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202300"/>
  <mc:AlternateContent xmlns:mc="http://schemas.openxmlformats.org/markup-compatibility/2006">
    <mc:Choice Requires="x15">
      <x15ac:absPath xmlns:x15ac="http://schemas.microsoft.com/office/spreadsheetml/2010/11/ac" url="/Users/rayan/Developer/CCAResearch/ConsolidatedPrimerData/CA_electricity_primer/AppendixTables/"/>
    </mc:Choice>
  </mc:AlternateContent>
  <xr:revisionPtr revIDLastSave="0" documentId="13_ncr:1_{D6B2CEE5-5F4F-184A-A9AE-23C24E5E7572}" xr6:coauthVersionLast="47" xr6:coauthVersionMax="47" xr10:uidLastSave="{00000000-0000-0000-0000-000000000000}"/>
  <bookViews>
    <workbookView xWindow="0" yWindow="500" windowWidth="28800" windowHeight="16140" activeTab="4" xr2:uid="{46A2861F-CC35-344E-8E1A-2402DAD90901}"/>
  </bookViews>
  <sheets>
    <sheet name="2022" sheetId="2" r:id="rId1"/>
    <sheet name="2022-Pivot" sheetId="3" r:id="rId2"/>
    <sheet name="2010" sheetId="4" r:id="rId3"/>
    <sheet name="2010-Pivot" sheetId="5" r:id="rId4"/>
    <sheet name="graph" sheetId="6" r:id="rId5"/>
  </sheets>
  <definedNames>
    <definedName name="_xlnm._FilterDatabase" localSheetId="2" hidden="1">'2010'!$A$3:$W$3687</definedName>
    <definedName name="_xlnm._FilterDatabase" localSheetId="0" hidden="1">'2022'!$A$3:$X$2834</definedName>
    <definedName name="_xlnm.Print_Titles" localSheetId="2">'2010'!$1:$3</definedName>
    <definedName name="_xlnm.Print_Titles" localSheetId="0">'2022'!$1:$3</definedName>
    <definedName name="Slicer_Ownership">#N/A</definedName>
    <definedName name="Slicer_Ownership1">#N/A</definedName>
    <definedName name="Slicer_Service_Type">#N/A</definedName>
    <definedName name="Slicer_State">#N/A</definedName>
    <definedName name="Slicer_State1">#N/A</definedName>
  </definedNames>
  <calcPr calcId="191029"/>
  <pivotCaches>
    <pivotCache cacheId="4"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7" i="6" l="1"/>
  <c r="F7" i="6"/>
  <c r="C7" i="6"/>
  <c r="C86" i="6"/>
  <c r="D86" i="6"/>
  <c r="E86" i="6"/>
  <c r="F86" i="6"/>
  <c r="G86" i="6"/>
  <c r="C87" i="6"/>
  <c r="D87" i="6"/>
  <c r="E87" i="6"/>
  <c r="F87" i="6"/>
  <c r="G87" i="6"/>
  <c r="C88" i="6"/>
  <c r="D88" i="6"/>
  <c r="E88" i="6"/>
  <c r="F88" i="6"/>
  <c r="G88" i="6"/>
  <c r="C89" i="6"/>
  <c r="D89" i="6"/>
  <c r="E89" i="6"/>
  <c r="F89" i="6"/>
  <c r="G89" i="6"/>
  <c r="C90" i="6"/>
  <c r="D90" i="6"/>
  <c r="E90" i="6"/>
  <c r="F90" i="6"/>
  <c r="G90" i="6"/>
  <c r="C91" i="6"/>
  <c r="D91" i="6"/>
  <c r="E91" i="6"/>
  <c r="F91" i="6"/>
  <c r="G91" i="6"/>
  <c r="B87" i="6"/>
  <c r="B88" i="6"/>
  <c r="B89" i="6"/>
  <c r="B90" i="6"/>
  <c r="B91" i="6"/>
  <c r="B86" i="6"/>
  <c r="C75" i="6"/>
  <c r="D75" i="6"/>
  <c r="E75" i="6"/>
  <c r="F75" i="6"/>
  <c r="G75" i="6"/>
  <c r="C76" i="6"/>
  <c r="D76" i="6"/>
  <c r="E76" i="6"/>
  <c r="F76" i="6"/>
  <c r="G76" i="6"/>
  <c r="C77" i="6"/>
  <c r="D77" i="6"/>
  <c r="E77" i="6"/>
  <c r="F77" i="6"/>
  <c r="G77" i="6"/>
  <c r="C78" i="6"/>
  <c r="D78" i="6"/>
  <c r="E78" i="6"/>
  <c r="F78" i="6"/>
  <c r="G78" i="6"/>
  <c r="C79" i="6"/>
  <c r="D79" i="6"/>
  <c r="E79" i="6"/>
  <c r="F79" i="6"/>
  <c r="G79" i="6"/>
  <c r="C80" i="6"/>
  <c r="D80" i="6"/>
  <c r="E80" i="6"/>
  <c r="F80" i="6"/>
  <c r="G80" i="6"/>
  <c r="B76" i="6"/>
  <c r="B77" i="6"/>
  <c r="B78" i="6"/>
  <c r="B79" i="6"/>
  <c r="B80" i="6"/>
  <c r="B75" i="6"/>
  <c r="F48" i="6"/>
  <c r="F58" i="6" s="1"/>
  <c r="F47" i="6"/>
  <c r="F57" i="6" s="1"/>
  <c r="F46" i="6"/>
  <c r="F56" i="6" s="1"/>
  <c r="F45" i="6"/>
  <c r="F55" i="6" s="1"/>
  <c r="F44" i="6"/>
  <c r="F54" i="6" s="1"/>
  <c r="F43" i="6"/>
  <c r="F53" i="6" s="1"/>
  <c r="D48" i="6"/>
  <c r="D58" i="6" s="1"/>
  <c r="D47" i="6"/>
  <c r="D57" i="6" s="1"/>
  <c r="D46" i="6"/>
  <c r="D56" i="6" s="1"/>
  <c r="D45" i="6"/>
  <c r="D55" i="6" s="1"/>
  <c r="D44" i="6"/>
  <c r="D54" i="6" s="1"/>
  <c r="D43" i="6"/>
  <c r="D53" i="6" s="1"/>
  <c r="G48" i="6"/>
  <c r="G58" i="6" s="1"/>
  <c r="G47" i="6"/>
  <c r="G57" i="6" s="1"/>
  <c r="G46" i="6"/>
  <c r="G56" i="6" s="1"/>
  <c r="G45" i="6"/>
  <c r="G55" i="6" s="1"/>
  <c r="G44" i="6"/>
  <c r="G54" i="6" s="1"/>
  <c r="G43" i="6"/>
  <c r="G53" i="6" s="1"/>
  <c r="E48" i="6"/>
  <c r="E58" i="6" s="1"/>
  <c r="E47" i="6"/>
  <c r="E57" i="6" s="1"/>
  <c r="E46" i="6"/>
  <c r="E56" i="6" s="1"/>
  <c r="E45" i="6"/>
  <c r="E55" i="6" s="1"/>
  <c r="E44" i="6"/>
  <c r="E54" i="6" s="1"/>
  <c r="E43" i="6"/>
  <c r="E53" i="6" s="1"/>
  <c r="C48" i="6"/>
  <c r="C58" i="6" s="1"/>
  <c r="C47" i="6"/>
  <c r="C57" i="6" s="1"/>
  <c r="C46" i="6"/>
  <c r="C56" i="6" s="1"/>
  <c r="C45" i="6"/>
  <c r="C55" i="6" s="1"/>
  <c r="C44" i="6"/>
  <c r="C54" i="6" s="1"/>
  <c r="C43" i="6"/>
  <c r="C53" i="6" s="1"/>
  <c r="B48" i="6"/>
  <c r="B58" i="6" s="1"/>
  <c r="B47" i="6"/>
  <c r="B57" i="6" s="1"/>
  <c r="B45" i="6"/>
  <c r="B55" i="6" s="1"/>
  <c r="B46" i="6"/>
  <c r="B56" i="6" s="1"/>
  <c r="B44" i="6"/>
  <c r="B54" i="6" s="1"/>
  <c r="B43" i="6"/>
  <c r="B53" i="6" s="1"/>
  <c r="J4" i="4"/>
  <c r="K4" i="4"/>
  <c r="L4" i="4"/>
  <c r="M4" i="4"/>
  <c r="N4" i="4"/>
  <c r="O4" i="4"/>
  <c r="P4" i="4"/>
  <c r="Q4" i="4"/>
  <c r="I4" i="4"/>
  <c r="P4" i="2"/>
  <c r="Q4" i="2"/>
  <c r="R4" i="2"/>
  <c r="M4" i="2"/>
  <c r="N4" i="2"/>
  <c r="O4" i="2"/>
  <c r="K4" i="2"/>
  <c r="L4" i="2"/>
  <c r="J4" i="2"/>
  <c r="G70" i="6"/>
  <c r="G69" i="6"/>
  <c r="G68" i="6"/>
  <c r="G67" i="6"/>
  <c r="G66" i="6"/>
  <c r="G65" i="6"/>
  <c r="E70" i="6"/>
  <c r="E69" i="6"/>
  <c r="E68" i="6"/>
  <c r="E67" i="6"/>
  <c r="E66" i="6"/>
  <c r="E65" i="6"/>
  <c r="C70" i="6"/>
  <c r="C69" i="6"/>
  <c r="C68" i="6"/>
  <c r="C67" i="6"/>
  <c r="C66" i="6"/>
  <c r="C65" i="6"/>
  <c r="D66" i="6"/>
  <c r="D70" i="6"/>
  <c r="D69" i="6"/>
  <c r="F70" i="6"/>
  <c r="F69" i="6"/>
  <c r="F66" i="6"/>
  <c r="F65" i="6"/>
  <c r="D65" i="6"/>
  <c r="B69" i="6"/>
  <c r="B70" i="6"/>
  <c r="B66" i="6"/>
  <c r="B65" i="6"/>
  <c r="D14" i="5"/>
  <c r="C19" i="5"/>
  <c r="B17" i="5"/>
  <c r="B19" i="5"/>
  <c r="C14" i="5"/>
  <c r="D15" i="5"/>
  <c r="B18" i="5"/>
  <c r="D16" i="5"/>
  <c r="C15" i="5"/>
  <c r="B14" i="5"/>
  <c r="C16" i="5"/>
  <c r="D17" i="5"/>
  <c r="D19" i="5"/>
  <c r="D18" i="5"/>
  <c r="C18" i="5"/>
  <c r="B16" i="5"/>
  <c r="C17" i="5"/>
  <c r="B15" i="5"/>
</calcChain>
</file>

<file path=xl/sharedStrings.xml><?xml version="1.0" encoding="utf-8"?>
<sst xmlns="http://schemas.openxmlformats.org/spreadsheetml/2006/main" count="57468" uniqueCount="3891">
  <si>
    <t>Utility Characteristics</t>
  </si>
  <si>
    <t>RESIDENTIAL</t>
  </si>
  <si>
    <t>COMMERCIAL</t>
  </si>
  <si>
    <t>INDUSTRIAL</t>
  </si>
  <si>
    <t>TRANSPORTATION</t>
  </si>
  <si>
    <t>TOTAL</t>
  </si>
  <si>
    <t/>
  </si>
  <si>
    <t>Revenues</t>
  </si>
  <si>
    <t>Sales</t>
  </si>
  <si>
    <t>Customers</t>
  </si>
  <si>
    <t>Data Year</t>
  </si>
  <si>
    <t>Utility Number</t>
  </si>
  <si>
    <t>Utility Name</t>
  </si>
  <si>
    <t>Part</t>
  </si>
  <si>
    <t>Service Type</t>
  </si>
  <si>
    <t>Data Type
O = Observed
I = Imputed</t>
  </si>
  <si>
    <t>State</t>
  </si>
  <si>
    <t>Ownership</t>
  </si>
  <si>
    <t>BA Code</t>
  </si>
  <si>
    <t>Thousand Dollars</t>
  </si>
  <si>
    <t>Megawatthours</t>
  </si>
  <si>
    <t>Count</t>
  </si>
  <si>
    <t>City of Aberdeen - (MS)</t>
  </si>
  <si>
    <t>A</t>
  </si>
  <si>
    <t>Bundled</t>
  </si>
  <si>
    <t>O</t>
  </si>
  <si>
    <t>MS</t>
  </si>
  <si>
    <t>Municipal</t>
  </si>
  <si>
    <t>TVA</t>
  </si>
  <si>
    <t>A &amp; N Electric Coop</t>
  </si>
  <si>
    <t>MD</t>
  </si>
  <si>
    <t>Cooperative</t>
  </si>
  <si>
    <t>PJM</t>
  </si>
  <si>
    <t>VA</t>
  </si>
  <si>
    <t>Adams-Columbia Electric Coop</t>
  </si>
  <si>
    <t>WI</t>
  </si>
  <si>
    <t>MISO</t>
  </si>
  <si>
    <t>.</t>
  </si>
  <si>
    <t>Agway Energy Services, LLC</t>
  </si>
  <si>
    <t>B</t>
  </si>
  <si>
    <t>Energy</t>
  </si>
  <si>
    <t>Retail Power Marketer</t>
  </si>
  <si>
    <t>NY</t>
  </si>
  <si>
    <t>NYIS</t>
  </si>
  <si>
    <t>PA</t>
  </si>
  <si>
    <t>Agralite Electric Coop</t>
  </si>
  <si>
    <t>MN</t>
  </si>
  <si>
    <t>Aiken Electric Coop Inc</t>
  </si>
  <si>
    <t>SC</t>
  </si>
  <si>
    <t>Ajo Improvement Co</t>
  </si>
  <si>
    <t>AZ</t>
  </si>
  <si>
    <t>Investor Owned</t>
  </si>
  <si>
    <t>AZPS</t>
  </si>
  <si>
    <t>Alabama Power Co</t>
  </si>
  <si>
    <t>AL</t>
  </si>
  <si>
    <t>SOCO</t>
  </si>
  <si>
    <t>Alameda Municipal Power</t>
  </si>
  <si>
    <t>CA</t>
  </si>
  <si>
    <t>CISO</t>
  </si>
  <si>
    <t>Alaska Electric Light &amp; Power Co.</t>
  </si>
  <si>
    <t>AK</t>
  </si>
  <si>
    <t>NA</t>
  </si>
  <si>
    <t>Alaska Power and Telephone Co</t>
  </si>
  <si>
    <t>Alaska Village Elec Coop, Inc</t>
  </si>
  <si>
    <t>Albany Utility Board</t>
  </si>
  <si>
    <t>GA</t>
  </si>
  <si>
    <t>City of Albemarle - (NC)</t>
  </si>
  <si>
    <t>NC</t>
  </si>
  <si>
    <t>DUK</t>
  </si>
  <si>
    <t>Albemarle Electric Member Corp</t>
  </si>
  <si>
    <t>Albertville Municipal Utilities Board</t>
  </si>
  <si>
    <t>AGC Division of APGI Inc</t>
  </si>
  <si>
    <t>IN</t>
  </si>
  <si>
    <t>Alcorn County Elec Power Assn</t>
  </si>
  <si>
    <t>City of Alexandria - (MN)</t>
  </si>
  <si>
    <t>Alfalfa Electric Coop, Inc</t>
  </si>
  <si>
    <t>KS</t>
  </si>
  <si>
    <t>SWPP</t>
  </si>
  <si>
    <t>OK</t>
  </si>
  <si>
    <t>City of Alexandria - (LA)</t>
  </si>
  <si>
    <t>LA</t>
  </si>
  <si>
    <t>Alger-Delta Coop Electric Assn</t>
  </si>
  <si>
    <t>MI</t>
  </si>
  <si>
    <t>Algoma Utility Comm</t>
  </si>
  <si>
    <t>Alpena Power Co</t>
  </si>
  <si>
    <t>Altamaha Electric Member Corp</t>
  </si>
  <si>
    <t>Amana Society Service Co</t>
  </si>
  <si>
    <t>IA</t>
  </si>
  <si>
    <t>BP Energy Company</t>
  </si>
  <si>
    <t>WA</t>
  </si>
  <si>
    <t>PSEI</t>
  </si>
  <si>
    <t>D</t>
  </si>
  <si>
    <t>TX</t>
  </si>
  <si>
    <t>ERCO</t>
  </si>
  <si>
    <t>City of Ames - (IA)</t>
  </si>
  <si>
    <t>Amicalola Electric Member Corp</t>
  </si>
  <si>
    <t>City of Amory</t>
  </si>
  <si>
    <t>City of Alcoa Utilities</t>
  </si>
  <si>
    <t>TN</t>
  </si>
  <si>
    <t>City of Anaheim - (CA)</t>
  </si>
  <si>
    <t>City of Andalusia</t>
  </si>
  <si>
    <t>City of Anderson - (IN)</t>
  </si>
  <si>
    <t>Connexus Energy</t>
  </si>
  <si>
    <t>City of Bardstown - (KY)</t>
  </si>
  <si>
    <t>KY</t>
  </si>
  <si>
    <t>LGEE</t>
  </si>
  <si>
    <t>City of Anoka</t>
  </si>
  <si>
    <t>Town of Apex- (NC)</t>
  </si>
  <si>
    <t>CPLE</t>
  </si>
  <si>
    <t>Appalachian Electric Coop</t>
  </si>
  <si>
    <t>Appalachian Power Co</t>
  </si>
  <si>
    <t>WV</t>
  </si>
  <si>
    <t>C</t>
  </si>
  <si>
    <t>Delivery</t>
  </si>
  <si>
    <t>Arab Electric Coop Inc</t>
  </si>
  <si>
    <t>Arizona Public Service Co</t>
  </si>
  <si>
    <t>Entergy Arkansas LLC</t>
  </si>
  <si>
    <t>AR</t>
  </si>
  <si>
    <t>Arkansas Valley Elec Coop Corp</t>
  </si>
  <si>
    <t>City of Athens - (AL)</t>
  </si>
  <si>
    <t>Athens Utility Board</t>
  </si>
  <si>
    <t>Atlantic City Electric Co</t>
  </si>
  <si>
    <t>NJ</t>
  </si>
  <si>
    <t>Homefield Energy</t>
  </si>
  <si>
    <t>IL</t>
  </si>
  <si>
    <t>City of Auburn - (IN)</t>
  </si>
  <si>
    <t>City of Austin - (MN)</t>
  </si>
  <si>
    <t>Austin Energy</t>
  </si>
  <si>
    <t>City of Azusa</t>
  </si>
  <si>
    <t>Baldwin County El Member Corp</t>
  </si>
  <si>
    <t>Baltimore Gas &amp; Electric Co</t>
  </si>
  <si>
    <t>Bailey County Elec Coop Assn</t>
  </si>
  <si>
    <t>Bandera Electric Coop, Inc</t>
  </si>
  <si>
    <t>Versant Power</t>
  </si>
  <si>
    <t>ME</t>
  </si>
  <si>
    <t>NBSO</t>
  </si>
  <si>
    <t>ISNE</t>
  </si>
  <si>
    <t>Village of Baraga - (MI)</t>
  </si>
  <si>
    <t>Barron Electric Coop</t>
  </si>
  <si>
    <t>Bartlett Electric Coop, Inc</t>
  </si>
  <si>
    <t>Bartholomew County Rural E M C</t>
  </si>
  <si>
    <t>City of Bartow - (FL)</t>
  </si>
  <si>
    <t>FL</t>
  </si>
  <si>
    <t>FPC</t>
  </si>
  <si>
    <t>Basin Electric Power Coop</t>
  </si>
  <si>
    <t>ND</t>
  </si>
  <si>
    <t>City of Batavia - (IL)</t>
  </si>
  <si>
    <t>City of Bay City - (MI)</t>
  </si>
  <si>
    <t>Town of Bedford - (VA)</t>
  </si>
  <si>
    <t>Beauregard Electric Coop, Inc</t>
  </si>
  <si>
    <t>Beltrami Electric Coop, Inc</t>
  </si>
  <si>
    <t>Benton County</t>
  </si>
  <si>
    <t>PUD No 1 of Benton County</t>
  </si>
  <si>
    <t>Political Subdivision</t>
  </si>
  <si>
    <t>BPAT</t>
  </si>
  <si>
    <t>City of Benton - (AR)</t>
  </si>
  <si>
    <t>City of Benton - (KY)</t>
  </si>
  <si>
    <t>City of Bentonville - (AR)</t>
  </si>
  <si>
    <t>Big Country Electric Coop, Inc</t>
  </si>
  <si>
    <t>Messer Energy Services, Inc.</t>
  </si>
  <si>
    <t>DE</t>
  </si>
  <si>
    <t>OH</t>
  </si>
  <si>
    <t>Berkeley Electric Coop Inc</t>
  </si>
  <si>
    <t>Benton Rural Electric Assn</t>
  </si>
  <si>
    <t>City of Bessemer Utilities</t>
  </si>
  <si>
    <t>Big Sandy Rural Elec Coop Corp</t>
  </si>
  <si>
    <t>Big Bend Electric Coop, Inc</t>
  </si>
  <si>
    <t>Bonneville Power Administration</t>
  </si>
  <si>
    <t>OR</t>
  </si>
  <si>
    <t>Federal</t>
  </si>
  <si>
    <t>Black River Electric Coop, Inc - (SC)</t>
  </si>
  <si>
    <t>Black Diamond Power Co</t>
  </si>
  <si>
    <t>Black Hills Electric Coop, Inc</t>
  </si>
  <si>
    <t>SD</t>
  </si>
  <si>
    <t>Black River Electric Coop - (MO)</t>
  </si>
  <si>
    <t>MO</t>
  </si>
  <si>
    <t>AECI</t>
  </si>
  <si>
    <t>City of Black River Falls</t>
  </si>
  <si>
    <t>Black Warrior Elec Member Corp</t>
  </si>
  <si>
    <t>Block Island Utility District</t>
  </si>
  <si>
    <t>RI</t>
  </si>
  <si>
    <t>BENCO Electric Cooperative</t>
  </si>
  <si>
    <t>Blue Grass Energy Coop Corp</t>
  </si>
  <si>
    <t>Blue Ridge Elec Member Corp - (NC)</t>
  </si>
  <si>
    <t>Blue Ridge Electric Coop Inc - (SC)</t>
  </si>
  <si>
    <t>Blue Ridge Mountain EMC - (GA)</t>
  </si>
  <si>
    <t>Bluebonnet Electric Coop, Inc</t>
  </si>
  <si>
    <t>City of Bluffton - (IN)</t>
  </si>
  <si>
    <t>Bolivar Energy Authority</t>
  </si>
  <si>
    <t>City of Boscobel - (WI)</t>
  </si>
  <si>
    <t>Boone Electric Coop</t>
  </si>
  <si>
    <t>City of Boulder City - (NV)</t>
  </si>
  <si>
    <t>NV</t>
  </si>
  <si>
    <t>WALC</t>
  </si>
  <si>
    <t>City of Bountiful</t>
  </si>
  <si>
    <t>UT</t>
  </si>
  <si>
    <t>PACE</t>
  </si>
  <si>
    <t>Bowie-Cass Electric Coop, Inc</t>
  </si>
  <si>
    <t>City of Bowling Green - (OH)</t>
  </si>
  <si>
    <t>City of Bowling Green - (KY)</t>
  </si>
  <si>
    <t>Bozrah Light &amp; Power Company</t>
  </si>
  <si>
    <t>CT</t>
  </si>
  <si>
    <t>Town of Braintree - (MA)</t>
  </si>
  <si>
    <t>MA</t>
  </si>
  <si>
    <t>City of Brenham - (TX)</t>
  </si>
  <si>
    <t>Broad River Electric Coop, Inc</t>
  </si>
  <si>
    <t>City of Bristol - (TN)</t>
  </si>
  <si>
    <t>Bristol Virginia Utilities</t>
  </si>
  <si>
    <t>Brodhead Water &amp; Lighting Comm</t>
  </si>
  <si>
    <t>City of Brookings - (SD)</t>
  </si>
  <si>
    <t>WACM</t>
  </si>
  <si>
    <t>Burke-Divide Electric Coop Inc</t>
  </si>
  <si>
    <t>Brownsville Public Utilities Board</t>
  </si>
  <si>
    <t>City of Brownsville</t>
  </si>
  <si>
    <t>City of Bryan - (TX)</t>
  </si>
  <si>
    <t>City of Buford</t>
  </si>
  <si>
    <t>Buckeye Rural Elec Coop, Inc</t>
  </si>
  <si>
    <t>City of Burbank Water and Power</t>
  </si>
  <si>
    <t>LDWP</t>
  </si>
  <si>
    <t>City of Burlington Electric - (VT)</t>
  </si>
  <si>
    <t>VT</t>
  </si>
  <si>
    <t>Butler Rural Electric Coop Inc - (OH)</t>
  </si>
  <si>
    <t>Butler County Rural Elec Coop - (IA)</t>
  </si>
  <si>
    <t>C &amp; L Electric Coop Corp</t>
  </si>
  <si>
    <t>CMS Electric Coop Inc</t>
  </si>
  <si>
    <t>City of Calhoun - (GA)</t>
  </si>
  <si>
    <t>Calpine Power America LLC</t>
  </si>
  <si>
    <t>Central Electric Power Assn - (MS)</t>
  </si>
  <si>
    <t>Canoochee Electric Member Corp</t>
  </si>
  <si>
    <t>Canadian Valley Elec Coop, Inc</t>
  </si>
  <si>
    <t>Caney Fork Electric Coop, Inc</t>
  </si>
  <si>
    <t>Capital Electric Coop, Inc</t>
  </si>
  <si>
    <t>Duke Energy Progress - (NC)</t>
  </si>
  <si>
    <t>Carroll County - (TN)</t>
  </si>
  <si>
    <t>Carroll Electric Member Corp - (GA)</t>
  </si>
  <si>
    <t>Carroll Electric Coop Corp - (AR)</t>
  </si>
  <si>
    <t>Carteret-Craven El Member Corp</t>
  </si>
  <si>
    <t>City of Cartersville - (GA)</t>
  </si>
  <si>
    <t>City of Carthage - (MO)</t>
  </si>
  <si>
    <t>Cedar Falls Utilities</t>
  </si>
  <si>
    <t>Cedar-Knox Public Power Dist</t>
  </si>
  <si>
    <t>NE</t>
  </si>
  <si>
    <t>Cedarburg Light &amp; Water Comm</t>
  </si>
  <si>
    <t>City of Celina - (OH)</t>
  </si>
  <si>
    <t>Central Alabama Electric Coop</t>
  </si>
  <si>
    <t>Central Rural Electric Cooperative, Inc</t>
  </si>
  <si>
    <t>Central Electric Coop, Inc - (SD)</t>
  </si>
  <si>
    <t>Central Electric Coop Inc - (OR)</t>
  </si>
  <si>
    <t>Central Florida Elec Coop, Inc</t>
  </si>
  <si>
    <t>SEC</t>
  </si>
  <si>
    <t>Central Georgia El Member Corp</t>
  </si>
  <si>
    <t>Central Hudson Gas &amp; Elec Corp</t>
  </si>
  <si>
    <t>Central Electric Membership Corp. - (NC)</t>
  </si>
  <si>
    <t>Central Lincoln People's Ut Dt</t>
  </si>
  <si>
    <t>Cleco Power LLC</t>
  </si>
  <si>
    <t>Central Maine Power Co</t>
  </si>
  <si>
    <t>Central Missouri Elec Coop Inc</t>
  </si>
  <si>
    <t>Central New Mexico El Coop, Inc</t>
  </si>
  <si>
    <t>NM</t>
  </si>
  <si>
    <t>PNM</t>
  </si>
  <si>
    <t>Central Texas Elec Coop, Inc</t>
  </si>
  <si>
    <t>Central Valley Elec Coop, Inc</t>
  </si>
  <si>
    <t>Central Virginia Electric Coop</t>
  </si>
  <si>
    <t>City of Centralia - (WA)</t>
  </si>
  <si>
    <t>Borough of Chambersburg</t>
  </si>
  <si>
    <t>City of Chanute</t>
  </si>
  <si>
    <t>City of Chaska - (MN)</t>
  </si>
  <si>
    <t>City of Chattanooga - (TN)</t>
  </si>
  <si>
    <t>PUD No 1 of Chelan County</t>
  </si>
  <si>
    <t>CHPD</t>
  </si>
  <si>
    <t>Cherokee Electric Coop</t>
  </si>
  <si>
    <t>Cherryland Electric Coop Inc</t>
  </si>
  <si>
    <t>Cheyenne Light Fuel &amp; Power</t>
  </si>
  <si>
    <t>WY</t>
  </si>
  <si>
    <t>Cherokee County Elec Coop Assn</t>
  </si>
  <si>
    <t>City of Chickamauga</t>
  </si>
  <si>
    <t>City of Chicopee - (MA)</t>
  </si>
  <si>
    <t>Cimarron Electric Coop</t>
  </si>
  <si>
    <t>Choctawhatche Elec Coop, Inc</t>
  </si>
  <si>
    <t>Choptank Electric Cooperative, Inc</t>
  </si>
  <si>
    <t>Chugach Electric Assn Inc</t>
  </si>
  <si>
    <t>CEA</t>
  </si>
  <si>
    <t>Choctaw Electric Coop Inc</t>
  </si>
  <si>
    <t>Duke Energy Ohio Inc</t>
  </si>
  <si>
    <t>Citizens Electric Co - (PA)</t>
  </si>
  <si>
    <t>Citizens Electric Corporation - (MO)</t>
  </si>
  <si>
    <t>Claiborne Electric Coop, Inc</t>
  </si>
  <si>
    <t>PUD No 1 of Clallam County</t>
  </si>
  <si>
    <t>City of Claremore</t>
  </si>
  <si>
    <t>PUD No 1 of Clark County - (WA)</t>
  </si>
  <si>
    <t>Clark Energy Coop Inc - (KY)</t>
  </si>
  <si>
    <t>City of Clarksville - (TN)</t>
  </si>
  <si>
    <t>Clarksville Connected Utilities</t>
  </si>
  <si>
    <t>Clay County Electric Coop Corp</t>
  </si>
  <si>
    <t>Cleveland Electric Illum Co</t>
  </si>
  <si>
    <t>Clay Electric Cooperative, Inc</t>
  </si>
  <si>
    <t>City of Cleveland - (TN)</t>
  </si>
  <si>
    <t>City of Cleveland - (OH)</t>
  </si>
  <si>
    <t>City of Clinton - (TN)</t>
  </si>
  <si>
    <t>Clyde Light &amp; Power</t>
  </si>
  <si>
    <t>Cloverland Electric Co-op</t>
  </si>
  <si>
    <t>Coast Electric Power Assn</t>
  </si>
  <si>
    <t>Coastal Electric Member Corp</t>
  </si>
  <si>
    <t>Columbia Power System</t>
  </si>
  <si>
    <t>City of Coffeyville - (KS)</t>
  </si>
  <si>
    <t>Coldwater Board of Public Util</t>
  </si>
  <si>
    <t>Cobb Electric Membership Corp</t>
  </si>
  <si>
    <t>Coles-Moultrie Electric Coop</t>
  </si>
  <si>
    <t>City of College Park - (GA)</t>
  </si>
  <si>
    <t>City of College Station - (TX)</t>
  </si>
  <si>
    <t>City of Colorado Springs - (CO)</t>
  </si>
  <si>
    <t>CO</t>
  </si>
  <si>
    <t>CMS Energy Resource Management</t>
  </si>
  <si>
    <t>City of Colton - (CA)</t>
  </si>
  <si>
    <t>Columbia Rural Elec Assn, Inc</t>
  </si>
  <si>
    <t>City of Columbia - (MO)</t>
  </si>
  <si>
    <t>Co-Mo Electric Coop Inc</t>
  </si>
  <si>
    <t>City of Columbus - (OH)</t>
  </si>
  <si>
    <t>City of Columbus - (MS)</t>
  </si>
  <si>
    <t>City of Columbus - (WI)</t>
  </si>
  <si>
    <t>Commerce Energy, Inc.</t>
  </si>
  <si>
    <t>Commonwealth Edison Co</t>
  </si>
  <si>
    <t>Concho Valley Elec Coop Inc</t>
  </si>
  <si>
    <t>City of Concord - (NC)</t>
  </si>
  <si>
    <t>Concordia Electric Coop, Inc</t>
  </si>
  <si>
    <t>Callaway Electric Cooperative</t>
  </si>
  <si>
    <t>Connecticut Light &amp; Power Co</t>
  </si>
  <si>
    <t>Consolidated Edison Co-NY Inc</t>
  </si>
  <si>
    <t>Consolidated Electric Coop</t>
  </si>
  <si>
    <t>Consolidated Water Power Co</t>
  </si>
  <si>
    <t>Consumers Energy Co</t>
  </si>
  <si>
    <t>Cooke County Elec Coop Assn</t>
  </si>
  <si>
    <t>Continental Divide El Coop Inc</t>
  </si>
  <si>
    <t>Conway Corporation</t>
  </si>
  <si>
    <t>City of Cookeville - (TN)</t>
  </si>
  <si>
    <t>Comanche County Elec Coop Assn</t>
  </si>
  <si>
    <t>Cookson Hills Elec Coop, Inc</t>
  </si>
  <si>
    <t>Coos-Curry Electric Coop, Inc</t>
  </si>
  <si>
    <t>Coosa Valley Electric Coop Inc</t>
  </si>
  <si>
    <t>Colorado River Comm of Nevada</t>
  </si>
  <si>
    <t>NEVP</t>
  </si>
  <si>
    <t>Corn Belt Energy Corporation</t>
  </si>
  <si>
    <t>Cornhusker Public Power Dist</t>
  </si>
  <si>
    <t>City of Corona - (CA)</t>
  </si>
  <si>
    <t>Cotton Electric Coop, Inc</t>
  </si>
  <si>
    <t>Shell Energy North America (US), L.P.</t>
  </si>
  <si>
    <t>PGE</t>
  </si>
  <si>
    <t>Covington Electric Coop, Inc</t>
  </si>
  <si>
    <t>Coweta-Fayette El Member Corp</t>
  </si>
  <si>
    <t>City of Covington - (GA)</t>
  </si>
  <si>
    <t>City of Covington - (TN)</t>
  </si>
  <si>
    <t>PUD No 1 of Cowlitz County</t>
  </si>
  <si>
    <t>Crawfordsville Elec, Lgt &amp; Pwr</t>
  </si>
  <si>
    <t>Craighead Electric Coop Corp</t>
  </si>
  <si>
    <t>Crawford Electric Coop, Inc</t>
  </si>
  <si>
    <t>Crisp County Power Comm</t>
  </si>
  <si>
    <t>Crow Wing Cooperative Power &amp; Light Comp</t>
  </si>
  <si>
    <t>City of Crystal Falls</t>
  </si>
  <si>
    <t>City of Cuba City</t>
  </si>
  <si>
    <t>Cullman Power Board</t>
  </si>
  <si>
    <t>Cullman Electric Coop, Inc</t>
  </si>
  <si>
    <t>Cumberland Valley Electric, Inc.</t>
  </si>
  <si>
    <t>Cumberland Elec Member Corp</t>
  </si>
  <si>
    <t>Cuivre River Electric Coop Inc</t>
  </si>
  <si>
    <t>City of Cuyahoga Falls - (OH)</t>
  </si>
  <si>
    <t>Dahlberg Light &amp; Power Co</t>
  </si>
  <si>
    <t>Dakota Valley Elec Coop Inc</t>
  </si>
  <si>
    <t>Dakota Energy Coop Inc</t>
  </si>
  <si>
    <t>Consumers Power, Inc</t>
  </si>
  <si>
    <t>Dalton Utilities</t>
  </si>
  <si>
    <t>City of Danville - (VA)</t>
  </si>
  <si>
    <t>Daviess Martin County R E M C</t>
  </si>
  <si>
    <t>Dawson Power District</t>
  </si>
  <si>
    <t>City of Dayton - (TN)</t>
  </si>
  <si>
    <t>Dayton Power &amp; Light Co</t>
  </si>
  <si>
    <t>Deaf Smith Electric Coop, Inc</t>
  </si>
  <si>
    <t>Decatur Utilities</t>
  </si>
  <si>
    <t>Decatur County Rural E M C</t>
  </si>
  <si>
    <t>Deep East Texas Elec Coop Inc</t>
  </si>
  <si>
    <t>Delmarva Power</t>
  </si>
  <si>
    <t>City of Denton - (TX)</t>
  </si>
  <si>
    <t>Delaware Electric Cooperative</t>
  </si>
  <si>
    <t>Denton County Elec Coop, Inc</t>
  </si>
  <si>
    <t>Delta Montrose Electric Assn</t>
  </si>
  <si>
    <t>DTE Electric Company</t>
  </si>
  <si>
    <t>City of Dickson</t>
  </si>
  <si>
    <t>Dixie Electric Power Assn</t>
  </si>
  <si>
    <t>Dixie Electric Membership Corp</t>
  </si>
  <si>
    <t>Dixie Electric Coop</t>
  </si>
  <si>
    <t>City of Dothan - (AL)</t>
  </si>
  <si>
    <t>City of Douglas</t>
  </si>
  <si>
    <t>PUD No 1 of Douglas County</t>
  </si>
  <si>
    <t>DOPD</t>
  </si>
  <si>
    <t>City of Dover - (DE)</t>
  </si>
  <si>
    <t>City of Dover - (OH)</t>
  </si>
  <si>
    <t>Dubois Rural Electric Coop Inc</t>
  </si>
  <si>
    <t>Duck River Elec Member Corp</t>
  </si>
  <si>
    <t>Duke Energy Carolinas, LLC</t>
  </si>
  <si>
    <t>Dunn County Electric Coop</t>
  </si>
  <si>
    <t>ConocoPhillips Company</t>
  </si>
  <si>
    <t>Town of Danvers</t>
  </si>
  <si>
    <t>Duquesne Light Co</t>
  </si>
  <si>
    <t>City of Dyersburg</t>
  </si>
  <si>
    <t>Egyptian Electric Coop Assn</t>
  </si>
  <si>
    <t>City of Eagle River - (WI)</t>
  </si>
  <si>
    <t>East Central Energy</t>
  </si>
  <si>
    <t>East Mississippi Elec Pwr Assn</t>
  </si>
  <si>
    <t>City of East Point - (GA)</t>
  </si>
  <si>
    <t>Eastern Illinois Elec Coop</t>
  </si>
  <si>
    <t>East-Central Iowa Rural Elec Coop</t>
  </si>
  <si>
    <t>East Central Oklahoma Elec Coop Inc</t>
  </si>
  <si>
    <t>Eastern Iowa Light &amp; Power Coop</t>
  </si>
  <si>
    <t>Eastern Maine Electric Coop</t>
  </si>
  <si>
    <t>Easton Utilities Comm</t>
  </si>
  <si>
    <t>Edisto Electric Coop, Inc</t>
  </si>
  <si>
    <t>Edgecombe-Martin County E M C</t>
  </si>
  <si>
    <t>City of Edmond - (OK)</t>
  </si>
  <si>
    <t>El Paso Electric Co</t>
  </si>
  <si>
    <t>EPE</t>
  </si>
  <si>
    <t>Empire Natural Gas Corporation</t>
  </si>
  <si>
    <t>Electrical Dist No8 Maricopa</t>
  </si>
  <si>
    <t>City of Elizabeth City - (NC)</t>
  </si>
  <si>
    <t>City of Elizabethton - (TN)</t>
  </si>
  <si>
    <t>City of Elk River</t>
  </si>
  <si>
    <t>Elkhorn Rural Public Pwr Dist</t>
  </si>
  <si>
    <t>Elmhurst Mutual Power &amp; Light Co</t>
  </si>
  <si>
    <t>Empire District Electric Co</t>
  </si>
  <si>
    <t>Empire Electric Assn, Inc</t>
  </si>
  <si>
    <t>Energy Coop of New York, Inc</t>
  </si>
  <si>
    <t>Excelsior Electric Member Corp</t>
  </si>
  <si>
    <t>Fairfield Electric Coop, Inc</t>
  </si>
  <si>
    <t>Village of Fairport - (NY)</t>
  </si>
  <si>
    <t>Town of Erwin - (TN)</t>
  </si>
  <si>
    <t>City of Etowah</t>
  </si>
  <si>
    <t>City of Eugene - (OR)</t>
  </si>
  <si>
    <t>City of Evansville</t>
  </si>
  <si>
    <t>City of Ellensburg - (WA)</t>
  </si>
  <si>
    <t>Fall River Rural Elec Coop Inc</t>
  </si>
  <si>
    <t>ID</t>
  </si>
  <si>
    <t>MT</t>
  </si>
  <si>
    <t>Farmers Electric Coop, Inc - (MO)</t>
  </si>
  <si>
    <t>Farmers Electric Coop, Inc - (TX)</t>
  </si>
  <si>
    <t>Fayette Electric Coop, Inc</t>
  </si>
  <si>
    <t>Farmers Rural Electric Coop Corp - (KY)</t>
  </si>
  <si>
    <t>Farmers Electric Coop, Inc - (NM)</t>
  </si>
  <si>
    <t>City of Farmington - (NM)</t>
  </si>
  <si>
    <t>City of Farmington - (MO)</t>
  </si>
  <si>
    <t>Farmington River Power Company</t>
  </si>
  <si>
    <t>City of Fayetteville</t>
  </si>
  <si>
    <t>Fayetteville Public Works Commission</t>
  </si>
  <si>
    <t>Federated Rural Electric Assn</t>
  </si>
  <si>
    <t>First Electric Coop Corp</t>
  </si>
  <si>
    <t>Fishers Island Utility Co Inc</t>
  </si>
  <si>
    <t>Fitchburg Gas &amp; Elec Light Co</t>
  </si>
  <si>
    <t>Flathead Electric Coop Inc</t>
  </si>
  <si>
    <t>Flint Electric Membership Corp</t>
  </si>
  <si>
    <t>City of Florence - (AL)</t>
  </si>
  <si>
    <t>Florence Utility Comm</t>
  </si>
  <si>
    <t>City of Floresville</t>
  </si>
  <si>
    <t>Fleming-Mason Energy Coop Inc</t>
  </si>
  <si>
    <t>Florida Keys El Coop Assn, Inc</t>
  </si>
  <si>
    <t>FPL</t>
  </si>
  <si>
    <t>Florida Power &amp; Light Co</t>
  </si>
  <si>
    <t>Duke Energy Florida, LLC</t>
  </si>
  <si>
    <t>Florida Public Utilities Co</t>
  </si>
  <si>
    <t>JEA</t>
  </si>
  <si>
    <t>Energy Harbor Corp.</t>
  </si>
  <si>
    <t>Foley Board of Utilities</t>
  </si>
  <si>
    <t>City of Forest Grove</t>
  </si>
  <si>
    <t>City of Fort Collins - (CO)</t>
  </si>
  <si>
    <t>PSCO</t>
  </si>
  <si>
    <t>Fort Loudoun Electric Coop</t>
  </si>
  <si>
    <t>City of Fort Morgan</t>
  </si>
  <si>
    <t>Fort Payne Improvement Authority</t>
  </si>
  <si>
    <t>Fort Pierce Utilities Authority</t>
  </si>
  <si>
    <t>FMPP</t>
  </si>
  <si>
    <t>City of Fountain</t>
  </si>
  <si>
    <t>Four County Elec Member Corp</t>
  </si>
  <si>
    <t>4-County Electric Power Assn</t>
  </si>
  <si>
    <t>City of Frankfort - (IN)</t>
  </si>
  <si>
    <t>City of Frankfort - (KY)</t>
  </si>
  <si>
    <t>Easley Combined Utility System</t>
  </si>
  <si>
    <t>PUD No 1 of Franklin County</t>
  </si>
  <si>
    <t>Franklin Electric Coop - (AL)</t>
  </si>
  <si>
    <t>City of Franklin - (KY)</t>
  </si>
  <si>
    <t>Village of Freeport - (NY)</t>
  </si>
  <si>
    <t>City of Fremont - (NE)</t>
  </si>
  <si>
    <t>Freeborn Mower Electric Cooperative</t>
  </si>
  <si>
    <t>French Broad Elec Member Corp</t>
  </si>
  <si>
    <t>City of Fulton - (KY)</t>
  </si>
  <si>
    <t>City of Gaffney - (SC)</t>
  </si>
  <si>
    <t>Gainesville Regional Utilities</t>
  </si>
  <si>
    <t>GVL</t>
  </si>
  <si>
    <t>City of Gallatin - (TN)</t>
  </si>
  <si>
    <t>City of Garden City</t>
  </si>
  <si>
    <t>Garkane Energy Coop, Inc</t>
  </si>
  <si>
    <t>City of Garland - (TX)</t>
  </si>
  <si>
    <t>Gascosage Electric Coop</t>
  </si>
  <si>
    <t>City of Gastonia - (NC)</t>
  </si>
  <si>
    <t>GreyStone Power Corporation</t>
  </si>
  <si>
    <t>City of Geneva- (IL)</t>
  </si>
  <si>
    <t>City of Georgetown - (TX)</t>
  </si>
  <si>
    <t>Georgia Power Co</t>
  </si>
  <si>
    <t>Gibson Electric Members Corp</t>
  </si>
  <si>
    <t>City of Gillette - (WY)</t>
  </si>
  <si>
    <t>WAUW</t>
  </si>
  <si>
    <t>Glades Electric Coop, Inc</t>
  </si>
  <si>
    <t>City of Gladstone</t>
  </si>
  <si>
    <t>City of Glasgow - (KY)</t>
  </si>
  <si>
    <t>NextEra Energy Services, LLC</t>
  </si>
  <si>
    <t>DC</t>
  </si>
  <si>
    <t>NH</t>
  </si>
  <si>
    <t>City of Glendale - (CA)</t>
  </si>
  <si>
    <t>Golden Valley Elec Assn Inc</t>
  </si>
  <si>
    <t>Grady Electric Membership Corp</t>
  </si>
  <si>
    <t>City of Grand Haven - (MI)</t>
  </si>
  <si>
    <t>Grand River Dam Authority</t>
  </si>
  <si>
    <t>PUD No 1 of Grays Harbor County</t>
  </si>
  <si>
    <t>Green Mountain Energy Company</t>
  </si>
  <si>
    <t>Grayson Rural Electric Coop Corp</t>
  </si>
  <si>
    <t>Grayson-Collin Elec Coop, Inc</t>
  </si>
  <si>
    <t>Greenbelt Electric Coop, Inc</t>
  </si>
  <si>
    <t>Grand Valley Power</t>
  </si>
  <si>
    <t>Green Mountain Power Corp</t>
  </si>
  <si>
    <t>City of Greeneville - (TN)</t>
  </si>
  <si>
    <t>City of Greenfield - (IN)</t>
  </si>
  <si>
    <t>City of Greenville - (TX)</t>
  </si>
  <si>
    <t>Greenville Utilities Comm</t>
  </si>
  <si>
    <t>Greenwood CPW</t>
  </si>
  <si>
    <t>Greenwood Utilities Comm</t>
  </si>
  <si>
    <t>Greer Commission of Public Wks</t>
  </si>
  <si>
    <t>City of Griffin - (GA)</t>
  </si>
  <si>
    <t>Groton Dept of Utilities - (CT)</t>
  </si>
  <si>
    <t>Guadalupe Valley Elec Coop Inc</t>
  </si>
  <si>
    <t>Gulf Coast Electric Coop, Inc</t>
  </si>
  <si>
    <t>Guntersville Electric Board</t>
  </si>
  <si>
    <t>Habersham Electric Membership Corp</t>
  </si>
  <si>
    <t>Guernsey-Muskingum El Coop Inc</t>
  </si>
  <si>
    <t>Hagerstown Light Department</t>
  </si>
  <si>
    <t>City of Hamilton - (OH)</t>
  </si>
  <si>
    <t>Hamilton County Elec Coop Assn</t>
  </si>
  <si>
    <t>NineStar Connect</t>
  </si>
  <si>
    <t>Hancock-Wood Electric Coop Inc</t>
  </si>
  <si>
    <t>City of Hannibal - (MO)</t>
  </si>
  <si>
    <t>City of Harriman - (TN)</t>
  </si>
  <si>
    <t>Harrison County Rural E M C</t>
  </si>
  <si>
    <t>City of Harrisonburg - (VA)</t>
  </si>
  <si>
    <t>Hart Electric Member Corp</t>
  </si>
  <si>
    <t>Hartford Electric</t>
  </si>
  <si>
    <t>City of Hartselle</t>
  </si>
  <si>
    <t>City of Hastings - (NE)</t>
  </si>
  <si>
    <t>Hawaii Electric Light Co Inc</t>
  </si>
  <si>
    <t>HI</t>
  </si>
  <si>
    <t>Heartland Power Coop</t>
  </si>
  <si>
    <t>Haywood Electric Member Corp</t>
  </si>
  <si>
    <t>Hendricks County Rural E M C</t>
  </si>
  <si>
    <t>Henderson City Utility Comm</t>
  </si>
  <si>
    <t>City of Hickman</t>
  </si>
  <si>
    <t>High Plains Power Inc</t>
  </si>
  <si>
    <t>Highline Electric Assn</t>
  </si>
  <si>
    <t>Town of High Point</t>
  </si>
  <si>
    <t>HILCO Electric Cooperative, Inc.</t>
  </si>
  <si>
    <t>Inland Power &amp; Light Company</t>
  </si>
  <si>
    <t>City of Holland</t>
  </si>
  <si>
    <t>City of Holly Springs</t>
  </si>
  <si>
    <t>Holmes-Wayne Electric Coop Inc</t>
  </si>
  <si>
    <t>Holston Electric Coop, Inc</t>
  </si>
  <si>
    <t>Holy Cross Electric Assn, Inc</t>
  </si>
  <si>
    <t>City of Holyoke - (MA)</t>
  </si>
  <si>
    <t>Horry Electric Coop Inc</t>
  </si>
  <si>
    <t>City of Homestead - (FL)</t>
  </si>
  <si>
    <t>HST</t>
  </si>
  <si>
    <t>City of Hope</t>
  </si>
  <si>
    <t>City of Hopkinsville</t>
  </si>
  <si>
    <t>Houlton Water Company</t>
  </si>
  <si>
    <t>Terrebonne Parish Consol Gov't</t>
  </si>
  <si>
    <t>Houston County Elec Coop Inc</t>
  </si>
  <si>
    <t>Howell-Oregon Elec Coop, Inc</t>
  </si>
  <si>
    <t>Town of Hudson - (MA)</t>
  </si>
  <si>
    <t>City of Humboldt</t>
  </si>
  <si>
    <t>Town of Huntersville - (NC)</t>
  </si>
  <si>
    <t>City of Huntsville - (AL)</t>
  </si>
  <si>
    <t>City of Lafayette - (LA)</t>
  </si>
  <si>
    <t>Hustisford Utilities</t>
  </si>
  <si>
    <t>Hutchinson Utilities Comm</t>
  </si>
  <si>
    <t>City of Idaho Falls - (ID)</t>
  </si>
  <si>
    <t>Idaho Power Co</t>
  </si>
  <si>
    <t>IPCO</t>
  </si>
  <si>
    <t>Imperial Irrigation District</t>
  </si>
  <si>
    <t>IID</t>
  </si>
  <si>
    <t>City of Independence - (IA)</t>
  </si>
  <si>
    <t>City of Independence - (MO)</t>
  </si>
  <si>
    <t>Indian Electric Coop, Inc</t>
  </si>
  <si>
    <t>Indianapolis Power &amp; Light Co</t>
  </si>
  <si>
    <t>Inter County Energy Coop Corp</t>
  </si>
  <si>
    <t>Indiana Michigan Power Co</t>
  </si>
  <si>
    <t>Intercounty Electric Coop Assn</t>
  </si>
  <si>
    <t>CORE Electric Cooperative</t>
  </si>
  <si>
    <t>Interstate Power and Light Co</t>
  </si>
  <si>
    <t>Iowa Lakes Electric Coop</t>
  </si>
  <si>
    <t>Irwin Electric Membership Corp</t>
  </si>
  <si>
    <t>Itasca-Mantrap Co-op Electrical Assn</t>
  </si>
  <si>
    <t>Jackson Energy Coop Corp - (KY)</t>
  </si>
  <si>
    <t>Jackson County Rural E M C - (IN)</t>
  </si>
  <si>
    <t>Jackson Electric Coop, Inc - (TX)</t>
  </si>
  <si>
    <t>Jackson Electric Member Corp - (GA)</t>
  </si>
  <si>
    <t>Jackson Purchase Energy Corporation</t>
  </si>
  <si>
    <t>City of Jackson - (TN)</t>
  </si>
  <si>
    <t>City of Lebanon - (IN)</t>
  </si>
  <si>
    <t>Beaches Energy Services</t>
  </si>
  <si>
    <t>Jamestown Board of Public Util</t>
  </si>
  <si>
    <t>Jasper County Rural E M C</t>
  </si>
  <si>
    <t>City of Jasper - (IN)</t>
  </si>
  <si>
    <t>Jasper-Newton Elec Coop, Inc</t>
  </si>
  <si>
    <t>Jefferson Davis Elec Coop, Inc</t>
  </si>
  <si>
    <t>Jefferson Electric Member Corp</t>
  </si>
  <si>
    <t>Jefferson Utilities</t>
  </si>
  <si>
    <t>City of Jellico</t>
  </si>
  <si>
    <t>Jemez Mountains Elec Coop, Inc</t>
  </si>
  <si>
    <t>Jersey Central Power &amp; Lt Co</t>
  </si>
  <si>
    <t>Joe Wheeler Elec Member Corp</t>
  </si>
  <si>
    <t>Jo-Carroll Energy, Inc</t>
  </si>
  <si>
    <t>Johnson City - (TN)</t>
  </si>
  <si>
    <t>Johnson County Rural E M C</t>
  </si>
  <si>
    <t>Jones-Onslow Elec Member Corp</t>
  </si>
  <si>
    <t>City Water and Light Plant</t>
  </si>
  <si>
    <t>Juneau Utility Comm</t>
  </si>
  <si>
    <t>Just Energy</t>
  </si>
  <si>
    <t>Kenergy Corp</t>
  </si>
  <si>
    <t>City of Kansas City - (KS)</t>
  </si>
  <si>
    <t>Kankakee Valley Rural E M C</t>
  </si>
  <si>
    <t>Evergy Metro</t>
  </si>
  <si>
    <t>Evergy Kansas South, Inc</t>
  </si>
  <si>
    <t>Karnes Electric Coop Inc</t>
  </si>
  <si>
    <t>Kay Electric Coop</t>
  </si>
  <si>
    <t>FreeState Electric Coop</t>
  </si>
  <si>
    <t>City of Kaukauna</t>
  </si>
  <si>
    <t>K C Electric Association</t>
  </si>
  <si>
    <t>Kauai Island Utility Cooperative</t>
  </si>
  <si>
    <t>Kiamichi Electric Coop, Inc</t>
  </si>
  <si>
    <t>Kentucky Utilities Co</t>
  </si>
  <si>
    <t>Ketchikan Public Utilities</t>
  </si>
  <si>
    <t>Utility Board of the City of Key West, F</t>
  </si>
  <si>
    <t>Kings River Conservation Dist</t>
  </si>
  <si>
    <t>Kingsport Power Co</t>
  </si>
  <si>
    <t>City of Kinston - (NC)</t>
  </si>
  <si>
    <t>City of Kirkwood - (MO)</t>
  </si>
  <si>
    <t>Kissimmee Utility Authority</t>
  </si>
  <si>
    <t>Kit Carson Electric Coop, Inc</t>
  </si>
  <si>
    <t>PUD No 1 of Klickitat County</t>
  </si>
  <si>
    <t>Knoxville Utilities Board</t>
  </si>
  <si>
    <t>Kodiak Electric Assn Inc</t>
  </si>
  <si>
    <t>Kosciusko County Rural E M C</t>
  </si>
  <si>
    <t>Kotzebue Electric Assn Inc</t>
  </si>
  <si>
    <t>Kootenai Electric Cooperative</t>
  </si>
  <si>
    <t>AVA</t>
  </si>
  <si>
    <t>Village of L'Anse - (MI)</t>
  </si>
  <si>
    <t>La Plata Electric Assn, Inc</t>
  </si>
  <si>
    <t>City of LaFollette</t>
  </si>
  <si>
    <t>City of La Grange - (GA)</t>
  </si>
  <si>
    <t>City of Lake Crystal - (MN)</t>
  </si>
  <si>
    <t>Lake Region Electric Coop, Inc - (OK)</t>
  </si>
  <si>
    <t>Laclede Electric Coop, Inc</t>
  </si>
  <si>
    <t>Lake Mills Light &amp; Water</t>
  </si>
  <si>
    <t>Lake Region Electric Cooperative - (MN)</t>
  </si>
  <si>
    <t>City of Lake Worth Beach - (FL)</t>
  </si>
  <si>
    <t>City of Lakeland - (FL)</t>
  </si>
  <si>
    <t>Southern Rivers Energy</t>
  </si>
  <si>
    <t>Lamb County Electric Coop, Inc</t>
  </si>
  <si>
    <t>Lakeview Light &amp; Power</t>
  </si>
  <si>
    <t>Lamar County Elec Coop Assn</t>
  </si>
  <si>
    <t>Licking Rural Electric Inc</t>
  </si>
  <si>
    <t>Lane Electric Coop Inc</t>
  </si>
  <si>
    <t>Lake Country Power</t>
  </si>
  <si>
    <t>City of Lansing - (MI)</t>
  </si>
  <si>
    <t>Laurens Electric Coop, Inc</t>
  </si>
  <si>
    <t>City of Lawrenceburg</t>
  </si>
  <si>
    <t>City of Lawrenceville - (GA)</t>
  </si>
  <si>
    <t>Lea County Electric Coop, Inc</t>
  </si>
  <si>
    <t>City of Lebanon - (OH)</t>
  </si>
  <si>
    <t>City of Lebanon - (MO)</t>
  </si>
  <si>
    <t>Lee County Electric Coop, Inc</t>
  </si>
  <si>
    <t>City of Leesburg - (FL)</t>
  </si>
  <si>
    <t>Lehi City Corporation</t>
  </si>
  <si>
    <t>City of Lenoir - (TN)</t>
  </si>
  <si>
    <t>PUD No 1 of Lewis County</t>
  </si>
  <si>
    <t>City of Lewisburg - (TN)</t>
  </si>
  <si>
    <t>City of Lexington - (NC)</t>
  </si>
  <si>
    <t>City of Lexington - (NE)</t>
  </si>
  <si>
    <t>City of Lexington - (TN)</t>
  </si>
  <si>
    <t>Licking Valley Rural E C C</t>
  </si>
  <si>
    <t>Lighthouse Electric Coop, Inc</t>
  </si>
  <si>
    <t>Lincoln Electric System</t>
  </si>
  <si>
    <t>Linn County REC</t>
  </si>
  <si>
    <t>Town of Littleton - (MA)</t>
  </si>
  <si>
    <t>Lockhart Power Co</t>
  </si>
  <si>
    <t>City of Lodi - (CA)</t>
  </si>
  <si>
    <t>City of Lodi - (WI)</t>
  </si>
  <si>
    <t>City of Logan - (UT)</t>
  </si>
  <si>
    <t>City of Logansport - (IN)</t>
  </si>
  <si>
    <t>Long Island Power Authority</t>
  </si>
  <si>
    <t>City of Longmont</t>
  </si>
  <si>
    <t>Lorain-Medina R E C, Inc</t>
  </si>
  <si>
    <t>Los Alamos County</t>
  </si>
  <si>
    <t>Los Angeles Department of Water &amp; Power</t>
  </si>
  <si>
    <t>Loudon Utilities Board</t>
  </si>
  <si>
    <t>Entergy Louisiana LLC</t>
  </si>
  <si>
    <t>Louisville Electric System</t>
  </si>
  <si>
    <t>Louisville Gas &amp; Electric Co</t>
  </si>
  <si>
    <t>Loup River Public Power Dist</t>
  </si>
  <si>
    <t>City of Loveland - (CO)</t>
  </si>
  <si>
    <t>Lower Yellowstone R E A, Inc</t>
  </si>
  <si>
    <t>Lower Valley Energy Inc</t>
  </si>
  <si>
    <t>Lumbee River Elec Member Corp</t>
  </si>
  <si>
    <t>City of Lubbock - (TX)</t>
  </si>
  <si>
    <t>City of Lumberton - (NC)</t>
  </si>
  <si>
    <t>Lynches River Elec Coop, Inc</t>
  </si>
  <si>
    <t>Lyntegar Electric Coop, Inc</t>
  </si>
  <si>
    <t>City of Macon - (MS)</t>
  </si>
  <si>
    <t>Macon Electric Coop</t>
  </si>
  <si>
    <t>City of Madison - (SD)</t>
  </si>
  <si>
    <t>Town of Madison - (ME)</t>
  </si>
  <si>
    <t>Madison Gas &amp; Electric Co</t>
  </si>
  <si>
    <t>Madisonville Municipal Utils</t>
  </si>
  <si>
    <t>Magic Valley Electric Coop Inc</t>
  </si>
  <si>
    <t>Magnolia Electric Power Assn</t>
  </si>
  <si>
    <t>City of Manassas - (VA)</t>
  </si>
  <si>
    <t>Manitowoc Public Utilities</t>
  </si>
  <si>
    <t>Town of Mansfield - (MA)</t>
  </si>
  <si>
    <t>City of Maquoketa - (IA)</t>
  </si>
  <si>
    <t>City of Marietta - (GA)</t>
  </si>
  <si>
    <t>Marlboro Electric Coop, Inc</t>
  </si>
  <si>
    <t>City of Marquette - (MI)</t>
  </si>
  <si>
    <t>Marshall-De Kalb Electric Coop</t>
  </si>
  <si>
    <t>City of Marshall - (MN)</t>
  </si>
  <si>
    <t>City of Marshfield - (WI)</t>
  </si>
  <si>
    <t>Consumers Energy</t>
  </si>
  <si>
    <t>Maryville Utilities</t>
  </si>
  <si>
    <t>Massachusetts Electric Co</t>
  </si>
  <si>
    <t>Town of Massena - (NY)</t>
  </si>
  <si>
    <t>Matanuska Electric Assn Inc</t>
  </si>
  <si>
    <t>Maui Electric Co Ltd</t>
  </si>
  <si>
    <t>City of Mayfield Plant Board</t>
  </si>
  <si>
    <t>McKenzie Electric Coop Inc</t>
  </si>
  <si>
    <t>McLean Electric Coop, Inc</t>
  </si>
  <si>
    <t>McMinnville Electric System</t>
  </si>
  <si>
    <t>City of McMinnville - (OR)</t>
  </si>
  <si>
    <t>Montana-Dakota Utilities Co</t>
  </si>
  <si>
    <t>City of McPherson - (KS)</t>
  </si>
  <si>
    <t>Meeker Coop Light &amp; Power Assn</t>
  </si>
  <si>
    <t>Meade County Rural E C C</t>
  </si>
  <si>
    <t>Mecklenburg Electric Cooperative</t>
  </si>
  <si>
    <t>Medina Electric Coop, Inc</t>
  </si>
  <si>
    <t>City of Memphis - (TN)</t>
  </si>
  <si>
    <t>City of Menasha - (WI)</t>
  </si>
  <si>
    <t>Nodak Electric Coop Inc</t>
  </si>
  <si>
    <t>Merced Irrigation District</t>
  </si>
  <si>
    <t>Meriwether Lewis Electric Coop</t>
  </si>
  <si>
    <t>MidAmerican Energy Co</t>
  </si>
  <si>
    <t>City of Mesa - (AZ)</t>
  </si>
  <si>
    <t>Midwest Energy Cooperative</t>
  </si>
  <si>
    <t>Metropolitan Edison Co</t>
  </si>
  <si>
    <t>Menard Electric Coop</t>
  </si>
  <si>
    <t>Midstate Electric Coop, Inc</t>
  </si>
  <si>
    <t>Midland Power Coop</t>
  </si>
  <si>
    <t>Mid-South Electric Coop Assn</t>
  </si>
  <si>
    <t>Mid-Carolina Electric Coop Inc</t>
  </si>
  <si>
    <t>Middle Tennessee E M C</t>
  </si>
  <si>
    <t>Town of Middleborough - (MA)</t>
  </si>
  <si>
    <t>Town of Middletown - (DE)</t>
  </si>
  <si>
    <t>Midwest Electric, Inc</t>
  </si>
  <si>
    <t>Midwest Energy Inc</t>
  </si>
  <si>
    <t>City of Milan</t>
  </si>
  <si>
    <t>Midwest Electric Member Corp</t>
  </si>
  <si>
    <t>City of Milford - (DE)</t>
  </si>
  <si>
    <t>Mille Lacs Energy Cooperative</t>
  </si>
  <si>
    <t>Maquoketa Valley Rrl Elec Coop</t>
  </si>
  <si>
    <t>ALLETE, Inc.</t>
  </si>
  <si>
    <t>Minnesota Valley Electric Coop</t>
  </si>
  <si>
    <t>City of Mishawaka</t>
  </si>
  <si>
    <t>Mississippi County Electric Co</t>
  </si>
  <si>
    <t>Entergy Mississippi LLC</t>
  </si>
  <si>
    <t>Mississippi Power Co</t>
  </si>
  <si>
    <t>Missoula Electric Coop, Inc</t>
  </si>
  <si>
    <t>Evergy Missouri West</t>
  </si>
  <si>
    <t>Missouri Rural Electric Coop</t>
  </si>
  <si>
    <t>Mitchell Electric Member Corp</t>
  </si>
  <si>
    <t>Modern Electric Water Company</t>
  </si>
  <si>
    <t>Modesto Irrigation District</t>
  </si>
  <si>
    <t>BANC</t>
  </si>
  <si>
    <t>City of Monett - (MO)</t>
  </si>
  <si>
    <t>Monongahela Power Co</t>
  </si>
  <si>
    <t>City of Monroe - (NC)</t>
  </si>
  <si>
    <t>NorthWestern Energy LLC - (MT)</t>
  </si>
  <si>
    <t>NWMT</t>
  </si>
  <si>
    <t>Morgan County Rural Elec Assn</t>
  </si>
  <si>
    <t>Moon Lake Electric Assn Inc</t>
  </si>
  <si>
    <t>City of Moorhead - (MN)</t>
  </si>
  <si>
    <t>Morgan Stanley Capital Grp Inc</t>
  </si>
  <si>
    <t>Morenci Water and Electric</t>
  </si>
  <si>
    <t>South Central Indiana REMC</t>
  </si>
  <si>
    <t>City of Morganton - (NC)</t>
  </si>
  <si>
    <t>City of Morristown - (TN)</t>
  </si>
  <si>
    <t>Consolidated Cooperative</t>
  </si>
  <si>
    <t>Mountain Electric Coop, Inc</t>
  </si>
  <si>
    <t>Mt Carmel Public Utility Co</t>
  </si>
  <si>
    <t>Village of Mt. Horeb - (WI)</t>
  </si>
  <si>
    <t>City of Mt Pleasant - (TN)</t>
  </si>
  <si>
    <t>Mountain Parks Electric, Inc</t>
  </si>
  <si>
    <t>Mountain View Elec Assn, Inc</t>
  </si>
  <si>
    <t>Mt Wheeler Power, Inc</t>
  </si>
  <si>
    <t>City of Murray - (UT)</t>
  </si>
  <si>
    <t>City of Murray - (KY)</t>
  </si>
  <si>
    <t>Board of Water Electric &amp; Communications</t>
  </si>
  <si>
    <t>City of Muscle Shoals</t>
  </si>
  <si>
    <t>Village of Muscoda - (WI)</t>
  </si>
  <si>
    <t>Northern Plains Electric Coop</t>
  </si>
  <si>
    <t>Nantucket Electric Co</t>
  </si>
  <si>
    <t>City of Naperville - (IL)</t>
  </si>
  <si>
    <t>The Narragansett Electric Co</t>
  </si>
  <si>
    <t>Nashville Electric Service</t>
  </si>
  <si>
    <t>Natchez Trace Elec Power Assn</t>
  </si>
  <si>
    <t>City of Natchitoches</t>
  </si>
  <si>
    <t>Norris Electric Coop</t>
  </si>
  <si>
    <t>Navajo Tribal Utility Authority</t>
  </si>
  <si>
    <t>Navopache Electric Coop, Inc</t>
  </si>
  <si>
    <t>TEPC</t>
  </si>
  <si>
    <t>Navarro County Elec Coop, Inc</t>
  </si>
  <si>
    <t>Nebraska Public Power District</t>
  </si>
  <si>
    <t>City of Negaunee</t>
  </si>
  <si>
    <t>Constellation NewEnergy, Inc</t>
  </si>
  <si>
    <t>Nevada Power Co</t>
  </si>
  <si>
    <t>City of New Albany - (MS)</t>
  </si>
  <si>
    <t>City of New Bern - (NC)</t>
  </si>
  <si>
    <t>City of New Braunfels - (TX)</t>
  </si>
  <si>
    <t>City of Newbern</t>
  </si>
  <si>
    <t>Village of New Glarus - (WI)</t>
  </si>
  <si>
    <t>New Hampshire Elec Coop Inc</t>
  </si>
  <si>
    <t>City of New Holstein - (WI)</t>
  </si>
  <si>
    <t>New London Electric&amp;Water Util</t>
  </si>
  <si>
    <t>Entergy New Orleans, LLC</t>
  </si>
  <si>
    <t>City of New Richmond</t>
  </si>
  <si>
    <t>New River Light &amp; Power Co</t>
  </si>
  <si>
    <t>New Smyrna Beach City of</t>
  </si>
  <si>
    <t>New York State Elec &amp; Gas Corp</t>
  </si>
  <si>
    <t>City of Newark - (DE)</t>
  </si>
  <si>
    <t>New-Mac Electric Coop, Inc</t>
  </si>
  <si>
    <t>City of Newberry - (SC)</t>
  </si>
  <si>
    <t>Newberry Electric Coop, Inc</t>
  </si>
  <si>
    <t>Newnan Wtr, Sewer &amp; Light Comm</t>
  </si>
  <si>
    <t>City of Newport</t>
  </si>
  <si>
    <t>Niagara Mohawk Power Corp.</t>
  </si>
  <si>
    <t>City of Niles - (OH)</t>
  </si>
  <si>
    <t>Northern Virginia Elec Coop</t>
  </si>
  <si>
    <t>Noble County R E M C</t>
  </si>
  <si>
    <t>Nolin Rural Electric Coop Corp</t>
  </si>
  <si>
    <t>Norris Public Power District</t>
  </si>
  <si>
    <t>North Alabama Electric Coop</t>
  </si>
  <si>
    <t>North Arkansas Elec Coop, Inc</t>
  </si>
  <si>
    <t>Town of North Attleborough - (MA)</t>
  </si>
  <si>
    <t>North Central Elec Coop, Inc</t>
  </si>
  <si>
    <t>North Central Power Co Inc</t>
  </si>
  <si>
    <t>North Georgia Elec Member Corp</t>
  </si>
  <si>
    <t>City of North Little Rock - (AR)</t>
  </si>
  <si>
    <t>City of North Platte</t>
  </si>
  <si>
    <t>Northeast Oklahoma Electric Co</t>
  </si>
  <si>
    <t>Northcentral Mississippi E P A</t>
  </si>
  <si>
    <t>Northeast Power</t>
  </si>
  <si>
    <t>Northern Electric Coop, Inc</t>
  </si>
  <si>
    <t>Northern Indiana Pub Serv Co</t>
  </si>
  <si>
    <t>North Plains Electric Coop Inc</t>
  </si>
  <si>
    <t>Northern Lights, Inc</t>
  </si>
  <si>
    <t>Northern Neck Elec Coop, Inc</t>
  </si>
  <si>
    <t>Northern States Power Co</t>
  </si>
  <si>
    <t>Northern States Power Co - Minnesota</t>
  </si>
  <si>
    <t>Northeast Louisiana Power Coop Inc.</t>
  </si>
  <si>
    <t>Northern Wasco County PUD</t>
  </si>
  <si>
    <t>Prairie Land Electric Coop Inc</t>
  </si>
  <si>
    <t>Northwestern Electric Coop Inc - (OK)</t>
  </si>
  <si>
    <t>NorthWestern Energy - (SD)</t>
  </si>
  <si>
    <t>Northwestern Wisconsin Elec Co</t>
  </si>
  <si>
    <t>City of Norway</t>
  </si>
  <si>
    <t>Nueces Electric Cooperative</t>
  </si>
  <si>
    <t>City of Norwich - (CT)</t>
  </si>
  <si>
    <t>City of Norwood - (MA)</t>
  </si>
  <si>
    <t>City of Oak Ridge</t>
  </si>
  <si>
    <t>Oakdale Electric Coop</t>
  </si>
  <si>
    <t>City of Ocala</t>
  </si>
  <si>
    <t>Oconee Electric Member Corp</t>
  </si>
  <si>
    <t>Oconomowoc Utilities</t>
  </si>
  <si>
    <t>Oconto Falls Water &amp; Light Comm</t>
  </si>
  <si>
    <t>Ohio Edison Co</t>
  </si>
  <si>
    <t>Ohio Power Co</t>
  </si>
  <si>
    <t>Ohio Valley Electric Corp</t>
  </si>
  <si>
    <t>PUD No 1 of Okanogan County</t>
  </si>
  <si>
    <t>Oklahoma Electric Coop Inc</t>
  </si>
  <si>
    <t>Oklahoma Gas &amp; Electric Co</t>
  </si>
  <si>
    <t>City of Okolona</t>
  </si>
  <si>
    <t>Oregon Trail El Cons Coop, Inc</t>
  </si>
  <si>
    <t>Omaha Public Power District</t>
  </si>
  <si>
    <t>City of Opelika - (AL)</t>
  </si>
  <si>
    <t>Orange &amp; Rockland Utils Inc</t>
  </si>
  <si>
    <t>City of Orangeburg - (SC)</t>
  </si>
  <si>
    <t>SCEG</t>
  </si>
  <si>
    <t>Orcas Power &amp; Light Coop</t>
  </si>
  <si>
    <t>Tri-County Electric Coop, Inc (SC)</t>
  </si>
  <si>
    <t>Osage Valley Elec Coop Assn</t>
  </si>
  <si>
    <t>City of Orrville - (OH)</t>
  </si>
  <si>
    <t>Otero County Electric Coop Inc</t>
  </si>
  <si>
    <t>Otter Tail Power Co</t>
  </si>
  <si>
    <t>Ouachita Electric Coop Corp</t>
  </si>
  <si>
    <t>Overton Power District No 5</t>
  </si>
  <si>
    <t>City of Owatonna - (MN)</t>
  </si>
  <si>
    <t>Owen Electric Coop Inc</t>
  </si>
  <si>
    <t>City of Owensboro - (KY)</t>
  </si>
  <si>
    <t>City of Oxford - (MS)</t>
  </si>
  <si>
    <t>Ozark Border Electric Coop</t>
  </si>
  <si>
    <t>Ozark Electric Coop Inc - (MO)</t>
  </si>
  <si>
    <t>Ozarks Electric Coop Corp - (AR)</t>
  </si>
  <si>
    <t>PUD No 2 of Pacific County</t>
  </si>
  <si>
    <t>Pacific Gas &amp; Electric Co.</t>
  </si>
  <si>
    <t>Avangrid Renewables</t>
  </si>
  <si>
    <t>PACW</t>
  </si>
  <si>
    <t>PacifiCorp</t>
  </si>
  <si>
    <t>City of Paducah - (KY)</t>
  </si>
  <si>
    <t>City of Painesville</t>
  </si>
  <si>
    <t>Palmetto Electric Coop Inc</t>
  </si>
  <si>
    <t>City of Palo Alto - (CA)</t>
  </si>
  <si>
    <t>Panola-Harrison Elec Coop, Inc</t>
  </si>
  <si>
    <t>Paragould Light &amp; Water Comm</t>
  </si>
  <si>
    <t>SPA</t>
  </si>
  <si>
    <t>City of Paris - (TN)</t>
  </si>
  <si>
    <t>People's Cooperative Services</t>
  </si>
  <si>
    <t>City of Pasadena - (CA)</t>
  </si>
  <si>
    <t>Pascoag Utility District</t>
  </si>
  <si>
    <t>Pee Dee Electric Coop, Inc</t>
  </si>
  <si>
    <t>Pearl River Valley El Pwr Assn</t>
  </si>
  <si>
    <t>Paulding-Putman Elec Coop, Inc</t>
  </si>
  <si>
    <t>Pea River Electric Coop</t>
  </si>
  <si>
    <t>City of Peabody - (MA)</t>
  </si>
  <si>
    <t>Peace River Electric Coop, Inc</t>
  </si>
  <si>
    <t>Orlando Utilities Comm</t>
  </si>
  <si>
    <t>PUD No 2 of Grant County</t>
  </si>
  <si>
    <t>GCPD</t>
  </si>
  <si>
    <t>Pedernales Electric Coop, Inc</t>
  </si>
  <si>
    <t>Planters Electric Member Corp</t>
  </si>
  <si>
    <t>PUD No 1 of Pend Oreille County</t>
  </si>
  <si>
    <t>Peninsula Light Company</t>
  </si>
  <si>
    <t>Pennsylvania Electric Co</t>
  </si>
  <si>
    <t>PPL Electric Utilities Corp</t>
  </si>
  <si>
    <t>Pennsylvania Power Co</t>
  </si>
  <si>
    <t>Pee Dee Electric Member Corp</t>
  </si>
  <si>
    <t>Pennyrile Rural Electric Coop</t>
  </si>
  <si>
    <t>People's Electric Cooperative</t>
  </si>
  <si>
    <t>City of Peru - (IN)</t>
  </si>
  <si>
    <t>City of Peru - (IL)</t>
  </si>
  <si>
    <t>Petit Jean Electric Coop Corp</t>
  </si>
  <si>
    <t>PECO Energy Co</t>
  </si>
  <si>
    <t>City of Philadelphia - (MS)</t>
  </si>
  <si>
    <t>Pilot Power Group, LLC</t>
  </si>
  <si>
    <t>Pickwick Electric Coop</t>
  </si>
  <si>
    <t>Piedmont Electric Member Corp</t>
  </si>
  <si>
    <t>City of Pierre - (SD)</t>
  </si>
  <si>
    <t>Pike County Light &amp; Power Co</t>
  </si>
  <si>
    <t>Electrical Dist No2 Pinal County</t>
  </si>
  <si>
    <t>Pioneer Rural Elec Coop, Inc - (OH)</t>
  </si>
  <si>
    <t>Pioneer Electric Coop, Inc - (KS)</t>
  </si>
  <si>
    <t>Pioneer Power and Light Co</t>
  </si>
  <si>
    <t>City of Piqua - (OH)</t>
  </si>
  <si>
    <t>Platte-Clay Electric Coop, Inc</t>
  </si>
  <si>
    <t>Plateau Electric Cooperative</t>
  </si>
  <si>
    <t>City of Plattsburgh - (NY)</t>
  </si>
  <si>
    <t>City of Plymouth - (WI)</t>
  </si>
  <si>
    <t>Pointe Coupee Elec Member Corp</t>
  </si>
  <si>
    <t>City of Ponca City - (OK)</t>
  </si>
  <si>
    <t>Pontotoc Electric Power Assn</t>
  </si>
  <si>
    <t>City of Poplar Bluff - (MO)</t>
  </si>
  <si>
    <t>City of Port Angeles - (WA)</t>
  </si>
  <si>
    <t>Portland General Electric Co</t>
  </si>
  <si>
    <t>Poudre Valley REA, Inc</t>
  </si>
  <si>
    <t>The Potomac Edison Company</t>
  </si>
  <si>
    <t>Potomac Electric Power Co</t>
  </si>
  <si>
    <t>Prairie Energy Coop</t>
  </si>
  <si>
    <t>Powell Valley Electric Coop</t>
  </si>
  <si>
    <t>New York Power Authority</t>
  </si>
  <si>
    <t>Village of Prairie Du Sac - (WI)</t>
  </si>
  <si>
    <t>Prentiss County Elec Pwr Assn</t>
  </si>
  <si>
    <t>Presque Isle Elec &amp; Gas Coop</t>
  </si>
  <si>
    <t>Polk-Burnett Electric Coop</t>
  </si>
  <si>
    <t>City of Preston</t>
  </si>
  <si>
    <t>Prince George Electric Coop</t>
  </si>
  <si>
    <t>PUD No 3 of Mason County</t>
  </si>
  <si>
    <t>Provo City Corp</t>
  </si>
  <si>
    <t>Public Service Co of Colorado</t>
  </si>
  <si>
    <t>Duke Energy Indiana, LLC</t>
  </si>
  <si>
    <t>Public Service Co of NH</t>
  </si>
  <si>
    <t>Public Service Co of NM</t>
  </si>
  <si>
    <t>Public Service Co of Oklahoma</t>
  </si>
  <si>
    <t>Public Service Elec &amp; Gas Co</t>
  </si>
  <si>
    <t>Puget Sound Energy Inc</t>
  </si>
  <si>
    <t>City of Pulaski - (TN)</t>
  </si>
  <si>
    <t>Randolph Electric Member Corp</t>
  </si>
  <si>
    <t>Rayle Electric Membership Corp</t>
  </si>
  <si>
    <t>Red River Valley Rrl Elec Assn</t>
  </si>
  <si>
    <t>Town of Reading - (MA)</t>
  </si>
  <si>
    <t>Reedy Creek Improvement Dist</t>
  </si>
  <si>
    <t>City of Redding - (CA)</t>
  </si>
  <si>
    <t>Reedsburg Utility Comm</t>
  </si>
  <si>
    <t>Reliant Energy Retail Services</t>
  </si>
  <si>
    <t>City of Richland Center - (WI)</t>
  </si>
  <si>
    <t>City of Richland - (WA)</t>
  </si>
  <si>
    <t>City of Richmond - (IN)</t>
  </si>
  <si>
    <t>Rio Grande Electric Coop, Inc</t>
  </si>
  <si>
    <t>Riverland Energy Cooperative</t>
  </si>
  <si>
    <t>Rita Blanca Electric Coop, Inc</t>
  </si>
  <si>
    <t>City of River Falls</t>
  </si>
  <si>
    <t>City of Riverside - (CA)</t>
  </si>
  <si>
    <t>Roanoke Electric Member Corp</t>
  </si>
  <si>
    <t>Navasota Valley Elec Coop, Inc</t>
  </si>
  <si>
    <t>Robison Energy, LLC</t>
  </si>
  <si>
    <t>Rochelle Municipal Utilities</t>
  </si>
  <si>
    <t>Rochester Public Utilities</t>
  </si>
  <si>
    <t>Rochester Gas &amp; Electric Corp</t>
  </si>
  <si>
    <t>City of Rock Hill - (SC)</t>
  </si>
  <si>
    <t>Rock Energy Cooperative</t>
  </si>
  <si>
    <t>Rockland Electric Co</t>
  </si>
  <si>
    <t>City of Rockwood - (TN)</t>
  </si>
  <si>
    <t>City of Rocky Mount - (NC)</t>
  </si>
  <si>
    <t>City of Rolla - (MO)</t>
  </si>
  <si>
    <t>Rosebud Electric Coop Inc</t>
  </si>
  <si>
    <t>City of Roseville - (CA)</t>
  </si>
  <si>
    <t>Runestone Electric Assn</t>
  </si>
  <si>
    <t>Rural Electric Coop, Inc</t>
  </si>
  <si>
    <t>City of Russellville - (AL)</t>
  </si>
  <si>
    <t>City of Russellville - (KY)</t>
  </si>
  <si>
    <t>Rusk County Electric Coop, Inc</t>
  </si>
  <si>
    <t>City of Ruston - (LA)</t>
  </si>
  <si>
    <t>Rutherford Elec Member Corp</t>
  </si>
  <si>
    <t>Sacramento Municipal Util Dist</t>
  </si>
  <si>
    <t>Salem Electric - (OR)</t>
  </si>
  <si>
    <t>City of Salem - (VA)</t>
  </si>
  <si>
    <t>Salmon River Electric Coop Inc</t>
  </si>
  <si>
    <t>Salt River Project</t>
  </si>
  <si>
    <t>SRP</t>
  </si>
  <si>
    <t>Salt River Electric Coop Corp</t>
  </si>
  <si>
    <t>San Luis Valley R E C, Inc</t>
  </si>
  <si>
    <t>City of San Antonio - (TX)</t>
  </si>
  <si>
    <t>Santee Electric Coop, Inc</t>
  </si>
  <si>
    <t>San Diego Gas &amp; Electric Co</t>
  </si>
  <si>
    <t>Access Energy Coop</t>
  </si>
  <si>
    <t>City &amp; County of San Francisco</t>
  </si>
  <si>
    <t>Sam Houston Electric Coop Inc</t>
  </si>
  <si>
    <t>San Isabel Electric Assn, Inc</t>
  </si>
  <si>
    <t>San Miguel Power Assn, Inc</t>
  </si>
  <si>
    <t>San Patricio Electric Coop Inc</t>
  </si>
  <si>
    <t>Sand Mountain Electric Coop</t>
  </si>
  <si>
    <t>San Bernard Electric Coop, Inc</t>
  </si>
  <si>
    <t>City of Santa Clara - (CA)</t>
  </si>
  <si>
    <t>Satilla Rural Elec Member Corporation</t>
  </si>
  <si>
    <t>Scenic Rivers Energy Coop</t>
  </si>
  <si>
    <t>Three Rivers Electric Coop</t>
  </si>
  <si>
    <t>SEMO Electric Cooperative</t>
  </si>
  <si>
    <t>City of Scottsboro</t>
  </si>
  <si>
    <t>Calpine Energy Solutions, LLC</t>
  </si>
  <si>
    <t>Sawnee Electric Membership Corporation</t>
  </si>
  <si>
    <t>City of Seattle - (WA)</t>
  </si>
  <si>
    <t>SCL</t>
  </si>
  <si>
    <t>City of Seguin - (TX)</t>
  </si>
  <si>
    <t>Sequachee Valley Electric Coop</t>
  </si>
  <si>
    <t>Sevier County Electric System</t>
  </si>
  <si>
    <t>Shakopee Public Utilities Comm</t>
  </si>
  <si>
    <t>Shawano Municipal Utilities</t>
  </si>
  <si>
    <t>Sheffield Utilities</t>
  </si>
  <si>
    <t>RushShelby Energy</t>
  </si>
  <si>
    <t>Shelby Electric Coop, Inc</t>
  </si>
  <si>
    <t>Shelby Energy Co-op, Inc</t>
  </si>
  <si>
    <t>City of Shelbyville - (TN)</t>
  </si>
  <si>
    <t>Shenandoah Valley Elec Coop</t>
  </si>
  <si>
    <t>Town of Shrewsbury - (MA)</t>
  </si>
  <si>
    <t>Sierra Pacific Power Co</t>
  </si>
  <si>
    <t>City of Sikeston - (MO)</t>
  </si>
  <si>
    <t>City of Siloam Springs - (AR)</t>
  </si>
  <si>
    <t>Singing River Elec Cooperative</t>
  </si>
  <si>
    <t>North West Rural Electric Coop</t>
  </si>
  <si>
    <t>Slope Electric Coop Inc</t>
  </si>
  <si>
    <t>Sioux Valley SW Elec Coop</t>
  </si>
  <si>
    <t>Slinger Utilities</t>
  </si>
  <si>
    <t>City of Smithville - (TN)</t>
  </si>
  <si>
    <t>PUD 1 of Snohomish County</t>
  </si>
  <si>
    <t>Village of Solvay - (NY)</t>
  </si>
  <si>
    <t>South Alabama Elec Coop, Inc</t>
  </si>
  <si>
    <t>Dominion Energy South Carolina, Inc</t>
  </si>
  <si>
    <t>South Central Ark El Coop, Inc</t>
  </si>
  <si>
    <t>South Carolina Public Service Authority</t>
  </si>
  <si>
    <t>South Jersey Energy Company</t>
  </si>
  <si>
    <t>South Central Electric Assn</t>
  </si>
  <si>
    <t>South Plains Electric Coop Inc</t>
  </si>
  <si>
    <t>South Kentucky Rural E C C</t>
  </si>
  <si>
    <t>South Louisiana Elec Coop Assn</t>
  </si>
  <si>
    <t>South River Elec Member Corp</t>
  </si>
  <si>
    <t>City of South Sioux City</t>
  </si>
  <si>
    <t>Southeastern IL Elec Coop, Inc</t>
  </si>
  <si>
    <t>Southeast Colorado Power Assn</t>
  </si>
  <si>
    <t>Southeastern Indiana R E M C</t>
  </si>
  <si>
    <t>Southeastern Electric Coop Inc - (OK)</t>
  </si>
  <si>
    <t>Southern California Edison Co</t>
  </si>
  <si>
    <t>Bear Valley Electric Service</t>
  </si>
  <si>
    <t>Southern Indiana Gas &amp; Elec Co</t>
  </si>
  <si>
    <t>Southern Maryland Elec Coop Inc</t>
  </si>
  <si>
    <t>Southern Public Power District</t>
  </si>
  <si>
    <t>Southern Pine Elec Coop, Inc</t>
  </si>
  <si>
    <t>Southern Pine Electric Cooperative</t>
  </si>
  <si>
    <t>Southwest Arkansas E C C</t>
  </si>
  <si>
    <t>Southwest Mississippi E P A</t>
  </si>
  <si>
    <t>Southwest Louisiana E M C</t>
  </si>
  <si>
    <t>Southwest Public Power Dist</t>
  </si>
  <si>
    <t>Southwest Texas Elec Coop, Inc</t>
  </si>
  <si>
    <t>Southwest Tennessee E M C</t>
  </si>
  <si>
    <t>Southwestern Electric Coop Inc - (IL)</t>
  </si>
  <si>
    <t>Southwestern Electric Power Co</t>
  </si>
  <si>
    <t>Spark Energy, LP</t>
  </si>
  <si>
    <t>Southwestern Electric Coop Inc - (NM)</t>
  </si>
  <si>
    <t>Southwestern Public Service Co</t>
  </si>
  <si>
    <t>Spanish Fork City Corporation</t>
  </si>
  <si>
    <t>City of Sparta</t>
  </si>
  <si>
    <t>Springer Electric Coop, Inc</t>
  </si>
  <si>
    <t>City of Springfield - (IL)</t>
  </si>
  <si>
    <t>City of Springfield - (TN)</t>
  </si>
  <si>
    <t>Snapping Shoals El Member Corp</t>
  </si>
  <si>
    <t>City Utilities of Springfield - (MO)</t>
  </si>
  <si>
    <t>City of Springfield - (OR)</t>
  </si>
  <si>
    <t>City of Springville - (UT)</t>
  </si>
  <si>
    <t>City of St Charles - (IL)</t>
  </si>
  <si>
    <t>City of St George</t>
  </si>
  <si>
    <t>City of St Marys - (OH)</t>
  </si>
  <si>
    <t>City of Starkville</t>
  </si>
  <si>
    <t>Stearns Cooperative Elec Assn</t>
  </si>
  <si>
    <t>City of Statesville - (NC)</t>
  </si>
  <si>
    <t>Steele-Waseca Cooperative Electric</t>
  </si>
  <si>
    <t>South Central Power Company</t>
  </si>
  <si>
    <t>Town of Sterling - (MA)</t>
  </si>
  <si>
    <t>Stillwater Utilities Authority</t>
  </si>
  <si>
    <t>City of Stoughton - (WI)</t>
  </si>
  <si>
    <t>Direct Energy Business</t>
  </si>
  <si>
    <t>Tallapoosa River Elec Coop Inc</t>
  </si>
  <si>
    <t>Strawberry Electric Serv Dist</t>
  </si>
  <si>
    <t>City of Sturgeon Bay - (WI)</t>
  </si>
  <si>
    <t>City of Sturgis</t>
  </si>
  <si>
    <t>Surprise Valley Electrification</t>
  </si>
  <si>
    <t>Sulphur Springs Valley E C Inc</t>
  </si>
  <si>
    <t>Sumter Electric Coop, Inc</t>
  </si>
  <si>
    <t>Sumter Electric Member Corp</t>
  </si>
  <si>
    <t>Sun Prairie Utilities</t>
  </si>
  <si>
    <t>Superior Water and Light Co</t>
  </si>
  <si>
    <t>Surry-Yadkin Elec Member Corp</t>
  </si>
  <si>
    <t>Suwannee Valley Elec Coop Inc</t>
  </si>
  <si>
    <t>City of Sweetwater</t>
  </si>
  <si>
    <t>City of Sylvania - (GA)</t>
  </si>
  <si>
    <t>City of Tacoma - (WA)</t>
  </si>
  <si>
    <t>TPWR</t>
  </si>
  <si>
    <t>City of Tallahassee - (FL)</t>
  </si>
  <si>
    <t>TAL</t>
  </si>
  <si>
    <t>Tallahatchie Valley E P A</t>
  </si>
  <si>
    <t>Talquin Electric Coop, Inc</t>
  </si>
  <si>
    <t>Tampa Electric Co</t>
  </si>
  <si>
    <t>TEC</t>
  </si>
  <si>
    <t>Town of Tarboro - (NC)</t>
  </si>
  <si>
    <t>City of Tarrant</t>
  </si>
  <si>
    <t>Tara Energy, LLC</t>
  </si>
  <si>
    <t>City of Taunton</t>
  </si>
  <si>
    <t>Taylor County Rural E C C</t>
  </si>
  <si>
    <t>Three Notch Elec Member Corp</t>
  </si>
  <si>
    <t>SEPA</t>
  </si>
  <si>
    <t>Tennessee Valley Authority</t>
  </si>
  <si>
    <t>Tennessee Valley Electric Coop</t>
  </si>
  <si>
    <t>City of Thomasville - (GA)</t>
  </si>
  <si>
    <t>Tillamook Peoples Utility Dist</t>
  </si>
  <si>
    <t>Tipmont Rural Elec Member Corp</t>
  </si>
  <si>
    <t>Tippah Electric Power Assn</t>
  </si>
  <si>
    <t>Tishomingo County E P A</t>
  </si>
  <si>
    <t>Tri-County Electric Coop, Inc (IL)</t>
  </si>
  <si>
    <t>Tri-County Elec Member Corp (GA)</t>
  </si>
  <si>
    <t>Tri-County Elec Member Corp (NC)</t>
  </si>
  <si>
    <t>Trinity Valley Elec Coop Inc</t>
  </si>
  <si>
    <t>Tenaska Power Services</t>
  </si>
  <si>
    <t>The Toledo Edison Co</t>
  </si>
  <si>
    <t>Tombigbee Electric Power Assn</t>
  </si>
  <si>
    <t>ENGIE Resources LLC</t>
  </si>
  <si>
    <t>Tideland Electric Member Corp</t>
  </si>
  <si>
    <t>City of Traverse City - (MI)</t>
  </si>
  <si>
    <t>TriEagle Energy, L.P.</t>
  </si>
  <si>
    <t>City of Trenton - (TN)</t>
  </si>
  <si>
    <t>Tri-State Electric Member Corp</t>
  </si>
  <si>
    <t>Powder River Energy Corp</t>
  </si>
  <si>
    <t>MiEnergy Cooperative</t>
  </si>
  <si>
    <t>Tri-County Electric Coop, Inc (TX)</t>
  </si>
  <si>
    <t>Tri-County Electric Coop, Inc (OK)</t>
  </si>
  <si>
    <t>Tri-County Electric Coop, Inc (FL)</t>
  </si>
  <si>
    <t>Tri-County Elec Member Corp (TN)</t>
  </si>
  <si>
    <t>Trico Electric Cooperative Inc</t>
  </si>
  <si>
    <t>Diverse Power Incorporated</t>
  </si>
  <si>
    <t>City of Troy - (AL)</t>
  </si>
  <si>
    <t>Tullahoma Board-Public Utils</t>
  </si>
  <si>
    <t>City of Tupelo - (MS)</t>
  </si>
  <si>
    <t>TDX North Slope Generating Co</t>
  </si>
  <si>
    <t>Turlock Irrigation District</t>
  </si>
  <si>
    <t>TIDC</t>
  </si>
  <si>
    <t>Southeastern Electric Coop Inc - (SD)</t>
  </si>
  <si>
    <t>City of Tuscumbia</t>
  </si>
  <si>
    <t>Two Rivers Water &amp; Light</t>
  </si>
  <si>
    <t>Umatilla Electric Coop Assn</t>
  </si>
  <si>
    <t>TXU Energy Retail Co, LLC</t>
  </si>
  <si>
    <t>UGI Utilities, Inc</t>
  </si>
  <si>
    <t>Tri-County Electric Coop (MI)</t>
  </si>
  <si>
    <t>City of Union City</t>
  </si>
  <si>
    <t>Union Electric Membership Corp - (NC)</t>
  </si>
  <si>
    <t>Union Electric Co - (MO)</t>
  </si>
  <si>
    <t>Southern Indiana R E C, Inc</t>
  </si>
  <si>
    <t>Duke Energy Kentucky</t>
  </si>
  <si>
    <t>United Electric Coop Service Inc - (TX)</t>
  </si>
  <si>
    <t>United Illuminating Co</t>
  </si>
  <si>
    <t>United Power, Inc</t>
  </si>
  <si>
    <t>Union Rural Electric Coop, Inc</t>
  </si>
  <si>
    <t>United Electric Co-op, Inc - (ID)</t>
  </si>
  <si>
    <t>Black Hills Power, Inc.</t>
  </si>
  <si>
    <t>Hawaiian Electric Co Inc</t>
  </si>
  <si>
    <t>HECO</t>
  </si>
  <si>
    <t>Homer Electric Assn Inc</t>
  </si>
  <si>
    <t>Upper Cumberland E M C</t>
  </si>
  <si>
    <t>Upper Peninsula Power Company</t>
  </si>
  <si>
    <t>Upshur Rural Elec Coop Corp</t>
  </si>
  <si>
    <t>USBIA-Mission Valley Power</t>
  </si>
  <si>
    <t>USBIA-San Carlos Project</t>
  </si>
  <si>
    <t>Utilities Dist-Western IN REMC</t>
  </si>
  <si>
    <t>UNS Electric, Inc</t>
  </si>
  <si>
    <t>Vera Irrigation District #15</t>
  </si>
  <si>
    <t>Verdigris Valley Elec Coop Inc</t>
  </si>
  <si>
    <t>Verendrye Electric Coop Inc</t>
  </si>
  <si>
    <t>Vermont Electric Cooperative, Inc</t>
  </si>
  <si>
    <t>City of Vernon</t>
  </si>
  <si>
    <t>Victoria Electric Coop, Inc</t>
  </si>
  <si>
    <t>Victory Electric Coop Assn Inc</t>
  </si>
  <si>
    <t>Valley Electric Assn, Inc</t>
  </si>
  <si>
    <t>City of Vineland - (NJ)</t>
  </si>
  <si>
    <t>Vinton Public Power Authority</t>
  </si>
  <si>
    <t>Virginia Electric &amp; Power Co</t>
  </si>
  <si>
    <t>Virginia Tech Electric Service</t>
  </si>
  <si>
    <t>City of Volga - (SD)</t>
  </si>
  <si>
    <t>Volunteer Electric Coop</t>
  </si>
  <si>
    <t>City of Wadsworth - (OH)</t>
  </si>
  <si>
    <t>Wake Electric Membership Corp</t>
  </si>
  <si>
    <t>Town of Wallingford - (CT)</t>
  </si>
  <si>
    <t>Walton Electric Member Corp</t>
  </si>
  <si>
    <t>City of Wapakoneta - (OH)</t>
  </si>
  <si>
    <t>Warren Rural Elec Coop Corp</t>
  </si>
  <si>
    <t>City of Washington - (NC)</t>
  </si>
  <si>
    <t>Washington Elec Member Corp</t>
  </si>
  <si>
    <t>Washington Electric Coop - (VT)</t>
  </si>
  <si>
    <t>Avista Corp</t>
  </si>
  <si>
    <t>City of Water Valley - (MS)</t>
  </si>
  <si>
    <t>Waterloo Light &amp; Water Comm</t>
  </si>
  <si>
    <t>Watertown Municipal Utilities</t>
  </si>
  <si>
    <t>Village of Waunakee - (WI)</t>
  </si>
  <si>
    <t>Waupun Utilities</t>
  </si>
  <si>
    <t>Whitewater Valley Rural EMC</t>
  </si>
  <si>
    <t>Wayne-White Counties Elec Coop</t>
  </si>
  <si>
    <t>Weakley County Mun Elec Sys</t>
  </si>
  <si>
    <t>Weatherford Mun Utility System</t>
  </si>
  <si>
    <t>Town of Wellesley - (MA)</t>
  </si>
  <si>
    <t>Webster Electric Coop</t>
  </si>
  <si>
    <t>Wells Rural Electric Co</t>
  </si>
  <si>
    <t>Wellsborough Electric Co</t>
  </si>
  <si>
    <t>West Central Electric Coop Inc - (MO)</t>
  </si>
  <si>
    <t>West Florida El Coop Assn, Inc</t>
  </si>
  <si>
    <t>West Kentucky Rural E C C</t>
  </si>
  <si>
    <t>City of West Memphis - (AR)</t>
  </si>
  <si>
    <t>West Penn Power Company</t>
  </si>
  <si>
    <t>City of West Point - (MS)</t>
  </si>
  <si>
    <t>West River Electric Assn Inc</t>
  </si>
  <si>
    <t>Mountrail-Williams Elec Coop</t>
  </si>
  <si>
    <t>City of Westby</t>
  </si>
  <si>
    <t>Wharton County Elec Coop, Inc</t>
  </si>
  <si>
    <t>Western Coop Electric Assn Inc</t>
  </si>
  <si>
    <t>City of Westerville - (OH)</t>
  </si>
  <si>
    <t>City of Westfield - (MA)</t>
  </si>
  <si>
    <t>Wheatland Electric Coop, Inc</t>
  </si>
  <si>
    <t>Wheeling Power Co</t>
  </si>
  <si>
    <t>White River Valley El Coop Inc</t>
  </si>
  <si>
    <t>White River Electric Assn, Inc</t>
  </si>
  <si>
    <t>Whitehall Electric Utility</t>
  </si>
  <si>
    <t>Northeastern Rural E M C</t>
  </si>
  <si>
    <t>Wild Rice Electric Coop, Inc</t>
  </si>
  <si>
    <t>WGL Energy Services, Inc.</t>
  </si>
  <si>
    <t>Willmar Municipal Utilities</t>
  </si>
  <si>
    <t>City of Wilson</t>
  </si>
  <si>
    <t>City of Winchester - (TN)</t>
  </si>
  <si>
    <t>City of Winfield - (KS)</t>
  </si>
  <si>
    <t>Wiregrass Electric Coop, Inc</t>
  </si>
  <si>
    <t>Wolverine Power Marketing Coop</t>
  </si>
  <si>
    <t>Wisconsin Electric Power Co</t>
  </si>
  <si>
    <t>Wisconsin Power &amp; Light Co</t>
  </si>
  <si>
    <t>Wisconsin Public Service Corp</t>
  </si>
  <si>
    <t>Wisconsin Rapids W W &amp; L Comm</t>
  </si>
  <si>
    <t>Withlacoochee River Elec Coop</t>
  </si>
  <si>
    <t>Wood County Electric Coop, Inc</t>
  </si>
  <si>
    <t>Wise Electric Coop Inc</t>
  </si>
  <si>
    <t>Woodruff Electric Coop Corp</t>
  </si>
  <si>
    <t>Wright-Hennepin Coop Elec Assn</t>
  </si>
  <si>
    <t>Yellowstone Valley Elec Co-op</t>
  </si>
  <si>
    <t>York Electric Coop Inc</t>
  </si>
  <si>
    <t>City of Worthington - (MN)</t>
  </si>
  <si>
    <t>Wyandotte Municipal Serv Comm</t>
  </si>
  <si>
    <t>Y-W Electric Assn Inc</t>
  </si>
  <si>
    <t>Yampa Valley Electric Assn Inc</t>
  </si>
  <si>
    <t>3 Phases Renewables Inc</t>
  </si>
  <si>
    <t>Perennial Public Power Dist</t>
  </si>
  <si>
    <t>Yazoo Valley Elec Power Assn</t>
  </si>
  <si>
    <t>City of Zeeland - (MI)</t>
  </si>
  <si>
    <t>Southside Electric Coop, Inc</t>
  </si>
  <si>
    <t>Fergus Electric Coop, Inc</t>
  </si>
  <si>
    <t>Mohave Electric Cooperative, Inc.</t>
  </si>
  <si>
    <t>Washington-St Tammany E C, Inc</t>
  </si>
  <si>
    <t>EnergyUnited Elec Member Corp</t>
  </si>
  <si>
    <t>Kentucky Power Co</t>
  </si>
  <si>
    <t>Evergy Kansas Central, Inc</t>
  </si>
  <si>
    <t>Roosevelt County Elec Coop Inc</t>
  </si>
  <si>
    <t>Raft Rural Elec Coop Inc</t>
  </si>
  <si>
    <t>Delta Electric Power Assn</t>
  </si>
  <si>
    <t>Clark County Rural E M C - (IN)</t>
  </si>
  <si>
    <t>Tucson Electric Power Co</t>
  </si>
  <si>
    <t>Unitil Energy Systems</t>
  </si>
  <si>
    <t>Boone County Rural EMC</t>
  </si>
  <si>
    <t>Brunswick Electric Member Corp</t>
  </si>
  <si>
    <t>Cass County Elec Coop Inc</t>
  </si>
  <si>
    <t>Dakota Electric Association</t>
  </si>
  <si>
    <t>Western Indiana Energy REMC</t>
  </si>
  <si>
    <t>Ak-Chin Electric Utility Authority</t>
  </si>
  <si>
    <t>Liberty Utilities (Granite State Electri</t>
  </si>
  <si>
    <t>WAPA-- Western Area Power Administration</t>
  </si>
  <si>
    <t>High West Energy, Inc</t>
  </si>
  <si>
    <t>City of Ripley - (TN)</t>
  </si>
  <si>
    <t>Southwest Electric Coop, Inc</t>
  </si>
  <si>
    <t>Taylor Electric Coop Inc - (TX)</t>
  </si>
  <si>
    <t>Carroll-White REMC</t>
  </si>
  <si>
    <t>Clatskanie Peoples Util Dist</t>
  </si>
  <si>
    <t>Kerrville Public Utility Board</t>
  </si>
  <si>
    <t>Talen Energy Marketing, LLC</t>
  </si>
  <si>
    <t>City of San Marcos - (TX)</t>
  </si>
  <si>
    <t>Electrical Dist No3 Pinal County</t>
  </si>
  <si>
    <t>Okefenoke Rural El Member Corp</t>
  </si>
  <si>
    <t>Great Lakes Energy Coop</t>
  </si>
  <si>
    <t>Westfield Electric Company</t>
  </si>
  <si>
    <t>Clarke-Washington E M C</t>
  </si>
  <si>
    <t>Dixie Escalante R E A, Inc</t>
  </si>
  <si>
    <t>Chickasaw Electric Coop, Inc</t>
  </si>
  <si>
    <t>Somerset Rural Elec Coop, Inc</t>
  </si>
  <si>
    <t>Colquitt Electric Membership Corp</t>
  </si>
  <si>
    <t>Adams Electric Cooperative Inc</t>
  </si>
  <si>
    <t>Bedford Rural Elec Coop, Inc</t>
  </si>
  <si>
    <t>Valley Rural Electric Coop Inc</t>
  </si>
  <si>
    <t>Central Electric Coop, Inc - (PA)</t>
  </si>
  <si>
    <t>Rappahannock Electric Coop</t>
  </si>
  <si>
    <t>Forked Deer Electric Coop, Inc</t>
  </si>
  <si>
    <t>Claverack Rural Elec Coop Inc</t>
  </si>
  <si>
    <t>Tri-County Rural Elec Coop Inc (PA)</t>
  </si>
  <si>
    <t>REA Energy Coop Inc</t>
  </si>
  <si>
    <t>Northwestern Rural E C A, Inc - (PA)</t>
  </si>
  <si>
    <t>North East Mississippi EPA</t>
  </si>
  <si>
    <t>Monroe County Elec Power Assn</t>
  </si>
  <si>
    <t>Minnesota Valley Coop L&amp;P Assn</t>
  </si>
  <si>
    <t>City of Courtland</t>
  </si>
  <si>
    <t>Emerald People's Utility Dist</t>
  </si>
  <si>
    <t>Columbia River Peoples Ut Dist</t>
  </si>
  <si>
    <t>Town of Murphy - (NC)</t>
  </si>
  <si>
    <t>PUD No 1 of Whatcom County</t>
  </si>
  <si>
    <t>City of Grand Island - (NE)</t>
  </si>
  <si>
    <t>Northern California Power Agny</t>
  </si>
  <si>
    <t>American PowerNet</t>
  </si>
  <si>
    <t>The Energy Coop</t>
  </si>
  <si>
    <t>Alliance Power Company, LLC.</t>
  </si>
  <si>
    <t>Massachusetts Bay Trans Authority</t>
  </si>
  <si>
    <t>Amigo Energy</t>
  </si>
  <si>
    <t>U.S. Energy Partners LLC</t>
  </si>
  <si>
    <t>3000 Energy Corp</t>
  </si>
  <si>
    <t>Harvard Dedicated Energy Limit</t>
  </si>
  <si>
    <t>City of Berea Municipal Utility</t>
  </si>
  <si>
    <t>Stream SPE, LTD</t>
  </si>
  <si>
    <t>Texas Retail Energy, LLC</t>
  </si>
  <si>
    <t>APN Starfirst, L.P.</t>
  </si>
  <si>
    <t>AmeriPower LLC</t>
  </si>
  <si>
    <t>Texas General Land Office</t>
  </si>
  <si>
    <t>Direct Energy Services</t>
  </si>
  <si>
    <t>Champion Energy Services</t>
  </si>
  <si>
    <t>Accent Energy Holdings, LLC</t>
  </si>
  <si>
    <t>Freedom Energy</t>
  </si>
  <si>
    <t>New York Industrial Energy Buyers</t>
  </si>
  <si>
    <t>NOCO Electric</t>
  </si>
  <si>
    <t>NSTAR Electric Company</t>
  </si>
  <si>
    <t>AEP Energy</t>
  </si>
  <si>
    <t>Liberty Power Corp.</t>
  </si>
  <si>
    <t>City of Moreno Valley - (CA)</t>
  </si>
  <si>
    <t>Columbia Utilities Power, LLC</t>
  </si>
  <si>
    <t>IDT Energy, Inc.</t>
  </si>
  <si>
    <t>Energy Services Providers, Inc</t>
  </si>
  <si>
    <t>Hudson Energy Services</t>
  </si>
  <si>
    <t>Entergy Texas Inc.</t>
  </si>
  <si>
    <t>Roughrider Electric Cooperativ</t>
  </si>
  <si>
    <t>Heart of Texas Electric Coop</t>
  </si>
  <si>
    <t>Black Hills Colorado Electric, LLC</t>
  </si>
  <si>
    <t>Just Energy New York Corp.</t>
  </si>
  <si>
    <t>Ambit Energy Holdings, LLC</t>
  </si>
  <si>
    <t>Anthracite Power &amp; Light</t>
  </si>
  <si>
    <t>Macquarie Energy LLC</t>
  </si>
  <si>
    <t>Young Energy, LLC</t>
  </si>
  <si>
    <t>Energy Plus Holdings LLC</t>
  </si>
  <si>
    <t>Spartan Renewable Energy, Inc</t>
  </si>
  <si>
    <t>Frontier Utilities, LLC</t>
  </si>
  <si>
    <t>MC Squared Energy Services, LLC</t>
  </si>
  <si>
    <t>UGI Energy Services, LLC</t>
  </si>
  <si>
    <t>UP Power Marketing, LLC</t>
  </si>
  <si>
    <t>Palmco Power NJ, LLC</t>
  </si>
  <si>
    <t>Major Energy Electric Services</t>
  </si>
  <si>
    <t>Devonshire Energy, LLC</t>
  </si>
  <si>
    <t>AP Holdings LLC</t>
  </si>
  <si>
    <t>Palmco Power PA, LLC</t>
  </si>
  <si>
    <t>Marin Clean Energy</t>
  </si>
  <si>
    <t>Community Choice Aggregator</t>
  </si>
  <si>
    <t>Ameren Illinois Company</t>
  </si>
  <si>
    <t>Smart Prepaid Electric</t>
  </si>
  <si>
    <t>Stream Energy Pennsylvania, LLC</t>
  </si>
  <si>
    <t>Stream Energy Maryland, LLC</t>
  </si>
  <si>
    <t>Reliant Energy Northeast LLC</t>
  </si>
  <si>
    <t>ENGIE Retail, LLC</t>
  </si>
  <si>
    <t>Stream Energy New Jersey, LLC</t>
  </si>
  <si>
    <t>US Retailers, LLC</t>
  </si>
  <si>
    <t>Palmco Power MD, LLC</t>
  </si>
  <si>
    <t>ENGIE Power &amp; Gas LLC</t>
  </si>
  <si>
    <t>Tesla Inc.</t>
  </si>
  <si>
    <t>Behind the Meter</t>
  </si>
  <si>
    <t>Summer Energy LLC</t>
  </si>
  <si>
    <t>Value Based Brands LLC</t>
  </si>
  <si>
    <t>Wolverine Alternative Investments, LLC</t>
  </si>
  <si>
    <t>Liberty Utilities</t>
  </si>
  <si>
    <t>XOOM Energy Texas, LLC</t>
  </si>
  <si>
    <t>XOOM Energy Connecticut, LLC</t>
  </si>
  <si>
    <t>XOOM Energy Illinois, LLC</t>
  </si>
  <si>
    <t>XOOM Energy Massachusetts, LLC</t>
  </si>
  <si>
    <t>XOOM Energy Maryland, LLC</t>
  </si>
  <si>
    <t>XOOM Energy New Jersey, LLC</t>
  </si>
  <si>
    <t>Electricity Maine, LLC</t>
  </si>
  <si>
    <t>Electricity NH, LLC</t>
  </si>
  <si>
    <t>Public Power &amp; Utility of Maryland, LLC</t>
  </si>
  <si>
    <t>Public Power LLC (PA)</t>
  </si>
  <si>
    <t>Public Power LLC (CT)</t>
  </si>
  <si>
    <t>City of Winter Park - (FL)</t>
  </si>
  <si>
    <t>Viridian Energy Ohio LLC</t>
  </si>
  <si>
    <t>FairPoint Energy LLC</t>
  </si>
  <si>
    <t>Viridian Energy NY LLC</t>
  </si>
  <si>
    <t>Viridian Energy LLC</t>
  </si>
  <si>
    <t>Viridian Energy PA LLC</t>
  </si>
  <si>
    <t>Stream Energy New York, LLC</t>
  </si>
  <si>
    <t>C. N. Brown Electricity, LLC</t>
  </si>
  <si>
    <t>EnergyMark, LLC</t>
  </si>
  <si>
    <t>V247 Power Corporation</t>
  </si>
  <si>
    <t>Palmco Power IL, LLC</t>
  </si>
  <si>
    <t>XOOM Energy Pennsylvania, LLC</t>
  </si>
  <si>
    <t>New Brunswick Power Generation Corp.</t>
  </si>
  <si>
    <t>XOOM Energy New York, LLC</t>
  </si>
  <si>
    <t>EDF Industrial Power Services (CA), LLC</t>
  </si>
  <si>
    <t>Silver State Energy Association</t>
  </si>
  <si>
    <t>Stream Energy Columbia, LLC</t>
  </si>
  <si>
    <t>XOOM Energy Maine, LLC</t>
  </si>
  <si>
    <t>XOOM Energy Rhode Island, LLC</t>
  </si>
  <si>
    <t>XOOM Energy Delaware, LLC</t>
  </si>
  <si>
    <t>XOOM Energy New Hampshire, LLC</t>
  </si>
  <si>
    <t>Respond Power LLC</t>
  </si>
  <si>
    <t>North American Power and Gas, LLC</t>
  </si>
  <si>
    <t>Everyday Energy LLC</t>
  </si>
  <si>
    <t>Provider Power MASS, LLC</t>
  </si>
  <si>
    <t>Mega Energy of New England, LLC</t>
  </si>
  <si>
    <t>City of Cerritos - (CA)</t>
  </si>
  <si>
    <t>Kiwi Energy NY LLC</t>
  </si>
  <si>
    <t>CleanChoice Energy, Inc.</t>
  </si>
  <si>
    <t>Tomorow Energy Corp.</t>
  </si>
  <si>
    <t>Star Energy Partners, LLC</t>
  </si>
  <si>
    <t>SmartEnergy Holdings, LLC</t>
  </si>
  <si>
    <t>Interstate Gas Supply, Inc.</t>
  </si>
  <si>
    <t>Brooklet Energy Distribution</t>
  </si>
  <si>
    <t>Alpha Gas and Electric, LLC</t>
  </si>
  <si>
    <t>Marathon Power LLC</t>
  </si>
  <si>
    <t>Realgy, LLC</t>
  </si>
  <si>
    <t>Town Square Energy East, LLC</t>
  </si>
  <si>
    <t>Clearview Electric Inc.</t>
  </si>
  <si>
    <t>Harborside Energy, LLC</t>
  </si>
  <si>
    <t>Mega Energy of New Hampshire, LLC</t>
  </si>
  <si>
    <t>PUD No 1 of Jefferson County</t>
  </si>
  <si>
    <t>Astral Energy LLC</t>
  </si>
  <si>
    <t>Abest Power &amp; Gas, LLC</t>
  </si>
  <si>
    <t>Eligo Energy, LLC</t>
  </si>
  <si>
    <t>Choice Energy, LLC</t>
  </si>
  <si>
    <t>Mega Energy of Maine, LLC</t>
  </si>
  <si>
    <t>Town Square Energy</t>
  </si>
  <si>
    <t>Horizon Power and Light, LLC</t>
  </si>
  <si>
    <t>Great American Power, LLC</t>
  </si>
  <si>
    <t>Titan Gas LLC</t>
  </si>
  <si>
    <t>Family Energy, Inc. New York</t>
  </si>
  <si>
    <t>SFE Energy Pennsylvania, Inc.</t>
  </si>
  <si>
    <t>SFE Energy Maryland, Inc.</t>
  </si>
  <si>
    <t>SFE Energy NJ, Inc.</t>
  </si>
  <si>
    <t>Constellation Solar Holding, LLC</t>
  </si>
  <si>
    <t>Nordic Energy Services, LLC</t>
  </si>
  <si>
    <t>Sonoma Clean Power Authority</t>
  </si>
  <si>
    <t>Sunwave Gas &amp; Power Connecticut, Inc.</t>
  </si>
  <si>
    <t>MPower Energy LLC</t>
  </si>
  <si>
    <t>Inspire Energy Holdings, LLC</t>
  </si>
  <si>
    <t>XOOM Energy Ohio, LLC</t>
  </si>
  <si>
    <t>XOOM Energy Washington DC, LLC</t>
  </si>
  <si>
    <t>Palmco Power MA, LLC</t>
  </si>
  <si>
    <t>Infuse Energy LLC</t>
  </si>
  <si>
    <t>Dynegy Energy Services, LLC</t>
  </si>
  <si>
    <t>Shipley Choice, LLC</t>
  </si>
  <si>
    <t>Heartland REMC</t>
  </si>
  <si>
    <t>Sunnova</t>
  </si>
  <si>
    <t>SunPower Capital, LLC</t>
  </si>
  <si>
    <t>EDF Energy Services, LLC</t>
  </si>
  <si>
    <t>Verde Energy USA</t>
  </si>
  <si>
    <t>Ahana Renewables, LLC</t>
  </si>
  <si>
    <t>Lancaster Choice Energy</t>
  </si>
  <si>
    <t>Sunrun Inc.</t>
  </si>
  <si>
    <t>Collegiate Clean Energy, LLC</t>
  </si>
  <si>
    <t>Aggregated Transit Energy</t>
  </si>
  <si>
    <t>SFE Energy Massachusetts, Inc.</t>
  </si>
  <si>
    <t>Consolidated Power Co., LLC</t>
  </si>
  <si>
    <t>First Point Power, LLC</t>
  </si>
  <si>
    <t>Starion Energy, Inc.</t>
  </si>
  <si>
    <t>Starion Energy PA, Inc.</t>
  </si>
  <si>
    <t>Starion Energy NY, Inc.</t>
  </si>
  <si>
    <t>Park Power LLC</t>
  </si>
  <si>
    <t>American Power &amp; Gas</t>
  </si>
  <si>
    <t>CEI</t>
  </si>
  <si>
    <t>Rushmore Energy, LLC</t>
  </si>
  <si>
    <t>MP2 Energy LLC</t>
  </si>
  <si>
    <t>Residents Energy, LLC</t>
  </si>
  <si>
    <t>Greenlight Energy Inc.</t>
  </si>
  <si>
    <t>Santanna Energy Services</t>
  </si>
  <si>
    <t>New Wave Energy Corporation</t>
  </si>
  <si>
    <t>Algonquin Energy Services</t>
  </si>
  <si>
    <t>Sustainable Star LLC</t>
  </si>
  <si>
    <t>ResCom Energy, LLC</t>
  </si>
  <si>
    <t>MidAmerican Energy Services, LLC</t>
  </si>
  <si>
    <t>Switch Energy</t>
  </si>
  <si>
    <t>Texpo Power, L.P.</t>
  </si>
  <si>
    <t>Spruce Finance</t>
  </si>
  <si>
    <t>Mega Energy of Illinois, LLC</t>
  </si>
  <si>
    <t>The Regents of the Univ. of California</t>
  </si>
  <si>
    <t>Discount Power Inc - (CT)</t>
  </si>
  <si>
    <t>Greenbacker Renewable Energy Corporation</t>
  </si>
  <si>
    <t>Planet Energy</t>
  </si>
  <si>
    <t>Spring Energy RRH LLC</t>
  </si>
  <si>
    <t>CleanPowerSF</t>
  </si>
  <si>
    <t>Electranet Power LLC</t>
  </si>
  <si>
    <t>MPower Energy NJ LLC</t>
  </si>
  <si>
    <t>Peninsula Clean Energy Authority</t>
  </si>
  <si>
    <t>CKenergy Electric Cooperative</t>
  </si>
  <si>
    <t>SFE Energy Ohio, Inc.</t>
  </si>
  <si>
    <t>Atlantic Energy LLC</t>
  </si>
  <si>
    <t>Upper Michigan Energy Resources Corp.</t>
  </si>
  <si>
    <t>Vista Energy Marketing, L.P.</t>
  </si>
  <si>
    <t>Apple Valley Choice Energy</t>
  </si>
  <si>
    <t>Silicon Valley Clean Energy Authority</t>
  </si>
  <si>
    <t>Southern Pioneer Electric Company</t>
  </si>
  <si>
    <t>Redwood Coast Energy Authority</t>
  </si>
  <si>
    <t>PSEG Energy Solutions LLC</t>
  </si>
  <si>
    <t>Current Power &amp; Gas Inc.</t>
  </si>
  <si>
    <t>StateWise Energy Ohio LLC</t>
  </si>
  <si>
    <t>TerraForm US Energy Services, LLC</t>
  </si>
  <si>
    <t>Renaissance Power &amp; Gas, Inc.</t>
  </si>
  <si>
    <t>Pico Rivera Innovative Municipal Energy</t>
  </si>
  <si>
    <t>Stream Energy Illinois, LLC</t>
  </si>
  <si>
    <t>Longroad Energy</t>
  </si>
  <si>
    <t>Freepoint Energy Solutions LLC</t>
  </si>
  <si>
    <t>Summer Energy Northeast, LLC</t>
  </si>
  <si>
    <t>Stream Energy Delaware, LLC</t>
  </si>
  <si>
    <t>Total Gas &amp; Power North America Inc</t>
  </si>
  <si>
    <t>Heritage Power LLC</t>
  </si>
  <si>
    <t>Pogo Energy LLC</t>
  </si>
  <si>
    <t>Palmco Power DC, LLC</t>
  </si>
  <si>
    <t>Palmco Power DE, LLC</t>
  </si>
  <si>
    <t>South Bay Energy Corp.</t>
  </si>
  <si>
    <t>Pioneer Community Energy</t>
  </si>
  <si>
    <t>Central Coast Community Energy</t>
  </si>
  <si>
    <t>San Jacinto Power</t>
  </si>
  <si>
    <t>Windrose Power &amp; Gas LLC</t>
  </si>
  <si>
    <t>Valley Clean Energy Alliance</t>
  </si>
  <si>
    <t>Rancho Mirage Energy Authority</t>
  </si>
  <si>
    <t>East Bay Community Energy</t>
  </si>
  <si>
    <t>Stream Ohio Gas &amp; Electric, LLC</t>
  </si>
  <si>
    <t>Clean Power Alliance of Southern Califor</t>
  </si>
  <si>
    <t>King City Community Power</t>
  </si>
  <si>
    <t>Greenskies Renewable Energy, LLC</t>
  </si>
  <si>
    <t>Pulse Power, LLC</t>
  </si>
  <si>
    <t>San Jose Clean Energy</t>
  </si>
  <si>
    <t>All American Power and Gas, LLC</t>
  </si>
  <si>
    <t>Pure Energy USA, LLC</t>
  </si>
  <si>
    <t>SunSea Energy, LLC</t>
  </si>
  <si>
    <t>SFE Energy Illinois, Inc.</t>
  </si>
  <si>
    <t>SFE Energy Texas, Inc.</t>
  </si>
  <si>
    <t>Powervine Energy</t>
  </si>
  <si>
    <t>StateWise Energy Maryland LLC</t>
  </si>
  <si>
    <t>Power UP Energy, LLC</t>
  </si>
  <si>
    <t>Summer Energy Midwest, LLC</t>
  </si>
  <si>
    <t>Chariot Energy</t>
  </si>
  <si>
    <t>StateWise Energy Pennsylvania LLC</t>
  </si>
  <si>
    <t>Southern Federal Power, LLC</t>
  </si>
  <si>
    <t>Octopus Energy LLC</t>
  </si>
  <si>
    <t>First Choice Energy LLC</t>
  </si>
  <si>
    <t>Agressive Energy LLC</t>
  </si>
  <si>
    <t>Josco Energy Corp-  NY</t>
  </si>
  <si>
    <t>Josco Energy USA LLC</t>
  </si>
  <si>
    <t>Josco Energy IL LLC</t>
  </si>
  <si>
    <t>Bulb US LLC</t>
  </si>
  <si>
    <t>Approved Energy II, LLC</t>
  </si>
  <si>
    <t>Median Energy Corp.</t>
  </si>
  <si>
    <t>Median Energy PA LLC</t>
  </si>
  <si>
    <t>National Gas &amp; Electric, LLC</t>
  </si>
  <si>
    <t>SmartestEnergy US LLC</t>
  </si>
  <si>
    <t>Mirabito Power &amp; Gas, LLC</t>
  </si>
  <si>
    <t>Commercial Energy of California</t>
  </si>
  <si>
    <t>Varsity Energy</t>
  </si>
  <si>
    <t>Tenaska Power Management, LLC</t>
  </si>
  <si>
    <t>Provision Power &amp; Gas, LLC</t>
  </si>
  <si>
    <t>Chief Energy Power, LLC</t>
  </si>
  <si>
    <t>RPA Energy, Inc.</t>
  </si>
  <si>
    <t>BPROUD</t>
  </si>
  <si>
    <t>Pomona Choice Energy (PCE)</t>
  </si>
  <si>
    <t>Click Energy LLC</t>
  </si>
  <si>
    <t>Rhythm Ops LLC</t>
  </si>
  <si>
    <t>Desert Community Energy</t>
  </si>
  <si>
    <t>Grid Power Direct, LLC</t>
  </si>
  <si>
    <t>San Diego Community Power</t>
  </si>
  <si>
    <t>JP Energy Resources, LLC</t>
  </si>
  <si>
    <t>BP Energy Retail LLC</t>
  </si>
  <si>
    <t>Phoenix Energy Group, LLC</t>
  </si>
  <si>
    <t>Clean Energy Alliance</t>
  </si>
  <si>
    <t>Ironhorse Power Services LLC</t>
  </si>
  <si>
    <t>StateWise Energy Illinois LLC</t>
  </si>
  <si>
    <t>Mega Energy of New Jersey, LLC</t>
  </si>
  <si>
    <t>OhmConnect Texas LLC</t>
  </si>
  <si>
    <t>Santa Barbara Clean Energy</t>
  </si>
  <si>
    <t>LE Energy</t>
  </si>
  <si>
    <t>Declaration Energy LLC</t>
  </si>
  <si>
    <t>Gexa Energy, LP</t>
  </si>
  <si>
    <t>NTHERM, LLC</t>
  </si>
  <si>
    <t>Branch Energy Texas LLC</t>
  </si>
  <si>
    <t>Mothership</t>
  </si>
  <si>
    <t>Capital Energy PA LLC</t>
  </si>
  <si>
    <t>Orange County Power Authority</t>
  </si>
  <si>
    <t>Good Charlie &amp; Co., LLC</t>
  </si>
  <si>
    <t>PBF Power Marketing</t>
  </si>
  <si>
    <t>Mega Energy of Ohio</t>
  </si>
  <si>
    <t>Revolution Energy LLC</t>
  </si>
  <si>
    <t>Scale Sustainable I, LLC</t>
  </si>
  <si>
    <t>Energy for Palmdale's Independent Choice</t>
  </si>
  <si>
    <t>Gila River Indian Utility Authority (GRICUA)</t>
  </si>
  <si>
    <t>Archer Energy, LLC</t>
  </si>
  <si>
    <t>Energywell LLC</t>
  </si>
  <si>
    <t>BKV-BPP Retail, LLC</t>
  </si>
  <si>
    <t>Pay Less Energy LLC</t>
  </si>
  <si>
    <t>Umpqua Indian Utility Cooperative</t>
  </si>
  <si>
    <t>Arrow Energy TX LLC</t>
  </si>
  <si>
    <t>Tesla Energy Ventures</t>
  </si>
  <si>
    <t>Ammper Power LLC</t>
  </si>
  <si>
    <t>Withheld</t>
  </si>
  <si>
    <t>Adjustment 2022</t>
  </si>
  <si>
    <t>I</t>
  </si>
  <si>
    <t>AMPL</t>
  </si>
  <si>
    <t>To calculate a state or the US total, sum Parts (A,B,C &amp; D) for Revenue, but only Parts (A,B &amp; D) for Sales and Customers.
To avoid double counting of customers, the aggregated customer counts for the states and US do not include the customer count for respondents with ownership code 'Behind the Meter'.
This group consists of Third Party Owners of rooftop solar systems.</t>
  </si>
  <si>
    <t>Row Labels</t>
  </si>
  <si>
    <t>Grand Total</t>
  </si>
  <si>
    <t>CCA</t>
  </si>
  <si>
    <t>DA</t>
  </si>
  <si>
    <t>IOU</t>
  </si>
  <si>
    <t>POU</t>
  </si>
  <si>
    <t>BTM</t>
  </si>
  <si>
    <t>Utility Charateristics</t>
  </si>
  <si>
    <t>SERVICE_TYPE</t>
  </si>
  <si>
    <t>Thousands Dollars</t>
  </si>
  <si>
    <t>Abbeville City of</t>
  </si>
  <si>
    <t>Aberdeen City of</t>
  </si>
  <si>
    <t>City of Abbeville</t>
  </si>
  <si>
    <t>City of Ada</t>
  </si>
  <si>
    <t>Adams Electric Coop</t>
  </si>
  <si>
    <t>Adams Rural Electric Coop, Inc</t>
  </si>
  <si>
    <t>Village of Arcade</t>
  </si>
  <si>
    <t>City of Adel</t>
  </si>
  <si>
    <t>City of Afton</t>
  </si>
  <si>
    <t>Adrian Public Utilities Comm</t>
  </si>
  <si>
    <t>Town of Advance</t>
  </si>
  <si>
    <t>Aitkin Public Utilities Comm</t>
  </si>
  <si>
    <t>City of Akron</t>
  </si>
  <si>
    <t>Village of Akron</t>
  </si>
  <si>
    <t>Alamo Power District No 3</t>
  </si>
  <si>
    <t>Akiachak Native Community Electric Co</t>
  </si>
  <si>
    <t>City of Alton</t>
  </si>
  <si>
    <t>City of Alachua</t>
  </si>
  <si>
    <t>Town of Black Creek</t>
  </si>
  <si>
    <t>City of Alameda</t>
  </si>
  <si>
    <t>Alaska Electric Light&amp;Power Co</t>
  </si>
  <si>
    <t>City of Albany</t>
  </si>
  <si>
    <t>Albany Water Gas &amp; Light Comm</t>
  </si>
  <si>
    <t>City of Albemarle</t>
  </si>
  <si>
    <t>Albertville Municipal Utils Bd</t>
  </si>
  <si>
    <t>City of Albion</t>
  </si>
  <si>
    <t>AGC Division of APG Inc</t>
  </si>
  <si>
    <t>City of Alpha</t>
  </si>
  <si>
    <t>Village of Arcadia</t>
  </si>
  <si>
    <t>Alder Mutual Light Co, Inc</t>
  </si>
  <si>
    <t>City of Alexander City</t>
  </si>
  <si>
    <t>City of Alexandria</t>
  </si>
  <si>
    <t>City of Acworth</t>
  </si>
  <si>
    <t>City of Algona</t>
  </si>
  <si>
    <t>Allamakee-Clayton El Coop, Inc</t>
  </si>
  <si>
    <t>City of Allendale</t>
  </si>
  <si>
    <t>City of Alliance</t>
  </si>
  <si>
    <t>City of Alma</t>
  </si>
  <si>
    <t>City of Alta</t>
  </si>
  <si>
    <t>Altamont City of</t>
  </si>
  <si>
    <t>City of Altamont</t>
  </si>
  <si>
    <t>City of Altus</t>
  </si>
  <si>
    <t>City of Alta Vista</t>
  </si>
  <si>
    <t>City of Alvarado</t>
  </si>
  <si>
    <t>Ames City of</t>
  </si>
  <si>
    <t>City of Amherst</t>
  </si>
  <si>
    <t>Anadarko Public Works Auth</t>
  </si>
  <si>
    <t>City of Anaheim</t>
  </si>
  <si>
    <t>Anchorage Municipal Light and Power</t>
  </si>
  <si>
    <t>City of Anderson</t>
  </si>
  <si>
    <t>Village of Andover</t>
  </si>
  <si>
    <t>Village of Angelica</t>
  </si>
  <si>
    <t>City of Anita</t>
  </si>
  <si>
    <t>City of Bardstown</t>
  </si>
  <si>
    <t>Anza Electric Coop Inc</t>
  </si>
  <si>
    <t>City of Ansley</t>
  </si>
  <si>
    <t>City of Anthon</t>
  </si>
  <si>
    <t>Anthony City of</t>
  </si>
  <si>
    <t>Town of Apex</t>
  </si>
  <si>
    <t>City of Aplington</t>
  </si>
  <si>
    <t>Aguila Irrigation District</t>
  </si>
  <si>
    <t>Applied Energy Inc</t>
  </si>
  <si>
    <t>Unregulated</t>
  </si>
  <si>
    <t>City of Arapahoe</t>
  </si>
  <si>
    <t>City of Arcadia</t>
  </si>
  <si>
    <t>Arcadia City of</t>
  </si>
  <si>
    <t>Arcanum City of</t>
  </si>
  <si>
    <t>Town of Argos</t>
  </si>
  <si>
    <t>City of Argyle</t>
  </si>
  <si>
    <t>Entergy Arkansas Inc</t>
  </si>
  <si>
    <t>City of Arlington</t>
  </si>
  <si>
    <t>City of Arma</t>
  </si>
  <si>
    <t>ARCO Products Co-Watson</t>
  </si>
  <si>
    <t>Village of Arnold</t>
  </si>
  <si>
    <t>Atmautluak Tribal Utilities</t>
  </si>
  <si>
    <t>Arrowhead Electric Coop, Inc</t>
  </si>
  <si>
    <t>Town of Ashburnham</t>
  </si>
  <si>
    <t>Town of Ashland</t>
  </si>
  <si>
    <t>City of Ashland</t>
  </si>
  <si>
    <t>City of Aspen</t>
  </si>
  <si>
    <t>Ashley Chicot Elec Coop, Inc</t>
  </si>
  <si>
    <t>Atchison-Holt Electric Coop</t>
  </si>
  <si>
    <t>City of Athens</t>
  </si>
  <si>
    <t>Atlantic Municipal Utilities</t>
  </si>
  <si>
    <t>Ameren Energy Marketing</t>
  </si>
  <si>
    <t>City of Attica</t>
  </si>
  <si>
    <t>Auburn Board of Public Works</t>
  </si>
  <si>
    <t>City of Auburn</t>
  </si>
  <si>
    <t>City of Augusta</t>
  </si>
  <si>
    <t>City of Aurelia</t>
  </si>
  <si>
    <t>City of Aurora</t>
  </si>
  <si>
    <t>Austin City of</t>
  </si>
  <si>
    <t>Ava City of</t>
  </si>
  <si>
    <t>Town of Avilla</t>
  </si>
  <si>
    <t>City of Axtell</t>
  </si>
  <si>
    <t>Town of Ayden</t>
  </si>
  <si>
    <t>Aztec City of</t>
  </si>
  <si>
    <t>BARC Electric Coop Inc</t>
  </si>
  <si>
    <t>City of Badger</t>
  </si>
  <si>
    <t>Bagley Public Utilities Comm</t>
  </si>
  <si>
    <t>Town of Bainbridge</t>
  </si>
  <si>
    <t>City of Baldwin City</t>
  </si>
  <si>
    <t>Bamberg Board of Public Works</t>
  </si>
  <si>
    <t>Bancroft Municipal Utilities</t>
  </si>
  <si>
    <t>City of Bandon</t>
  </si>
  <si>
    <t>Bangor Hydro-Electric Co</t>
  </si>
  <si>
    <t>Bangor City of</t>
  </si>
  <si>
    <t>Banning City of</t>
  </si>
  <si>
    <t>Village of Baraga</t>
  </si>
  <si>
    <t>Barbourville Utility Comm</t>
  </si>
  <si>
    <t>City of Bardwell</t>
  </si>
  <si>
    <t>Town of Bargersville</t>
  </si>
  <si>
    <t>City of Barnesville</t>
  </si>
  <si>
    <t>Barrow Utils &amp; Elec Coop, Inc</t>
  </si>
  <si>
    <t>City of Barron</t>
  </si>
  <si>
    <t>Barry Electric Coop</t>
  </si>
  <si>
    <t>City of Bartlett</t>
  </si>
  <si>
    <t>Barton Village, Inc</t>
  </si>
  <si>
    <t>Bartow City of</t>
  </si>
  <si>
    <t>Barton County Elec Coop, Inc</t>
  </si>
  <si>
    <t>City of Bastrop</t>
  </si>
  <si>
    <t>City of Batavia</t>
  </si>
  <si>
    <t>Village of Bartley</t>
  </si>
  <si>
    <t>Bath Electric Gas &amp; Water Sys</t>
  </si>
  <si>
    <t>City of Battle Creek</t>
  </si>
  <si>
    <t>City of Baudette</t>
  </si>
  <si>
    <t>City of Bay City</t>
  </si>
  <si>
    <t>Bayfield Electric Coop, Inc</t>
  </si>
  <si>
    <t>City of Bayard</t>
  </si>
  <si>
    <t>Village of Beach City</t>
  </si>
  <si>
    <t>City of Benham</t>
  </si>
  <si>
    <t>Beartooth Electric Coop, Inc</t>
  </si>
  <si>
    <t>Beatrice City of</t>
  </si>
  <si>
    <t>Beaver City Corporation</t>
  </si>
  <si>
    <t>City of Beaver City</t>
  </si>
  <si>
    <t>City of Bedford</t>
  </si>
  <si>
    <t>Belhaven Town of</t>
  </si>
  <si>
    <t>City of Belleville</t>
  </si>
  <si>
    <t>City of Bellevue</t>
  </si>
  <si>
    <t>Bellville City of</t>
  </si>
  <si>
    <t>Village of Belmont</t>
  </si>
  <si>
    <t>Town of Belmont</t>
  </si>
  <si>
    <t>City of Beloit</t>
  </si>
  <si>
    <t>City of Benkelman</t>
  </si>
  <si>
    <t>City of Bennettsville</t>
  </si>
  <si>
    <t>Benson Town of</t>
  </si>
  <si>
    <t>City of Benson</t>
  </si>
  <si>
    <t>Benton City of</t>
  </si>
  <si>
    <t>City of Benton</t>
  </si>
  <si>
    <t>Village of Benton</t>
  </si>
  <si>
    <t>City of Bentonville</t>
  </si>
  <si>
    <t>City of Beresford</t>
  </si>
  <si>
    <t>Village of Bergen</t>
  </si>
  <si>
    <t>Linde Energy Services, Inc.</t>
  </si>
  <si>
    <t>Berlin Town of</t>
  </si>
  <si>
    <t>Borough of Berlin</t>
  </si>
  <si>
    <t>City of Bethany</t>
  </si>
  <si>
    <t>Village of Bethany</t>
  </si>
  <si>
    <t>Village of Bethel</t>
  </si>
  <si>
    <t>Bethel Utilities Corp</t>
  </si>
  <si>
    <t>Big Flat Electric Coop Inc</t>
  </si>
  <si>
    <t>Big Horn Rural Electric Co</t>
  </si>
  <si>
    <t>Village of Bloomdale</t>
  </si>
  <si>
    <t>Big Horn County Elec Coop, Inc</t>
  </si>
  <si>
    <t>City of Big Stone City</t>
  </si>
  <si>
    <t>City of Biggs</t>
  </si>
  <si>
    <t>City of Blue Mound</t>
  </si>
  <si>
    <t>Blachly-Lane Cnty Coop El Assn</t>
  </si>
  <si>
    <t>Bonneville Power Admin</t>
  </si>
  <si>
    <t>Birch Creek Village Elec Util</t>
  </si>
  <si>
    <t>City of Biwabik</t>
  </si>
  <si>
    <t>Black River Electric Coop, Inc</t>
  </si>
  <si>
    <t>Village of Black Earth</t>
  </si>
  <si>
    <t>Black River Electric Coop</t>
  </si>
  <si>
    <t>Town of Basin</t>
  </si>
  <si>
    <t>Town of Blackstone</t>
  </si>
  <si>
    <t>City of Blackwell</t>
  </si>
  <si>
    <t>City of Blaine</t>
  </si>
  <si>
    <t>Borough of Blakely</t>
  </si>
  <si>
    <t>City of Bigelow</t>
  </si>
  <si>
    <t>City of Blakely</t>
  </si>
  <si>
    <t>Village of Blanchester</t>
  </si>
  <si>
    <t>City of Blanding</t>
  </si>
  <si>
    <t>Block Island Power Co</t>
  </si>
  <si>
    <t>Bloomer Electric &amp; Water Co</t>
  </si>
  <si>
    <t>Bloomfield City of</t>
  </si>
  <si>
    <t>City of Blooming Prairie</t>
  </si>
  <si>
    <t>City of Blountstown</t>
  </si>
  <si>
    <t>City of Blue Earth</t>
  </si>
  <si>
    <t>Blue Earth-Nicollet-Faribault</t>
  </si>
  <si>
    <t>Blue Ridge Elec Member Corp</t>
  </si>
  <si>
    <t>Blue Ridge Electric Coop Inc</t>
  </si>
  <si>
    <t>Blue Ridge Mountain E M C</t>
  </si>
  <si>
    <t>City of Bluffton</t>
  </si>
  <si>
    <t>Bon Homme Yankton El Assn, Inc</t>
  </si>
  <si>
    <t>City of Boerne</t>
  </si>
  <si>
    <t>City of Bridgeport Utilities</t>
  </si>
  <si>
    <t>City of Bonners Ferry</t>
  </si>
  <si>
    <t>Boone Valley Electric Coop</t>
  </si>
  <si>
    <t>Village of Boonville</t>
  </si>
  <si>
    <t>Town of Bostic</t>
  </si>
  <si>
    <t>City of Boscobel</t>
  </si>
  <si>
    <t>City of Boulder</t>
  </si>
  <si>
    <t>City of Bowie</t>
  </si>
  <si>
    <t>City of Bowling Green</t>
  </si>
  <si>
    <t>Town of Boyce</t>
  </si>
  <si>
    <t>Town of Boylston</t>
  </si>
  <si>
    <t>Village of Brainard</t>
  </si>
  <si>
    <t>Bradner Village of</t>
  </si>
  <si>
    <t>City of Brady</t>
  </si>
  <si>
    <t>Brainerd Public Utilities</t>
  </si>
  <si>
    <t>Braintree Town of</t>
  </si>
  <si>
    <t>City of Breckenridge</t>
  </si>
  <si>
    <t>City of Breda</t>
  </si>
  <si>
    <t>City of Breese</t>
  </si>
  <si>
    <t>Bremen Electric Light &amp; Power Co</t>
  </si>
  <si>
    <t>City of Brenham</t>
  </si>
  <si>
    <t>Village of Brewster</t>
  </si>
  <si>
    <t>Brewster City of</t>
  </si>
  <si>
    <t>Bridgeport City of</t>
  </si>
  <si>
    <t>Bridger Valley Elec Assn, Inc</t>
  </si>
  <si>
    <t>Brigham City Corporation</t>
  </si>
  <si>
    <t>Town of Brinson</t>
  </si>
  <si>
    <t>Bristol City of</t>
  </si>
  <si>
    <t>Town of Braman</t>
  </si>
  <si>
    <t>City of Bronson</t>
  </si>
  <si>
    <t>Village of Brocton</t>
  </si>
  <si>
    <t>City of Broken Bow</t>
  </si>
  <si>
    <t>Brookings City of</t>
  </si>
  <si>
    <t>City of Brooklyn</t>
  </si>
  <si>
    <t>Town of Brooklyn</t>
  </si>
  <si>
    <t>Town of Brookston</t>
  </si>
  <si>
    <t>Brown County Rural Elec Assn</t>
  </si>
  <si>
    <t>Brown-Atchison E C A Inc</t>
  </si>
  <si>
    <t>City of Brownfield</t>
  </si>
  <si>
    <t>City of Brownton</t>
  </si>
  <si>
    <t>City of Brundidge</t>
  </si>
  <si>
    <t>City of Bryan</t>
  </si>
  <si>
    <t>City of Bryant</t>
  </si>
  <si>
    <t>Buckeye Water C&amp;D District</t>
  </si>
  <si>
    <t>City of Buffalo</t>
  </si>
  <si>
    <t>City of Buhl</t>
  </si>
  <si>
    <t>City of Burke</t>
  </si>
  <si>
    <t>City of Burley</t>
  </si>
  <si>
    <t>City of Burlingame</t>
  </si>
  <si>
    <t>City of Burlington-Electric</t>
  </si>
  <si>
    <t>City of Burlington</t>
  </si>
  <si>
    <t>City of Burnet</t>
  </si>
  <si>
    <t>Burt County Public Power Dist</t>
  </si>
  <si>
    <t>City of Burt</t>
  </si>
  <si>
    <t>City of Burwell</t>
  </si>
  <si>
    <t>City of Bushnell</t>
  </si>
  <si>
    <t>Butler Rural El Coop Assn, Inc</t>
  </si>
  <si>
    <t>Butler Public Power District</t>
  </si>
  <si>
    <t>Butler City of</t>
  </si>
  <si>
    <t>Borough of Butler</t>
  </si>
  <si>
    <t>Butler Rural Electric Coop Inc</t>
  </si>
  <si>
    <t>Butler County Rural Elec Coop</t>
  </si>
  <si>
    <t>Butte Electric Coop, Inc</t>
  </si>
  <si>
    <t>City of Cabool</t>
  </si>
  <si>
    <t>Village of Cadott</t>
  </si>
  <si>
    <t>City of Cairo</t>
  </si>
  <si>
    <t>Cairo Public Utility Company</t>
  </si>
  <si>
    <t>City of Caldwell</t>
  </si>
  <si>
    <t>City of Callender</t>
  </si>
  <si>
    <t>City of Caledonia</t>
  </si>
  <si>
    <t>City of Calhoun</t>
  </si>
  <si>
    <t>Caliente City of</t>
  </si>
  <si>
    <t>Los Medanos Energy Center LLC</t>
  </si>
  <si>
    <t>Central Electric Power Assn</t>
  </si>
  <si>
    <t>City of California</t>
  </si>
  <si>
    <t>Village of Callaway</t>
  </si>
  <si>
    <t>Calpine Corp-Agnews</t>
  </si>
  <si>
    <t>City of Cambridge</t>
  </si>
  <si>
    <t>City of Camden</t>
  </si>
  <si>
    <t>City of Cameron</t>
  </si>
  <si>
    <t>City of Camilla</t>
  </si>
  <si>
    <t>City of Campbell</t>
  </si>
  <si>
    <t>Village of Campbell</t>
  </si>
  <si>
    <t>Canby Utility Board</t>
  </si>
  <si>
    <t>Caney Valley El Coop Assn, Inc</t>
  </si>
  <si>
    <t>Cannelton Utilities</t>
  </si>
  <si>
    <t>Canton Municipal Utilities</t>
  </si>
  <si>
    <t>Cape Hatteras Elec Member Corp</t>
  </si>
  <si>
    <t>Cam Wal Electric Coop, Inc</t>
  </si>
  <si>
    <t>Carbon Power &amp; Light, Inc</t>
  </si>
  <si>
    <t>Village of Carey</t>
  </si>
  <si>
    <t>City of Carlisle</t>
  </si>
  <si>
    <t>Cardinal Cogen Inc</t>
  </si>
  <si>
    <t>Carlyle City of</t>
  </si>
  <si>
    <t>Carmi City of</t>
  </si>
  <si>
    <t>Progress Energy Carolinas Inc</t>
  </si>
  <si>
    <t>Carroll County</t>
  </si>
  <si>
    <t>Carroll Electric Coop, Inc</t>
  </si>
  <si>
    <t>Carroll Electric Member Corp</t>
  </si>
  <si>
    <t>Carrollton Board of Public Wks</t>
  </si>
  <si>
    <t>Carroll County REMC</t>
  </si>
  <si>
    <t>Carroll Electric Coop Corp</t>
  </si>
  <si>
    <t>Cartersville City of</t>
  </si>
  <si>
    <t>Cass Electric Coop</t>
  </si>
  <si>
    <t>City of Carthage</t>
  </si>
  <si>
    <t>City of Cascade Locks</t>
  </si>
  <si>
    <t>Cascade Municipal Utilities</t>
  </si>
  <si>
    <t>Cavalier Rural Elec Coop, Inc</t>
  </si>
  <si>
    <t>City of Casey</t>
  </si>
  <si>
    <t>Village of Cashton</t>
  </si>
  <si>
    <t>Village of Castile</t>
  </si>
  <si>
    <t>City of Castroville</t>
  </si>
  <si>
    <t>Borough of Catawissa</t>
  </si>
  <si>
    <t>City of Cavalier</t>
  </si>
  <si>
    <t>City of Cawker City</t>
  </si>
  <si>
    <t>Celina City of</t>
  </si>
  <si>
    <t>CPKelco U S Inc</t>
  </si>
  <si>
    <t>City of Center</t>
  </si>
  <si>
    <t>Town of Centerville</t>
  </si>
  <si>
    <t>City of Central City</t>
  </si>
  <si>
    <t>Central Electric Coop, Inc</t>
  </si>
  <si>
    <t>Central Electric Coop Inc</t>
  </si>
  <si>
    <t>Central Electric Membership Corporation</t>
  </si>
  <si>
    <t>Central Vermont Pub Serv Corp</t>
  </si>
  <si>
    <t>Central Wisconsin Elec Coop</t>
  </si>
  <si>
    <t>City of Centralia</t>
  </si>
  <si>
    <t>Centralia City of</t>
  </si>
  <si>
    <t>Village of Centuria</t>
  </si>
  <si>
    <t>Chariton Valley Elec Coop, Inc</t>
  </si>
  <si>
    <t>Charles Mix Electric Assn, Inc</t>
  </si>
  <si>
    <t>Town of Chalmers</t>
  </si>
  <si>
    <t>City of Ceylon</t>
  </si>
  <si>
    <t>City of Chapman</t>
  </si>
  <si>
    <t>Channel Energy Center</t>
  </si>
  <si>
    <t>City of Chappell</t>
  </si>
  <si>
    <t>City of Charlevoix</t>
  </si>
  <si>
    <t>Caddo Electric Coop, Inc</t>
  </si>
  <si>
    <t>City of Chaska</t>
  </si>
  <si>
    <t>Village of Chatham</t>
  </si>
  <si>
    <t>City of Chattahoochee</t>
  </si>
  <si>
    <t>Chattanooga City of</t>
  </si>
  <si>
    <t>Village of Chelsea</t>
  </si>
  <si>
    <t>City of Cheney</t>
  </si>
  <si>
    <t>City of Chignik</t>
  </si>
  <si>
    <t>City of Chefornak</t>
  </si>
  <si>
    <t>Cherry-Todd Electric Coop, Inc</t>
  </si>
  <si>
    <t>City of Cherryville</t>
  </si>
  <si>
    <t>Village of Chester</t>
  </si>
  <si>
    <t>Town of Chester</t>
  </si>
  <si>
    <t>City of Chetopa</t>
  </si>
  <si>
    <t>City of Chewelah</t>
  </si>
  <si>
    <t>Cheyenne Light Fuel &amp; Power Co</t>
  </si>
  <si>
    <t>Chitina Electric Inc</t>
  </si>
  <si>
    <t>Chicopee City of</t>
  </si>
  <si>
    <t>Chillicothe Municipal Utils</t>
  </si>
  <si>
    <t>Chimney Rock Public Power Dist</t>
  </si>
  <si>
    <t>Chippewa Valley Electric Coop</t>
  </si>
  <si>
    <t>Choptank Electric Coop, Inc</t>
  </si>
  <si>
    <t>Village of Churchville</t>
  </si>
  <si>
    <t>City of Cimarron</t>
  </si>
  <si>
    <t>Cirro Corporation</t>
  </si>
  <si>
    <t>Citizens Electric Co</t>
  </si>
  <si>
    <t>Citizens Electric Corporation</t>
  </si>
  <si>
    <t>City of McLaughlin</t>
  </si>
  <si>
    <t>City of Nixa</t>
  </si>
  <si>
    <t>PUD No 1 of Clark County</t>
  </si>
  <si>
    <t>Clark Energy Coop Inc</t>
  </si>
  <si>
    <t>Clark Electric Coop</t>
  </si>
  <si>
    <t>Clarksdale Public Utilities</t>
  </si>
  <si>
    <t>Clarksville City of</t>
  </si>
  <si>
    <t>Clarksville Light &amp; Water Co</t>
  </si>
  <si>
    <t>City of Clay Center</t>
  </si>
  <si>
    <t>Clay-Union Electric Corp</t>
  </si>
  <si>
    <t>Clarke Electric Coop Inc</t>
  </si>
  <si>
    <t>Clay Electric Coop Inc</t>
  </si>
  <si>
    <t>Town of Clayton</t>
  </si>
  <si>
    <t>City of Colman</t>
  </si>
  <si>
    <t>Clearwater Power Company</t>
  </si>
  <si>
    <t>Cleveland City of</t>
  </si>
  <si>
    <t>City of Cleveland</t>
  </si>
  <si>
    <t>Dominion Retail Inc</t>
  </si>
  <si>
    <t>Clearwater-Polk Elec Coop Inc</t>
  </si>
  <si>
    <t>City of Clewiston</t>
  </si>
  <si>
    <t>Clear Lake Cogeneration LP</t>
  </si>
  <si>
    <t>Clinton Combined Utility Sys</t>
  </si>
  <si>
    <t>Clinton County Elec Coop, Inc</t>
  </si>
  <si>
    <t>Cleveland Cliffs Inc</t>
  </si>
  <si>
    <t>Clinton City of</t>
  </si>
  <si>
    <t>Clinton Village of</t>
  </si>
  <si>
    <t>City of Clintonville</t>
  </si>
  <si>
    <t>Town of Coatesville</t>
  </si>
  <si>
    <t>Coahoma Electric Power Assn</t>
  </si>
  <si>
    <t>Coastal Electric Coop, Inc</t>
  </si>
  <si>
    <t>Codington-Clark Elec Coop, Inc</t>
  </si>
  <si>
    <t>City of Cody</t>
  </si>
  <si>
    <t>City of Coffeyville</t>
  </si>
  <si>
    <t>City of Coggon</t>
  </si>
  <si>
    <t>City of Colby</t>
  </si>
  <si>
    <t>City of Coleman</t>
  </si>
  <si>
    <t>Coleman County Elec Coop, Inc</t>
  </si>
  <si>
    <t>City of College Park</t>
  </si>
  <si>
    <t>City of College Station</t>
  </si>
  <si>
    <t>City of Collins</t>
  </si>
  <si>
    <t>Collinsville City of</t>
  </si>
  <si>
    <t>Colorado Springs City of</t>
  </si>
  <si>
    <t>Colorado River Indian Irr Proj</t>
  </si>
  <si>
    <t>CMS Energy Resource Management Corp</t>
  </si>
  <si>
    <t>City of Colton</t>
  </si>
  <si>
    <t>Columbia Basin Elec Cooperative, Inc</t>
  </si>
  <si>
    <t>City of Columbia City</t>
  </si>
  <si>
    <t>Columbia Power Coop Assn Inc</t>
  </si>
  <si>
    <t>Calhoun County Elec Coop Assn</t>
  </si>
  <si>
    <t>City of Columbia</t>
  </si>
  <si>
    <t>Columbiana City of</t>
  </si>
  <si>
    <t>Columbus Southern Power Co</t>
  </si>
  <si>
    <t>City of Columbus</t>
  </si>
  <si>
    <t>Columbus Electric Coop, Inc</t>
  </si>
  <si>
    <t>City of Comanche</t>
  </si>
  <si>
    <t>City of Commerce</t>
  </si>
  <si>
    <t>Community Electric Coop</t>
  </si>
  <si>
    <t>Town of Concord</t>
  </si>
  <si>
    <t>Concord City of</t>
  </si>
  <si>
    <t>CECG Maine, LLC</t>
  </si>
  <si>
    <t>Consolidated Edison Sol Inc</t>
  </si>
  <si>
    <t>Cookeville City of</t>
  </si>
  <si>
    <t>City of Corwith</t>
  </si>
  <si>
    <t>City of Coon Rapids</t>
  </si>
  <si>
    <t>Copan Public Works Authority</t>
  </si>
  <si>
    <t>Copper Valley Elec Assn, Inc</t>
  </si>
  <si>
    <t>Corbin City Utilities Comm</t>
  </si>
  <si>
    <t>City of Cordell</t>
  </si>
  <si>
    <t>Cooperative L&amp;P Assn Lake Cnty</t>
  </si>
  <si>
    <t>Town of Cornelius</t>
  </si>
  <si>
    <t>City of Cornell</t>
  </si>
  <si>
    <t>City of Corning</t>
  </si>
  <si>
    <t>Corpus Christi Cogeneration LP</t>
  </si>
  <si>
    <t>City of Corona</t>
  </si>
  <si>
    <t>Coral Power LLC</t>
  </si>
  <si>
    <t>City of Coulee Dam</t>
  </si>
  <si>
    <t>Covington City of</t>
  </si>
  <si>
    <t>City of Covington</t>
  </si>
  <si>
    <t>Cozad Board of Public Works</t>
  </si>
  <si>
    <t>Craig-Botetourt Electric Coop</t>
  </si>
  <si>
    <t>City of Crane</t>
  </si>
  <si>
    <t>Crane Town of</t>
  </si>
  <si>
    <t>City of Crete</t>
  </si>
  <si>
    <t>City of Croswell</t>
  </si>
  <si>
    <t>City of Cuba</t>
  </si>
  <si>
    <t>Cuero City of</t>
  </si>
  <si>
    <t>Town of Culpeper</t>
  </si>
  <si>
    <t>Cumberland Valley Rural E C C</t>
  </si>
  <si>
    <t>Cumberland City of</t>
  </si>
  <si>
    <t>Cuming County Public Pwr Dist</t>
  </si>
  <si>
    <t>City of Curtis</t>
  </si>
  <si>
    <t>City of Cushing</t>
  </si>
  <si>
    <t>Custer Public Power District</t>
  </si>
  <si>
    <t>City of Cuyahoga Falls</t>
  </si>
  <si>
    <t>Village of Cygnet</t>
  </si>
  <si>
    <t>D S &amp; O Rural E C A, Inc</t>
  </si>
  <si>
    <t>City of Custar</t>
  </si>
  <si>
    <t>Dallas Town of</t>
  </si>
  <si>
    <t>City of Danville</t>
  </si>
  <si>
    <t>Village of Daggett</t>
  </si>
  <si>
    <t>Darke Rural Electric Coop, Inc</t>
  </si>
  <si>
    <t>Darlington Light &amp; Power Co</t>
  </si>
  <si>
    <t>City of David City</t>
  </si>
  <si>
    <t>Village of Davenport</t>
  </si>
  <si>
    <t>Dayton City of</t>
  </si>
  <si>
    <t>City of Dayton</t>
  </si>
  <si>
    <t>Village of De Witt</t>
  </si>
  <si>
    <t>Aniak Light &amp; Power Co Inc</t>
  </si>
  <si>
    <t>Village of Decatur</t>
  </si>
  <si>
    <t>City of Deaver</t>
  </si>
  <si>
    <t>Delano Municipal Utilities</t>
  </si>
  <si>
    <t>Delaware County Elec Coop Inc</t>
  </si>
  <si>
    <t>City of Delta</t>
  </si>
  <si>
    <t>City of Denison</t>
  </si>
  <si>
    <t>City of Denton</t>
  </si>
  <si>
    <t>Town of Dunreith</t>
  </si>
  <si>
    <t>City of Denver</t>
  </si>
  <si>
    <t>Village of Deshler</t>
  </si>
  <si>
    <t>City of Deshler</t>
  </si>
  <si>
    <t>City of Detroit</t>
  </si>
  <si>
    <t>Detroit Edison Co</t>
  </si>
  <si>
    <t>City of Detroit Lakes</t>
  </si>
  <si>
    <t>City of Dighton</t>
  </si>
  <si>
    <t>City of Dike</t>
  </si>
  <si>
    <t>City of Doerun</t>
  </si>
  <si>
    <t>City of Dothan</t>
  </si>
  <si>
    <t>Douglas Electric Coop, Inc</t>
  </si>
  <si>
    <t>Doniphan Elec Coop Assn, Inc</t>
  </si>
  <si>
    <t>Dover City of</t>
  </si>
  <si>
    <t>City of Dover</t>
  </si>
  <si>
    <t>City of Dowagiac</t>
  </si>
  <si>
    <t>Village of Dorchester</t>
  </si>
  <si>
    <t>City of Drain</t>
  </si>
  <si>
    <t>Town of Drexel</t>
  </si>
  <si>
    <t>Dow Chemical Company-Oyster Creek VIII</t>
  </si>
  <si>
    <t>Dublin Municipal Electric Util</t>
  </si>
  <si>
    <t>City of Dunnell</t>
  </si>
  <si>
    <t>City of Due West</t>
  </si>
  <si>
    <t>City of Duncan</t>
  </si>
  <si>
    <t>Duncan Valley Elec Coop, Inc</t>
  </si>
  <si>
    <t>Duncannon Borough of</t>
  </si>
  <si>
    <t>City of Durant</t>
  </si>
  <si>
    <t>City of Dysart</t>
  </si>
  <si>
    <t>Edgar Electric Co-op, Assn</t>
  </si>
  <si>
    <t>E I DuPont De Nemours &amp; Co</t>
  </si>
  <si>
    <t>City of Eagle River</t>
  </si>
  <si>
    <t>Egegik Light &amp; Power Co</t>
  </si>
  <si>
    <t>City of Earlville</t>
  </si>
  <si>
    <t>East Grand Forks City of</t>
  </si>
  <si>
    <t>City of East Point</t>
  </si>
  <si>
    <t>City of Easton</t>
  </si>
  <si>
    <t>East End Mutual Elec Co Ltd</t>
  </si>
  <si>
    <t>Borough of East Conemaugh</t>
  </si>
  <si>
    <t>Gateway Energy Services Corporation</t>
  </si>
  <si>
    <t>City of Eaton Rapids</t>
  </si>
  <si>
    <t>Town of Eatonville</t>
  </si>
  <si>
    <t>Eau Claire Electric Coop</t>
  </si>
  <si>
    <t>City of Edgar</t>
  </si>
  <si>
    <t>Edgerton Village of</t>
  </si>
  <si>
    <t>Edinburg Municipal Utilities</t>
  </si>
  <si>
    <t>City of Edmond</t>
  </si>
  <si>
    <t>City of El Dorado Springs</t>
  </si>
  <si>
    <t>City of Eitzen</t>
  </si>
  <si>
    <t>City of Elfin Cove</t>
  </si>
  <si>
    <t>Elba City of</t>
  </si>
  <si>
    <t>City of Elberton</t>
  </si>
  <si>
    <t>City of Elbow Lake</t>
  </si>
  <si>
    <t>City of Eldorado</t>
  </si>
  <si>
    <t>Eldridge City Utilities</t>
  </si>
  <si>
    <t>City of Electra</t>
  </si>
  <si>
    <t>Electric Energy Inc</t>
  </si>
  <si>
    <t>Village of Eldorado</t>
  </si>
  <si>
    <t>City of Elizabeth City</t>
  </si>
  <si>
    <t>Village of Elk Creek</t>
  </si>
  <si>
    <t>City of Elizabethton</t>
  </si>
  <si>
    <t>City of Elk Point</t>
  </si>
  <si>
    <t>City of Elkhorn</t>
  </si>
  <si>
    <t>Town of Elkton</t>
  </si>
  <si>
    <t>City of Elsmore</t>
  </si>
  <si>
    <t>City of Ellaville</t>
  </si>
  <si>
    <t>City of Ellinwood</t>
  </si>
  <si>
    <t>City of Ellsworth</t>
  </si>
  <si>
    <t>Borough of Ellwood City</t>
  </si>
  <si>
    <t>Village of Elmore</t>
  </si>
  <si>
    <t>City of Elroy</t>
  </si>
  <si>
    <t>City of Elwood</t>
  </si>
  <si>
    <t>Ely City of</t>
  </si>
  <si>
    <t>City of Emerson</t>
  </si>
  <si>
    <t>Village of Endicott</t>
  </si>
  <si>
    <t>Energetix</t>
  </si>
  <si>
    <t>Town of Enfield</t>
  </si>
  <si>
    <t>Village of Enosburg Falls</t>
  </si>
  <si>
    <t>City of Enterprise</t>
  </si>
  <si>
    <t>Town of Etna Green</t>
  </si>
  <si>
    <t>Village of Fairport</t>
  </si>
  <si>
    <t>Ephraim City of</t>
  </si>
  <si>
    <t>Borough of Ephrata</t>
  </si>
  <si>
    <t>City of Erath</t>
  </si>
  <si>
    <t>Entergy Solutions, Ltd</t>
  </si>
  <si>
    <t>Erie City of</t>
  </si>
  <si>
    <t>Erwin Town of</t>
  </si>
  <si>
    <t>Escambia River Elec Coop, Inc</t>
  </si>
  <si>
    <t>City of Estelline</t>
  </si>
  <si>
    <t>Town of Estes Park</t>
  </si>
  <si>
    <t>City of Estherville</t>
  </si>
  <si>
    <t>City of Eudora</t>
  </si>
  <si>
    <t>Eugene City of</t>
  </si>
  <si>
    <t>City of Evergreen</t>
  </si>
  <si>
    <t>Farmers Electric Coop, Inc</t>
  </si>
  <si>
    <t>City of Fairbank</t>
  </si>
  <si>
    <t>City of Fairburn</t>
  </si>
  <si>
    <t>City of Fairbury</t>
  </si>
  <si>
    <t>Fairmont Village of</t>
  </si>
  <si>
    <t>City of Fairfax</t>
  </si>
  <si>
    <t>City of Fairfield</t>
  </si>
  <si>
    <t>Fairhope City of</t>
  </si>
  <si>
    <t>City of Ellensburg</t>
  </si>
  <si>
    <t>Fairmont Public Utilities Comm</t>
  </si>
  <si>
    <t>City of Fairview</t>
  </si>
  <si>
    <t>Fairview City Corporation</t>
  </si>
  <si>
    <t>Farmers Electric Company, Ltd</t>
  </si>
  <si>
    <t>City of Faith</t>
  </si>
  <si>
    <t>Farmers Electric Coop</t>
  </si>
  <si>
    <t>City of Fallon</t>
  </si>
  <si>
    <t>Fannin County Electric Coop</t>
  </si>
  <si>
    <t>City of Falls City</t>
  </si>
  <si>
    <t>City of Falmouth</t>
  </si>
  <si>
    <t>Farmers' Electric Coop, Inc</t>
  </si>
  <si>
    <t>City of Farmer City</t>
  </si>
  <si>
    <t>Farmers Rural Electric Coop Corp</t>
  </si>
  <si>
    <t>Farmers Mutual Electric Co</t>
  </si>
  <si>
    <t>Farmersville City of</t>
  </si>
  <si>
    <t>City of Farmington</t>
  </si>
  <si>
    <t>Farmers Electric Coop Corp</t>
  </si>
  <si>
    <t>Town of Farmville</t>
  </si>
  <si>
    <t>City of Farnhamville</t>
  </si>
  <si>
    <t>City of Fayette</t>
  </si>
  <si>
    <t>Public Works Comm-City of Fayetteville</t>
  </si>
  <si>
    <t>FEM Electric Assn, Inc</t>
  </si>
  <si>
    <t>City of Fennimore</t>
  </si>
  <si>
    <t>Town of Ferdinand</t>
  </si>
  <si>
    <t>PUD No 1 of Ferry County</t>
  </si>
  <si>
    <t>Fillmore City Corporation</t>
  </si>
  <si>
    <t>First Choice Power</t>
  </si>
  <si>
    <t>Firelands Electric Coop, Inc</t>
  </si>
  <si>
    <t>Fitchburg Gas and Electric Light Company</t>
  </si>
  <si>
    <t>Fitzgerald Wtr Lgt &amp; Bond Comm</t>
  </si>
  <si>
    <t>City of Flandreau</t>
  </si>
  <si>
    <t>City of Flatonia</t>
  </si>
  <si>
    <t>City of Flora</t>
  </si>
  <si>
    <t>Town of Fleming</t>
  </si>
  <si>
    <t>Florence City of</t>
  </si>
  <si>
    <t>Flora Utilities</t>
  </si>
  <si>
    <t>Flint Hills Rural E C A, Inc</t>
  </si>
  <si>
    <t>Progress Energy Florida Inc</t>
  </si>
  <si>
    <t>First Energy Solutions Corp.</t>
  </si>
  <si>
    <t>City of Floydada</t>
  </si>
  <si>
    <t>City of Fonda</t>
  </si>
  <si>
    <t>City of Fontanelle</t>
  </si>
  <si>
    <t>Town of Fort Laramie</t>
  </si>
  <si>
    <t>City of Forest City</t>
  </si>
  <si>
    <t>Town of Forest City</t>
  </si>
  <si>
    <t>City of Forsyth</t>
  </si>
  <si>
    <t>Fort Collins City of</t>
  </si>
  <si>
    <t>City of Fort Meade</t>
  </si>
  <si>
    <t>Fort Belknap Electric Coop Inc</t>
  </si>
  <si>
    <t>Fort Payne Improvement Auth</t>
  </si>
  <si>
    <t>Town of Fountain</t>
  </si>
  <si>
    <t>City of Fort Pierre</t>
  </si>
  <si>
    <t>Fort Pierce Utilities Auth</t>
  </si>
  <si>
    <t>Fort Valley Utility Comm</t>
  </si>
  <si>
    <t>Town of Fort Supply</t>
  </si>
  <si>
    <t>City of Fosston</t>
  </si>
  <si>
    <t>City of Frankfort</t>
  </si>
  <si>
    <t>Frankfort City of</t>
  </si>
  <si>
    <t>Town of Edenton</t>
  </si>
  <si>
    <t>Village of Frankfort</t>
  </si>
  <si>
    <t>City of Franklin</t>
  </si>
  <si>
    <t>Franklin Electric Coop</t>
  </si>
  <si>
    <t>Franklin Rural Electric Cooperative</t>
  </si>
  <si>
    <t>Town of Frankton</t>
  </si>
  <si>
    <t>Franklin Heating Station</t>
  </si>
  <si>
    <t>City of Frederick</t>
  </si>
  <si>
    <t>Town of Frederick</t>
  </si>
  <si>
    <t>City of Fredonia</t>
  </si>
  <si>
    <t>City of Fredericksburg</t>
  </si>
  <si>
    <t>Fredericktown City of</t>
  </si>
  <si>
    <t>Freeburg Village of</t>
  </si>
  <si>
    <t>Village of Freeport</t>
  </si>
  <si>
    <t>Fremont City of</t>
  </si>
  <si>
    <t>Town of Fremont</t>
  </si>
  <si>
    <t>Freeborn-Mower Coop Services</t>
  </si>
  <si>
    <t>City of Friend</t>
  </si>
  <si>
    <t>Town of Front Royal</t>
  </si>
  <si>
    <t>Frontier Power Company</t>
  </si>
  <si>
    <t>City of Fulton</t>
  </si>
  <si>
    <t>Fulton County Rural E M C</t>
  </si>
  <si>
    <t>G &amp; K, Inc</t>
  </si>
  <si>
    <t>City of Gaffney</t>
  </si>
  <si>
    <t>City of Galt</t>
  </si>
  <si>
    <t>City of Greendale</t>
  </si>
  <si>
    <t>City of Galion</t>
  </si>
  <si>
    <t>Galena Electric Utility</t>
  </si>
  <si>
    <t>City of Gallatin</t>
  </si>
  <si>
    <t>City of Gallup</t>
  </si>
  <si>
    <t>City of Galva</t>
  </si>
  <si>
    <t>City of Gardner</t>
  </si>
  <si>
    <t>Garland Light &amp; Power Company</t>
  </si>
  <si>
    <t>City of Garland</t>
  </si>
  <si>
    <t>City of Garnett</t>
  </si>
  <si>
    <t>City of Garrett</t>
  </si>
  <si>
    <t>City of Gas City</t>
  </si>
  <si>
    <t>Gay &amp; Robinson Inc</t>
  </si>
  <si>
    <t>City of Gastonia</t>
  </si>
  <si>
    <t>City of Geary</t>
  </si>
  <si>
    <t>City of Declo</t>
  </si>
  <si>
    <t>Geneseo City of</t>
  </si>
  <si>
    <t>City of Geneva</t>
  </si>
  <si>
    <t>Village of Genoa</t>
  </si>
  <si>
    <t>City of Georgetown</t>
  </si>
  <si>
    <t>Georgetown City of</t>
  </si>
  <si>
    <t>Town of Georgetown</t>
  </si>
  <si>
    <t>Village of Georgetown</t>
  </si>
  <si>
    <t>City of Gering</t>
  </si>
  <si>
    <t>City of Giddings</t>
  </si>
  <si>
    <t>City of Gilbert</t>
  </si>
  <si>
    <t>City of Gilman City</t>
  </si>
  <si>
    <t>Gillette City of</t>
  </si>
  <si>
    <t>City of Giltner</t>
  </si>
  <si>
    <t>Girard Borough of</t>
  </si>
  <si>
    <t>Girard City of</t>
  </si>
  <si>
    <t>Glacier Electric Coop, Inc</t>
  </si>
  <si>
    <t>City of Glasco</t>
  </si>
  <si>
    <t>City of Glasgow</t>
  </si>
  <si>
    <t>GEXA Corp.</t>
  </si>
  <si>
    <t>City of Glen Elder</t>
  </si>
  <si>
    <t>Glencoe Light &amp; Power Comm</t>
  </si>
  <si>
    <t>City of Glendale</t>
  </si>
  <si>
    <t>City of Glidden</t>
  </si>
  <si>
    <t>Glenwood Springs City of</t>
  </si>
  <si>
    <t>Glidden Rural Electric Coop</t>
  </si>
  <si>
    <t>Village of Glouster</t>
  </si>
  <si>
    <t>Goldenwest Electric Coop, Inc</t>
  </si>
  <si>
    <t>Borough of Goldsboro</t>
  </si>
  <si>
    <t>City of Goldthwaite</t>
  </si>
  <si>
    <t>City of Gonzales</t>
  </si>
  <si>
    <t>City of Goodland</t>
  </si>
  <si>
    <t>City of Gothenburg</t>
  </si>
  <si>
    <t>City of Goldsmith</t>
  </si>
  <si>
    <t>Gowrie Municipal Utilities</t>
  </si>
  <si>
    <t>Goltry Public Works Authority</t>
  </si>
  <si>
    <t>Grafton Electric</t>
  </si>
  <si>
    <t>City of Graettinger</t>
  </si>
  <si>
    <t>Grafton City of</t>
  </si>
  <si>
    <t>Grafton Village of</t>
  </si>
  <si>
    <t>Graham County Electric Coop Inc</t>
  </si>
  <si>
    <t>Goodhue County Coop Elec Assn</t>
  </si>
  <si>
    <t>Town of Granada</t>
  </si>
  <si>
    <t>City of Granbury</t>
  </si>
  <si>
    <t>City of Grand Haven</t>
  </si>
  <si>
    <t>Grand Electric Coop, Inc</t>
  </si>
  <si>
    <t>City of Grant</t>
  </si>
  <si>
    <t>Grand Junction City of</t>
  </si>
  <si>
    <t>City of Grand Marais</t>
  </si>
  <si>
    <t>Grand Rapids Public Util Comm</t>
  </si>
  <si>
    <t>Granite Falls City of</t>
  </si>
  <si>
    <t>Granite Falls Town of</t>
  </si>
  <si>
    <t>City of Granite</t>
  </si>
  <si>
    <t>City of Grantville</t>
  </si>
  <si>
    <t>PUD No 1 of Grays Harbor Cnty</t>
  </si>
  <si>
    <t>Grand Valley Rrl Pwr Line, Inc</t>
  </si>
  <si>
    <t>City of Green Cove Springs</t>
  </si>
  <si>
    <t>Village of Green Island</t>
  </si>
  <si>
    <t>Village of Greene</t>
  </si>
  <si>
    <t>Greeneville City of</t>
  </si>
  <si>
    <t>City of Greenfield</t>
  </si>
  <si>
    <t>Village of Greenport</t>
  </si>
  <si>
    <t>City of Greensburg</t>
  </si>
  <si>
    <t>Village of Greenup</t>
  </si>
  <si>
    <t>Greenville, City of</t>
  </si>
  <si>
    <t>Village of Greenwich</t>
  </si>
  <si>
    <t>Greenwood Commissioners-Pub Wk</t>
  </si>
  <si>
    <t>Village of Greenwood</t>
  </si>
  <si>
    <t>Village of Gresham</t>
  </si>
  <si>
    <t>City of Gridley</t>
  </si>
  <si>
    <t>City of Griffin</t>
  </si>
  <si>
    <t>City of Groton</t>
  </si>
  <si>
    <t>Village of Groton</t>
  </si>
  <si>
    <t>Town of Groton</t>
  </si>
  <si>
    <t>Groton Dept of Utilities</t>
  </si>
  <si>
    <t>Borough of Grove City</t>
  </si>
  <si>
    <t>Grundy Electric Coop, Inc</t>
  </si>
  <si>
    <t>Groveland Town of</t>
  </si>
  <si>
    <t>City of Grove City</t>
  </si>
  <si>
    <t>Grundy Center Mun Light &amp; Power</t>
  </si>
  <si>
    <t>Guthrie County Rural E C A</t>
  </si>
  <si>
    <t>Town of Guernsey</t>
  </si>
  <si>
    <t>Town of Gueydan</t>
  </si>
  <si>
    <t>Gunnison County Elec Assn.</t>
  </si>
  <si>
    <t>Gulf Power Co</t>
  </si>
  <si>
    <t>Gustavus Electric Inc</t>
  </si>
  <si>
    <t>City of Gunnison</t>
  </si>
  <si>
    <t>Gwitchyaa Zhee Utility Co</t>
  </si>
  <si>
    <t>City of Guttenberg</t>
  </si>
  <si>
    <t>Grundy County Rural Elec Coop</t>
  </si>
  <si>
    <t>H-D Electric Coop Inc</t>
  </si>
  <si>
    <t>Hagerstown City of</t>
  </si>
  <si>
    <t>City of Hallettsville</t>
  </si>
  <si>
    <t>City of Halstad</t>
  </si>
  <si>
    <t>Village of Hamersville</t>
  </si>
  <si>
    <t>City of Hamilton</t>
  </si>
  <si>
    <t>Halifax Electric Member Corp</t>
  </si>
  <si>
    <t>Village of Hamilton</t>
  </si>
  <si>
    <t>Town of Hamilton</t>
  </si>
  <si>
    <t>Hancock County Rural E M C</t>
  </si>
  <si>
    <t>City of Hampton</t>
  </si>
  <si>
    <t>City of Hannibal</t>
  </si>
  <si>
    <t>Village of Hampton</t>
  </si>
  <si>
    <t>Harbor Springs City of</t>
  </si>
  <si>
    <t>Town of Hardwick</t>
  </si>
  <si>
    <t>Harlan City of</t>
  </si>
  <si>
    <t>City of Harmony</t>
  </si>
  <si>
    <t>Harquahala Valley Pwr District</t>
  </si>
  <si>
    <t>City of Harriman</t>
  </si>
  <si>
    <t>Hartford Steam Co</t>
  </si>
  <si>
    <t>Harmon Electric Assn Inc</t>
  </si>
  <si>
    <t>Harrison Rural Elec Assn, Inc</t>
  </si>
  <si>
    <t>Harrisonburg City of</t>
  </si>
  <si>
    <t>Harrisonville City of</t>
  </si>
  <si>
    <t>City of Hart Hydro</t>
  </si>
  <si>
    <t>Hartford City of</t>
  </si>
  <si>
    <t>City of Hartley</t>
  </si>
  <si>
    <t>Village of Haskins</t>
  </si>
  <si>
    <t>Hastings City of</t>
  </si>
  <si>
    <t>Borough of Hatfield</t>
  </si>
  <si>
    <t>Havana Power &amp; Light Company</t>
  </si>
  <si>
    <t>City of Haven</t>
  </si>
  <si>
    <t>Harrison County Rrl Elec Coop</t>
  </si>
  <si>
    <t>City of Hawarden</t>
  </si>
  <si>
    <t>Hawkeye Tri-County El Coop Inc</t>
  </si>
  <si>
    <t>Hawley Public Utilities Comm</t>
  </si>
  <si>
    <t>Town of Haxtun</t>
  </si>
  <si>
    <t>Village of Hazel Green</t>
  </si>
  <si>
    <t>Healdsburg City of</t>
  </si>
  <si>
    <t>City of Hearne</t>
  </si>
  <si>
    <t>Heber Light &amp; Power Company</t>
  </si>
  <si>
    <t>City of Hebron</t>
  </si>
  <si>
    <t>City of Hecla</t>
  </si>
  <si>
    <t>City of Helper</t>
  </si>
  <si>
    <t>Village of Hemingford</t>
  </si>
  <si>
    <t>Hemphill City of</t>
  </si>
  <si>
    <t>City of Hempstead</t>
  </si>
  <si>
    <t>City of Henning</t>
  </si>
  <si>
    <t>Henry County Rural E M C</t>
  </si>
  <si>
    <t>City of Herington</t>
  </si>
  <si>
    <t>City of Hermann</t>
  </si>
  <si>
    <t>City of Herndon</t>
  </si>
  <si>
    <t>City of Hermiston</t>
  </si>
  <si>
    <t>Hertford City of</t>
  </si>
  <si>
    <t>Heyburn City of</t>
  </si>
  <si>
    <t>Hibbing Public Utilities Comm</t>
  </si>
  <si>
    <t>City of Higginsville</t>
  </si>
  <si>
    <t>City of Highland</t>
  </si>
  <si>
    <t>Jackson Electric Coop, Inc</t>
  </si>
  <si>
    <t>City of Highlands</t>
  </si>
  <si>
    <t>City of Hill City</t>
  </si>
  <si>
    <t>City of Hinton</t>
  </si>
  <si>
    <t>City of Hillsboro</t>
  </si>
  <si>
    <t>Hillsdale Board of Public Wks</t>
  </si>
  <si>
    <t>Hill County Electric Coop, Inc</t>
  </si>
  <si>
    <t>Hino Electric Holding Company, LP.</t>
  </si>
  <si>
    <t>Town of Hobgood</t>
  </si>
  <si>
    <t>Hogansville City of</t>
  </si>
  <si>
    <t>Hohokam Irr &amp; Drain Dist</t>
  </si>
  <si>
    <t>City of Hoisington</t>
  </si>
  <si>
    <t>Town of Holden</t>
  </si>
  <si>
    <t>City of Holdrege</t>
  </si>
  <si>
    <t>Village of Holley</t>
  </si>
  <si>
    <t>Town of Holly</t>
  </si>
  <si>
    <t>City of Holton</t>
  </si>
  <si>
    <t>Holyoke City of</t>
  </si>
  <si>
    <t>Exelon Energy Company</t>
  </si>
  <si>
    <t>City of Holyoke</t>
  </si>
  <si>
    <t>Fox Islands Electric Coop, Inc</t>
  </si>
  <si>
    <t>City of Holyrood</t>
  </si>
  <si>
    <t>City of Homestead</t>
  </si>
  <si>
    <t>City of Hingham</t>
  </si>
  <si>
    <t>Hull Municipal Light Plant</t>
  </si>
  <si>
    <t>Hominy City of</t>
  </si>
  <si>
    <t>City of Hondo</t>
  </si>
  <si>
    <t>M J M Electric Cooperative Inc</t>
  </si>
  <si>
    <t>Town of Hookerton</t>
  </si>
  <si>
    <t>Hooversville Boro Elec Lgt Co</t>
  </si>
  <si>
    <t>Hood River Electric Coop</t>
  </si>
  <si>
    <t>City of Hopkinton</t>
  </si>
  <si>
    <t>City of Horton</t>
  </si>
  <si>
    <t>City of Houston</t>
  </si>
  <si>
    <t>Howard Electric Coop</t>
  </si>
  <si>
    <t>City of Howard</t>
  </si>
  <si>
    <t>Howard Greeley Rural P P D</t>
  </si>
  <si>
    <t>Hunterdon Cogeneration LP</t>
  </si>
  <si>
    <t>Hinson Power Company LLC</t>
  </si>
  <si>
    <t>City of Hubbard</t>
  </si>
  <si>
    <t>Hudson Municipal Electric Utility</t>
  </si>
  <si>
    <t>City of Hudson</t>
  </si>
  <si>
    <t>Town of Hudson</t>
  </si>
  <si>
    <t>Hughes Power &amp; Light Co</t>
  </si>
  <si>
    <t>City of Hugoton</t>
  </si>
  <si>
    <t>City of Hubbell</t>
  </si>
  <si>
    <t>City of Hunnewell</t>
  </si>
  <si>
    <t>Humboldt County R E C</t>
  </si>
  <si>
    <t>Town of Huntersville</t>
  </si>
  <si>
    <t>Huntingburg City of</t>
  </si>
  <si>
    <t>Huntsville City of</t>
  </si>
  <si>
    <t>City of Lafayette</t>
  </si>
  <si>
    <t>Hurricane Power Committee</t>
  </si>
  <si>
    <t>Hyde Park Village of</t>
  </si>
  <si>
    <t>Hyrum City Corporation</t>
  </si>
  <si>
    <t>Idaho Cnty L&amp;P Coop Assn, Inc</t>
  </si>
  <si>
    <t>Idaho Falls City of</t>
  </si>
  <si>
    <t>I-N-N Electric Coop, Inc</t>
  </si>
  <si>
    <t>Igiugig Electric Company</t>
  </si>
  <si>
    <t>Village of Ilion</t>
  </si>
  <si>
    <t>Illinois Rural Electric Coop</t>
  </si>
  <si>
    <t>City of Imperial</t>
  </si>
  <si>
    <t>City of Independence</t>
  </si>
  <si>
    <t>Independence City of</t>
  </si>
  <si>
    <t>City of Indianola</t>
  </si>
  <si>
    <t>Indianola Municipal Utilities</t>
  </si>
  <si>
    <t>IPT SRI Cogeneration Inc</t>
  </si>
  <si>
    <t>Intermountain Rural Elec Assn</t>
  </si>
  <si>
    <t>Ipnatchiaq Electric Company</t>
  </si>
  <si>
    <t>City of Iola</t>
  </si>
  <si>
    <t>J-A-C Electric Coop Inc</t>
  </si>
  <si>
    <t>Town of Ipswich</t>
  </si>
  <si>
    <t>City of Isabel</t>
  </si>
  <si>
    <t>City of Itta Bena</t>
  </si>
  <si>
    <t>City of Iuka</t>
  </si>
  <si>
    <t>Village of Jackson Center</t>
  </si>
  <si>
    <t>Jackson City of</t>
  </si>
  <si>
    <t>Jackson Energy Coop Corp</t>
  </si>
  <si>
    <t>Jackson County Rural E M C</t>
  </si>
  <si>
    <t>City of Jackson</t>
  </si>
  <si>
    <t>Jackson Electric Member Corp</t>
  </si>
  <si>
    <t>Jacksonville Village of</t>
  </si>
  <si>
    <t>City of Lebanon</t>
  </si>
  <si>
    <t>Town of Jamestown</t>
  </si>
  <si>
    <t>Janesville City of</t>
  </si>
  <si>
    <t>City of Jasper</t>
  </si>
  <si>
    <t>Jay County Rural E M C</t>
  </si>
  <si>
    <t>City of Jetmore</t>
  </si>
  <si>
    <t>Jewett City City of</t>
  </si>
  <si>
    <t>Jo-Carroll Energy Coop Inc</t>
  </si>
  <si>
    <t>City of Johnson</t>
  </si>
  <si>
    <t>Johnson City City of</t>
  </si>
  <si>
    <t>Johnson Village of</t>
  </si>
  <si>
    <t>Kuiggluum Kallugvia</t>
  </si>
  <si>
    <t>Jonesville City of</t>
  </si>
  <si>
    <t>City of King Cove</t>
  </si>
  <si>
    <t>Jump River Electric Coop Inc</t>
  </si>
  <si>
    <t>City of Julesburg</t>
  </si>
  <si>
    <t>City of Kahoka</t>
  </si>
  <si>
    <t>Kandiyohi Power Coop</t>
  </si>
  <si>
    <t>Kanosh Town Corporation</t>
  </si>
  <si>
    <t>Kansas City City of</t>
  </si>
  <si>
    <t>City of Kandiyohi</t>
  </si>
  <si>
    <t>Kansas City Power &amp; Light Co</t>
  </si>
  <si>
    <t>Kansas Gas &amp; Electric Co</t>
  </si>
  <si>
    <t>Kaw Valley Electric Coop Inc</t>
  </si>
  <si>
    <t>City of Kaplan</t>
  </si>
  <si>
    <t>City of Kasota</t>
  </si>
  <si>
    <t>City of Kasson</t>
  </si>
  <si>
    <t>City of Lamar</t>
  </si>
  <si>
    <t>Kaysville City Corporation</t>
  </si>
  <si>
    <t>KBR Rural Public Power District</t>
  </si>
  <si>
    <t>Keewatin Public Utilities</t>
  </si>
  <si>
    <t>Kennebunk Light &amp; Power Dist</t>
  </si>
  <si>
    <t>City of Kennett</t>
  </si>
  <si>
    <t>KEM Electric Coop Inc</t>
  </si>
  <si>
    <t>City of Marathon</t>
  </si>
  <si>
    <t>Kenyon Municipal Utilities</t>
  </si>
  <si>
    <t>Keosauqua Municipal Light &amp; Pwr</t>
  </si>
  <si>
    <t>Key West City of</t>
  </si>
  <si>
    <t>City of Kiel</t>
  </si>
  <si>
    <t>City of Kimball</t>
  </si>
  <si>
    <t>City of Kimballton</t>
  </si>
  <si>
    <t>City of Kingfisher</t>
  </si>
  <si>
    <t>Kingman City of</t>
  </si>
  <si>
    <t>City of Kings Mountain</t>
  </si>
  <si>
    <t>PUD No 1 of Kittitas County</t>
  </si>
  <si>
    <t>Kingsbury Electric Coop, Inc</t>
  </si>
  <si>
    <t>Town of Kingsford Heights</t>
  </si>
  <si>
    <t>City of Kinston</t>
  </si>
  <si>
    <t>City of Kiowa</t>
  </si>
  <si>
    <t>Kirbyville Light &amp; Power Co</t>
  </si>
  <si>
    <t>City of Kirkwood</t>
  </si>
  <si>
    <t>Kiwash Electric Coop, Inc</t>
  </si>
  <si>
    <t>Town of Knightstown</t>
  </si>
  <si>
    <t>Kosciusko City of</t>
  </si>
  <si>
    <t>Kootenai Electric Coop Inc</t>
  </si>
  <si>
    <t>Kokhanok Village Council</t>
  </si>
  <si>
    <t>Kwig Power Company</t>
  </si>
  <si>
    <t>Borough of Kutztown</t>
  </si>
  <si>
    <t>Village of L'Anse</t>
  </si>
  <si>
    <t>La Farge Municipal Electric Co</t>
  </si>
  <si>
    <t>City of La Grange</t>
  </si>
  <si>
    <t>City of La Harpe</t>
  </si>
  <si>
    <t>City of La Junta</t>
  </si>
  <si>
    <t>City of La Plata</t>
  </si>
  <si>
    <t>La Porte City Utilities</t>
  </si>
  <si>
    <t>Teton Operating Services LLC</t>
  </si>
  <si>
    <t>McCook Public Power District</t>
  </si>
  <si>
    <t>LaCreek Electric Assn, Inc</t>
  </si>
  <si>
    <t>City of La Crosse</t>
  </si>
  <si>
    <t>Lagrange County Rural E M C</t>
  </si>
  <si>
    <t>Ladoga Town of</t>
  </si>
  <si>
    <t>City of LaFayette</t>
  </si>
  <si>
    <t>Village of Hildreth</t>
  </si>
  <si>
    <t>La Grange Town of</t>
  </si>
  <si>
    <t>City of Lake City</t>
  </si>
  <si>
    <t>City of Lake Crystal</t>
  </si>
  <si>
    <t>Lake Region Electric Coop, Inc</t>
  </si>
  <si>
    <t>City of Lake Mills</t>
  </si>
  <si>
    <t>Lake Park City of</t>
  </si>
  <si>
    <t>Lake Placid Village, Inc</t>
  </si>
  <si>
    <t>Village of Lakeview</t>
  </si>
  <si>
    <t>City of Lake View</t>
  </si>
  <si>
    <t>Lake Region Electric Cooperative</t>
  </si>
  <si>
    <t>City of Lake Worth</t>
  </si>
  <si>
    <t>City of Lakefield</t>
  </si>
  <si>
    <t>City of Lakeland</t>
  </si>
  <si>
    <t>City of Lakin</t>
  </si>
  <si>
    <t>City of Lakota</t>
  </si>
  <si>
    <t>Lake Region Electric Assn, Inc</t>
  </si>
  <si>
    <t>City of Lamoni</t>
  </si>
  <si>
    <t>Lampasas City of</t>
  </si>
  <si>
    <t>Landis Town of</t>
  </si>
  <si>
    <t>Lanesboro Public Utility Comm</t>
  </si>
  <si>
    <t>City of Lanett</t>
  </si>
  <si>
    <t>Borough of Lansdale</t>
  </si>
  <si>
    <t>Lansing City of</t>
  </si>
  <si>
    <t>City of Larchwood</t>
  </si>
  <si>
    <t>City of Larned</t>
  </si>
  <si>
    <t>City of Larsen Bay</t>
  </si>
  <si>
    <t>Lassen Municipal Utility District</t>
  </si>
  <si>
    <t>Lane-Scott Electric Coop, Inc</t>
  </si>
  <si>
    <t>Las Animas City of</t>
  </si>
  <si>
    <t>City of Laurel</t>
  </si>
  <si>
    <t>City of Linneus</t>
  </si>
  <si>
    <t>City of Laurens</t>
  </si>
  <si>
    <t>City of Laurinburg</t>
  </si>
  <si>
    <t>Borough of Lavallette</t>
  </si>
  <si>
    <t>Town of Laverne</t>
  </si>
  <si>
    <t>City of Lawler</t>
  </si>
  <si>
    <t>Lawrenceburg Municipal Utils</t>
  </si>
  <si>
    <t>City of Lawrenceville</t>
  </si>
  <si>
    <t>Leavenworth-Jefferson E C, Inc</t>
  </si>
  <si>
    <t>Le Sueur City of</t>
  </si>
  <si>
    <t>City of Leesburg</t>
  </si>
  <si>
    <t>City of Lehigh</t>
  </si>
  <si>
    <t>Borough of Lehighton</t>
  </si>
  <si>
    <t>Village of Leigh</t>
  </si>
  <si>
    <t>City of Leland</t>
  </si>
  <si>
    <t>Lenoir City of</t>
  </si>
  <si>
    <t>City of Lenox</t>
  </si>
  <si>
    <t>City of Lewes</t>
  </si>
  <si>
    <t>Borough of Lewisberry</t>
  </si>
  <si>
    <t>City of Lewisburg</t>
  </si>
  <si>
    <t>Lewisville City of</t>
  </si>
  <si>
    <t>Lewis County Rural E C A</t>
  </si>
  <si>
    <t>City of Lexington</t>
  </si>
  <si>
    <t>Lexington City of</t>
  </si>
  <si>
    <t>City of Liberal</t>
  </si>
  <si>
    <t>Levan Town Corporation</t>
  </si>
  <si>
    <t>City of Liberty</t>
  </si>
  <si>
    <t>City of Lincoln Center</t>
  </si>
  <si>
    <t>Little River Electric Coop Inc</t>
  </si>
  <si>
    <t>Lincoln County Power Dist No 1</t>
  </si>
  <si>
    <t>Lincoln Electric Coop, Inc</t>
  </si>
  <si>
    <t>Lincolnton City of</t>
  </si>
  <si>
    <t>City of Lindsborg</t>
  </si>
  <si>
    <t>Linn County Rural E C A</t>
  </si>
  <si>
    <t>City of Linton</t>
  </si>
  <si>
    <t>City of Lindsay</t>
  </si>
  <si>
    <t>Pasadena Cogneration LP</t>
  </si>
  <si>
    <t>Litchfield Public Utilities</t>
  </si>
  <si>
    <t>Village of Little Valley</t>
  </si>
  <si>
    <t>Town of Littleton</t>
  </si>
  <si>
    <t>City of Livermore</t>
  </si>
  <si>
    <t>City of Livingston</t>
  </si>
  <si>
    <t>Town of Lingle</t>
  </si>
  <si>
    <t>City of Llano</t>
  </si>
  <si>
    <t>City of Lockhart</t>
  </si>
  <si>
    <t>Lockwood Water &amp; Light Company</t>
  </si>
  <si>
    <t>City of Lodgepole</t>
  </si>
  <si>
    <t>City of Lodi</t>
  </si>
  <si>
    <t>Lodi Village of</t>
  </si>
  <si>
    <t>City of Logan</t>
  </si>
  <si>
    <t>City of Long Grove</t>
  </si>
  <si>
    <t>City of Logansport</t>
  </si>
  <si>
    <t>City of Lompoc</t>
  </si>
  <si>
    <t>Logan County Coop Power &amp; Light</t>
  </si>
  <si>
    <t>Town of Lucama</t>
  </si>
  <si>
    <t>City of Mulberry</t>
  </si>
  <si>
    <t>City of Muscotah</t>
  </si>
  <si>
    <t>Lost River Electric Coop Inc</t>
  </si>
  <si>
    <t>Town of Louisburg</t>
  </si>
  <si>
    <t>Entergy Louisiana Inc</t>
  </si>
  <si>
    <t>Loup Valleys Rural P P D</t>
  </si>
  <si>
    <t>City of Loveland</t>
  </si>
  <si>
    <t>City of Lowell</t>
  </si>
  <si>
    <t>City of Lubbock</t>
  </si>
  <si>
    <t>Village of Lucas</t>
  </si>
  <si>
    <t>Lyon Rural Electric Coop</t>
  </si>
  <si>
    <t>City of Lucas</t>
  </si>
  <si>
    <t>Village of Ludlow</t>
  </si>
  <si>
    <t>City of Luray</t>
  </si>
  <si>
    <t>City of Luling</t>
  </si>
  <si>
    <t>Lumberton City of</t>
  </si>
  <si>
    <t>Town of Lusk</t>
  </si>
  <si>
    <t>City of Luverne</t>
  </si>
  <si>
    <t>Lyon-Coffey Electric Coop, Inc</t>
  </si>
  <si>
    <t>Lyon-Lincoln Electric Coop Inc</t>
  </si>
  <si>
    <t>Village of Lyman</t>
  </si>
  <si>
    <t>Lyndonville Village of</t>
  </si>
  <si>
    <t>Town of MacClesfield</t>
  </si>
  <si>
    <t>City of Lyons</t>
  </si>
  <si>
    <t>Town of Lyons</t>
  </si>
  <si>
    <t>City of Mabel</t>
  </si>
  <si>
    <t>City of Macon</t>
  </si>
  <si>
    <t>City of Maddock</t>
  </si>
  <si>
    <t>City of Madison</t>
  </si>
  <si>
    <t>Borough of Madison</t>
  </si>
  <si>
    <t>Madison Town of</t>
  </si>
  <si>
    <t>Madison City of</t>
  </si>
  <si>
    <t>Maiden Town of</t>
  </si>
  <si>
    <t>Maine Public Service Co</t>
  </si>
  <si>
    <t>City of Malden</t>
  </si>
  <si>
    <t>City of Manitou</t>
  </si>
  <si>
    <t>City of Manassas</t>
  </si>
  <si>
    <t>City of Mangum</t>
  </si>
  <si>
    <t>Town of Manilla</t>
  </si>
  <si>
    <t>Mankato City of</t>
  </si>
  <si>
    <t>Town of Mannford</t>
  </si>
  <si>
    <t>City of Manning</t>
  </si>
  <si>
    <t>City of Mansfield</t>
  </si>
  <si>
    <t>Town of Mansfield</t>
  </si>
  <si>
    <t>City of Manti</t>
  </si>
  <si>
    <t>Harney Electric Coop, Inc</t>
  </si>
  <si>
    <t>City of Mapleton</t>
  </si>
  <si>
    <t>Maquoketa City of</t>
  </si>
  <si>
    <t>Village of Marathon</t>
  </si>
  <si>
    <t>City of Marblehead</t>
  </si>
  <si>
    <t>City of Marceline</t>
  </si>
  <si>
    <t>Marias River Electric Coop Inc</t>
  </si>
  <si>
    <t>City of Marietta</t>
  </si>
  <si>
    <t>City of Marion</t>
  </si>
  <si>
    <t>City of Marlow</t>
  </si>
  <si>
    <t>City of Marquette</t>
  </si>
  <si>
    <t>City of Marshall</t>
  </si>
  <si>
    <t>Village of Marshallville</t>
  </si>
  <si>
    <t>City of Marshfield</t>
  </si>
  <si>
    <t>Marshall County Rural E M C</t>
  </si>
  <si>
    <t>City of Martinsville</t>
  </si>
  <si>
    <t>City of Mascoutah</t>
  </si>
  <si>
    <t>City of Mason</t>
  </si>
  <si>
    <t>Town of Massena</t>
  </si>
  <si>
    <t>Matinicus Plantation Elec Co</t>
  </si>
  <si>
    <t>Village of Mayville</t>
  </si>
  <si>
    <t>Village of Mazomanie</t>
  </si>
  <si>
    <t>McLeod Cooperative Power Assn</t>
  </si>
  <si>
    <t>City of McCleary</t>
  </si>
  <si>
    <t>McCone Electric Coop Inc</t>
  </si>
  <si>
    <t>Town of McCormick</t>
  </si>
  <si>
    <t>McDonough Power Coop</t>
  </si>
  <si>
    <t>City of McGregor</t>
  </si>
  <si>
    <t>McGrath Light &amp; Power Co</t>
  </si>
  <si>
    <t>McLeansboro City of</t>
  </si>
  <si>
    <t>McMinnville City of</t>
  </si>
  <si>
    <t>McMullen Valley Water C&amp;D Dist</t>
  </si>
  <si>
    <t>McPherson City of</t>
  </si>
  <si>
    <t>City of Meade</t>
  </si>
  <si>
    <t>Medical Area Total Egy Plt Inc</t>
  </si>
  <si>
    <t>Mecklenburg Electric Coop, Inc</t>
  </si>
  <si>
    <t>City of Medford</t>
  </si>
  <si>
    <t>Melrose Public Utilities</t>
  </si>
  <si>
    <t>Meadow Town Corporation</t>
  </si>
  <si>
    <t>City of Meadville</t>
  </si>
  <si>
    <t>Memphis City of</t>
  </si>
  <si>
    <t>City of Memphis</t>
  </si>
  <si>
    <t>Town of Merrimac</t>
  </si>
  <si>
    <t>City of Menasha</t>
  </si>
  <si>
    <t>City of Mendon</t>
  </si>
  <si>
    <t>Merrillan Village of</t>
  </si>
  <si>
    <t>City of Mesa</t>
  </si>
  <si>
    <t>Metlakatla Power &amp; Light</t>
  </si>
  <si>
    <t>City of Metropolis</t>
  </si>
  <si>
    <t>Miami-Cass County Rural E M C</t>
  </si>
  <si>
    <t>City of Miami</t>
  </si>
  <si>
    <t>Michigan State University</t>
  </si>
  <si>
    <t>Mid-Yellowstone Elec Coop, Inc</t>
  </si>
  <si>
    <t>Middle Georgia El Member Corp</t>
  </si>
  <si>
    <t>Town of Middleborough</t>
  </si>
  <si>
    <t>Middletown Borough of</t>
  </si>
  <si>
    <t>Town of Middletown</t>
  </si>
  <si>
    <t>Town of Middleton</t>
  </si>
  <si>
    <t>Middle Kuskokwim Elec Coop Inc</t>
  </si>
  <si>
    <t>Borough of Mifflinburg</t>
  </si>
  <si>
    <t>Milan City of</t>
  </si>
  <si>
    <t>Village of Milan</t>
  </si>
  <si>
    <t>City of Milford</t>
  </si>
  <si>
    <t>City of Miller</t>
  </si>
  <si>
    <t>Borough of Milltown</t>
  </si>
  <si>
    <t>City of Minidoka</t>
  </si>
  <si>
    <t>City of Milton-Freewater</t>
  </si>
  <si>
    <t>City of Milton</t>
  </si>
  <si>
    <t>City of Minden</t>
  </si>
  <si>
    <t>Minden City of</t>
  </si>
  <si>
    <t>City of Mindenmines</t>
  </si>
  <si>
    <t>Minnesota Power Inc</t>
  </si>
  <si>
    <t>Village of Minster</t>
  </si>
  <si>
    <t>Mississippi County Electric Coop</t>
  </si>
  <si>
    <t>Entergy Mississippi Inc</t>
  </si>
  <si>
    <t>KCP&amp;L Greater Missouri Operations</t>
  </si>
  <si>
    <t>Mitchell City of</t>
  </si>
  <si>
    <t>Mohawk Municipal Comm</t>
  </si>
  <si>
    <t>City of Monett</t>
  </si>
  <si>
    <t>City of Monmouth</t>
  </si>
  <si>
    <t>City of Monroe</t>
  </si>
  <si>
    <t>City of Monroe City</t>
  </si>
  <si>
    <t>Monroe County Elec Coop, Inc</t>
  </si>
  <si>
    <t>Monroeville Village of</t>
  </si>
  <si>
    <t>Mont Alto Borough</t>
  </si>
  <si>
    <t>NorthWestern Corporation</t>
  </si>
  <si>
    <t>City of Montezuma</t>
  </si>
  <si>
    <t>Montezuma Town of</t>
  </si>
  <si>
    <t>City of Monticello</t>
  </si>
  <si>
    <t>Montpelier Village of</t>
  </si>
  <si>
    <t>Moore Haven City of</t>
  </si>
  <si>
    <t>City of Mooreland</t>
  </si>
  <si>
    <t>City of Moorhead</t>
  </si>
  <si>
    <t>City of Morrill</t>
  </si>
  <si>
    <t>Moose Lake Water &amp; Light Comm</t>
  </si>
  <si>
    <t>Mor-Gran-Sou Electric Coop Inc</t>
  </si>
  <si>
    <t>City of Mora</t>
  </si>
  <si>
    <t>Mora-San Miguel Elec Coop, Inc</t>
  </si>
  <si>
    <t>City of Moran</t>
  </si>
  <si>
    <t>Moreau-Grand Electric Coop Inc</t>
  </si>
  <si>
    <t>Morenci Water and Electric Co</t>
  </si>
  <si>
    <t>Morgan City City of</t>
  </si>
  <si>
    <t>City of Morgan City</t>
  </si>
  <si>
    <t>City of Morganton</t>
  </si>
  <si>
    <t>Village of Morrill</t>
  </si>
  <si>
    <t>City of Morristown</t>
  </si>
  <si>
    <t>Village of Morrisville</t>
  </si>
  <si>
    <t>Consolidated Electric Coop Inc</t>
  </si>
  <si>
    <t>City of Moulton</t>
  </si>
  <si>
    <t>Moultrie City of</t>
  </si>
  <si>
    <t>City of Moundridge</t>
  </si>
  <si>
    <t>City of Mount Dora</t>
  </si>
  <si>
    <t>Mount Hope City of</t>
  </si>
  <si>
    <t>Mt Horeb Village of</t>
  </si>
  <si>
    <t>City of Mt Pleasant</t>
  </si>
  <si>
    <t>City of Mount Vernon</t>
  </si>
  <si>
    <t>City of Mountain Iron</t>
  </si>
  <si>
    <t>City of Mountain Lake</t>
  </si>
  <si>
    <t>City of Mountain View</t>
  </si>
  <si>
    <t>Village of Mullen</t>
  </si>
  <si>
    <t>City of Mulvane</t>
  </si>
  <si>
    <t>City of Murfreesboro</t>
  </si>
  <si>
    <t>City of Murray</t>
  </si>
  <si>
    <t>Village of Muscoda</t>
  </si>
  <si>
    <t>City of Needles</t>
  </si>
  <si>
    <t>CPL Retail Energy, LP</t>
  </si>
  <si>
    <t>WTU Energy, LP</t>
  </si>
  <si>
    <t>Naknek Electric Assn, Inc</t>
  </si>
  <si>
    <t>New Enterprise R E C, Inc</t>
  </si>
  <si>
    <t>Naperville City of</t>
  </si>
  <si>
    <t>City of Napoleon</t>
  </si>
  <si>
    <t>Napakiak Ircinraq Power Co</t>
  </si>
  <si>
    <t>City of Nashwauk</t>
  </si>
  <si>
    <t>City of Neligh</t>
  </si>
  <si>
    <t>New Hampton Village Precinct</t>
  </si>
  <si>
    <t>City of Nebraska City</t>
  </si>
  <si>
    <t>City of Nelson</t>
  </si>
  <si>
    <t>City of Neodesha</t>
  </si>
  <si>
    <t>City of Neola</t>
  </si>
  <si>
    <t>Nemaha-Marshall E C A, Inc</t>
  </si>
  <si>
    <t>Nespelem Valley Elec Coop, Inc</t>
  </si>
  <si>
    <t>Nephi City Corporation</t>
  </si>
  <si>
    <t>City of New Albany</t>
  </si>
  <si>
    <t>City of New Bern</t>
  </si>
  <si>
    <t>City of New Braunfels</t>
  </si>
  <si>
    <t>Village of New Bremen</t>
  </si>
  <si>
    <t>Town of New Carlisle</t>
  </si>
  <si>
    <t>New Castle Municipal Serv Comm</t>
  </si>
  <si>
    <t>Village of New Glarus</t>
  </si>
  <si>
    <t>City of New Hampton</t>
  </si>
  <si>
    <t>City of New Holstein</t>
  </si>
  <si>
    <t>Village of New Knoxville</t>
  </si>
  <si>
    <t>City of Nielsville</t>
  </si>
  <si>
    <t>City of New Lisbon</t>
  </si>
  <si>
    <t>New London Municipal Utilities</t>
  </si>
  <si>
    <t>City of New Madrid</t>
  </si>
  <si>
    <t>New Martinsville City of</t>
  </si>
  <si>
    <t>Nelson Lagoon Elec Coop Inc</t>
  </si>
  <si>
    <t>Entergy New Orleans Inc</t>
  </si>
  <si>
    <t>New Prague Utilities Comm</t>
  </si>
  <si>
    <t>City of New Roads</t>
  </si>
  <si>
    <t>New Ulm Public Utilities Comm</t>
  </si>
  <si>
    <t>Borough of New Wilmington</t>
  </si>
  <si>
    <t>City of Newfolden</t>
  </si>
  <si>
    <t>Newark City of</t>
  </si>
  <si>
    <t>City of Newberry</t>
  </si>
  <si>
    <t>Newberry Water &amp; Light Board</t>
  </si>
  <si>
    <t>City of Newburg</t>
  </si>
  <si>
    <t>City of Newkirk</t>
  </si>
  <si>
    <t>City of Newton</t>
  </si>
  <si>
    <t>Newton City of</t>
  </si>
  <si>
    <t>City of Newton Falls</t>
  </si>
  <si>
    <t>Newton County Rural E M C</t>
  </si>
  <si>
    <t>Ninnescah Rural E C A Inc</t>
  </si>
  <si>
    <t>City of Nicholasville</t>
  </si>
  <si>
    <t>Nissequoque Cogen Partners</t>
  </si>
  <si>
    <t>City of Niles</t>
  </si>
  <si>
    <t>Niobrara Valley El Member Corp</t>
  </si>
  <si>
    <t>Nome Joint Utility Systems</t>
  </si>
  <si>
    <t>City of Norcross</t>
  </si>
  <si>
    <t>Nishnabotna Valley R E C</t>
  </si>
  <si>
    <t>Town of North Attleborough</t>
  </si>
  <si>
    <t>North Branch Water &amp; Light Comm</t>
  </si>
  <si>
    <t>Nobles Cooperative Electric</t>
  </si>
  <si>
    <t>Niobrara Electric Assn, Inc</t>
  </si>
  <si>
    <t>North Central MO Elec Coop Inc</t>
  </si>
  <si>
    <t>North Central Public Pwr Dist</t>
  </si>
  <si>
    <t>North Itasca Electric Coop Inc</t>
  </si>
  <si>
    <t>North Western Elec Coop, Inc</t>
  </si>
  <si>
    <t>City of North Little Rock</t>
  </si>
  <si>
    <t>City of North St Paul</t>
  </si>
  <si>
    <t>North Star Electric Coop, Inc</t>
  </si>
  <si>
    <t>Northeast Oklahoma Electric Coop, Inc</t>
  </si>
  <si>
    <t>Northeast Nebraska P P D</t>
  </si>
  <si>
    <t>NorVal Electric Cooperative, Inc</t>
  </si>
  <si>
    <t>Northern Rio Arriba E Coop Inc</t>
  </si>
  <si>
    <t>Northern States Power Co - Wisconsin</t>
  </si>
  <si>
    <t>City of New Ross</t>
  </si>
  <si>
    <t>Village of Northfield</t>
  </si>
  <si>
    <t>Northwest Rural Pub Pwr Dist</t>
  </si>
  <si>
    <t>Northwestern Electric Coop Inc</t>
  </si>
  <si>
    <t>NorthWestern Energy</t>
  </si>
  <si>
    <t>City of Northwood</t>
  </si>
  <si>
    <t>City of Norton</t>
  </si>
  <si>
    <t>Norwalk Third Taxing District</t>
  </si>
  <si>
    <t>Nueces Electric Coop, Inc</t>
  </si>
  <si>
    <t>City of Norwich</t>
  </si>
  <si>
    <t>Northfork Electric Coop, Inc</t>
  </si>
  <si>
    <t>City of Norwood</t>
  </si>
  <si>
    <t>Oahe Electric Coop Inc</t>
  </si>
  <si>
    <t>Nushagak Electric Coop, Inc</t>
  </si>
  <si>
    <t>Town of Oak City</t>
  </si>
  <si>
    <t>Village of Oak Harbor</t>
  </si>
  <si>
    <t>Ocmulgee Electric Member Corp</t>
  </si>
  <si>
    <t>City of Oberlin</t>
  </si>
  <si>
    <t>Village of Obetz</t>
  </si>
  <si>
    <t>Ocotillo Water Conserv. Dist.</t>
  </si>
  <si>
    <t>Oconto Electric Cooperative</t>
  </si>
  <si>
    <t>City of Olustee</t>
  </si>
  <si>
    <t>City of Odessa</t>
  </si>
  <si>
    <t>City of Ogden</t>
  </si>
  <si>
    <t>Oglesby City of</t>
  </si>
  <si>
    <t>Village of Ohio City</t>
  </si>
  <si>
    <t>Ohop Mutual Light Company, Inc</t>
  </si>
  <si>
    <t>Town of Oak Creek</t>
  </si>
  <si>
    <t>Okeene Public Works Authority</t>
  </si>
  <si>
    <t>Okanogan County Elec Coop, Inc</t>
  </si>
  <si>
    <t>Olive Hill City of</t>
  </si>
  <si>
    <t>City of Olivia</t>
  </si>
  <si>
    <t>Borough of Olyphant</t>
  </si>
  <si>
    <t>Oneida-Madison Elec Coop, Inc</t>
  </si>
  <si>
    <t>City of Onawa</t>
  </si>
  <si>
    <t>City of Onida</t>
  </si>
  <si>
    <t>City of Opelika</t>
  </si>
  <si>
    <t>OLS Energy-Camarillo</t>
  </si>
  <si>
    <t>Opp City of</t>
  </si>
  <si>
    <t>Ontonagon County R E A</t>
  </si>
  <si>
    <t>City of Orange City</t>
  </si>
  <si>
    <t>Orange County Rural E M C</t>
  </si>
  <si>
    <t>City of Orangeburg</t>
  </si>
  <si>
    <t>City of Orient</t>
  </si>
  <si>
    <t>City of Ord</t>
  </si>
  <si>
    <t>Tri-County Electric Coop, Inc</t>
  </si>
  <si>
    <t>City of Orlando</t>
  </si>
  <si>
    <t>P K M Electric Coop, Inc</t>
  </si>
  <si>
    <t>City of Orrville</t>
  </si>
  <si>
    <t>City of Ortonville</t>
  </si>
  <si>
    <t>Price Municipal Corporation</t>
  </si>
  <si>
    <t>City of Osage City</t>
  </si>
  <si>
    <t>City of Osage</t>
  </si>
  <si>
    <t>Osceola Electric Coop, Inc</t>
  </si>
  <si>
    <t>Osawatomie City of</t>
  </si>
  <si>
    <t>City of Osborne</t>
  </si>
  <si>
    <t>City of Osceola</t>
  </si>
  <si>
    <t>Ottawa City of</t>
  </si>
  <si>
    <t>City of Ouzinkie</t>
  </si>
  <si>
    <t>City of Owatonna</t>
  </si>
  <si>
    <t>Orleans Village of</t>
  </si>
  <si>
    <t>OLS Energy-Chino</t>
  </si>
  <si>
    <t>Otsego Electric Coop, Inc</t>
  </si>
  <si>
    <t>City of Owensboro</t>
  </si>
  <si>
    <t>City of Owensville</t>
  </si>
  <si>
    <t>City of Oxford</t>
  </si>
  <si>
    <t>Village of Oxford</t>
  </si>
  <si>
    <t>Ozark Electric Coop Inc</t>
  </si>
  <si>
    <t>Ozarks Electric Coop Corp</t>
  </si>
  <si>
    <t>Public Utility District No 2</t>
  </si>
  <si>
    <t>Pacific Gas &amp; Electric Co</t>
  </si>
  <si>
    <t>City of Paducah</t>
  </si>
  <si>
    <t>Page Electric Utility</t>
  </si>
  <si>
    <t>City of Palmetto</t>
  </si>
  <si>
    <t>City of Palmyra</t>
  </si>
  <si>
    <t>City of Palo Alto</t>
  </si>
  <si>
    <t>Power Choice/Pepco Energy Serv</t>
  </si>
  <si>
    <t>PEPCO Energy Services</t>
  </si>
  <si>
    <t>Panhandle Rural El Member Assn</t>
  </si>
  <si>
    <t>City of Panora</t>
  </si>
  <si>
    <t>Town of Paoli</t>
  </si>
  <si>
    <t>Town of Paragonah</t>
  </si>
  <si>
    <t>Village of Pardeeville</t>
  </si>
  <si>
    <t>City of Paris</t>
  </si>
  <si>
    <t>Paris City of</t>
  </si>
  <si>
    <t>Parke County Rural E M C</t>
  </si>
  <si>
    <t>Borough of Park Ridge</t>
  </si>
  <si>
    <t>City of Paton</t>
  </si>
  <si>
    <t>City of Park River</t>
  </si>
  <si>
    <t>City of Parker</t>
  </si>
  <si>
    <t>Park Electric Coop Inc</t>
  </si>
  <si>
    <t>Parkland Light &amp; Water Company</t>
  </si>
  <si>
    <t>Parowan City Corporation</t>
  </si>
  <si>
    <t>City of Pasadena</t>
  </si>
  <si>
    <t>Tohono O'Odham Utility Auth</t>
  </si>
  <si>
    <t>City of Paullina</t>
  </si>
  <si>
    <t>Village of Paw Paw</t>
  </si>
  <si>
    <t>City of Pawhuska</t>
  </si>
  <si>
    <t>City of Pawnee</t>
  </si>
  <si>
    <t>Town of Paxton</t>
  </si>
  <si>
    <t>Pataula Electric Member Corp</t>
  </si>
  <si>
    <t>Payson City Corporation</t>
  </si>
  <si>
    <t>City of Peabody</t>
  </si>
  <si>
    <t>Pedro Bay Village Council</t>
  </si>
  <si>
    <t>Pella City of</t>
  </si>
  <si>
    <t>Borough of Pemberton</t>
  </si>
  <si>
    <t>Village of Pemberville</t>
  </si>
  <si>
    <t>PUD No 1 of Pend Oreille Cnty</t>
  </si>
  <si>
    <t>City of Pender</t>
  </si>
  <si>
    <t>Pendleton Town of</t>
  </si>
  <si>
    <t>Village of Penn Yan</t>
  </si>
  <si>
    <t>Pemiscot-Dunklin Elec Coop Inc</t>
  </si>
  <si>
    <t>PUD No 1 of Asotin County</t>
  </si>
  <si>
    <t>Borough of Perkasie</t>
  </si>
  <si>
    <t>City of Perry</t>
  </si>
  <si>
    <t>Native Village of Perryville</t>
  </si>
  <si>
    <t>Peru City of</t>
  </si>
  <si>
    <t>City of Peru</t>
  </si>
  <si>
    <t>City of Peterson</t>
  </si>
  <si>
    <t>City of Petersburg</t>
  </si>
  <si>
    <t>Pitt &amp; Greene Elec Member Corp</t>
  </si>
  <si>
    <t>City of Petoskey</t>
  </si>
  <si>
    <t>US Operating Services Company</t>
  </si>
  <si>
    <t>Philadelphia Village of</t>
  </si>
  <si>
    <t>City of Philadelphia</t>
  </si>
  <si>
    <t>Philippi Municipal Electric</t>
  </si>
  <si>
    <t>Pilot Power Group Inc</t>
  </si>
  <si>
    <t>City of Piedmont</t>
  </si>
  <si>
    <t>Pierce-Pepin Coop Services</t>
  </si>
  <si>
    <t>City of Pierce</t>
  </si>
  <si>
    <t>Pierre City of</t>
  </si>
  <si>
    <t>City of Pierz</t>
  </si>
  <si>
    <t>Piggott City of</t>
  </si>
  <si>
    <t>Town of Pikeville</t>
  </si>
  <si>
    <t>Electrical Dist No2 Pinal Cnty</t>
  </si>
  <si>
    <t>Electrical Dist No4 Pinal Cnty</t>
  </si>
  <si>
    <t>Electrical Dist No5 Pinal Cnty</t>
  </si>
  <si>
    <t>City of Pine Bluffs</t>
  </si>
  <si>
    <t>Pioneer Rural Elec Coop, Inc</t>
  </si>
  <si>
    <t>Town of Pinetops</t>
  </si>
  <si>
    <t>Town of Pineville</t>
  </si>
  <si>
    <t>Pioneer Village of</t>
  </si>
  <si>
    <t>Pioneer Electric Coop, Inc</t>
  </si>
  <si>
    <t>City of Pioche</t>
  </si>
  <si>
    <t>City of Piqua</t>
  </si>
  <si>
    <t>Borough of Pitcairn</t>
  </si>
  <si>
    <t>Plymouth Cogeneration LP</t>
  </si>
  <si>
    <t>Town of Pittsboro</t>
  </si>
  <si>
    <t>City of Plainview</t>
  </si>
  <si>
    <t>City of Plankinton</t>
  </si>
  <si>
    <t>Plaquemine City of</t>
  </si>
  <si>
    <t>City of Plattsburgh</t>
  </si>
  <si>
    <t>City of Plymouth</t>
  </si>
  <si>
    <t>City of Pocahontas</t>
  </si>
  <si>
    <t>Polk County Rural Pub Pwr Dist</t>
  </si>
  <si>
    <t>City of Pomona</t>
  </si>
  <si>
    <t>City of Ponca City</t>
  </si>
  <si>
    <t>Village of Plymouth</t>
  </si>
  <si>
    <t>City of Poplar Bluff</t>
  </si>
  <si>
    <t>Port Angeles City of</t>
  </si>
  <si>
    <t>City of Portland</t>
  </si>
  <si>
    <t>Poudre Valley R E A, Inc</t>
  </si>
  <si>
    <t>The Potomac Edison Co</t>
  </si>
  <si>
    <t>City of Powell</t>
  </si>
  <si>
    <t>City of Plummer</t>
  </si>
  <si>
    <t>Plumas-Sierra Rural Elec Coop</t>
  </si>
  <si>
    <t>Prague Public Works Authority</t>
  </si>
  <si>
    <t>Village of Prairie Du Sac</t>
  </si>
  <si>
    <t>City of Pratt</t>
  </si>
  <si>
    <t>Public Utility District No 1</t>
  </si>
  <si>
    <t>City of Prescott</t>
  </si>
  <si>
    <t>Portside Energy Corp</t>
  </si>
  <si>
    <t>Village of Polk</t>
  </si>
  <si>
    <t>Preston Public Utilities Comm</t>
  </si>
  <si>
    <t>Village of Prague</t>
  </si>
  <si>
    <t>Price Electric Coop Inc</t>
  </si>
  <si>
    <t>Town of Princeton</t>
  </si>
  <si>
    <t>City of Primghar</t>
  </si>
  <si>
    <t>City of Princeton</t>
  </si>
  <si>
    <t>Princeton Public Utils Comm</t>
  </si>
  <si>
    <t>Prospect Corporation</t>
  </si>
  <si>
    <t>Town of Prosperity</t>
  </si>
  <si>
    <t>City of Providence</t>
  </si>
  <si>
    <t>Proctor Public Utilities Comm</t>
  </si>
  <si>
    <t>City of Pryor</t>
  </si>
  <si>
    <t>Duke Energy Indiana Inc</t>
  </si>
  <si>
    <t>City of Pulaski</t>
  </si>
  <si>
    <t>Purcell City of</t>
  </si>
  <si>
    <t>Borough of Quakertown</t>
  </si>
  <si>
    <t>Quincy City of</t>
  </si>
  <si>
    <t>City of Quitman</t>
  </si>
  <si>
    <t>Riceland Foods Inc.</t>
  </si>
  <si>
    <t>City of Radford</t>
  </si>
  <si>
    <t>Radiant Electric Coop, Inc</t>
  </si>
  <si>
    <t>City of Randall</t>
  </si>
  <si>
    <t>Ralls County Electric Coop</t>
  </si>
  <si>
    <t>City of Randolph</t>
  </si>
  <si>
    <t>Village of Rantoul</t>
  </si>
  <si>
    <t>Raton Public Service Company</t>
  </si>
  <si>
    <t>Town of Readsboro</t>
  </si>
  <si>
    <t>City of Rayne</t>
  </si>
  <si>
    <t>Reading Town of</t>
  </si>
  <si>
    <t>Redwood Electric Coop</t>
  </si>
  <si>
    <t>City of Readlyn</t>
  </si>
  <si>
    <t>Red Bud City of</t>
  </si>
  <si>
    <t>City of Red Cloud</t>
  </si>
  <si>
    <t>Red Springs Town of</t>
  </si>
  <si>
    <t>City of Redding</t>
  </si>
  <si>
    <t>Redwood Falls Public Util Comm</t>
  </si>
  <si>
    <t>Rich Mountain Elec Coop, Inc</t>
  </si>
  <si>
    <t>Renville-Sibley Coop Pwr Assn</t>
  </si>
  <si>
    <t>City of Remsen</t>
  </si>
  <si>
    <t>Reliant Energy Retail Services LLC</t>
  </si>
  <si>
    <t>City of Rensselaer</t>
  </si>
  <si>
    <t>City of Renwick</t>
  </si>
  <si>
    <t>Village of Republic</t>
  </si>
  <si>
    <t>Direct Energy, LP</t>
  </si>
  <si>
    <t>City of Pond Creek</t>
  </si>
  <si>
    <t>Rice Lake Utilities</t>
  </si>
  <si>
    <t>City of Rich Hill</t>
  </si>
  <si>
    <t>City of Richland Center</t>
  </si>
  <si>
    <t>City of Richland</t>
  </si>
  <si>
    <t>Town of Richlands</t>
  </si>
  <si>
    <t>Richland Electric Coop</t>
  </si>
  <si>
    <t>City of Richmond</t>
  </si>
  <si>
    <t>Village of Richmondville</t>
  </si>
  <si>
    <t>Reynolds Village of</t>
  </si>
  <si>
    <t>Village of Ripley</t>
  </si>
  <si>
    <t>Rising Sun City of</t>
  </si>
  <si>
    <t>City of Riverside</t>
  </si>
  <si>
    <t>Village of Riverton</t>
  </si>
  <si>
    <t>City of Riverdale</t>
  </si>
  <si>
    <t>City of Robersonville</t>
  </si>
  <si>
    <t>City of Robinson</t>
  </si>
  <si>
    <t>City of Robertsdale</t>
  </si>
  <si>
    <t>Roosevelt Public Power Dist</t>
  </si>
  <si>
    <t>City of Robstown</t>
  </si>
  <si>
    <t>City of Rock Hill</t>
  </si>
  <si>
    <t>City of Rock Falls</t>
  </si>
  <si>
    <t>Rock Rapids Municipal Utility</t>
  </si>
  <si>
    <t>City of Rockford</t>
  </si>
  <si>
    <t>Village of Rockville Centre</t>
  </si>
  <si>
    <t>Town of Rockville</t>
  </si>
  <si>
    <t>City of Rockwood</t>
  </si>
  <si>
    <t>City of Rocky Mount</t>
  </si>
  <si>
    <t>City of Rolla</t>
  </si>
  <si>
    <t>Rolling Hills Electric Coop</t>
  </si>
  <si>
    <t>Roodhouse City of</t>
  </si>
  <si>
    <t>Roosevelt Irrigation District</t>
  </si>
  <si>
    <t>Roseau Electric Coop, Inc</t>
  </si>
  <si>
    <t>City of Roseau</t>
  </si>
  <si>
    <t>City of Roseville</t>
  </si>
  <si>
    <t>Village of Rouses Point</t>
  </si>
  <si>
    <t>Borough of Royalton</t>
  </si>
  <si>
    <t>Rowley Town of</t>
  </si>
  <si>
    <t>Rupert City of</t>
  </si>
  <si>
    <t>Rural Electric Conven Coop</t>
  </si>
  <si>
    <t>City of Rushford</t>
  </si>
  <si>
    <t>City of Russell</t>
  </si>
  <si>
    <t>City of Rushmore</t>
  </si>
  <si>
    <t>City of Russellville</t>
  </si>
  <si>
    <t>Russellville City of</t>
  </si>
  <si>
    <t>Town of Ruston</t>
  </si>
  <si>
    <t>City of Ruston</t>
  </si>
  <si>
    <t>Town of Ryan</t>
  </si>
  <si>
    <t>Sac-Osage Electric Coop Inc</t>
  </si>
  <si>
    <t>City of Sabetha</t>
  </si>
  <si>
    <t>City of Sabula</t>
  </si>
  <si>
    <t>City of Safford</t>
  </si>
  <si>
    <t>City of Salamanca</t>
  </si>
  <si>
    <t>Salem Electric</t>
  </si>
  <si>
    <t>Salem City Corporation</t>
  </si>
  <si>
    <t>City of Salem</t>
  </si>
  <si>
    <t>City of Salisbury</t>
  </si>
  <si>
    <t>City of Sallisaw</t>
  </si>
  <si>
    <t>San Antonio City of</t>
  </si>
  <si>
    <t>City of San Augustine</t>
  </si>
  <si>
    <t>Scribner City of</t>
  </si>
  <si>
    <t>San Francisco City &amp; County of</t>
  </si>
  <si>
    <t>Sanborn City of</t>
  </si>
  <si>
    <t>City of Sandersville</t>
  </si>
  <si>
    <t>City of Sanger</t>
  </si>
  <si>
    <t>City of Santa Clara</t>
  </si>
  <si>
    <t>Sangre De Cristo Elec Assn Inc</t>
  </si>
  <si>
    <t>Sargent City of</t>
  </si>
  <si>
    <t>Sabine Cogen LP</t>
  </si>
  <si>
    <t>City of Sauk Centre</t>
  </si>
  <si>
    <t>Village of Sauk City</t>
  </si>
  <si>
    <t>City of Seward</t>
  </si>
  <si>
    <t>Sheridan Electric Coop, Inc</t>
  </si>
  <si>
    <t>City of Schulenburg</t>
  </si>
  <si>
    <t>City of Schuyler</t>
  </si>
  <si>
    <t>Borough of Schuylkill Haven</t>
  </si>
  <si>
    <t>Scotland Neck Town of</t>
  </si>
  <si>
    <t>City of Scottsburg</t>
  </si>
  <si>
    <t>City of Scranton</t>
  </si>
  <si>
    <t>Noble Americas Energy Solutions LLC</t>
  </si>
  <si>
    <t>Village of Shickley</t>
  </si>
  <si>
    <t>SE-MA-NO Electric Coop</t>
  </si>
  <si>
    <t>City of Seaford</t>
  </si>
  <si>
    <t>St Clair Borough of</t>
  </si>
  <si>
    <t>Heartland Rural Elec Coop, Inc</t>
  </si>
  <si>
    <t>Seaside Heights City of</t>
  </si>
  <si>
    <t>Seattle City of</t>
  </si>
  <si>
    <t>City of Sebewaing</t>
  </si>
  <si>
    <t>City of Savonburg</t>
  </si>
  <si>
    <t>Seguin City of</t>
  </si>
  <si>
    <t>Town of Selma</t>
  </si>
  <si>
    <t>Sedgwick Cnty El Coop Assn Inc</t>
  </si>
  <si>
    <t>City of Seneca</t>
  </si>
  <si>
    <t>Sergeant Bluff City of</t>
  </si>
  <si>
    <t>Seville Board of Public Affairs</t>
  </si>
  <si>
    <t>Seward County Rrl Pub Pwr Dist</t>
  </si>
  <si>
    <t>Seward City of</t>
  </si>
  <si>
    <t>Seymour City of</t>
  </si>
  <si>
    <t>City of Seymour</t>
  </si>
  <si>
    <t>City of Sharon Springs</t>
  </si>
  <si>
    <t>City of Stanton</t>
  </si>
  <si>
    <t>Town of Sharpsburg</t>
  </si>
  <si>
    <t>Sharyland Utilities LP</t>
  </si>
  <si>
    <t>City of Sheboygan Falls</t>
  </si>
  <si>
    <t>City of Shelbina</t>
  </si>
  <si>
    <t>City of Shelby</t>
  </si>
  <si>
    <t>City of Sharon</t>
  </si>
  <si>
    <t>City of Shelbyville</t>
  </si>
  <si>
    <t>City of Shelly</t>
  </si>
  <si>
    <t>Village of Sherburne</t>
  </si>
  <si>
    <t>City of Sherrill</t>
  </si>
  <si>
    <t>Village of Shiloh</t>
  </si>
  <si>
    <t>City of Shiner</t>
  </si>
  <si>
    <t>Town of Shrewsbury</t>
  </si>
  <si>
    <t>City of Shullsburg</t>
  </si>
  <si>
    <t>City of Sibley</t>
  </si>
  <si>
    <t>City of Sidney</t>
  </si>
  <si>
    <t>Sierra Pacific Industries Inc</t>
  </si>
  <si>
    <t>City of Sikeston</t>
  </si>
  <si>
    <t>City of Siloam Springs</t>
  </si>
  <si>
    <t>Village of Silver Springs</t>
  </si>
  <si>
    <t>Singing River Elec Pwr Assn</t>
  </si>
  <si>
    <t>City of Sioux Center</t>
  </si>
  <si>
    <t>City of Sioux Falls</t>
  </si>
  <si>
    <t>Sitka City &amp; Borough of</t>
  </si>
  <si>
    <t>PUD No 1 of Skamania Co</t>
  </si>
  <si>
    <t>Village of Skaneateles</t>
  </si>
  <si>
    <t>Skiatook Town of</t>
  </si>
  <si>
    <t>Slash Pine Elec Member Corp</t>
  </si>
  <si>
    <t>City of Slater</t>
  </si>
  <si>
    <t>Sleepy Eye Public Utility Comm</t>
  </si>
  <si>
    <t>Borough of Smethport</t>
  </si>
  <si>
    <t>Town of Smithfield</t>
  </si>
  <si>
    <t>City of Smithville</t>
  </si>
  <si>
    <t>Smithville City of</t>
  </si>
  <si>
    <t>Town of Smyrna</t>
  </si>
  <si>
    <t>Snohomish County PUD No 1</t>
  </si>
  <si>
    <t>SRW Cogeneration LP</t>
  </si>
  <si>
    <t>Socorro Electric Coop, Inc</t>
  </si>
  <si>
    <t>City of Soda Springs</t>
  </si>
  <si>
    <t>City of Snyder</t>
  </si>
  <si>
    <t>Village of Solvay</t>
  </si>
  <si>
    <t>South Carolina Electric&amp;Gas Co</t>
  </si>
  <si>
    <t>South Carolina Pub Serv Auth</t>
  </si>
  <si>
    <t>South Central Public Pwr Dist</t>
  </si>
  <si>
    <t>Town of South Coffeyville</t>
  </si>
  <si>
    <t>Town of South Hadley</t>
  </si>
  <si>
    <t>City of South Haven</t>
  </si>
  <si>
    <t>South Kentucky Rural  Electric Coop Corp</t>
  </si>
  <si>
    <t>City of South Norwalk</t>
  </si>
  <si>
    <t>Borough of South River</t>
  </si>
  <si>
    <t>South Side Electric, Inc</t>
  </si>
  <si>
    <t>South Vienna Corporation</t>
  </si>
  <si>
    <t>Town of South Whitley</t>
  </si>
  <si>
    <t>Southeast Electric Coop, Inc</t>
  </si>
  <si>
    <t>Southeastern Electric Coop Inc</t>
  </si>
  <si>
    <t>Southern Illinois Elec Coop</t>
  </si>
  <si>
    <t>Southern Iowa Elec Coop, Inc</t>
  </si>
  <si>
    <t>Southern Pine Elec Power Assn</t>
  </si>
  <si>
    <t>City of Southport</t>
  </si>
  <si>
    <t>Southwest Rural Elec Assn Inc</t>
  </si>
  <si>
    <t>Southwestern Electric Coop Inc</t>
  </si>
  <si>
    <t>Village of Spalding</t>
  </si>
  <si>
    <t>City of Summerfield</t>
  </si>
  <si>
    <t>Spencer City of</t>
  </si>
  <si>
    <t>City of Spencer</t>
  </si>
  <si>
    <t>Village of Spencerport</t>
  </si>
  <si>
    <t>Town of Spiceland</t>
  </si>
  <si>
    <t>Town of Spiro</t>
  </si>
  <si>
    <t>Spooner City of</t>
  </si>
  <si>
    <t>City of Spring Grove</t>
  </si>
  <si>
    <t>Spring Valley Pub Utils Comm</t>
  </si>
  <si>
    <t>Springer Town of</t>
  </si>
  <si>
    <t>City of Springfield</t>
  </si>
  <si>
    <t>City Utilities of Springfield</t>
  </si>
  <si>
    <t>Springfield Public Utils Comm</t>
  </si>
  <si>
    <t>Spoon River Electric Coop, Inc</t>
  </si>
  <si>
    <t>Spring City Corporation</t>
  </si>
  <si>
    <t>City of Springville</t>
  </si>
  <si>
    <t>Village of Springville</t>
  </si>
  <si>
    <t>City of St Charles</t>
  </si>
  <si>
    <t>City of St Clairsville</t>
  </si>
  <si>
    <t>St Croix Electric Coop</t>
  </si>
  <si>
    <t>City of St Francis</t>
  </si>
  <si>
    <t>City of St James</t>
  </si>
  <si>
    <t>St John City of</t>
  </si>
  <si>
    <t>City of St Louis</t>
  </si>
  <si>
    <t>City of St Martinville</t>
  </si>
  <si>
    <t>City of St Marys</t>
  </si>
  <si>
    <t>Texas Power, LP</t>
  </si>
  <si>
    <t>City of Shasta Lake</t>
  </si>
  <si>
    <t>City of Saint Paul</t>
  </si>
  <si>
    <t>City of St Paul</t>
  </si>
  <si>
    <t>City of Saint Peter</t>
  </si>
  <si>
    <t>City of St Robert</t>
  </si>
  <si>
    <t>City of Stafford</t>
  </si>
  <si>
    <t>City of Stanberry</t>
  </si>
  <si>
    <t>Stanton County Public Pwr Dist</t>
  </si>
  <si>
    <t>Stantonsburg Town of</t>
  </si>
  <si>
    <t>City of Staples</t>
  </si>
  <si>
    <t>City of Starke</t>
  </si>
  <si>
    <t>City of State Center</t>
  </si>
  <si>
    <t>City of Statesville</t>
  </si>
  <si>
    <t>City of Steelville</t>
  </si>
  <si>
    <t>Town of Steilacoom</t>
  </si>
  <si>
    <t>City of Stephen</t>
  </si>
  <si>
    <t>City of Stephenson</t>
  </si>
  <si>
    <t>City of Sterling</t>
  </si>
  <si>
    <t>Town of Sterling</t>
  </si>
  <si>
    <t>Steuben County Rural E M C</t>
  </si>
  <si>
    <t>Steuben Rural Elec Coop, Inc</t>
  </si>
  <si>
    <t>City of Stilwell</t>
  </si>
  <si>
    <t>City of Stratton</t>
  </si>
  <si>
    <t>City of Stockton</t>
  </si>
  <si>
    <t>Story City City of</t>
  </si>
  <si>
    <t>Stoughton City of</t>
  </si>
  <si>
    <t>Strategic Energy LLC</t>
  </si>
  <si>
    <t>Swisher Electric Coop, Inc</t>
  </si>
  <si>
    <t>Village of Stratford</t>
  </si>
  <si>
    <t>City of Stratford</t>
  </si>
  <si>
    <t>City of Strawberry Point</t>
  </si>
  <si>
    <t>City of Stromsburg</t>
  </si>
  <si>
    <t>City of Stroud</t>
  </si>
  <si>
    <t>City of Stuart</t>
  </si>
  <si>
    <t>Stuart City of</t>
  </si>
  <si>
    <t>Sturgeon Bay City of</t>
  </si>
  <si>
    <t>Town of Straughn</t>
  </si>
  <si>
    <t>Surprise Valley Electrification Corp.</t>
  </si>
  <si>
    <t>City of Sullivan</t>
  </si>
  <si>
    <t>City of Sumas</t>
  </si>
  <si>
    <t>Borough of Summerhill</t>
  </si>
  <si>
    <t>City of Sumner</t>
  </si>
  <si>
    <t>Sun Prairie Water &amp; Light Comm</t>
  </si>
  <si>
    <t>Sumner-Cowley Elec Coop, Inc</t>
  </si>
  <si>
    <t>City of Superior</t>
  </si>
  <si>
    <t>Superior Water, Light and Power Co</t>
  </si>
  <si>
    <t>City of Sutton</t>
  </si>
  <si>
    <t>Swans Island Electric Coop Inc</t>
  </si>
  <si>
    <t>Village of Swanton</t>
  </si>
  <si>
    <t>Taylor Electric Coop</t>
  </si>
  <si>
    <t>Village of Sycamore</t>
  </si>
  <si>
    <t>Sylacauga Utilities Board</t>
  </si>
  <si>
    <t>City of Sylvania</t>
  </si>
  <si>
    <t>Sun River Electric Coop, Inc</t>
  </si>
  <si>
    <t>City of Sylvester</t>
  </si>
  <si>
    <t>City of Syracuse</t>
  </si>
  <si>
    <t>Village of Talmage</t>
  </si>
  <si>
    <t>Tacoma City of</t>
  </si>
  <si>
    <t>Tahlequah Public Works Auth</t>
  </si>
  <si>
    <t>City of Tallahassee</t>
  </si>
  <si>
    <t>T I P Rural Electric Coop</t>
  </si>
  <si>
    <t>Tanner Electric Coop</t>
  </si>
  <si>
    <t>Borough of Tarentum</t>
  </si>
  <si>
    <t>Town of Tarboro</t>
  </si>
  <si>
    <t>Tanana Power Co Inc</t>
  </si>
  <si>
    <t>Tara Energy, Inc</t>
  </si>
  <si>
    <t>Tatitlek Electric Utility</t>
  </si>
  <si>
    <t>Tecumseh Utility Authority</t>
  </si>
  <si>
    <t>City of Tecumseh</t>
  </si>
  <si>
    <t>Tell City City of</t>
  </si>
  <si>
    <t>City of Tenakee Springs</t>
  </si>
  <si>
    <t>Town of Templeton</t>
  </si>
  <si>
    <t>Sierra Power Corp</t>
  </si>
  <si>
    <t>Town of Thatcher</t>
  </si>
  <si>
    <t>Thayer City of</t>
  </si>
  <si>
    <t>Village of Theresa</t>
  </si>
  <si>
    <t>City of Thief River Falls</t>
  </si>
  <si>
    <t>City of Thomaston</t>
  </si>
  <si>
    <t>City of Thomasville</t>
  </si>
  <si>
    <t>City of Thorntown</t>
  </si>
  <si>
    <t>Thumb Electric Coop of Mich</t>
  </si>
  <si>
    <t>Thurmont Municipal Light Co</t>
  </si>
  <si>
    <t>Tillotson Rubber Co Inc</t>
  </si>
  <si>
    <t>Timpson City of</t>
  </si>
  <si>
    <t>City of Tipp City</t>
  </si>
  <si>
    <t>Tipton Municipal Electric Util</t>
  </si>
  <si>
    <t>Village of Tontogany</t>
  </si>
  <si>
    <t>City of Toronto</t>
  </si>
  <si>
    <t>City of Tipton</t>
  </si>
  <si>
    <t>City of Trenton</t>
  </si>
  <si>
    <t>Tri-County Elec Member Corp</t>
  </si>
  <si>
    <t>City of Troy</t>
  </si>
  <si>
    <t>Twin County Electric Pwr Assn</t>
  </si>
  <si>
    <t>Twin Valley Electric Coop Inc</t>
  </si>
  <si>
    <t>Inside Passage Elec Coop, Inc</t>
  </si>
  <si>
    <t>Tenaska Power Services Co</t>
  </si>
  <si>
    <t>Tonopah Irrigation District</t>
  </si>
  <si>
    <t>Tongue River Electric Coop Inc</t>
  </si>
  <si>
    <t>City of Tonkawa</t>
  </si>
  <si>
    <t>Tombigbee Electric Coop, Inc</t>
  </si>
  <si>
    <t>City of Torrington</t>
  </si>
  <si>
    <t>Traverse Electric Coop, Inc</t>
  </si>
  <si>
    <t>City of Traer</t>
  </si>
  <si>
    <t>Suez Energy Resources North America</t>
  </si>
  <si>
    <t>Village of Trempealeau</t>
  </si>
  <si>
    <t>TransCanada Power Mktg Ltd</t>
  </si>
  <si>
    <t>City of Traverse City</t>
  </si>
  <si>
    <t>TriEagle Energy, LLC</t>
  </si>
  <si>
    <t>Trinity Public Utilities Dist</t>
  </si>
  <si>
    <t>SUEZ-DEGS of Ashtabula LLC</t>
  </si>
  <si>
    <t>Trenton Municipal Utilities</t>
  </si>
  <si>
    <t>Powder River Energy Corporation</t>
  </si>
  <si>
    <t>Tri-County Electric Coop</t>
  </si>
  <si>
    <t>Tri-County Electric Coop Assn</t>
  </si>
  <si>
    <t>Colorado Energy Nations Company LLLP</t>
  </si>
  <si>
    <t>Tuolumne County Pub Power Agny</t>
  </si>
  <si>
    <t>Tricounty Rural Elec Coop, Inc</t>
  </si>
  <si>
    <t>City of Trinidad</t>
  </si>
  <si>
    <t>Truckee Donner P U D</t>
  </si>
  <si>
    <t>Truman Public Utilities Comm</t>
  </si>
  <si>
    <t>City of Truth or Consequences</t>
  </si>
  <si>
    <t>City of Tulia</t>
  </si>
  <si>
    <t>Tuntutuliak Comm Services Assn</t>
  </si>
  <si>
    <t>Tupelo City of</t>
  </si>
  <si>
    <t>Village of Tupper Lake</t>
  </si>
  <si>
    <t>City of Tuskegee</t>
  </si>
  <si>
    <t>City of Two Harbors</t>
  </si>
  <si>
    <t>TXU Energy Retail Co LP</t>
  </si>
  <si>
    <t>City of Tyler</t>
  </si>
  <si>
    <t>City of Tyndall</t>
  </si>
  <si>
    <t>City of Udall</t>
  </si>
  <si>
    <t>City of Ukiah</t>
  </si>
  <si>
    <t>City of Union</t>
  </si>
  <si>
    <t>Village of Union City</t>
  </si>
  <si>
    <t>Union Electric Membership Corp</t>
  </si>
  <si>
    <t>Union Electric Co</t>
  </si>
  <si>
    <t>Western Iowa Power Coop</t>
  </si>
  <si>
    <t>United Rural Elec Member Corp</t>
  </si>
  <si>
    <t>Duke Energy Kentucky, Inc.</t>
  </si>
  <si>
    <t>City of Unalaska</t>
  </si>
  <si>
    <t>City of Unionville</t>
  </si>
  <si>
    <t>United Electric Coop Service Inc</t>
  </si>
  <si>
    <t>Union County Electric Coop Inc</t>
  </si>
  <si>
    <t>United Electric Co-op, Inc</t>
  </si>
  <si>
    <t>University of Illinois</t>
  </si>
  <si>
    <t>Black Hills Power Inc</t>
  </si>
  <si>
    <t>Upper Peninsula Power Co</t>
  </si>
  <si>
    <t>Upson Elec Member Corp</t>
  </si>
  <si>
    <t>City of Valentine</t>
  </si>
  <si>
    <t>City of Valley City</t>
  </si>
  <si>
    <t>Valley Electric Member Corp</t>
  </si>
  <si>
    <t>Van Buren Light &amp; Power Dist</t>
  </si>
  <si>
    <t>City of Vanceburg</t>
  </si>
  <si>
    <t>City of Yale</t>
  </si>
  <si>
    <t>City of Vandalia</t>
  </si>
  <si>
    <t>Town of Veedersburg</t>
  </si>
  <si>
    <t>City of Vermillion</t>
  </si>
  <si>
    <t>Vermont Electric Cooperative, Inc.</t>
  </si>
  <si>
    <t>Omya Inc</t>
  </si>
  <si>
    <t>City of Vero Beach</t>
  </si>
  <si>
    <t>Village of Versailles</t>
  </si>
  <si>
    <t>Vernon Electric Coop</t>
  </si>
  <si>
    <t>Town of Vidalia</t>
  </si>
  <si>
    <t>Villisca City of</t>
  </si>
  <si>
    <t>Vineland City of</t>
  </si>
  <si>
    <t>Vinton City of</t>
  </si>
  <si>
    <t>Town of Vinton</t>
  </si>
  <si>
    <t>Village of Viola</t>
  </si>
  <si>
    <t>City of Virginia</t>
  </si>
  <si>
    <t>Wabash County Rural E M C</t>
  </si>
  <si>
    <t>City of Volga</t>
  </si>
  <si>
    <t>City of Wadena</t>
  </si>
  <si>
    <t>City of Wadsworth</t>
  </si>
  <si>
    <t>City of Waelder</t>
  </si>
  <si>
    <t>Wahoo City of</t>
  </si>
  <si>
    <t>Town of Wake Forest</t>
  </si>
  <si>
    <t>City of Wakefield</t>
  </si>
  <si>
    <t>Town of Wakefield</t>
  </si>
  <si>
    <t>Town of Walkerton</t>
  </si>
  <si>
    <t>City of Wall Lake</t>
  </si>
  <si>
    <t>Wallingford Town of</t>
  </si>
  <si>
    <t>Walters Public Works Authority</t>
  </si>
  <si>
    <t>Village of Walthill</t>
  </si>
  <si>
    <t>City of Wamego</t>
  </si>
  <si>
    <t>Borough of Wampum</t>
  </si>
  <si>
    <t>Town of Walstonburg</t>
  </si>
  <si>
    <t>City of Wapakoneta</t>
  </si>
  <si>
    <t>City of Warren</t>
  </si>
  <si>
    <t>Warren County Rural E M C</t>
  </si>
  <si>
    <t>Town of Warren</t>
  </si>
  <si>
    <t>City of Warroad</t>
  </si>
  <si>
    <t>City of Washington</t>
  </si>
  <si>
    <t>City of Waseca</t>
  </si>
  <si>
    <t>Wasco Electric Coop, Inc</t>
  </si>
  <si>
    <t>Washington City of</t>
  </si>
  <si>
    <t>Washington Electric Coop, Inc</t>
  </si>
  <si>
    <t>Washington Electric Coop Inc</t>
  </si>
  <si>
    <t>Washington Island El Coop, Inc</t>
  </si>
  <si>
    <t>Wagoner Public Works Authority</t>
  </si>
  <si>
    <t>City of Water Valley</t>
  </si>
  <si>
    <t>Waterloo City of</t>
  </si>
  <si>
    <t>City of Waterville</t>
  </si>
  <si>
    <t>City of Wathena</t>
  </si>
  <si>
    <t>Village of Watkins Glen</t>
  </si>
  <si>
    <t>City of Watonga</t>
  </si>
  <si>
    <t>Watsontown Borough of</t>
  </si>
  <si>
    <t>City of Wauchula</t>
  </si>
  <si>
    <t>Village of Waunakee</t>
  </si>
  <si>
    <t>Village of Wauneta</t>
  </si>
  <si>
    <t>Waverly Municipal Elec Utility</t>
  </si>
  <si>
    <t>City of Wayne</t>
  </si>
  <si>
    <t>Village of Waynesfield</t>
  </si>
  <si>
    <t>City of Waynesville</t>
  </si>
  <si>
    <t>Town of Waynesville</t>
  </si>
  <si>
    <t>City of Waynetown</t>
  </si>
  <si>
    <t>City of Waynoka</t>
  </si>
  <si>
    <t>Borough of Weatherly</t>
  </si>
  <si>
    <t>City of Webster City</t>
  </si>
  <si>
    <t>City of Weiser</t>
  </si>
  <si>
    <t>Wellesley Town of</t>
  </si>
  <si>
    <t>Village of Wellington</t>
  </si>
  <si>
    <t>City of Wellington</t>
  </si>
  <si>
    <t>West Boylston Town of</t>
  </si>
  <si>
    <t>City of Weimar</t>
  </si>
  <si>
    <t>Village of Wellsville</t>
  </si>
  <si>
    <t>Town of Welsh</t>
  </si>
  <si>
    <t>City of Wessington Springs</t>
  </si>
  <si>
    <t>West Central Electric Coop Inc</t>
  </si>
  <si>
    <t>City of West Bend</t>
  </si>
  <si>
    <t>Town of Westfield</t>
  </si>
  <si>
    <t>City of West Liberty</t>
  </si>
  <si>
    <t>City of West Memphis</t>
  </si>
  <si>
    <t>West Oregon Electric Coop Inc</t>
  </si>
  <si>
    <t>West Penn Power Co</t>
  </si>
  <si>
    <t>City of West Plains</t>
  </si>
  <si>
    <t>City of West Point</t>
  </si>
  <si>
    <t>West Point Utility System</t>
  </si>
  <si>
    <t>Whetstone Valley Elec Coop Inc</t>
  </si>
  <si>
    <t>City of Westbrook</t>
  </si>
  <si>
    <t>Western Massachusetts Elec Co</t>
  </si>
  <si>
    <t>Twin Valleys Public Power Dist</t>
  </si>
  <si>
    <t>City of Whalan</t>
  </si>
  <si>
    <t>Village of Wharton</t>
  </si>
  <si>
    <t>City of Westerville</t>
  </si>
  <si>
    <t>Village of Westfield</t>
  </si>
  <si>
    <t>City of Westfield</t>
  </si>
  <si>
    <t>City of Westminster</t>
  </si>
  <si>
    <t>City of Wetumka</t>
  </si>
  <si>
    <t>Wheatland Rural Elec Assn, Inc</t>
  </si>
  <si>
    <t>Wheat Belt Public Power Dist</t>
  </si>
  <si>
    <t>Town of Wheatland</t>
  </si>
  <si>
    <t>City of Whigham</t>
  </si>
  <si>
    <t>City of White Mountain</t>
  </si>
  <si>
    <t>City of Whitesboro</t>
  </si>
  <si>
    <t>City of Whittemore</t>
  </si>
  <si>
    <t>Town of Wickenburg</t>
  </si>
  <si>
    <t>City of Wilber</t>
  </si>
  <si>
    <t>Village of Wilcox</t>
  </si>
  <si>
    <t>Washington Gas Energy Services</t>
  </si>
  <si>
    <t>Town of Williamsport</t>
  </si>
  <si>
    <t>City of Williamsport</t>
  </si>
  <si>
    <t>Williamstown Utility Comm</t>
  </si>
  <si>
    <t>City of Williston</t>
  </si>
  <si>
    <t>City of Willow Springs</t>
  </si>
  <si>
    <t>City of Wilton</t>
  </si>
  <si>
    <t>Town of Winamac</t>
  </si>
  <si>
    <t>City of Winchester</t>
  </si>
  <si>
    <t>City of Windom</t>
  </si>
  <si>
    <t>Town of Windsor</t>
  </si>
  <si>
    <t>City of Winfield</t>
  </si>
  <si>
    <t>Winner Municipal Utility</t>
  </si>
  <si>
    <t>Winnetka Village of</t>
  </si>
  <si>
    <t>Town of Winnsboro</t>
  </si>
  <si>
    <t>City of Winona</t>
  </si>
  <si>
    <t>Winterset City of</t>
  </si>
  <si>
    <t>City of Winterville</t>
  </si>
  <si>
    <t>Winthrop City of</t>
  </si>
  <si>
    <t>Wisconsin Dells Electric Util</t>
  </si>
  <si>
    <t>City of Woolstock</t>
  </si>
  <si>
    <t>City of Blue Hill</t>
  </si>
  <si>
    <t>City of Wisner</t>
  </si>
  <si>
    <t>Town of Wolfeboro</t>
  </si>
  <si>
    <t>Wonewoc Electric &amp; Water Util</t>
  </si>
  <si>
    <t>City of Wood River</t>
  </si>
  <si>
    <t>City of Woodbine</t>
  </si>
  <si>
    <t>Village of Winside</t>
  </si>
  <si>
    <t>Woodbury County Rural E C A</t>
  </si>
  <si>
    <t>City of Woodsfield</t>
  </si>
  <si>
    <t>Village of Woodville</t>
  </si>
  <si>
    <t>Precinct of Woodsville</t>
  </si>
  <si>
    <t>Yellowstone Valley Elec Co-op Inc.</t>
  </si>
  <si>
    <t>City of Worthington</t>
  </si>
  <si>
    <t>City of Wrangell</t>
  </si>
  <si>
    <t>City of Wray</t>
  </si>
  <si>
    <t>City of Wymore</t>
  </si>
  <si>
    <t>City of Wynnewood</t>
  </si>
  <si>
    <t>Wyrulec Company</t>
  </si>
  <si>
    <t>3 Phases Energy Services</t>
  </si>
  <si>
    <t>Public Serv Comm of Yazoo City</t>
  </si>
  <si>
    <t>Village of Yellow Springs</t>
  </si>
  <si>
    <t>City of Yoakum</t>
  </si>
  <si>
    <t>City of Yuma</t>
  </si>
  <si>
    <t>City of Zeeland</t>
  </si>
  <si>
    <t>Borough of Zelienople</t>
  </si>
  <si>
    <t>Electrical Dist No7 Maricopa</t>
  </si>
  <si>
    <t>Integrys Energy Services of N.Y., Inc.</t>
  </si>
  <si>
    <t>Flowell Electric Assn, Inc</t>
  </si>
  <si>
    <t>City of Minneapolis</t>
  </si>
  <si>
    <t>Mohave Electric Cooperative, Inc</t>
  </si>
  <si>
    <t>Willwood Light &amp; Power Company</t>
  </si>
  <si>
    <t>Integrys Energy Services, Inc.</t>
  </si>
  <si>
    <t>Olmsted County Public Works</t>
  </si>
  <si>
    <t>PUD No 1 of Mason County</t>
  </si>
  <si>
    <t>Sempra Energy Trading Corp</t>
  </si>
  <si>
    <t>Westar Energy Inc</t>
  </si>
  <si>
    <t>Hess Retail Natural Gas and Elec. Acctg.</t>
  </si>
  <si>
    <t>United Electric Coop, Inc</t>
  </si>
  <si>
    <t>Raft River Rural Elec Coop Inc</t>
  </si>
  <si>
    <t>Clark County Rural E M C</t>
  </si>
  <si>
    <t>Allegheny Energy Supply Co LLC</t>
  </si>
  <si>
    <t>Sierra Electric Coop, Inc</t>
  </si>
  <si>
    <t>Vigilante Electric Coop, Inc</t>
  </si>
  <si>
    <t>Bluestem Electric Coop Inc</t>
  </si>
  <si>
    <t>City of Akutan</t>
  </si>
  <si>
    <t>City of Escanaba</t>
  </si>
  <si>
    <t>Village of Bradshaw</t>
  </si>
  <si>
    <t>Cass County Electric Coop Inc</t>
  </si>
  <si>
    <t>Wellton-Mohawk Irr &amp; Drain Dist</t>
  </si>
  <si>
    <t>Town of Langford</t>
  </si>
  <si>
    <t>Little Ocmulgee El Member Corp</t>
  </si>
  <si>
    <t>City of Manokotak</t>
  </si>
  <si>
    <t>Granite State Electric Co</t>
  </si>
  <si>
    <t>North Slope Borough Power &amp; Light</t>
  </si>
  <si>
    <t>NYSEG Solutions Inc</t>
  </si>
  <si>
    <t>Paxson Inn &amp; Lodge</t>
  </si>
  <si>
    <t>Pella Cooperative Elec Assn</t>
  </si>
  <si>
    <t>City of Radium</t>
  </si>
  <si>
    <t>Ravalli County Elec Coop, Inc</t>
  </si>
  <si>
    <t>Red Lake Electric Coop, Inc</t>
  </si>
  <si>
    <t>Red River Valley Coop Pwr Assn</t>
  </si>
  <si>
    <t>Western Area Power Administration</t>
  </si>
  <si>
    <t>City of Round Lake</t>
  </si>
  <si>
    <t>City of Ripley</t>
  </si>
  <si>
    <t>City of Stanhope</t>
  </si>
  <si>
    <t>Town of Stowe</t>
  </si>
  <si>
    <t>Taylor Electric Coop Inc</t>
  </si>
  <si>
    <t>Todd-Wadena Electric Coop</t>
  </si>
  <si>
    <t>White County Rural E M C</t>
  </si>
  <si>
    <t>PPL EnergyPlus LLC</t>
  </si>
  <si>
    <t>City of San Marcos</t>
  </si>
  <si>
    <t>City of San Saba</t>
  </si>
  <si>
    <t>City of Wells</t>
  </si>
  <si>
    <t>Western Illinois Elec Coop</t>
  </si>
  <si>
    <t>Pelican Utility</t>
  </si>
  <si>
    <t>City of Madelia</t>
  </si>
  <si>
    <t>Yakutat Power Inc</t>
  </si>
  <si>
    <t>Electrical Dist No3 Pinal Cnty</t>
  </si>
  <si>
    <t>City of Winnfield</t>
  </si>
  <si>
    <t>Midvale Irrigation District</t>
  </si>
  <si>
    <t>Mid-Ohio Energy Coop, Inc</t>
  </si>
  <si>
    <t>Westfield Electric Co</t>
  </si>
  <si>
    <t>Ark Valley Elec Coop Assn, Inc</t>
  </si>
  <si>
    <t>Cordova Electric Coop, Inc</t>
  </si>
  <si>
    <t>Warren Electric Coop Inc</t>
  </si>
  <si>
    <t>Deseret Generation &amp; Tran Coop</t>
  </si>
  <si>
    <t>Tri-County Rural Elec Coop Inc</t>
  </si>
  <si>
    <t>Sullivan County R E C, Inc</t>
  </si>
  <si>
    <t>Northwestern Rural E C A, Inc</t>
  </si>
  <si>
    <t>Sussex Rural Electric Coop Inc</t>
  </si>
  <si>
    <t>North East Mississippi E P A</t>
  </si>
  <si>
    <t>Hickman-Fulton Counties RECC</t>
  </si>
  <si>
    <t>Maricopa County M W C Dist #1</t>
  </si>
  <si>
    <t>Village of Holbrook</t>
  </si>
  <si>
    <t>Electrical Dist No6 Pinal Cnty</t>
  </si>
  <si>
    <t>Village of Ladd</t>
  </si>
  <si>
    <t>Oxford City of</t>
  </si>
  <si>
    <t>City of Rockport</t>
  </si>
  <si>
    <t>City of White</t>
  </si>
  <si>
    <t>Murphy Town of</t>
  </si>
  <si>
    <t>Penoyer Valley Electric Coop</t>
  </si>
  <si>
    <t>Unalakleet Valley Elec Coop</t>
  </si>
  <si>
    <t>Heartland Consumers Power Dist</t>
  </si>
  <si>
    <t>Grand Island City of</t>
  </si>
  <si>
    <t>Elec District No. 5 Maricopa C</t>
  </si>
  <si>
    <t>Alliance Power Co LLC</t>
  </si>
  <si>
    <t>Mohegan Tribal Utility Auth</t>
  </si>
  <si>
    <t>Massachusetts Bay Trans Auth</t>
  </si>
  <si>
    <t>NextEra Energy Power Marketing LLC</t>
  </si>
  <si>
    <t>Penstar Power</t>
  </si>
  <si>
    <t>Competitive Energy Services, LLC</t>
  </si>
  <si>
    <t>Southwest Iowa Rural Elec Coop</t>
  </si>
  <si>
    <t>Harvard Dedicated Energy Limited</t>
  </si>
  <si>
    <t>Stream Energy</t>
  </si>
  <si>
    <t>DPL Energy Resources</t>
  </si>
  <si>
    <t>MxEnergy Electric, Inc.</t>
  </si>
  <si>
    <t>DPS Gregory  LLC</t>
  </si>
  <si>
    <t>Morris Cogeneration LLC</t>
  </si>
  <si>
    <t>Glacial Energy Holdings</t>
  </si>
  <si>
    <t>New York Industrial Energy Buyers, LLC</t>
  </si>
  <si>
    <t>Blue Star Energy Services</t>
  </si>
  <si>
    <t>Moreno Valley, City of</t>
  </si>
  <si>
    <t>Village of Hilton</t>
  </si>
  <si>
    <t>Bluerock Energy, Inc.</t>
  </si>
  <si>
    <t>Columbia Utilities Electricity</t>
  </si>
  <si>
    <t>APNA Energy</t>
  </si>
  <si>
    <t>Energy Services Providers, Inc.</t>
  </si>
  <si>
    <t>StarTex Power</t>
  </si>
  <si>
    <t>Entergy Gulf States Louisiana LLC</t>
  </si>
  <si>
    <t>Roughrider Electric Cooperative</t>
  </si>
  <si>
    <t>MMA DAS Power</t>
  </si>
  <si>
    <t>MMA LA Power LP</t>
  </si>
  <si>
    <t>MMA Fresno Power LP</t>
  </si>
  <si>
    <t>MMA WBF Power LP</t>
  </si>
  <si>
    <t>MMA GDC Power LP</t>
  </si>
  <si>
    <t>MMA Belmar Power LLC</t>
  </si>
  <si>
    <t>Black Hills/Colorado Elec.Utility Co. LP</t>
  </si>
  <si>
    <t>Solar Star NAFB LLC</t>
  </si>
  <si>
    <t>Kinetic Energy LLC</t>
  </si>
  <si>
    <t>Ambit Energy, L.P.</t>
  </si>
  <si>
    <t>Rancho Cucamonga Municipal Utility</t>
  </si>
  <si>
    <t>Mega Energy, LP</t>
  </si>
  <si>
    <t>En-Touch Energy</t>
  </si>
  <si>
    <t>Duquesne Light Energy, LLC</t>
  </si>
  <si>
    <t>Brilliant Energy, LLC</t>
  </si>
  <si>
    <t>City of Atka</t>
  </si>
  <si>
    <t>Simple Power, LP</t>
  </si>
  <si>
    <t>Public Power &amp; Utility, Inc.</t>
  </si>
  <si>
    <t>OnPAC Energy</t>
  </si>
  <si>
    <t>Epcot Electric</t>
  </si>
  <si>
    <t>Frontier Utilities, Inc.</t>
  </si>
  <si>
    <t>Bounce Energy, Inc.</t>
  </si>
  <si>
    <t>SunE WG113 Moreno Valley LLC</t>
  </si>
  <si>
    <t>SunE WG45 Woodland LLC</t>
  </si>
  <si>
    <t>SunE CPA CDC2 LLC</t>
  </si>
  <si>
    <t>True Electric LLC</t>
  </si>
  <si>
    <t>SunE KHL55 San Bernardino LLC</t>
  </si>
  <si>
    <t>SunE CPA CDC1 LLC</t>
  </si>
  <si>
    <t>EDF Industrial Power Services (TX), LLC</t>
  </si>
  <si>
    <t>Valero Refining Company - NJ</t>
  </si>
  <si>
    <t>DPI Energy LLC</t>
  </si>
  <si>
    <t>Discount Power</t>
  </si>
  <si>
    <t>UGI Energy Services, Inc.</t>
  </si>
  <si>
    <t>Potentia Energy, LLC</t>
  </si>
  <si>
    <t>SunE U6 Holdings LLC</t>
  </si>
  <si>
    <t>SunE M5 Holdings LLC</t>
  </si>
  <si>
    <t>Our Energy LLC</t>
  </si>
  <si>
    <t>DPC Juniper,  LLC</t>
  </si>
  <si>
    <t>Colorado State University</t>
  </si>
  <si>
    <t>Duke Energy Retail Sales, LLC</t>
  </si>
  <si>
    <t>TDX Manley Generating LLC</t>
  </si>
  <si>
    <t>Langford Wind Power LLC</t>
  </si>
  <si>
    <t>Backyard Farms Energy, LLC</t>
  </si>
  <si>
    <t>JP Morgan</t>
  </si>
  <si>
    <t>City of Williams - AZ</t>
  </si>
  <si>
    <t>Riverside Electric Cooperative</t>
  </si>
  <si>
    <t>Milagro Power Company</t>
  </si>
  <si>
    <t>Tara Energy Resources</t>
  </si>
  <si>
    <t>Reach Energy, LLC</t>
  </si>
  <si>
    <t>NextEra Retail of Texas LP</t>
  </si>
  <si>
    <t>Marin Energy Authority</t>
  </si>
  <si>
    <t>Reliable Power, LLC</t>
  </si>
  <si>
    <t>Intelligent Energy/Infinite Energy, Inc.</t>
  </si>
  <si>
    <t>Gold Country Energy</t>
  </si>
  <si>
    <t>Bloom Energy 2009 PPA</t>
  </si>
  <si>
    <t>FRV SI Transport Solar LP</t>
  </si>
  <si>
    <t>RV CSU Power II LLC</t>
  </si>
  <si>
    <t>SunE M5C Holdings LLC</t>
  </si>
  <si>
    <t>Alliance Star Energy LLC</t>
  </si>
  <si>
    <t>Adjustment 2010</t>
  </si>
  <si>
    <t>Sum of RESIDENTIAL_Sales</t>
  </si>
  <si>
    <t>Sum of COMMERCIAL_Sales</t>
  </si>
  <si>
    <t>Sum of INDUSTRIAL_Sales</t>
  </si>
  <si>
    <t>Count of Utility Name</t>
  </si>
  <si>
    <t>Others (cooperatives and direct access)</t>
  </si>
  <si>
    <t>Res</t>
  </si>
  <si>
    <t>Com</t>
  </si>
  <si>
    <t>Ind</t>
  </si>
  <si>
    <t>Proportion of total kWh sales (%)</t>
  </si>
  <si>
    <t>Type of power provider</t>
  </si>
  <si>
    <t>Residential</t>
  </si>
  <si>
    <t>Commercial</t>
  </si>
  <si>
    <t>Industrial</t>
  </si>
  <si>
    <t>Others</t>
  </si>
  <si>
    <r>
      <rPr>
        <b/>
        <sz val="12"/>
        <color theme="1"/>
        <rFont val="Aptos Narrow"/>
        <scheme val="minor"/>
      </rPr>
      <t>Total Electricity Sales by Load Serving Entity, 2010 &amp; 2022</t>
    </r>
    <r>
      <rPr>
        <sz val="12"/>
        <color theme="1"/>
        <rFont val="Aptos Narrow"/>
        <family val="2"/>
        <scheme val="minor"/>
      </rPr>
      <t xml:space="preserve">
(in MWh)</t>
    </r>
  </si>
  <si>
    <r>
      <rPr>
        <b/>
        <sz val="12"/>
        <color theme="1"/>
        <rFont val="Aptos Narrow"/>
        <scheme val="minor"/>
      </rPr>
      <t>Total Electricity Sales by Load Serving Entity, 2010 &amp; 2022</t>
    </r>
    <r>
      <rPr>
        <sz val="12"/>
        <color theme="1"/>
        <rFont val="Aptos Narrow"/>
        <family val="2"/>
        <scheme val="minor"/>
      </rPr>
      <t xml:space="preserve">
(in TWh)</t>
    </r>
  </si>
  <si>
    <t>Other</t>
  </si>
  <si>
    <t>Sum of RESIDENTIAL_Customers</t>
  </si>
  <si>
    <t>Sum of INDUSTRIAL_Customers</t>
  </si>
  <si>
    <t>Sum of COMMERCIAL_Customers</t>
  </si>
  <si>
    <t>Direct Access</t>
  </si>
  <si>
    <t>Others (cooperatives, unregulated, and federal)</t>
  </si>
  <si>
    <t>Total Customers</t>
  </si>
  <si>
    <t>Total Customers (millions)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</si>
</sst>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
  </numFmts>
  <fonts count="10" x14ac:knownFonts="1">
    <font>
      <sz val="12"/>
      <color theme="1"/>
      <name val="Aptos Narrow"/>
      <family val="2"/>
      <scheme val="minor"/>
    </font>
    <font>
      <sz val="11"/>
      <color theme="1"/>
      <name val="Aptos Narrow"/>
      <family val="2"/>
      <scheme val="minor"/>
    </font>
    <font>
      <b/>
      <sz val="10"/>
      <color indexed="8"/>
      <name val="Arial"/>
      <family val="2"/>
    </font>
    <font>
      <sz val="10"/>
      <color indexed="8"/>
      <name val="Arial"/>
      <family val="2"/>
    </font>
    <font>
      <sz val="10"/>
      <name val="Tahoma"/>
      <family val="2"/>
    </font>
    <font>
      <sz val="12"/>
      <color rgb="FF000000"/>
      <name val="Arial"/>
      <family val="2"/>
    </font>
    <font>
      <sz val="12"/>
      <color theme="1"/>
      <name val="Aptos Narrow"/>
      <family val="2"/>
      <scheme val="minor"/>
    </font>
    <font>
      <b/>
      <sz val="12"/>
      <color rgb="FF000000"/>
      <name val="Arial"/>
      <family val="2"/>
    </font>
    <font>
      <b/>
      <sz val="12"/>
      <color theme="1"/>
      <name val="Aptos Narrow"/>
      <scheme val="minor"/>
    </font>
    <font>
      <sz val="12"/>
      <color theme="1"/>
      <name val="Aptos Narrow"/>
      <scheme val="minor"/>
    </font>
  </fonts>
  <fills count="8">
    <fill>
      <patternFill patternType="none"/>
    </fill>
    <fill>
      <patternFill patternType="gray125"/>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rgb="FFF2F2F2"/>
        <bgColor indexed="64"/>
      </patternFill>
    </fill>
    <fill>
      <patternFill patternType="solid">
        <fgColor rgb="FFD7E4BC"/>
        <bgColor indexed="64"/>
      </patternFill>
    </fill>
    <fill>
      <patternFill patternType="solid">
        <fgColor indexed="65"/>
        <bgColor indexed="64"/>
      </patternFill>
    </fill>
  </fills>
  <borders count="10">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0"/>
      </left>
      <right/>
      <top style="thin">
        <color indexed="0"/>
      </top>
      <bottom style="thin">
        <color indexed="0"/>
      </bottom>
      <diagonal/>
    </border>
    <border>
      <left/>
      <right/>
      <top style="thin">
        <color indexed="0"/>
      </top>
      <bottom style="thin">
        <color indexed="0"/>
      </bottom>
      <diagonal/>
    </border>
    <border>
      <left/>
      <right style="thin">
        <color indexed="0"/>
      </right>
      <top style="thin">
        <color indexed="0"/>
      </top>
      <bottom style="thin">
        <color indexed="0"/>
      </bottom>
      <diagonal/>
    </border>
    <border>
      <left style="thin">
        <color indexed="0"/>
      </left>
      <right style="thin">
        <color indexed="0"/>
      </right>
      <top style="thin">
        <color indexed="0"/>
      </top>
      <bottom style="thin">
        <color indexed="0"/>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1" fillId="0" borderId="0"/>
    <xf numFmtId="9" fontId="1" fillId="0" borderId="0" applyFont="0" applyFill="0" applyBorder="0" applyAlignment="0" applyProtection="0"/>
    <xf numFmtId="9" fontId="6" fillId="0" borderId="0" applyFont="0" applyFill="0" applyBorder="0" applyAlignment="0" applyProtection="0"/>
  </cellStyleXfs>
  <cellXfs count="96">
    <xf numFmtId="0" fontId="0" fillId="0" borderId="0" xfId="0"/>
    <xf numFmtId="0" fontId="1" fillId="7" borderId="0" xfId="1" applyFill="1"/>
    <xf numFmtId="0" fontId="2" fillId="3" borderId="4" xfId="1" applyFont="1" applyFill="1" applyBorder="1" applyAlignment="1">
      <alignment horizontal="center" vertical="center" wrapText="1"/>
    </xf>
    <xf numFmtId="0" fontId="2" fillId="4" borderId="4" xfId="1" applyFont="1" applyFill="1" applyBorder="1" applyAlignment="1">
      <alignment horizontal="center" vertical="center" wrapText="1"/>
    </xf>
    <xf numFmtId="0" fontId="2" fillId="5" borderId="4" xfId="1" applyFont="1" applyFill="1" applyBorder="1" applyAlignment="1">
      <alignment horizontal="center" vertical="center" wrapText="1"/>
    </xf>
    <xf numFmtId="0" fontId="2" fillId="6" borderId="4" xfId="1" applyFont="1" applyFill="1" applyBorder="1" applyAlignment="1">
      <alignment horizontal="center" vertical="center" wrapText="1"/>
    </xf>
    <xf numFmtId="0" fontId="2" fillId="2" borderId="4" xfId="1" applyFont="1" applyFill="1" applyBorder="1" applyAlignment="1">
      <alignment horizontal="center" vertical="center" wrapText="1"/>
    </xf>
    <xf numFmtId="164" fontId="2" fillId="3" borderId="4" xfId="1" applyNumberFormat="1" applyFont="1" applyFill="1" applyBorder="1" applyAlignment="1">
      <alignment horizontal="center" vertical="center" wrapText="1"/>
    </xf>
    <xf numFmtId="3" fontId="2" fillId="3" borderId="4" xfId="1" applyNumberFormat="1" applyFont="1" applyFill="1" applyBorder="1" applyAlignment="1">
      <alignment horizontal="center" vertical="center" wrapText="1"/>
    </xf>
    <xf numFmtId="164" fontId="2" fillId="4" borderId="4" xfId="1" applyNumberFormat="1" applyFont="1" applyFill="1" applyBorder="1" applyAlignment="1">
      <alignment horizontal="center" vertical="center" wrapText="1"/>
    </xf>
    <xf numFmtId="3" fontId="2" fillId="4" borderId="4" xfId="1" applyNumberFormat="1" applyFont="1" applyFill="1" applyBorder="1" applyAlignment="1">
      <alignment horizontal="center" vertical="center" wrapText="1"/>
    </xf>
    <xf numFmtId="164" fontId="2" fillId="5" borderId="4" xfId="1" applyNumberFormat="1" applyFont="1" applyFill="1" applyBorder="1" applyAlignment="1">
      <alignment horizontal="center" vertical="center" wrapText="1"/>
    </xf>
    <xf numFmtId="3" fontId="2" fillId="5" borderId="4" xfId="1" applyNumberFormat="1" applyFont="1" applyFill="1" applyBorder="1" applyAlignment="1">
      <alignment horizontal="center" vertical="center" wrapText="1"/>
    </xf>
    <xf numFmtId="164" fontId="2" fillId="6" borderId="4" xfId="1" applyNumberFormat="1" applyFont="1" applyFill="1" applyBorder="1" applyAlignment="1">
      <alignment horizontal="center" vertical="center" wrapText="1"/>
    </xf>
    <xf numFmtId="3" fontId="2" fillId="6" borderId="4" xfId="1" applyNumberFormat="1" applyFont="1" applyFill="1" applyBorder="1" applyAlignment="1">
      <alignment horizontal="center" vertical="center" wrapText="1"/>
    </xf>
    <xf numFmtId="0" fontId="3" fillId="0" borderId="4" xfId="1" applyFont="1" applyBorder="1" applyAlignment="1">
      <alignment horizontal="center" wrapText="1"/>
    </xf>
    <xf numFmtId="0" fontId="3" fillId="0" borderId="4" xfId="1" applyFont="1" applyBorder="1" applyAlignment="1">
      <alignment horizontal="right" wrapText="1"/>
    </xf>
    <xf numFmtId="0" fontId="3" fillId="0" borderId="4" xfId="1" applyFont="1" applyBorder="1" applyAlignment="1">
      <alignment horizontal="left" wrapText="1"/>
    </xf>
    <xf numFmtId="164" fontId="3" fillId="3" borderId="4" xfId="1" applyNumberFormat="1" applyFont="1" applyFill="1" applyBorder="1" applyAlignment="1">
      <alignment horizontal="right" wrapText="1"/>
    </xf>
    <xf numFmtId="3" fontId="3" fillId="3" borderId="4" xfId="1" applyNumberFormat="1" applyFont="1" applyFill="1" applyBorder="1" applyAlignment="1">
      <alignment horizontal="right" wrapText="1"/>
    </xf>
    <xf numFmtId="164" fontId="3" fillId="4" borderId="4" xfId="1" applyNumberFormat="1" applyFont="1" applyFill="1" applyBorder="1" applyAlignment="1">
      <alignment horizontal="right" wrapText="1"/>
    </xf>
    <xf numFmtId="3" fontId="3" fillId="4" borderId="4" xfId="1" applyNumberFormat="1" applyFont="1" applyFill="1" applyBorder="1" applyAlignment="1">
      <alignment horizontal="right" wrapText="1"/>
    </xf>
    <xf numFmtId="164" fontId="3" fillId="5" borderId="4" xfId="1" applyNumberFormat="1" applyFont="1" applyFill="1" applyBorder="1" applyAlignment="1">
      <alignment horizontal="right" wrapText="1"/>
    </xf>
    <xf numFmtId="3" fontId="3" fillId="5" borderId="4" xfId="1" applyNumberFormat="1" applyFont="1" applyFill="1" applyBorder="1" applyAlignment="1">
      <alignment horizontal="right" wrapText="1"/>
    </xf>
    <xf numFmtId="164" fontId="3" fillId="6" borderId="4" xfId="1" applyNumberFormat="1" applyFont="1" applyFill="1" applyBorder="1" applyAlignment="1">
      <alignment horizontal="right" wrapText="1"/>
    </xf>
    <xf numFmtId="3" fontId="3" fillId="6" borderId="4" xfId="1" applyNumberFormat="1" applyFont="1" applyFill="1" applyBorder="1" applyAlignment="1">
      <alignment horizontal="right" wrapText="1"/>
    </xf>
    <xf numFmtId="0" fontId="1" fillId="0" borderId="0" xfId="1"/>
    <xf numFmtId="0" fontId="5" fillId="0" borderId="0" xfId="1" applyFont="1"/>
    <xf numFmtId="0" fontId="2" fillId="3" borderId="8" xfId="1" applyFont="1" applyFill="1" applyBorder="1" applyAlignment="1">
      <alignment horizontal="center" vertical="center" wrapText="1"/>
    </xf>
    <xf numFmtId="0" fontId="2" fillId="4" borderId="8" xfId="1" applyFont="1" applyFill="1" applyBorder="1" applyAlignment="1">
      <alignment horizontal="center" vertical="center" wrapText="1"/>
    </xf>
    <xf numFmtId="0" fontId="2" fillId="5" borderId="8" xfId="1" applyFont="1" applyFill="1" applyBorder="1" applyAlignment="1">
      <alignment horizontal="center" vertical="center" wrapText="1"/>
    </xf>
    <xf numFmtId="0" fontId="2" fillId="6" borderId="8" xfId="1" applyFont="1" applyFill="1" applyBorder="1" applyAlignment="1">
      <alignment horizontal="center" vertical="center" wrapText="1"/>
    </xf>
    <xf numFmtId="0" fontId="2" fillId="2" borderId="8" xfId="1" applyFont="1" applyFill="1" applyBorder="1" applyAlignment="1">
      <alignment horizontal="center" vertical="center" wrapText="1"/>
    </xf>
    <xf numFmtId="164" fontId="2" fillId="3" borderId="8" xfId="1" applyNumberFormat="1" applyFont="1" applyFill="1" applyBorder="1" applyAlignment="1">
      <alignment horizontal="center" vertical="center" wrapText="1"/>
    </xf>
    <xf numFmtId="3" fontId="2" fillId="3" borderId="8" xfId="1" applyNumberFormat="1" applyFont="1" applyFill="1" applyBorder="1" applyAlignment="1">
      <alignment horizontal="center" vertical="center" wrapText="1"/>
    </xf>
    <xf numFmtId="164" fontId="2" fillId="4" borderId="8" xfId="1" applyNumberFormat="1" applyFont="1" applyFill="1" applyBorder="1" applyAlignment="1">
      <alignment horizontal="center" vertical="center" wrapText="1"/>
    </xf>
    <xf numFmtId="3" fontId="2" fillId="4" borderId="8" xfId="1" applyNumberFormat="1" applyFont="1" applyFill="1" applyBorder="1" applyAlignment="1">
      <alignment horizontal="center" vertical="center" wrapText="1"/>
    </xf>
    <xf numFmtId="164" fontId="2" fillId="5" borderId="8" xfId="1" applyNumberFormat="1" applyFont="1" applyFill="1" applyBorder="1" applyAlignment="1">
      <alignment horizontal="center" vertical="center" wrapText="1"/>
    </xf>
    <xf numFmtId="3" fontId="2" fillId="5" borderId="8" xfId="1" applyNumberFormat="1" applyFont="1" applyFill="1" applyBorder="1" applyAlignment="1">
      <alignment horizontal="center" vertical="center" wrapText="1"/>
    </xf>
    <xf numFmtId="164" fontId="2" fillId="6" borderId="8" xfId="1" applyNumberFormat="1" applyFont="1" applyFill="1" applyBorder="1" applyAlignment="1">
      <alignment horizontal="center" vertical="center" wrapText="1"/>
    </xf>
    <xf numFmtId="3" fontId="2" fillId="6" borderId="8" xfId="1" applyNumberFormat="1" applyFont="1" applyFill="1" applyBorder="1" applyAlignment="1">
      <alignment horizontal="center" vertical="center" wrapText="1"/>
    </xf>
    <xf numFmtId="0" fontId="3" fillId="0" borderId="8" xfId="1" applyFont="1" applyBorder="1" applyAlignment="1">
      <alignment horizontal="center" wrapText="1"/>
    </xf>
    <xf numFmtId="0" fontId="3" fillId="0" borderId="8" xfId="1" applyFont="1" applyBorder="1" applyAlignment="1">
      <alignment horizontal="right" wrapText="1"/>
    </xf>
    <xf numFmtId="0" fontId="3" fillId="0" borderId="8" xfId="1" applyFont="1" applyBorder="1" applyAlignment="1">
      <alignment horizontal="left" wrapText="1"/>
    </xf>
    <xf numFmtId="164" fontId="3" fillId="3" borderId="8" xfId="1" applyNumberFormat="1" applyFont="1" applyFill="1" applyBorder="1" applyAlignment="1">
      <alignment horizontal="right" wrapText="1"/>
    </xf>
    <xf numFmtId="3" fontId="3" fillId="3" borderId="8" xfId="1" applyNumberFormat="1" applyFont="1" applyFill="1" applyBorder="1" applyAlignment="1">
      <alignment horizontal="right" wrapText="1"/>
    </xf>
    <xf numFmtId="164" fontId="3" fillId="4" borderId="8" xfId="1" applyNumberFormat="1" applyFont="1" applyFill="1" applyBorder="1" applyAlignment="1">
      <alignment horizontal="right" wrapText="1"/>
    </xf>
    <xf numFmtId="3" fontId="3" fillId="4" borderId="8" xfId="1" applyNumberFormat="1" applyFont="1" applyFill="1" applyBorder="1" applyAlignment="1">
      <alignment horizontal="right" wrapText="1"/>
    </xf>
    <xf numFmtId="164" fontId="3" fillId="5" borderId="8" xfId="1" applyNumberFormat="1" applyFont="1" applyFill="1" applyBorder="1" applyAlignment="1">
      <alignment horizontal="right" wrapText="1"/>
    </xf>
    <xf numFmtId="3" fontId="3" fillId="5" borderId="8" xfId="1" applyNumberFormat="1" applyFont="1" applyFill="1" applyBorder="1" applyAlignment="1">
      <alignment horizontal="right" wrapText="1"/>
    </xf>
    <xf numFmtId="164" fontId="3" fillId="6" borderId="8" xfId="1" applyNumberFormat="1" applyFont="1" applyFill="1" applyBorder="1" applyAlignment="1">
      <alignment horizontal="right" wrapText="1"/>
    </xf>
    <xf numFmtId="3" fontId="3" fillId="6" borderId="8" xfId="1" applyNumberFormat="1" applyFont="1" applyFill="1" applyBorder="1" applyAlignment="1">
      <alignment horizontal="right" wrapText="1"/>
    </xf>
    <xf numFmtId="0" fontId="5" fillId="0" borderId="0" xfId="1" applyFont="1" applyAlignment="1">
      <alignment horizontal="left"/>
    </xf>
    <xf numFmtId="2" fontId="1" fillId="0" borderId="0" xfId="1" applyNumberFormat="1" applyAlignment="1">
      <alignment horizontal="left"/>
    </xf>
    <xf numFmtId="1" fontId="1" fillId="0" borderId="0" xfId="1" applyNumberFormat="1" applyAlignment="1">
      <alignment horizontal="left"/>
    </xf>
    <xf numFmtId="0" fontId="2" fillId="3" borderId="1" xfId="1" applyFont="1" applyFill="1" applyBorder="1" applyAlignment="1">
      <alignment vertical="center" wrapText="1"/>
    </xf>
    <xf numFmtId="0" fontId="2" fillId="3" borderId="2" xfId="1" applyFont="1" applyFill="1" applyBorder="1" applyAlignment="1">
      <alignment vertical="center" wrapText="1"/>
    </xf>
    <xf numFmtId="0" fontId="2" fillId="3" borderId="3" xfId="1" applyFont="1" applyFill="1" applyBorder="1" applyAlignment="1">
      <alignment vertical="center" wrapText="1"/>
    </xf>
    <xf numFmtId="0" fontId="2" fillId="4" borderId="1" xfId="1" applyFont="1" applyFill="1" applyBorder="1" applyAlignment="1">
      <alignment vertical="center" wrapText="1"/>
    </xf>
    <xf numFmtId="0" fontId="2" fillId="5" borderId="1" xfId="1" applyFont="1" applyFill="1" applyBorder="1" applyAlignment="1">
      <alignment vertical="center" wrapText="1"/>
    </xf>
    <xf numFmtId="0" fontId="2" fillId="6" borderId="1" xfId="1" applyFont="1" applyFill="1" applyBorder="1" applyAlignment="1">
      <alignment vertical="center" wrapText="1"/>
    </xf>
    <xf numFmtId="0" fontId="2" fillId="6" borderId="2" xfId="1" applyFont="1" applyFill="1" applyBorder="1" applyAlignment="1">
      <alignment vertical="center" wrapText="1"/>
    </xf>
    <xf numFmtId="0" fontId="2" fillId="6" borderId="3" xfId="1" applyFont="1" applyFill="1" applyBorder="1" applyAlignment="1">
      <alignment vertical="center" wrapText="1"/>
    </xf>
    <xf numFmtId="0" fontId="2" fillId="6" borderId="5" xfId="1" applyFont="1" applyFill="1" applyBorder="1" applyAlignment="1">
      <alignment vertical="center" wrapText="1"/>
    </xf>
    <xf numFmtId="0" fontId="2" fillId="6" borderId="6" xfId="1" applyFont="1" applyFill="1" applyBorder="1" applyAlignment="1">
      <alignment vertical="center" wrapText="1"/>
    </xf>
    <xf numFmtId="0" fontId="2" fillId="6" borderId="7" xfId="1" applyFont="1" applyFill="1" applyBorder="1" applyAlignment="1">
      <alignment vertical="center" wrapText="1"/>
    </xf>
    <xf numFmtId="0" fontId="2" fillId="3" borderId="5" xfId="1" applyFont="1" applyFill="1" applyBorder="1" applyAlignment="1">
      <alignment vertical="center" wrapText="1"/>
    </xf>
    <xf numFmtId="0" fontId="2" fillId="3" borderId="6" xfId="1" applyFont="1" applyFill="1" applyBorder="1" applyAlignment="1">
      <alignment vertical="center" wrapText="1"/>
    </xf>
    <xf numFmtId="0" fontId="2" fillId="3" borderId="7" xfId="1" applyFont="1" applyFill="1" applyBorder="1" applyAlignment="1">
      <alignment vertical="center" wrapText="1"/>
    </xf>
    <xf numFmtId="0" fontId="2" fillId="4" borderId="5" xfId="1" applyFont="1" applyFill="1" applyBorder="1" applyAlignment="1">
      <alignment vertical="center" wrapText="1"/>
    </xf>
    <xf numFmtId="0" fontId="2" fillId="5" borderId="5" xfId="1" applyFont="1" applyFill="1" applyBorder="1" applyAlignment="1">
      <alignment vertical="center" wrapText="1"/>
    </xf>
    <xf numFmtId="0" fontId="0" fillId="0" borderId="0" xfId="0" pivotButton="1"/>
    <xf numFmtId="0" fontId="0" fillId="0" borderId="0" xfId="0" applyAlignment="1">
      <alignment horizontal="left"/>
    </xf>
    <xf numFmtId="0" fontId="5" fillId="0" borderId="0" xfId="0" applyFont="1"/>
    <xf numFmtId="165" fontId="1" fillId="0" borderId="0" xfId="3" applyNumberFormat="1" applyFont="1"/>
    <xf numFmtId="165" fontId="5" fillId="0" borderId="0" xfId="3" applyNumberFormat="1" applyFont="1"/>
    <xf numFmtId="165" fontId="1" fillId="0" borderId="0" xfId="1" applyNumberFormat="1"/>
    <xf numFmtId="0" fontId="7" fillId="0" borderId="0" xfId="0" applyFont="1"/>
    <xf numFmtId="0" fontId="0" fillId="0" borderId="9" xfId="0" applyBorder="1" applyAlignment="1">
      <alignment horizontal="center" vertical="center"/>
    </xf>
    <xf numFmtId="0" fontId="7" fillId="0" borderId="9" xfId="0" applyFont="1" applyBorder="1" applyAlignment="1">
      <alignment horizontal="center" vertical="center"/>
    </xf>
    <xf numFmtId="0" fontId="5" fillId="0" borderId="9" xfId="0" applyFont="1" applyBorder="1" applyAlignment="1">
      <alignment horizontal="center" vertical="center"/>
    </xf>
    <xf numFmtId="9" fontId="5" fillId="0" borderId="0" xfId="0" applyNumberFormat="1" applyFont="1"/>
    <xf numFmtId="166" fontId="0" fillId="0" borderId="9" xfId="0" applyNumberFormat="1" applyBorder="1" applyAlignment="1">
      <alignment horizontal="center" vertical="center"/>
    </xf>
    <xf numFmtId="0" fontId="2" fillId="2" borderId="1" xfId="1" applyFont="1" applyFill="1" applyBorder="1" applyAlignment="1">
      <alignment horizontal="center" vertical="center" wrapText="1"/>
    </xf>
    <xf numFmtId="0" fontId="2" fillId="2" borderId="2" xfId="1" applyFont="1" applyFill="1" applyBorder="1" applyAlignment="1">
      <alignment horizontal="center" vertical="center" wrapText="1"/>
    </xf>
    <xf numFmtId="0" fontId="2" fillId="2" borderId="3" xfId="1" applyFont="1" applyFill="1" applyBorder="1" applyAlignment="1">
      <alignment horizontal="center" vertical="center" wrapText="1"/>
    </xf>
    <xf numFmtId="0" fontId="4" fillId="2" borderId="0" xfId="1" applyFont="1" applyFill="1" applyAlignment="1">
      <alignment horizontal="left" wrapText="1"/>
    </xf>
    <xf numFmtId="0" fontId="2" fillId="2" borderId="5" xfId="1" applyFont="1" applyFill="1" applyBorder="1" applyAlignment="1">
      <alignment horizontal="center" vertical="center" wrapText="1"/>
    </xf>
    <xf numFmtId="0" fontId="2" fillId="2" borderId="6" xfId="1" applyFont="1" applyFill="1" applyBorder="1" applyAlignment="1">
      <alignment horizontal="center" vertical="center" wrapText="1"/>
    </xf>
    <xf numFmtId="0" fontId="2" fillId="2" borderId="7" xfId="1" applyFont="1" applyFill="1" applyBorder="1" applyAlignment="1">
      <alignment horizontal="center" vertical="center" wrapText="1"/>
    </xf>
    <xf numFmtId="0" fontId="9" fillId="0" borderId="9" xfId="0" applyFont="1" applyBorder="1" applyAlignment="1">
      <alignment horizontal="center" vertical="center" wrapText="1"/>
    </xf>
    <xf numFmtId="0" fontId="0" fillId="0" borderId="9" xfId="0" applyBorder="1" applyAlignment="1">
      <alignment horizontal="center" vertical="center"/>
    </xf>
    <xf numFmtId="0" fontId="7" fillId="0" borderId="9" xfId="0" applyFont="1" applyBorder="1" applyAlignment="1">
      <alignment horizontal="center" vertical="center"/>
    </xf>
    <xf numFmtId="0" fontId="0" fillId="0" borderId="0" xfId="0" applyNumberFormat="1"/>
    <xf numFmtId="2" fontId="5" fillId="0" borderId="0" xfId="0" applyNumberFormat="1" applyFont="1" applyAlignment="1">
      <alignment horizontal="center"/>
    </xf>
    <xf numFmtId="9" fontId="5" fillId="0" borderId="0" xfId="3" applyFont="1" applyAlignment="1">
      <alignment horizontal="center"/>
    </xf>
  </cellXfs>
  <cellStyles count="4">
    <cellStyle name="Normal" xfId="0" builtinId="0"/>
    <cellStyle name="Normal 2" xfId="1" xr:uid="{B9E5E733-5DED-054D-9937-4E50094EF8FF}"/>
    <cellStyle name="Per cent" xfId="3" builtinId="5"/>
    <cellStyle name="Percent 2" xfId="2" xr:uid="{F6CFBA73-7E85-5D4B-BC39-9DB25552D803}"/>
  </cellStyles>
  <dxfs count="0"/>
  <tableStyles count="0" defaultTableStyle="TableStyleMedium2" defaultPivotStyle="PivotStyleLight16"/>
  <colors>
    <mruColors>
      <color rgb="FF44BA45"/>
      <color rgb="FF0000CD"/>
      <color rgb="FFA0522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Residential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graph!$B$3</c:f>
              <c:strCache>
                <c:ptCount val="1"/>
                <c:pt idx="0">
                  <c:v>2010</c:v>
                </c:pt>
              </c:strCache>
            </c:strRef>
          </c:tx>
          <c:spPr>
            <a:solidFill>
              <a:schemeClr val="accent1"/>
            </a:solidFill>
            <a:ln>
              <a:noFill/>
            </a:ln>
            <a:effectLst/>
          </c:spPr>
          <c:invertIfNegative val="0"/>
          <c:cat>
            <c:strRef>
              <c:f>graph!$A$4:$A$9</c:f>
              <c:strCache>
                <c:ptCount val="6"/>
                <c:pt idx="0">
                  <c:v>IOU</c:v>
                </c:pt>
                <c:pt idx="1">
                  <c:v>POU</c:v>
                </c:pt>
                <c:pt idx="2">
                  <c:v>CCA</c:v>
                </c:pt>
                <c:pt idx="3">
                  <c:v>Other</c:v>
                </c:pt>
                <c:pt idx="4">
                  <c:v>DA</c:v>
                </c:pt>
                <c:pt idx="5">
                  <c:v>Others</c:v>
                </c:pt>
              </c:strCache>
            </c:strRef>
          </c:cat>
          <c:val>
            <c:numRef>
              <c:f>graph!$B$4:$B$9</c:f>
              <c:numCache>
                <c:formatCode>0%</c:formatCode>
                <c:ptCount val="6"/>
                <c:pt idx="0">
                  <c:v>0.79151416533379859</c:v>
                </c:pt>
                <c:pt idx="1">
                  <c:v>0.20635511181824198</c:v>
                </c:pt>
              </c:numCache>
            </c:numRef>
          </c:val>
          <c:extLst>
            <c:ext xmlns:c16="http://schemas.microsoft.com/office/drawing/2014/chart" uri="{C3380CC4-5D6E-409C-BE32-E72D297353CC}">
              <c16:uniqueId val="{00000000-7059-3E45-9966-95DA63F25D7F}"/>
            </c:ext>
          </c:extLst>
        </c:ser>
        <c:ser>
          <c:idx val="1"/>
          <c:order val="1"/>
          <c:tx>
            <c:strRef>
              <c:f>graph!$C$3</c:f>
              <c:strCache>
                <c:ptCount val="1"/>
                <c:pt idx="0">
                  <c:v>2022</c:v>
                </c:pt>
              </c:strCache>
            </c:strRef>
          </c:tx>
          <c:spPr>
            <a:solidFill>
              <a:schemeClr val="accent2"/>
            </a:solidFill>
            <a:ln>
              <a:noFill/>
            </a:ln>
            <a:effectLst/>
          </c:spPr>
          <c:invertIfNegative val="0"/>
          <c:cat>
            <c:strRef>
              <c:f>graph!$A$4:$A$9</c:f>
              <c:strCache>
                <c:ptCount val="6"/>
                <c:pt idx="0">
                  <c:v>IOU</c:v>
                </c:pt>
                <c:pt idx="1">
                  <c:v>POU</c:v>
                </c:pt>
                <c:pt idx="2">
                  <c:v>CCA</c:v>
                </c:pt>
                <c:pt idx="3">
                  <c:v>Other</c:v>
                </c:pt>
                <c:pt idx="4">
                  <c:v>DA</c:v>
                </c:pt>
                <c:pt idx="5">
                  <c:v>Others</c:v>
                </c:pt>
              </c:strCache>
            </c:strRef>
          </c:cat>
          <c:val>
            <c:numRef>
              <c:f>graph!$C$4:$C$9</c:f>
              <c:numCache>
                <c:formatCode>0%</c:formatCode>
                <c:ptCount val="6"/>
                <c:pt idx="0">
                  <c:v>0.4300751770674362</c:v>
                </c:pt>
                <c:pt idx="1">
                  <c:v>0.20776642225197836</c:v>
                </c:pt>
                <c:pt idx="2">
                  <c:v>0.3255854517687668</c:v>
                </c:pt>
                <c:pt idx="3">
                  <c:v>3.6048262943831802E-2</c:v>
                </c:pt>
              </c:numCache>
            </c:numRef>
          </c:val>
          <c:extLst>
            <c:ext xmlns:c16="http://schemas.microsoft.com/office/drawing/2014/chart" uri="{C3380CC4-5D6E-409C-BE32-E72D297353CC}">
              <c16:uniqueId val="{00000001-7059-3E45-9966-95DA63F25D7F}"/>
            </c:ext>
          </c:extLst>
        </c:ser>
        <c:dLbls>
          <c:showLegendKey val="0"/>
          <c:showVal val="0"/>
          <c:showCatName val="0"/>
          <c:showSerName val="0"/>
          <c:showPercent val="0"/>
          <c:showBubbleSize val="0"/>
        </c:dLbls>
        <c:gapWidth val="219"/>
        <c:overlap val="-27"/>
        <c:axId val="308363136"/>
        <c:axId val="308364880"/>
      </c:barChart>
      <c:catAx>
        <c:axId val="30836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4880"/>
        <c:crosses val="autoZero"/>
        <c:auto val="1"/>
        <c:lblAlgn val="ctr"/>
        <c:lblOffset val="100"/>
        <c:noMultiLvlLbl val="0"/>
      </c:catAx>
      <c:valAx>
        <c:axId val="308364880"/>
        <c:scaling>
          <c:orientation val="minMax"/>
          <c:max val="0.8"/>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3136"/>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Commercial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graph!$D$3</c:f>
              <c:strCache>
                <c:ptCount val="1"/>
                <c:pt idx="0">
                  <c:v>2010</c:v>
                </c:pt>
              </c:strCache>
            </c:strRef>
          </c:tx>
          <c:spPr>
            <a:solidFill>
              <a:schemeClr val="accent1"/>
            </a:solidFill>
            <a:ln>
              <a:noFill/>
            </a:ln>
            <a:effectLst/>
          </c:spPr>
          <c:invertIfNegative val="0"/>
          <c:cat>
            <c:strRef>
              <c:f>graph!$A$4:$A$9</c:f>
              <c:strCache>
                <c:ptCount val="6"/>
                <c:pt idx="0">
                  <c:v>IOU</c:v>
                </c:pt>
                <c:pt idx="1">
                  <c:v>POU</c:v>
                </c:pt>
                <c:pt idx="2">
                  <c:v>CCA</c:v>
                </c:pt>
                <c:pt idx="3">
                  <c:v>Other</c:v>
                </c:pt>
                <c:pt idx="4">
                  <c:v>DA</c:v>
                </c:pt>
                <c:pt idx="5">
                  <c:v>Others</c:v>
                </c:pt>
              </c:strCache>
            </c:strRef>
          </c:cat>
          <c:val>
            <c:numRef>
              <c:f>graph!$D$4:$D$9</c:f>
              <c:numCache>
                <c:formatCode>0%</c:formatCode>
                <c:ptCount val="6"/>
                <c:pt idx="0">
                  <c:v>0.78439689780512456</c:v>
                </c:pt>
                <c:pt idx="1">
                  <c:v>0.2111480242770758</c:v>
                </c:pt>
              </c:numCache>
            </c:numRef>
          </c:val>
          <c:extLst>
            <c:ext xmlns:c16="http://schemas.microsoft.com/office/drawing/2014/chart" uri="{C3380CC4-5D6E-409C-BE32-E72D297353CC}">
              <c16:uniqueId val="{00000000-651F-444A-B43E-C1B9C1C462A6}"/>
            </c:ext>
          </c:extLst>
        </c:ser>
        <c:ser>
          <c:idx val="1"/>
          <c:order val="1"/>
          <c:tx>
            <c:strRef>
              <c:f>graph!$E$3</c:f>
              <c:strCache>
                <c:ptCount val="1"/>
                <c:pt idx="0">
                  <c:v>2022</c:v>
                </c:pt>
              </c:strCache>
            </c:strRef>
          </c:tx>
          <c:spPr>
            <a:solidFill>
              <a:schemeClr val="accent2"/>
            </a:solidFill>
            <a:ln>
              <a:noFill/>
            </a:ln>
            <a:effectLst/>
          </c:spPr>
          <c:invertIfNegative val="0"/>
          <c:cat>
            <c:strRef>
              <c:f>graph!$A$4:$A$9</c:f>
              <c:strCache>
                <c:ptCount val="6"/>
                <c:pt idx="0">
                  <c:v>IOU</c:v>
                </c:pt>
                <c:pt idx="1">
                  <c:v>POU</c:v>
                </c:pt>
                <c:pt idx="2">
                  <c:v>CCA</c:v>
                </c:pt>
                <c:pt idx="3">
                  <c:v>Other</c:v>
                </c:pt>
                <c:pt idx="4">
                  <c:v>DA</c:v>
                </c:pt>
                <c:pt idx="5">
                  <c:v>Others</c:v>
                </c:pt>
              </c:strCache>
            </c:strRef>
          </c:cat>
          <c:val>
            <c:numRef>
              <c:f>graph!$E$4:$E$9</c:f>
              <c:numCache>
                <c:formatCode>0%</c:formatCode>
                <c:ptCount val="6"/>
                <c:pt idx="0">
                  <c:v>0.45141890542446123</c:v>
                </c:pt>
                <c:pt idx="1">
                  <c:v>0.19426688373387882</c:v>
                </c:pt>
                <c:pt idx="2">
                  <c:v>0.33152336397692955</c:v>
                </c:pt>
                <c:pt idx="4">
                  <c:v>1.8162836721478157E-2</c:v>
                </c:pt>
              </c:numCache>
            </c:numRef>
          </c:val>
          <c:extLst>
            <c:ext xmlns:c16="http://schemas.microsoft.com/office/drawing/2014/chart" uri="{C3380CC4-5D6E-409C-BE32-E72D297353CC}">
              <c16:uniqueId val="{00000001-651F-444A-B43E-C1B9C1C462A6}"/>
            </c:ext>
          </c:extLst>
        </c:ser>
        <c:dLbls>
          <c:showLegendKey val="0"/>
          <c:showVal val="0"/>
          <c:showCatName val="0"/>
          <c:showSerName val="0"/>
          <c:showPercent val="0"/>
          <c:showBubbleSize val="0"/>
        </c:dLbls>
        <c:gapWidth val="219"/>
        <c:overlap val="-27"/>
        <c:axId val="308363136"/>
        <c:axId val="308364880"/>
      </c:barChart>
      <c:catAx>
        <c:axId val="30836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4880"/>
        <c:crosses val="autoZero"/>
        <c:auto val="1"/>
        <c:lblAlgn val="ctr"/>
        <c:lblOffset val="100"/>
        <c:noMultiLvlLbl val="0"/>
      </c:catAx>
      <c:valAx>
        <c:axId val="3083648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3136"/>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Industrial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graph!$F$3</c:f>
              <c:strCache>
                <c:ptCount val="1"/>
                <c:pt idx="0">
                  <c:v>2010</c:v>
                </c:pt>
              </c:strCache>
            </c:strRef>
          </c:tx>
          <c:spPr>
            <a:solidFill>
              <a:schemeClr val="accent1"/>
            </a:solidFill>
            <a:ln>
              <a:noFill/>
            </a:ln>
            <a:effectLst/>
          </c:spPr>
          <c:invertIfNegative val="0"/>
          <c:cat>
            <c:strRef>
              <c:f>graph!$A$4:$A$9</c:f>
              <c:strCache>
                <c:ptCount val="6"/>
                <c:pt idx="0">
                  <c:v>IOU</c:v>
                </c:pt>
                <c:pt idx="1">
                  <c:v>POU</c:v>
                </c:pt>
                <c:pt idx="2">
                  <c:v>CCA</c:v>
                </c:pt>
                <c:pt idx="3">
                  <c:v>Other</c:v>
                </c:pt>
                <c:pt idx="4">
                  <c:v>DA</c:v>
                </c:pt>
                <c:pt idx="5">
                  <c:v>Others</c:v>
                </c:pt>
              </c:strCache>
            </c:strRef>
          </c:cat>
          <c:val>
            <c:numRef>
              <c:f>graph!$F$4:$F$9</c:f>
              <c:numCache>
                <c:formatCode>0%</c:formatCode>
                <c:ptCount val="6"/>
                <c:pt idx="0">
                  <c:v>0.54469257950530037</c:v>
                </c:pt>
                <c:pt idx="1">
                  <c:v>0.43810600706713781</c:v>
                </c:pt>
                <c:pt idx="3">
                  <c:v>1.2395759717314488E-2</c:v>
                </c:pt>
                <c:pt idx="5">
                  <c:v>1.2395759717314488E-2</c:v>
                </c:pt>
              </c:numCache>
            </c:numRef>
          </c:val>
          <c:extLst>
            <c:ext xmlns:c16="http://schemas.microsoft.com/office/drawing/2014/chart" uri="{C3380CC4-5D6E-409C-BE32-E72D297353CC}">
              <c16:uniqueId val="{00000000-6288-E340-8AD4-D035B3BC4BC9}"/>
            </c:ext>
          </c:extLst>
        </c:ser>
        <c:ser>
          <c:idx val="1"/>
          <c:order val="1"/>
          <c:tx>
            <c:strRef>
              <c:f>graph!$G$3</c:f>
              <c:strCache>
                <c:ptCount val="1"/>
                <c:pt idx="0">
                  <c:v>2022</c:v>
                </c:pt>
              </c:strCache>
            </c:strRef>
          </c:tx>
          <c:spPr>
            <a:solidFill>
              <a:schemeClr val="accent2"/>
            </a:solidFill>
            <a:ln>
              <a:noFill/>
            </a:ln>
            <a:effectLst/>
          </c:spPr>
          <c:invertIfNegative val="0"/>
          <c:cat>
            <c:strRef>
              <c:f>graph!$A$4:$A$9</c:f>
              <c:strCache>
                <c:ptCount val="6"/>
                <c:pt idx="0">
                  <c:v>IOU</c:v>
                </c:pt>
                <c:pt idx="1">
                  <c:v>POU</c:v>
                </c:pt>
                <c:pt idx="2">
                  <c:v>CCA</c:v>
                </c:pt>
                <c:pt idx="3">
                  <c:v>Other</c:v>
                </c:pt>
                <c:pt idx="4">
                  <c:v>DA</c:v>
                </c:pt>
                <c:pt idx="5">
                  <c:v>Others</c:v>
                </c:pt>
              </c:strCache>
            </c:strRef>
          </c:cat>
          <c:val>
            <c:numRef>
              <c:f>graph!$G$4:$G$9</c:f>
              <c:numCache>
                <c:formatCode>0%</c:formatCode>
                <c:ptCount val="6"/>
                <c:pt idx="0">
                  <c:v>0.70368427015198587</c:v>
                </c:pt>
                <c:pt idx="1">
                  <c:v>0.13816460262472199</c:v>
                </c:pt>
                <c:pt idx="2">
                  <c:v>0.1477881857697376</c:v>
                </c:pt>
                <c:pt idx="3">
                  <c:v>6.2428076535510071E-3</c:v>
                </c:pt>
                <c:pt idx="5">
                  <c:v>6.23684508654666E-3</c:v>
                </c:pt>
              </c:numCache>
            </c:numRef>
          </c:val>
          <c:extLst>
            <c:ext xmlns:c16="http://schemas.microsoft.com/office/drawing/2014/chart" uri="{C3380CC4-5D6E-409C-BE32-E72D297353CC}">
              <c16:uniqueId val="{00000001-6288-E340-8AD4-D035B3BC4BC9}"/>
            </c:ext>
          </c:extLst>
        </c:ser>
        <c:dLbls>
          <c:showLegendKey val="0"/>
          <c:showVal val="0"/>
          <c:showCatName val="0"/>
          <c:showSerName val="0"/>
          <c:showPercent val="0"/>
          <c:showBubbleSize val="0"/>
        </c:dLbls>
        <c:gapWidth val="219"/>
        <c:overlap val="-27"/>
        <c:axId val="308363136"/>
        <c:axId val="308364880"/>
      </c:barChart>
      <c:catAx>
        <c:axId val="30836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4880"/>
        <c:crosses val="autoZero"/>
        <c:auto val="1"/>
        <c:lblAlgn val="ctr"/>
        <c:lblOffset val="100"/>
        <c:noMultiLvlLbl val="0"/>
      </c:catAx>
      <c:valAx>
        <c:axId val="308364880"/>
        <c:scaling>
          <c:orientation val="minMax"/>
          <c:max val="0.8"/>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3136"/>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Helvetica" pitchFamily="2" charset="0"/>
                <a:ea typeface="+mn-ea"/>
                <a:cs typeface="+mn-cs"/>
              </a:defRPr>
            </a:pPr>
            <a:r>
              <a:rPr lang="en-GB"/>
              <a:t>Residential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Helvetica" pitchFamily="2" charset="0"/>
              <a:ea typeface="+mn-ea"/>
              <a:cs typeface="+mn-cs"/>
            </a:defRPr>
          </a:pPr>
          <a:endParaRPr lang="en-US"/>
        </a:p>
      </c:txPr>
    </c:title>
    <c:autoTitleDeleted val="0"/>
    <c:plotArea>
      <c:layout>
        <c:manualLayout>
          <c:layoutTarget val="inner"/>
          <c:xMode val="edge"/>
          <c:yMode val="edge"/>
          <c:x val="0.34058403098274476"/>
          <c:y val="0.15154975145581065"/>
          <c:w val="0.61095808206681135"/>
          <c:h val="0.75579304729140329"/>
        </c:manualLayout>
      </c:layout>
      <c:barChart>
        <c:barDir val="col"/>
        <c:grouping val="stacked"/>
        <c:varyColors val="0"/>
        <c:ser>
          <c:idx val="1"/>
          <c:order val="0"/>
          <c:tx>
            <c:strRef>
              <c:f>graph!$A$5</c:f>
              <c:strCache>
                <c:ptCount val="1"/>
                <c:pt idx="0">
                  <c:v>POU</c:v>
                </c:pt>
              </c:strCache>
            </c:strRef>
          </c:tx>
          <c:spPr>
            <a:solidFill>
              <a:srgbClr val="0000CD"/>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Helvetica" pitchFamily="2"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graph!$B$3:$C$3</c:f>
              <c:numCache>
                <c:formatCode>General</c:formatCode>
                <c:ptCount val="2"/>
                <c:pt idx="0">
                  <c:v>2010</c:v>
                </c:pt>
                <c:pt idx="1">
                  <c:v>2022</c:v>
                </c:pt>
              </c:numCache>
            </c:numRef>
          </c:cat>
          <c:val>
            <c:numRef>
              <c:f>graph!$B$5:$C$5</c:f>
              <c:numCache>
                <c:formatCode>0%</c:formatCode>
                <c:ptCount val="2"/>
                <c:pt idx="0">
                  <c:v>0.20635511181824198</c:v>
                </c:pt>
                <c:pt idx="1">
                  <c:v>0.20776642225197836</c:v>
                </c:pt>
              </c:numCache>
            </c:numRef>
          </c:val>
          <c:extLst>
            <c:ext xmlns:c16="http://schemas.microsoft.com/office/drawing/2014/chart" uri="{C3380CC4-5D6E-409C-BE32-E72D297353CC}">
              <c16:uniqueId val="{00000001-4948-4C4A-B767-4E40FEEB1AFB}"/>
            </c:ext>
          </c:extLst>
        </c:ser>
        <c:ser>
          <c:idx val="0"/>
          <c:order val="1"/>
          <c:tx>
            <c:strRef>
              <c:f>graph!$A$4</c:f>
              <c:strCache>
                <c:ptCount val="1"/>
                <c:pt idx="0">
                  <c:v>IOU</c:v>
                </c:pt>
              </c:strCache>
            </c:strRef>
          </c:tx>
          <c:spPr>
            <a:solidFill>
              <a:srgbClr val="A0522D"/>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Helvetica" pitchFamily="2"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graph!$B$3:$C$3</c:f>
              <c:numCache>
                <c:formatCode>General</c:formatCode>
                <c:ptCount val="2"/>
                <c:pt idx="0">
                  <c:v>2010</c:v>
                </c:pt>
                <c:pt idx="1">
                  <c:v>2022</c:v>
                </c:pt>
              </c:numCache>
            </c:numRef>
          </c:cat>
          <c:val>
            <c:numRef>
              <c:f>graph!$B$4:$C$4</c:f>
              <c:numCache>
                <c:formatCode>0%</c:formatCode>
                <c:ptCount val="2"/>
                <c:pt idx="0">
                  <c:v>0.79151416533379859</c:v>
                </c:pt>
                <c:pt idx="1">
                  <c:v>0.4300751770674362</c:v>
                </c:pt>
              </c:numCache>
            </c:numRef>
          </c:val>
          <c:extLst>
            <c:ext xmlns:c16="http://schemas.microsoft.com/office/drawing/2014/chart" uri="{C3380CC4-5D6E-409C-BE32-E72D297353CC}">
              <c16:uniqueId val="{00000000-4948-4C4A-B767-4E40FEEB1AFB}"/>
            </c:ext>
          </c:extLst>
        </c:ser>
        <c:ser>
          <c:idx val="2"/>
          <c:order val="2"/>
          <c:tx>
            <c:strRef>
              <c:f>graph!$A$6</c:f>
              <c:strCache>
                <c:ptCount val="1"/>
                <c:pt idx="0">
                  <c:v>CCA</c:v>
                </c:pt>
              </c:strCache>
            </c:strRef>
          </c:tx>
          <c:spPr>
            <a:solidFill>
              <a:srgbClr val="44BA45"/>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Helvetica" pitchFamily="2"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graph!$B$3:$C$3</c:f>
              <c:numCache>
                <c:formatCode>General</c:formatCode>
                <c:ptCount val="2"/>
                <c:pt idx="0">
                  <c:v>2010</c:v>
                </c:pt>
                <c:pt idx="1">
                  <c:v>2022</c:v>
                </c:pt>
              </c:numCache>
            </c:numRef>
          </c:cat>
          <c:val>
            <c:numRef>
              <c:f>graph!$B$6:$C$6</c:f>
              <c:numCache>
                <c:formatCode>0%</c:formatCode>
                <c:ptCount val="2"/>
                <c:pt idx="1">
                  <c:v>0.3255854517687668</c:v>
                </c:pt>
              </c:numCache>
            </c:numRef>
          </c:val>
          <c:extLst>
            <c:ext xmlns:c16="http://schemas.microsoft.com/office/drawing/2014/chart" uri="{C3380CC4-5D6E-409C-BE32-E72D297353CC}">
              <c16:uniqueId val="{00000002-4948-4C4A-B767-4E40FEEB1AFB}"/>
            </c:ext>
          </c:extLst>
        </c:ser>
        <c:ser>
          <c:idx val="4"/>
          <c:order val="3"/>
          <c:tx>
            <c:strRef>
              <c:f>graph!$A$8</c:f>
              <c:strCache>
                <c:ptCount val="1"/>
                <c:pt idx="0">
                  <c:v>DA</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Helvetica" pitchFamily="2"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graph!$B$3:$C$3</c:f>
              <c:numCache>
                <c:formatCode>General</c:formatCode>
                <c:ptCount val="2"/>
                <c:pt idx="0">
                  <c:v>2010</c:v>
                </c:pt>
                <c:pt idx="1">
                  <c:v>2022</c:v>
                </c:pt>
              </c:numCache>
            </c:numRef>
          </c:cat>
          <c:val>
            <c:numRef>
              <c:f>graph!$B$8:$C$8</c:f>
              <c:numCache>
                <c:formatCode>0%</c:formatCode>
                <c:ptCount val="2"/>
              </c:numCache>
            </c:numRef>
          </c:val>
          <c:extLst>
            <c:ext xmlns:c16="http://schemas.microsoft.com/office/drawing/2014/chart" uri="{C3380CC4-5D6E-409C-BE32-E72D297353CC}">
              <c16:uniqueId val="{00000004-4948-4C4A-B767-4E40FEEB1AFB}"/>
            </c:ext>
          </c:extLst>
        </c:ser>
        <c:ser>
          <c:idx val="3"/>
          <c:order val="4"/>
          <c:tx>
            <c:strRef>
              <c:f>graph!$A$7</c:f>
              <c:strCache>
                <c:ptCount val="1"/>
                <c:pt idx="0">
                  <c:v>Other</c:v>
                </c:pt>
              </c:strCache>
            </c:strRef>
          </c:tx>
          <c:spPr>
            <a:solidFill>
              <a:schemeClr val="accent4"/>
            </a:solidFill>
            <a:ln>
              <a:noFill/>
            </a:ln>
            <a:effectLst/>
          </c:spPr>
          <c:invertIfNegative val="0"/>
          <c:dLbls>
            <c:dLbl>
              <c:idx val="1"/>
              <c:layout>
                <c:manualLayout>
                  <c:x val="0.12772549267087707"/>
                  <c:y val="9.4831873162597967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092-7747-A584-C63FCC34BA85}"/>
                </c:ext>
              </c:extLst>
            </c:dLbl>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Helvetica" pitchFamily="2"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graph!$B$3:$C$3</c:f>
              <c:numCache>
                <c:formatCode>General</c:formatCode>
                <c:ptCount val="2"/>
                <c:pt idx="0">
                  <c:v>2010</c:v>
                </c:pt>
                <c:pt idx="1">
                  <c:v>2022</c:v>
                </c:pt>
              </c:numCache>
            </c:numRef>
          </c:cat>
          <c:val>
            <c:numRef>
              <c:f>graph!$B$7:$C$7</c:f>
              <c:numCache>
                <c:formatCode>0%</c:formatCode>
                <c:ptCount val="2"/>
                <c:pt idx="1">
                  <c:v>3.6048262943831802E-2</c:v>
                </c:pt>
              </c:numCache>
            </c:numRef>
          </c:val>
          <c:extLst>
            <c:ext xmlns:c16="http://schemas.microsoft.com/office/drawing/2014/chart" uri="{C3380CC4-5D6E-409C-BE32-E72D297353CC}">
              <c16:uniqueId val="{00000003-4948-4C4A-B767-4E40FEEB1AFB}"/>
            </c:ext>
          </c:extLst>
        </c:ser>
        <c:dLbls>
          <c:dLblPos val="ctr"/>
          <c:showLegendKey val="0"/>
          <c:showVal val="1"/>
          <c:showCatName val="0"/>
          <c:showSerName val="0"/>
          <c:showPercent val="0"/>
          <c:showBubbleSize val="0"/>
        </c:dLbls>
        <c:gapWidth val="150"/>
        <c:overlap val="100"/>
        <c:axId val="522270848"/>
        <c:axId val="522272576"/>
      </c:barChart>
      <c:catAx>
        <c:axId val="522270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Helvetica" pitchFamily="2" charset="0"/>
                <a:ea typeface="+mn-ea"/>
                <a:cs typeface="+mn-cs"/>
              </a:defRPr>
            </a:pPr>
            <a:endParaRPr lang="en-US"/>
          </a:p>
        </c:txPr>
        <c:crossAx val="522272576"/>
        <c:crosses val="autoZero"/>
        <c:auto val="1"/>
        <c:lblAlgn val="ctr"/>
        <c:lblOffset val="100"/>
        <c:noMultiLvlLbl val="0"/>
      </c:catAx>
      <c:valAx>
        <c:axId val="52227257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Helvetica" pitchFamily="2" charset="0"/>
                <a:ea typeface="+mn-ea"/>
                <a:cs typeface="+mn-cs"/>
              </a:defRPr>
            </a:pPr>
            <a:endParaRPr lang="en-US"/>
          </a:p>
        </c:txPr>
        <c:crossAx val="522270848"/>
        <c:crosses val="autoZero"/>
        <c:crossBetween val="between"/>
        <c:majorUnit val="0.2"/>
      </c:valAx>
      <c:spPr>
        <a:noFill/>
        <a:ln>
          <a:noFill/>
        </a:ln>
        <a:effectLst/>
      </c:spPr>
    </c:plotArea>
    <c:legend>
      <c:legendPos val="t"/>
      <c:layout>
        <c:manualLayout>
          <c:xMode val="edge"/>
          <c:yMode val="edge"/>
          <c:x val="0"/>
          <c:y val="0.27094088253778925"/>
          <c:w val="0.18233546788884056"/>
          <c:h val="0.48517871752610475"/>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Helvetica"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Helvetica" pitchFamily="2" charset="0"/>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Helvetica" pitchFamily="2" charset="0"/>
                <a:ea typeface="+mn-ea"/>
                <a:cs typeface="+mn-cs"/>
              </a:defRPr>
            </a:pPr>
            <a:r>
              <a:rPr lang="en-GB"/>
              <a:t>Commercial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Helvetica" pitchFamily="2" charset="0"/>
              <a:ea typeface="+mn-ea"/>
              <a:cs typeface="+mn-cs"/>
            </a:defRPr>
          </a:pPr>
          <a:endParaRPr lang="en-US"/>
        </a:p>
      </c:txPr>
    </c:title>
    <c:autoTitleDeleted val="0"/>
    <c:plotArea>
      <c:layout/>
      <c:barChart>
        <c:barDir val="col"/>
        <c:grouping val="stacked"/>
        <c:varyColors val="0"/>
        <c:ser>
          <c:idx val="1"/>
          <c:order val="0"/>
          <c:tx>
            <c:strRef>
              <c:f>graph!$A$5</c:f>
              <c:strCache>
                <c:ptCount val="1"/>
                <c:pt idx="0">
                  <c:v>POU</c:v>
                </c:pt>
              </c:strCache>
            </c:strRef>
          </c:tx>
          <c:spPr>
            <a:solidFill>
              <a:srgbClr val="0000CD"/>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Helvetica" pitchFamily="2"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graph!$D$3:$E$3</c:f>
              <c:numCache>
                <c:formatCode>General</c:formatCode>
                <c:ptCount val="2"/>
                <c:pt idx="0">
                  <c:v>2010</c:v>
                </c:pt>
                <c:pt idx="1">
                  <c:v>2022</c:v>
                </c:pt>
              </c:numCache>
            </c:numRef>
          </c:cat>
          <c:val>
            <c:numRef>
              <c:f>graph!$D$5:$E$5</c:f>
              <c:numCache>
                <c:formatCode>0%</c:formatCode>
                <c:ptCount val="2"/>
                <c:pt idx="0">
                  <c:v>0.2111480242770758</c:v>
                </c:pt>
                <c:pt idx="1">
                  <c:v>0.19426688373387882</c:v>
                </c:pt>
              </c:numCache>
            </c:numRef>
          </c:val>
          <c:extLst>
            <c:ext xmlns:c16="http://schemas.microsoft.com/office/drawing/2014/chart" uri="{C3380CC4-5D6E-409C-BE32-E72D297353CC}">
              <c16:uniqueId val="{00000001-2E38-FB43-BE1A-5202EC55CD74}"/>
            </c:ext>
          </c:extLst>
        </c:ser>
        <c:ser>
          <c:idx val="0"/>
          <c:order val="1"/>
          <c:tx>
            <c:strRef>
              <c:f>graph!$A$4</c:f>
              <c:strCache>
                <c:ptCount val="1"/>
                <c:pt idx="0">
                  <c:v>IOU</c:v>
                </c:pt>
              </c:strCache>
            </c:strRef>
          </c:tx>
          <c:spPr>
            <a:solidFill>
              <a:srgbClr val="A0522D"/>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Helvetica" pitchFamily="2"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graph!$D$3:$E$3</c:f>
              <c:numCache>
                <c:formatCode>General</c:formatCode>
                <c:ptCount val="2"/>
                <c:pt idx="0">
                  <c:v>2010</c:v>
                </c:pt>
                <c:pt idx="1">
                  <c:v>2022</c:v>
                </c:pt>
              </c:numCache>
            </c:numRef>
          </c:cat>
          <c:val>
            <c:numRef>
              <c:f>graph!$D$4:$E$4</c:f>
              <c:numCache>
                <c:formatCode>0%</c:formatCode>
                <c:ptCount val="2"/>
                <c:pt idx="0">
                  <c:v>0.78439689780512456</c:v>
                </c:pt>
                <c:pt idx="1">
                  <c:v>0.45141890542446123</c:v>
                </c:pt>
              </c:numCache>
            </c:numRef>
          </c:val>
          <c:extLst>
            <c:ext xmlns:c16="http://schemas.microsoft.com/office/drawing/2014/chart" uri="{C3380CC4-5D6E-409C-BE32-E72D297353CC}">
              <c16:uniqueId val="{00000000-2E38-FB43-BE1A-5202EC55CD74}"/>
            </c:ext>
          </c:extLst>
        </c:ser>
        <c:ser>
          <c:idx val="2"/>
          <c:order val="2"/>
          <c:tx>
            <c:strRef>
              <c:f>graph!$A$6</c:f>
              <c:strCache>
                <c:ptCount val="1"/>
                <c:pt idx="0">
                  <c:v>CCA</c:v>
                </c:pt>
              </c:strCache>
            </c:strRef>
          </c:tx>
          <c:spPr>
            <a:solidFill>
              <a:srgbClr val="44BA45"/>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Helvetica" pitchFamily="2"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graph!$D$3:$E$3</c:f>
              <c:numCache>
                <c:formatCode>General</c:formatCode>
                <c:ptCount val="2"/>
                <c:pt idx="0">
                  <c:v>2010</c:v>
                </c:pt>
                <c:pt idx="1">
                  <c:v>2022</c:v>
                </c:pt>
              </c:numCache>
            </c:numRef>
          </c:cat>
          <c:val>
            <c:numRef>
              <c:f>graph!$D$6:$E$6</c:f>
              <c:numCache>
                <c:formatCode>0%</c:formatCode>
                <c:ptCount val="2"/>
                <c:pt idx="1">
                  <c:v>0.33152336397692955</c:v>
                </c:pt>
              </c:numCache>
            </c:numRef>
          </c:val>
          <c:extLst>
            <c:ext xmlns:c16="http://schemas.microsoft.com/office/drawing/2014/chart" uri="{C3380CC4-5D6E-409C-BE32-E72D297353CC}">
              <c16:uniqueId val="{00000002-2E38-FB43-BE1A-5202EC55CD74}"/>
            </c:ext>
          </c:extLst>
        </c:ser>
        <c:ser>
          <c:idx val="4"/>
          <c:order val="3"/>
          <c:tx>
            <c:strRef>
              <c:f>graph!$A$8</c:f>
              <c:strCache>
                <c:ptCount val="1"/>
                <c:pt idx="0">
                  <c:v>DA</c:v>
                </c:pt>
              </c:strCache>
            </c:strRef>
          </c:tx>
          <c:spPr>
            <a:solidFill>
              <a:schemeClr val="accent5"/>
            </a:solidFill>
            <a:ln>
              <a:noFill/>
            </a:ln>
            <a:effectLst/>
          </c:spPr>
          <c:invertIfNegative val="0"/>
          <c:dLbls>
            <c:dLbl>
              <c:idx val="1"/>
              <c:layout>
                <c:manualLayout>
                  <c:x val="0.14887277182421121"/>
                  <c:y val="9.2747645341767562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57B-A042-BE09-92241B4E9260}"/>
                </c:ext>
              </c:extLst>
            </c:dLbl>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Helvetica" pitchFamily="2"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graph!$D$3:$E$3</c:f>
              <c:numCache>
                <c:formatCode>General</c:formatCode>
                <c:ptCount val="2"/>
                <c:pt idx="0">
                  <c:v>2010</c:v>
                </c:pt>
                <c:pt idx="1">
                  <c:v>2022</c:v>
                </c:pt>
              </c:numCache>
            </c:numRef>
          </c:cat>
          <c:val>
            <c:numRef>
              <c:f>graph!$D$8:$E$8</c:f>
              <c:numCache>
                <c:formatCode>0%</c:formatCode>
                <c:ptCount val="2"/>
                <c:pt idx="1">
                  <c:v>1.8162836721478157E-2</c:v>
                </c:pt>
              </c:numCache>
            </c:numRef>
          </c:val>
          <c:extLst>
            <c:ext xmlns:c16="http://schemas.microsoft.com/office/drawing/2014/chart" uri="{C3380CC4-5D6E-409C-BE32-E72D297353CC}">
              <c16:uniqueId val="{00000004-2E38-FB43-BE1A-5202EC55CD74}"/>
            </c:ext>
          </c:extLst>
        </c:ser>
        <c:ser>
          <c:idx val="3"/>
          <c:order val="4"/>
          <c:tx>
            <c:strRef>
              <c:f>graph!$A$7</c:f>
              <c:strCache>
                <c:ptCount val="1"/>
                <c:pt idx="0">
                  <c:v>Other</c:v>
                </c:pt>
              </c:strCache>
            </c:strRef>
          </c:tx>
          <c:spPr>
            <a:solidFill>
              <a:schemeClr val="accent4"/>
            </a:solidFill>
            <a:ln>
              <a:noFill/>
            </a:ln>
            <a:effectLst/>
          </c:spPr>
          <c:invertIfNegative val="0"/>
          <c:dLbls>
            <c:dLbl>
              <c:idx val="1"/>
              <c:layout>
                <c:manualLayout>
                  <c:x val="0.15890378502181768"/>
                  <c:y val="1.8575126881280074E-2"/>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Helvetica" pitchFamily="2"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57B-A042-BE09-92241B4E9260}"/>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Helvetica" pitchFamily="2"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graph!$D$3:$E$3</c:f>
              <c:numCache>
                <c:formatCode>General</c:formatCode>
                <c:ptCount val="2"/>
                <c:pt idx="0">
                  <c:v>2010</c:v>
                </c:pt>
                <c:pt idx="1">
                  <c:v>2022</c:v>
                </c:pt>
              </c:numCache>
            </c:numRef>
          </c:cat>
          <c:val>
            <c:numRef>
              <c:f>graph!$D$7:$E$7</c:f>
              <c:numCache>
                <c:formatCode>0%</c:formatCode>
                <c:ptCount val="2"/>
              </c:numCache>
            </c:numRef>
          </c:val>
          <c:extLst>
            <c:ext xmlns:c16="http://schemas.microsoft.com/office/drawing/2014/chart" uri="{C3380CC4-5D6E-409C-BE32-E72D297353CC}">
              <c16:uniqueId val="{00000003-2E38-FB43-BE1A-5202EC55CD74}"/>
            </c:ext>
          </c:extLst>
        </c:ser>
        <c:dLbls>
          <c:dLblPos val="ctr"/>
          <c:showLegendKey val="0"/>
          <c:showVal val="1"/>
          <c:showCatName val="0"/>
          <c:showSerName val="0"/>
          <c:showPercent val="0"/>
          <c:showBubbleSize val="0"/>
        </c:dLbls>
        <c:gapWidth val="150"/>
        <c:overlap val="100"/>
        <c:axId val="522270848"/>
        <c:axId val="522272576"/>
      </c:barChart>
      <c:catAx>
        <c:axId val="522270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Helvetica" pitchFamily="2" charset="0"/>
                <a:ea typeface="+mn-ea"/>
                <a:cs typeface="+mn-cs"/>
              </a:defRPr>
            </a:pPr>
            <a:endParaRPr lang="en-US"/>
          </a:p>
        </c:txPr>
        <c:crossAx val="522272576"/>
        <c:crosses val="autoZero"/>
        <c:auto val="1"/>
        <c:lblAlgn val="ctr"/>
        <c:lblOffset val="100"/>
        <c:noMultiLvlLbl val="0"/>
      </c:catAx>
      <c:valAx>
        <c:axId val="52227257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Helvetica" pitchFamily="2" charset="0"/>
                <a:ea typeface="+mn-ea"/>
                <a:cs typeface="+mn-cs"/>
              </a:defRPr>
            </a:pPr>
            <a:endParaRPr lang="en-US"/>
          </a:p>
        </c:txPr>
        <c:crossAx val="522270848"/>
        <c:crosses val="autoZero"/>
        <c:crossBetween val="between"/>
        <c:majorUnit val="0.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Helvetica" pitchFamily="2" charset="0"/>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Helvetica" pitchFamily="2" charset="0"/>
                <a:ea typeface="+mn-ea"/>
                <a:cs typeface="+mn-cs"/>
              </a:defRPr>
            </a:pPr>
            <a:r>
              <a:rPr lang="en-GB"/>
              <a:t>Industrial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Helvetica" pitchFamily="2" charset="0"/>
              <a:ea typeface="+mn-ea"/>
              <a:cs typeface="+mn-cs"/>
            </a:defRPr>
          </a:pPr>
          <a:endParaRPr lang="en-US"/>
        </a:p>
      </c:txPr>
    </c:title>
    <c:autoTitleDeleted val="0"/>
    <c:plotArea>
      <c:layout/>
      <c:barChart>
        <c:barDir val="col"/>
        <c:grouping val="stacked"/>
        <c:varyColors val="0"/>
        <c:ser>
          <c:idx val="1"/>
          <c:order val="0"/>
          <c:tx>
            <c:strRef>
              <c:f>graph!$A$5</c:f>
              <c:strCache>
                <c:ptCount val="1"/>
                <c:pt idx="0">
                  <c:v>POU</c:v>
                </c:pt>
              </c:strCache>
            </c:strRef>
          </c:tx>
          <c:spPr>
            <a:solidFill>
              <a:srgbClr val="0000CD"/>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Helvetica" pitchFamily="2"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graph!$F$3:$G$3</c:f>
              <c:numCache>
                <c:formatCode>General</c:formatCode>
                <c:ptCount val="2"/>
                <c:pt idx="0">
                  <c:v>2010</c:v>
                </c:pt>
                <c:pt idx="1">
                  <c:v>2022</c:v>
                </c:pt>
              </c:numCache>
            </c:numRef>
          </c:cat>
          <c:val>
            <c:numRef>
              <c:f>graph!$F$5:$G$5</c:f>
              <c:numCache>
                <c:formatCode>0%</c:formatCode>
                <c:ptCount val="2"/>
                <c:pt idx="0">
                  <c:v>0.43810600706713781</c:v>
                </c:pt>
                <c:pt idx="1">
                  <c:v>0.13816460262472199</c:v>
                </c:pt>
              </c:numCache>
            </c:numRef>
          </c:val>
          <c:extLst>
            <c:ext xmlns:c16="http://schemas.microsoft.com/office/drawing/2014/chart" uri="{C3380CC4-5D6E-409C-BE32-E72D297353CC}">
              <c16:uniqueId val="{00000001-0994-584C-9BEE-386A92F9B5E7}"/>
            </c:ext>
          </c:extLst>
        </c:ser>
        <c:ser>
          <c:idx val="0"/>
          <c:order val="1"/>
          <c:tx>
            <c:strRef>
              <c:f>graph!$A$4</c:f>
              <c:strCache>
                <c:ptCount val="1"/>
                <c:pt idx="0">
                  <c:v>IOU</c:v>
                </c:pt>
              </c:strCache>
            </c:strRef>
          </c:tx>
          <c:spPr>
            <a:solidFill>
              <a:srgbClr val="A0522D"/>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Helvetica" pitchFamily="2"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graph!$F$3:$G$3</c:f>
              <c:numCache>
                <c:formatCode>General</c:formatCode>
                <c:ptCount val="2"/>
                <c:pt idx="0">
                  <c:v>2010</c:v>
                </c:pt>
                <c:pt idx="1">
                  <c:v>2022</c:v>
                </c:pt>
              </c:numCache>
            </c:numRef>
          </c:cat>
          <c:val>
            <c:numRef>
              <c:f>graph!$F$4:$G$4</c:f>
              <c:numCache>
                <c:formatCode>0%</c:formatCode>
                <c:ptCount val="2"/>
                <c:pt idx="0">
                  <c:v>0.54469257950530037</c:v>
                </c:pt>
                <c:pt idx="1">
                  <c:v>0.70368427015198587</c:v>
                </c:pt>
              </c:numCache>
            </c:numRef>
          </c:val>
          <c:extLst>
            <c:ext xmlns:c16="http://schemas.microsoft.com/office/drawing/2014/chart" uri="{C3380CC4-5D6E-409C-BE32-E72D297353CC}">
              <c16:uniqueId val="{00000000-0994-584C-9BEE-386A92F9B5E7}"/>
            </c:ext>
          </c:extLst>
        </c:ser>
        <c:ser>
          <c:idx val="2"/>
          <c:order val="2"/>
          <c:tx>
            <c:strRef>
              <c:f>graph!$A$6</c:f>
              <c:strCache>
                <c:ptCount val="1"/>
                <c:pt idx="0">
                  <c:v>CCA</c:v>
                </c:pt>
              </c:strCache>
            </c:strRef>
          </c:tx>
          <c:spPr>
            <a:solidFill>
              <a:srgbClr val="44BA45"/>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Helvetica" pitchFamily="2"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graph!$F$3:$G$3</c:f>
              <c:numCache>
                <c:formatCode>General</c:formatCode>
                <c:ptCount val="2"/>
                <c:pt idx="0">
                  <c:v>2010</c:v>
                </c:pt>
                <c:pt idx="1">
                  <c:v>2022</c:v>
                </c:pt>
              </c:numCache>
            </c:numRef>
          </c:cat>
          <c:val>
            <c:numRef>
              <c:f>graph!$F$6:$G$6</c:f>
              <c:numCache>
                <c:formatCode>0%</c:formatCode>
                <c:ptCount val="2"/>
                <c:pt idx="1">
                  <c:v>0.1477881857697376</c:v>
                </c:pt>
              </c:numCache>
            </c:numRef>
          </c:val>
          <c:extLst>
            <c:ext xmlns:c16="http://schemas.microsoft.com/office/drawing/2014/chart" uri="{C3380CC4-5D6E-409C-BE32-E72D297353CC}">
              <c16:uniqueId val="{00000002-0994-584C-9BEE-386A92F9B5E7}"/>
            </c:ext>
          </c:extLst>
        </c:ser>
        <c:ser>
          <c:idx val="4"/>
          <c:order val="3"/>
          <c:tx>
            <c:strRef>
              <c:f>graph!$A$8</c:f>
              <c:strCache>
                <c:ptCount val="1"/>
                <c:pt idx="0">
                  <c:v>DA</c:v>
                </c:pt>
              </c:strCache>
            </c:strRef>
          </c:tx>
          <c:spPr>
            <a:solidFill>
              <a:schemeClr val="accent5"/>
            </a:solidFill>
            <a:ln>
              <a:noFill/>
            </a:ln>
            <a:effectLst/>
          </c:spPr>
          <c:invertIfNegative val="0"/>
          <c:dLbls>
            <c:dLbl>
              <c:idx val="0"/>
              <c:layout>
                <c:manualLayout>
                  <c:x val="-4.2320225179013826E-17"/>
                  <c:y val="9.2592592592592587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695-CA40-BC4D-CD6FDB1E7C26}"/>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Helvetica" pitchFamily="2"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graph!$F$3:$G$3</c:f>
              <c:numCache>
                <c:formatCode>General</c:formatCode>
                <c:ptCount val="2"/>
                <c:pt idx="0">
                  <c:v>2010</c:v>
                </c:pt>
                <c:pt idx="1">
                  <c:v>2022</c:v>
                </c:pt>
              </c:numCache>
            </c:numRef>
          </c:cat>
          <c:val>
            <c:numRef>
              <c:f>graph!$F$8:$G$8</c:f>
              <c:numCache>
                <c:formatCode>0%</c:formatCode>
                <c:ptCount val="2"/>
              </c:numCache>
            </c:numRef>
          </c:val>
          <c:extLst>
            <c:ext xmlns:c16="http://schemas.microsoft.com/office/drawing/2014/chart" uri="{C3380CC4-5D6E-409C-BE32-E72D297353CC}">
              <c16:uniqueId val="{00000004-0994-584C-9BEE-386A92F9B5E7}"/>
            </c:ext>
          </c:extLst>
        </c:ser>
        <c:ser>
          <c:idx val="3"/>
          <c:order val="4"/>
          <c:tx>
            <c:strRef>
              <c:f>graph!$A$7</c:f>
              <c:strCache>
                <c:ptCount val="1"/>
                <c:pt idx="0">
                  <c:v>Other</c:v>
                </c:pt>
              </c:strCache>
            </c:strRef>
          </c:tx>
          <c:spPr>
            <a:solidFill>
              <a:schemeClr val="accent4"/>
            </a:solidFill>
            <a:ln>
              <a:noFill/>
            </a:ln>
            <a:effectLst/>
          </c:spPr>
          <c:invertIfNegative val="0"/>
          <c:dLbls>
            <c:dLbl>
              <c:idx val="0"/>
              <c:layout>
                <c:manualLayout>
                  <c:x val="0.15224652335872893"/>
                  <c:y val="1.8722850331280808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695-CA40-BC4D-CD6FDB1E7C26}"/>
                </c:ext>
              </c:extLst>
            </c:dLbl>
            <c:dLbl>
              <c:idx val="1"/>
              <c:layout>
                <c:manualLayout>
                  <c:x val="0.16607128360656156"/>
                  <c:y val="9.4494850250587299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695-CA40-BC4D-CD6FDB1E7C26}"/>
                </c:ext>
              </c:extLst>
            </c:dLbl>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Helvetica" pitchFamily="2"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graph!$F$3:$G$3</c:f>
              <c:numCache>
                <c:formatCode>General</c:formatCode>
                <c:ptCount val="2"/>
                <c:pt idx="0">
                  <c:v>2010</c:v>
                </c:pt>
                <c:pt idx="1">
                  <c:v>2022</c:v>
                </c:pt>
              </c:numCache>
            </c:numRef>
          </c:cat>
          <c:val>
            <c:numRef>
              <c:f>graph!$F$7:$G$7</c:f>
              <c:numCache>
                <c:formatCode>0%</c:formatCode>
                <c:ptCount val="2"/>
                <c:pt idx="0">
                  <c:v>1.2395759717314488E-2</c:v>
                </c:pt>
                <c:pt idx="1">
                  <c:v>6.2428076535510071E-3</c:v>
                </c:pt>
              </c:numCache>
            </c:numRef>
          </c:val>
          <c:extLst>
            <c:ext xmlns:c16="http://schemas.microsoft.com/office/drawing/2014/chart" uri="{C3380CC4-5D6E-409C-BE32-E72D297353CC}">
              <c16:uniqueId val="{00000003-0994-584C-9BEE-386A92F9B5E7}"/>
            </c:ext>
          </c:extLst>
        </c:ser>
        <c:dLbls>
          <c:dLblPos val="ctr"/>
          <c:showLegendKey val="0"/>
          <c:showVal val="1"/>
          <c:showCatName val="0"/>
          <c:showSerName val="0"/>
          <c:showPercent val="0"/>
          <c:showBubbleSize val="0"/>
        </c:dLbls>
        <c:gapWidth val="150"/>
        <c:overlap val="100"/>
        <c:axId val="522270848"/>
        <c:axId val="522272576"/>
      </c:barChart>
      <c:catAx>
        <c:axId val="522270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Helvetica" pitchFamily="2" charset="0"/>
                <a:ea typeface="+mn-ea"/>
                <a:cs typeface="+mn-cs"/>
              </a:defRPr>
            </a:pPr>
            <a:endParaRPr lang="en-US"/>
          </a:p>
        </c:txPr>
        <c:crossAx val="522272576"/>
        <c:crosses val="autoZero"/>
        <c:auto val="1"/>
        <c:lblAlgn val="ctr"/>
        <c:lblOffset val="100"/>
        <c:noMultiLvlLbl val="0"/>
      </c:catAx>
      <c:valAx>
        <c:axId val="52227257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Helvetica" pitchFamily="2" charset="0"/>
                <a:ea typeface="+mn-ea"/>
                <a:cs typeface="+mn-cs"/>
              </a:defRPr>
            </a:pPr>
            <a:endParaRPr lang="en-US"/>
          </a:p>
        </c:txPr>
        <c:crossAx val="522270848"/>
        <c:crosses val="autoZero"/>
        <c:crossBetween val="between"/>
        <c:majorUnit val="0.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Helvetica" pitchFamily="2"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7</xdr:col>
      <xdr:colOff>340753</xdr:colOff>
      <xdr:row>1</xdr:row>
      <xdr:rowOff>142025</xdr:rowOff>
    </xdr:from>
    <xdr:to>
      <xdr:col>9</xdr:col>
      <xdr:colOff>518553</xdr:colOff>
      <xdr:row>7</xdr:row>
      <xdr:rowOff>190500</xdr:rowOff>
    </xdr:to>
    <mc:AlternateContent xmlns:mc="http://schemas.openxmlformats.org/markup-compatibility/2006" xmlns:a14="http://schemas.microsoft.com/office/drawing/2010/main">
      <mc:Choice Requires="a14">
        <xdr:graphicFrame macro="">
          <xdr:nvGraphicFramePr>
            <xdr:cNvPr id="2" name="State">
              <a:extLst>
                <a:ext uri="{FF2B5EF4-FFF2-40B4-BE49-F238E27FC236}">
                  <a16:creationId xmlns:a16="http://schemas.microsoft.com/office/drawing/2014/main" id="{E9FDB81E-4BAE-2A4D-960C-D929DE35D66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9040253" y="332525"/>
              <a:ext cx="1828800" cy="1254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545922</xdr:colOff>
      <xdr:row>2</xdr:row>
      <xdr:rowOff>4651</xdr:rowOff>
    </xdr:from>
    <xdr:to>
      <xdr:col>13</xdr:col>
      <xdr:colOff>25399</xdr:colOff>
      <xdr:row>16</xdr:row>
      <xdr:rowOff>76200</xdr:rowOff>
    </xdr:to>
    <mc:AlternateContent xmlns:mc="http://schemas.openxmlformats.org/markup-compatibility/2006" xmlns:a14="http://schemas.microsoft.com/office/drawing/2010/main">
      <mc:Choice Requires="a14">
        <xdr:graphicFrame macro="">
          <xdr:nvGraphicFramePr>
            <xdr:cNvPr id="3" name="Ownership">
              <a:extLst>
                <a:ext uri="{FF2B5EF4-FFF2-40B4-BE49-F238E27FC236}">
                  <a16:creationId xmlns:a16="http://schemas.microsoft.com/office/drawing/2014/main" id="{67E1CF5C-3713-7549-8768-51DC9AFB3FFE}"/>
                </a:ext>
              </a:extLst>
            </xdr:cNvPr>
            <xdr:cNvGraphicFramePr/>
          </xdr:nvGraphicFramePr>
          <xdr:xfrm>
            <a:off x="0" y="0"/>
            <a:ext cx="0" cy="0"/>
          </xdr:xfrm>
          <a:graphic>
            <a:graphicData uri="http://schemas.microsoft.com/office/drawing/2010/slicer">
              <sle:slicer xmlns:sle="http://schemas.microsoft.com/office/drawing/2010/slicer" name="Ownership"/>
            </a:graphicData>
          </a:graphic>
        </xdr:graphicFrame>
      </mc:Choice>
      <mc:Fallback xmlns="">
        <xdr:sp macro="" textlink="">
          <xdr:nvSpPr>
            <xdr:cNvPr id="0" name=""/>
            <xdr:cNvSpPr>
              <a:spLocks noTextEdit="1"/>
            </xdr:cNvSpPr>
          </xdr:nvSpPr>
          <xdr:spPr>
            <a:xfrm>
              <a:off x="10896422" y="385651"/>
              <a:ext cx="2781477" cy="29163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116805</xdr:colOff>
      <xdr:row>1</xdr:row>
      <xdr:rowOff>180125</xdr:rowOff>
    </xdr:from>
    <xdr:to>
      <xdr:col>7</xdr:col>
      <xdr:colOff>291444</xdr:colOff>
      <xdr:row>7</xdr:row>
      <xdr:rowOff>139700</xdr:rowOff>
    </xdr:to>
    <mc:AlternateContent xmlns:mc="http://schemas.openxmlformats.org/markup-compatibility/2006" xmlns:a14="http://schemas.microsoft.com/office/drawing/2010/main">
      <mc:Choice Requires="a14">
        <xdr:graphicFrame macro="">
          <xdr:nvGraphicFramePr>
            <xdr:cNvPr id="4" name="Service Type">
              <a:extLst>
                <a:ext uri="{FF2B5EF4-FFF2-40B4-BE49-F238E27FC236}">
                  <a16:creationId xmlns:a16="http://schemas.microsoft.com/office/drawing/2014/main" id="{D5CC9AB1-DA31-D64A-A132-42F9EE4C8CBC}"/>
                </a:ext>
              </a:extLst>
            </xdr:cNvPr>
            <xdr:cNvGraphicFramePr/>
          </xdr:nvGraphicFramePr>
          <xdr:xfrm>
            <a:off x="0" y="0"/>
            <a:ext cx="0" cy="0"/>
          </xdr:xfrm>
          <a:graphic>
            <a:graphicData uri="http://schemas.microsoft.com/office/drawing/2010/slicer">
              <sle:slicer xmlns:sle="http://schemas.microsoft.com/office/drawing/2010/slicer" name="Service Type"/>
            </a:graphicData>
          </a:graphic>
        </xdr:graphicFrame>
      </mc:Choice>
      <mc:Fallback xmlns="">
        <xdr:sp macro="" textlink="">
          <xdr:nvSpPr>
            <xdr:cNvPr id="0" name=""/>
            <xdr:cNvSpPr>
              <a:spLocks noTextEdit="1"/>
            </xdr:cNvSpPr>
          </xdr:nvSpPr>
          <xdr:spPr>
            <a:xfrm>
              <a:off x="7165305" y="370625"/>
              <a:ext cx="1825639" cy="1166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752763</xdr:colOff>
      <xdr:row>1</xdr:row>
      <xdr:rowOff>116609</xdr:rowOff>
    </xdr:from>
    <xdr:to>
      <xdr:col>7</xdr:col>
      <xdr:colOff>319808</xdr:colOff>
      <xdr:row>9</xdr:row>
      <xdr:rowOff>127000</xdr:rowOff>
    </xdr:to>
    <mc:AlternateContent xmlns:mc="http://schemas.openxmlformats.org/markup-compatibility/2006" xmlns:a14="http://schemas.microsoft.com/office/drawing/2010/main">
      <mc:Choice Requires="a14">
        <xdr:graphicFrame macro="">
          <xdr:nvGraphicFramePr>
            <xdr:cNvPr id="3" name="State 1">
              <a:extLst>
                <a:ext uri="{FF2B5EF4-FFF2-40B4-BE49-F238E27FC236}">
                  <a16:creationId xmlns:a16="http://schemas.microsoft.com/office/drawing/2014/main" id="{39F489B6-A160-8D44-A7E3-6A5DB35779DB}"/>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9077036" y="312882"/>
              <a:ext cx="1829954" cy="16613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834737</xdr:colOff>
      <xdr:row>1</xdr:row>
      <xdr:rowOff>92364</xdr:rowOff>
    </xdr:from>
    <xdr:to>
      <xdr:col>9</xdr:col>
      <xdr:colOff>401782</xdr:colOff>
      <xdr:row>13</xdr:row>
      <xdr:rowOff>122087</xdr:rowOff>
    </xdr:to>
    <mc:AlternateContent xmlns:mc="http://schemas.openxmlformats.org/markup-compatibility/2006" xmlns:a14="http://schemas.microsoft.com/office/drawing/2010/main">
      <mc:Choice Requires="a14">
        <xdr:graphicFrame macro="">
          <xdr:nvGraphicFramePr>
            <xdr:cNvPr id="4" name="Ownership 1">
              <a:extLst>
                <a:ext uri="{FF2B5EF4-FFF2-40B4-BE49-F238E27FC236}">
                  <a16:creationId xmlns:a16="http://schemas.microsoft.com/office/drawing/2014/main" id="{21E65C37-D858-FA44-94DF-53F7B114F7C6}"/>
                </a:ext>
              </a:extLst>
            </xdr:cNvPr>
            <xdr:cNvGraphicFramePr/>
          </xdr:nvGraphicFramePr>
          <xdr:xfrm>
            <a:off x="0" y="0"/>
            <a:ext cx="0" cy="0"/>
          </xdr:xfrm>
          <a:graphic>
            <a:graphicData uri="http://schemas.microsoft.com/office/drawing/2010/slicer">
              <sle:slicer xmlns:sle="http://schemas.microsoft.com/office/drawing/2010/slicer" name="Ownership 1"/>
            </a:graphicData>
          </a:graphic>
        </xdr:graphicFrame>
      </mc:Choice>
      <mc:Fallback xmlns="">
        <xdr:sp macro="" textlink="">
          <xdr:nvSpPr>
            <xdr:cNvPr id="0" name=""/>
            <xdr:cNvSpPr>
              <a:spLocks noTextEdit="1"/>
            </xdr:cNvSpPr>
          </xdr:nvSpPr>
          <xdr:spPr>
            <a:xfrm>
              <a:off x="9274464" y="288637"/>
              <a:ext cx="1829954" cy="24889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19050</xdr:colOff>
      <xdr:row>11</xdr:row>
      <xdr:rowOff>6350</xdr:rowOff>
    </xdr:from>
    <xdr:to>
      <xdr:col>3</xdr:col>
      <xdr:colOff>285750</xdr:colOff>
      <xdr:row>24</xdr:row>
      <xdr:rowOff>107950</xdr:rowOff>
    </xdr:to>
    <xdr:graphicFrame macro="">
      <xdr:nvGraphicFramePr>
        <xdr:cNvPr id="2" name="Chart 1">
          <a:extLst>
            <a:ext uri="{FF2B5EF4-FFF2-40B4-BE49-F238E27FC236}">
              <a16:creationId xmlns:a16="http://schemas.microsoft.com/office/drawing/2014/main" id="{2BE090F6-4084-CBB1-9880-9AF0B5BA0E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292100</xdr:colOff>
      <xdr:row>11</xdr:row>
      <xdr:rowOff>25400</xdr:rowOff>
    </xdr:from>
    <xdr:to>
      <xdr:col>6</xdr:col>
      <xdr:colOff>558800</xdr:colOff>
      <xdr:row>24</xdr:row>
      <xdr:rowOff>127000</xdr:rowOff>
    </xdr:to>
    <xdr:graphicFrame macro="">
      <xdr:nvGraphicFramePr>
        <xdr:cNvPr id="3" name="Chart 2">
          <a:extLst>
            <a:ext uri="{FF2B5EF4-FFF2-40B4-BE49-F238E27FC236}">
              <a16:creationId xmlns:a16="http://schemas.microsoft.com/office/drawing/2014/main" id="{D277A1D6-6A12-1346-A123-CE3FD50D25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558800</xdr:colOff>
      <xdr:row>11</xdr:row>
      <xdr:rowOff>12700</xdr:rowOff>
    </xdr:from>
    <xdr:to>
      <xdr:col>10</xdr:col>
      <xdr:colOff>0</xdr:colOff>
      <xdr:row>24</xdr:row>
      <xdr:rowOff>114300</xdr:rowOff>
    </xdr:to>
    <xdr:graphicFrame macro="">
      <xdr:nvGraphicFramePr>
        <xdr:cNvPr id="4" name="Chart 3">
          <a:extLst>
            <a:ext uri="{FF2B5EF4-FFF2-40B4-BE49-F238E27FC236}">
              <a16:creationId xmlns:a16="http://schemas.microsoft.com/office/drawing/2014/main" id="{C3C63E45-6CB9-9D4E-A6C1-38DA340DDF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330199</xdr:colOff>
      <xdr:row>3</xdr:row>
      <xdr:rowOff>76200</xdr:rowOff>
    </xdr:from>
    <xdr:to>
      <xdr:col>12</xdr:col>
      <xdr:colOff>735262</xdr:colOff>
      <xdr:row>16</xdr:row>
      <xdr:rowOff>177800</xdr:rowOff>
    </xdr:to>
    <xdr:graphicFrame macro="">
      <xdr:nvGraphicFramePr>
        <xdr:cNvPr id="6" name="Chart 5">
          <a:extLst>
            <a:ext uri="{FF2B5EF4-FFF2-40B4-BE49-F238E27FC236}">
              <a16:creationId xmlns:a16="http://schemas.microsoft.com/office/drawing/2014/main" id="{DEBB202F-CF5B-8AEF-D06C-030500900D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742690</xdr:colOff>
      <xdr:row>3</xdr:row>
      <xdr:rowOff>71120</xdr:rowOff>
    </xdr:from>
    <xdr:to>
      <xdr:col>16</xdr:col>
      <xdr:colOff>71119</xdr:colOff>
      <xdr:row>16</xdr:row>
      <xdr:rowOff>172720</xdr:rowOff>
    </xdr:to>
    <xdr:graphicFrame macro="">
      <xdr:nvGraphicFramePr>
        <xdr:cNvPr id="7" name="Chart 6">
          <a:extLst>
            <a:ext uri="{FF2B5EF4-FFF2-40B4-BE49-F238E27FC236}">
              <a16:creationId xmlns:a16="http://schemas.microsoft.com/office/drawing/2014/main" id="{FD2ABB0C-4064-CE49-B7B4-C0A0337EA5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71120</xdr:colOff>
      <xdr:row>3</xdr:row>
      <xdr:rowOff>71120</xdr:rowOff>
    </xdr:from>
    <xdr:to>
      <xdr:col>19</xdr:col>
      <xdr:colOff>345440</xdr:colOff>
      <xdr:row>16</xdr:row>
      <xdr:rowOff>172720</xdr:rowOff>
    </xdr:to>
    <xdr:graphicFrame macro="">
      <xdr:nvGraphicFramePr>
        <xdr:cNvPr id="8" name="Chart 7">
          <a:extLst>
            <a:ext uri="{FF2B5EF4-FFF2-40B4-BE49-F238E27FC236}">
              <a16:creationId xmlns:a16="http://schemas.microsoft.com/office/drawing/2014/main" id="{1949A41F-DC10-954A-B542-26B5818855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323427</xdr:colOff>
      <xdr:row>0</xdr:row>
      <xdr:rowOff>133773</xdr:rowOff>
    </xdr:from>
    <xdr:to>
      <xdr:col>19</xdr:col>
      <xdr:colOff>345440</xdr:colOff>
      <xdr:row>3</xdr:row>
      <xdr:rowOff>57573</xdr:rowOff>
    </xdr:to>
    <xdr:sp macro="" textlink="">
      <xdr:nvSpPr>
        <xdr:cNvPr id="9" name="TextBox 8">
          <a:extLst>
            <a:ext uri="{FF2B5EF4-FFF2-40B4-BE49-F238E27FC236}">
              <a16:creationId xmlns:a16="http://schemas.microsoft.com/office/drawing/2014/main" id="{8162A43F-2906-A042-8139-2BAA4A3812A3}"/>
            </a:ext>
          </a:extLst>
        </xdr:cNvPr>
        <xdr:cNvSpPr txBox="1"/>
      </xdr:nvSpPr>
      <xdr:spPr>
        <a:xfrm>
          <a:off x="8461587" y="133773"/>
          <a:ext cx="8251613" cy="533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latin typeface="Helvetica" pitchFamily="2" charset="0"/>
            </a:rPr>
            <a:t>California - Share</a:t>
          </a:r>
          <a:r>
            <a:rPr lang="en-GB" sz="1400" b="1" baseline="0">
              <a:latin typeface="Helvetica" pitchFamily="2" charset="0"/>
            </a:rPr>
            <a:t> of Total Customers by Type of Load Serving Entity</a:t>
          </a:r>
        </a:p>
        <a:p>
          <a:pPr algn="ctr"/>
          <a:r>
            <a:rPr lang="en-GB" sz="1400" b="0" baseline="0">
              <a:latin typeface="Helvetica" pitchFamily="2" charset="0"/>
            </a:rPr>
            <a:t>2010 v/s 2022</a:t>
          </a:r>
          <a:endParaRPr lang="en-GB" sz="1400" b="0">
            <a:latin typeface="Helvetica" pitchFamily="2"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ectoralBonds" refreshedDate="45432.417943402776" createdVersion="8" refreshedVersion="8" minRefreshableVersion="3" recordCount="2829" xr:uid="{0951FD44-0C64-FB47-9595-C2EA3382B922}">
  <cacheSource type="worksheet">
    <worksheetSource ref="A4:R2833" sheet="2022"/>
  </cacheSource>
  <cacheFields count="18">
    <cacheField name="Data Year" numFmtId="0">
      <sharedItems containsSemiMixedTypes="0" containsString="0" containsNumber="1" containsInteger="1" minValue="2022" maxValue="2022"/>
    </cacheField>
    <cacheField name="Utility Number" numFmtId="0">
      <sharedItems containsSemiMixedTypes="0" containsString="0" containsNumber="1" containsInteger="1" minValue="55" maxValue="99999"/>
    </cacheField>
    <cacheField name="Utility Name" numFmtId="0">
      <sharedItems/>
    </cacheField>
    <cacheField name="Part" numFmtId="0">
      <sharedItems/>
    </cacheField>
    <cacheField name="Service Type" numFmtId="0">
      <sharedItems count="3">
        <s v="Bundled"/>
        <s v="Energy"/>
        <s v="Delivery"/>
      </sharedItems>
    </cacheField>
    <cacheField name="Data Type_x000a_O = Observed_x000a_I = Imputed" numFmtId="0">
      <sharedItems/>
    </cacheField>
    <cacheField name="State" numFmtId="0">
      <sharedItems count="51">
        <s v="MS"/>
        <s v="MD"/>
        <s v="VA"/>
        <s v="WI"/>
        <s v="NY"/>
        <s v="PA"/>
        <s v="MN"/>
        <s v="SC"/>
        <s v="AZ"/>
        <s v="AL"/>
        <s v="CA"/>
        <s v="AK"/>
        <s v="GA"/>
        <s v="NC"/>
        <s v="IN"/>
        <s v="KS"/>
        <s v="OK"/>
        <s v="LA"/>
        <s v="MI"/>
        <s v="IA"/>
        <s v="WA"/>
        <s v="TX"/>
        <s v="TN"/>
        <s v="KY"/>
        <s v="WV"/>
        <s v="AR"/>
        <s v="NJ"/>
        <s v="IL"/>
        <s v="ME"/>
        <s v="FL"/>
        <s v="ND"/>
        <s v="DE"/>
        <s v="OH"/>
        <s v="OR"/>
        <s v="SD"/>
        <s v="MO"/>
        <s v="RI"/>
        <s v="NV"/>
        <s v="UT"/>
        <s v="CT"/>
        <s v="MA"/>
        <s v="VT"/>
        <s v="NE"/>
        <s v="NM"/>
        <s v="WY"/>
        <s v="CO"/>
        <s v="ID"/>
        <s v="MT"/>
        <s v="DC"/>
        <s v="NH"/>
        <s v="HI"/>
      </sharedItems>
    </cacheField>
    <cacheField name="Ownership" numFmtId="0">
      <sharedItems count="10">
        <s v="Municipal"/>
        <s v="Cooperative"/>
        <s v="Retail Power Marketer"/>
        <s v="Investor Owned"/>
        <s v="Political Subdivision"/>
        <s v="Federal"/>
        <s v="State"/>
        <s v="Community Choice Aggregator"/>
        <s v="Behind the Meter"/>
        <s v=""/>
      </sharedItems>
    </cacheField>
    <cacheField name="BA Code" numFmtId="0">
      <sharedItems/>
    </cacheField>
    <cacheField name="RESIDENTIAL_Revenues" numFmtId="164">
      <sharedItems containsMixedTypes="1" containsNumber="1" minValue="-57196.9" maxValue="9349311.5"/>
    </cacheField>
    <cacheField name="RESIDENTIAL_Sales" numFmtId="3">
      <sharedItems containsMixedTypes="1" containsNumber="1" containsInteger="1" minValue="-767177" maxValue="69473785"/>
    </cacheField>
    <cacheField name="RESIDENTIAL_Customers" numFmtId="3">
      <sharedItems containsMixedTypes="1" containsNumber="1" containsInteger="1" minValue="-407517" maxValue="5079787" count="2232">
        <n v="2588"/>
        <n v="261"/>
        <n v="32415"/>
        <n v="35333"/>
        <n v="8"/>
        <n v="16583"/>
        <n v="1202"/>
        <n v="4416"/>
        <n v="47697"/>
        <n v="824"/>
        <n v="1314594"/>
        <n v="32146"/>
        <n v="15159"/>
        <n v="5627"/>
        <n v="7770"/>
        <n v="29062"/>
        <n v="10396"/>
        <n v="12370"/>
        <n v="8185"/>
        <n v="0"/>
        <n v="14803"/>
        <n v="8577"/>
        <n v="216"/>
        <n v="2674"/>
        <n v="20046"/>
        <n v="9741"/>
        <n v="1668"/>
        <n v="13740"/>
        <n v="19261"/>
        <n v="709"/>
        <n v="24889"/>
        <n v="47836"/>
        <n v="2877"/>
        <n v="27010"/>
        <n v="104561"/>
        <n v="3613"/>
        <n v="30442"/>
        <n v="130048"/>
        <n v="3426"/>
        <n v="11462"/>
        <n v="25332"/>
        <n v="42362"/>
        <n v="460456"/>
        <n v="351800"/>
        <n v="13565"/>
        <n v="1202975"/>
        <n v="602731"/>
        <n v="1"/>
        <n v="53096"/>
        <n v="4187"/>
        <n v="45984"/>
        <n v="11335"/>
        <n v="458134"/>
        <n v="43103"/>
        <n v="333852"/>
        <n v="6753"/>
        <n v="10643"/>
        <n v="479353"/>
        <n v="14986"/>
        <n v="77977"/>
        <n v="965223"/>
        <n v="235279"/>
        <n v="3346"/>
        <n v="33706"/>
        <n v="28887"/>
        <n v="100546"/>
        <n v="10"/>
        <n v="7042"/>
        <n v="551"/>
        <n v="18917"/>
        <n v="9854"/>
        <n v="11262"/>
        <n v="10918"/>
        <s v="."/>
        <n v="9893"/>
        <n v="17936"/>
        <n v="5911"/>
        <n v="39678"/>
        <n v="20383"/>
        <n v="8590"/>
        <n v="49045"/>
        <n v="12802"/>
        <n v="1854"/>
        <n v="23548"/>
        <n v="9301"/>
        <n v="104645"/>
        <n v="12744"/>
        <n v="9557"/>
        <n v="11712"/>
        <n v="5279"/>
        <n v="29778"/>
        <n v="3469"/>
        <n v="8966"/>
        <n v="21299"/>
        <n v="2227"/>
        <n v="20198"/>
        <n v="1610"/>
        <n v="17999"/>
        <n v="58839"/>
        <n v="70401"/>
        <n v="64859"/>
        <n v="29685"/>
        <n v="15230"/>
        <n v="102759"/>
        <n v="4900"/>
        <n v="8911"/>
        <n v="1425"/>
        <n v="32968"/>
        <n v="7122"/>
        <n v="15616"/>
        <n v="34383"/>
        <n v="12901"/>
        <n v="26291"/>
        <n v="2417"/>
        <n v="14006"/>
        <n v="5915"/>
        <n v="473"/>
        <n v="22208"/>
        <n v="29321"/>
        <n v="13571"/>
        <n v="1534"/>
        <n v="10033"/>
        <n v="2244"/>
        <n v="46999"/>
        <n v="4145"/>
        <n v="54231"/>
        <n v="2925"/>
        <n v="17767"/>
        <n v="46290"/>
        <n v="17550"/>
        <n v="11244"/>
        <n v="3890"/>
        <n v="20000"/>
        <n v="3187"/>
        <n v="4392"/>
        <n v="30520"/>
        <n v="22664"/>
        <n v="23658"/>
        <n v="28584"/>
        <n v="18921"/>
        <n v="1292259"/>
        <n v="142492"/>
        <n v="12250"/>
        <n v="51513"/>
        <n v="94425"/>
        <n v="11797"/>
        <n v="37956"/>
        <n v="6532"/>
        <n v="6917"/>
        <n v="17555"/>
        <n v="5531"/>
        <n v="5824"/>
        <n v="7110"/>
        <n v="44255"/>
        <n v="18770"/>
        <n v="6428"/>
        <n v="33025"/>
        <n v="31784"/>
        <n v="58255"/>
        <n v="233720"/>
        <n v="37513"/>
        <n v="21493"/>
        <n v="35228"/>
        <n v="249860"/>
        <n v="512210"/>
        <n v="52962"/>
        <n v="10909"/>
        <n v="16895"/>
        <n v="37428"/>
        <n v="5884"/>
        <n v="34060"/>
        <n v="8964"/>
        <n v="9681"/>
        <n v="4583"/>
        <n v="9907"/>
        <n v="9815"/>
        <n v="157845"/>
        <n v="40899"/>
        <n v="18319"/>
        <n v="34190"/>
        <n v="39137"/>
        <n v="20888"/>
        <n v="834"/>
        <n v="23207"/>
        <n v="14653"/>
        <n v="52816"/>
        <n v="50069"/>
        <n v="96750"/>
        <n v="20623"/>
        <n v="307110"/>
        <n v="373753"/>
        <n v="5905"/>
        <n v="25027"/>
        <n v="21626"/>
        <n v="30088"/>
        <n v="11453"/>
        <n v="210225"/>
        <n v="25633"/>
        <n v="71291"/>
        <n v="3811"/>
        <n v="10468"/>
        <n v="47"/>
        <n v="252788"/>
        <n v="419989"/>
        <n v="165066"/>
        <n v="28178"/>
        <n v="64594"/>
        <n v="25878"/>
        <n v="2760"/>
        <n v="35684"/>
        <n v="80125"/>
        <n v="19423"/>
        <n v="28917"/>
        <n v="4769"/>
        <n v="5973"/>
        <n v="196155"/>
        <n v="8461"/>
        <n v="7498"/>
        <n v="40982"/>
        <n v="209601"/>
        <n v="17291"/>
        <n v="44"/>
        <n v="4182"/>
        <n v="45169"/>
        <n v="30444"/>
        <n v="13640"/>
        <n v="8970"/>
        <n v="2454"/>
        <n v="1980"/>
        <n v="34727"/>
        <n v="15517"/>
        <n v="1444"/>
        <n v="29481"/>
        <n v="5942"/>
        <n v="3006833"/>
        <n v="706922"/>
        <n v="11747"/>
        <n v="28391"/>
        <n v="11884"/>
        <n v="12462"/>
        <n v="1035056"/>
        <n v="125452"/>
        <n v="2609391"/>
        <n v="396933"/>
        <n v="7602"/>
        <n v="70"/>
        <n v="1645580"/>
        <n v="15208"/>
        <n v="20585"/>
        <n v="30051"/>
        <n v="15354"/>
        <n v="6870"/>
        <n v="17208"/>
        <n v="15763"/>
        <n v="15278"/>
        <n v="34425"/>
        <n v="7294"/>
        <n v="1288"/>
        <n v="19241"/>
        <n v="22854"/>
        <n v="80242"/>
        <n v="11289"/>
        <n v="3700"/>
        <n v="46816"/>
        <n v="8546"/>
        <n v="24548"/>
        <n v="19417"/>
        <n v="9213"/>
        <n v="43694"/>
        <n v="1296"/>
        <n v="977"/>
        <n v="6889"/>
        <n v="38566"/>
        <n v="22303"/>
        <n v="73"/>
        <n v="95827"/>
        <n v="69629"/>
        <n v="23961"/>
        <n v="10770"/>
        <n v="5623"/>
        <n v="3287"/>
        <n v="18459"/>
        <n v="12734"/>
        <n v="37176"/>
        <n v="7824"/>
        <n v="15939"/>
        <n v="8892"/>
        <n v="259056"/>
        <n v="213824"/>
        <n v="5317"/>
        <n v="22726"/>
        <n v="7960"/>
        <n v="40359"/>
        <n v="268944"/>
        <n v="164904"/>
        <n v="27226"/>
        <n v="18478"/>
        <n v="54079"/>
        <n v="100127"/>
        <n v="271804"/>
        <n v="31618"/>
        <n v="2047944"/>
        <n v="16"/>
        <n v="29806"/>
        <n v="37127"/>
        <n v="107079"/>
        <n v="21448"/>
        <n v="26435"/>
        <n v="4091"/>
        <n v="16211"/>
        <n v="21281"/>
        <n v="5836"/>
        <n v="13210"/>
        <n v="68879"/>
        <n v="1837991"/>
        <n v="540420"/>
        <n v="9311"/>
        <n v="11486"/>
        <n v="433718"/>
        <n v="119775"/>
        <n v="9470"/>
        <n v="13682"/>
        <n v="1038"/>
        <n v="52366"/>
        <n v="5116"/>
        <n v="16114"/>
        <n v="11167"/>
        <n v="8000"/>
        <n v="32388"/>
        <n v="20955"/>
        <n v="10667"/>
        <n v="8578"/>
        <n v="15299"/>
        <n v="10571"/>
        <n v="37596"/>
        <n v="93609"/>
        <n v="310263"/>
        <n v="11077"/>
        <n v="23138"/>
        <n v="11295"/>
        <n v="6099"/>
        <n v="15043"/>
        <n v="4508"/>
        <n v="8249"/>
        <n v="136488"/>
        <n v="3807"/>
        <n v="12536"/>
        <n v="924"/>
        <n v="4153"/>
        <n v="483"/>
        <n v="22763"/>
        <n v="30475"/>
        <n v="16283"/>
        <n v="7614"/>
        <n v="4399"/>
        <n v="87450"/>
        <n v="3925"/>
        <n v="8877"/>
        <n v="14225"/>
        <n v="1480"/>
        <n v="312"/>
        <n v="12261"/>
        <n v="73951"/>
        <n v="13668"/>
        <n v="24599"/>
        <n v="10122"/>
        <n v="35988"/>
        <n v="6790"/>
        <n v="16438"/>
        <n v="74878"/>
        <n v="53"/>
        <n v="5642"/>
        <n v="92346"/>
        <n v="646"/>
        <n v="18525"/>
        <n v="7531"/>
        <n v="60335"/>
        <n v="79918"/>
        <n v="41368"/>
        <n v="1376"/>
        <n v="15294"/>
        <n v="23667"/>
        <n v="28179"/>
        <n v="5079787"/>
        <n v="1730814"/>
        <n v="25516"/>
        <n v="90824"/>
        <n v="2321"/>
        <n v="40294"/>
        <n v="631990"/>
        <n v="81002"/>
        <n v="47726"/>
        <n v="10162"/>
        <n v="69552"/>
        <n v="29554"/>
        <n v="5870"/>
        <n v="23862"/>
        <n v="16795"/>
        <n v="29864"/>
        <n v="39894"/>
        <n v="7750"/>
        <n v="16708"/>
        <n v="14726"/>
        <n v="26909"/>
        <n v="5904"/>
        <n v="4371"/>
        <n v="13288"/>
        <n v="13618"/>
        <n v="6"/>
        <n v="17799"/>
        <n v="35438"/>
        <n v="985"/>
        <n v="1201"/>
        <n v="6212"/>
        <n v="89751"/>
        <n v="21016"/>
        <n v="10300"/>
        <n v="1265"/>
        <n v="11121"/>
        <n v="67369"/>
        <n v="9134"/>
        <n v="25777"/>
        <n v="131489"/>
        <n v="9032"/>
        <n v="28194"/>
        <n v="2366818"/>
        <n v="2541"/>
        <n v="29141"/>
        <n v="13243"/>
        <n v="13636"/>
        <n v="2535"/>
        <n v="5663"/>
        <n v="84"/>
        <n v="240"/>
        <n v="113978"/>
        <n v="96"/>
        <n v="425"/>
        <n v="20361"/>
        <n v="76929"/>
        <n v="40277"/>
        <n v="19032"/>
        <n v="12991"/>
        <n v="39099"/>
        <n v="9647"/>
        <n v="1797"/>
        <n v="2682"/>
        <n v="737"/>
        <n v="66210"/>
        <n v="42731"/>
        <n v="324902"/>
        <n v="14329"/>
        <n v="71028"/>
        <n v="3836"/>
        <n v="16683"/>
        <n v="225059"/>
        <n v="31905"/>
        <n v="11114"/>
        <n v="13862"/>
        <n v="63863"/>
        <n v="11597"/>
        <n v="7537"/>
        <n v="20363"/>
        <n v="13786"/>
        <n v="12244"/>
        <n v="85406"/>
        <n v="20280"/>
        <n v="4841"/>
        <n v="33899"/>
        <n v="15155"/>
        <n v="14914"/>
        <n v="26707"/>
        <n v="18884"/>
        <n v="16478"/>
        <n v="11176"/>
        <n v="9244"/>
        <n v="22696"/>
        <n v="17990"/>
        <n v="29326"/>
        <n v="6927"/>
        <n v="4385"/>
        <n v="11354"/>
        <n v="76932"/>
        <n v="4339"/>
        <n v="37"/>
        <n v="421"/>
        <n v="27518"/>
        <n v="9"/>
        <n v="35657"/>
        <n v="10280"/>
        <n v="842"/>
        <n v="12571"/>
        <n v="5045"/>
        <n v="757"/>
        <n v="37111"/>
        <n v="24773"/>
        <n v="2035"/>
        <n v="39738"/>
        <n v="25580"/>
        <n v="9182"/>
        <n v="14530"/>
        <n v="25447"/>
        <n v="49312"/>
        <n v="14976"/>
        <n v="78610"/>
        <n v="28797"/>
        <n v="5827"/>
        <n v="9879"/>
        <n v="3907"/>
        <n v="10716"/>
        <n v="21070"/>
        <n v="22666"/>
        <n v="11396"/>
        <n v="3531"/>
        <n v="7332"/>
        <n v="172205"/>
        <n v="58774"/>
        <n v="1313"/>
        <n v="6613"/>
        <n v="26559"/>
        <n v="498920"/>
        <n v="13883"/>
        <n v="139162"/>
        <n v="2719"/>
        <n v="53424"/>
        <n v="14558"/>
        <n v="458585"/>
        <n v="26404"/>
        <n v="416618"/>
        <n v="111731"/>
        <n v="29201"/>
        <n v="158050"/>
        <n v="412497"/>
        <n v="9592"/>
        <n v="10863"/>
        <n v="10997"/>
        <n v="48954"/>
        <n v="23939"/>
        <n v="15390"/>
        <n v="225116"/>
        <n v="25574"/>
        <n v="30595"/>
        <n v="7816"/>
        <n v="30525"/>
        <n v="447308"/>
        <n v="16150"/>
        <n v="7618"/>
        <n v="6346"/>
        <n v="20918"/>
        <n v="8718"/>
        <n v="34057"/>
        <n v="3602"/>
        <n v="1772"/>
        <n v="1623"/>
        <n v="28006"/>
        <n v="919604"/>
        <n v="103415"/>
        <n v="36202"/>
        <n v="17473"/>
        <n v="70347"/>
        <n v="27200"/>
        <n v="76223"/>
        <n v="34116"/>
        <n v="934"/>
        <n v="5122"/>
        <n v="17066"/>
        <n v="276235"/>
        <n v="47119"/>
        <n v="59859"/>
        <n v="18821"/>
        <n v="239597"/>
        <n v="269157"/>
        <n v="295902"/>
        <n v="13383"/>
        <n v="4323"/>
        <n v="17263"/>
        <n v="14047"/>
        <n v="3398"/>
        <n v="29936"/>
        <n v="20657"/>
        <n v="443576"/>
        <n v="22864"/>
        <n v="6540"/>
        <n v="26831"/>
        <n v="42525"/>
        <n v="9927"/>
        <n v="8910"/>
        <n v="74568"/>
        <n v="25650"/>
        <n v="11625"/>
        <n v="187716"/>
        <n v="4943"/>
        <n v="17347"/>
        <n v="1215"/>
        <n v="28426"/>
        <n v="93"/>
        <n v="966"/>
        <n v="39043"/>
        <n v="19676"/>
        <n v="11803"/>
        <n v="1060"/>
        <n v="24212"/>
        <n v="34525"/>
        <n v="4003"/>
        <n v="26691"/>
        <n v="24432"/>
        <n v="116907"/>
        <n v="19704"/>
        <n v="2814"/>
        <n v="8223"/>
        <n v="12397"/>
        <n v="25376"/>
        <n v="12229"/>
        <n v="46658"/>
        <n v="86675"/>
        <n v="56048"/>
        <n v="11670"/>
        <n v="7165"/>
        <n v="1855"/>
        <n v="8648"/>
        <n v="5909"/>
        <n v="215106"/>
        <n v="23558"/>
        <n v="25016"/>
        <n v="59579"/>
        <n v="29313"/>
        <n v="4860"/>
        <n v="17377"/>
        <n v="3645"/>
        <n v="17829"/>
        <n v="16505"/>
        <n v="3854"/>
        <n v="130067"/>
        <n v="28721"/>
        <n v="6684"/>
        <n v="4933"/>
        <n v="23232"/>
        <n v="1486"/>
        <n v="17682"/>
        <n v="11271"/>
        <n v="1026687"/>
        <n v="2"/>
        <n v="39986"/>
        <n v="15130"/>
        <n v="7887"/>
        <n v="1389532"/>
        <n v="11976"/>
        <n v="949440"/>
        <n v="2460"/>
        <n v="378001"/>
        <n v="16047"/>
        <n v="34917"/>
        <n v="3449"/>
        <n v="787"/>
        <n v="1533"/>
        <n v="21951"/>
        <n v="62298"/>
        <n v="74133"/>
        <n v="20225"/>
        <n v="9438"/>
        <n v="20743"/>
        <n v="8792"/>
        <n v="918"/>
        <n v="2828"/>
        <n v="2350"/>
        <n v="141386"/>
        <n v="6914"/>
        <n v="117744"/>
        <n v="30691"/>
        <n v="14008"/>
        <n v="16103"/>
        <n v="9381"/>
        <n v="2807"/>
        <n v="35618"/>
        <n v="5410"/>
        <n v="14912"/>
        <n v="16864"/>
        <n v="5797"/>
        <n v="11931"/>
        <n v="6615"/>
        <n v="19686"/>
        <n v="611277"/>
        <n v="579581"/>
        <n v="8198"/>
        <n v="62094"/>
        <n v="63133"/>
        <n v="4245"/>
        <n v="26"/>
        <n v="5334"/>
        <n v="3661"/>
        <n v="6499"/>
        <n v="15357"/>
        <n v="19658"/>
        <n v="79183"/>
        <n v="6384"/>
        <n v="14173"/>
        <n v="7405"/>
        <n v="8518"/>
        <n v="28813"/>
        <n v="131"/>
        <n v="29816"/>
        <n v="29067"/>
        <n v="376067"/>
        <n v="8427"/>
        <n v="20244"/>
        <n v="10814"/>
        <n v="29893"/>
        <n v="618886"/>
        <n v="73704"/>
        <n v="4208"/>
        <n v="14760"/>
        <n v="308"/>
        <n v="29123"/>
        <n v="868"/>
        <n v="410569"/>
        <n v="104657"/>
        <n v="9088"/>
        <n v="18088"/>
        <n v="11683"/>
        <n v="32607"/>
        <n v="55110"/>
        <n v="289722"/>
        <n v="15165"/>
        <n v="8867"/>
        <n v="10736"/>
        <n v="29822"/>
        <n v="6825"/>
        <n v="2334"/>
        <n v="6879"/>
        <n v="14414"/>
        <n v="10807"/>
        <n v="125243"/>
        <n v="41967"/>
        <n v="24832"/>
        <n v="3261"/>
        <n v="383643"/>
        <n v="156725"/>
        <n v="43"/>
        <n v="14292"/>
        <n v="299085"/>
        <n v="4956"/>
        <n v="21178"/>
        <n v="8753"/>
        <n v="102397"/>
        <n v="4018"/>
        <n v="334385"/>
        <n v="316799"/>
        <n v="167"/>
        <n v="5743"/>
        <n v="1552"/>
        <n v="13000"/>
        <n v="18126"/>
        <n v="2305"/>
        <n v="34203"/>
        <n v="6868"/>
        <n v="12922"/>
        <n v="16461"/>
        <n v="15525"/>
        <n v="12576"/>
        <n v="4349"/>
        <n v="3653"/>
        <n v="3471"/>
        <n v="18260"/>
        <n v="56320"/>
        <n v="5163"/>
        <n v="219"/>
        <n v="16371"/>
        <n v="6137"/>
        <n v="10131"/>
        <n v="6997"/>
        <n v="914"/>
        <n v="10251"/>
        <n v="2033"/>
        <n v="10415"/>
        <n v="55329"/>
        <n v="408910"/>
        <n v="33318"/>
        <n v="391807"/>
        <n v="12533"/>
        <n v="7280"/>
        <n v="18004"/>
        <n v="27096"/>
        <n v="9988"/>
        <n v="1793"/>
        <n v="1473"/>
        <n v="17419"/>
        <n v="72743"/>
        <n v="1083"/>
        <n v="1962"/>
        <n v="61127"/>
        <n v="1886"/>
        <n v="831"/>
        <n v="35455"/>
        <n v="46834"/>
        <n v="453240"/>
        <n v="80612"/>
        <n v="741"/>
        <n v="815"/>
        <n v="6769"/>
        <n v="192516"/>
        <n v="60717"/>
        <n v="47584"/>
        <n v="540"/>
        <n v="187010"/>
        <n v="886142"/>
        <n v="8022"/>
        <n v="20249"/>
        <n v="45582"/>
        <n v="1498"/>
        <n v="1076"/>
        <n v="72547"/>
        <n v="433"/>
        <n v="2229"/>
        <n v="3460"/>
        <n v="187760"/>
        <n v="4682"/>
        <n v="7166"/>
        <n v="27014"/>
        <n v="700370"/>
        <n v="88750"/>
        <n v="11725"/>
        <n v="18769"/>
        <n v="4434"/>
        <n v="12767"/>
        <n v="8720"/>
        <n v="19526"/>
        <n v="1379221"/>
        <n v="145403"/>
        <n v="12119"/>
        <n v="164645"/>
        <n v="10896"/>
        <n v="34725"/>
        <n v="16877"/>
        <n v="13030"/>
        <n v="35460"/>
        <n v="12530"/>
        <n v="8426"/>
        <n v="6131"/>
        <n v="4908"/>
        <n v="88361"/>
        <n v="34599"/>
        <n v="11682"/>
        <n v="36982"/>
        <n v="28283"/>
        <n v="6754"/>
        <n v="5466"/>
        <n v="424735"/>
        <n v="3088"/>
        <n v="17343"/>
        <n v="4611"/>
        <n v="17"/>
        <n v="17376"/>
        <n v="7605"/>
        <n v="216875"/>
        <n v="1199122"/>
        <n v="82122"/>
        <n v="87577"/>
        <n v="11583"/>
        <n v="9717"/>
        <n v="13399"/>
        <n v="9608"/>
        <n v="51069"/>
        <n v="85"/>
        <n v="12869"/>
        <n v="1853"/>
        <n v="17178"/>
        <n v="24542"/>
        <n v="18657"/>
        <n v="13791"/>
        <n v="14919"/>
        <n v="16739"/>
        <n v="44316"/>
        <n v="10561"/>
        <n v="9335"/>
        <n v="1367"/>
        <n v="356619"/>
        <n v="593069"/>
        <n v="738395"/>
        <n v="581652"/>
        <n v="17909"/>
        <n v="56267"/>
        <n v="57451"/>
        <n v="696033"/>
        <n v="4225"/>
        <n v="25769"/>
        <n v="351712"/>
        <n v="12452"/>
        <n v="152372"/>
        <n v="54619"/>
        <n v="20692"/>
        <n v="13743"/>
        <n v="17559"/>
        <n v="16628"/>
        <n v="6301"/>
        <n v="16372"/>
        <n v="49840"/>
        <n v="45565"/>
        <n v="8972"/>
        <n v="8467"/>
        <n v="14714"/>
        <n v="11038"/>
        <n v="62542"/>
        <n v="23057"/>
        <n v="8183"/>
        <n v="33187"/>
        <n v="31204"/>
        <n v="67414"/>
        <n v="11593"/>
        <n v="16224"/>
        <n v="1828738"/>
        <n v="3102452"/>
        <n v="36303"/>
        <n v="71033"/>
        <n v="535721"/>
        <n v="901864"/>
        <n v="113137"/>
        <n v="117245"/>
        <n v="18862"/>
        <n v="10782"/>
        <n v="65970"/>
        <n v="25761"/>
        <n v="8503"/>
        <n v="9340"/>
        <n v="12298"/>
        <n v="16015"/>
        <n v="21355"/>
        <n v="57705"/>
        <n v="4346"/>
        <n v="28478"/>
        <n v="50838"/>
        <n v="3624"/>
        <n v="9123"/>
        <n v="14902"/>
        <n v="22203"/>
        <n v="47390"/>
        <n v="236057"/>
        <n v="41052"/>
        <n v="370868"/>
        <n v="16152"/>
        <n v="9013"/>
        <n v="34949"/>
        <n v="3304"/>
        <n v="407157"/>
        <n v="95"/>
        <n v="90452"/>
        <n v="844001"/>
        <n v="439658"/>
        <n v="122902"/>
        <n v="26025"/>
        <n v="19285"/>
        <n v="40062"/>
        <n v="14293"/>
        <n v="4728"/>
        <n v="18663"/>
        <n v="1175420"/>
        <n v="346911"/>
        <n v="2693"/>
        <n v="4549"/>
        <n v="16511"/>
        <n v="29709"/>
        <n v="6166"/>
        <n v="3455"/>
        <n v="826"/>
        <n v="5034"/>
        <n v="16010"/>
        <n v="5033"/>
        <n v="2013"/>
        <n v="9744"/>
        <n v="22885"/>
        <n v="13967"/>
        <n v="8806"/>
        <n v="7197"/>
        <n v="8250"/>
        <n v="13837"/>
        <n v="16004"/>
        <n v="7696"/>
        <n v="9947"/>
        <n v="809603"/>
        <n v="45837"/>
        <n v="228961"/>
        <n v="130196"/>
        <n v="21722"/>
        <n v="267819"/>
        <n v="458433"/>
        <n v="38645"/>
        <n v="85450"/>
        <n v="3468"/>
        <n v="20755"/>
        <n v="6578"/>
        <n v="1903"/>
        <n v="10972"/>
        <n v="32009"/>
        <n v="19898"/>
        <n v="507"/>
        <n v="10793"/>
        <n v="33131"/>
        <n v="35091"/>
        <n v="1328979"/>
        <n v="770371"/>
        <n v="380922"/>
        <n v="72257"/>
        <n v="484071"/>
        <n v="491335"/>
        <n v="1901659"/>
        <n v="116518"/>
        <n v="1065508"/>
        <n v="12299"/>
        <n v="30679"/>
        <n v="16117"/>
        <n v="15458"/>
        <n v="28410"/>
        <n v="38196"/>
        <n v="4669"/>
        <n v="1562777"/>
        <n v="2447"/>
        <n v="25006"/>
        <n v="16261"/>
        <n v="239"/>
        <n v="9023"/>
        <n v="17964"/>
        <n v="1233"/>
        <n v="6454"/>
        <n v="99639"/>
        <n v="12097"/>
        <n v="19020"/>
        <n v="2199"/>
        <n v="5906"/>
        <n v="53047"/>
        <n v="276292"/>
        <n v="72648"/>
        <n v="36588"/>
        <n v="9347"/>
        <n v="7211"/>
        <n v="62028"/>
        <n v="636"/>
        <n v="2431"/>
        <n v="11929"/>
        <n v="25018"/>
        <n v="8059"/>
        <n v="4823"/>
        <n v="59755"/>
        <n v="14021"/>
        <n v="8885"/>
        <n v="3957"/>
        <n v="3292"/>
        <n v="18087"/>
        <n v="69210"/>
        <n v="574344"/>
        <n v="18229"/>
        <n v="11252"/>
        <n v="2317"/>
        <n v="1009970"/>
        <n v="52081"/>
        <n v="8921"/>
        <n v="823105"/>
        <n v="34803"/>
        <n v="838576"/>
        <n v="500403"/>
        <n v="1618"/>
        <n v="80134"/>
        <n v="22826"/>
        <n v="11741"/>
        <n v="9702"/>
        <n v="26593"/>
        <n v="30756"/>
        <n v="50889"/>
        <n v="52861"/>
        <n v="12"/>
        <n v="13427"/>
        <n v="22064"/>
        <n v="174430"/>
        <n v="441926"/>
        <n v="7659"/>
        <n v="32079"/>
        <n v="34944"/>
        <n v="17034"/>
        <n v="4809"/>
        <n v="15493"/>
        <n v="14622"/>
        <n v="9755"/>
        <n v="16866"/>
        <n v="9281"/>
        <n v="84189"/>
        <n v="15044"/>
        <n v="321309"/>
        <n v="7044"/>
        <n v="7636"/>
        <n v="330"/>
        <n v="70297"/>
        <n v="9262"/>
        <n v="3184"/>
        <n v="3361"/>
        <n v="21147"/>
        <n v="2337"/>
        <n v="338081"/>
        <n v="4706"/>
        <n v="16525"/>
        <n v="673453"/>
        <n v="9271"/>
        <n v="170536"/>
        <n v="4690"/>
        <n v="5415"/>
        <n v="45156"/>
        <n v="64149"/>
        <n v="155"/>
        <n v="17132"/>
        <n v="44604"/>
        <n v="4999"/>
        <n v="22500"/>
        <n v="7989"/>
        <n v="25783"/>
        <n v="15164"/>
        <n v="3339257"/>
        <n v="1181738"/>
        <n v="23173"/>
        <n v="131706"/>
        <n v="153234"/>
        <n v="3909"/>
        <n v="15216"/>
        <n v="20333"/>
        <n v="64372"/>
        <n v="24515"/>
        <n v="222"/>
        <n v="23292"/>
        <n v="105517"/>
        <n v="2177"/>
        <n v="5783"/>
        <n v="43337"/>
        <n v="23557"/>
        <n v="106455"/>
        <n v="207487"/>
        <n v="154733"/>
        <n v="52"/>
        <n v="183"/>
        <n v="21472"/>
        <n v="2279"/>
        <n v="45"/>
        <n v="38182"/>
        <n v="5"/>
        <n v="1446"/>
        <n v="3"/>
        <n v="99338"/>
        <n v="219033"/>
        <n v="12613"/>
        <n v="2236"/>
        <n v="2456"/>
        <n v="60222"/>
        <n v="7408"/>
        <n v="101592"/>
        <n v="103139"/>
        <n v="29050"/>
        <n v="10596"/>
        <n v="13985"/>
        <n v="27496"/>
        <n v="3755"/>
        <n v="12478"/>
        <n v="25735"/>
        <n v="11598"/>
        <n v="114593"/>
        <n v="3567"/>
        <n v="19487"/>
        <n v="8013"/>
        <n v="28460"/>
        <n v="3611"/>
        <n v="7477"/>
        <n v="6060"/>
        <n v="4"/>
        <n v="1192"/>
        <n v="45350"/>
        <n v="210291"/>
        <n v="14921"/>
        <n v="15605"/>
        <n v="12916"/>
        <n v="27585"/>
        <n v="25154"/>
        <n v="7385"/>
        <n v="1934"/>
        <n v="171948"/>
        <n v="106720"/>
        <n v="21477"/>
        <n v="52931"/>
        <n v="729334"/>
        <n v="5363"/>
        <n v="2106"/>
        <n v="30953"/>
        <n v="34401"/>
        <n v="24578"/>
        <n v="13881"/>
        <n v="16487"/>
        <n v="19739"/>
        <n v="27354"/>
        <n v="11701"/>
        <n v="11049"/>
        <n v="16159"/>
        <n v="20665"/>
        <n v="21918"/>
        <n v="75267"/>
        <n v="88868"/>
        <n v="188529"/>
        <n v="36797"/>
        <n v="20944"/>
        <n v="8914"/>
        <n v="691"/>
        <n v="5607"/>
        <n v="127457"/>
        <n v="1946"/>
        <n v="12740"/>
        <n v="1475"/>
        <n v="2726"/>
        <n v="51"/>
        <n v="15737"/>
        <n v="5970"/>
        <n v="15085"/>
        <n v="110971"/>
        <n v="1052"/>
        <n v="13466"/>
        <n v="205"/>
        <n v="18012"/>
        <n v="20298"/>
        <n v="24085"/>
        <n v="49544"/>
        <n v="577"/>
        <n v="30728"/>
        <n v="7671"/>
        <n v="9132"/>
        <n v="10552"/>
        <n v="78186"/>
        <n v="18412"/>
        <n v="4065"/>
        <n v="5585"/>
        <n v="12302"/>
        <n v="1409602"/>
        <n v="55190"/>
        <n v="367"/>
        <n v="22837"/>
        <n v="5178"/>
        <n v="81656"/>
        <n v="1082243"/>
        <n v="8852"/>
        <n v="134068"/>
        <n v="82957"/>
        <n v="270343"/>
        <n v="39761"/>
        <n v="95049"/>
        <n v="11009"/>
        <n v="4863"/>
        <n v="13"/>
        <n v="58892"/>
        <n v="2024"/>
        <n v="274845"/>
        <n v="28994"/>
        <n v="44328"/>
        <n v="47281"/>
        <n v="43181"/>
        <n v="15830"/>
        <n v="11267"/>
        <n v="18666"/>
        <n v="92408"/>
        <n v="11957"/>
        <n v="34312"/>
        <n v="14207"/>
        <n v="35640"/>
        <n v="21005"/>
        <n v="13986"/>
        <n v="106473"/>
        <n v="2332881"/>
        <n v="5590"/>
        <n v="1042"/>
        <n v="101929"/>
        <n v="12105"/>
        <n v="50141"/>
        <n v="21543"/>
        <n v="127193"/>
        <n v="4926"/>
        <n v="58877"/>
        <n v="11410"/>
        <n v="14981"/>
        <n v="11231"/>
        <n v="123965"/>
        <n v="239958"/>
        <n v="1527"/>
        <n v="1503"/>
        <n v="11075"/>
        <n v="6149"/>
        <n v="3887"/>
        <n v="11936"/>
        <n v="11989"/>
        <n v="15476"/>
        <n v="13840"/>
        <n v="9323"/>
        <n v="18294"/>
        <n v="4599"/>
        <n v="5135"/>
        <n v="14738"/>
        <n v="25718"/>
        <n v="30899"/>
        <n v="10141"/>
        <n v="522835"/>
        <n v="109155"/>
        <n v="2994"/>
        <n v="17214"/>
        <n v="11188"/>
        <n v="1023"/>
        <n v="5481"/>
        <n v="5766"/>
        <n v="15691"/>
        <n v="16170"/>
        <n v="29"/>
        <n v="20323"/>
        <n v="34707"/>
        <n v="38403"/>
        <n v="2623"/>
        <n v="779"/>
        <n v="28628"/>
        <n v="13816"/>
        <n v="4319"/>
        <n v="2371"/>
        <n v="33842"/>
        <n v="7815"/>
        <n v="8476"/>
        <n v="31187"/>
        <n v="5176"/>
        <n v="21595"/>
        <n v="1028813"/>
        <n v="429581"/>
        <n v="403558"/>
        <n v="12174"/>
        <n v="213311"/>
        <n v="34575"/>
        <n v="19152"/>
        <n v="12153"/>
        <n v="51517"/>
        <n v="20354"/>
        <n v="14"/>
        <n v="62814"/>
        <n v="4646"/>
        <n v="11624"/>
        <n v="4887"/>
        <n v="22692"/>
        <n v="566"/>
        <n v="65"/>
        <n v="3514"/>
        <n v="9495"/>
        <n v="5960"/>
        <n v="55919"/>
        <n v="6388"/>
        <n v="39670"/>
        <n v="50076"/>
        <n v="117713"/>
        <n v="132619"/>
        <n v="338432"/>
        <n v="3901"/>
        <n v="1356"/>
        <n v="1521"/>
        <n v="370"/>
        <n v="25826"/>
        <n v="403028"/>
        <n v="62313"/>
        <n v="5684"/>
        <n v="16710"/>
        <n v="93375"/>
        <n v="49333"/>
        <n v="105223"/>
        <n v="14941"/>
        <n v="319"/>
        <n v="35789"/>
        <n v="2696"/>
        <n v="674"/>
        <n v="1760"/>
        <n v="5527"/>
        <n v="5203"/>
        <n v="40312"/>
        <n v="17008"/>
        <n v="14648"/>
        <n v="3750"/>
        <n v="19905"/>
        <n v="21873"/>
        <n v="27889"/>
        <n v="10695"/>
        <n v="26394"/>
        <n v="118922"/>
        <n v="588"/>
        <n v="18703"/>
        <n v="2626"/>
        <n v="23595"/>
        <n v="18796"/>
        <n v="12348"/>
        <n v="64493"/>
        <n v="31489"/>
        <n v="8789"/>
        <n v="20172"/>
        <n v="23574"/>
        <n v="162816"/>
        <n v="8356"/>
        <n v="17257"/>
        <n v="18146"/>
        <n v="20902"/>
        <n v="18131"/>
        <n v="25119"/>
        <n v="10016"/>
        <n v="4947"/>
        <n v="552"/>
        <n v="19814"/>
        <n v="16100"/>
        <n v="3605"/>
        <n v="21994"/>
        <n v="2435"/>
        <n v="5196"/>
        <n v="114676"/>
        <n v="955"/>
        <n v="1979"/>
        <n v="4710"/>
        <n v="200184"/>
        <n v="1947"/>
        <n v="25239"/>
        <n v="784"/>
        <n v="4800"/>
        <n v="49478"/>
        <n v="243537"/>
        <n v="23382"/>
        <n v="30634"/>
        <n v="22919"/>
        <n v="47918"/>
        <n v="54863"/>
        <n v="60251"/>
        <n v="4061"/>
        <n v="304884"/>
        <n v="157939"/>
        <n v="4803"/>
        <n v="9716"/>
        <n v="432255"/>
        <n v="857454"/>
        <n v="27541"/>
        <n v="293"/>
        <n v="328952"/>
        <n v="44924"/>
        <n v="18"/>
        <n v="127"/>
        <n v="4270"/>
        <n v="1047"/>
        <n v="119"/>
        <n v="198"/>
        <n v="64"/>
        <n v="688"/>
        <n v="83"/>
        <n v="299"/>
        <n v="138"/>
        <n v="6859"/>
        <n v="15323"/>
        <n v="1340"/>
        <n v="4303"/>
        <n v="5364"/>
        <n v="5127"/>
        <n v="22241"/>
        <n v="5076"/>
        <n v="10069"/>
        <n v="1352"/>
        <n v="282"/>
        <n v="21314"/>
        <n v="7714"/>
        <n v="2775"/>
        <n v="13860"/>
        <n v="3499"/>
        <n v="17925"/>
        <n v="59"/>
        <n v="4662"/>
        <n v="433077"/>
        <n v="11037"/>
        <n v="17771"/>
        <n v="88112"/>
        <n v="15136"/>
        <n v="17258"/>
        <n v="350"/>
        <n v="404"/>
        <n v="39958"/>
        <n v="11550"/>
        <n v="8199"/>
        <n v="5314"/>
        <n v="2660"/>
        <n v="9513"/>
        <n v="64689"/>
        <n v="2959"/>
        <n v="36012"/>
        <n v="1919"/>
        <n v="374951"/>
        <n v="718"/>
        <n v="38452"/>
        <n v="262"/>
        <n v="7788"/>
        <n v="1571"/>
        <n v="2022"/>
        <n v="4686"/>
        <n v="9315"/>
        <n v="214"/>
        <n v="24563"/>
        <n v="1282"/>
        <n v="1300"/>
        <n v="1393"/>
        <n v="16968"/>
        <n v="119604"/>
        <n v="66987"/>
        <n v="287"/>
        <n v="5496"/>
        <n v="5124"/>
        <n v="449"/>
        <n v="661"/>
        <n v="3213"/>
        <n v="3252"/>
        <n v="217"/>
        <n v="9488"/>
        <n v="302"/>
        <n v="322"/>
        <n v="1584"/>
        <n v="6066"/>
        <n v="20706"/>
        <n v="5117"/>
        <n v="510940"/>
        <n v="531572"/>
        <n v="530403"/>
        <n v="149"/>
        <n v="36918"/>
        <n v="4152"/>
        <n v="1350"/>
        <n v="389"/>
        <n v="1607"/>
        <n v="114251"/>
        <n v="38687"/>
        <n v="21601"/>
        <n v="13704"/>
        <n v="15565"/>
        <n v="85370"/>
        <n v="155700"/>
        <n v="15"/>
        <n v="1637"/>
        <n v="3494"/>
        <n v="391"/>
        <n v="1792"/>
        <n v="618"/>
        <n v="273"/>
        <n v="40"/>
        <n v="1111"/>
        <n v="6087"/>
        <n v="354"/>
        <n v="10731"/>
        <n v="8651"/>
        <n v="319021"/>
        <n v="3932"/>
        <n v="493"/>
        <n v="187"/>
        <n v="677"/>
        <n v="69"/>
        <n v="267"/>
        <n v="329"/>
        <n v="24454"/>
        <n v="6752"/>
        <n v="8859"/>
        <n v="166"/>
        <n v="126750"/>
        <n v="8954"/>
        <n v="9939"/>
        <n v="12892"/>
        <n v="19"/>
        <n v="506"/>
        <n v="3327"/>
        <n v="436"/>
        <n v="245"/>
        <n v="464"/>
        <n v="1907"/>
        <n v="19247"/>
        <n v="26985"/>
        <n v="1205"/>
        <n v="9812"/>
        <n v="347"/>
        <n v="12391"/>
        <n v="16989"/>
        <n v="475"/>
        <n v="3167"/>
        <n v="6956"/>
        <n v="1126"/>
        <n v="66"/>
        <n v="1588"/>
        <n v="99"/>
        <n v="27921"/>
        <n v="183858"/>
        <n v="121"/>
        <n v="43856"/>
        <n v="41382"/>
        <n v="5074"/>
        <n v="14276"/>
        <n v="3891"/>
        <n v="9573"/>
        <n v="3305"/>
        <n v="26067"/>
        <n v="17769"/>
        <n v="2870"/>
        <n v="4942"/>
        <n v="7490"/>
        <n v="701"/>
        <n v="819"/>
        <n v="684"/>
        <n v="3312"/>
        <n v="12304"/>
        <n v="11083"/>
        <n v="4756"/>
        <n v="3418"/>
        <n v="8405"/>
        <n v="1281"/>
        <n v="11427"/>
        <n v="469"/>
        <n v="97"/>
        <n v="200"/>
        <n v="3945"/>
        <n v="1985"/>
        <n v="9100"/>
        <n v="63"/>
        <n v="1888"/>
        <n v="4862"/>
        <n v="4301"/>
        <n v="3702"/>
        <n v="23736"/>
        <n v="28826"/>
        <n v="11323"/>
        <n v="15771"/>
        <n v="387"/>
        <n v="740"/>
        <n v="325"/>
        <n v="471"/>
        <n v="1328"/>
        <n v="1939"/>
        <n v="10794"/>
        <n v="8349"/>
        <n v="1916"/>
        <n v="1725"/>
        <n v="2509"/>
        <n v="16640"/>
        <n v="6008"/>
        <n v="1463"/>
        <n v="3285"/>
        <n v="11538"/>
        <n v="3296"/>
        <n v="364"/>
        <n v="317"/>
        <n v="117"/>
        <n v="269"/>
        <n v="243"/>
        <n v="1024"/>
        <n v="15935"/>
        <n v="1476"/>
        <n v="14926"/>
        <n v="2124"/>
        <n v="9124"/>
        <n v="3316"/>
        <n v="19370"/>
        <n v="34703"/>
        <n v="27191"/>
        <n v="9780"/>
        <n v="43991"/>
        <n v="19142"/>
        <n v="54133"/>
        <n v="2589"/>
        <n v="4907"/>
        <n v="2472"/>
        <n v="4631"/>
        <n v="27606"/>
        <n v="3321"/>
        <n v="1611"/>
        <n v="10480"/>
        <n v="3189"/>
        <n v="3388"/>
        <n v="4852"/>
        <n v="5211"/>
        <n v="3861"/>
        <n v="2322"/>
        <n v="16325"/>
        <n v="10463"/>
        <n v="13971"/>
        <n v="5848"/>
        <n v="10986"/>
        <n v="5847"/>
        <n v="17558"/>
        <n v="6281"/>
        <n v="25749"/>
        <n v="35459"/>
        <n v="6696"/>
        <n v="20189"/>
        <n v="1696"/>
        <n v="193588"/>
        <n v="45322"/>
        <n v="11474"/>
        <n v="28"/>
        <n v="4923"/>
        <n v="1587"/>
        <n v="1488"/>
        <n v="9502"/>
        <n v="907"/>
        <n v="1398"/>
        <n v="374"/>
        <n v="1835"/>
        <n v="39"/>
        <n v="14466"/>
        <n v="3196"/>
        <n v="82"/>
        <n v="290"/>
        <n v="649"/>
        <n v="4075"/>
        <n v="46"/>
        <n v="476"/>
        <n v="591"/>
        <n v="13061"/>
        <n v="10715"/>
        <n v="3817"/>
        <n v="1116"/>
        <n v="1351"/>
        <n v="3623"/>
        <n v="4442"/>
        <n v="1914"/>
        <n v="10483"/>
        <n v="7633"/>
        <n v="590"/>
        <n v="468"/>
        <n v="410"/>
        <n v="18047"/>
        <n v="520"/>
        <n v="721"/>
        <n v="518"/>
        <n v="3450"/>
        <n v="210"/>
        <n v="38981"/>
        <n v="7584"/>
        <n v="2309"/>
        <n v="613"/>
        <n v="12929"/>
        <n v="7550"/>
        <n v="11941"/>
        <n v="1085"/>
        <n v="1053"/>
        <n v="580"/>
        <n v="6365"/>
        <n v="122"/>
        <n v="15874"/>
        <n v="8497"/>
        <n v="1435"/>
        <n v="4733"/>
        <n v="4137"/>
        <n v="803"/>
        <n v="3226"/>
        <n v="1471"/>
        <n v="9232"/>
        <n v="357"/>
        <n v="7685"/>
        <n v="6575"/>
        <n v="7735"/>
        <n v="31762"/>
        <n v="26685"/>
        <n v="20602"/>
        <n v="10640"/>
        <n v="4654"/>
        <n v="1749"/>
        <n v="5193"/>
        <n v="4547"/>
        <n v="478"/>
        <n v="71"/>
        <n v="152"/>
        <n v="6062"/>
        <n v="2756"/>
        <n v="197960"/>
        <n v="1177"/>
        <n v="286"/>
        <n v="112"/>
        <n v="185"/>
        <n v="108"/>
        <n v="31674"/>
        <n v="10478"/>
        <n v="57931"/>
        <n v="34958"/>
        <n v="32234"/>
        <n v="16649"/>
        <n v="41635"/>
        <n v="77465"/>
        <n v="10088"/>
        <n v="1129"/>
        <n v="6591"/>
        <n v="16667"/>
        <n v="59147"/>
        <n v="165707"/>
        <n v="330707"/>
        <n v="36812"/>
        <n v="305"/>
        <n v="2014"/>
        <n v="11513"/>
        <n v="17777"/>
        <n v="2384"/>
        <n v="758"/>
        <n v="289"/>
        <n v="35"/>
        <n v="49086"/>
        <n v="238"/>
        <n v="1186"/>
        <n v="144"/>
        <n v="3150"/>
        <n v="2574"/>
        <n v="14930"/>
        <n v="32"/>
        <n v="72"/>
        <n v="1569"/>
        <n v="2272"/>
        <n v="399"/>
        <n v="328"/>
        <n v="351"/>
        <n v="1246"/>
        <n v="20"/>
        <n v="7"/>
        <n v="12555"/>
        <n v="4629"/>
        <n v="55"/>
        <n v="90"/>
        <n v="30570"/>
        <n v="840"/>
        <n v="4533"/>
        <n v="79"/>
        <n v="3988"/>
        <n v="3441"/>
        <n v="5772"/>
        <n v="2059"/>
        <n v="271"/>
        <n v="426"/>
        <n v="5816"/>
        <n v="58"/>
        <n v="8018"/>
        <n v="235"/>
        <n v="461"/>
        <n v="225"/>
        <n v="50440"/>
        <n v="1014"/>
        <n v="3440"/>
        <n v="11"/>
        <n v="42"/>
        <n v="2686"/>
        <n v="101"/>
        <n v="1028"/>
        <n v="80"/>
        <n v="2308"/>
        <n v="1127"/>
        <n v="879"/>
        <n v="4910"/>
        <n v="7746"/>
        <n v="976"/>
        <n v="343"/>
        <n v="7606"/>
        <n v="7052"/>
        <n v="10453"/>
        <n v="5865"/>
        <n v="5867"/>
        <n v="28174"/>
        <n v="45045"/>
        <n v="32195"/>
        <n v="987"/>
        <n v="2799"/>
        <n v="22"/>
        <n v="224704"/>
        <n v="4001"/>
        <n v="25"/>
        <n v="6238"/>
        <n v="6496"/>
        <n v="116"/>
        <n v="12732"/>
        <n v="49"/>
        <n v="405"/>
        <n v="6189"/>
        <n v="931"/>
        <n v="12253"/>
        <n v="16768"/>
        <n v="40298"/>
        <n v="24910"/>
        <n v="36624"/>
        <n v="3203"/>
        <n v="15625"/>
        <n v="3275"/>
        <n v="10664"/>
        <n v="18341"/>
        <n v="4964"/>
        <n v="1949"/>
        <n v="3832"/>
        <n v="4522"/>
        <n v="759"/>
        <n v="1616"/>
        <n v="9852"/>
        <n v="43038"/>
        <n v="264"/>
        <n v="1634"/>
        <n v="1088"/>
        <n v="24"/>
        <n v="77"/>
        <n v="89"/>
        <n v="162"/>
        <n v="528"/>
        <n v="435"/>
        <n v="2046"/>
        <n v="2072"/>
        <n v="12519"/>
        <n v="940"/>
        <n v="888"/>
        <n v="1954"/>
        <n v="11742"/>
        <n v="5710"/>
        <n v="16674"/>
        <n v="430"/>
        <n v="3023"/>
        <n v="4331"/>
        <n v="2016"/>
        <n v="2242"/>
        <n v="1746"/>
        <n v="4051"/>
        <n v="40934"/>
        <n v="935"/>
        <n v="24431"/>
        <n v="34584"/>
        <n v="3921"/>
        <n v="3575"/>
        <n v="9242"/>
        <n v="525"/>
        <n v="3496"/>
        <n v="481"/>
        <n v="3179"/>
        <n v="171"/>
        <n v="7395"/>
        <n v="7790"/>
        <n v="1236"/>
        <n v="3586"/>
        <n v="1144"/>
        <n v="3407"/>
        <n v="118"/>
        <n v="56"/>
        <n v="23"/>
        <n v="92"/>
        <n v="88"/>
        <n v="195"/>
        <n v="489"/>
        <n v="445"/>
        <n v="298"/>
        <n v="4228"/>
        <n v="1972"/>
        <n v="57915"/>
        <n v="2692"/>
        <n v="17808"/>
        <n v="986"/>
        <n v="1213"/>
        <n v="415"/>
        <n v="4020"/>
        <n v="120"/>
        <n v="2262"/>
        <n v="969"/>
        <n v="7320"/>
        <n v="3137"/>
        <n v="6785"/>
        <n v="614"/>
        <n v="1067"/>
        <n v="4975"/>
        <n v="947"/>
        <n v="179"/>
        <n v="1037"/>
        <n v="2389"/>
        <n v="795"/>
        <n v="1484"/>
        <n v="352968"/>
        <n v="1819"/>
        <n v="5029"/>
        <n v="5083"/>
        <n v="3290"/>
        <n v="5712"/>
        <n v="277121"/>
        <n v="22044"/>
        <n v="4236"/>
        <n v="1839"/>
        <n v="33078"/>
        <n v="6081"/>
        <n v="2702"/>
        <n v="3356"/>
        <n v="23217"/>
        <n v="246179"/>
        <n v="12529"/>
        <n v="52855"/>
        <n v="7097"/>
        <n v="213"/>
        <n v="1273"/>
        <n v="2631"/>
        <n v="15168"/>
        <n v="4867"/>
        <n v="563"/>
        <n v="331"/>
        <n v="6259"/>
        <n v="13733"/>
        <n v="715"/>
        <n v="382"/>
        <n v="164"/>
        <n v="2118"/>
        <n v="226"/>
        <n v="2452"/>
        <n v="125052"/>
        <n v="379108"/>
        <n v="12893"/>
        <n v="10586"/>
        <n v="54358"/>
        <n v="12379"/>
        <n v="579289"/>
        <n v="2037"/>
        <n v="719234"/>
        <n v="2822"/>
        <n v="160940"/>
        <n v="328267"/>
        <n v="438"/>
        <n v="734"/>
        <n v="486"/>
        <n v="2443"/>
        <n v="2591"/>
        <n v="4917"/>
        <n v="6993"/>
        <n v="861"/>
        <n v="1724"/>
        <n v="3577"/>
        <n v="584"/>
        <n v="2115"/>
        <n v="4058"/>
        <n v="3751"/>
        <n v="124"/>
        <n v="26904"/>
        <n v="2565"/>
        <n v="10710"/>
        <n v="14798"/>
        <n v="207"/>
        <n v="7999"/>
        <n v="1309"/>
        <n v="1582"/>
        <n v="830"/>
        <n v="170"/>
        <n v="5431"/>
        <n v="380"/>
        <n v="781"/>
        <n v="685"/>
        <n v="5779"/>
        <n v="1272"/>
        <n v="246"/>
        <n v="3306"/>
        <n v="223"/>
        <n v="7146"/>
        <n v="7822"/>
        <n v="1277"/>
        <n v="142"/>
        <n v="176"/>
        <n v="10616"/>
        <n v="2261"/>
        <n v="1406"/>
        <n v="2050"/>
        <n v="3488"/>
        <n v="15032"/>
        <n v="35355"/>
        <n v="1966"/>
        <n v="52770"/>
        <n v="28528"/>
        <n v="378763"/>
        <n v="28662"/>
        <n v="76"/>
        <n v="51875"/>
        <n v="17658"/>
        <n v="193"/>
        <n v="1921"/>
        <n v="32325"/>
        <n v="11677"/>
        <n v="37550"/>
        <n v="228027"/>
        <n v="2298"/>
        <n v="5777"/>
        <n v="3164"/>
        <n v="628"/>
        <n v="14162"/>
        <n v="123658"/>
        <n v="2654"/>
        <n v="397"/>
        <n v="25069"/>
        <n v="2606"/>
        <n v="135"/>
        <n v="1268"/>
        <n v="1967"/>
        <n v="3193"/>
        <n v="548"/>
        <n v="1740"/>
        <n v="1414"/>
        <n v="258"/>
        <n v="1639"/>
        <n v="5524"/>
        <n v="358"/>
        <n v="48"/>
        <n v="24966"/>
        <n v="61611"/>
        <n v="1873"/>
        <n v="21989"/>
        <n v="1605"/>
        <n v="-63638"/>
        <n v="-237"/>
        <n v="-6"/>
        <n v="442"/>
        <n v="-8844"/>
        <n v="-14174"/>
        <n v="28211"/>
        <n v="-407517"/>
        <n v="-3007"/>
        <n v="-17581"/>
        <n v="-44"/>
        <n v="-3259"/>
        <n v="8585"/>
        <n v="-9037"/>
        <n v="-986"/>
        <n v="42519"/>
        <n v="-28900"/>
        <n v="-587"/>
        <n v="12631"/>
        <n v="846"/>
        <n v="19070"/>
        <n v="-12"/>
        <n v="-2"/>
        <n v="12208"/>
        <n v="-1330"/>
        <n v="-573"/>
        <n v="3798"/>
        <n v="-1"/>
        <n v="127344"/>
        <n v="4168"/>
        <n v="-1100"/>
        <n v="-16533"/>
        <n v="12559"/>
        <n v="157644"/>
        <n v="33094"/>
        <n v="15304"/>
        <n v="616"/>
        <n v="27"/>
        <n v="3545"/>
        <n v="14219"/>
        <n v="-12606"/>
        <n v="153857"/>
        <n v="29917"/>
        <n v="126533"/>
        <n v="159"/>
        <n v="199070"/>
        <n v="20893"/>
        <n v="37311"/>
        <n v="-7"/>
        <n v="32594"/>
        <n v="-50699"/>
        <n v="1166"/>
        <n v="8171"/>
        <n v="17492"/>
        <n v="62556"/>
        <n v="251355"/>
        <n v="122048"/>
        <n v="1474"/>
        <n v="15705"/>
        <n v="60009"/>
        <n v="949"/>
        <n v="36263"/>
        <n v="6522"/>
        <n v="53303"/>
        <n v="12541"/>
        <n v="73912"/>
        <n v="45794"/>
        <n v="10523"/>
        <n v="6467"/>
        <n v="16762"/>
        <n v="24039"/>
        <n v="131467"/>
        <n v="7984"/>
        <n v="-352"/>
        <n v="-40591"/>
        <n v="-20"/>
        <n v="3467"/>
        <n v="39304"/>
        <n v="236"/>
        <n v="2634"/>
        <n v="-3"/>
        <n v="579"/>
        <n v="432"/>
        <n v="-26718"/>
        <n v="1759"/>
        <n v="-5538"/>
        <n v="59614"/>
        <n v="-23727"/>
        <n v="169577"/>
        <n v="1881"/>
        <n v="3721"/>
        <n v="103978"/>
        <n v="48200"/>
        <n v="10103"/>
        <n v="3517"/>
        <n v="81980"/>
        <n v="-4103"/>
        <n v="10124"/>
        <n v="34512"/>
        <n v="-342"/>
        <n v="20215"/>
        <n v="14813"/>
        <n v="4047"/>
        <n v="65426"/>
        <n v="-1552"/>
        <n v="97891"/>
        <n v="13445"/>
        <n v="13199"/>
        <n v="-4"/>
        <n v="87763"/>
        <n v="1871"/>
        <n v="62986"/>
        <n v="27822"/>
        <n v="47626"/>
        <n v="3913"/>
        <n v="631"/>
        <n v="7557"/>
        <n v="168129"/>
        <n v="9348"/>
        <n v="794"/>
        <n v="37292"/>
        <n v="154519"/>
        <n v="5330"/>
        <n v="-113"/>
        <n v="77671"/>
        <n v="-112435"/>
        <n v="105530"/>
        <n v="-3751"/>
        <n v="-2096"/>
        <n v="-8376"/>
        <n v="390"/>
        <n v="4848"/>
        <n v="20036"/>
        <n v="393750"/>
        <n v="11450"/>
        <n v="-224"/>
      </sharedItems>
    </cacheField>
    <cacheField name="COMMERCIAL_Revenues" numFmtId="164">
      <sharedItems containsMixedTypes="1" containsNumber="1" minValue="-2428447.4" maxValue="5698431.0999999996"/>
    </cacheField>
    <cacheField name="COMMERCIAL_Sales" numFmtId="3">
      <sharedItems containsMixedTypes="1" containsNumber="1" containsInteger="1" minValue="-34535121" maxValue="52436896"/>
    </cacheField>
    <cacheField name="COMMERCIAL_Customers" numFmtId="3">
      <sharedItems containsMixedTypes="1" containsNumber="1" containsInteger="1" minValue="-9923" maxValue="645975" count="1803">
        <n v="711"/>
        <n v="42"/>
        <n v="4186"/>
        <n v="2497"/>
        <n v="1"/>
        <n v="2840"/>
        <n v="58"/>
        <n v="295"/>
        <n v="3239"/>
        <n v="211"/>
        <n v="206117"/>
        <n v="4231"/>
        <n v="2423"/>
        <n v="2662"/>
        <n v="3742"/>
        <n v="4134"/>
        <n v="2271"/>
        <n v="1096"/>
        <n v="2301"/>
        <n v="0"/>
        <n v="4146"/>
        <n v="1720"/>
        <n v="701"/>
        <n v="4715"/>
        <n v="3388"/>
        <n v="549"/>
        <n v="374"/>
        <n v="2940"/>
        <n v="1905"/>
        <n v="179"/>
        <n v="3053"/>
        <n v="5821"/>
        <n v="1179"/>
        <n v="4148"/>
        <n v="17557"/>
        <n v="1063"/>
        <n v="4276"/>
        <n v="11846"/>
        <n v="1241"/>
        <n v="1332"/>
        <n v="1846"/>
        <n v="7307"/>
        <n v="80439"/>
        <n v="66869"/>
        <n v="49"/>
        <n v="2777"/>
        <n v="138559"/>
        <n v="98757"/>
        <n v="3"/>
        <n v="4108"/>
        <n v="527"/>
        <n v="7635"/>
        <n v="2428"/>
        <n v="49300"/>
        <n v="16089"/>
        <n v="3281"/>
        <n v="900"/>
        <n v="1210"/>
        <n v="53951"/>
        <n v="1953"/>
        <n v="7826"/>
        <n v="74283"/>
        <n v="48213"/>
        <n v="855"/>
        <n v="6109"/>
        <n v="7164"/>
        <n v="16422"/>
        <n v="340"/>
        <n v="3314"/>
        <n v="220"/>
        <n v="214"/>
        <n v="3717"/>
        <n v="710"/>
        <n v="1510"/>
        <s v="."/>
        <n v="1291"/>
        <n v="2222"/>
        <n v="963"/>
        <n v="4298"/>
        <n v="1608"/>
        <n v="1844"/>
        <n v="6580"/>
        <n v="1951"/>
        <n v="681"/>
        <n v="3570"/>
        <n v="3467"/>
        <n v="14454"/>
        <n v="1548"/>
        <n v="1789"/>
        <n v="1043"/>
        <n v="2010"/>
        <n v="7"/>
        <n v="459"/>
        <n v="1954"/>
        <n v="3527"/>
        <n v="560"/>
        <n v="6559"/>
        <n v="370"/>
        <n v="1530"/>
        <n v="3094"/>
        <n v="8645"/>
        <n v="5247"/>
        <n v="7912"/>
        <n v="4117"/>
        <n v="15402"/>
        <n v="995"/>
        <n v="2399"/>
        <n v="336"/>
        <n v="929"/>
        <n v="1654"/>
        <n v="4861"/>
        <n v="1724"/>
        <n v="5319"/>
        <n v="375"/>
        <n v="2727"/>
        <n v="1290"/>
        <n v="9"/>
        <n v="1156"/>
        <n v="4795"/>
        <n v="2819"/>
        <n v="308"/>
        <n v="1529"/>
        <n v="1226"/>
        <n v="6486"/>
        <n v="1225"/>
        <n v="9088"/>
        <n v="991"/>
        <n v="670"/>
        <n v="6962"/>
        <n v="3888"/>
        <n v="471"/>
        <n v="10"/>
        <n v="2236"/>
        <n v="2598"/>
        <n v="1214"/>
        <n v="5"/>
        <n v="7743"/>
        <n v="410"/>
        <n v="2917"/>
        <n v="5957"/>
        <n v="2811"/>
        <n v="217684"/>
        <n v="32829"/>
        <n v="3695"/>
        <n v="2998"/>
        <n v="6595"/>
        <n v="948"/>
        <n v="4185"/>
        <n v="1457"/>
        <n v="1107"/>
        <n v="2190"/>
        <n v="761"/>
        <n v="945"/>
        <n v="891"/>
        <n v="2036"/>
        <n v="4751"/>
        <n v="3083"/>
        <n v="3205"/>
        <n v="5781"/>
        <n v="37720"/>
        <n v="12121"/>
        <n v="2458"/>
        <n v="5392"/>
        <n v="42371"/>
        <n v="52046"/>
        <n v="21205"/>
        <n v="344"/>
        <n v="1588"/>
        <n v="3671"/>
        <n v="4769"/>
        <n v="4380"/>
        <n v="1549"/>
        <n v="1765"/>
        <n v="935"/>
        <n v="985"/>
        <n v="1188"/>
        <n v="25205"/>
        <n v="6506"/>
        <n v="7254"/>
        <n v="3102"/>
        <n v="5274"/>
        <n v="1775"/>
        <n v="148"/>
        <n v="2772"/>
        <n v="4172"/>
        <n v="7595"/>
        <n v="5912"/>
        <n v="16339"/>
        <n v="309"/>
        <n v="23290"/>
        <n v="44120"/>
        <n v="1132"/>
        <n v="34"/>
        <n v="2785"/>
        <n v="2512"/>
        <n v="3550"/>
        <n v="1325"/>
        <n v="19484"/>
        <n v="8957"/>
        <n v="708"/>
        <n v="2668"/>
        <n v="22989"/>
        <n v="59002"/>
        <n v="21956"/>
        <n v="4916"/>
        <n v="9028"/>
        <n v="4829"/>
        <n v="342"/>
        <n v="7498"/>
        <n v="7401"/>
        <n v="3130"/>
        <n v="5102"/>
        <n v="992"/>
        <n v="1393"/>
        <n v="23140"/>
        <n v="1125"/>
        <n v="3595"/>
        <n v="35396"/>
        <n v="2934"/>
        <n v="24"/>
        <n v="1628"/>
        <n v="7039"/>
        <n v="2230"/>
        <n v="3385"/>
        <n v="3725"/>
        <n v="439"/>
        <n v="1734"/>
        <n v="139"/>
        <n v="69"/>
        <n v="38"/>
        <n v="2108"/>
        <n v="235147"/>
        <n v="160383"/>
        <n v="2291"/>
        <n v="4835"/>
        <n v="1753"/>
        <n v="858"/>
        <n v="81002"/>
        <n v="31917"/>
        <n v="459703"/>
        <n v="127090"/>
        <n v="538"/>
        <n v="12"/>
        <n v="228135"/>
        <n v="826"/>
        <n v="2243"/>
        <n v="2989"/>
        <n v="3117"/>
        <n v="3801"/>
        <n v="10718"/>
        <n v="1375"/>
        <n v="2220"/>
        <n v="2466"/>
        <n v="13"/>
        <n v="2379"/>
        <n v="536"/>
        <n v="543"/>
        <n v="919"/>
        <n v="4023"/>
        <n v="108"/>
        <n v="1345"/>
        <n v="6493"/>
        <n v="1952"/>
        <n v="988"/>
        <n v="5677"/>
        <n v="1496"/>
        <n v="5986"/>
        <n v="1679"/>
        <n v="2831"/>
        <n v="2871"/>
        <n v="246"/>
        <n v="149"/>
        <n v="1975"/>
        <n v="8291"/>
        <n v="1599"/>
        <n v="11522"/>
        <n v="1261"/>
        <n v="2229"/>
        <n v="1257"/>
        <n v="311"/>
        <n v="4377"/>
        <n v="4198"/>
        <n v="4572"/>
        <n v="583"/>
        <n v="2214"/>
        <n v="21307"/>
        <n v="38607"/>
        <n v="1400"/>
        <n v="4049"/>
        <n v="210"/>
        <n v="4162"/>
        <n v="27742"/>
        <n v="17538"/>
        <n v="9202"/>
        <n v="10596"/>
        <n v="5861"/>
        <n v="12930"/>
        <n v="19810"/>
        <n v="4089"/>
        <n v="208758"/>
        <n v="4347"/>
        <n v="7669"/>
        <n v="3639"/>
        <n v="7651"/>
        <n v="4349"/>
        <n v="5354"/>
        <n v="1721"/>
        <n v="3436"/>
        <n v="903"/>
        <n v="953"/>
        <n v="12989"/>
        <n v="304584"/>
        <n v="102650"/>
        <n v="1056"/>
        <n v="1551"/>
        <n v="39749"/>
        <n v="22308"/>
        <n v="2551"/>
        <n v="1696"/>
        <n v="526"/>
        <n v="6203"/>
        <n v="379"/>
        <n v="3260"/>
        <n v="2344"/>
        <n v="1153"/>
        <n v="4244"/>
        <n v="2997"/>
        <n v="2310"/>
        <n v="2408"/>
        <n v="5618"/>
        <n v="1086"/>
        <n v="5195"/>
        <n v="12346"/>
        <n v="39035"/>
        <n v="424"/>
        <n v="2103"/>
        <n v="3633"/>
        <n v="1429"/>
        <n v="819"/>
        <n v="764"/>
        <n v="818"/>
        <n v="1460"/>
        <n v="24719"/>
        <n v="946"/>
        <n v="2897"/>
        <n v="358"/>
        <n v="2704"/>
        <n v="170"/>
        <n v="1606"/>
        <n v="1772"/>
        <n v="1531"/>
        <n v="1349"/>
        <n v="844"/>
        <n v="9025"/>
        <n v="662"/>
        <n v="1573"/>
        <n v="2623"/>
        <n v="561"/>
        <n v="64"/>
        <n v="14103"/>
        <n v="2027"/>
        <n v="1847"/>
        <n v="1843"/>
        <n v="9158"/>
        <n v="890"/>
        <n v="2667"/>
        <n v="9394"/>
        <n v="6414"/>
        <n v="115"/>
        <n v="3098"/>
        <n v="1397"/>
        <n v="12078"/>
        <n v="11798"/>
        <n v="9105"/>
        <n v="217"/>
        <n v="2067"/>
        <n v="2061"/>
        <n v="5278"/>
        <n v="645975"/>
        <n v="211280"/>
        <n v="4452"/>
        <n v="7176"/>
        <n v="566"/>
        <n v="53"/>
        <n v="69303"/>
        <n v="4136"/>
        <n v="6930"/>
        <n v="803"/>
        <n v="8885"/>
        <n v="5339"/>
        <n v="1195"/>
        <n v="2042"/>
        <n v="5204"/>
        <n v="1005"/>
        <n v="4306"/>
        <n v="10429"/>
        <n v="1584"/>
        <n v="4227"/>
        <n v="1648"/>
        <n v="1985"/>
        <n v="1193"/>
        <n v="1873"/>
        <n v="1931"/>
        <n v="3334"/>
        <n v="3560"/>
        <n v="66"/>
        <n v="423"/>
        <n v="1334"/>
        <n v="11288"/>
        <n v="3493"/>
        <n v="1098"/>
        <n v="335"/>
        <n v="2320"/>
        <n v="6803"/>
        <n v="955"/>
        <n v="4237"/>
        <n v="12624"/>
        <n v="1404"/>
        <n v="2778"/>
        <n v="335274"/>
        <n v="874"/>
        <n v="6266"/>
        <n v="2673"/>
        <n v="3530"/>
        <n v="1887"/>
        <n v="1432"/>
        <n v="72"/>
        <n v="55"/>
        <n v="332"/>
        <n v="10285"/>
        <n v="414"/>
        <n v="270"/>
        <n v="783"/>
        <n v="215"/>
        <n v="94"/>
        <n v="216"/>
        <n v="13328"/>
        <n v="6835"/>
        <n v="966"/>
        <n v="1727"/>
        <n v="47"/>
        <n v="5040"/>
        <n v="67"/>
        <n v="22"/>
        <n v="38487"/>
        <n v="1173"/>
        <n v="4193"/>
        <n v="838"/>
        <n v="2128"/>
        <n v="46568"/>
        <n v="7937"/>
        <n v="970"/>
        <n v="2213"/>
        <n v="7782"/>
        <n v="2992"/>
        <n v="1663"/>
        <n v="11211"/>
        <n v="2366"/>
        <n v="1602"/>
        <n v="9311"/>
        <n v="1498"/>
        <n v="1929"/>
        <n v="2575"/>
        <n v="1942"/>
        <n v="2571"/>
        <n v="2827"/>
        <n v="812"/>
        <n v="1289"/>
        <n v="2167"/>
        <n v="1198"/>
        <n v="1893"/>
        <n v="3571"/>
        <n v="9079"/>
        <n v="862"/>
        <n v="1297"/>
        <n v="2300"/>
        <n v="11419"/>
        <n v="937"/>
        <n v="6"/>
        <n v="931"/>
        <n v="964"/>
        <n v="1621"/>
        <n v="234"/>
        <n v="408"/>
        <n v="1371"/>
        <n v="194"/>
        <n v="6012"/>
        <n v="7982"/>
        <n v="151"/>
        <n v="3258"/>
        <n v="4526"/>
        <n v="2799"/>
        <n v="3226"/>
        <n v="6258"/>
        <n v="10842"/>
        <n v="2890"/>
        <n v="11853"/>
        <n v="2170"/>
        <n v="1080"/>
        <n v="2988"/>
        <n v="1509"/>
        <n v="2"/>
        <n v="3041"/>
        <n v="1447"/>
        <n v="2449"/>
        <n v="1800"/>
        <n v="998"/>
        <n v="716"/>
        <n v="21269"/>
        <n v="12091"/>
        <n v="278"/>
        <n v="996"/>
        <n v="4532"/>
        <n v="73044"/>
        <n v="3630"/>
        <n v="21656"/>
        <n v="463"/>
        <n v="5170"/>
        <n v="5629"/>
        <n v="55253"/>
        <n v="1305"/>
        <n v="55873"/>
        <n v="18647"/>
        <n v="13828"/>
        <n v="85507"/>
        <n v="3415"/>
        <n v="402"/>
        <n v="1061"/>
        <n v="3756"/>
        <n v="1137"/>
        <n v="1741"/>
        <n v="24154"/>
        <n v="4874"/>
        <n v="6598"/>
        <n v="1057"/>
        <n v="5586"/>
        <n v="59073"/>
        <n v="923"/>
        <n v="1244"/>
        <n v="2452"/>
        <n v="1480"/>
        <n v="1948"/>
        <n v="623"/>
        <n v="354"/>
        <n v="696"/>
        <n v="89576"/>
        <n v="40583"/>
        <n v="8876"/>
        <n v="2802"/>
        <n v="11685"/>
        <n v="3001"/>
        <n v="4454"/>
        <n v="5569"/>
        <n v="196"/>
        <n v="257"/>
        <n v="4"/>
        <n v="21940"/>
        <n v="11917"/>
        <n v="7068"/>
        <n v="2532"/>
        <n v="31314"/>
        <n v="33474"/>
        <n v="40892"/>
        <n v="8861"/>
        <n v="1558"/>
        <n v="1458"/>
        <n v="1915"/>
        <n v="2534"/>
        <n v="4964"/>
        <n v="93887"/>
        <n v="4672"/>
        <n v="1368"/>
        <n v="4711"/>
        <n v="6100"/>
        <n v="1343"/>
        <n v="11127"/>
        <n v="4624"/>
        <n v="2055"/>
        <n v="24948"/>
        <n v="1103"/>
        <n v="128"/>
        <n v="2420"/>
        <n v="192"/>
        <n v="6760"/>
        <n v="1852"/>
        <n v="177"/>
        <n v="1555"/>
        <n v="3835"/>
        <n v="457"/>
        <n v="2086"/>
        <n v="3217"/>
        <n v="16135"/>
        <n v="1143"/>
        <n v="1492"/>
        <n v="2124"/>
        <n v="1020"/>
        <n v="1662"/>
        <n v="1206"/>
        <n v="4125"/>
        <n v="12149"/>
        <n v="5858"/>
        <n v="2050"/>
        <n v="4025"/>
        <n v="3224"/>
        <n v="630"/>
        <n v="22227"/>
        <n v="5046"/>
        <n v="3028"/>
        <n v="13297"/>
        <n v="5049"/>
        <n v="1617"/>
        <n v="2152"/>
        <n v="817"/>
        <n v="5241"/>
        <n v="1085"/>
        <n v="425"/>
        <n v="17539"/>
        <n v="4057"/>
        <n v="785"/>
        <n v="1338"/>
        <n v="2162"/>
        <n v="297"/>
        <n v="2288"/>
        <n v="1476"/>
        <n v="124488"/>
        <n v="343"/>
        <n v="2865"/>
        <n v="1550"/>
        <n v="823"/>
        <n v="90004"/>
        <n v="1869"/>
        <n v="141454"/>
        <n v="1003"/>
        <n v="51845"/>
        <n v="3807"/>
        <n v="4809"/>
        <n v="719"/>
        <n v="160"/>
        <n v="365"/>
        <n v="6063"/>
        <n v="2722"/>
        <n v="12137"/>
        <n v="3311"/>
        <n v="2072"/>
        <n v="1180"/>
        <n v="3492"/>
        <n v="274"/>
        <n v="1656"/>
        <n v="431"/>
        <n v="250"/>
        <n v="22005"/>
        <n v="14828"/>
        <n v="2210"/>
        <n v="2200"/>
        <n v="2281"/>
        <n v="895"/>
        <n v="606"/>
        <n v="6298"/>
        <n v="2101"/>
        <n v="3903"/>
        <n v="950"/>
        <n v="1991"/>
        <n v="629"/>
        <n v="3099"/>
        <n v="66685"/>
        <n v="92744"/>
        <n v="999"/>
        <n v="6717"/>
        <n v="10554"/>
        <n v="11"/>
        <n v="6906"/>
        <n v="444"/>
        <n v="1635"/>
        <n v="2663"/>
        <n v="5699"/>
        <n v="14508"/>
        <n v="2052"/>
        <n v="2674"/>
        <n v="1478"/>
        <n v="1879"/>
        <n v="43969"/>
        <n v="1582"/>
        <n v="5780"/>
        <n v="99312"/>
        <n v="11383"/>
        <n v="980"/>
        <n v="162"/>
        <n v="2784"/>
        <n v="57"/>
        <n v="6219"/>
        <n v="41346"/>
        <n v="26590"/>
        <n v="592"/>
        <n v="2780"/>
        <n v="598"/>
        <n v="4723"/>
        <n v="4143"/>
        <n v="40230"/>
        <n v="2601"/>
        <n v="644"/>
        <n v="317"/>
        <n v="13389"/>
        <n v="1561"/>
        <n v="2199"/>
        <n v="1430"/>
        <n v="1295"/>
        <n v="5977"/>
        <n v="24846"/>
        <n v="4153"/>
        <n v="3781"/>
        <n v="773"/>
        <n v="72009"/>
        <n v="34270"/>
        <n v="1486"/>
        <n v="40979"/>
        <n v="572"/>
        <n v="4307"/>
        <n v="1687"/>
        <n v="29673"/>
        <n v="724"/>
        <n v="54809"/>
        <n v="2083"/>
        <n v="76268"/>
        <n v="415"/>
        <n v="1924"/>
        <n v="589"/>
        <n v="3045"/>
        <n v="1909"/>
        <n v="389"/>
        <n v="556"/>
        <n v="1774"/>
        <n v="2926"/>
        <n v="2304"/>
        <n v="3452"/>
        <n v="551"/>
        <n v="733"/>
        <n v="3512"/>
        <n v="4209"/>
        <n v="1708"/>
        <n v="140"/>
        <n v="3238"/>
        <n v="1773"/>
        <n v="1560"/>
        <n v="1744"/>
        <n v="1439"/>
        <n v="262"/>
        <n v="1452"/>
        <n v="6763"/>
        <n v="44699"/>
        <n v="14522"/>
        <n v="45129"/>
        <n v="3547"/>
        <n v="1240"/>
        <n v="2194"/>
        <n v="3364"/>
        <n v="933"/>
        <n v="232"/>
        <n v="3465"/>
        <n v="212"/>
        <n v="1639"/>
        <n v="19376"/>
        <n v="223"/>
        <n v="275"/>
        <n v="17420"/>
        <n v="21231"/>
        <n v="2943"/>
        <n v="3920"/>
        <n v="44169"/>
        <n v="18846"/>
        <n v="103999"/>
        <n v="34129"/>
        <n v="11634"/>
        <n v="3012"/>
        <n v="13492"/>
        <n v="38272"/>
        <n v="55279"/>
        <n v="32045"/>
        <n v="112"/>
        <n v="76400"/>
        <n v="7699"/>
        <n v="1675"/>
        <n v="60141"/>
        <n v="113116"/>
        <n v="181"/>
        <n v="3122"/>
        <n v="3658"/>
        <n v="6905"/>
        <n v="334"/>
        <n v="9284"/>
        <n v="1269"/>
        <n v="427"/>
        <n v="565"/>
        <n v="19496"/>
        <n v="1778"/>
        <n v="3549"/>
        <n v="85380"/>
        <n v="40400"/>
        <n v="1456"/>
        <n v="159"/>
        <n v="866"/>
        <n v="732"/>
        <n v="1816"/>
        <n v="3459"/>
        <n v="122483"/>
        <n v="60248"/>
        <n v="918"/>
        <n v="14108"/>
        <n v="541"/>
        <n v="2176"/>
        <n v="5878"/>
        <n v="6126"/>
        <n v="2789"/>
        <n v="1122"/>
        <n v="1235"/>
        <n v="1489"/>
        <n v="494"/>
        <n v="15599"/>
        <n v="4994"/>
        <n v="2142"/>
        <n v="4050"/>
        <n v="6254"/>
        <n v="987"/>
        <n v="877"/>
        <n v="59087"/>
        <n v="4097"/>
        <n v="1024"/>
        <n v="2588"/>
        <n v="40993"/>
        <n v="143021"/>
        <n v="13317"/>
        <n v="13007"/>
        <n v="3278"/>
        <n v="532"/>
        <n v="8943"/>
        <n v="2286"/>
        <n v="13255"/>
        <n v="28"/>
        <n v="1908"/>
        <n v="248"/>
        <n v="4062"/>
        <n v="2081"/>
        <n v="2296"/>
        <n v="1699"/>
        <n v="10727"/>
        <n v="2558"/>
        <n v="1302"/>
        <n v="301"/>
        <n v="31474"/>
        <n v="83333"/>
        <n v="81060"/>
        <n v="108697"/>
        <n v="3988"/>
        <n v="5411"/>
        <n v="11219"/>
        <n v="110789"/>
        <n v="1191"/>
        <n v="4488"/>
        <n v="49550"/>
        <n v="2264"/>
        <n v="18641"/>
        <n v="14477"/>
        <n v="3788"/>
        <n v="1961"/>
        <n v="1028"/>
        <n v="788"/>
        <n v="3897"/>
        <n v="13154"/>
        <n v="13680"/>
        <n v="2816"/>
        <n v="1006"/>
        <n v="2651"/>
        <n v="3142"/>
        <n v="1992"/>
        <n v="7469"/>
        <n v="3558"/>
        <n v="4965"/>
        <n v="1082"/>
        <n v="2033"/>
        <n v="200682"/>
        <n v="381602"/>
        <n v="7566"/>
        <n v="10092"/>
        <n v="72030"/>
        <n v="98240"/>
        <n v="17105"/>
        <n v="23780"/>
        <n v="3746"/>
        <n v="11199"/>
        <n v="3823"/>
        <n v="1807"/>
        <n v="1874"/>
        <n v="6230"/>
        <n v="8746"/>
        <n v="540"/>
        <n v="1812"/>
        <n v="202"/>
        <n v="489"/>
        <n v="4636"/>
        <n v="2572"/>
        <n v="9675"/>
        <n v="33115"/>
        <n v="7705"/>
        <n v="46901"/>
        <n v="1039"/>
        <n v="852"/>
        <n v="183"/>
        <n v="442"/>
        <n v="52838"/>
        <n v="54"/>
        <n v="31933"/>
        <n v="99637"/>
        <n v="86348"/>
        <n v="8585"/>
        <n v="2459"/>
        <n v="5973"/>
        <n v="8409"/>
        <n v="1587"/>
        <n v="1165"/>
        <n v="2031"/>
        <n v="102024"/>
        <n v="63821"/>
        <n v="1157"/>
        <n v="1737"/>
        <n v="4619"/>
        <n v="3949"/>
        <n v="1030"/>
        <n v="774"/>
        <n v="244"/>
        <n v="976"/>
        <n v="1044"/>
        <n v="10954"/>
        <n v="1090"/>
        <n v="3256"/>
        <n v="3585"/>
        <n v="1382"/>
        <n v="1318"/>
        <n v="2401"/>
        <n v="2045"/>
        <n v="4195"/>
        <n v="1801"/>
        <n v="1913"/>
        <n v="108016"/>
        <n v="475"/>
        <n v="4693"/>
        <n v="21038"/>
        <n v="19426"/>
        <n v="10344"/>
        <n v="19249"/>
        <n v="31537"/>
        <n v="7885"/>
        <n v="18627"/>
        <n v="89"/>
        <n v="4892"/>
        <n v="1764"/>
        <n v="328"/>
        <n v="302"/>
        <n v="3056"/>
        <n v="2059"/>
        <n v="1695"/>
        <n v="130"/>
        <n v="1444"/>
        <n v="2393"/>
        <n v="4592"/>
        <n v="222440"/>
        <n v="108288"/>
        <n v="53226"/>
        <n v="24787"/>
        <n v="59380"/>
        <n v="73278"/>
        <n v="260913"/>
        <n v="58580"/>
        <n v="141559"/>
        <n v="2579"/>
        <n v="3243"/>
        <n v="1916"/>
        <n v="1520"/>
        <n v="6006"/>
        <n v="738"/>
        <n v="111583"/>
        <n v="512"/>
        <n v="1732"/>
        <n v="4876"/>
        <n v="68"/>
        <n v="1084"/>
        <n v="502"/>
        <n v="779"/>
        <n v="11936"/>
        <n v="2120"/>
        <n v="1904"/>
        <n v="1023"/>
        <n v="5134"/>
        <n v="20893"/>
        <n v="19934"/>
        <n v="1018"/>
        <n v="7770"/>
        <n v="191"/>
        <n v="1450"/>
        <n v="3228"/>
        <n v="3941"/>
        <n v="766"/>
        <n v="7154"/>
        <n v="795"/>
        <n v="3543"/>
        <n v="1135"/>
        <n v="5066"/>
        <n v="1907"/>
        <n v="5696"/>
        <n v="70217"/>
        <n v="2435"/>
        <n v="2131"/>
        <n v="466"/>
        <n v="108807"/>
        <n v="3521"/>
        <n v="95321"/>
        <n v="9551"/>
        <n v="71587"/>
        <n v="84356"/>
        <n v="372"/>
        <n v="6688"/>
        <n v="2783"/>
        <n v="2529"/>
        <n v="2463"/>
        <n v="6136"/>
        <n v="1015"/>
        <n v="6948"/>
        <n v="5422"/>
        <n v="5526"/>
        <n v="1625"/>
        <n v="175"/>
        <n v="30"/>
        <n v="14"/>
        <n v="163"/>
        <n v="33"/>
        <n v="19"/>
        <n v="44"/>
        <n v="110"/>
        <n v="78"/>
        <n v="73"/>
        <n v="109"/>
        <n v="19696"/>
        <n v="51676"/>
        <n v="5889"/>
        <n v="25733"/>
        <n v="924"/>
        <n v="3827"/>
        <n v="259"/>
        <n v="157"/>
        <n v="577"/>
        <n v="1792"/>
        <n v="15347"/>
        <n v="1167"/>
        <n v="49511"/>
        <n v="15"/>
        <n v="1615"/>
        <n v="930"/>
        <n v="578"/>
        <n v="404"/>
        <n v="392"/>
        <n v="627"/>
        <n v="34918"/>
        <n v="460"/>
        <n v="758"/>
        <n v="107396"/>
        <n v="1231"/>
        <n v="31699"/>
        <n v="1249"/>
        <n v="2202"/>
        <n v="5768"/>
        <n v="4287"/>
        <n v="2521"/>
        <n v="986"/>
        <n v="2749"/>
        <n v="2227"/>
        <n v="1415"/>
        <n v="458427"/>
        <n v="218468"/>
        <n v="19187"/>
        <n v="15661"/>
        <n v="357"/>
        <n v="2791"/>
        <n v="1950"/>
        <n v="5403"/>
        <n v="2975"/>
        <n v="75"/>
        <n v="2254"/>
        <n v="8714"/>
        <n v="2631"/>
        <n v="3685"/>
        <n v="8264"/>
        <n v="443"/>
        <n v="18926"/>
        <n v="25515"/>
        <n v="31278"/>
        <n v="35"/>
        <n v="677"/>
        <n v="61"/>
        <n v="27"/>
        <n v="928"/>
        <n v="316"/>
        <n v="26750"/>
        <n v="58274"/>
        <n v="828"/>
        <n v="619"/>
        <n v="11695"/>
        <n v="4313"/>
        <n v="15966"/>
        <n v="3921"/>
        <n v="1394"/>
        <n v="2244"/>
        <n v="5090"/>
        <n v="496"/>
        <n v="1813"/>
        <n v="2705"/>
        <n v="1251"/>
        <n v="9471"/>
        <n v="346"/>
        <n v="2555"/>
        <n v="7416"/>
        <n v="9294"/>
        <n v="4665"/>
        <n v="632"/>
        <n v="16639"/>
        <n v="10491"/>
        <n v="7637"/>
        <n v="675"/>
        <n v="1062"/>
        <n v="2898"/>
        <n v="13723"/>
        <n v="13065"/>
        <n v="14585"/>
        <n v="21601"/>
        <n v="2096"/>
        <n v="50746"/>
        <n v="940"/>
        <n v="1805"/>
        <n v="961"/>
        <n v="8152"/>
        <n v="19133"/>
        <n v="6115"/>
        <n v="286"/>
        <n v="3473"/>
        <n v="2208"/>
        <n v="426"/>
        <n v="19231"/>
        <n v="15325"/>
        <n v="6804"/>
        <n v="3317"/>
        <n v="89076"/>
        <n v="631"/>
        <n v="14557"/>
        <n v="4367"/>
        <n v="3974"/>
        <n v="2451"/>
        <n v="2280"/>
        <n v="353"/>
        <n v="2169"/>
        <n v="4374"/>
        <n v="7944"/>
        <n v="8"/>
        <n v="8584"/>
        <n v="27924"/>
        <n v="8303"/>
        <n v="748"/>
        <n v="96"/>
        <n v="529"/>
        <n v="1348"/>
        <n v="1019"/>
        <n v="396"/>
        <n v="841"/>
        <n v="648"/>
        <n v="1657"/>
        <n v="3380"/>
        <n v="3084"/>
        <n v="16873"/>
        <n v="3025"/>
        <n v="413"/>
        <n v="2648"/>
        <n v="497"/>
        <n v="3057"/>
        <n v="206"/>
        <n v="23"/>
        <n v="7413"/>
        <n v="1228"/>
        <n v="1074"/>
        <n v="19544"/>
        <n v="39"/>
        <n v="447"/>
        <n v="9836"/>
        <n v="1616"/>
        <n v="5580"/>
        <n v="5439"/>
        <n v="2253"/>
        <n v="101"/>
        <n v="5257"/>
        <n v="9803"/>
        <n v="2606"/>
        <n v="715"/>
        <n v="2417"/>
        <n v="101773"/>
        <n v="7868"/>
        <n v="3787"/>
        <n v="1262"/>
        <n v="1918"/>
        <n v="164241"/>
        <n v="621"/>
        <n v="14496"/>
        <n v="15577"/>
        <n v="17944"/>
        <n v="14430"/>
        <n v="11028"/>
        <n v="406"/>
        <n v="1149"/>
        <n v="13557"/>
        <n v="601"/>
        <n v="33189"/>
        <n v="4408"/>
        <n v="8204"/>
        <n v="6096"/>
        <n v="6127"/>
        <n v="5607"/>
        <n v="1035"/>
        <n v="12104"/>
        <n v="1353"/>
        <n v="3514"/>
        <n v="2309"/>
        <n v="4930"/>
        <n v="1321"/>
        <n v="2996"/>
        <n v="3765"/>
        <n v="2448"/>
        <n v="3192"/>
        <n v="18743"/>
        <n v="266167"/>
        <n v="411"/>
        <n v="1160"/>
        <n v="144"/>
        <n v="22231"/>
        <n v="2682"/>
        <n v="3652"/>
        <n v="10095"/>
        <n v="13705"/>
        <n v="2639"/>
        <n v="1101"/>
        <n v="19015"/>
        <n v="26633"/>
        <n v="548"/>
        <n v="271"/>
        <n v="2524"/>
        <n v="831"/>
        <n v="587"/>
        <n v="1524"/>
        <n v="5157"/>
        <n v="2411"/>
        <n v="1209"/>
        <n v="869"/>
        <n v="969"/>
        <n v="161"/>
        <n v="3472"/>
        <n v="8260"/>
        <n v="66998"/>
        <n v="34056"/>
        <n v="1017"/>
        <n v="5828"/>
        <n v="2225"/>
        <n v="2048"/>
        <n v="29"/>
        <n v="11098"/>
        <n v="6425"/>
        <n v="8213"/>
        <n v="754"/>
        <n v="197"/>
        <n v="2650"/>
        <n v="813"/>
        <n v="2087"/>
        <n v="1197"/>
        <n v="14621"/>
        <n v="2355"/>
        <n v="16097"/>
        <n v="1487"/>
        <n v="4627"/>
        <n v="1511"/>
        <n v="4697"/>
        <n v="118710"/>
        <n v="62165"/>
        <n v="55194"/>
        <n v="2273"/>
        <n v="24037"/>
        <n v="5264"/>
        <n v="6302"/>
        <n v="1512"/>
        <n v="6415"/>
        <n v="5149"/>
        <n v="1565"/>
        <n v="4431"/>
        <n v="185"/>
        <n v="1283"/>
        <n v="1322"/>
        <n v="947"/>
        <n v="982"/>
        <n v="2436"/>
        <n v="4439"/>
        <n v="4398"/>
        <n v="19161"/>
        <n v="30516"/>
        <n v="54386"/>
        <n v="667"/>
        <n v="401"/>
        <n v="261"/>
        <n v="70"/>
        <n v="3229"/>
        <n v="41516"/>
        <n v="9500"/>
        <n v="3131"/>
        <n v="11087"/>
        <n v="6687"/>
        <n v="8111"/>
        <n v="2318"/>
        <n v="118"/>
        <n v="5562"/>
        <n v="1748"/>
        <n v="46"/>
        <n v="1470"/>
        <n v="3184"/>
        <n v="3106"/>
        <n v="321"/>
        <n v="553"/>
        <n v="4022"/>
        <n v="16"/>
        <n v="62"/>
        <n v="3617"/>
        <n v="1826"/>
        <n v="2175"/>
        <n v="11065"/>
        <n v="1784"/>
        <n v="327"/>
        <n v="2869"/>
        <n v="3405"/>
        <n v="1505"/>
        <n v="3740"/>
        <n v="2198"/>
        <n v="730"/>
        <n v="3375"/>
        <n v="1981"/>
        <n v="10914"/>
        <n v="1722"/>
        <n v="1758"/>
        <n v="1364"/>
        <n v="1854"/>
        <n v="1455"/>
        <n v="2127"/>
        <n v="1660"/>
        <n v="4581"/>
        <n v="2928"/>
        <n v="65"/>
        <n v="5772"/>
        <n v="2195"/>
        <n v="586"/>
        <n v="16962"/>
        <n v="111"/>
        <n v="79"/>
        <n v="31"/>
        <n v="45"/>
        <n v="86"/>
        <n v="132"/>
        <n v="209"/>
        <n v="107"/>
        <n v="579"/>
        <n v="11485"/>
        <n v="480"/>
        <n v="4458"/>
        <n v="203"/>
        <n v="477"/>
        <n v="9403"/>
        <n v="3862"/>
        <n v="4702"/>
        <n v="1562"/>
        <n v="8819"/>
        <n v="11542"/>
        <n v="6430"/>
        <n v="8950"/>
        <n v="11673"/>
        <n v="652"/>
        <n v="41"/>
        <n v="32"/>
        <n v="1378"/>
        <n v="315"/>
        <n v="2742"/>
        <n v="2098"/>
        <n v="3735"/>
        <n v="97"/>
        <n v="6221"/>
        <n v="54204"/>
        <n v="167988"/>
        <n v="103"/>
        <n v="391"/>
        <n v="25725"/>
        <n v="1097"/>
        <n v="2444"/>
        <n v="51207"/>
        <n v="8302"/>
        <n v="92"/>
        <n v="153"/>
        <n v="48"/>
        <n v="200"/>
        <n v="793"/>
        <n v="887"/>
        <n v="249"/>
        <n v="135"/>
        <n v="679"/>
        <n v="452"/>
        <n v="37"/>
        <n v="646"/>
        <n v="2006"/>
        <n v="472"/>
        <n v="3602"/>
        <n v="113"/>
        <n v="2836"/>
        <n v="6160"/>
        <n v="777"/>
        <n v="4774"/>
        <n v="5105"/>
        <n v="2698"/>
        <n v="4739"/>
        <n v="36979"/>
        <n v="54128"/>
        <n v="3863"/>
        <n v="5982"/>
        <n v="12258"/>
        <n v="219"/>
        <n v="2303"/>
        <n v="8105"/>
        <n v="1973"/>
        <n v="714"/>
        <n v="1902"/>
        <n v="6663"/>
        <n v="465"/>
        <n v="4862"/>
        <n v="314"/>
        <n v="25692"/>
        <n v="226"/>
        <n v="158"/>
        <n v="348"/>
        <n v="119"/>
        <n v="503"/>
        <n v="1386"/>
        <n v="913"/>
        <n v="9707"/>
        <n v="2603"/>
        <n v="487"/>
        <n v="25"/>
        <n v="208"/>
        <n v="1075"/>
        <n v="1987"/>
        <n v="25218"/>
        <n v="60788"/>
        <n v="74687"/>
        <n v="91749"/>
        <n v="2079"/>
        <n v="326"/>
        <n v="1136"/>
        <n v="3267"/>
        <n v="106"/>
        <n v="484"/>
        <n v="169"/>
        <n v="609"/>
        <n v="1041"/>
        <n v="57678"/>
        <n v="17"/>
        <n v="95"/>
        <n v="1223"/>
        <n v="1797"/>
        <n v="6990"/>
        <n v="352"/>
        <n v="416"/>
        <n v="6224"/>
        <n v="71"/>
        <n v="939"/>
        <n v="848"/>
        <n v="267"/>
        <n v="18"/>
        <n v="2353"/>
        <n v="770"/>
        <n v="165"/>
        <n v="38495"/>
        <n v="1159"/>
        <n v="6133"/>
        <n v="2008"/>
        <n v="786"/>
        <n v="1113"/>
        <n v="1118"/>
        <n v="1360"/>
        <n v="184"/>
        <n v="2835"/>
        <n v="6122"/>
        <n v="2274"/>
        <n v="1292"/>
        <n v="429"/>
        <n v="2560"/>
        <n v="1804"/>
        <n v="1045"/>
        <n v="1189"/>
        <n v="287"/>
        <n v="1605"/>
        <n v="509"/>
        <n v="330"/>
        <n v="555"/>
        <n v="237"/>
        <n v="3354"/>
        <n v="2235"/>
        <n v="2494"/>
        <n v="7040"/>
        <n v="26"/>
        <n v="238"/>
        <n v="307"/>
        <n v="519"/>
        <n v="20"/>
        <n v="36"/>
        <n v="98"/>
        <n v="74"/>
        <n v="839"/>
        <n v="537"/>
        <n v="478"/>
        <n v="695"/>
        <n v="187"/>
        <n v="91"/>
        <n v="116"/>
        <n v="361"/>
        <n v="251"/>
        <n v="3728"/>
        <n v="155"/>
        <n v="35389"/>
        <n v="6950"/>
        <n v="134"/>
        <n v="21"/>
        <n v="166"/>
        <n v="1867"/>
        <n v="11817"/>
        <n v="1672"/>
        <n v="121"/>
        <n v="193"/>
        <n v="52"/>
        <n v="146"/>
        <n v="88"/>
        <n v="2685"/>
        <n v="364"/>
        <n v="84"/>
        <n v="1407"/>
        <n v="156"/>
        <n v="1146"/>
        <n v="1862"/>
        <n v="2276"/>
        <n v="252"/>
        <n v="59"/>
        <n v="150"/>
        <n v="242"/>
        <n v="236"/>
        <n v="2330"/>
        <n v="7887"/>
        <n v="984"/>
        <n v="2117"/>
        <n v="957"/>
        <n v="582"/>
        <n v="29032"/>
        <n v="470"/>
        <n v="138"/>
        <n v="102"/>
        <n v="63"/>
        <n v="1647"/>
        <n v="2614"/>
        <n v="434"/>
        <n v="254"/>
        <n v="3137"/>
        <n v="18775"/>
        <n v="1941"/>
        <n v="728"/>
        <n v="114"/>
        <n v="449"/>
        <n v="122"/>
        <n v="100"/>
        <n v="320"/>
        <n v="298"/>
        <n v="5582"/>
        <n v="2174"/>
        <n v="9165"/>
        <n v="1182"/>
        <n v="2760"/>
        <n v="1306"/>
        <n v="1042"/>
        <n v="1273"/>
        <n v="3649"/>
        <n v="12190"/>
        <n v="8059"/>
        <n v="19508"/>
        <n v="820"/>
        <n v="380"/>
        <n v="147"/>
        <n v="3580"/>
        <n v="559"/>
        <n v="366"/>
        <n v="2040"/>
        <n v="1754"/>
        <n v="3870"/>
        <n v="2923"/>
        <n v="145"/>
        <n v="25363"/>
        <n v="233"/>
        <n v="2895"/>
        <n v="141"/>
        <n v="40"/>
        <n v="2882"/>
        <n v="2775"/>
        <n v="123"/>
        <n v="4494"/>
        <n v="281"/>
        <n v="3337"/>
        <n v="1033"/>
        <n v="2068"/>
        <n v="3423"/>
        <n v="7717"/>
        <n v="383"/>
        <n v="501"/>
        <n v="51"/>
        <n v="30933"/>
        <n v="260"/>
        <n v="168"/>
        <n v="28419"/>
        <n v="4682"/>
        <n v="977"/>
        <n v="1832"/>
        <n v="3074"/>
        <n v="8520"/>
        <n v="3096"/>
        <n v="4471"/>
        <n v="10419"/>
        <n v="1709"/>
        <n v="2985"/>
        <n v="3948"/>
        <n v="2319"/>
        <n v="25859"/>
        <n v="4389"/>
        <n v="8607"/>
        <n v="81"/>
        <n v="498"/>
        <n v="1808"/>
        <n v="269"/>
        <n v="154"/>
        <n v="76"/>
        <n v="82"/>
        <n v="1016"/>
        <n v="378"/>
        <n v="228"/>
        <n v="1911"/>
        <n v="2465"/>
        <n v="129"/>
        <n v="1034"/>
        <n v="1284"/>
        <n v="235"/>
        <n v="16736"/>
        <n v="57241"/>
        <n v="1484"/>
        <n v="6091"/>
        <n v="55627"/>
        <n v="63485"/>
        <n v="569"/>
        <n v="5866"/>
        <n v="27941"/>
        <n v="905"/>
        <n v="1717"/>
        <n v="277"/>
        <n v="306"/>
        <n v="243"/>
        <n v="142"/>
        <n v="83"/>
        <n v="1114"/>
        <n v="1072"/>
        <n v="124"/>
        <n v="167"/>
        <n v="256"/>
        <n v="337"/>
        <n v="6234"/>
        <n v="531"/>
        <n v="1940"/>
        <n v="85"/>
        <n v="1021"/>
        <n v="1218"/>
        <n v="188"/>
        <n v="861"/>
        <n v="1999"/>
        <n v="5152"/>
        <n v="4030"/>
        <n v="224"/>
        <n v="68615"/>
        <n v="5860"/>
        <n v="8551"/>
        <n v="5742"/>
        <n v="70848"/>
        <n v="9484"/>
        <n v="225"/>
        <n v="28961"/>
        <n v="313"/>
        <n v="740"/>
        <n v="647"/>
        <n v="60"/>
        <n v="611"/>
        <n v="504"/>
        <n v="10457"/>
        <n v="8809"/>
        <n v="2596"/>
        <n v="1399"/>
        <n v="50"/>
        <n v="-429"/>
        <n v="5791"/>
        <n v="5585"/>
        <n v="-2"/>
        <n v="-71"/>
        <n v="1669"/>
        <n v="1609"/>
        <n v="7125"/>
        <n v="6947"/>
        <n v="1880"/>
        <n v="902"/>
        <n v="5748"/>
        <n v="1220"/>
        <n v="810"/>
        <n v="17735"/>
        <n v="-10"/>
        <n v="-2365"/>
        <n v="23979"/>
        <n v="4424"/>
        <n v="2528"/>
        <n v="1303"/>
        <n v="743"/>
        <n v="16354"/>
        <n v="15842"/>
        <n v="41605"/>
        <n v="4002"/>
        <n v="847"/>
        <n v="14433"/>
        <n v="1471"/>
        <n v="1389"/>
        <n v="3080"/>
        <n v="10223"/>
        <n v="39110"/>
        <n v="863"/>
        <n v="18315"/>
        <n v="2491"/>
        <n v="10990"/>
        <n v="7350"/>
        <n v="6163"/>
        <n v="1278"/>
        <n v="12554"/>
        <n v="9240"/>
        <n v="1022"/>
        <n v="6061"/>
        <n v="29758"/>
        <n v="2407"/>
        <n v="-3"/>
        <n v="6734"/>
        <n v="230"/>
        <n v="77"/>
        <n v="13675"/>
        <n v="22604"/>
        <n v="420"/>
        <n v="867"/>
        <n v="18541"/>
        <n v="6331"/>
        <n v="744"/>
        <n v="11992"/>
        <n v="-212"/>
        <n v="7043"/>
        <n v="3441"/>
        <n v="1811"/>
        <n v="9640"/>
        <n v="-15"/>
        <n v="23342"/>
        <n v="4417"/>
        <n v="10616"/>
        <n v="9189"/>
        <n v="5501"/>
        <n v="5759"/>
        <n v="705"/>
        <n v="811"/>
        <n v="15821"/>
        <n v="1718"/>
        <n v="8581"/>
        <n v="105435"/>
        <n v="-9923"/>
        <n v="-5949"/>
        <n v="44455"/>
        <n v="19869"/>
        <n v="67944"/>
        <n v="4489"/>
        <n v="5260"/>
        <n v="-23"/>
        <n v="1060"/>
        <n v="3981"/>
        <n v="11341"/>
        <n v="60365"/>
        <n v="94291"/>
        <n v="30079"/>
        <n v="1032"/>
        <n v="-3520"/>
        <n v="87"/>
      </sharedItems>
    </cacheField>
    <cacheField name="INDUSTRIAL_Revenues" numFmtId="164">
      <sharedItems containsMixedTypes="1" containsNumber="1" minValue="-23692.400000000001" maxValue="2813179"/>
    </cacheField>
    <cacheField name="INDUSTRIAL_Sales" numFmtId="3">
      <sharedItems containsMixedTypes="1" containsNumber="1" containsInteger="1" minValue="-262997" maxValue="35950398"/>
    </cacheField>
    <cacheField name="INDUSTRIAL_Customers" numFmtId="3">
      <sharedItems containsMixedTypes="1" containsNumber="1" containsInteger="1" minValue="-20544" maxValue="231417" count="562">
        <n v="2"/>
        <n v="0"/>
        <n v="6"/>
        <n v="982"/>
        <n v="595"/>
        <n v="15"/>
        <n v="6125"/>
        <s v="."/>
        <n v="119"/>
        <n v="12"/>
        <n v="22"/>
        <n v="217"/>
        <n v="7"/>
        <n v="224"/>
        <n v="1"/>
        <n v="3"/>
        <n v="245"/>
        <n v="8"/>
        <n v="273"/>
        <n v="59"/>
        <n v="422"/>
        <n v="19"/>
        <n v="1924"/>
        <n v="2213"/>
        <n v="2825"/>
        <n v="23691"/>
        <n v="43"/>
        <n v="14"/>
        <n v="336"/>
        <n v="264"/>
        <n v="120"/>
        <n v="166"/>
        <n v="123"/>
        <n v="28"/>
        <n v="3638"/>
        <n v="2399"/>
        <n v="4819"/>
        <n v="62"/>
        <n v="10"/>
        <n v="29"/>
        <n v="285"/>
        <n v="137"/>
        <n v="4"/>
        <n v="18"/>
        <n v="985"/>
        <n v="24"/>
        <n v="716"/>
        <n v="1393"/>
        <n v="9"/>
        <n v="2497"/>
        <n v="13"/>
        <n v="94"/>
        <n v="17"/>
        <n v="54"/>
        <n v="1579"/>
        <n v="39"/>
        <n v="75"/>
        <n v="5"/>
        <n v="164"/>
        <n v="168"/>
        <n v="1195"/>
        <n v="11"/>
        <n v="86"/>
        <n v="815"/>
        <n v="2879"/>
        <n v="446"/>
        <n v="36"/>
        <n v="50"/>
        <n v="30"/>
        <n v="252"/>
        <n v="1306"/>
        <n v="174"/>
        <n v="1109"/>
        <n v="792"/>
        <n v="98"/>
        <n v="749"/>
        <n v="263"/>
        <n v="207"/>
        <n v="539"/>
        <n v="1161"/>
        <n v="770"/>
        <n v="275"/>
        <n v="3845"/>
        <n v="4282"/>
        <n v="140"/>
        <n v="20"/>
        <n v="90"/>
        <n v="108"/>
        <n v="66"/>
        <n v="1456"/>
        <n v="129"/>
        <n v="35"/>
        <n v="161"/>
        <n v="470"/>
        <n v="1627"/>
        <n v="27"/>
        <n v="110"/>
        <n v="139"/>
        <n v="44"/>
        <n v="126"/>
        <n v="522"/>
        <n v="23"/>
        <n v="65"/>
        <n v="63"/>
        <n v="1382"/>
        <n v="105"/>
        <n v="61"/>
        <n v="537"/>
        <n v="428"/>
        <n v="136"/>
        <n v="1751"/>
        <n v="1794"/>
        <n v="167"/>
        <n v="1841"/>
        <n v="1043"/>
        <n v="669"/>
        <n v="82"/>
        <n v="1304"/>
        <n v="130"/>
        <n v="95"/>
        <n v="149"/>
        <n v="438"/>
        <n v="91"/>
        <n v="2421"/>
        <n v="31"/>
        <n v="81"/>
        <n v="55"/>
        <n v="214"/>
        <n v="72"/>
        <n v="26"/>
        <n v="262"/>
        <n v="201"/>
        <n v="38"/>
        <n v="708"/>
        <n v="536"/>
        <n v="223"/>
        <n v="5812"/>
        <n v="1264"/>
        <n v="8472"/>
        <n v="25"/>
        <n v="57"/>
        <n v="141"/>
        <n v="2739"/>
        <n v="237"/>
        <n v="711"/>
        <n v="124"/>
        <n v="535"/>
        <n v="112"/>
        <n v="87"/>
        <n v="4545"/>
        <n v="1521"/>
        <n v="345"/>
        <n v="420"/>
        <n v="637"/>
        <n v="179"/>
        <n v="16"/>
        <n v="41"/>
        <n v="688"/>
        <n v="231"/>
        <n v="3147"/>
        <n v="269"/>
        <n v="121"/>
        <n v="397"/>
        <n v="1531"/>
        <n v="34"/>
        <n v="1698"/>
        <n v="96"/>
        <n v="765"/>
        <n v="478"/>
        <n v="13420"/>
        <n v="1868"/>
        <n v="325"/>
        <n v="132"/>
        <n v="56"/>
        <n v="236"/>
        <n v="335"/>
        <n v="547"/>
        <n v="419"/>
        <n v="88"/>
        <n v="83"/>
        <n v="10687"/>
        <n v="498"/>
        <n v="557"/>
        <n v="248"/>
        <n v="128"/>
        <n v="882"/>
        <n v="178"/>
        <n v="73"/>
        <n v="503"/>
        <n v="1064"/>
        <n v="47"/>
        <n v="67"/>
        <n v="100"/>
        <n v="21"/>
        <n v="689"/>
        <n v="2088"/>
        <n v="1046"/>
        <n v="190"/>
        <n v="507"/>
        <n v="175"/>
        <n v="609"/>
        <n v="77"/>
        <n v="117"/>
        <n v="163"/>
        <n v="19803"/>
        <n v="2318"/>
        <n v="812"/>
        <n v="5481"/>
        <n v="4025"/>
        <n v="771"/>
        <n v="1374"/>
        <n v="74"/>
        <n v="1500"/>
        <n v="390"/>
        <n v="53"/>
        <n v="32"/>
        <n v="135"/>
        <n v="199"/>
        <n v="113"/>
        <n v="84"/>
        <n v="170"/>
        <n v="415"/>
        <n v="1223"/>
        <n v="1014"/>
        <n v="854"/>
        <n v="903"/>
        <n v="3193"/>
        <n v="682"/>
        <n v="1674"/>
        <n v="195"/>
        <n v="49"/>
        <n v="253"/>
        <n v="116"/>
        <n v="1353"/>
        <n v="181"/>
        <n v="710"/>
        <n v="76"/>
        <n v="7315"/>
        <n v="78"/>
        <n v="246"/>
        <n v="483"/>
        <n v="5168"/>
        <n v="187"/>
        <n v="9382"/>
        <n v="11656"/>
        <n v="548"/>
        <n v="588"/>
        <n v="357"/>
        <n v="960"/>
        <n v="172"/>
        <n v="244"/>
        <n v="11285"/>
        <n v="822"/>
        <n v="1180"/>
        <n v="2403"/>
        <n v="165"/>
        <n v="146"/>
        <n v="79"/>
        <n v="1100"/>
        <n v="1077"/>
        <n v="102"/>
        <n v="1577"/>
        <n v="45"/>
        <n v="267"/>
        <n v="1595"/>
        <n v="1290"/>
        <n v="40"/>
        <n v="393"/>
        <n v="7095"/>
        <n v="2161"/>
        <n v="115"/>
        <n v="375"/>
        <n v="851"/>
        <n v="4021"/>
        <n v="436"/>
        <n v="271"/>
        <n v="234"/>
        <n v="143"/>
        <n v="6649"/>
        <n v="2059"/>
        <n v="37"/>
        <n v="1644"/>
        <n v="372"/>
        <n v="484"/>
        <n v="1078"/>
        <n v="489"/>
        <n v="142"/>
        <n v="541"/>
        <n v="60"/>
        <n v="206"/>
        <n v="752"/>
        <n v="617"/>
        <n v="766"/>
        <n v="652"/>
        <n v="914"/>
        <n v="144"/>
        <n v="288"/>
        <n v="156"/>
        <n v="1240"/>
        <n v="1542"/>
        <n v="1151"/>
        <n v="733"/>
        <n v="1556"/>
        <n v="1608"/>
        <n v="148"/>
        <n v="578"/>
        <n v="1042"/>
        <n v="602"/>
        <n v="966"/>
        <n v="150"/>
        <n v="138"/>
        <n v="2823"/>
        <n v="152"/>
        <n v="154"/>
        <n v="698"/>
        <n v="243"/>
        <n v="2136"/>
        <n v="490"/>
        <n v="2677"/>
        <n v="2342"/>
        <n v="51"/>
        <n v="954"/>
        <n v="247"/>
        <n v="1123"/>
        <n v="3716"/>
        <n v="5539"/>
        <n v="368"/>
        <n v="8920"/>
        <n v="1317"/>
        <n v="118"/>
        <n v="33"/>
        <n v="90215"/>
        <n v="763"/>
        <n v="1941"/>
        <n v="5749"/>
        <n v="9081"/>
        <n v="7977"/>
        <n v="5464"/>
        <n v="2719"/>
        <n v="1872"/>
        <n v="5284"/>
        <n v="701"/>
        <n v="233"/>
        <n v="1679"/>
        <n v="2089"/>
        <n v="519"/>
        <n v="2697"/>
        <n v="131"/>
        <n v="603"/>
        <n v="4306"/>
        <n v="722"/>
        <n v="1104"/>
        <n v="1842"/>
        <n v="1492"/>
        <n v="769"/>
        <n v="524"/>
        <n v="583"/>
        <n v="311"/>
        <n v="2669"/>
        <n v="1688"/>
        <n v="1024"/>
        <n v="196"/>
        <n v="6400"/>
        <n v="6785"/>
        <n v="1681"/>
        <n v="3222"/>
        <n v="342"/>
        <n v="2013"/>
        <n v="566"/>
        <n v="660"/>
        <n v="379"/>
        <n v="222"/>
        <n v="466"/>
        <n v="107"/>
        <n v="2535"/>
        <n v="122"/>
        <n v="2587"/>
        <n v="4255"/>
        <n v="569"/>
        <n v="200"/>
        <n v="1717"/>
        <n v="813"/>
        <n v="99"/>
        <n v="109"/>
        <n v="229"/>
        <n v="300"/>
        <n v="509"/>
        <n v="764"/>
        <n v="418"/>
        <n v="7466"/>
        <n v="657"/>
        <n v="21599"/>
        <n v="3616"/>
        <n v="114"/>
        <n v="9710"/>
        <n v="1407"/>
        <n v="443"/>
        <n v="611"/>
        <n v="2039"/>
        <n v="4108"/>
        <n v="513"/>
        <n v="573"/>
        <n v="46"/>
        <n v="678"/>
        <n v="92"/>
        <n v="85"/>
        <n v="730"/>
        <n v="278"/>
        <n v="401"/>
        <n v="353"/>
        <n v="618"/>
        <n v="581"/>
        <n v="3453"/>
        <n v="968"/>
        <n v="1485"/>
        <n v="2732"/>
        <n v="1357"/>
        <n v="400"/>
        <n v="1048"/>
        <n v="193"/>
        <n v="474"/>
        <n v="205"/>
        <n v="1157"/>
        <n v="309"/>
        <n v="3704"/>
        <n v="104"/>
        <n v="3887"/>
        <n v="1421"/>
        <n v="2303"/>
        <n v="290"/>
        <n v="6410"/>
        <n v="268"/>
        <n v="1548"/>
        <n v="231417"/>
        <n v="3630"/>
        <n v="718"/>
        <n v="866"/>
        <n v="1192"/>
        <n v="451"/>
        <n v="1093"/>
        <n v="734"/>
        <n v="70"/>
        <n v="488"/>
        <n v="2331"/>
        <n v="194"/>
        <n v="540"/>
        <n v="64"/>
        <n v="370"/>
        <n v="825"/>
        <n v="171"/>
        <n v="185"/>
        <n v="1957"/>
        <n v="4755"/>
        <n v="481"/>
        <n v="1242"/>
        <n v="426"/>
        <n v="616"/>
        <n v="1065"/>
        <n v="922"/>
        <n v="6272"/>
        <n v="239"/>
        <n v="2350"/>
        <n v="2803"/>
        <n v="1049"/>
        <n v="1166"/>
        <n v="1561"/>
        <n v="949"/>
        <n v="296"/>
        <n v="4331"/>
        <n v="577"/>
        <n v="396"/>
        <n v="134"/>
        <n v="48"/>
        <n v="351"/>
        <n v="1154"/>
        <n v="1298"/>
        <n v="80"/>
        <n v="367"/>
        <n v="304"/>
        <n v="58"/>
        <n v="3326"/>
        <n v="575"/>
        <n v="754"/>
        <n v="639"/>
        <n v="1515"/>
        <n v="6387"/>
        <n v="350"/>
        <n v="675"/>
        <n v="158"/>
        <n v="2962"/>
        <n v="151"/>
        <n v="892"/>
        <n v="93"/>
        <n v="297"/>
        <n v="857"/>
        <n v="1850"/>
        <n v="7406"/>
        <n v="1913"/>
        <n v="6151"/>
        <n v="1350"/>
        <n v="326"/>
        <n v="226"/>
        <n v="312"/>
        <n v="497"/>
        <n v="479"/>
        <n v="693"/>
        <n v="284"/>
        <n v="291"/>
        <n v="173"/>
        <n v="250"/>
        <n v="2594"/>
        <n v="1173"/>
        <n v="2617"/>
        <n v="672"/>
        <n v="653"/>
        <n v="277"/>
        <n v="1576"/>
        <n v="3930"/>
        <n v="327"/>
        <n v="1094"/>
        <n v="153"/>
        <n v="227"/>
        <n v="2147"/>
        <n v="2345"/>
        <n v="886"/>
        <n v="1827"/>
        <n v="2579"/>
        <n v="1918"/>
        <n v="2177"/>
        <n v="169"/>
        <n v="289"/>
        <n v="4776"/>
        <n v="22561"/>
        <n v="563"/>
        <n v="188"/>
        <n v="1312"/>
        <n v="1027"/>
        <n v="628"/>
        <n v="2729"/>
        <n v="864"/>
        <n v="287"/>
        <n v="1919"/>
        <n v="570"/>
        <n v="4229"/>
        <n v="147"/>
        <n v="798"/>
        <n v="2853"/>
        <n v="-20544"/>
        <n v="804"/>
        <n v="-18"/>
        <n v="-45"/>
        <n v="901"/>
        <n v="-1222"/>
        <n v="2686"/>
        <n v="2569"/>
        <n v="-23"/>
        <n v="-46"/>
        <n v="732"/>
        <n v="2138"/>
        <n v="402"/>
        <n v="6581"/>
        <n v="8251"/>
      </sharedItems>
    </cacheField>
  </cacheFields>
  <extLst>
    <ext xmlns:x14="http://schemas.microsoft.com/office/spreadsheetml/2009/9/main" uri="{725AE2AE-9491-48be-B2B4-4EB974FC3084}">
      <x14:pivotCacheDefinition pivotCacheId="116167820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ectoralBonds" refreshedDate="45432.418467129632" createdVersion="8" refreshedVersion="8" minRefreshableVersion="3" recordCount="2896" xr:uid="{C92B59E6-1763-1845-8D83-48D75821B5EB}">
  <cacheSource type="worksheet">
    <worksheetSource ref="A4:Q2900" sheet="2010"/>
  </cacheSource>
  <cacheFields count="17">
    <cacheField name="Data Year" numFmtId="0">
      <sharedItems containsSemiMixedTypes="0" containsString="0" containsNumber="1" containsInteger="1" minValue="2010" maxValue="2010"/>
    </cacheField>
    <cacheField name="Utility Number" numFmtId="0">
      <sharedItems containsSemiMixedTypes="0" containsString="0" containsNumber="1" containsInteger="1" minValue="34" maxValue="18963"/>
    </cacheField>
    <cacheField name="Utility Name" numFmtId="0">
      <sharedItems/>
    </cacheField>
    <cacheField name="Part" numFmtId="0">
      <sharedItems/>
    </cacheField>
    <cacheField name="Service Type" numFmtId="0">
      <sharedItems/>
    </cacheField>
    <cacheField name="Data Type_x000a_O = Observed_x000a_I = Imputed" numFmtId="0">
      <sharedItems/>
    </cacheField>
    <cacheField name="State" numFmtId="0">
      <sharedItems count="51">
        <s v="SC"/>
        <s v="MS"/>
        <s v="LA"/>
        <s v="MD"/>
        <s v="VA"/>
        <s v="MN"/>
        <s v="IL"/>
        <s v="WI"/>
        <s v="NY"/>
        <s v="OH"/>
        <s v="GA"/>
        <s v="IA"/>
        <s v="IN"/>
        <s v="AZ"/>
        <s v="NV"/>
        <s v="AK"/>
        <s v="AL"/>
        <s v="FL"/>
        <s v="NC"/>
        <s v="CA"/>
        <s v="MO"/>
        <s v="ID"/>
        <s v="WA"/>
        <s v="KS"/>
        <s v="OK"/>
        <s v="MI"/>
        <s v="NE"/>
        <s v="TX"/>
        <s v="TN"/>
        <s v="KY"/>
        <s v="WV"/>
        <s v="AR"/>
        <s v="SD"/>
        <s v="MA"/>
        <s v="NH"/>
        <s v="OR"/>
        <s v="CO"/>
        <s v="NJ"/>
        <s v="NM"/>
        <s v="ME"/>
        <s v="VT"/>
        <s v="ND"/>
        <s v="MT"/>
        <s v="WY"/>
        <s v="UT"/>
        <s v="DE"/>
        <s v="PA"/>
        <s v="RI"/>
        <s v="CT"/>
        <s v="DC"/>
        <s v="HI"/>
      </sharedItems>
    </cacheField>
    <cacheField name="Ownership" numFmtId="0">
      <sharedItems count="8">
        <s v="Municipal"/>
        <s v="Cooperative"/>
        <s v="Retail Power Marketer"/>
        <s v="Investor Owned"/>
        <s v="Political Subdivision"/>
        <s v="Unregulated"/>
        <s v="Federal"/>
        <s v="State"/>
      </sharedItems>
    </cacheField>
    <cacheField name="RESIDENTIAL_Revenues" numFmtId="164">
      <sharedItems containsMixedTypes="1" containsNumber="1" minValue="0" maxValue="5692673"/>
    </cacheField>
    <cacheField name="RESIDENTIAL_Sales" numFmtId="3">
      <sharedItems containsMixedTypes="1" containsNumber="1" containsInteger="1" minValue="0" maxValue="56583308"/>
    </cacheField>
    <cacheField name="RESIDENTIAL_Customers" numFmtId="3">
      <sharedItems containsMixedTypes="1" containsNumber="1" containsInteger="1" minValue="0" maxValue="4565636"/>
    </cacheField>
    <cacheField name="COMMERCIAL_Revenues" numFmtId="164">
      <sharedItems containsMixedTypes="1" containsNumber="1" minValue="0" maxValue="5523125"/>
    </cacheField>
    <cacheField name="COMMERCIAL_Sales" numFmtId="3">
      <sharedItems containsMixedTypes="1" containsNumber="1" containsInteger="1" minValue="0" maxValue="45194918"/>
    </cacheField>
    <cacheField name="COMMERCIAL_Customers" numFmtId="3">
      <sharedItems containsMixedTypes="1" containsNumber="1" containsInteger="1" minValue="0" maxValue="645673"/>
    </cacheField>
    <cacheField name="INDUSTRIAL_Revenues" numFmtId="164">
      <sharedItems containsMixedTypes="1" containsNumber="1" minValue="0" maxValue="1429082.5"/>
    </cacheField>
    <cacheField name="INDUSTRIAL_Sales" numFmtId="3">
      <sharedItems containsMixedTypes="1" containsNumber="1" containsInteger="1" minValue="0" maxValue="26558659"/>
    </cacheField>
    <cacheField name="INDUSTRIAL_Customers" numFmtId="3">
      <sharedItems containsMixedTypes="1" containsNumber="1" containsInteger="1" minValue="0" maxValue="41140"/>
    </cacheField>
  </cacheFields>
  <extLst>
    <ext xmlns:x14="http://schemas.microsoft.com/office/spreadsheetml/2009/9/main" uri="{725AE2AE-9491-48be-B2B4-4EB974FC3084}">
      <x14:pivotCacheDefinition pivotCacheId="9770958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9">
  <r>
    <n v="2022"/>
    <n v="55"/>
    <s v="City of Aberdeen - (MS)"/>
    <s v="A"/>
    <x v="0"/>
    <s v="O"/>
    <x v="0"/>
    <x v="0"/>
    <s v="TVA"/>
    <n v="4345"/>
    <n v="34383"/>
    <x v="0"/>
    <n v="3684"/>
    <n v="29241"/>
    <x v="0"/>
    <n v="7847"/>
    <n v="129598"/>
    <x v="0"/>
  </r>
  <r>
    <n v="2022"/>
    <n v="84"/>
    <s v="A &amp; N Electric Coop"/>
    <s v="A"/>
    <x v="0"/>
    <s v="O"/>
    <x v="1"/>
    <x v="1"/>
    <s v="PJM"/>
    <n v="301.39999999999998"/>
    <n v="2337"/>
    <x v="1"/>
    <n v="79.8"/>
    <n v="606"/>
    <x v="1"/>
    <n v="0"/>
    <n v="0"/>
    <x v="1"/>
  </r>
  <r>
    <n v="2022"/>
    <n v="84"/>
    <s v="A &amp; N Electric Coop"/>
    <s v="A"/>
    <x v="0"/>
    <s v="O"/>
    <x v="2"/>
    <x v="1"/>
    <s v="PJM"/>
    <n v="47388.3"/>
    <n v="376851"/>
    <x v="2"/>
    <n v="20127.099999999999"/>
    <n v="175360"/>
    <x v="2"/>
    <n v="15268.5"/>
    <n v="161135"/>
    <x v="2"/>
  </r>
  <r>
    <n v="2022"/>
    <n v="108"/>
    <s v="Adams-Columbia Electric Coop"/>
    <s v="A"/>
    <x v="0"/>
    <s v="O"/>
    <x v="3"/>
    <x v="1"/>
    <s v="MISO"/>
    <n v="48027.199999999997"/>
    <n v="279312"/>
    <x v="3"/>
    <n v="11798.6"/>
    <n v="85681"/>
    <x v="3"/>
    <n v="24865.200000000001"/>
    <n v="254133"/>
    <x v="3"/>
  </r>
  <r>
    <n v="2022"/>
    <n v="113"/>
    <s v="Agway Energy Services, LLC"/>
    <s v="B"/>
    <x v="1"/>
    <s v="O"/>
    <x v="1"/>
    <x v="2"/>
    <s v="PJM"/>
    <n v="11.7"/>
    <n v="71"/>
    <x v="4"/>
    <n v="0.3"/>
    <n v="2"/>
    <x v="4"/>
    <n v="0"/>
    <n v="0"/>
    <x v="1"/>
  </r>
  <r>
    <n v="2022"/>
    <n v="113"/>
    <s v="Agway Energy Services, LLC"/>
    <s v="B"/>
    <x v="1"/>
    <s v="O"/>
    <x v="4"/>
    <x v="2"/>
    <s v="NYIS"/>
    <n v="16996.2"/>
    <n v="125646"/>
    <x v="5"/>
    <n v="4548.8999999999996"/>
    <n v="35377"/>
    <x v="5"/>
    <n v="0"/>
    <n v="0"/>
    <x v="1"/>
  </r>
  <r>
    <n v="2022"/>
    <n v="113"/>
    <s v="Agway Energy Services, LLC"/>
    <s v="B"/>
    <x v="1"/>
    <s v="O"/>
    <x v="5"/>
    <x v="2"/>
    <s v="PJM"/>
    <n v="1708.7"/>
    <n v="11237"/>
    <x v="6"/>
    <n v="205.4"/>
    <n v="1377"/>
    <x v="6"/>
    <n v="0"/>
    <n v="0"/>
    <x v="1"/>
  </r>
  <r>
    <n v="2022"/>
    <n v="155"/>
    <s v="Agralite Electric Coop"/>
    <s v="A"/>
    <x v="0"/>
    <s v="O"/>
    <x v="6"/>
    <x v="1"/>
    <s v="MISO"/>
    <n v="10193.4"/>
    <n v="82914"/>
    <x v="7"/>
    <n v="6663.9"/>
    <n v="89255"/>
    <x v="7"/>
    <n v="7106.8"/>
    <n v="78388"/>
    <x v="4"/>
  </r>
  <r>
    <n v="2022"/>
    <n v="162"/>
    <s v="Aiken Electric Coop Inc"/>
    <s v="A"/>
    <x v="0"/>
    <s v="O"/>
    <x v="7"/>
    <x v="1"/>
    <s v="SC"/>
    <n v="93692.6"/>
    <n v="641275"/>
    <x v="8"/>
    <n v="16410.099999999999"/>
    <n v="137875"/>
    <x v="8"/>
    <n v="11791.7"/>
    <n v="165900"/>
    <x v="5"/>
  </r>
  <r>
    <n v="2022"/>
    <n v="176"/>
    <s v="Ajo Improvement Co"/>
    <s v="A"/>
    <x v="0"/>
    <s v="O"/>
    <x v="8"/>
    <x v="3"/>
    <s v="AZPS"/>
    <n v="584.5"/>
    <n v="5294"/>
    <x v="9"/>
    <n v="307.10000000000002"/>
    <n v="3026"/>
    <x v="9"/>
    <n v="0"/>
    <n v="0"/>
    <x v="1"/>
  </r>
  <r>
    <n v="2022"/>
    <n v="195"/>
    <s v="Alabama Power Co"/>
    <s v="A"/>
    <x v="0"/>
    <s v="O"/>
    <x v="9"/>
    <x v="3"/>
    <s v="SOCO"/>
    <n v="2853361"/>
    <n v="18413315"/>
    <x v="10"/>
    <n v="1855463"/>
    <n v="13191710"/>
    <x v="10"/>
    <n v="1762625"/>
    <n v="20936508"/>
    <x v="6"/>
  </r>
  <r>
    <n v="2022"/>
    <n v="207"/>
    <s v="Alameda Municipal Power"/>
    <s v="A"/>
    <x v="0"/>
    <s v="O"/>
    <x v="10"/>
    <x v="0"/>
    <s v="CISO"/>
    <n v="27618.3"/>
    <n v="133445"/>
    <x v="11"/>
    <n v="36122.1"/>
    <n v="200602"/>
    <x v="11"/>
    <s v="."/>
    <s v="."/>
    <x v="7"/>
  </r>
  <r>
    <n v="2022"/>
    <n v="213"/>
    <s v="Alaska Electric Light &amp; Power Co."/>
    <s v="A"/>
    <x v="0"/>
    <s v="O"/>
    <x v="11"/>
    <x v="3"/>
    <s v="NA"/>
    <n v="20081.7"/>
    <n v="162982"/>
    <x v="12"/>
    <n v="13045.9"/>
    <n v="125095"/>
    <x v="12"/>
    <n v="13369.2"/>
    <n v="116995"/>
    <x v="8"/>
  </r>
  <r>
    <n v="2022"/>
    <n v="219"/>
    <s v="Alaska Power and Telephone Co"/>
    <s v="A"/>
    <x v="0"/>
    <s v="O"/>
    <x v="11"/>
    <x v="3"/>
    <s v="NA"/>
    <n v="9950"/>
    <n v="26750"/>
    <x v="13"/>
    <n v="13800"/>
    <n v="46941"/>
    <x v="13"/>
    <s v="."/>
    <s v="."/>
    <x v="7"/>
  </r>
  <r>
    <n v="2022"/>
    <n v="221"/>
    <s v="Alaska Village Elec Coop, Inc"/>
    <s v="A"/>
    <x v="0"/>
    <s v="O"/>
    <x v="11"/>
    <x v="1"/>
    <s v="NA"/>
    <n v="23512"/>
    <n v="44102"/>
    <x v="14"/>
    <n v="36659.800000000003"/>
    <n v="80587"/>
    <x v="14"/>
    <n v="0"/>
    <n v="0"/>
    <x v="1"/>
  </r>
  <r>
    <n v="2022"/>
    <n v="230"/>
    <s v="Albany Utility Board"/>
    <s v="A"/>
    <x v="0"/>
    <s v="O"/>
    <x v="12"/>
    <x v="0"/>
    <s v="SOCO"/>
    <n v="37417.300000000003"/>
    <n v="339594"/>
    <x v="15"/>
    <n v="50670.7"/>
    <n v="520360"/>
    <x v="15"/>
    <s v="."/>
    <s v="."/>
    <x v="7"/>
  </r>
  <r>
    <n v="2022"/>
    <n v="232"/>
    <s v="City of Albemarle - (NC)"/>
    <s v="A"/>
    <x v="0"/>
    <s v="O"/>
    <x v="13"/>
    <x v="0"/>
    <s v="DUK"/>
    <n v="15770.9"/>
    <n v="132005"/>
    <x v="16"/>
    <n v="12420.6"/>
    <n v="117815"/>
    <x v="16"/>
    <n v="1992.6"/>
    <n v="23810"/>
    <x v="9"/>
  </r>
  <r>
    <n v="2022"/>
    <n v="240"/>
    <s v="Albemarle Electric Member Corp"/>
    <s v="A"/>
    <x v="0"/>
    <s v="O"/>
    <x v="13"/>
    <x v="1"/>
    <s v="PJM"/>
    <n v="25950"/>
    <n v="190321"/>
    <x v="17"/>
    <n v="4048"/>
    <n v="34651"/>
    <x v="17"/>
    <n v="564"/>
    <n v="6818"/>
    <x v="10"/>
  </r>
  <r>
    <n v="2022"/>
    <n v="241"/>
    <s v="Albertville Municipal Utilities Board"/>
    <s v="A"/>
    <x v="0"/>
    <s v="O"/>
    <x v="9"/>
    <x v="0"/>
    <s v="TVA"/>
    <n v="13259"/>
    <n v="122198"/>
    <x v="18"/>
    <n v="20734"/>
    <n v="182558"/>
    <x v="18"/>
    <n v="23787"/>
    <n v="338158"/>
    <x v="5"/>
  </r>
  <r>
    <n v="2022"/>
    <n v="261"/>
    <s v="AGC Division of APGI Inc"/>
    <s v="A"/>
    <x v="0"/>
    <s v="O"/>
    <x v="14"/>
    <x v="3"/>
    <s v="MISO"/>
    <n v="0"/>
    <n v="0"/>
    <x v="19"/>
    <n v="0"/>
    <n v="0"/>
    <x v="19"/>
    <n v="121625"/>
    <n v="2280383"/>
    <x v="0"/>
  </r>
  <r>
    <n v="2022"/>
    <n v="276"/>
    <s v="Alcorn County Elec Power Assn"/>
    <s v="A"/>
    <x v="0"/>
    <s v="O"/>
    <x v="0"/>
    <x v="1"/>
    <s v="TVA"/>
    <n v="27579"/>
    <n v="216127"/>
    <x v="20"/>
    <n v="21391"/>
    <n v="156959"/>
    <x v="20"/>
    <n v="12708"/>
    <n v="212412"/>
    <x v="2"/>
  </r>
  <r>
    <n v="2022"/>
    <n v="295"/>
    <s v="City of Alexandria - (MN)"/>
    <s v="A"/>
    <x v="0"/>
    <s v="O"/>
    <x v="6"/>
    <x v="0"/>
    <s v="MISO"/>
    <n v="8562.7999999999993"/>
    <n v="82711"/>
    <x v="21"/>
    <n v="3756.7"/>
    <n v="35225"/>
    <x v="21"/>
    <n v="13990.6"/>
    <n v="174761"/>
    <x v="11"/>
  </r>
  <r>
    <n v="2022"/>
    <n v="296"/>
    <s v="Alfalfa Electric Coop, Inc"/>
    <s v="A"/>
    <x v="0"/>
    <s v="O"/>
    <x v="15"/>
    <x v="1"/>
    <s v="SWPP"/>
    <n v="461"/>
    <n v="3889"/>
    <x v="22"/>
    <n v="874"/>
    <n v="5509"/>
    <x v="22"/>
    <n v="963"/>
    <n v="9489"/>
    <x v="12"/>
  </r>
  <r>
    <n v="2022"/>
    <n v="296"/>
    <s v="Alfalfa Electric Coop, Inc"/>
    <s v="A"/>
    <x v="0"/>
    <s v="O"/>
    <x v="16"/>
    <x v="1"/>
    <s v="SWPP"/>
    <n v="6054"/>
    <n v="52125"/>
    <x v="23"/>
    <n v="5242"/>
    <n v="36827"/>
    <x v="23"/>
    <n v="30836"/>
    <n v="338119"/>
    <x v="13"/>
  </r>
  <r>
    <n v="2022"/>
    <n v="298"/>
    <s v="City of Alexandria - (LA)"/>
    <s v="A"/>
    <x v="0"/>
    <s v="O"/>
    <x v="17"/>
    <x v="0"/>
    <s v="MISO"/>
    <n v="34803"/>
    <n v="293739"/>
    <x v="24"/>
    <n v="42470"/>
    <n v="369111"/>
    <x v="24"/>
    <n v="509"/>
    <n v="5250"/>
    <x v="12"/>
  </r>
  <r>
    <n v="2022"/>
    <n v="305"/>
    <s v="Alger-Delta Coop Electric Assn"/>
    <s v="A"/>
    <x v="0"/>
    <s v="O"/>
    <x v="18"/>
    <x v="1"/>
    <s v="MISO"/>
    <n v="11015.9"/>
    <n v="53250"/>
    <x v="25"/>
    <n v="2459"/>
    <n v="16234"/>
    <x v="25"/>
    <n v="4332.8999999999996"/>
    <n v="34280"/>
    <x v="14"/>
  </r>
  <r>
    <n v="2022"/>
    <n v="307"/>
    <s v="Algoma Utility Comm"/>
    <s v="A"/>
    <x v="0"/>
    <s v="O"/>
    <x v="3"/>
    <x v="0"/>
    <s v="MISO"/>
    <n v="1529.2"/>
    <n v="11137"/>
    <x v="26"/>
    <n v="2026.3"/>
    <n v="16990"/>
    <x v="26"/>
    <n v="625"/>
    <n v="6778"/>
    <x v="14"/>
  </r>
  <r>
    <n v="2022"/>
    <n v="392"/>
    <s v="Alpena Power Co"/>
    <s v="A"/>
    <x v="0"/>
    <s v="O"/>
    <x v="18"/>
    <x v="3"/>
    <s v="MISO"/>
    <n v="12855.2"/>
    <n v="89727"/>
    <x v="27"/>
    <n v="11387.1"/>
    <n v="92522"/>
    <x v="27"/>
    <n v="14865.5"/>
    <n v="164109"/>
    <x v="15"/>
  </r>
  <r>
    <n v="2022"/>
    <n v="407"/>
    <s v="Altamaha Electric Member Corp"/>
    <s v="A"/>
    <x v="0"/>
    <s v="O"/>
    <x v="12"/>
    <x v="1"/>
    <s v="SOCO"/>
    <n v="34611"/>
    <n v="244092"/>
    <x v="28"/>
    <n v="23073"/>
    <n v="283514"/>
    <x v="28"/>
    <n v="1219"/>
    <n v="9947"/>
    <x v="16"/>
  </r>
  <r>
    <n v="2022"/>
    <n v="471"/>
    <s v="Amana Society Service Co"/>
    <s v="A"/>
    <x v="0"/>
    <s v="O"/>
    <x v="19"/>
    <x v="3"/>
    <s v="MISO"/>
    <n v="1088"/>
    <n v="7253"/>
    <x v="29"/>
    <n v="1283"/>
    <n v="9231"/>
    <x v="29"/>
    <n v="5902"/>
    <n v="59440"/>
    <x v="14"/>
  </r>
  <r>
    <n v="2022"/>
    <n v="540"/>
    <s v="BP Energy Company"/>
    <s v="B"/>
    <x v="1"/>
    <s v="O"/>
    <x v="20"/>
    <x v="2"/>
    <s v="PSEI"/>
    <n v="0"/>
    <n v="0"/>
    <x v="19"/>
    <n v="0"/>
    <n v="0"/>
    <x v="19"/>
    <n v="65437"/>
    <n v="855423"/>
    <x v="0"/>
  </r>
  <r>
    <n v="2022"/>
    <n v="540"/>
    <s v="BP Energy Company"/>
    <s v="D"/>
    <x v="0"/>
    <s v="O"/>
    <x v="21"/>
    <x v="2"/>
    <s v="ERCO"/>
    <n v="0"/>
    <n v="0"/>
    <x v="19"/>
    <n v="0"/>
    <n v="0"/>
    <x v="19"/>
    <n v="24932"/>
    <n v="372681"/>
    <x v="15"/>
  </r>
  <r>
    <n v="2022"/>
    <n v="554"/>
    <s v="City of Ames - (IA)"/>
    <s v="A"/>
    <x v="0"/>
    <s v="O"/>
    <x v="19"/>
    <x v="0"/>
    <s v="MISO"/>
    <n v="21208"/>
    <n v="180795"/>
    <x v="30"/>
    <n v="29087.5"/>
    <n v="333957"/>
    <x v="30"/>
    <n v="12390.8"/>
    <n v="157063"/>
    <x v="17"/>
  </r>
  <r>
    <n v="2022"/>
    <n v="562"/>
    <s v="Amicalola Electric Member Corp"/>
    <s v="A"/>
    <x v="0"/>
    <s v="O"/>
    <x v="12"/>
    <x v="1"/>
    <s v="SOCO"/>
    <n v="83740.600000000006"/>
    <n v="699415"/>
    <x v="31"/>
    <n v="16467.5"/>
    <n v="122842"/>
    <x v="31"/>
    <s v="."/>
    <s v="."/>
    <x v="7"/>
  </r>
  <r>
    <n v="2022"/>
    <n v="571"/>
    <s v="City of Amory"/>
    <s v="A"/>
    <x v="0"/>
    <s v="O"/>
    <x v="0"/>
    <x v="0"/>
    <s v="TVA"/>
    <n v="4646"/>
    <n v="38463"/>
    <x v="32"/>
    <n v="6747"/>
    <n v="52783"/>
    <x v="32"/>
    <n v="3317"/>
    <n v="38213"/>
    <x v="15"/>
  </r>
  <r>
    <n v="2022"/>
    <n v="577"/>
    <s v="City of Alcoa Utilities"/>
    <s v="A"/>
    <x v="0"/>
    <s v="O"/>
    <x v="22"/>
    <x v="0"/>
    <s v="TVA"/>
    <n v="48520"/>
    <n v="398629"/>
    <x v="33"/>
    <n v="27020"/>
    <n v="223484"/>
    <x v="33"/>
    <n v="147"/>
    <n v="904"/>
    <x v="14"/>
  </r>
  <r>
    <n v="2022"/>
    <n v="590"/>
    <s v="City of Anaheim - (CA)"/>
    <s v="A"/>
    <x v="0"/>
    <s v="O"/>
    <x v="10"/>
    <x v="0"/>
    <s v="CISO"/>
    <n v="100861"/>
    <n v="618231"/>
    <x v="34"/>
    <n v="124625"/>
    <n v="727427"/>
    <x v="34"/>
    <n v="122338"/>
    <n v="876269"/>
    <x v="18"/>
  </r>
  <r>
    <n v="2022"/>
    <n v="604"/>
    <s v="City of Andalusia"/>
    <s v="A"/>
    <x v="0"/>
    <s v="O"/>
    <x v="9"/>
    <x v="0"/>
    <s v="SOCO"/>
    <n v="6074"/>
    <n v="41457"/>
    <x v="35"/>
    <n v="9205"/>
    <n v="57813"/>
    <x v="35"/>
    <n v="13645"/>
    <n v="256652"/>
    <x v="0"/>
  </r>
  <r>
    <n v="2022"/>
    <n v="636"/>
    <s v="City of Anderson - (IN)"/>
    <s v="A"/>
    <x v="0"/>
    <s v="O"/>
    <x v="14"/>
    <x v="0"/>
    <s v="PJM"/>
    <n v="37186.300000000003"/>
    <n v="312486"/>
    <x v="36"/>
    <n v="28585.7"/>
    <n v="277476"/>
    <x v="36"/>
    <n v="21192.3"/>
    <n v="278479"/>
    <x v="19"/>
  </r>
  <r>
    <n v="2022"/>
    <n v="689"/>
    <s v="Connexus Energy"/>
    <s v="A"/>
    <x v="0"/>
    <s v="O"/>
    <x v="6"/>
    <x v="1"/>
    <s v="MISO"/>
    <n v="175334.39999999999"/>
    <n v="1270824"/>
    <x v="37"/>
    <n v="67300.899999999994"/>
    <n v="626230"/>
    <x v="37"/>
    <n v="14917.4"/>
    <n v="177415"/>
    <x v="20"/>
  </r>
  <r>
    <n v="2022"/>
    <n v="690"/>
    <s v="City of Bardstown - (KY)"/>
    <s v="A"/>
    <x v="0"/>
    <s v="O"/>
    <x v="23"/>
    <x v="0"/>
    <s v="LGEE"/>
    <n v="4461"/>
    <n v="42524"/>
    <x v="38"/>
    <n v="5588"/>
    <n v="55284"/>
    <x v="38"/>
    <n v="7909"/>
    <n v="87653"/>
    <x v="5"/>
  </r>
  <r>
    <n v="2022"/>
    <n v="691"/>
    <s v="City of Anoka"/>
    <s v="A"/>
    <x v="0"/>
    <s v="O"/>
    <x v="6"/>
    <x v="0"/>
    <s v="MISO"/>
    <n v="12227"/>
    <n v="77875"/>
    <x v="39"/>
    <n v="10390"/>
    <n v="88672"/>
    <x v="39"/>
    <n v="13571"/>
    <n v="112561"/>
    <x v="21"/>
  </r>
  <r>
    <n v="2022"/>
    <n v="719"/>
    <s v="Town of Apex- (NC)"/>
    <s v="A"/>
    <x v="0"/>
    <s v="O"/>
    <x v="13"/>
    <x v="0"/>
    <s v="CPLE"/>
    <n v="29873.9"/>
    <n v="251133"/>
    <x v="40"/>
    <n v="11919.5"/>
    <n v="101423"/>
    <x v="40"/>
    <s v="."/>
    <s v="."/>
    <x v="7"/>
  </r>
  <r>
    <n v="2022"/>
    <n v="727"/>
    <s v="Appalachian Electric Coop"/>
    <s v="A"/>
    <x v="0"/>
    <s v="O"/>
    <x v="22"/>
    <x v="1"/>
    <s v="TVA"/>
    <n v="80669"/>
    <n v="629092"/>
    <x v="41"/>
    <n v="32093"/>
    <n v="246175"/>
    <x v="41"/>
    <n v="5888"/>
    <n v="79928"/>
    <x v="12"/>
  </r>
  <r>
    <n v="2022"/>
    <n v="733"/>
    <s v="Appalachian Power Co"/>
    <s v="A"/>
    <x v="0"/>
    <s v="O"/>
    <x v="2"/>
    <x v="3"/>
    <s v="PJM"/>
    <n v="814405"/>
    <n v="6252210"/>
    <x v="42"/>
    <n v="381361"/>
    <n v="3712911"/>
    <x v="42"/>
    <n v="373126"/>
    <n v="4770826"/>
    <x v="22"/>
  </r>
  <r>
    <n v="2022"/>
    <n v="733"/>
    <s v="Appalachian Power Co"/>
    <s v="A"/>
    <x v="0"/>
    <s v="O"/>
    <x v="24"/>
    <x v="3"/>
    <s v="PJM"/>
    <n v="751225"/>
    <n v="4907186"/>
    <x v="43"/>
    <n v="351926"/>
    <n v="3146193"/>
    <x v="43"/>
    <n v="294300"/>
    <n v="3784298"/>
    <x v="23"/>
  </r>
  <r>
    <n v="2022"/>
    <n v="733"/>
    <s v="Appalachian Power Co"/>
    <s v="C"/>
    <x v="2"/>
    <s v="O"/>
    <x v="2"/>
    <x v="3"/>
    <s v="PJM"/>
    <n v="0"/>
    <n v="0"/>
    <x v="19"/>
    <n v="445"/>
    <n v="49632"/>
    <x v="44"/>
    <n v="455"/>
    <n v="294375"/>
    <x v="2"/>
  </r>
  <r>
    <n v="2022"/>
    <n v="750"/>
    <s v="Arab Electric Coop Inc"/>
    <s v="A"/>
    <x v="0"/>
    <s v="O"/>
    <x v="9"/>
    <x v="1"/>
    <s v="TVA"/>
    <n v="24796"/>
    <n v="202278"/>
    <x v="44"/>
    <n v="12850"/>
    <n v="102207"/>
    <x v="45"/>
    <n v="351"/>
    <n v="3498"/>
    <x v="0"/>
  </r>
  <r>
    <n v="2022"/>
    <n v="803"/>
    <s v="Arizona Public Service Co"/>
    <s v="A"/>
    <x v="0"/>
    <s v="O"/>
    <x v="8"/>
    <x v="3"/>
    <s v="AZPS"/>
    <n v="2046110.7"/>
    <n v="14756798"/>
    <x v="45"/>
    <n v="1572024"/>
    <n v="13643827"/>
    <x v="46"/>
    <n v="195593"/>
    <n v="2121332"/>
    <x v="24"/>
  </r>
  <r>
    <n v="2022"/>
    <n v="814"/>
    <s v="Entergy Arkansas LLC"/>
    <s v="A"/>
    <x v="0"/>
    <s v="O"/>
    <x v="25"/>
    <x v="3"/>
    <s v="MISO"/>
    <n v="946715.7"/>
    <n v="8024677"/>
    <x v="46"/>
    <n v="550693.9"/>
    <n v="5815763"/>
    <x v="47"/>
    <n v="559145"/>
    <n v="8485598"/>
    <x v="25"/>
  </r>
  <r>
    <n v="2022"/>
    <n v="814"/>
    <s v="Entergy Arkansas LLC"/>
    <s v="A"/>
    <x v="0"/>
    <s v="O"/>
    <x v="22"/>
    <x v="3"/>
    <s v="MISO"/>
    <n v="3.7"/>
    <n v="32"/>
    <x v="47"/>
    <n v="3.9"/>
    <n v="24"/>
    <x v="48"/>
    <n v="1.8"/>
    <n v="6"/>
    <x v="15"/>
  </r>
  <r>
    <n v="2022"/>
    <n v="817"/>
    <s v="Arkansas Valley Elec Coop Corp"/>
    <s v="A"/>
    <x v="0"/>
    <s v="O"/>
    <x v="25"/>
    <x v="1"/>
    <s v="SWPP"/>
    <n v="98291.3"/>
    <n v="770820"/>
    <x v="48"/>
    <n v="21816.9"/>
    <n v="185518"/>
    <x v="49"/>
    <n v="21507.7"/>
    <n v="297466"/>
    <x v="26"/>
  </r>
  <r>
    <n v="2022"/>
    <n v="817"/>
    <s v="Arkansas Valley Elec Coop Corp"/>
    <s v="A"/>
    <x v="0"/>
    <s v="O"/>
    <x v="16"/>
    <x v="1"/>
    <s v="SWPP"/>
    <n v="8064.8"/>
    <n v="61494"/>
    <x v="49"/>
    <n v="3565.6"/>
    <n v="31308"/>
    <x v="50"/>
    <n v="0"/>
    <n v="0"/>
    <x v="1"/>
  </r>
  <r>
    <n v="2022"/>
    <n v="944"/>
    <s v="City of Athens - (AL)"/>
    <s v="A"/>
    <x v="0"/>
    <s v="O"/>
    <x v="9"/>
    <x v="0"/>
    <s v="TVA"/>
    <n v="82715"/>
    <n v="729092"/>
    <x v="50"/>
    <n v="45577"/>
    <n v="375712"/>
    <x v="51"/>
    <n v="30882"/>
    <n v="391840"/>
    <x v="27"/>
  </r>
  <r>
    <n v="2022"/>
    <n v="947"/>
    <s v="Athens Utility Board"/>
    <s v="A"/>
    <x v="0"/>
    <s v="O"/>
    <x v="22"/>
    <x v="0"/>
    <s v="TVA"/>
    <n v="18246"/>
    <n v="157477"/>
    <x v="51"/>
    <n v="18315"/>
    <n v="145129"/>
    <x v="52"/>
    <n v="20951"/>
    <n v="344170"/>
    <x v="12"/>
  </r>
  <r>
    <n v="2022"/>
    <n v="963"/>
    <s v="Atlantic City Electric Co"/>
    <s v="A"/>
    <x v="0"/>
    <s v="O"/>
    <x v="26"/>
    <x v="3"/>
    <s v="PJM"/>
    <n v="729679.7"/>
    <n v="3769220"/>
    <x v="52"/>
    <n v="246309.8"/>
    <n v="1472555"/>
    <x v="53"/>
    <n v="16402.5"/>
    <n v="131871"/>
    <x v="28"/>
  </r>
  <r>
    <n v="2022"/>
    <n v="963"/>
    <s v="Atlantic City Electric Co"/>
    <s v="C"/>
    <x v="2"/>
    <s v="O"/>
    <x v="26"/>
    <x v="3"/>
    <s v="PJM"/>
    <n v="33716.300000000003"/>
    <n v="361653"/>
    <x v="53"/>
    <n v="149992.20000000001"/>
    <n v="2541252"/>
    <x v="54"/>
    <n v="20874.7"/>
    <n v="508091"/>
    <x v="29"/>
  </r>
  <r>
    <n v="2022"/>
    <n v="970"/>
    <s v="Homefield Energy"/>
    <s v="B"/>
    <x v="1"/>
    <s v="O"/>
    <x v="27"/>
    <x v="2"/>
    <s v="MISO"/>
    <n v="169969.7"/>
    <n v="3675986"/>
    <x v="54"/>
    <n v="150460.9"/>
    <n v="2723251"/>
    <x v="55"/>
    <n v="54657.1"/>
    <n v="843428"/>
    <x v="30"/>
  </r>
  <r>
    <n v="2022"/>
    <n v="994"/>
    <s v="City of Auburn - (IN)"/>
    <s v="A"/>
    <x v="0"/>
    <s v="O"/>
    <x v="14"/>
    <x v="0"/>
    <s v="PJM"/>
    <n v="6950.4"/>
    <n v="65823"/>
    <x v="55"/>
    <n v="3036.2"/>
    <n v="25452"/>
    <x v="56"/>
    <n v="36220.5"/>
    <n v="325462"/>
    <x v="31"/>
  </r>
  <r>
    <n v="2022"/>
    <n v="1009"/>
    <s v="City of Austin - (MN)"/>
    <s v="A"/>
    <x v="0"/>
    <s v="O"/>
    <x v="6"/>
    <x v="0"/>
    <s v="MISO"/>
    <n v="10928"/>
    <n v="79141"/>
    <x v="56"/>
    <n v="13335"/>
    <n v="118846"/>
    <x v="57"/>
    <n v="10743"/>
    <n v="130098"/>
    <x v="14"/>
  </r>
  <r>
    <n v="2022"/>
    <n v="1015"/>
    <s v="Austin Energy"/>
    <s v="A"/>
    <x v="0"/>
    <s v="O"/>
    <x v="21"/>
    <x v="0"/>
    <s v="ERCO"/>
    <n v="612163.9"/>
    <n v="5166372"/>
    <x v="57"/>
    <n v="601273.69999999995"/>
    <n v="5783508"/>
    <x v="58"/>
    <n v="228733.9"/>
    <n v="3336336"/>
    <x v="32"/>
  </r>
  <r>
    <n v="2022"/>
    <n v="1050"/>
    <s v="City of Azusa"/>
    <s v="A"/>
    <x v="0"/>
    <s v="O"/>
    <x v="10"/>
    <x v="0"/>
    <s v="CISO"/>
    <n v="15417"/>
    <n v="90894"/>
    <x v="58"/>
    <n v="13497"/>
    <n v="80633"/>
    <x v="59"/>
    <n v="9657"/>
    <n v="65817"/>
    <x v="33"/>
  </r>
  <r>
    <n v="2022"/>
    <n v="1149"/>
    <s v="Baldwin County El Member Corp"/>
    <s v="A"/>
    <x v="0"/>
    <s v="O"/>
    <x v="9"/>
    <x v="1"/>
    <s v="SOCO"/>
    <n v="132914"/>
    <n v="1043914"/>
    <x v="59"/>
    <n v="52827"/>
    <n v="506104"/>
    <x v="60"/>
    <n v="0"/>
    <s v="."/>
    <x v="7"/>
  </r>
  <r>
    <n v="2022"/>
    <n v="1167"/>
    <s v="Baltimore Gas &amp; Electric Co"/>
    <s v="A"/>
    <x v="0"/>
    <s v="O"/>
    <x v="1"/>
    <x v="3"/>
    <s v="PJM"/>
    <n v="1423637.1"/>
    <n v="10474761"/>
    <x v="60"/>
    <n v="505787.3"/>
    <n v="3012620"/>
    <x v="61"/>
    <n v="22568.2"/>
    <n v="137506"/>
    <x v="34"/>
  </r>
  <r>
    <n v="2022"/>
    <n v="1167"/>
    <s v="Baltimore Gas &amp; Electric Co"/>
    <s v="C"/>
    <x v="2"/>
    <s v="O"/>
    <x v="1"/>
    <x v="3"/>
    <s v="PJM"/>
    <n v="137485.70000000001"/>
    <n v="2549008"/>
    <x v="61"/>
    <n v="360227.3"/>
    <n v="11681141"/>
    <x v="62"/>
    <n v="27700.1"/>
    <n v="1174442"/>
    <x v="35"/>
  </r>
  <r>
    <n v="2022"/>
    <n v="1169"/>
    <s v="Bailey County Elec Coop Assn"/>
    <s v="A"/>
    <x v="0"/>
    <s v="O"/>
    <x v="21"/>
    <x v="1"/>
    <s v="SWPP"/>
    <n v="4025"/>
    <n v="26442"/>
    <x v="62"/>
    <n v="9204"/>
    <n v="77219"/>
    <x v="63"/>
    <n v="29947"/>
    <n v="249401"/>
    <x v="36"/>
  </r>
  <r>
    <n v="2022"/>
    <n v="1175"/>
    <s v="Bandera Electric Coop, Inc"/>
    <s v="A"/>
    <x v="0"/>
    <s v="O"/>
    <x v="21"/>
    <x v="1"/>
    <s v="ERCO"/>
    <n v="57431"/>
    <n v="533938"/>
    <x v="63"/>
    <n v="17913"/>
    <n v="184758"/>
    <x v="64"/>
    <n v="1856"/>
    <n v="23398"/>
    <x v="37"/>
  </r>
  <r>
    <n v="2022"/>
    <n v="1179"/>
    <s v="Versant Power"/>
    <s v="A"/>
    <x v="0"/>
    <s v="O"/>
    <x v="28"/>
    <x v="3"/>
    <s v="NBSO"/>
    <n v="40693.5"/>
    <n v="205301"/>
    <x v="64"/>
    <n v="24898"/>
    <n v="134484"/>
    <x v="65"/>
    <n v="1609.4"/>
    <n v="28706"/>
    <x v="38"/>
  </r>
  <r>
    <n v="2022"/>
    <n v="1179"/>
    <s v="Versant Power"/>
    <s v="A"/>
    <x v="0"/>
    <s v="O"/>
    <x v="28"/>
    <x v="3"/>
    <s v="ISNE"/>
    <n v="154682.5"/>
    <n v="632271"/>
    <x v="65"/>
    <n v="52649"/>
    <n v="353642"/>
    <x v="66"/>
    <n v="4245.2"/>
    <n v="34817"/>
    <x v="39"/>
  </r>
  <r>
    <n v="2022"/>
    <n v="1179"/>
    <s v="Versant Power"/>
    <s v="C"/>
    <x v="2"/>
    <s v="O"/>
    <x v="28"/>
    <x v="3"/>
    <s v="NBSO"/>
    <n v="4"/>
    <n v="43"/>
    <x v="66"/>
    <n v="3362"/>
    <n v="40270"/>
    <x v="67"/>
    <n v="4038.3"/>
    <n v="172598"/>
    <x v="2"/>
  </r>
  <r>
    <n v="2022"/>
    <n v="1179"/>
    <s v="Versant Power"/>
    <s v="C"/>
    <x v="2"/>
    <s v="O"/>
    <x v="28"/>
    <x v="3"/>
    <s v="ISNE"/>
    <n v="5738.1"/>
    <n v="49455"/>
    <x v="67"/>
    <n v="20835.400000000001"/>
    <n v="221586"/>
    <x v="68"/>
    <n v="8678.1"/>
    <n v="195516"/>
    <x v="33"/>
  </r>
  <r>
    <n v="2022"/>
    <n v="1196"/>
    <s v="Village of Baraga - (MI)"/>
    <s v="A"/>
    <x v="0"/>
    <s v="O"/>
    <x v="18"/>
    <x v="0"/>
    <s v="MISO"/>
    <n v="402.5"/>
    <n v="2811"/>
    <x v="68"/>
    <n v="1986.3"/>
    <n v="14947"/>
    <x v="69"/>
    <n v="0"/>
    <n v="0"/>
    <x v="1"/>
  </r>
  <r>
    <n v="2022"/>
    <n v="1251"/>
    <s v="Barron Electric Coop"/>
    <s v="A"/>
    <x v="0"/>
    <s v="O"/>
    <x v="3"/>
    <x v="1"/>
    <s v="MISO"/>
    <n v="28148"/>
    <n v="206748"/>
    <x v="69"/>
    <n v="2594"/>
    <n v="27139"/>
    <x v="70"/>
    <n v="7380.1"/>
    <n v="104392"/>
    <x v="31"/>
  </r>
  <r>
    <n v="2022"/>
    <n v="1273"/>
    <s v="Bartlett Electric Coop, Inc"/>
    <s v="A"/>
    <x v="0"/>
    <s v="O"/>
    <x v="21"/>
    <x v="1"/>
    <s v="ERCO"/>
    <n v="27884.1"/>
    <n v="183823"/>
    <x v="70"/>
    <n v="9102"/>
    <n v="58073"/>
    <x v="71"/>
    <s v="."/>
    <s v="."/>
    <x v="7"/>
  </r>
  <r>
    <n v="2022"/>
    <n v="1283"/>
    <s v="Bartholomew County Rural E M C"/>
    <s v="A"/>
    <x v="0"/>
    <s v="O"/>
    <x v="14"/>
    <x v="1"/>
    <s v="MISO"/>
    <n v="22519.7"/>
    <n v="159466"/>
    <x v="71"/>
    <n v="5926.8"/>
    <n v="46900"/>
    <x v="72"/>
    <n v="19044.099999999999"/>
    <n v="212798"/>
    <x v="9"/>
  </r>
  <r>
    <n v="2022"/>
    <n v="1300"/>
    <s v="City of Bartow - (FL)"/>
    <s v="A"/>
    <x v="0"/>
    <s v="O"/>
    <x v="29"/>
    <x v="0"/>
    <s v="FPC"/>
    <n v="20810.099999999999"/>
    <n v="151095"/>
    <x v="72"/>
    <n v="9796.9"/>
    <n v="73593"/>
    <x v="73"/>
    <n v="8551.2999999999993"/>
    <n v="66509"/>
    <x v="40"/>
  </r>
  <r>
    <n v="2022"/>
    <n v="1307"/>
    <s v="Basin Electric Power Coop"/>
    <s v="A"/>
    <x v="0"/>
    <s v="O"/>
    <x v="30"/>
    <x v="1"/>
    <s v="SWPP"/>
    <s v="."/>
    <s v="."/>
    <x v="73"/>
    <s v="."/>
    <s v="."/>
    <x v="74"/>
    <n v="65486"/>
    <n v="1118894"/>
    <x v="14"/>
  </r>
  <r>
    <n v="2022"/>
    <n v="1325"/>
    <s v="City of Batavia - (IL)"/>
    <s v="A"/>
    <x v="0"/>
    <s v="O"/>
    <x v="27"/>
    <x v="0"/>
    <s v="PJM"/>
    <n v="12467"/>
    <n v="88588"/>
    <x v="74"/>
    <n v="16606"/>
    <n v="141492"/>
    <x v="75"/>
    <n v="16978"/>
    <n v="173136"/>
    <x v="38"/>
  </r>
  <r>
    <n v="2022"/>
    <n v="1366"/>
    <s v="City of Bay City - (MI)"/>
    <s v="A"/>
    <x v="0"/>
    <s v="O"/>
    <x v="18"/>
    <x v="0"/>
    <s v="MISO"/>
    <n v="20821.3"/>
    <n v="130071"/>
    <x v="75"/>
    <n v="19312"/>
    <n v="129258"/>
    <x v="76"/>
    <n v="6744.7"/>
    <n v="53404"/>
    <x v="41"/>
  </r>
  <r>
    <n v="2022"/>
    <n v="1456"/>
    <s v="Town of Bedford - (VA)"/>
    <s v="A"/>
    <x v="0"/>
    <s v="O"/>
    <x v="2"/>
    <x v="0"/>
    <s v="PJM"/>
    <n v="10797"/>
    <n v="84268"/>
    <x v="76"/>
    <n v="4747"/>
    <n v="38025"/>
    <x v="77"/>
    <n v="4800"/>
    <n v="48603"/>
    <x v="0"/>
  </r>
  <r>
    <n v="2022"/>
    <n v="1458"/>
    <s v="Beauregard Electric Coop, Inc"/>
    <s v="A"/>
    <x v="0"/>
    <s v="O"/>
    <x v="17"/>
    <x v="1"/>
    <s v="MISO"/>
    <n v="78874"/>
    <n v="634745"/>
    <x v="77"/>
    <n v="19836"/>
    <n v="168036"/>
    <x v="78"/>
    <n v="46115"/>
    <n v="715595"/>
    <x v="42"/>
  </r>
  <r>
    <n v="2022"/>
    <n v="1529"/>
    <s v="Beltrami Electric Coop, Inc"/>
    <s v="A"/>
    <x v="0"/>
    <s v="O"/>
    <x v="6"/>
    <x v="1"/>
    <s v="MISO"/>
    <n v="40901"/>
    <n v="301298"/>
    <x v="78"/>
    <n v="10068"/>
    <n v="97511"/>
    <x v="79"/>
    <n v="18"/>
    <n v="53"/>
    <x v="43"/>
  </r>
  <r>
    <n v="2022"/>
    <n v="1578"/>
    <s v="Benton County"/>
    <s v="A"/>
    <x v="0"/>
    <s v="O"/>
    <x v="22"/>
    <x v="0"/>
    <s v="TVA"/>
    <n v="15832"/>
    <n v="116769"/>
    <x v="79"/>
    <n v="7932"/>
    <n v="54917"/>
    <x v="80"/>
    <n v="2956"/>
    <n v="30335"/>
    <x v="15"/>
  </r>
  <r>
    <n v="2022"/>
    <n v="1579"/>
    <s v="PUD No 1 of Benton County"/>
    <s v="A"/>
    <x v="0"/>
    <s v="O"/>
    <x v="20"/>
    <x v="4"/>
    <s v="BPAT"/>
    <n v="68016"/>
    <n v="781760"/>
    <x v="80"/>
    <n v="39885"/>
    <n v="567995"/>
    <x v="81"/>
    <n v="26550"/>
    <n v="456629"/>
    <x v="44"/>
  </r>
  <r>
    <n v="2022"/>
    <n v="1581"/>
    <s v="City of Benton - (AR)"/>
    <s v="A"/>
    <x v="0"/>
    <s v="O"/>
    <x v="25"/>
    <x v="0"/>
    <s v="MISO"/>
    <n v="15384"/>
    <n v="155357"/>
    <x v="81"/>
    <n v="6393"/>
    <n v="73259"/>
    <x v="82"/>
    <n v="3818"/>
    <n v="50568"/>
    <x v="45"/>
  </r>
  <r>
    <n v="2022"/>
    <n v="1582"/>
    <s v="City of Benton - (KY)"/>
    <s v="A"/>
    <x v="0"/>
    <s v="O"/>
    <x v="23"/>
    <x v="0"/>
    <s v="TVA"/>
    <n v="3257"/>
    <n v="23894"/>
    <x v="82"/>
    <n v="4107"/>
    <n v="31809"/>
    <x v="83"/>
    <n v="1125"/>
    <n v="12339"/>
    <x v="14"/>
  </r>
  <r>
    <n v="2022"/>
    <n v="1586"/>
    <s v="City of Bentonville - (AR)"/>
    <s v="A"/>
    <x v="0"/>
    <s v="O"/>
    <x v="25"/>
    <x v="0"/>
    <s v="SWPP"/>
    <n v="32073"/>
    <n v="281021"/>
    <x v="83"/>
    <n v="37235"/>
    <n v="416140"/>
    <x v="84"/>
    <s v="."/>
    <s v="."/>
    <x v="7"/>
  </r>
  <r>
    <n v="2022"/>
    <n v="1591"/>
    <s v="Big Country Electric Coop, Inc"/>
    <s v="A"/>
    <x v="0"/>
    <s v="O"/>
    <x v="21"/>
    <x v="1"/>
    <s v="ERCO"/>
    <n v="15149"/>
    <n v="95450"/>
    <x v="84"/>
    <n v="28841"/>
    <n v="231005"/>
    <x v="85"/>
    <n v="3817"/>
    <n v="36886"/>
    <x v="46"/>
  </r>
  <r>
    <n v="2022"/>
    <n v="1611"/>
    <s v="Messer Energy Services, Inc."/>
    <s v="B"/>
    <x v="1"/>
    <s v="O"/>
    <x v="31"/>
    <x v="2"/>
    <s v="PJM"/>
    <n v="0"/>
    <n v="0"/>
    <x v="19"/>
    <n v="0"/>
    <n v="0"/>
    <x v="19"/>
    <n v="7415"/>
    <n v="182503"/>
    <x v="14"/>
  </r>
  <r>
    <n v="2022"/>
    <n v="1611"/>
    <s v="Messer Energy Services, Inc."/>
    <s v="B"/>
    <x v="1"/>
    <s v="O"/>
    <x v="27"/>
    <x v="2"/>
    <s v="MISO"/>
    <n v="0"/>
    <n v="0"/>
    <x v="19"/>
    <n v="0"/>
    <n v="0"/>
    <x v="19"/>
    <n v="11120"/>
    <n v="171267"/>
    <x v="15"/>
  </r>
  <r>
    <n v="2022"/>
    <n v="1611"/>
    <s v="Messer Energy Services, Inc."/>
    <s v="B"/>
    <x v="1"/>
    <s v="O"/>
    <x v="28"/>
    <x v="2"/>
    <s v="ISNE"/>
    <n v="0"/>
    <n v="0"/>
    <x v="19"/>
    <n v="0"/>
    <n v="0"/>
    <x v="19"/>
    <n v="6087"/>
    <n v="96220"/>
    <x v="14"/>
  </r>
  <r>
    <n v="2022"/>
    <n v="1611"/>
    <s v="Messer Energy Services, Inc."/>
    <s v="B"/>
    <x v="1"/>
    <s v="O"/>
    <x v="4"/>
    <x v="2"/>
    <s v="NYIS"/>
    <n v="0"/>
    <n v="0"/>
    <x v="19"/>
    <n v="0"/>
    <n v="0"/>
    <x v="19"/>
    <n v="11"/>
    <n v="208"/>
    <x v="14"/>
  </r>
  <r>
    <n v="2022"/>
    <n v="1611"/>
    <s v="Messer Energy Services, Inc."/>
    <s v="B"/>
    <x v="1"/>
    <s v="O"/>
    <x v="32"/>
    <x v="2"/>
    <s v="PJM"/>
    <n v="0"/>
    <n v="0"/>
    <x v="19"/>
    <n v="0"/>
    <n v="0"/>
    <x v="19"/>
    <n v="9699"/>
    <n v="188258"/>
    <x v="42"/>
  </r>
  <r>
    <n v="2022"/>
    <n v="1611"/>
    <s v="Messer Energy Services, Inc."/>
    <s v="B"/>
    <x v="1"/>
    <s v="O"/>
    <x v="5"/>
    <x v="2"/>
    <s v="PJM"/>
    <n v="0"/>
    <n v="0"/>
    <x v="19"/>
    <n v="0"/>
    <n v="0"/>
    <x v="19"/>
    <n v="35790"/>
    <n v="597905"/>
    <x v="15"/>
  </r>
  <r>
    <n v="2022"/>
    <n v="1613"/>
    <s v="Berkeley Electric Coop Inc"/>
    <s v="A"/>
    <x v="0"/>
    <s v="O"/>
    <x v="7"/>
    <x v="1"/>
    <s v="SC"/>
    <n v="200359"/>
    <n v="1494448"/>
    <x v="85"/>
    <n v="187006"/>
    <n v="2795766"/>
    <x v="86"/>
    <n v="4153"/>
    <n v="37030"/>
    <x v="38"/>
  </r>
  <r>
    <n v="2022"/>
    <n v="1625"/>
    <s v="Benton Rural Electric Assn"/>
    <s v="A"/>
    <x v="0"/>
    <s v="O"/>
    <x v="20"/>
    <x v="1"/>
    <s v="BPAT"/>
    <n v="20708.099999999999"/>
    <n v="238963"/>
    <x v="86"/>
    <n v="11014.9"/>
    <n v="167967"/>
    <x v="87"/>
    <n v="12901.6"/>
    <n v="203793"/>
    <x v="47"/>
  </r>
  <r>
    <n v="2022"/>
    <n v="1640"/>
    <s v="City of Bessemer Utilities"/>
    <s v="A"/>
    <x v="0"/>
    <s v="O"/>
    <x v="9"/>
    <x v="0"/>
    <s v="TVA"/>
    <n v="14148"/>
    <n v="115164"/>
    <x v="87"/>
    <n v="19661"/>
    <n v="158718"/>
    <x v="88"/>
    <n v="767"/>
    <n v="9747"/>
    <x v="14"/>
  </r>
  <r>
    <n v="2022"/>
    <n v="1708"/>
    <s v="Big Sandy Rural Elec Coop Corp"/>
    <s v="A"/>
    <x v="0"/>
    <s v="O"/>
    <x v="23"/>
    <x v="1"/>
    <s v="PJM"/>
    <n v="22501"/>
    <n v="164357"/>
    <x v="88"/>
    <n v="4338"/>
    <n v="34396"/>
    <x v="89"/>
    <n v="1632"/>
    <n v="17029"/>
    <x v="48"/>
  </r>
  <r>
    <n v="2022"/>
    <n v="1723"/>
    <s v="Big Bend Electric Coop, Inc"/>
    <s v="A"/>
    <x v="0"/>
    <s v="O"/>
    <x v="20"/>
    <x v="1"/>
    <s v="BPAT"/>
    <n v="10033.5"/>
    <n v="121553"/>
    <x v="89"/>
    <n v="9030.9"/>
    <n v="114774"/>
    <x v="90"/>
    <n v="20753.900000000001"/>
    <n v="311538"/>
    <x v="49"/>
  </r>
  <r>
    <n v="2022"/>
    <n v="1738"/>
    <s v="Bonneville Power Administration"/>
    <s v="A"/>
    <x v="0"/>
    <s v="O"/>
    <x v="33"/>
    <x v="5"/>
    <s v="BPAT"/>
    <s v="."/>
    <s v="."/>
    <x v="73"/>
    <n v="251.2"/>
    <n v="6013"/>
    <x v="4"/>
    <s v="."/>
    <s v="."/>
    <x v="7"/>
  </r>
  <r>
    <n v="2022"/>
    <n v="1738"/>
    <s v="Bonneville Power Administration"/>
    <s v="A"/>
    <x v="0"/>
    <s v="O"/>
    <x v="20"/>
    <x v="5"/>
    <s v="BPAT"/>
    <s v="."/>
    <s v="."/>
    <x v="73"/>
    <n v="31505.7"/>
    <n v="713011"/>
    <x v="91"/>
    <n v="13334.1"/>
    <n v="497312"/>
    <x v="15"/>
  </r>
  <r>
    <n v="2022"/>
    <n v="1763"/>
    <s v="Black River Electric Coop, Inc - (SC)"/>
    <s v="A"/>
    <x v="0"/>
    <s v="O"/>
    <x v="7"/>
    <x v="1"/>
    <s v="SC"/>
    <n v="56343.6"/>
    <n v="469454"/>
    <x v="90"/>
    <n v="15553"/>
    <n v="125632"/>
    <x v="2"/>
    <n v="8423.7000000000007"/>
    <n v="107272"/>
    <x v="50"/>
  </r>
  <r>
    <n v="2022"/>
    <n v="1764"/>
    <s v="Black Diamond Power Co"/>
    <s v="A"/>
    <x v="0"/>
    <s v="O"/>
    <x v="24"/>
    <x v="3"/>
    <s v="PJM"/>
    <n v="4554.7"/>
    <n v="34512"/>
    <x v="91"/>
    <n v="1854.5"/>
    <n v="14394"/>
    <x v="92"/>
    <n v="0"/>
    <n v="0"/>
    <x v="1"/>
  </r>
  <r>
    <n v="2022"/>
    <n v="1769"/>
    <s v="Black Hills Electric Coop, Inc"/>
    <s v="A"/>
    <x v="0"/>
    <s v="O"/>
    <x v="34"/>
    <x v="1"/>
    <s v="SWPP"/>
    <n v="17766"/>
    <n v="127438"/>
    <x v="92"/>
    <n v="5113.5"/>
    <n v="37117"/>
    <x v="93"/>
    <n v="671.4"/>
    <n v="4765"/>
    <x v="51"/>
  </r>
  <r>
    <n v="2022"/>
    <n v="1775"/>
    <s v="Black River Electric Coop - (MO)"/>
    <s v="A"/>
    <x v="0"/>
    <s v="O"/>
    <x v="35"/>
    <x v="1"/>
    <s v="AECI"/>
    <n v="33071"/>
    <n v="300506"/>
    <x v="93"/>
    <n v="13960"/>
    <n v="134098"/>
    <x v="94"/>
    <n v="1739"/>
    <n v="23098"/>
    <x v="15"/>
  </r>
  <r>
    <n v="2022"/>
    <n v="1776"/>
    <s v="City of Black River Falls"/>
    <s v="A"/>
    <x v="0"/>
    <s v="O"/>
    <x v="3"/>
    <x v="0"/>
    <s v="MISO"/>
    <n v="2888"/>
    <n v="19399"/>
    <x v="94"/>
    <n v="4527.5"/>
    <n v="35465"/>
    <x v="95"/>
    <n v="0"/>
    <n v="0"/>
    <x v="1"/>
  </r>
  <r>
    <n v="2022"/>
    <n v="1780"/>
    <s v="Black Warrior Elec Member Corp"/>
    <s v="A"/>
    <x v="0"/>
    <s v="O"/>
    <x v="9"/>
    <x v="1"/>
    <s v="SOCO"/>
    <n v="32651.9"/>
    <n v="270829"/>
    <x v="95"/>
    <n v="12154.9"/>
    <n v="104686"/>
    <x v="96"/>
    <n v="731.8"/>
    <n v="8289"/>
    <x v="0"/>
  </r>
  <r>
    <n v="2022"/>
    <n v="1857"/>
    <s v="Block Island Utility District"/>
    <s v="A"/>
    <x v="0"/>
    <s v="O"/>
    <x v="36"/>
    <x v="4"/>
    <s v="ISNE"/>
    <n v="2591"/>
    <n v="7108"/>
    <x v="96"/>
    <n v="2723"/>
    <n v="7291"/>
    <x v="97"/>
    <n v="0"/>
    <n v="0"/>
    <x v="1"/>
  </r>
  <r>
    <n v="2022"/>
    <n v="1884"/>
    <s v="BENCO Electric Cooperative"/>
    <s v="A"/>
    <x v="0"/>
    <s v="O"/>
    <x v="6"/>
    <x v="1"/>
    <s v="MISO"/>
    <n v="32678"/>
    <n v="220025"/>
    <x v="97"/>
    <n v="13108"/>
    <n v="103807"/>
    <x v="98"/>
    <n v="5916"/>
    <n v="61055"/>
    <x v="52"/>
  </r>
  <r>
    <n v="2022"/>
    <n v="1886"/>
    <s v="Blue Grass Energy Coop Corp"/>
    <s v="A"/>
    <x v="0"/>
    <s v="O"/>
    <x v="23"/>
    <x v="1"/>
    <s v="PJM"/>
    <n v="109313"/>
    <n v="875129"/>
    <x v="98"/>
    <n v="21596"/>
    <n v="171890"/>
    <x v="99"/>
    <n v="24446"/>
    <n v="306876"/>
    <x v="9"/>
  </r>
  <r>
    <n v="2022"/>
    <n v="1889"/>
    <s v="Blue Ridge Elec Member Corp - (NC)"/>
    <s v="A"/>
    <x v="0"/>
    <s v="O"/>
    <x v="13"/>
    <x v="1"/>
    <s v="DUK"/>
    <n v="100803"/>
    <n v="770827"/>
    <x v="99"/>
    <n v="29799"/>
    <n v="259121"/>
    <x v="100"/>
    <n v="7114"/>
    <n v="100125"/>
    <x v="12"/>
  </r>
  <r>
    <n v="2022"/>
    <n v="1890"/>
    <s v="Blue Ridge Electric Coop Inc - (SC)"/>
    <s v="A"/>
    <x v="0"/>
    <s v="O"/>
    <x v="7"/>
    <x v="1"/>
    <s v="DUK"/>
    <n v="132556.29999999999"/>
    <n v="782340"/>
    <x v="100"/>
    <n v="22790.1"/>
    <n v="185368"/>
    <x v="101"/>
    <n v="15631.9"/>
    <n v="151059"/>
    <x v="53"/>
  </r>
  <r>
    <n v="2022"/>
    <n v="1891"/>
    <s v="Blue Ridge Mountain EMC - (GA)"/>
    <s v="A"/>
    <x v="0"/>
    <s v="O"/>
    <x v="12"/>
    <x v="1"/>
    <s v="TVA"/>
    <n v="45159"/>
    <n v="295721"/>
    <x v="101"/>
    <n v="25478"/>
    <n v="158393"/>
    <x v="102"/>
    <n v="0"/>
    <n v="0"/>
    <x v="1"/>
  </r>
  <r>
    <n v="2022"/>
    <n v="1891"/>
    <s v="Blue Ridge Mountain EMC - (GA)"/>
    <s v="A"/>
    <x v="0"/>
    <s v="O"/>
    <x v="13"/>
    <x v="1"/>
    <s v="TVA"/>
    <n v="23317"/>
    <n v="155063"/>
    <x v="102"/>
    <n v="8397"/>
    <n v="45516"/>
    <x v="103"/>
    <n v="1645"/>
    <n v="25996"/>
    <x v="14"/>
  </r>
  <r>
    <n v="2022"/>
    <n v="1892"/>
    <s v="Bluebonnet Electric Coop, Inc"/>
    <s v="A"/>
    <x v="0"/>
    <s v="O"/>
    <x v="21"/>
    <x v="1"/>
    <s v="ERCO"/>
    <n v="182258.5"/>
    <n v="1641037"/>
    <x v="103"/>
    <n v="80848.899999999994"/>
    <n v="865407"/>
    <x v="104"/>
    <n v="30799.1"/>
    <n v="506779"/>
    <x v="54"/>
  </r>
  <r>
    <n v="2022"/>
    <n v="1896"/>
    <s v="City of Bluffton - (IN)"/>
    <s v="A"/>
    <x v="0"/>
    <s v="O"/>
    <x v="14"/>
    <x v="0"/>
    <s v="PJM"/>
    <n v="4757"/>
    <n v="49705"/>
    <x v="104"/>
    <n v="3204"/>
    <n v="31839"/>
    <x v="105"/>
    <n v="16281"/>
    <n v="202770"/>
    <x v="55"/>
  </r>
  <r>
    <n v="2022"/>
    <n v="1936"/>
    <s v="Bolivar Energy Authority"/>
    <s v="A"/>
    <x v="0"/>
    <s v="O"/>
    <x v="22"/>
    <x v="0"/>
    <s v="TVA"/>
    <n v="17385"/>
    <n v="129049"/>
    <x v="105"/>
    <n v="11151"/>
    <n v="76260"/>
    <x v="106"/>
    <n v="1382"/>
    <n v="21299"/>
    <x v="14"/>
  </r>
  <r>
    <n v="2022"/>
    <n v="1997"/>
    <s v="City of Boscobel - (WI)"/>
    <s v="A"/>
    <x v="0"/>
    <s v="O"/>
    <x v="3"/>
    <x v="0"/>
    <s v="MISO"/>
    <n v="1371.8"/>
    <n v="11921"/>
    <x v="106"/>
    <n v="2966.9"/>
    <n v="29885"/>
    <x v="107"/>
    <n v="0"/>
    <n v="0"/>
    <x v="1"/>
  </r>
  <r>
    <n v="2022"/>
    <n v="2001"/>
    <s v="Boone Electric Coop"/>
    <s v="A"/>
    <x v="0"/>
    <s v="O"/>
    <x v="35"/>
    <x v="1"/>
    <s v="AECI"/>
    <n v="52258"/>
    <n v="448656"/>
    <x v="107"/>
    <n v="9348"/>
    <n v="97247"/>
    <x v="75"/>
    <n v="4483"/>
    <n v="48964"/>
    <x v="12"/>
  </r>
  <r>
    <n v="2022"/>
    <n v="2008"/>
    <s v="City of Boulder City - (NV)"/>
    <s v="A"/>
    <x v="0"/>
    <s v="O"/>
    <x v="37"/>
    <x v="0"/>
    <s v="WALC"/>
    <n v="9909"/>
    <n v="98691"/>
    <x v="108"/>
    <n v="6280"/>
    <n v="52309"/>
    <x v="108"/>
    <n v="117"/>
    <n v="917"/>
    <x v="2"/>
  </r>
  <r>
    <n v="2022"/>
    <n v="2010"/>
    <s v="City of Bountiful"/>
    <s v="A"/>
    <x v="0"/>
    <s v="O"/>
    <x v="38"/>
    <x v="0"/>
    <s v="PACE"/>
    <n v="17392"/>
    <n v="160800"/>
    <x v="109"/>
    <n v="8772"/>
    <n v="87657"/>
    <x v="109"/>
    <n v="2423"/>
    <n v="36150"/>
    <x v="14"/>
  </r>
  <r>
    <n v="2022"/>
    <n v="2049"/>
    <s v="Bowie-Cass Electric Coop, Inc"/>
    <s v="A"/>
    <x v="0"/>
    <s v="O"/>
    <x v="21"/>
    <x v="1"/>
    <s v="SWPP"/>
    <n v="76861.8"/>
    <n v="494631"/>
    <x v="110"/>
    <n v="16482.2"/>
    <n v="110308"/>
    <x v="110"/>
    <n v="5724.5"/>
    <n v="46457"/>
    <x v="17"/>
  </r>
  <r>
    <n v="2022"/>
    <n v="2054"/>
    <s v="City of Bowling Green - (OH)"/>
    <s v="A"/>
    <x v="0"/>
    <s v="O"/>
    <x v="32"/>
    <x v="0"/>
    <s v="PJM"/>
    <n v="15348"/>
    <n v="100232"/>
    <x v="111"/>
    <n v="8546"/>
    <n v="57528"/>
    <x v="111"/>
    <n v="36635"/>
    <n v="342317"/>
    <x v="56"/>
  </r>
  <r>
    <n v="2022"/>
    <n v="2056"/>
    <s v="City of Bowling Green - (KY)"/>
    <s v="A"/>
    <x v="0"/>
    <s v="O"/>
    <x v="23"/>
    <x v="0"/>
    <s v="TVA"/>
    <n v="34055"/>
    <n v="287022"/>
    <x v="112"/>
    <n v="49888"/>
    <n v="451701"/>
    <x v="112"/>
    <n v="9439"/>
    <n v="124972"/>
    <x v="2"/>
  </r>
  <r>
    <n v="2022"/>
    <n v="2089"/>
    <s v="Bozrah Light &amp; Power Company"/>
    <s v="A"/>
    <x v="0"/>
    <s v="O"/>
    <x v="39"/>
    <x v="0"/>
    <s v="ISNE"/>
    <n v="4652"/>
    <n v="24006"/>
    <x v="113"/>
    <n v="1727.6"/>
    <n v="8350"/>
    <x v="113"/>
    <n v="22432.400000000001"/>
    <n v="178887"/>
    <x v="27"/>
  </r>
  <r>
    <n v="2022"/>
    <n v="2144"/>
    <s v="Town of Braintree - (MA)"/>
    <s v="A"/>
    <x v="0"/>
    <s v="O"/>
    <x v="40"/>
    <x v="0"/>
    <s v="ISNE"/>
    <n v="17572"/>
    <n v="119243"/>
    <x v="114"/>
    <n v="29327"/>
    <n v="185733"/>
    <x v="114"/>
    <n v="2570"/>
    <n v="18124"/>
    <x v="57"/>
  </r>
  <r>
    <n v="2022"/>
    <n v="2194"/>
    <s v="City of Brenham - (TX)"/>
    <s v="A"/>
    <x v="0"/>
    <s v="O"/>
    <x v="21"/>
    <x v="0"/>
    <s v="ERCO"/>
    <n v="7914.5"/>
    <n v="81350"/>
    <x v="115"/>
    <n v="6726.5"/>
    <n v="79991"/>
    <x v="115"/>
    <n v="8282.1"/>
    <n v="119576"/>
    <x v="45"/>
  </r>
  <r>
    <n v="2022"/>
    <n v="2212"/>
    <s v="Broad River Electric Coop, Inc"/>
    <s v="A"/>
    <x v="0"/>
    <s v="O"/>
    <x v="13"/>
    <x v="1"/>
    <s v="DUK"/>
    <n v="873.5"/>
    <n v="6284"/>
    <x v="116"/>
    <n v="14.5"/>
    <n v="96"/>
    <x v="116"/>
    <s v="."/>
    <s v="."/>
    <x v="7"/>
  </r>
  <r>
    <n v="2022"/>
    <n v="2212"/>
    <s v="Broad River Electric Coop, Inc"/>
    <s v="A"/>
    <x v="0"/>
    <s v="O"/>
    <x v="7"/>
    <x v="1"/>
    <s v="DUK"/>
    <n v="43020.9"/>
    <n v="290157"/>
    <x v="117"/>
    <n v="5728.8"/>
    <n v="42582"/>
    <x v="117"/>
    <n v="5396"/>
    <n v="67918"/>
    <x v="38"/>
  </r>
  <r>
    <n v="2022"/>
    <n v="2247"/>
    <s v="City of Bristol - (TN)"/>
    <s v="A"/>
    <x v="0"/>
    <s v="O"/>
    <x v="22"/>
    <x v="0"/>
    <s v="TVA"/>
    <n v="48844"/>
    <n v="453136"/>
    <x v="118"/>
    <n v="37059"/>
    <n v="308232"/>
    <x v="118"/>
    <n v="8292"/>
    <n v="117218"/>
    <x v="17"/>
  </r>
  <r>
    <n v="2022"/>
    <n v="2248"/>
    <s v="Bristol Virginia Utilities"/>
    <s v="A"/>
    <x v="0"/>
    <s v="O"/>
    <x v="2"/>
    <x v="0"/>
    <s v="TVA"/>
    <n v="21848"/>
    <n v="198193"/>
    <x v="119"/>
    <n v="20348"/>
    <n v="172606"/>
    <x v="119"/>
    <n v="5448"/>
    <n v="77249"/>
    <x v="15"/>
  </r>
  <r>
    <n v="2022"/>
    <n v="2273"/>
    <s v="Brodhead Water &amp; Lighting Comm"/>
    <s v="A"/>
    <x v="0"/>
    <s v="O"/>
    <x v="3"/>
    <x v="0"/>
    <s v="MISO"/>
    <n v="1783.9"/>
    <n v="13094"/>
    <x v="120"/>
    <n v="1206.3"/>
    <n v="9366"/>
    <x v="120"/>
    <n v="1047.4000000000001"/>
    <n v="9417"/>
    <x v="0"/>
  </r>
  <r>
    <n v="2022"/>
    <n v="2285"/>
    <s v="City of Brookings - (SD)"/>
    <s v="A"/>
    <x v="0"/>
    <s v="O"/>
    <x v="34"/>
    <x v="0"/>
    <s v="WACM"/>
    <n v="11591"/>
    <n v="105369"/>
    <x v="121"/>
    <n v="4515"/>
    <n v="39064"/>
    <x v="121"/>
    <n v="14594"/>
    <n v="175293"/>
    <x v="58"/>
  </r>
  <r>
    <n v="2022"/>
    <n v="2394"/>
    <s v="Burke-Divide Electric Coop Inc"/>
    <s v="A"/>
    <x v="0"/>
    <s v="O"/>
    <x v="30"/>
    <x v="1"/>
    <s v="SWPP"/>
    <n v="3785"/>
    <n v="45376"/>
    <x v="122"/>
    <n v="18511"/>
    <n v="143983"/>
    <x v="122"/>
    <s v="."/>
    <s v="."/>
    <x v="7"/>
  </r>
  <r>
    <n v="2022"/>
    <n v="2409"/>
    <s v="Brownsville Public Utilities Board"/>
    <s v="A"/>
    <x v="0"/>
    <s v="O"/>
    <x v="21"/>
    <x v="0"/>
    <s v="ERCO"/>
    <n v="83438"/>
    <n v="641945"/>
    <x v="123"/>
    <n v="86154"/>
    <n v="657026"/>
    <x v="123"/>
    <n v="0"/>
    <n v="0"/>
    <x v="1"/>
  </r>
  <r>
    <n v="2022"/>
    <n v="2411"/>
    <s v="City of Brownsville"/>
    <s v="A"/>
    <x v="0"/>
    <s v="O"/>
    <x v="22"/>
    <x v="0"/>
    <s v="TVA"/>
    <n v="6028"/>
    <n v="53372"/>
    <x v="124"/>
    <n v="6581"/>
    <n v="55502"/>
    <x v="124"/>
    <n v="5906"/>
    <n v="84997"/>
    <x v="42"/>
  </r>
  <r>
    <n v="2022"/>
    <n v="2442"/>
    <s v="City of Bryan - (TX)"/>
    <s v="A"/>
    <x v="0"/>
    <s v="O"/>
    <x v="21"/>
    <x v="0"/>
    <s v="ERCO"/>
    <n v="85785.4"/>
    <n v="804509"/>
    <x v="125"/>
    <n v="47962.2"/>
    <n v="526638"/>
    <x v="125"/>
    <n v="15099.8"/>
    <n v="201107"/>
    <x v="43"/>
  </r>
  <r>
    <n v="2022"/>
    <n v="2487"/>
    <s v="City of Buford"/>
    <s v="A"/>
    <x v="0"/>
    <s v="O"/>
    <x v="12"/>
    <x v="0"/>
    <s v="SOCO"/>
    <n v="4894.8"/>
    <n v="37659"/>
    <x v="126"/>
    <n v="9772.1"/>
    <n v="73920"/>
    <x v="126"/>
    <n v="11249.3"/>
    <n v="114240"/>
    <x v="52"/>
  </r>
  <r>
    <n v="2022"/>
    <n v="2502"/>
    <s v="Buckeye Rural Elec Coop, Inc"/>
    <s v="A"/>
    <x v="0"/>
    <s v="O"/>
    <x v="32"/>
    <x v="1"/>
    <s v="PJM"/>
    <n v="39156.9"/>
    <n v="227265"/>
    <x v="127"/>
    <n v="1874.5"/>
    <n v="10965"/>
    <x v="127"/>
    <n v="1424.9"/>
    <n v="10371"/>
    <x v="59"/>
  </r>
  <r>
    <n v="2022"/>
    <n v="2507"/>
    <s v="City of Burbank Water and Power"/>
    <s v="A"/>
    <x v="0"/>
    <s v="O"/>
    <x v="10"/>
    <x v="0"/>
    <s v="LDWP"/>
    <n v="43974"/>
    <n v="274745"/>
    <x v="128"/>
    <n v="110330"/>
    <n v="704221"/>
    <x v="128"/>
    <s v="."/>
    <s v="."/>
    <x v="7"/>
  </r>
  <r>
    <n v="2022"/>
    <n v="2548"/>
    <s v="City of Burlington Electric - (VT)"/>
    <s v="A"/>
    <x v="0"/>
    <s v="O"/>
    <x v="41"/>
    <x v="0"/>
    <s v="ISNE"/>
    <n v="15253.1"/>
    <n v="88628"/>
    <x v="129"/>
    <n v="26569.4"/>
    <n v="165479"/>
    <x v="129"/>
    <n v="8146.4"/>
    <n v="66676"/>
    <x v="48"/>
  </r>
  <r>
    <n v="2022"/>
    <n v="2651"/>
    <s v="Butler Rural Electric Coop Inc - (OH)"/>
    <s v="A"/>
    <x v="0"/>
    <s v="O"/>
    <x v="32"/>
    <x v="1"/>
    <s v="PJM"/>
    <n v="32224"/>
    <n v="186043"/>
    <x v="130"/>
    <n v="2365"/>
    <n v="14617"/>
    <x v="130"/>
    <n v="1718"/>
    <n v="15389"/>
    <x v="17"/>
  </r>
  <r>
    <n v="2022"/>
    <n v="2652"/>
    <s v="Butler County Rural Elec Coop - (IA)"/>
    <s v="A"/>
    <x v="0"/>
    <s v="O"/>
    <x v="19"/>
    <x v="1"/>
    <s v="SWPP"/>
    <n v="9754"/>
    <n v="71266"/>
    <x v="131"/>
    <n v="9"/>
    <n v="24"/>
    <x v="131"/>
    <n v="16298"/>
    <n v="177516"/>
    <x v="60"/>
  </r>
  <r>
    <n v="2022"/>
    <n v="2678"/>
    <s v="C &amp; L Electric Coop Corp"/>
    <s v="A"/>
    <x v="0"/>
    <s v="O"/>
    <x v="25"/>
    <x v="1"/>
    <s v="MISO"/>
    <n v="36250"/>
    <n v="256435"/>
    <x v="132"/>
    <n v="12794"/>
    <n v="91627"/>
    <x v="132"/>
    <n v="1854"/>
    <n v="16266"/>
    <x v="61"/>
  </r>
  <r>
    <n v="2022"/>
    <n v="2774"/>
    <s v="CMS Electric Coop Inc"/>
    <s v="A"/>
    <x v="0"/>
    <s v="O"/>
    <x v="15"/>
    <x v="1"/>
    <s v="SWPP"/>
    <n v="5412.4"/>
    <n v="27581"/>
    <x v="133"/>
    <n v="14424.7"/>
    <n v="92617"/>
    <x v="133"/>
    <n v="9150.9"/>
    <n v="99846"/>
    <x v="62"/>
  </r>
  <r>
    <n v="2022"/>
    <n v="2812"/>
    <s v="City of Calhoun - (GA)"/>
    <s v="A"/>
    <x v="0"/>
    <s v="O"/>
    <x v="12"/>
    <x v="0"/>
    <s v="SOCO"/>
    <n v="6483.1"/>
    <n v="47653"/>
    <x v="134"/>
    <n v="10146.4"/>
    <n v="72135"/>
    <x v="134"/>
    <n v="22170.3"/>
    <n v="255869"/>
    <x v="21"/>
  </r>
  <r>
    <n v="2022"/>
    <n v="2830"/>
    <s v="Calpine Power America LLC"/>
    <s v="B"/>
    <x v="1"/>
    <s v="O"/>
    <x v="10"/>
    <x v="2"/>
    <s v="CISO"/>
    <s v="."/>
    <s v="."/>
    <x v="73"/>
    <n v="96349"/>
    <n v="1386663"/>
    <x v="135"/>
    <s v="."/>
    <s v="."/>
    <x v="7"/>
  </r>
  <r>
    <n v="2022"/>
    <n v="2830"/>
    <s v="Calpine Power America LLC"/>
    <s v="B"/>
    <x v="1"/>
    <s v="O"/>
    <x v="28"/>
    <x v="2"/>
    <s v="ISNE"/>
    <s v="."/>
    <s v="."/>
    <x v="73"/>
    <s v="."/>
    <s v="."/>
    <x v="74"/>
    <n v="515"/>
    <n v="6618"/>
    <x v="14"/>
  </r>
  <r>
    <n v="2022"/>
    <n v="2830"/>
    <s v="Calpine Power America LLC"/>
    <s v="D"/>
    <x v="0"/>
    <s v="O"/>
    <x v="21"/>
    <x v="2"/>
    <s v="ERCO"/>
    <s v="."/>
    <s v="."/>
    <x v="73"/>
    <s v="."/>
    <s v="."/>
    <x v="74"/>
    <n v="13094"/>
    <n v="211119"/>
    <x v="14"/>
  </r>
  <r>
    <n v="2022"/>
    <n v="2849"/>
    <s v="Central Electric Power Assn - (MS)"/>
    <s v="A"/>
    <x v="0"/>
    <s v="O"/>
    <x v="0"/>
    <x v="1"/>
    <s v="TVA"/>
    <n v="57416"/>
    <n v="464465"/>
    <x v="135"/>
    <n v="33706"/>
    <n v="254054"/>
    <x v="136"/>
    <n v="15504"/>
    <n v="218914"/>
    <x v="17"/>
  </r>
  <r>
    <n v="2022"/>
    <n v="2903"/>
    <s v="Canoochee Electric Member Corp"/>
    <s v="A"/>
    <x v="0"/>
    <s v="O"/>
    <x v="12"/>
    <x v="1"/>
    <s v="SOCO"/>
    <n v="39565.699999999997"/>
    <n v="316720"/>
    <x v="136"/>
    <n v="7357.7"/>
    <n v="89602"/>
    <x v="137"/>
    <n v="6895.6"/>
    <n v="68993"/>
    <x v="63"/>
  </r>
  <r>
    <n v="2022"/>
    <n v="2911"/>
    <s v="Canadian Valley Elec Coop, Inc"/>
    <s v="A"/>
    <x v="0"/>
    <s v="O"/>
    <x v="16"/>
    <x v="1"/>
    <s v="SWPP"/>
    <n v="47538.7"/>
    <n v="390468"/>
    <x v="137"/>
    <n v="24421.1"/>
    <n v="225544"/>
    <x v="138"/>
    <n v="16059.5"/>
    <n v="216975"/>
    <x v="50"/>
  </r>
  <r>
    <n v="2022"/>
    <n v="2960"/>
    <s v="Caney Fork Electric Coop, Inc"/>
    <s v="A"/>
    <x v="0"/>
    <s v="O"/>
    <x v="22"/>
    <x v="1"/>
    <s v="TVA"/>
    <n v="52148"/>
    <n v="407481"/>
    <x v="138"/>
    <n v="20246"/>
    <n v="130068"/>
    <x v="139"/>
    <n v="4856"/>
    <n v="66584"/>
    <x v="42"/>
  </r>
  <r>
    <n v="2022"/>
    <n v="2985"/>
    <s v="Capital Electric Coop, Inc"/>
    <s v="A"/>
    <x v="0"/>
    <s v="O"/>
    <x v="30"/>
    <x v="1"/>
    <s v="SWPP"/>
    <n v="25310.5"/>
    <n v="244286"/>
    <x v="139"/>
    <n v="14990.4"/>
    <n v="145972"/>
    <x v="140"/>
    <n v="254.4"/>
    <n v="1663"/>
    <x v="19"/>
  </r>
  <r>
    <n v="2022"/>
    <n v="3046"/>
    <s v="Duke Energy Progress - (NC)"/>
    <s v="A"/>
    <x v="0"/>
    <s v="O"/>
    <x v="13"/>
    <x v="3"/>
    <s v="CPLE"/>
    <n v="2057449.1"/>
    <n v="16894870"/>
    <x v="140"/>
    <n v="1272369.2"/>
    <n v="13574825"/>
    <x v="141"/>
    <n v="585291.1"/>
    <n v="8170735"/>
    <x v="64"/>
  </r>
  <r>
    <n v="2022"/>
    <n v="3046"/>
    <s v="Duke Energy Progress - (NC)"/>
    <s v="A"/>
    <x v="0"/>
    <s v="O"/>
    <x v="7"/>
    <x v="3"/>
    <s v="CPLE"/>
    <n v="259560"/>
    <n v="2122011"/>
    <x v="141"/>
    <n v="183889.8"/>
    <n v="1696018"/>
    <x v="142"/>
    <n v="161609"/>
    <n v="2393276"/>
    <x v="65"/>
  </r>
  <r>
    <n v="2022"/>
    <n v="3075"/>
    <s v="Carroll County - (TN)"/>
    <s v="A"/>
    <x v="0"/>
    <s v="O"/>
    <x v="22"/>
    <x v="0"/>
    <s v="TVA"/>
    <n v="21328"/>
    <n v="179426"/>
    <x v="142"/>
    <n v="13141"/>
    <n v="105122"/>
    <x v="143"/>
    <n v="10917"/>
    <n v="193057"/>
    <x v="0"/>
  </r>
  <r>
    <n v="2022"/>
    <n v="3081"/>
    <s v="Carroll Electric Member Corp - (GA)"/>
    <s v="A"/>
    <x v="0"/>
    <s v="O"/>
    <x v="12"/>
    <x v="1"/>
    <s v="SOCO"/>
    <n v="94360"/>
    <n v="729989"/>
    <x v="143"/>
    <n v="16782"/>
    <n v="135474"/>
    <x v="144"/>
    <n v="18364"/>
    <n v="274266"/>
    <x v="66"/>
  </r>
  <r>
    <n v="2022"/>
    <n v="3093"/>
    <s v="Carroll Electric Coop Corp - (AR)"/>
    <s v="A"/>
    <x v="0"/>
    <s v="O"/>
    <x v="25"/>
    <x v="1"/>
    <s v="SWPP"/>
    <n v="160222"/>
    <n v="1343474"/>
    <x v="144"/>
    <n v="42958"/>
    <n v="408165"/>
    <x v="145"/>
    <n v="29912"/>
    <n v="370927"/>
    <x v="67"/>
  </r>
  <r>
    <n v="2022"/>
    <n v="3093"/>
    <s v="Carroll Electric Coop Corp - (AR)"/>
    <s v="A"/>
    <x v="0"/>
    <s v="O"/>
    <x v="35"/>
    <x v="1"/>
    <s v="SWPP"/>
    <n v="16557"/>
    <n v="134521"/>
    <x v="145"/>
    <n v="2738"/>
    <n v="24212"/>
    <x v="146"/>
    <n v="0"/>
    <n v="0"/>
    <x v="1"/>
  </r>
  <r>
    <n v="2022"/>
    <n v="3107"/>
    <s v="Carteret-Craven El Member Corp"/>
    <s v="A"/>
    <x v="0"/>
    <s v="O"/>
    <x v="13"/>
    <x v="1"/>
    <s v="CPLE"/>
    <n v="52996"/>
    <n v="468116"/>
    <x v="146"/>
    <n v="13882"/>
    <n v="139307"/>
    <x v="147"/>
    <s v="."/>
    <s v="."/>
    <x v="7"/>
  </r>
  <r>
    <n v="2022"/>
    <n v="3108"/>
    <s v="City of Cartersville - (GA)"/>
    <s v="A"/>
    <x v="0"/>
    <s v="O"/>
    <x v="12"/>
    <x v="0"/>
    <s v="SOCO"/>
    <n v="10439"/>
    <n v="83025"/>
    <x v="147"/>
    <n v="26318"/>
    <n v="249506"/>
    <x v="148"/>
    <n v="18189"/>
    <n v="274568"/>
    <x v="42"/>
  </r>
  <r>
    <n v="2022"/>
    <n v="3113"/>
    <s v="City of Carthage - (MO)"/>
    <s v="A"/>
    <x v="0"/>
    <s v="O"/>
    <x v="35"/>
    <x v="0"/>
    <s v="SWPP"/>
    <n v="10811"/>
    <n v="82493"/>
    <x v="148"/>
    <n v="7344"/>
    <n v="62680"/>
    <x v="149"/>
    <n v="12377"/>
    <n v="135969"/>
    <x v="68"/>
  </r>
  <r>
    <n v="2022"/>
    <n v="3203"/>
    <s v="Cedar Falls Utilities"/>
    <s v="A"/>
    <x v="0"/>
    <s v="O"/>
    <x v="19"/>
    <x v="0"/>
    <s v="MISO"/>
    <n v="20765.8"/>
    <n v="177578"/>
    <x v="149"/>
    <n v="24058"/>
    <n v="269641"/>
    <x v="150"/>
    <n v="6274.6"/>
    <n v="69658"/>
    <x v="69"/>
  </r>
  <r>
    <n v="2022"/>
    <n v="3205"/>
    <s v="Cedar-Knox Public Power Dist"/>
    <s v="A"/>
    <x v="0"/>
    <s v="O"/>
    <x v="42"/>
    <x v="4"/>
    <s v="SWPP"/>
    <n v="7948"/>
    <n v="99420"/>
    <x v="150"/>
    <n v="9562"/>
    <n v="135556"/>
    <x v="151"/>
    <n v="5962"/>
    <n v="59007"/>
    <x v="70"/>
  </r>
  <r>
    <n v="2022"/>
    <n v="3208"/>
    <s v="Cedarburg Light &amp; Water Comm"/>
    <s v="A"/>
    <x v="0"/>
    <s v="O"/>
    <x v="3"/>
    <x v="0"/>
    <s v="MISO"/>
    <n v="6073.7"/>
    <n v="46152"/>
    <x v="151"/>
    <n v="5762.7"/>
    <n v="48513"/>
    <x v="152"/>
    <n v="884.8"/>
    <n v="12176"/>
    <x v="14"/>
  </r>
  <r>
    <n v="2022"/>
    <n v="3216"/>
    <s v="City of Celina - (OH)"/>
    <s v="A"/>
    <x v="0"/>
    <s v="O"/>
    <x v="32"/>
    <x v="0"/>
    <s v="PJM"/>
    <n v="9892"/>
    <n v="88920"/>
    <x v="152"/>
    <n v="8551"/>
    <n v="66285"/>
    <x v="153"/>
    <n v="6542"/>
    <n v="95004"/>
    <x v="27"/>
  </r>
  <r>
    <n v="2022"/>
    <n v="3222"/>
    <s v="Central Alabama Electric Coop"/>
    <s v="A"/>
    <x v="0"/>
    <s v="O"/>
    <x v="9"/>
    <x v="1"/>
    <s v="SOCO"/>
    <n v="89660"/>
    <n v="613337"/>
    <x v="153"/>
    <n v="11244"/>
    <n v="88072"/>
    <x v="154"/>
    <n v="1492"/>
    <n v="15426"/>
    <x v="0"/>
  </r>
  <r>
    <n v="2022"/>
    <n v="3226"/>
    <s v="Central Rural Electric Cooperative, Inc"/>
    <s v="A"/>
    <x v="0"/>
    <s v="O"/>
    <x v="16"/>
    <x v="1"/>
    <s v="AECI"/>
    <n v="36612.5"/>
    <n v="369204"/>
    <x v="154"/>
    <n v="23781.1"/>
    <n v="241161"/>
    <x v="155"/>
    <n v="2033.6"/>
    <n v="25080"/>
    <x v="57"/>
  </r>
  <r>
    <n v="2022"/>
    <n v="3236"/>
    <s v="Central Electric Coop, Inc - (SD)"/>
    <s v="A"/>
    <x v="0"/>
    <s v="O"/>
    <x v="34"/>
    <x v="1"/>
    <s v="WACM"/>
    <n v="14962.6"/>
    <n v="125026"/>
    <x v="155"/>
    <n v="3258.6"/>
    <n v="28625"/>
    <x v="127"/>
    <n v="15938.8"/>
    <n v="194650"/>
    <x v="71"/>
  </r>
  <r>
    <n v="2022"/>
    <n v="3240"/>
    <s v="Central Electric Coop Inc - (OR)"/>
    <s v="A"/>
    <x v="0"/>
    <s v="O"/>
    <x v="33"/>
    <x v="1"/>
    <s v="BPAT"/>
    <n v="51698"/>
    <n v="567055"/>
    <x v="156"/>
    <n v="11007"/>
    <n v="137007"/>
    <x v="156"/>
    <n v="6889"/>
    <n v="101724"/>
    <x v="72"/>
  </r>
  <r>
    <n v="2022"/>
    <n v="3245"/>
    <s v="Central Florida Elec Coop, Inc"/>
    <s v="A"/>
    <x v="0"/>
    <s v="O"/>
    <x v="29"/>
    <x v="1"/>
    <s v="SEC"/>
    <n v="57488"/>
    <n v="393696"/>
    <x v="157"/>
    <n v="13340.8"/>
    <n v="94799"/>
    <x v="157"/>
    <n v="8828.9"/>
    <n v="68253"/>
    <x v="73"/>
  </r>
  <r>
    <n v="2022"/>
    <n v="3248"/>
    <s v="Central Georgia El Member Corp"/>
    <s v="A"/>
    <x v="0"/>
    <s v="O"/>
    <x v="12"/>
    <x v="1"/>
    <s v="SOCO"/>
    <n v="105164"/>
    <n v="895626"/>
    <x v="158"/>
    <n v="21457"/>
    <n v="196235"/>
    <x v="158"/>
    <n v="21802"/>
    <n v="302664"/>
    <x v="74"/>
  </r>
  <r>
    <n v="2022"/>
    <n v="3249"/>
    <s v="Central Hudson Gas &amp; Elec Corp"/>
    <s v="A"/>
    <x v="0"/>
    <s v="O"/>
    <x v="4"/>
    <x v="3"/>
    <s v="NYIS"/>
    <n v="472571"/>
    <n v="2122918"/>
    <x v="159"/>
    <n v="171489"/>
    <n v="874245"/>
    <x v="159"/>
    <n v="10853"/>
    <n v="65913"/>
    <x v="75"/>
  </r>
  <r>
    <n v="2022"/>
    <n v="3249"/>
    <s v="Central Hudson Gas &amp; Elec Corp"/>
    <s v="C"/>
    <x v="2"/>
    <s v="O"/>
    <x v="4"/>
    <x v="3"/>
    <s v="NYIS"/>
    <n v="42507"/>
    <n v="338158"/>
    <x v="160"/>
    <n v="47951"/>
    <n v="1041823"/>
    <x v="160"/>
    <n v="12137"/>
    <n v="891883"/>
    <x v="76"/>
  </r>
  <r>
    <n v="2022"/>
    <n v="3250"/>
    <s v="Central Electric Membership Corp. - (NC)"/>
    <s v="A"/>
    <x v="0"/>
    <s v="O"/>
    <x v="13"/>
    <x v="1"/>
    <s v="CPLE"/>
    <n v="45108.9"/>
    <n v="336453"/>
    <x v="161"/>
    <n v="6658.3"/>
    <n v="53824"/>
    <x v="161"/>
    <n v="3407.5"/>
    <n v="45953"/>
    <x v="27"/>
  </r>
  <r>
    <n v="2022"/>
    <n v="3264"/>
    <s v="Central Lincoln People's Ut Dt"/>
    <s v="A"/>
    <x v="0"/>
    <s v="O"/>
    <x v="33"/>
    <x v="4"/>
    <s v="BPAT"/>
    <n v="45316"/>
    <n v="447398"/>
    <x v="162"/>
    <n v="16494"/>
    <n v="185753"/>
    <x v="162"/>
    <n v="31079"/>
    <n v="627547"/>
    <x v="77"/>
  </r>
  <r>
    <n v="2022"/>
    <n v="3265"/>
    <s v="Cleco Power LLC"/>
    <s v="A"/>
    <x v="0"/>
    <s v="O"/>
    <x v="17"/>
    <x v="3"/>
    <s v="MISO"/>
    <n v="558247"/>
    <n v="3787257"/>
    <x v="163"/>
    <n v="389404"/>
    <n v="2795059"/>
    <x v="163"/>
    <n v="229634"/>
    <n v="2281879"/>
    <x v="78"/>
  </r>
  <r>
    <n v="2022"/>
    <n v="3266"/>
    <s v="Central Maine Power Co"/>
    <s v="A"/>
    <x v="0"/>
    <s v="O"/>
    <x v="28"/>
    <x v="3"/>
    <s v="ISNE"/>
    <n v="815128"/>
    <n v="3643493"/>
    <x v="164"/>
    <n v="236033"/>
    <n v="1226990"/>
    <x v="164"/>
    <n v="18205"/>
    <n v="93090"/>
    <x v="79"/>
  </r>
  <r>
    <n v="2022"/>
    <n v="3266"/>
    <s v="Central Maine Power Co"/>
    <s v="C"/>
    <x v="2"/>
    <s v="O"/>
    <x v="28"/>
    <x v="3"/>
    <s v="ISNE"/>
    <n v="39911"/>
    <n v="364456"/>
    <x v="165"/>
    <n v="113139"/>
    <n v="2046251"/>
    <x v="165"/>
    <n v="68625"/>
    <n v="1896114"/>
    <x v="80"/>
  </r>
  <r>
    <n v="2022"/>
    <n v="3268"/>
    <s v="Central Missouri Elec Coop Inc"/>
    <s v="A"/>
    <x v="0"/>
    <s v="O"/>
    <x v="35"/>
    <x v="1"/>
    <s v="AECI"/>
    <n v="21416.400000000001"/>
    <n v="192543"/>
    <x v="166"/>
    <n v="2761.9"/>
    <n v="27178"/>
    <x v="166"/>
    <n v="7688.7"/>
    <n v="118681"/>
    <x v="0"/>
  </r>
  <r>
    <n v="2022"/>
    <n v="3273"/>
    <s v="Central New Mexico El Coop, Inc"/>
    <s v="A"/>
    <x v="0"/>
    <s v="O"/>
    <x v="43"/>
    <x v="1"/>
    <s v="PNM"/>
    <n v="20762"/>
    <n v="125471"/>
    <x v="167"/>
    <n v="10366"/>
    <n v="36822"/>
    <x v="167"/>
    <n v="5120"/>
    <n v="70575"/>
    <x v="81"/>
  </r>
  <r>
    <n v="2022"/>
    <n v="3282"/>
    <s v="Central Texas Elec Coop, Inc"/>
    <s v="A"/>
    <x v="0"/>
    <s v="O"/>
    <x v="21"/>
    <x v="1"/>
    <s v="ERCO"/>
    <n v="53454.400000000001"/>
    <n v="525207"/>
    <x v="168"/>
    <n v="8420.7999999999993"/>
    <n v="89290"/>
    <x v="168"/>
    <n v="10106.4"/>
    <n v="133365"/>
    <x v="82"/>
  </r>
  <r>
    <n v="2022"/>
    <n v="3287"/>
    <s v="Central Valley Elec Coop, Inc"/>
    <s v="A"/>
    <x v="0"/>
    <s v="O"/>
    <x v="43"/>
    <x v="1"/>
    <s v="SWPP"/>
    <n v="10156.700000000001"/>
    <n v="86950"/>
    <x v="169"/>
    <n v="7865.7"/>
    <n v="51386"/>
    <x v="169"/>
    <n v="71547.8"/>
    <n v="700156"/>
    <x v="83"/>
  </r>
  <r>
    <n v="2022"/>
    <n v="3291"/>
    <s v="Central Virginia Electric Coop"/>
    <s v="A"/>
    <x v="0"/>
    <s v="O"/>
    <x v="2"/>
    <x v="1"/>
    <s v="PJM"/>
    <n v="71521"/>
    <n v="512105"/>
    <x v="170"/>
    <n v="12981"/>
    <n v="104195"/>
    <x v="170"/>
    <n v="20799"/>
    <n v="223791"/>
    <x v="33"/>
  </r>
  <r>
    <n v="2022"/>
    <n v="3295"/>
    <s v="City of Centralia - (WA)"/>
    <s v="A"/>
    <x v="0"/>
    <s v="O"/>
    <x v="20"/>
    <x v="0"/>
    <s v="BPAT"/>
    <n v="12493.9"/>
    <n v="127889"/>
    <x v="171"/>
    <n v="3981.7"/>
    <n v="34715"/>
    <x v="171"/>
    <n v="10909.2"/>
    <n v="112454"/>
    <x v="84"/>
  </r>
  <r>
    <n v="2022"/>
    <n v="3329"/>
    <s v="Borough of Chambersburg"/>
    <s v="A"/>
    <x v="0"/>
    <s v="O"/>
    <x v="5"/>
    <x v="0"/>
    <s v="PJM"/>
    <n v="9662"/>
    <n v="97239"/>
    <x v="172"/>
    <n v="10708"/>
    <n v="114082"/>
    <x v="172"/>
    <n v="7961"/>
    <n v="104690"/>
    <x v="85"/>
  </r>
  <r>
    <n v="2022"/>
    <n v="3355"/>
    <s v="City of Chanute"/>
    <s v="A"/>
    <x v="0"/>
    <s v="O"/>
    <x v="15"/>
    <x v="0"/>
    <s v="SWPP"/>
    <n v="5354"/>
    <n v="45837"/>
    <x v="173"/>
    <n v="4709"/>
    <n v="44538"/>
    <x v="173"/>
    <n v="14781"/>
    <n v="195982"/>
    <x v="86"/>
  </r>
  <r>
    <n v="2022"/>
    <n v="3400"/>
    <s v="City of Chaska - (MN)"/>
    <s v="A"/>
    <x v="0"/>
    <s v="O"/>
    <x v="6"/>
    <x v="0"/>
    <s v="MISO"/>
    <n v="14406.1"/>
    <n v="84490"/>
    <x v="174"/>
    <n v="24923.599999999999"/>
    <n v="191492"/>
    <x v="174"/>
    <n v="17060.900000000001"/>
    <n v="133002"/>
    <x v="87"/>
  </r>
  <r>
    <n v="2022"/>
    <n v="3408"/>
    <s v="City of Chattanooga - (TN)"/>
    <s v="A"/>
    <x v="0"/>
    <s v="O"/>
    <x v="12"/>
    <x v="0"/>
    <s v="TVA"/>
    <n v="17202"/>
    <n v="141918"/>
    <x v="175"/>
    <n v="6097"/>
    <n v="45717"/>
    <x v="175"/>
    <n v="1389"/>
    <n v="24907"/>
    <x v="0"/>
  </r>
  <r>
    <n v="2022"/>
    <n v="3408"/>
    <s v="City of Chattanooga - (TN)"/>
    <s v="A"/>
    <x v="0"/>
    <s v="O"/>
    <x v="22"/>
    <x v="0"/>
    <s v="TVA"/>
    <n v="260604"/>
    <n v="2132922"/>
    <x v="176"/>
    <n v="250649"/>
    <n v="2107229"/>
    <x v="176"/>
    <n v="85067"/>
    <n v="1197125"/>
    <x v="88"/>
  </r>
  <r>
    <n v="2022"/>
    <n v="3413"/>
    <s v="PUD No 1 of Chelan County"/>
    <s v="A"/>
    <x v="0"/>
    <s v="O"/>
    <x v="20"/>
    <x v="4"/>
    <s v="CHPD"/>
    <n v="33073"/>
    <n v="973990"/>
    <x v="177"/>
    <n v="19010.400000000001"/>
    <n v="488400"/>
    <x v="177"/>
    <n v="12844.8"/>
    <n v="401961"/>
    <x v="89"/>
  </r>
  <r>
    <n v="2022"/>
    <n v="3426"/>
    <s v="Cherokee Electric Coop"/>
    <s v="A"/>
    <x v="0"/>
    <s v="O"/>
    <x v="9"/>
    <x v="1"/>
    <s v="TVA"/>
    <n v="36971"/>
    <n v="247723"/>
    <x v="178"/>
    <n v="19342"/>
    <n v="111254"/>
    <x v="178"/>
    <n v="9463"/>
    <n v="129791"/>
    <x v="15"/>
  </r>
  <r>
    <n v="2022"/>
    <n v="3436"/>
    <s v="Cherryland Electric Coop Inc"/>
    <s v="A"/>
    <x v="0"/>
    <s v="O"/>
    <x v="18"/>
    <x v="1"/>
    <s v="MISO"/>
    <n v="43603.5"/>
    <n v="291679"/>
    <x v="179"/>
    <n v="13700.9"/>
    <n v="122327"/>
    <x v="179"/>
    <n v="273.10000000000002"/>
    <n v="1981"/>
    <x v="90"/>
  </r>
  <r>
    <n v="2022"/>
    <n v="3461"/>
    <s v="Cheyenne Light Fuel &amp; Power"/>
    <s v="A"/>
    <x v="0"/>
    <s v="O"/>
    <x v="44"/>
    <x v="3"/>
    <s v="WACM"/>
    <n v="41162"/>
    <n v="284205"/>
    <x v="180"/>
    <n v="67440"/>
    <n v="564243"/>
    <x v="180"/>
    <n v="83672"/>
    <n v="1055297"/>
    <x v="42"/>
  </r>
  <r>
    <n v="2022"/>
    <n v="3470"/>
    <s v="Cherokee County Elec Coop Assn"/>
    <s v="A"/>
    <x v="0"/>
    <s v="O"/>
    <x v="21"/>
    <x v="1"/>
    <s v="ERCO"/>
    <n v="41662"/>
    <n v="317440"/>
    <x v="181"/>
    <n v="8139"/>
    <n v="67284"/>
    <x v="181"/>
    <n v="4764"/>
    <n v="62971"/>
    <x v="0"/>
  </r>
  <r>
    <n v="2022"/>
    <n v="3475"/>
    <s v="City of Chickamauga"/>
    <s v="A"/>
    <x v="0"/>
    <s v="O"/>
    <x v="12"/>
    <x v="0"/>
    <s v="TVA"/>
    <n v="1428"/>
    <n v="10914"/>
    <x v="182"/>
    <n v="1640"/>
    <n v="13130"/>
    <x v="182"/>
    <n v="0"/>
    <n v="0"/>
    <x v="1"/>
  </r>
  <r>
    <n v="2022"/>
    <n v="3477"/>
    <s v="City of Chicopee - (MA)"/>
    <s v="A"/>
    <x v="0"/>
    <s v="O"/>
    <x v="40"/>
    <x v="0"/>
    <s v="ISNE"/>
    <n v="32445.4"/>
    <n v="201694"/>
    <x v="183"/>
    <n v="21012.7"/>
    <n v="128032"/>
    <x v="183"/>
    <n v="16105.8"/>
    <n v="112343"/>
    <x v="91"/>
  </r>
  <r>
    <n v="2022"/>
    <n v="3478"/>
    <s v="Cimarron Electric Coop"/>
    <s v="A"/>
    <x v="0"/>
    <s v="O"/>
    <x v="16"/>
    <x v="1"/>
    <s v="SWPP"/>
    <n v="23663.8"/>
    <n v="179737"/>
    <x v="184"/>
    <n v="45350.1"/>
    <n v="371436"/>
    <x v="184"/>
    <n v="14438.1"/>
    <n v="189229"/>
    <x v="50"/>
  </r>
  <r>
    <n v="2022"/>
    <n v="3502"/>
    <s v="Choctawhatche Elec Coop, Inc"/>
    <s v="A"/>
    <x v="0"/>
    <s v="O"/>
    <x v="29"/>
    <x v="1"/>
    <s v="SOCO"/>
    <n v="96115.9"/>
    <n v="761103"/>
    <x v="185"/>
    <n v="25852"/>
    <n v="234209"/>
    <x v="185"/>
    <n v="1283.3"/>
    <n v="16118"/>
    <x v="0"/>
  </r>
  <r>
    <n v="2022"/>
    <n v="3503"/>
    <s v="Choptank Electric Cooperative, Inc"/>
    <s v="A"/>
    <x v="0"/>
    <s v="O"/>
    <x v="1"/>
    <x v="1"/>
    <s v="PJM"/>
    <n v="107786"/>
    <n v="694080"/>
    <x v="186"/>
    <n v="33352"/>
    <n v="227630"/>
    <x v="186"/>
    <n v="13076"/>
    <n v="126698"/>
    <x v="92"/>
  </r>
  <r>
    <n v="2022"/>
    <n v="3522"/>
    <s v="Chugach Electric Assn Inc"/>
    <s v="A"/>
    <x v="0"/>
    <s v="O"/>
    <x v="11"/>
    <x v="1"/>
    <s v="CEA"/>
    <n v="117980.8"/>
    <n v="591397"/>
    <x v="187"/>
    <n v="195913.5"/>
    <n v="1247883"/>
    <x v="187"/>
    <n v="8204"/>
    <n v="63345"/>
    <x v="12"/>
  </r>
  <r>
    <n v="2022"/>
    <n v="3527"/>
    <s v="Choctaw Electric Coop Inc"/>
    <s v="A"/>
    <x v="0"/>
    <s v="O"/>
    <x v="16"/>
    <x v="1"/>
    <s v="SWPP"/>
    <n v="43329.3"/>
    <n v="298265"/>
    <x v="188"/>
    <n v="9682.4"/>
    <n v="102140"/>
    <x v="188"/>
    <n v="7933.8"/>
    <n v="114321"/>
    <x v="0"/>
  </r>
  <r>
    <n v="2022"/>
    <n v="3542"/>
    <s v="Duke Energy Ohio Inc"/>
    <s v="A"/>
    <x v="0"/>
    <s v="O"/>
    <x v="32"/>
    <x v="3"/>
    <s v="PJM"/>
    <n v="400151"/>
    <n v="3392162"/>
    <x v="189"/>
    <n v="119417.4"/>
    <n v="1457993"/>
    <x v="189"/>
    <n v="67543.100000000006"/>
    <n v="1225322"/>
    <x v="93"/>
  </r>
  <r>
    <n v="2022"/>
    <n v="3542"/>
    <s v="Duke Energy Ohio Inc"/>
    <s v="C"/>
    <x v="2"/>
    <s v="O"/>
    <x v="32"/>
    <x v="3"/>
    <s v="PJM"/>
    <n v="261406.1"/>
    <n v="4296630"/>
    <x v="190"/>
    <n v="202801"/>
    <n v="5942227"/>
    <x v="190"/>
    <n v="60839.7"/>
    <n v="3788710"/>
    <x v="94"/>
  </r>
  <r>
    <n v="2022"/>
    <n v="3597"/>
    <s v="Citizens Electric Co - (PA)"/>
    <s v="A"/>
    <x v="0"/>
    <s v="O"/>
    <x v="5"/>
    <x v="3"/>
    <s v="PJM"/>
    <n v="11069"/>
    <n v="89685"/>
    <x v="191"/>
    <n v="3311"/>
    <n v="25729"/>
    <x v="191"/>
    <n v="1820"/>
    <n v="15097"/>
    <x v="95"/>
  </r>
  <r>
    <n v="2022"/>
    <n v="3597"/>
    <s v="Citizens Electric Co - (PA)"/>
    <s v="C"/>
    <x v="2"/>
    <s v="O"/>
    <x v="5"/>
    <x v="3"/>
    <s v="PJM"/>
    <n v="0"/>
    <n v="0"/>
    <x v="19"/>
    <n v="80"/>
    <n v="2942"/>
    <x v="192"/>
    <n v="420"/>
    <n v="30456"/>
    <x v="27"/>
  </r>
  <r>
    <n v="2022"/>
    <n v="3600"/>
    <s v="Citizens Electric Corporation - (MO)"/>
    <s v="A"/>
    <x v="0"/>
    <s v="O"/>
    <x v="35"/>
    <x v="1"/>
    <s v="MISO"/>
    <n v="43454"/>
    <n v="311918"/>
    <x v="192"/>
    <n v="12786.8"/>
    <n v="105278"/>
    <x v="193"/>
    <n v="96681.7"/>
    <n v="1269536"/>
    <x v="96"/>
  </r>
  <r>
    <n v="2022"/>
    <n v="3641"/>
    <s v="Claiborne Electric Coop, Inc"/>
    <s v="A"/>
    <x v="0"/>
    <s v="O"/>
    <x v="17"/>
    <x v="1"/>
    <s v="MISO"/>
    <n v="35149"/>
    <n v="313742"/>
    <x v="193"/>
    <n v="8862"/>
    <n v="78766"/>
    <x v="194"/>
    <n v="21530"/>
    <n v="223370"/>
    <x v="74"/>
  </r>
  <r>
    <n v="2022"/>
    <n v="3644"/>
    <s v="PUD No 1 of Clallam County"/>
    <s v="A"/>
    <x v="0"/>
    <s v="O"/>
    <x v="20"/>
    <x v="4"/>
    <s v="BPAT"/>
    <n v="55223.6"/>
    <n v="487507"/>
    <x v="194"/>
    <n v="16902.900000000001"/>
    <n v="179174"/>
    <x v="195"/>
    <n v="1539.5"/>
    <n v="21163"/>
    <x v="14"/>
  </r>
  <r>
    <n v="2022"/>
    <n v="3647"/>
    <s v="City of Claremore"/>
    <s v="A"/>
    <x v="0"/>
    <s v="O"/>
    <x v="16"/>
    <x v="0"/>
    <s v="SWPP"/>
    <n v="20114"/>
    <n v="128614"/>
    <x v="195"/>
    <n v="4992"/>
    <n v="32188"/>
    <x v="196"/>
    <n v="8178"/>
    <n v="115293"/>
    <x v="97"/>
  </r>
  <r>
    <n v="2022"/>
    <n v="3660"/>
    <s v="PUD No 1 of Clark County - (WA)"/>
    <s v="A"/>
    <x v="0"/>
    <s v="O"/>
    <x v="20"/>
    <x v="4"/>
    <s v="BPAT"/>
    <n v="248189"/>
    <n v="2691577"/>
    <x v="196"/>
    <n v="103587"/>
    <n v="1379311"/>
    <x v="197"/>
    <n v="42422"/>
    <n v="762900"/>
    <x v="33"/>
  </r>
  <r>
    <n v="2022"/>
    <n v="3687"/>
    <s v="Clark Energy Coop Inc - (KY)"/>
    <s v="A"/>
    <x v="0"/>
    <s v="O"/>
    <x v="23"/>
    <x v="1"/>
    <s v="PJM"/>
    <n v="45636"/>
    <n v="337704"/>
    <x v="197"/>
    <n v="11281"/>
    <n v="85703"/>
    <x v="90"/>
    <n v="1154"/>
    <n v="11102"/>
    <x v="14"/>
  </r>
  <r>
    <n v="2022"/>
    <n v="3704"/>
    <s v="City of Clarksville - (TN)"/>
    <s v="A"/>
    <x v="0"/>
    <s v="O"/>
    <x v="22"/>
    <x v="0"/>
    <s v="TVA"/>
    <n v="125499"/>
    <n v="1004434"/>
    <x v="198"/>
    <n v="69159"/>
    <n v="561029"/>
    <x v="198"/>
    <n v="5571"/>
    <n v="75084"/>
    <x v="15"/>
  </r>
  <r>
    <n v="2022"/>
    <n v="3705"/>
    <s v="Clarksville Connected Utilities"/>
    <s v="A"/>
    <x v="0"/>
    <s v="O"/>
    <x v="25"/>
    <x v="0"/>
    <s v="SWPP"/>
    <n v="5132.3"/>
    <n v="46278"/>
    <x v="199"/>
    <n v="3380.8"/>
    <n v="31910"/>
    <x v="199"/>
    <n v="9872.9"/>
    <n v="140188"/>
    <x v="98"/>
  </r>
  <r>
    <n v="2022"/>
    <n v="3712"/>
    <s v="Clay County Electric Coop Corp"/>
    <s v="A"/>
    <x v="0"/>
    <s v="O"/>
    <x v="25"/>
    <x v="1"/>
    <s v="MISO"/>
    <n v="17863.8"/>
    <n v="116688"/>
    <x v="200"/>
    <n v="12769.6"/>
    <n v="83864"/>
    <x v="200"/>
    <n v="8987.2000000000007"/>
    <n v="89272"/>
    <x v="9"/>
  </r>
  <r>
    <n v="2022"/>
    <n v="3712"/>
    <s v="Clay County Electric Coop Corp"/>
    <s v="A"/>
    <x v="0"/>
    <s v="O"/>
    <x v="35"/>
    <x v="1"/>
    <s v="MISO"/>
    <n v="81"/>
    <n v="517"/>
    <x v="201"/>
    <n v="30"/>
    <n v="234"/>
    <x v="135"/>
    <s v="."/>
    <s v="."/>
    <x v="7"/>
  </r>
  <r>
    <n v="2022"/>
    <n v="3755"/>
    <s v="Cleveland Electric Illum Co"/>
    <s v="A"/>
    <x v="0"/>
    <s v="O"/>
    <x v="32"/>
    <x v="3"/>
    <s v="PJM"/>
    <n v="236750.6"/>
    <n v="1795431"/>
    <x v="202"/>
    <n v="105182.8"/>
    <n v="758338"/>
    <x v="201"/>
    <n v="75005.7"/>
    <n v="1225532"/>
    <x v="99"/>
  </r>
  <r>
    <n v="2022"/>
    <n v="3755"/>
    <s v="Cleveland Electric Illum Co"/>
    <s v="C"/>
    <x v="2"/>
    <s v="O"/>
    <x v="32"/>
    <x v="3"/>
    <s v="PJM"/>
    <n v="269650.40000000002"/>
    <n v="3795515"/>
    <x v="203"/>
    <n v="330642.90000000002"/>
    <n v="5175008"/>
    <x v="202"/>
    <n v="68756.2"/>
    <n v="4938458"/>
    <x v="100"/>
  </r>
  <r>
    <n v="2022"/>
    <n v="3757"/>
    <s v="Clay Electric Cooperative, Inc"/>
    <s v="A"/>
    <x v="0"/>
    <s v="O"/>
    <x v="29"/>
    <x v="1"/>
    <s v="SEC"/>
    <n v="331749.09999999998"/>
    <n v="2366748"/>
    <x v="204"/>
    <n v="85532"/>
    <n v="685608"/>
    <x v="203"/>
    <n v="39846.300000000003"/>
    <n v="462406"/>
    <x v="98"/>
  </r>
  <r>
    <n v="2022"/>
    <n v="3758"/>
    <s v="City of Cleveland - (TN)"/>
    <s v="A"/>
    <x v="0"/>
    <s v="O"/>
    <x v="22"/>
    <x v="0"/>
    <s v="TVA"/>
    <n v="48382"/>
    <n v="378146"/>
    <x v="205"/>
    <n v="46188"/>
    <n v="378897"/>
    <x v="204"/>
    <n v="19173"/>
    <n v="262083"/>
    <x v="5"/>
  </r>
  <r>
    <n v="2022"/>
    <n v="3762"/>
    <s v="City of Cleveland - (OH)"/>
    <s v="A"/>
    <x v="0"/>
    <s v="O"/>
    <x v="32"/>
    <x v="0"/>
    <s v="PJM"/>
    <n v="56111.9"/>
    <n v="393878"/>
    <x v="206"/>
    <n v="84230.1"/>
    <n v="619053"/>
    <x v="205"/>
    <n v="51000.9"/>
    <n v="555517"/>
    <x v="101"/>
  </r>
  <r>
    <n v="2022"/>
    <n v="3812"/>
    <s v="City of Clinton - (TN)"/>
    <s v="A"/>
    <x v="0"/>
    <s v="O"/>
    <x v="22"/>
    <x v="0"/>
    <s v="TVA"/>
    <n v="47785"/>
    <n v="376279"/>
    <x v="207"/>
    <n v="23455"/>
    <n v="181371"/>
    <x v="206"/>
    <n v="17756"/>
    <n v="258340"/>
    <x v="38"/>
  </r>
  <r>
    <n v="2022"/>
    <n v="3824"/>
    <s v="Clyde Light &amp; Power"/>
    <s v="A"/>
    <x v="0"/>
    <s v="O"/>
    <x v="32"/>
    <x v="0"/>
    <s v="PJM"/>
    <n v="2992"/>
    <n v="25139"/>
    <x v="208"/>
    <n v="2521"/>
    <n v="18536"/>
    <x v="207"/>
    <n v="11785"/>
    <n v="134808"/>
    <x v="38"/>
  </r>
  <r>
    <n v="2022"/>
    <n v="3828"/>
    <s v="Cloverland Electric Co-op"/>
    <s v="A"/>
    <x v="0"/>
    <s v="O"/>
    <x v="18"/>
    <x v="1"/>
    <s v="MISO"/>
    <n v="39897.699999999997"/>
    <n v="298461"/>
    <x v="209"/>
    <n v="32611.599999999999"/>
    <n v="287588"/>
    <x v="208"/>
    <n v="13103.1"/>
    <n v="146126"/>
    <x v="17"/>
  </r>
  <r>
    <n v="2022"/>
    <n v="3841"/>
    <s v="Coast Electric Power Assn"/>
    <s v="A"/>
    <x v="0"/>
    <s v="O"/>
    <x v="0"/>
    <x v="1"/>
    <s v="SOCO"/>
    <n v="147523"/>
    <n v="1196321"/>
    <x v="210"/>
    <n v="47628"/>
    <n v="402596"/>
    <x v="209"/>
    <n v="14965"/>
    <n v="228004"/>
    <x v="48"/>
  </r>
  <r>
    <n v="2022"/>
    <n v="3843"/>
    <s v="Coastal Electric Member Corp"/>
    <s v="A"/>
    <x v="0"/>
    <s v="O"/>
    <x v="12"/>
    <x v="1"/>
    <s v="SOCO"/>
    <n v="40356.1"/>
    <n v="288254"/>
    <x v="211"/>
    <n v="10179.200000000001"/>
    <n v="78456"/>
    <x v="210"/>
    <n v="15690.8"/>
    <n v="188341"/>
    <x v="2"/>
  </r>
  <r>
    <n v="2022"/>
    <n v="3855"/>
    <s v="Columbia Power System"/>
    <s v="A"/>
    <x v="0"/>
    <s v="O"/>
    <x v="22"/>
    <x v="0"/>
    <s v="TVA"/>
    <n v="47111"/>
    <n v="388627"/>
    <x v="212"/>
    <n v="36906"/>
    <n v="315368"/>
    <x v="211"/>
    <n v="-181"/>
    <n v="0"/>
    <x v="1"/>
  </r>
  <r>
    <n v="2022"/>
    <n v="3892"/>
    <s v="City of Coffeyville - (KS)"/>
    <s v="A"/>
    <x v="0"/>
    <s v="O"/>
    <x v="15"/>
    <x v="0"/>
    <s v="SWPP"/>
    <n v="6352.4"/>
    <n v="52025"/>
    <x v="213"/>
    <n v="8039.2"/>
    <n v="62610"/>
    <x v="212"/>
    <n v="44473.8"/>
    <n v="616227"/>
    <x v="38"/>
  </r>
  <r>
    <n v="2022"/>
    <n v="3915"/>
    <s v="Coldwater Board of Public Util"/>
    <s v="A"/>
    <x v="0"/>
    <s v="O"/>
    <x v="18"/>
    <x v="0"/>
    <s v="MISO"/>
    <n v="5923"/>
    <n v="43605"/>
    <x v="214"/>
    <n v="5671"/>
    <n v="41352"/>
    <x v="213"/>
    <n v="33164"/>
    <n v="373990"/>
    <x v="102"/>
  </r>
  <r>
    <n v="2022"/>
    <n v="3916"/>
    <s v="Cobb Electric Membership Corp"/>
    <s v="A"/>
    <x v="0"/>
    <s v="O"/>
    <x v="12"/>
    <x v="1"/>
    <s v="SOCO"/>
    <n v="312727.8"/>
    <n v="2630027"/>
    <x v="215"/>
    <n v="126026.1"/>
    <n v="1241910"/>
    <x v="214"/>
    <n v="10808.3"/>
    <n v="148442"/>
    <x v="103"/>
  </r>
  <r>
    <n v="2022"/>
    <n v="3931"/>
    <s v="Coles-Moultrie Electric Coop"/>
    <s v="A"/>
    <x v="0"/>
    <s v="O"/>
    <x v="27"/>
    <x v="1"/>
    <s v="MISO"/>
    <n v="18607"/>
    <n v="121359"/>
    <x v="216"/>
    <n v="6714"/>
    <n v="50955"/>
    <x v="215"/>
    <n v="3720"/>
    <n v="35590"/>
    <x v="48"/>
  </r>
  <r>
    <n v="2022"/>
    <n v="3939"/>
    <s v="City of College Park - (GA)"/>
    <s v="A"/>
    <x v="0"/>
    <s v="O"/>
    <x v="12"/>
    <x v="0"/>
    <s v="SOCO"/>
    <n v="10118.799999999999"/>
    <n v="71648"/>
    <x v="217"/>
    <n v="24462.3"/>
    <n v="194792"/>
    <x v="212"/>
    <n v="9616.6"/>
    <n v="303629"/>
    <x v="0"/>
  </r>
  <r>
    <n v="2022"/>
    <n v="3940"/>
    <s v="City of College Station - (TX)"/>
    <s v="A"/>
    <x v="0"/>
    <s v="O"/>
    <x v="21"/>
    <x v="0"/>
    <s v="ERCO"/>
    <n v="69438"/>
    <n v="522203"/>
    <x v="218"/>
    <n v="47203"/>
    <n v="417314"/>
    <x v="216"/>
    <s v="."/>
    <s v="."/>
    <x v="7"/>
  </r>
  <r>
    <n v="2022"/>
    <n v="3989"/>
    <s v="City of Colorado Springs - (CO)"/>
    <s v="A"/>
    <x v="0"/>
    <s v="O"/>
    <x v="45"/>
    <x v="0"/>
    <s v="WACM"/>
    <n v="239161"/>
    <n v="1583420"/>
    <x v="219"/>
    <n v="132562.9"/>
    <n v="1105723"/>
    <x v="217"/>
    <n v="198788.6"/>
    <n v="2040046"/>
    <x v="104"/>
  </r>
  <r>
    <n v="2022"/>
    <n v="3991"/>
    <s v="CMS Energy Resource Management"/>
    <s v="B"/>
    <x v="1"/>
    <s v="O"/>
    <x v="18"/>
    <x v="2"/>
    <s v="MISO"/>
    <n v="0"/>
    <n v="0"/>
    <x v="19"/>
    <n v="0"/>
    <n v="0"/>
    <x v="19"/>
    <n v="8127.8"/>
    <n v="176076"/>
    <x v="14"/>
  </r>
  <r>
    <n v="2022"/>
    <n v="4003"/>
    <s v="City of Colton - (CA)"/>
    <s v="A"/>
    <x v="0"/>
    <s v="O"/>
    <x v="10"/>
    <x v="0"/>
    <s v="CISO"/>
    <n v="18232"/>
    <n v="110736"/>
    <x v="220"/>
    <n v="16336"/>
    <n v="78352"/>
    <x v="218"/>
    <n v="23655"/>
    <n v="164655"/>
    <x v="105"/>
  </r>
  <r>
    <n v="2022"/>
    <n v="4041"/>
    <s v="Columbia Rural Elec Assn, Inc"/>
    <s v="A"/>
    <x v="0"/>
    <s v="O"/>
    <x v="33"/>
    <x v="1"/>
    <s v="BPAT"/>
    <n v="101"/>
    <n v="829"/>
    <x v="221"/>
    <n v="18.899999999999999"/>
    <n v="93"/>
    <x v="219"/>
    <n v="435.5"/>
    <n v="4909"/>
    <x v="106"/>
  </r>
  <r>
    <n v="2022"/>
    <n v="4041"/>
    <s v="Columbia Rural Elec Assn, Inc"/>
    <s v="A"/>
    <x v="0"/>
    <s v="O"/>
    <x v="20"/>
    <x v="1"/>
    <s v="BPAT"/>
    <n v="7995.4"/>
    <n v="61544"/>
    <x v="222"/>
    <n v="7539.5"/>
    <n v="77664"/>
    <x v="220"/>
    <n v="16762.8"/>
    <n v="213152"/>
    <x v="107"/>
  </r>
  <r>
    <n v="2022"/>
    <n v="4045"/>
    <s v="City of Columbia - (MO)"/>
    <s v="A"/>
    <x v="0"/>
    <s v="O"/>
    <x v="35"/>
    <x v="0"/>
    <s v="MISO"/>
    <n v="53774"/>
    <n v="450623"/>
    <x v="223"/>
    <n v="45625"/>
    <n v="458075"/>
    <x v="221"/>
    <n v="23650"/>
    <n v="277887"/>
    <x v="68"/>
  </r>
  <r>
    <n v="2022"/>
    <n v="4063"/>
    <s v="Co-Mo Electric Coop Inc"/>
    <s v="A"/>
    <x v="0"/>
    <s v="O"/>
    <x v="35"/>
    <x v="1"/>
    <s v="AECI"/>
    <n v="51850"/>
    <n v="423306"/>
    <x v="224"/>
    <n v="7298"/>
    <n v="64787"/>
    <x v="222"/>
    <n v="941"/>
    <n v="12084"/>
    <x v="14"/>
  </r>
  <r>
    <n v="2022"/>
    <n v="4065"/>
    <s v="City of Columbus - (OH)"/>
    <s v="A"/>
    <x v="0"/>
    <s v="O"/>
    <x v="32"/>
    <x v="0"/>
    <s v="PJM"/>
    <n v="10854.3"/>
    <n v="92846"/>
    <x v="225"/>
    <n v="16940.900000000001"/>
    <n v="116373"/>
    <x v="223"/>
    <n v="62575.8"/>
    <n v="632374"/>
    <x v="108"/>
  </r>
  <r>
    <n v="2022"/>
    <n v="4068"/>
    <s v="City of Columbus - (MS)"/>
    <s v="A"/>
    <x v="0"/>
    <s v="O"/>
    <x v="0"/>
    <x v="0"/>
    <s v="TVA"/>
    <n v="15103"/>
    <n v="121624"/>
    <x v="226"/>
    <n v="24590"/>
    <n v="204894"/>
    <x v="224"/>
    <n v="1782"/>
    <n v="17975"/>
    <x v="15"/>
  </r>
  <r>
    <n v="2022"/>
    <n v="4073"/>
    <s v="City of Columbus - (WI)"/>
    <s v="A"/>
    <x v="0"/>
    <s v="O"/>
    <x v="3"/>
    <x v="0"/>
    <s v="MISO"/>
    <n v="2529.1999999999998"/>
    <n v="19316"/>
    <x v="227"/>
    <n v="2904"/>
    <n v="25610"/>
    <x v="225"/>
    <n v="2823.1"/>
    <n v="31356"/>
    <x v="15"/>
  </r>
  <r>
    <n v="2022"/>
    <n v="4100"/>
    <s v="Commerce Energy, Inc."/>
    <s v="B"/>
    <x v="1"/>
    <s v="O"/>
    <x v="31"/>
    <x v="2"/>
    <s v="PJM"/>
    <n v="2831.1"/>
    <n v="23001"/>
    <x v="228"/>
    <n v="0"/>
    <n v="0"/>
    <x v="19"/>
    <n v="0"/>
    <n v="0"/>
    <x v="1"/>
  </r>
  <r>
    <n v="2022"/>
    <n v="4100"/>
    <s v="Commerce Energy, Inc."/>
    <s v="B"/>
    <x v="1"/>
    <s v="O"/>
    <x v="27"/>
    <x v="2"/>
    <s v="PJM"/>
    <n v="32868"/>
    <n v="332907"/>
    <x v="229"/>
    <n v="2349.6999999999998"/>
    <n v="29657"/>
    <x v="226"/>
    <n v="0"/>
    <n v="0"/>
    <x v="1"/>
  </r>
  <r>
    <n v="2022"/>
    <n v="4100"/>
    <s v="Commerce Energy, Inc."/>
    <s v="B"/>
    <x v="1"/>
    <s v="O"/>
    <x v="1"/>
    <x v="2"/>
    <s v="PJM"/>
    <n v="19222.599999999999"/>
    <n v="162885"/>
    <x v="230"/>
    <n v="342.4"/>
    <n v="2573"/>
    <x v="227"/>
    <n v="0"/>
    <n v="0"/>
    <x v="1"/>
  </r>
  <r>
    <n v="2022"/>
    <n v="4100"/>
    <s v="Commerce Energy, Inc."/>
    <s v="B"/>
    <x v="1"/>
    <s v="O"/>
    <x v="18"/>
    <x v="2"/>
    <s v="MISO"/>
    <n v="0"/>
    <n v="0"/>
    <x v="19"/>
    <n v="436.3"/>
    <n v="3915"/>
    <x v="228"/>
    <n v="0"/>
    <n v="0"/>
    <x v="1"/>
  </r>
  <r>
    <n v="2022"/>
    <n v="4100"/>
    <s v="Commerce Energy, Inc."/>
    <s v="B"/>
    <x v="1"/>
    <s v="O"/>
    <x v="26"/>
    <x v="2"/>
    <s v="PJM"/>
    <n v="2248.6"/>
    <n v="13654"/>
    <x v="231"/>
    <n v="41"/>
    <n v="210"/>
    <x v="131"/>
    <n v="0"/>
    <n v="0"/>
    <x v="1"/>
  </r>
  <r>
    <n v="2022"/>
    <n v="4100"/>
    <s v="Commerce Energy, Inc."/>
    <s v="B"/>
    <x v="1"/>
    <s v="O"/>
    <x v="32"/>
    <x v="2"/>
    <s v="PJM"/>
    <n v="27259.9"/>
    <n v="323353"/>
    <x v="232"/>
    <n v="43.7"/>
    <n v="515"/>
    <x v="229"/>
    <n v="0"/>
    <n v="0"/>
    <x v="1"/>
  </r>
  <r>
    <n v="2022"/>
    <n v="4100"/>
    <s v="Commerce Energy, Inc."/>
    <s v="B"/>
    <x v="1"/>
    <s v="O"/>
    <x v="5"/>
    <x v="2"/>
    <s v="PJM"/>
    <n v="5540"/>
    <n v="50930"/>
    <x v="233"/>
    <n v="2370.1999999999998"/>
    <n v="16039"/>
    <x v="230"/>
    <n v="0"/>
    <n v="0"/>
    <x v="1"/>
  </r>
  <r>
    <n v="2022"/>
    <n v="4110"/>
    <s v="Commonwealth Edison Co"/>
    <s v="A"/>
    <x v="0"/>
    <s v="O"/>
    <x v="27"/>
    <x v="3"/>
    <s v="PJM"/>
    <n v="3633470.3"/>
    <n v="22049120"/>
    <x v="234"/>
    <n v="1170613.8"/>
    <n v="8445118"/>
    <x v="231"/>
    <n v="93267.7"/>
    <n v="902236"/>
    <x v="109"/>
  </r>
  <r>
    <n v="2022"/>
    <n v="4110"/>
    <s v="Commonwealth Edison Co"/>
    <s v="C"/>
    <x v="2"/>
    <s v="O"/>
    <x v="27"/>
    <x v="3"/>
    <s v="PJM"/>
    <n v="374448.8"/>
    <n v="5769862"/>
    <x v="235"/>
    <n v="769486.2"/>
    <n v="21792097"/>
    <x v="232"/>
    <n v="569565"/>
    <n v="26002061"/>
    <x v="110"/>
  </r>
  <r>
    <n v="2022"/>
    <n v="4146"/>
    <s v="Concho Valley Elec Coop Inc"/>
    <s v="A"/>
    <x v="0"/>
    <s v="O"/>
    <x v="21"/>
    <x v="1"/>
    <s v="ERCO"/>
    <n v="22146.5"/>
    <n v="136754"/>
    <x v="236"/>
    <n v="4991"/>
    <n v="28917"/>
    <x v="233"/>
    <n v="24774.6"/>
    <n v="256135"/>
    <x v="111"/>
  </r>
  <r>
    <n v="2022"/>
    <n v="4150"/>
    <s v="City of Concord - (NC)"/>
    <s v="A"/>
    <x v="0"/>
    <s v="O"/>
    <x v="13"/>
    <x v="0"/>
    <s v="DUK"/>
    <n v="41274.5"/>
    <n v="351273"/>
    <x v="237"/>
    <n v="41399.9"/>
    <n v="381306"/>
    <x v="234"/>
    <n v="13517.1"/>
    <n v="158069"/>
    <x v="103"/>
  </r>
  <r>
    <n v="2022"/>
    <n v="4153"/>
    <s v="Concordia Electric Coop, Inc"/>
    <s v="A"/>
    <x v="0"/>
    <s v="O"/>
    <x v="17"/>
    <x v="1"/>
    <s v="MISO"/>
    <n v="17210"/>
    <n v="141146"/>
    <x v="238"/>
    <n v="7113"/>
    <n v="48142"/>
    <x v="235"/>
    <n v="1106"/>
    <n v="5750"/>
    <x v="112"/>
  </r>
  <r>
    <n v="2022"/>
    <n v="4160"/>
    <s v="Callaway Electric Cooperative"/>
    <s v="A"/>
    <x v="0"/>
    <s v="O"/>
    <x v="35"/>
    <x v="1"/>
    <s v="AECI"/>
    <n v="26015"/>
    <n v="185817"/>
    <x v="239"/>
    <n v="4744.6000000000004"/>
    <n v="46058"/>
    <x v="236"/>
    <s v="."/>
    <s v="."/>
    <x v="7"/>
  </r>
  <r>
    <n v="2022"/>
    <n v="4176"/>
    <s v="Connecticut Light &amp; Power Co"/>
    <s v="A"/>
    <x v="0"/>
    <s v="O"/>
    <x v="39"/>
    <x v="3"/>
    <s v="ISNE"/>
    <n v="2269180.2999999998"/>
    <n v="8907476"/>
    <x v="240"/>
    <n v="513404.9"/>
    <n v="2501050"/>
    <x v="237"/>
    <n v="38094.699999999997"/>
    <n v="164860"/>
    <x v="113"/>
  </r>
  <r>
    <n v="2022"/>
    <n v="4176"/>
    <s v="Connecticut Light &amp; Power Co"/>
    <s v="C"/>
    <x v="2"/>
    <s v="O"/>
    <x v="39"/>
    <x v="3"/>
    <s v="ISNE"/>
    <n v="174874"/>
    <n v="1244447"/>
    <x v="241"/>
    <n v="544865.5"/>
    <n v="5948138"/>
    <x v="238"/>
    <n v="112456.4"/>
    <n v="1635675"/>
    <x v="114"/>
  </r>
  <r>
    <n v="2022"/>
    <n v="4226"/>
    <s v="Consolidated Edison Co-NY Inc"/>
    <s v="A"/>
    <x v="0"/>
    <s v="O"/>
    <x v="4"/>
    <x v="3"/>
    <s v="NYIS"/>
    <n v="3415630"/>
    <n v="11875490"/>
    <x v="242"/>
    <n v="2760387"/>
    <n v="10600509"/>
    <x v="239"/>
    <n v="13590"/>
    <n v="60509"/>
    <x v="67"/>
  </r>
  <r>
    <n v="2022"/>
    <n v="4226"/>
    <s v="Consolidated Edison Co-NY Inc"/>
    <s v="C"/>
    <x v="2"/>
    <s v="O"/>
    <x v="4"/>
    <x v="3"/>
    <s v="NYIS"/>
    <n v="394602"/>
    <n v="2186324"/>
    <x v="243"/>
    <n v="2688140"/>
    <n v="25684232"/>
    <x v="240"/>
    <n v="34624"/>
    <n v="330677"/>
    <x v="115"/>
  </r>
  <r>
    <n v="2022"/>
    <n v="4237"/>
    <s v="Consolidated Electric Coop"/>
    <s v="A"/>
    <x v="0"/>
    <s v="O"/>
    <x v="35"/>
    <x v="1"/>
    <s v="AECI"/>
    <n v="13870.3"/>
    <n v="126534"/>
    <x v="244"/>
    <n v="2920.4"/>
    <n v="32772"/>
    <x v="241"/>
    <n v="7518.1"/>
    <n v="87264"/>
    <x v="116"/>
  </r>
  <r>
    <n v="2022"/>
    <n v="4247"/>
    <s v="Consolidated Water Power Co"/>
    <s v="A"/>
    <x v="0"/>
    <s v="O"/>
    <x v="3"/>
    <x v="3"/>
    <s v="MISO"/>
    <n v="85.7"/>
    <n v="677"/>
    <x v="245"/>
    <n v="160.9"/>
    <n v="1389"/>
    <x v="242"/>
    <n v="47542.9"/>
    <n v="669709"/>
    <x v="42"/>
  </r>
  <r>
    <n v="2022"/>
    <n v="4254"/>
    <s v="Consumers Energy Co"/>
    <s v="A"/>
    <x v="0"/>
    <s v="O"/>
    <x v="18"/>
    <x v="3"/>
    <s v="MISO"/>
    <n v="2349950"/>
    <n v="12976844"/>
    <x v="246"/>
    <n v="1615145.1"/>
    <n v="11817172"/>
    <x v="243"/>
    <n v="735644.6"/>
    <n v="8455125"/>
    <x v="117"/>
  </r>
  <r>
    <n v="2022"/>
    <n v="4254"/>
    <s v="Consumers Energy Co"/>
    <s v="C"/>
    <x v="2"/>
    <s v="O"/>
    <x v="18"/>
    <x v="3"/>
    <s v="MISO"/>
    <n v="0"/>
    <n v="0"/>
    <x v="19"/>
    <n v="21413.200000000001"/>
    <n v="927144"/>
    <x v="244"/>
    <n v="15083.1"/>
    <n v="2835923"/>
    <x v="118"/>
  </r>
  <r>
    <n v="2022"/>
    <n v="4262"/>
    <s v="Cooke County Elec Coop Assn"/>
    <s v="A"/>
    <x v="0"/>
    <s v="O"/>
    <x v="21"/>
    <x v="1"/>
    <s v="ERCO"/>
    <n v="34761"/>
    <n v="225799"/>
    <x v="247"/>
    <n v="16244.6"/>
    <n v="121708"/>
    <x v="245"/>
    <n v="4493.8999999999996"/>
    <n v="50739"/>
    <x v="2"/>
  </r>
  <r>
    <n v="2022"/>
    <n v="4265"/>
    <s v="Continental Divide El Coop Inc"/>
    <s v="A"/>
    <x v="0"/>
    <s v="O"/>
    <x v="43"/>
    <x v="1"/>
    <s v="PNM"/>
    <n v="21371"/>
    <n v="147715"/>
    <x v="248"/>
    <n v="13417"/>
    <n v="111008"/>
    <x v="246"/>
    <n v="20028"/>
    <n v="321363"/>
    <x v="57"/>
  </r>
  <r>
    <n v="2022"/>
    <n v="4280"/>
    <s v="Conway Corporation"/>
    <s v="A"/>
    <x v="0"/>
    <s v="O"/>
    <x v="25"/>
    <x v="0"/>
    <s v="MISO"/>
    <n v="34768"/>
    <n v="363289"/>
    <x v="249"/>
    <n v="23895"/>
    <n v="253672"/>
    <x v="247"/>
    <n v="22985"/>
    <n v="291336"/>
    <x v="119"/>
  </r>
  <r>
    <n v="2022"/>
    <n v="4294"/>
    <s v="City of Cookeville - (TN)"/>
    <s v="A"/>
    <x v="0"/>
    <s v="O"/>
    <x v="22"/>
    <x v="0"/>
    <s v="TVA"/>
    <n v="21005"/>
    <n v="182345"/>
    <x v="250"/>
    <n v="36294"/>
    <n v="324153"/>
    <x v="248"/>
    <n v="3232"/>
    <n v="53780"/>
    <x v="2"/>
  </r>
  <r>
    <n v="2022"/>
    <n v="4295"/>
    <s v="Comanche County Elec Coop Assn"/>
    <s v="A"/>
    <x v="0"/>
    <s v="O"/>
    <x v="21"/>
    <x v="1"/>
    <s v="ERCO"/>
    <n v="17504"/>
    <n v="110793"/>
    <x v="251"/>
    <n v="19000"/>
    <n v="122507"/>
    <x v="249"/>
    <n v="7906"/>
    <n v="95160"/>
    <x v="38"/>
  </r>
  <r>
    <n v="2022"/>
    <n v="4296"/>
    <s v="Cookson Hills Elec Coop, Inc"/>
    <s v="A"/>
    <x v="0"/>
    <s v="O"/>
    <x v="16"/>
    <x v="1"/>
    <s v="AECI"/>
    <n v="30983.3"/>
    <n v="258906"/>
    <x v="252"/>
    <n v="3578"/>
    <n v="32857"/>
    <x v="250"/>
    <n v="3261.1"/>
    <n v="38177"/>
    <x v="120"/>
  </r>
  <r>
    <n v="2022"/>
    <n v="4317"/>
    <s v="Coos-Curry Electric Coop, Inc"/>
    <s v="A"/>
    <x v="0"/>
    <s v="O"/>
    <x v="33"/>
    <x v="1"/>
    <s v="BPAT"/>
    <n v="23954.9"/>
    <n v="189536"/>
    <x v="253"/>
    <n v="10606.8"/>
    <n v="92944"/>
    <x v="251"/>
    <n v="4995.3999999999996"/>
    <n v="55686"/>
    <x v="121"/>
  </r>
  <r>
    <n v="2022"/>
    <n v="4327"/>
    <s v="Coosa Valley Electric Coop Inc"/>
    <s v="A"/>
    <x v="0"/>
    <s v="O"/>
    <x v="9"/>
    <x v="1"/>
    <s v="SOCO"/>
    <n v="31989"/>
    <n v="223062"/>
    <x v="254"/>
    <n v="4991"/>
    <n v="30777"/>
    <x v="252"/>
    <n v="7723"/>
    <n v="63756"/>
    <x v="122"/>
  </r>
  <r>
    <n v="2022"/>
    <n v="4356"/>
    <s v="Colorado River Comm of Nevada"/>
    <s v="B"/>
    <x v="1"/>
    <s v="O"/>
    <x v="37"/>
    <x v="6"/>
    <s v="NEVP"/>
    <n v="0"/>
    <n v="0"/>
    <x v="19"/>
    <n v="4719"/>
    <n v="193810"/>
    <x v="253"/>
    <n v="2507"/>
    <n v="149591"/>
    <x v="42"/>
  </r>
  <r>
    <n v="2022"/>
    <n v="4356"/>
    <s v="Colorado River Comm of Nevada"/>
    <s v="C"/>
    <x v="2"/>
    <s v="O"/>
    <x v="37"/>
    <x v="6"/>
    <s v="NEVP"/>
    <n v="0"/>
    <n v="0"/>
    <x v="19"/>
    <n v="2463"/>
    <n v="780853"/>
    <x v="4"/>
    <n v="0"/>
    <n v="0"/>
    <x v="1"/>
  </r>
  <r>
    <n v="2022"/>
    <n v="4362"/>
    <s v="Corn Belt Energy Corporation"/>
    <s v="A"/>
    <x v="0"/>
    <s v="O"/>
    <x v="27"/>
    <x v="1"/>
    <s v="MISO"/>
    <n v="57157"/>
    <n v="404431"/>
    <x v="255"/>
    <n v="21831"/>
    <n v="174855"/>
    <x v="254"/>
    <n v="4928"/>
    <n v="70286"/>
    <x v="15"/>
  </r>
  <r>
    <n v="2022"/>
    <n v="4373"/>
    <s v="Cornhusker Public Power Dist"/>
    <s v="A"/>
    <x v="0"/>
    <s v="O"/>
    <x v="42"/>
    <x v="4"/>
    <s v="SWPP"/>
    <n v="14017.8"/>
    <n v="137065"/>
    <x v="256"/>
    <n v="6757.4"/>
    <n v="82839"/>
    <x v="255"/>
    <n v="18355.2"/>
    <n v="227580"/>
    <x v="123"/>
  </r>
  <r>
    <n v="2022"/>
    <n v="4390"/>
    <s v="City of Corona - (CA)"/>
    <s v="A"/>
    <x v="0"/>
    <s v="O"/>
    <x v="10"/>
    <x v="0"/>
    <s v="CISO"/>
    <n v="1369.2"/>
    <n v="8653"/>
    <x v="257"/>
    <n v="6647.6"/>
    <n v="45396"/>
    <x v="256"/>
    <n v="3251.4"/>
    <n v="28745"/>
    <x v="48"/>
  </r>
  <r>
    <n v="2022"/>
    <n v="4390"/>
    <s v="City of Corona - (CA)"/>
    <s v="B"/>
    <x v="1"/>
    <s v="O"/>
    <x v="10"/>
    <x v="0"/>
    <s v="CISO"/>
    <n v="0"/>
    <n v="0"/>
    <x v="19"/>
    <n v="1692.8"/>
    <n v="20942"/>
    <x v="257"/>
    <n v="2923.7"/>
    <n v="38386"/>
    <x v="57"/>
  </r>
  <r>
    <n v="2022"/>
    <n v="4401"/>
    <s v="Cotton Electric Coop, Inc"/>
    <s v="A"/>
    <x v="0"/>
    <s v="O"/>
    <x v="16"/>
    <x v="1"/>
    <s v="SWPP"/>
    <n v="42107.8"/>
    <n v="323758"/>
    <x v="258"/>
    <n v="22931.8"/>
    <n v="206225"/>
    <x v="258"/>
    <n v="24711.8"/>
    <n v="326637"/>
    <x v="27"/>
  </r>
  <r>
    <n v="2022"/>
    <n v="4410"/>
    <s v="Shell Energy North America (US), L.P."/>
    <s v="B"/>
    <x v="1"/>
    <s v="O"/>
    <x v="10"/>
    <x v="2"/>
    <s v="CISO"/>
    <n v="0"/>
    <n v="0"/>
    <x v="19"/>
    <n v="189668.9"/>
    <n v="2836710"/>
    <x v="259"/>
    <n v="190933.1"/>
    <n v="3064800"/>
    <x v="102"/>
  </r>
  <r>
    <n v="2022"/>
    <n v="4410"/>
    <s v="Shell Energy North America (US), L.P."/>
    <s v="B"/>
    <x v="1"/>
    <s v="O"/>
    <x v="37"/>
    <x v="2"/>
    <s v="NEVP"/>
    <n v="0"/>
    <n v="0"/>
    <x v="19"/>
    <n v="0"/>
    <n v="0"/>
    <x v="19"/>
    <n v="99846.9"/>
    <n v="1267895"/>
    <x v="14"/>
  </r>
  <r>
    <n v="2022"/>
    <n v="4410"/>
    <s v="Shell Energy North America (US), L.P."/>
    <s v="B"/>
    <x v="1"/>
    <s v="O"/>
    <x v="33"/>
    <x v="2"/>
    <s v="PGE"/>
    <n v="0"/>
    <n v="0"/>
    <x v="19"/>
    <n v="6174.9"/>
    <n v="74104"/>
    <x v="48"/>
    <n v="23436.400000000001"/>
    <n v="302441"/>
    <x v="42"/>
  </r>
  <r>
    <n v="2022"/>
    <n v="4410"/>
    <s v="Shell Energy North America (US), L.P."/>
    <s v="B"/>
    <x v="1"/>
    <s v="O"/>
    <x v="20"/>
    <x v="2"/>
    <s v="PSEI"/>
    <n v="0"/>
    <n v="0"/>
    <x v="19"/>
    <n v="0"/>
    <n v="0"/>
    <x v="19"/>
    <n v="62272.9"/>
    <n v="858845"/>
    <x v="42"/>
  </r>
  <r>
    <n v="2022"/>
    <n v="4430"/>
    <s v="Covington Electric Coop, Inc"/>
    <s v="A"/>
    <x v="0"/>
    <s v="O"/>
    <x v="9"/>
    <x v="1"/>
    <s v="SOCO"/>
    <n v="49118.3"/>
    <n v="312074"/>
    <x v="259"/>
    <n v="8773.6"/>
    <n v="62985"/>
    <x v="260"/>
    <n v="2405.6"/>
    <n v="23313"/>
    <x v="5"/>
  </r>
  <r>
    <n v="2022"/>
    <n v="4432"/>
    <s v="Coweta-Fayette El Member Corp"/>
    <s v="A"/>
    <x v="0"/>
    <s v="O"/>
    <x v="12"/>
    <x v="1"/>
    <s v="SOCO"/>
    <n v="145755.9"/>
    <n v="1170511"/>
    <x v="260"/>
    <n v="39258.800000000003"/>
    <n v="302604"/>
    <x v="261"/>
    <n v="13197.7"/>
    <n v="175673"/>
    <x v="19"/>
  </r>
  <r>
    <n v="2022"/>
    <n v="4433"/>
    <s v="City of Covington - (GA)"/>
    <s v="A"/>
    <x v="0"/>
    <s v="O"/>
    <x v="12"/>
    <x v="0"/>
    <s v="SOCO"/>
    <n v="16944.5"/>
    <n v="146826"/>
    <x v="261"/>
    <n v="16287.1"/>
    <n v="134388"/>
    <x v="262"/>
    <n v="12324.9"/>
    <n v="171730"/>
    <x v="48"/>
  </r>
  <r>
    <n v="2022"/>
    <n v="4437"/>
    <s v="City of Covington - (TN)"/>
    <s v="A"/>
    <x v="0"/>
    <s v="O"/>
    <x v="22"/>
    <x v="0"/>
    <s v="TVA"/>
    <n v="5576"/>
    <n v="49608"/>
    <x v="262"/>
    <n v="10021"/>
    <n v="88663"/>
    <x v="263"/>
    <n v="7123"/>
    <n v="96461"/>
    <x v="57"/>
  </r>
  <r>
    <n v="2022"/>
    <n v="4442"/>
    <s v="PUD No 1 of Cowlitz County"/>
    <s v="A"/>
    <x v="0"/>
    <s v="O"/>
    <x v="20"/>
    <x v="4"/>
    <s v="BPAT"/>
    <n v="67710"/>
    <n v="784589"/>
    <x v="263"/>
    <n v="33737"/>
    <n v="390007"/>
    <x v="264"/>
    <n v="143264"/>
    <n v="3264286"/>
    <x v="124"/>
  </r>
  <r>
    <n v="2022"/>
    <n v="4508"/>
    <s v="Crawfordsville Elec, Lgt &amp; Pwr"/>
    <s v="A"/>
    <x v="0"/>
    <s v="O"/>
    <x v="14"/>
    <x v="0"/>
    <s v="MISO"/>
    <n v="10614.1"/>
    <n v="86697"/>
    <x v="264"/>
    <n v="5256"/>
    <n v="44844"/>
    <x v="265"/>
    <n v="22590.9"/>
    <n v="238464"/>
    <x v="125"/>
  </r>
  <r>
    <n v="2022"/>
    <n v="4509"/>
    <s v="Craighead Electric Coop Corp"/>
    <s v="A"/>
    <x v="0"/>
    <s v="O"/>
    <x v="25"/>
    <x v="1"/>
    <s v="MISO"/>
    <n v="48538"/>
    <n v="392644"/>
    <x v="265"/>
    <n v="16308"/>
    <n v="118622"/>
    <x v="266"/>
    <n v="8027"/>
    <n v="57846"/>
    <x v="115"/>
  </r>
  <r>
    <n v="2022"/>
    <n v="4524"/>
    <s v="Crawford Electric Coop, Inc"/>
    <s v="A"/>
    <x v="0"/>
    <s v="O"/>
    <x v="35"/>
    <x v="1"/>
    <s v="AECI"/>
    <n v="32557.3"/>
    <n v="278209"/>
    <x v="266"/>
    <n v="4499.8"/>
    <n v="43572"/>
    <x v="267"/>
    <n v="259.3"/>
    <n v="3338"/>
    <x v="15"/>
  </r>
  <r>
    <n v="2022"/>
    <n v="4538"/>
    <s v="Crisp County Power Comm"/>
    <s v="A"/>
    <x v="0"/>
    <s v="O"/>
    <x v="12"/>
    <x v="4"/>
    <s v="SOCO"/>
    <n v="18305"/>
    <n v="145576"/>
    <x v="267"/>
    <n v="15995"/>
    <n v="116692"/>
    <x v="268"/>
    <n v="13966"/>
    <n v="159417"/>
    <x v="126"/>
  </r>
  <r>
    <n v="2022"/>
    <n v="4577"/>
    <s v="Crow Wing Cooperative Power &amp; Light Comp"/>
    <s v="A"/>
    <x v="0"/>
    <s v="O"/>
    <x v="6"/>
    <x v="1"/>
    <s v="MISO"/>
    <n v="59482.3"/>
    <n v="464803"/>
    <x v="268"/>
    <n v="16022.6"/>
    <n v="152836"/>
    <x v="269"/>
    <n v="10018"/>
    <n v="110470"/>
    <x v="127"/>
  </r>
  <r>
    <n v="2022"/>
    <n v="4604"/>
    <s v="City of Crystal Falls"/>
    <s v="A"/>
    <x v="0"/>
    <s v="O"/>
    <x v="18"/>
    <x v="0"/>
    <s v="MISO"/>
    <n v="1298"/>
    <n v="8017"/>
    <x v="269"/>
    <n v="1426"/>
    <n v="9474"/>
    <x v="270"/>
    <n v="0"/>
    <n v="0"/>
    <x v="1"/>
  </r>
  <r>
    <n v="2022"/>
    <n v="4607"/>
    <s v="City of Cuba City"/>
    <s v="A"/>
    <x v="0"/>
    <s v="O"/>
    <x v="3"/>
    <x v="0"/>
    <s v="MISO"/>
    <n v="975.3"/>
    <n v="7674"/>
    <x v="270"/>
    <n v="1291.7"/>
    <n v="10756"/>
    <x v="271"/>
    <n v="0"/>
    <n v="0"/>
    <x v="1"/>
  </r>
  <r>
    <n v="2022"/>
    <n v="4617"/>
    <s v="Cullman Power Board"/>
    <s v="A"/>
    <x v="0"/>
    <s v="O"/>
    <x v="9"/>
    <x v="0"/>
    <s v="TVA"/>
    <n v="11559"/>
    <n v="89631"/>
    <x v="271"/>
    <n v="20492"/>
    <n v="161671"/>
    <x v="272"/>
    <n v="2004"/>
    <n v="20709"/>
    <x v="15"/>
  </r>
  <r>
    <n v="2022"/>
    <n v="4618"/>
    <s v="Cullman Electric Coop, Inc"/>
    <s v="A"/>
    <x v="0"/>
    <s v="O"/>
    <x v="9"/>
    <x v="1"/>
    <s v="TVA"/>
    <n v="74923"/>
    <n v="572651"/>
    <x v="272"/>
    <n v="33232"/>
    <n v="236914"/>
    <x v="273"/>
    <n v="21258"/>
    <n v="266334"/>
    <x v="50"/>
  </r>
  <r>
    <n v="2022"/>
    <n v="4622"/>
    <s v="Cumberland Valley Electric, Inc."/>
    <s v="A"/>
    <x v="0"/>
    <s v="O"/>
    <x v="23"/>
    <x v="1"/>
    <s v="PJM"/>
    <n v="39615"/>
    <n v="309274"/>
    <x v="273"/>
    <n v="9902"/>
    <n v="114074"/>
    <x v="274"/>
    <n v="8184"/>
    <n v="84495"/>
    <x v="128"/>
  </r>
  <r>
    <n v="2022"/>
    <n v="4622"/>
    <s v="Cumberland Valley Electric, Inc."/>
    <s v="A"/>
    <x v="0"/>
    <s v="O"/>
    <x v="22"/>
    <x v="1"/>
    <s v="PJM"/>
    <n v="109"/>
    <n v="773"/>
    <x v="274"/>
    <s v="."/>
    <s v="."/>
    <x v="74"/>
    <s v="."/>
    <s v="."/>
    <x v="7"/>
  </r>
  <r>
    <n v="2022"/>
    <n v="4624"/>
    <s v="Cumberland Elec Member Corp"/>
    <s v="A"/>
    <x v="0"/>
    <s v="O"/>
    <x v="22"/>
    <x v="1"/>
    <s v="TVA"/>
    <n v="210781"/>
    <n v="1657350"/>
    <x v="275"/>
    <n v="72899"/>
    <n v="556791"/>
    <x v="275"/>
    <n v="47120"/>
    <n v="663466"/>
    <x v="129"/>
  </r>
  <r>
    <n v="2022"/>
    <n v="4675"/>
    <s v="Cuivre River Electric Coop Inc"/>
    <s v="A"/>
    <x v="0"/>
    <s v="O"/>
    <x v="35"/>
    <x v="1"/>
    <s v="AECI"/>
    <n v="108538.1"/>
    <n v="1134645"/>
    <x v="276"/>
    <n v="4414"/>
    <n v="40398"/>
    <x v="276"/>
    <n v="18654.599999999999"/>
    <n v="246950"/>
    <x v="130"/>
  </r>
  <r>
    <n v="2022"/>
    <n v="4683"/>
    <s v="City of Cuyahoga Falls - (OH)"/>
    <s v="A"/>
    <x v="0"/>
    <s v="O"/>
    <x v="32"/>
    <x v="0"/>
    <s v="PJM"/>
    <n v="22350.9"/>
    <n v="177389"/>
    <x v="277"/>
    <n v="6604.7"/>
    <n v="59296"/>
    <x v="277"/>
    <n v="18380.2"/>
    <n v="166334"/>
    <x v="131"/>
  </r>
  <r>
    <n v="2022"/>
    <n v="4715"/>
    <s v="Dahlberg Light &amp; Power Co"/>
    <s v="A"/>
    <x v="0"/>
    <s v="O"/>
    <x v="3"/>
    <x v="3"/>
    <s v="MISO"/>
    <n v="10185"/>
    <n v="75859"/>
    <x v="278"/>
    <n v="2537"/>
    <n v="18790"/>
    <x v="278"/>
    <n v="1707"/>
    <n v="16592"/>
    <x v="132"/>
  </r>
  <r>
    <n v="2022"/>
    <n v="4717"/>
    <s v="Dakota Valley Elec Coop Inc"/>
    <s v="A"/>
    <x v="0"/>
    <s v="O"/>
    <x v="30"/>
    <x v="1"/>
    <s v="MISO"/>
    <n v="13807.5"/>
    <n v="131542"/>
    <x v="279"/>
    <n v="1258.9000000000001"/>
    <n v="10695"/>
    <x v="130"/>
    <n v="41470.199999999997"/>
    <n v="543268"/>
    <x v="133"/>
  </r>
  <r>
    <n v="2022"/>
    <n v="4720"/>
    <s v="Dakota Energy Coop Inc"/>
    <s v="A"/>
    <x v="0"/>
    <s v="O"/>
    <x v="34"/>
    <x v="1"/>
    <s v="WACM"/>
    <n v="9163.9"/>
    <n v="63585"/>
    <x v="280"/>
    <n v="4573.3"/>
    <n v="45550"/>
    <x v="279"/>
    <n v="11184.8"/>
    <n v="138417"/>
    <x v="2"/>
  </r>
  <r>
    <n v="2022"/>
    <n v="4743"/>
    <s v="Consumers Power, Inc"/>
    <s v="A"/>
    <x v="0"/>
    <s v="O"/>
    <x v="33"/>
    <x v="1"/>
    <s v="BPAT"/>
    <n v="30731.7"/>
    <n v="271227"/>
    <x v="281"/>
    <n v="11332"/>
    <n v="107750"/>
    <x v="280"/>
    <n v="3394.3"/>
    <n v="41923"/>
    <x v="134"/>
  </r>
  <r>
    <n v="2022"/>
    <n v="4744"/>
    <s v="Dalton Utilities"/>
    <s v="A"/>
    <x v="0"/>
    <s v="O"/>
    <x v="12"/>
    <x v="0"/>
    <s v="SOCO"/>
    <n v="18065"/>
    <n v="155218"/>
    <x v="282"/>
    <n v="144025"/>
    <n v="1373804"/>
    <x v="281"/>
    <n v="86018"/>
    <n v="1889243"/>
    <x v="135"/>
  </r>
  <r>
    <n v="2022"/>
    <n v="4794"/>
    <s v="City of Danville - (VA)"/>
    <s v="A"/>
    <x v="0"/>
    <s v="O"/>
    <x v="2"/>
    <x v="0"/>
    <s v="PJM"/>
    <n v="69717.399999999994"/>
    <n v="454015"/>
    <x v="283"/>
    <n v="31806.799999999999"/>
    <n v="287854"/>
    <x v="282"/>
    <n v="12863.8"/>
    <n v="152231"/>
    <x v="33"/>
  </r>
  <r>
    <n v="2022"/>
    <n v="4848"/>
    <s v="Daviess Martin County R E M C"/>
    <s v="A"/>
    <x v="0"/>
    <s v="O"/>
    <x v="14"/>
    <x v="1"/>
    <s v="MISO"/>
    <n v="16964"/>
    <n v="123628"/>
    <x v="284"/>
    <n v="4553"/>
    <n v="36092"/>
    <x v="283"/>
    <n v="17013"/>
    <n v="244386"/>
    <x v="0"/>
  </r>
  <r>
    <n v="2022"/>
    <n v="4911"/>
    <s v="Dawson Power District"/>
    <s v="A"/>
    <x v="0"/>
    <s v="O"/>
    <x v="42"/>
    <x v="4"/>
    <s v="SWPP"/>
    <n v="28982.5"/>
    <n v="257777"/>
    <x v="285"/>
    <n v="7455.7"/>
    <n v="71451"/>
    <x v="98"/>
    <n v="5688.6"/>
    <n v="90045"/>
    <x v="136"/>
  </r>
  <r>
    <n v="2022"/>
    <n v="4920"/>
    <s v="City of Dayton - (TN)"/>
    <s v="A"/>
    <x v="0"/>
    <s v="O"/>
    <x v="22"/>
    <x v="0"/>
    <s v="TVA"/>
    <n v="13871"/>
    <n v="114735"/>
    <x v="286"/>
    <n v="11761"/>
    <n v="91583"/>
    <x v="284"/>
    <n v="6302"/>
    <n v="89295"/>
    <x v="57"/>
  </r>
  <r>
    <n v="2022"/>
    <n v="4922"/>
    <s v="Dayton Power &amp; Light Co"/>
    <s v="A"/>
    <x v="0"/>
    <s v="O"/>
    <x v="32"/>
    <x v="3"/>
    <s v="PJM"/>
    <n v="370889"/>
    <n v="2945538"/>
    <x v="287"/>
    <n v="99547"/>
    <n v="891704"/>
    <x v="285"/>
    <n v="28517"/>
    <n v="294409"/>
    <x v="20"/>
  </r>
  <r>
    <n v="2022"/>
    <n v="4922"/>
    <s v="Dayton Power &amp; Light Co"/>
    <s v="C"/>
    <x v="2"/>
    <s v="O"/>
    <x v="32"/>
    <x v="3"/>
    <s v="PJM"/>
    <n v="96429"/>
    <n v="2487934"/>
    <x v="288"/>
    <n v="90259"/>
    <n v="3912774"/>
    <x v="286"/>
    <n v="45766"/>
    <n v="3339619"/>
    <x v="137"/>
  </r>
  <r>
    <n v="2022"/>
    <n v="4939"/>
    <s v="Deaf Smith Electric Coop, Inc"/>
    <s v="A"/>
    <x v="0"/>
    <s v="O"/>
    <x v="21"/>
    <x v="1"/>
    <s v="SWPP"/>
    <n v="6505.4"/>
    <n v="56929"/>
    <x v="289"/>
    <n v="11586.4"/>
    <n v="146089"/>
    <x v="287"/>
    <n v="66277.2"/>
    <n v="638467"/>
    <x v="138"/>
  </r>
  <r>
    <n v="2022"/>
    <n v="4958"/>
    <s v="Decatur Utilities"/>
    <s v="A"/>
    <x v="0"/>
    <s v="O"/>
    <x v="9"/>
    <x v="0"/>
    <s v="TVA"/>
    <n v="36103"/>
    <n v="325812"/>
    <x v="290"/>
    <n v="33753"/>
    <n v="307277"/>
    <x v="288"/>
    <n v="32443"/>
    <n v="536355"/>
    <x v="61"/>
  </r>
  <r>
    <n v="2022"/>
    <n v="4960"/>
    <s v="Decatur County Rural E M C"/>
    <s v="A"/>
    <x v="0"/>
    <s v="O"/>
    <x v="14"/>
    <x v="1"/>
    <s v="MISO"/>
    <n v="16734"/>
    <n v="117739"/>
    <x v="291"/>
    <n v="3732"/>
    <n v="33835"/>
    <x v="289"/>
    <n v="14911"/>
    <n v="197166"/>
    <x v="2"/>
  </r>
  <r>
    <n v="2022"/>
    <n v="4975"/>
    <s v="Deep East Texas Elec Coop Inc"/>
    <s v="A"/>
    <x v="0"/>
    <s v="O"/>
    <x v="21"/>
    <x v="1"/>
    <s v="MISO"/>
    <n v="78461"/>
    <n v="598430"/>
    <x v="292"/>
    <n v="17113"/>
    <n v="136206"/>
    <x v="290"/>
    <n v="12394"/>
    <n v="129080"/>
    <x v="139"/>
  </r>
  <r>
    <n v="2022"/>
    <n v="5027"/>
    <s v="Delmarva Power"/>
    <s v="A"/>
    <x v="0"/>
    <s v="O"/>
    <x v="31"/>
    <x v="3"/>
    <s v="PJM"/>
    <n v="395984.5"/>
    <n v="2959985"/>
    <x v="293"/>
    <n v="154313.29999999999"/>
    <n v="1265482"/>
    <x v="291"/>
    <n v="10388.6"/>
    <n v="98210"/>
    <x v="126"/>
  </r>
  <r>
    <n v="2022"/>
    <n v="5027"/>
    <s v="Delmarva Power"/>
    <s v="A"/>
    <x v="0"/>
    <s v="O"/>
    <x v="1"/>
    <x v="3"/>
    <s v="PJM"/>
    <n v="314614.2"/>
    <n v="1970953"/>
    <x v="294"/>
    <n v="82701.3"/>
    <n v="444826"/>
    <x v="292"/>
    <n v="1311.5"/>
    <n v="9958"/>
    <x v="140"/>
  </r>
  <r>
    <n v="2022"/>
    <n v="5027"/>
    <s v="Delmarva Power"/>
    <s v="C"/>
    <x v="2"/>
    <s v="O"/>
    <x v="31"/>
    <x v="3"/>
    <s v="PJM"/>
    <n v="17278.599999999999"/>
    <n v="282082"/>
    <x v="295"/>
    <n v="55981.3"/>
    <n v="2269440"/>
    <x v="293"/>
    <n v="7491.1"/>
    <n v="1004752"/>
    <x v="37"/>
  </r>
  <r>
    <n v="2022"/>
    <n v="5027"/>
    <s v="Delmarva Power"/>
    <s v="C"/>
    <x v="2"/>
    <s v="O"/>
    <x v="1"/>
    <x v="3"/>
    <s v="PJM"/>
    <n v="18202.7"/>
    <n v="232955"/>
    <x v="296"/>
    <n v="63064.800000000003"/>
    <n v="1224441"/>
    <x v="294"/>
    <n v="9916.7999999999993"/>
    <n v="339143"/>
    <x v="51"/>
  </r>
  <r>
    <n v="2022"/>
    <n v="5063"/>
    <s v="City of Denton - (TX)"/>
    <s v="A"/>
    <x v="0"/>
    <s v="O"/>
    <x v="21"/>
    <x v="0"/>
    <s v="ERCO"/>
    <n v="74200"/>
    <n v="701389"/>
    <x v="297"/>
    <n v="56774.3"/>
    <n v="656899"/>
    <x v="295"/>
    <n v="46431.7"/>
    <n v="602197"/>
    <x v="141"/>
  </r>
  <r>
    <n v="2022"/>
    <n v="5070"/>
    <s v="Delaware Electric Cooperative"/>
    <s v="A"/>
    <x v="0"/>
    <s v="O"/>
    <x v="31"/>
    <x v="1"/>
    <s v="PJM"/>
    <n v="165587"/>
    <n v="1277790"/>
    <x v="298"/>
    <n v="36825"/>
    <n v="295498"/>
    <x v="296"/>
    <n v="0"/>
    <n v="0"/>
    <x v="1"/>
  </r>
  <r>
    <n v="2022"/>
    <n v="5078"/>
    <s v="Denton County Elec Coop, Inc"/>
    <s v="A"/>
    <x v="0"/>
    <s v="O"/>
    <x v="21"/>
    <x v="1"/>
    <s v="ERCO"/>
    <n v="586745.80000000005"/>
    <n v="4209528"/>
    <x v="299"/>
    <n v="87547.1"/>
    <n v="612672"/>
    <x v="297"/>
    <n v="160849.60000000001"/>
    <n v="1404902"/>
    <x v="142"/>
  </r>
  <r>
    <n v="2022"/>
    <n v="5086"/>
    <s v="Delta Montrose Electric Assn"/>
    <s v="A"/>
    <x v="0"/>
    <s v="O"/>
    <x v="45"/>
    <x v="1"/>
    <s v="WACM"/>
    <n v="41777.1"/>
    <n v="282943"/>
    <x v="300"/>
    <n v="16158.3"/>
    <n v="138360"/>
    <x v="298"/>
    <n v="11499.7"/>
    <n v="127525"/>
    <x v="143"/>
  </r>
  <r>
    <n v="2022"/>
    <n v="5109"/>
    <s v="DTE Electric Company"/>
    <s v="A"/>
    <x v="0"/>
    <s v="O"/>
    <x v="18"/>
    <x v="3"/>
    <s v="MISO"/>
    <n v="2910745.9"/>
    <n v="15844478"/>
    <x v="301"/>
    <n v="2019207"/>
    <n v="16500656"/>
    <x v="299"/>
    <n v="658926.5"/>
    <n v="8548188"/>
    <x v="144"/>
  </r>
  <r>
    <n v="2022"/>
    <n v="5109"/>
    <s v="DTE Electric Company"/>
    <s v="C"/>
    <x v="2"/>
    <s v="O"/>
    <x v="18"/>
    <x v="3"/>
    <s v="MISO"/>
    <n v="24.1"/>
    <n v="305"/>
    <x v="302"/>
    <n v="71743.600000000006"/>
    <n v="2811992"/>
    <x v="300"/>
    <n v="13888.6"/>
    <n v="1673198"/>
    <x v="145"/>
  </r>
  <r>
    <n v="2022"/>
    <n v="5148"/>
    <s v="City of Dickson"/>
    <s v="A"/>
    <x v="0"/>
    <s v="O"/>
    <x v="22"/>
    <x v="0"/>
    <s v="TVA"/>
    <n v="52453"/>
    <n v="452285"/>
    <x v="303"/>
    <n v="32471"/>
    <n v="260987"/>
    <x v="301"/>
    <n v="11092"/>
    <n v="136728"/>
    <x v="52"/>
  </r>
  <r>
    <n v="2022"/>
    <n v="5175"/>
    <s v="Dixie Electric Power Assn"/>
    <s v="A"/>
    <x v="0"/>
    <s v="O"/>
    <x v="0"/>
    <x v="1"/>
    <s v="MISO"/>
    <n v="66909.100000000006"/>
    <n v="541455"/>
    <x v="304"/>
    <n v="21773.5"/>
    <n v="189982"/>
    <x v="302"/>
    <n v="8786.1"/>
    <n v="95675"/>
    <x v="101"/>
  </r>
  <r>
    <n v="2022"/>
    <n v="5202"/>
    <s v="Dixie Electric Membership Corp"/>
    <s v="A"/>
    <x v="0"/>
    <s v="O"/>
    <x v="17"/>
    <x v="1"/>
    <s v="MISO"/>
    <n v="243146.3"/>
    <n v="1685368"/>
    <x v="305"/>
    <n v="30570.400000000001"/>
    <n v="207410"/>
    <x v="303"/>
    <n v="36885.800000000003"/>
    <n v="279499"/>
    <x v="146"/>
  </r>
  <r>
    <n v="2022"/>
    <n v="5204"/>
    <s v="Dixie Electric Coop"/>
    <s v="A"/>
    <x v="0"/>
    <s v="O"/>
    <x v="9"/>
    <x v="1"/>
    <s v="SOCO"/>
    <n v="42109"/>
    <n v="309434"/>
    <x v="306"/>
    <n v="22911"/>
    <n v="174593"/>
    <x v="304"/>
    <n v="8229"/>
    <n v="89575"/>
    <x v="39"/>
  </r>
  <r>
    <n v="2022"/>
    <n v="5309"/>
    <s v="City of Dothan - (AL)"/>
    <s v="A"/>
    <x v="0"/>
    <s v="O"/>
    <x v="9"/>
    <x v="0"/>
    <s v="SOCO"/>
    <n v="41334"/>
    <n v="369093"/>
    <x v="307"/>
    <n v="41574"/>
    <n v="421129"/>
    <x v="305"/>
    <n v="12557"/>
    <n v="159740"/>
    <x v="38"/>
  </r>
  <r>
    <n v="2022"/>
    <n v="5325"/>
    <s v="City of Douglas"/>
    <s v="A"/>
    <x v="0"/>
    <s v="O"/>
    <x v="12"/>
    <x v="0"/>
    <s v="SOCO"/>
    <n v="5865.3"/>
    <n v="56408"/>
    <x v="308"/>
    <n v="24217.5"/>
    <n v="226084"/>
    <x v="306"/>
    <s v="."/>
    <s v="."/>
    <x v="7"/>
  </r>
  <r>
    <n v="2022"/>
    <n v="5326"/>
    <s v="PUD No 1 of Douglas County"/>
    <s v="A"/>
    <x v="0"/>
    <s v="O"/>
    <x v="20"/>
    <x v="4"/>
    <s v="DOPD"/>
    <n v="14526"/>
    <n v="473999"/>
    <x v="309"/>
    <n v="10133"/>
    <n v="330208"/>
    <x v="153"/>
    <n v="21379"/>
    <n v="495488"/>
    <x v="12"/>
  </r>
  <r>
    <n v="2022"/>
    <n v="5335"/>
    <s v="City of Dover - (DE)"/>
    <s v="A"/>
    <x v="0"/>
    <s v="O"/>
    <x v="31"/>
    <x v="0"/>
    <s v="PJM"/>
    <n v="30791"/>
    <n v="216310"/>
    <x v="310"/>
    <n v="28667"/>
    <n v="221060"/>
    <x v="307"/>
    <n v="27883"/>
    <n v="285442"/>
    <x v="55"/>
  </r>
  <r>
    <n v="2022"/>
    <n v="5336"/>
    <s v="City of Dover - (OH)"/>
    <s v="A"/>
    <x v="0"/>
    <s v="O"/>
    <x v="32"/>
    <x v="0"/>
    <s v="PJM"/>
    <n v="7946"/>
    <n v="53893"/>
    <x v="311"/>
    <n v="4530"/>
    <n v="31481"/>
    <x v="308"/>
    <n v="15393"/>
    <n v="132793"/>
    <x v="147"/>
  </r>
  <r>
    <n v="2022"/>
    <n v="5394"/>
    <s v="Dubois Rural Electric Coop Inc"/>
    <s v="A"/>
    <x v="0"/>
    <s v="O"/>
    <x v="14"/>
    <x v="1"/>
    <s v="MISO"/>
    <n v="21281"/>
    <n v="169439"/>
    <x v="312"/>
    <n v="2328"/>
    <n v="18984"/>
    <x v="309"/>
    <n v="9081"/>
    <n v="98486"/>
    <x v="148"/>
  </r>
  <r>
    <n v="2022"/>
    <n v="5399"/>
    <s v="Duck River Elec Member Corp"/>
    <s v="A"/>
    <x v="0"/>
    <s v="O"/>
    <x v="22"/>
    <x v="1"/>
    <s v="TVA"/>
    <n v="138964"/>
    <n v="1127298"/>
    <x v="313"/>
    <n v="67475"/>
    <n v="500430"/>
    <x v="310"/>
    <n v="22812"/>
    <n v="306722"/>
    <x v="5"/>
  </r>
  <r>
    <n v="2022"/>
    <n v="5416"/>
    <s v="Duke Energy Carolinas, LLC"/>
    <s v="A"/>
    <x v="0"/>
    <s v="O"/>
    <x v="13"/>
    <x v="3"/>
    <s v="DUK"/>
    <n v="2403248.7000000002"/>
    <n v="23015861"/>
    <x v="314"/>
    <n v="1859802.3"/>
    <n v="24528595"/>
    <x v="311"/>
    <n v="732728.3"/>
    <n v="12449648"/>
    <x v="149"/>
  </r>
  <r>
    <n v="2022"/>
    <n v="5416"/>
    <s v="Duke Energy Carolinas, LLC"/>
    <s v="A"/>
    <x v="0"/>
    <s v="O"/>
    <x v="7"/>
    <x v="3"/>
    <s v="DUK"/>
    <n v="823796.2"/>
    <n v="7134506"/>
    <x v="315"/>
    <n v="505597.8"/>
    <n v="5590032"/>
    <x v="312"/>
    <n v="504532.9"/>
    <n v="8543696"/>
    <x v="150"/>
  </r>
  <r>
    <n v="2022"/>
    <n v="5417"/>
    <s v="Dunn County Electric Coop"/>
    <s v="A"/>
    <x v="0"/>
    <s v="O"/>
    <x v="3"/>
    <x v="1"/>
    <s v="MISO"/>
    <n v="16490"/>
    <n v="114202"/>
    <x v="316"/>
    <n v="5899"/>
    <n v="53985"/>
    <x v="313"/>
    <n v="4683"/>
    <n v="56554"/>
    <x v="57"/>
  </r>
  <r>
    <n v="2022"/>
    <n v="5470"/>
    <s v="ConocoPhillips Company"/>
    <s v="D"/>
    <x v="0"/>
    <s v="O"/>
    <x v="21"/>
    <x v="2"/>
    <s v="ERCO"/>
    <n v="0"/>
    <n v="0"/>
    <x v="19"/>
    <n v="2253.4"/>
    <n v="19055"/>
    <x v="4"/>
    <n v="18385.3"/>
    <n v="186370"/>
    <x v="14"/>
  </r>
  <r>
    <n v="2022"/>
    <n v="5480"/>
    <s v="Town of Danvers"/>
    <s v="A"/>
    <x v="0"/>
    <s v="O"/>
    <x v="40"/>
    <x v="0"/>
    <s v="ISNE"/>
    <n v="15814.3"/>
    <n v="96531"/>
    <x v="317"/>
    <n v="4880.8"/>
    <n v="30884"/>
    <x v="314"/>
    <n v="21265"/>
    <n v="164529"/>
    <x v="151"/>
  </r>
  <r>
    <n v="2022"/>
    <n v="5487"/>
    <s v="Duquesne Light Co"/>
    <s v="A"/>
    <x v="0"/>
    <s v="O"/>
    <x v="5"/>
    <x v="3"/>
    <s v="PJM"/>
    <n v="605228.80000000005"/>
    <n v="3235882"/>
    <x v="318"/>
    <n v="176373.3"/>
    <n v="1143898"/>
    <x v="315"/>
    <n v="13413.1"/>
    <n v="101521"/>
    <x v="152"/>
  </r>
  <r>
    <n v="2022"/>
    <n v="5487"/>
    <s v="Duquesne Light Co"/>
    <s v="C"/>
    <x v="2"/>
    <s v="O"/>
    <x v="5"/>
    <x v="3"/>
    <s v="PJM"/>
    <n v="95543"/>
    <n v="931830"/>
    <x v="319"/>
    <n v="150908.29999999999"/>
    <n v="4698590"/>
    <x v="316"/>
    <n v="36649.699999999997"/>
    <n v="2496847"/>
    <x v="153"/>
  </r>
  <r>
    <n v="2022"/>
    <n v="5509"/>
    <s v="City of Dyersburg"/>
    <s v="A"/>
    <x v="0"/>
    <s v="O"/>
    <x v="22"/>
    <x v="0"/>
    <s v="TVA"/>
    <n v="15369"/>
    <n v="133654"/>
    <x v="320"/>
    <n v="17227"/>
    <n v="145841"/>
    <x v="317"/>
    <n v="9251"/>
    <n v="120218"/>
    <x v="61"/>
  </r>
  <r>
    <n v="2022"/>
    <n v="5535"/>
    <s v="Egyptian Electric Coop Assn"/>
    <s v="A"/>
    <x v="0"/>
    <s v="O"/>
    <x v="27"/>
    <x v="1"/>
    <s v="MISO"/>
    <n v="28658.5"/>
    <n v="203273"/>
    <x v="321"/>
    <n v="13855.5"/>
    <n v="127457"/>
    <x v="318"/>
    <s v="."/>
    <s v="."/>
    <x v="7"/>
  </r>
  <r>
    <n v="2022"/>
    <n v="5551"/>
    <s v="City of Eagle River - (WI)"/>
    <s v="A"/>
    <x v="0"/>
    <s v="O"/>
    <x v="3"/>
    <x v="0"/>
    <s v="MISO"/>
    <n v="900.3"/>
    <n v="6337"/>
    <x v="322"/>
    <n v="2801.1"/>
    <n v="23626"/>
    <x v="319"/>
    <n v="0"/>
    <n v="0"/>
    <x v="1"/>
  </r>
  <r>
    <n v="2022"/>
    <n v="5574"/>
    <s v="East Central Energy"/>
    <s v="A"/>
    <x v="0"/>
    <s v="O"/>
    <x v="6"/>
    <x v="1"/>
    <s v="MISO"/>
    <n v="86308.5"/>
    <n v="552857"/>
    <x v="323"/>
    <n v="29380.400000000001"/>
    <n v="249041"/>
    <x v="320"/>
    <n v="9525.9"/>
    <n v="120297"/>
    <x v="154"/>
  </r>
  <r>
    <n v="2022"/>
    <n v="5574"/>
    <s v="East Central Energy"/>
    <s v="A"/>
    <x v="0"/>
    <s v="O"/>
    <x v="3"/>
    <x v="1"/>
    <s v="MISO"/>
    <n v="7437.1"/>
    <n v="50212"/>
    <x v="324"/>
    <n v="955.5"/>
    <n v="7026"/>
    <x v="321"/>
    <n v="0"/>
    <n v="0"/>
    <x v="1"/>
  </r>
  <r>
    <n v="2022"/>
    <n v="5578"/>
    <s v="East Mississippi Elec Pwr Assn"/>
    <s v="A"/>
    <x v="0"/>
    <s v="O"/>
    <x v="0"/>
    <x v="1"/>
    <s v="TVA"/>
    <n v="18018"/>
    <n v="127026"/>
    <x v="175"/>
    <n v="12761"/>
    <n v="91544"/>
    <x v="322"/>
    <n v="0"/>
    <n v="0"/>
    <x v="1"/>
  </r>
  <r>
    <n v="2022"/>
    <n v="5582"/>
    <s v="City of East Point - (GA)"/>
    <s v="A"/>
    <x v="0"/>
    <s v="O"/>
    <x v="12"/>
    <x v="0"/>
    <s v="SOCO"/>
    <n v="19228.7"/>
    <n v="160296"/>
    <x v="325"/>
    <n v="22435.599999999999"/>
    <n v="290823"/>
    <x v="98"/>
    <s v="."/>
    <s v="."/>
    <x v="7"/>
  </r>
  <r>
    <n v="2022"/>
    <n v="5585"/>
    <s v="Eastern Illinois Elec Coop"/>
    <s v="A"/>
    <x v="0"/>
    <s v="O"/>
    <x v="27"/>
    <x v="1"/>
    <s v="MISO"/>
    <n v="26923"/>
    <n v="177443"/>
    <x v="326"/>
    <n v="7184"/>
    <n v="50660"/>
    <x v="323"/>
    <n v="2167"/>
    <n v="18284"/>
    <x v="5"/>
  </r>
  <r>
    <n v="2022"/>
    <n v="5588"/>
    <s v="East-Central Iowa Rural Elec Coop"/>
    <s v="A"/>
    <x v="0"/>
    <s v="O"/>
    <x v="19"/>
    <x v="1"/>
    <s v="MISO"/>
    <n v="15989"/>
    <n v="139574"/>
    <x v="327"/>
    <n v="5523"/>
    <n v="56609"/>
    <x v="324"/>
    <n v="2303"/>
    <n v="30606"/>
    <x v="2"/>
  </r>
  <r>
    <n v="2022"/>
    <n v="5598"/>
    <s v="East Central Oklahoma Elec Coop Inc"/>
    <s v="A"/>
    <x v="0"/>
    <s v="O"/>
    <x v="16"/>
    <x v="1"/>
    <s v="AECI"/>
    <n v="49906"/>
    <n v="459486"/>
    <x v="328"/>
    <n v="19121"/>
    <n v="206344"/>
    <x v="325"/>
    <s v="."/>
    <s v="."/>
    <x v="7"/>
  </r>
  <r>
    <n v="2022"/>
    <n v="5605"/>
    <s v="Eastern Iowa Light &amp; Power Coop"/>
    <s v="A"/>
    <x v="0"/>
    <s v="O"/>
    <x v="19"/>
    <x v="1"/>
    <s v="MISO"/>
    <n v="40294.9"/>
    <n v="301356"/>
    <x v="329"/>
    <n v="8907.4"/>
    <n v="77899"/>
    <x v="326"/>
    <n v="14078.7"/>
    <n v="195822"/>
    <x v="155"/>
  </r>
  <r>
    <n v="2022"/>
    <n v="5609"/>
    <s v="Eastern Maine Electric Coop"/>
    <s v="A"/>
    <x v="0"/>
    <s v="O"/>
    <x v="28"/>
    <x v="1"/>
    <s v="NBSO"/>
    <n v="10528.8"/>
    <n v="62784"/>
    <x v="330"/>
    <n v="3518.8"/>
    <n v="23335"/>
    <x v="327"/>
    <n v="1785.3"/>
    <n v="13880"/>
    <x v="39"/>
  </r>
  <r>
    <n v="2022"/>
    <n v="5625"/>
    <s v="Easton Utilities Comm"/>
    <s v="A"/>
    <x v="0"/>
    <s v="O"/>
    <x v="1"/>
    <x v="0"/>
    <s v="PJM"/>
    <n v="14409.5"/>
    <n v="108615"/>
    <x v="331"/>
    <n v="18085.5"/>
    <n v="134961"/>
    <x v="328"/>
    <s v="."/>
    <s v="."/>
    <x v="7"/>
  </r>
  <r>
    <n v="2022"/>
    <n v="5644"/>
    <s v="Edisto Electric Coop, Inc"/>
    <s v="A"/>
    <x v="0"/>
    <s v="O"/>
    <x v="7"/>
    <x v="1"/>
    <s v="SC"/>
    <n v="34453.699999999997"/>
    <n v="221858"/>
    <x v="332"/>
    <n v="9116.9"/>
    <n v="55174"/>
    <x v="329"/>
    <n v="7996"/>
    <n v="81402"/>
    <x v="39"/>
  </r>
  <r>
    <n v="2022"/>
    <n v="5656"/>
    <s v="Edgecombe-Martin County E M C"/>
    <s v="A"/>
    <x v="0"/>
    <s v="O"/>
    <x v="13"/>
    <x v="1"/>
    <s v="PJM"/>
    <n v="20867"/>
    <n v="146716"/>
    <x v="333"/>
    <n v="4193"/>
    <n v="43567"/>
    <x v="330"/>
    <n v="1515"/>
    <n v="22269"/>
    <x v="50"/>
  </r>
  <r>
    <n v="2022"/>
    <n v="5661"/>
    <s v="City of Edmond - (OK)"/>
    <s v="A"/>
    <x v="0"/>
    <s v="O"/>
    <x v="16"/>
    <x v="0"/>
    <s v="SWPP"/>
    <n v="60524.800000000003"/>
    <n v="549830"/>
    <x v="334"/>
    <n v="39918.199999999997"/>
    <n v="411057"/>
    <x v="331"/>
    <s v="."/>
    <s v="."/>
    <x v="7"/>
  </r>
  <r>
    <n v="2022"/>
    <n v="5701"/>
    <s v="El Paso Electric Co"/>
    <s v="A"/>
    <x v="0"/>
    <s v="O"/>
    <x v="43"/>
    <x v="3"/>
    <s v="EPE"/>
    <n v="98489"/>
    <n v="798370"/>
    <x v="335"/>
    <n v="94471"/>
    <n v="874918"/>
    <x v="332"/>
    <n v="6350"/>
    <n v="75064"/>
    <x v="48"/>
  </r>
  <r>
    <n v="2022"/>
    <n v="5701"/>
    <s v="El Paso Electric Co"/>
    <s v="A"/>
    <x v="0"/>
    <s v="O"/>
    <x v="21"/>
    <x v="3"/>
    <s v="EPE"/>
    <n v="386497"/>
    <n v="2519058"/>
    <x v="336"/>
    <n v="365360"/>
    <n v="3119506"/>
    <x v="333"/>
    <n v="72065"/>
    <n v="997619"/>
    <x v="156"/>
  </r>
  <r>
    <n v="2022"/>
    <n v="5703"/>
    <s v="Empire Natural Gas Corporation"/>
    <s v="B"/>
    <x v="1"/>
    <s v="O"/>
    <x v="4"/>
    <x v="2"/>
    <s v="NYIS"/>
    <n v="0"/>
    <n v="0"/>
    <x v="19"/>
    <n v="3766"/>
    <n v="50653"/>
    <x v="334"/>
    <n v="563"/>
    <n v="7187"/>
    <x v="45"/>
  </r>
  <r>
    <n v="2022"/>
    <n v="5729"/>
    <s v="Electrical Dist No8 Maricopa"/>
    <s v="A"/>
    <x v="0"/>
    <s v="O"/>
    <x v="8"/>
    <x v="4"/>
    <s v="AZPS"/>
    <s v="."/>
    <s v="."/>
    <x v="73"/>
    <s v="."/>
    <s v="."/>
    <x v="74"/>
    <n v="35972"/>
    <n v="400264"/>
    <x v="157"/>
  </r>
  <r>
    <n v="2022"/>
    <n v="5760"/>
    <s v="City of Elizabeth City - (NC)"/>
    <s v="A"/>
    <x v="0"/>
    <s v="O"/>
    <x v="13"/>
    <x v="0"/>
    <s v="CPLE"/>
    <n v="18559"/>
    <n v="150239"/>
    <x v="337"/>
    <n v="14590"/>
    <n v="147798"/>
    <x v="335"/>
    <s v="."/>
    <s v="."/>
    <x v="7"/>
  </r>
  <r>
    <n v="2022"/>
    <n v="5763"/>
    <s v="City of Elizabethton - (TN)"/>
    <s v="A"/>
    <x v="0"/>
    <s v="O"/>
    <x v="22"/>
    <x v="0"/>
    <s v="TVA"/>
    <n v="37816"/>
    <n v="313413"/>
    <x v="338"/>
    <n v="19500"/>
    <n v="163452"/>
    <x v="336"/>
    <n v="2700"/>
    <n v="34061"/>
    <x v="0"/>
  </r>
  <r>
    <n v="2022"/>
    <n v="5773"/>
    <s v="City of Elk River"/>
    <s v="A"/>
    <x v="0"/>
    <s v="O"/>
    <x v="6"/>
    <x v="0"/>
    <s v="MISO"/>
    <n v="15890"/>
    <n v="105883"/>
    <x v="339"/>
    <n v="4152"/>
    <n v="28413"/>
    <x v="337"/>
    <n v="22168"/>
    <n v="199349"/>
    <x v="158"/>
  </r>
  <r>
    <n v="2022"/>
    <n v="5780"/>
    <s v="Elkhorn Rural Public Pwr Dist"/>
    <s v="A"/>
    <x v="0"/>
    <s v="O"/>
    <x v="42"/>
    <x v="4"/>
    <s v="SWPP"/>
    <n v="10439"/>
    <n v="110654"/>
    <x v="340"/>
    <n v="3558"/>
    <n v="36697"/>
    <x v="338"/>
    <n v="18911"/>
    <n v="203420"/>
    <x v="159"/>
  </r>
  <r>
    <n v="2022"/>
    <n v="5832"/>
    <s v="Elmhurst Mutual Power &amp; Light Co"/>
    <s v="A"/>
    <x v="0"/>
    <s v="O"/>
    <x v="20"/>
    <x v="1"/>
    <s v="BPAT"/>
    <n v="16416.5"/>
    <n v="236548"/>
    <x v="341"/>
    <n v="3411.5"/>
    <n v="49157"/>
    <x v="339"/>
    <s v="."/>
    <s v="."/>
    <x v="7"/>
  </r>
  <r>
    <n v="2022"/>
    <n v="5860"/>
    <s v="Empire District Electric Co"/>
    <s v="A"/>
    <x v="0"/>
    <s v="O"/>
    <x v="25"/>
    <x v="3"/>
    <s v="SWPP"/>
    <n v="6938.9"/>
    <n v="52903"/>
    <x v="342"/>
    <n v="4377.3"/>
    <n v="40446"/>
    <x v="340"/>
    <n v="6481"/>
    <n v="76287"/>
    <x v="48"/>
  </r>
  <r>
    <n v="2022"/>
    <n v="5860"/>
    <s v="Empire District Electric Co"/>
    <s v="A"/>
    <x v="0"/>
    <s v="O"/>
    <x v="15"/>
    <x v="3"/>
    <s v="SWPP"/>
    <n v="16391.599999999999"/>
    <n v="114286"/>
    <x v="343"/>
    <n v="8410.5"/>
    <n v="58691"/>
    <x v="341"/>
    <n v="6497.7"/>
    <n v="60363"/>
    <x v="26"/>
  </r>
  <r>
    <n v="2022"/>
    <n v="5860"/>
    <s v="Empire District Electric Co"/>
    <s v="A"/>
    <x v="0"/>
    <s v="O"/>
    <x v="35"/>
    <x v="3"/>
    <s v="SWPP"/>
    <n v="279761.90000000002"/>
    <n v="1840893"/>
    <x v="344"/>
    <n v="203698.9"/>
    <n v="1581444"/>
    <x v="342"/>
    <n v="98708.7"/>
    <n v="1065275"/>
    <x v="160"/>
  </r>
  <r>
    <n v="2022"/>
    <n v="5860"/>
    <s v="Empire District Electric Co"/>
    <s v="A"/>
    <x v="0"/>
    <s v="O"/>
    <x v="16"/>
    <x v="3"/>
    <s v="SWPP"/>
    <n v="6695.6"/>
    <n v="53985"/>
    <x v="345"/>
    <n v="7265.4"/>
    <n v="62962"/>
    <x v="343"/>
    <n v="3296.7"/>
    <n v="33809"/>
    <x v="38"/>
  </r>
  <r>
    <n v="2022"/>
    <n v="5862"/>
    <s v="Empire Electric Assn, Inc"/>
    <s v="A"/>
    <x v="0"/>
    <s v="O"/>
    <x v="45"/>
    <x v="1"/>
    <s v="WACM"/>
    <n v="15866.1"/>
    <n v="105840"/>
    <x v="346"/>
    <n v="15650.9"/>
    <n v="150300"/>
    <x v="344"/>
    <n v="24400.799999999999"/>
    <n v="343617"/>
    <x v="161"/>
  </r>
  <r>
    <n v="2022"/>
    <n v="5862"/>
    <s v="Empire Electric Assn, Inc"/>
    <s v="A"/>
    <x v="0"/>
    <s v="O"/>
    <x v="38"/>
    <x v="1"/>
    <s v="WACM"/>
    <n v="1199"/>
    <n v="7611"/>
    <x v="347"/>
    <n v="1298.9000000000001"/>
    <n v="9977"/>
    <x v="345"/>
    <n v="4.5999999999999996"/>
    <n v="17"/>
    <x v="57"/>
  </r>
  <r>
    <n v="2022"/>
    <n v="5880"/>
    <s v="Energy Coop of New York, Inc"/>
    <s v="B"/>
    <x v="1"/>
    <s v="O"/>
    <x v="4"/>
    <x v="2"/>
    <s v="NYIS"/>
    <n v="17841"/>
    <n v="216636"/>
    <x v="348"/>
    <n v="27286"/>
    <n v="325748"/>
    <x v="346"/>
    <n v="892"/>
    <n v="9883"/>
    <x v="50"/>
  </r>
  <r>
    <n v="2022"/>
    <n v="5880"/>
    <s v="Energy Coop of New York, Inc"/>
    <s v="B"/>
    <x v="1"/>
    <s v="O"/>
    <x v="5"/>
    <x v="2"/>
    <s v="PJM"/>
    <n v="725"/>
    <n v="6526"/>
    <x v="349"/>
    <n v="1653"/>
    <n v="15364"/>
    <x v="347"/>
    <n v="0"/>
    <n v="0"/>
    <x v="1"/>
  </r>
  <r>
    <n v="2022"/>
    <n v="5905"/>
    <s v="Excelsior Electric Member Corp"/>
    <s v="A"/>
    <x v="0"/>
    <s v="O"/>
    <x v="12"/>
    <x v="1"/>
    <s v="SOCO"/>
    <n v="42090"/>
    <n v="327084"/>
    <x v="350"/>
    <n v="6808.5"/>
    <n v="49320"/>
    <x v="348"/>
    <n v="3880.8"/>
    <n v="29797"/>
    <x v="162"/>
  </r>
  <r>
    <n v="2022"/>
    <n v="5929"/>
    <s v="Fairfield Electric Coop, Inc"/>
    <s v="A"/>
    <x v="0"/>
    <s v="O"/>
    <x v="7"/>
    <x v="1"/>
    <s v="SC"/>
    <n v="56415"/>
    <n v="422724"/>
    <x v="351"/>
    <n v="10161"/>
    <n v="81643"/>
    <x v="349"/>
    <n v="10276"/>
    <n v="149855"/>
    <x v="43"/>
  </r>
  <r>
    <n v="2022"/>
    <n v="5930"/>
    <s v="Village of Fairport - (NY)"/>
    <s v="A"/>
    <x v="0"/>
    <s v="O"/>
    <x v="4"/>
    <x v="0"/>
    <s v="NYIS"/>
    <n v="14700.7"/>
    <n v="247895"/>
    <x v="352"/>
    <n v="6188.3"/>
    <n v="90785"/>
    <x v="350"/>
    <n v="3644.4"/>
    <n v="86490"/>
    <x v="9"/>
  </r>
  <r>
    <n v="2022"/>
    <n v="5961"/>
    <s v="Town of Erwin - (TN)"/>
    <s v="A"/>
    <x v="0"/>
    <s v="O"/>
    <x v="22"/>
    <x v="0"/>
    <s v="TVA"/>
    <n v="11382"/>
    <n v="92538"/>
    <x v="353"/>
    <n v="7161"/>
    <n v="55872"/>
    <x v="351"/>
    <n v="5226"/>
    <n v="58155"/>
    <x v="57"/>
  </r>
  <r>
    <n v="2022"/>
    <n v="6008"/>
    <s v="City of Etowah"/>
    <s v="A"/>
    <x v="0"/>
    <s v="O"/>
    <x v="22"/>
    <x v="0"/>
    <s v="TVA"/>
    <n v="8343"/>
    <n v="59745"/>
    <x v="354"/>
    <n v="3952"/>
    <n v="26902"/>
    <x v="352"/>
    <n v="8201"/>
    <n v="126960"/>
    <x v="0"/>
  </r>
  <r>
    <n v="2022"/>
    <n v="6022"/>
    <s v="City of Eugene - (OR)"/>
    <s v="A"/>
    <x v="0"/>
    <s v="O"/>
    <x v="33"/>
    <x v="0"/>
    <s v="BPAT"/>
    <n v="115118"/>
    <n v="984714"/>
    <x v="355"/>
    <n v="73860"/>
    <n v="788308"/>
    <x v="353"/>
    <n v="33305"/>
    <n v="577319"/>
    <x v="79"/>
  </r>
  <r>
    <n v="2022"/>
    <n v="6043"/>
    <s v="City of Evansville"/>
    <s v="A"/>
    <x v="0"/>
    <s v="O"/>
    <x v="3"/>
    <x v="0"/>
    <s v="MISO"/>
    <n v="3993"/>
    <n v="30340"/>
    <x v="356"/>
    <n v="3864.2"/>
    <n v="30083"/>
    <x v="354"/>
    <n v="854.3"/>
    <n v="10451"/>
    <x v="0"/>
  </r>
  <r>
    <n v="2022"/>
    <n v="6149"/>
    <s v="City of Ellensburg - (WA)"/>
    <s v="A"/>
    <x v="0"/>
    <s v="O"/>
    <x v="20"/>
    <x v="0"/>
    <s v="BPAT"/>
    <n v="9238"/>
    <n v="88172"/>
    <x v="357"/>
    <n v="8877"/>
    <n v="119882"/>
    <x v="355"/>
    <n v="493"/>
    <n v="5951"/>
    <x v="14"/>
  </r>
  <r>
    <n v="2022"/>
    <n v="6169"/>
    <s v="Fall River Rural Elec Coop Inc"/>
    <s v="A"/>
    <x v="0"/>
    <s v="O"/>
    <x v="46"/>
    <x v="1"/>
    <s v="BPAT"/>
    <n v="20446"/>
    <n v="207988"/>
    <x v="358"/>
    <n v="8627"/>
    <n v="117834"/>
    <x v="356"/>
    <s v="."/>
    <s v="."/>
    <x v="7"/>
  </r>
  <r>
    <n v="2022"/>
    <n v="6169"/>
    <s v="Fall River Rural Elec Coop Inc"/>
    <s v="A"/>
    <x v="0"/>
    <s v="O"/>
    <x v="47"/>
    <x v="1"/>
    <s v="BPAT"/>
    <n v="2077"/>
    <n v="20772"/>
    <x v="359"/>
    <n v="2570"/>
    <n v="31707"/>
    <x v="357"/>
    <s v="."/>
    <s v="."/>
    <x v="7"/>
  </r>
  <r>
    <n v="2022"/>
    <n v="6169"/>
    <s v="Fall River Rural Elec Coop Inc"/>
    <s v="A"/>
    <x v="0"/>
    <s v="O"/>
    <x v="44"/>
    <x v="1"/>
    <s v="BPAT"/>
    <n v="747"/>
    <n v="7591"/>
    <x v="360"/>
    <n v="304"/>
    <n v="3573"/>
    <x v="358"/>
    <s v="."/>
    <s v="."/>
    <x v="7"/>
  </r>
  <r>
    <n v="2022"/>
    <n v="6181"/>
    <s v="Farmers Electric Coop, Inc - (MO)"/>
    <s v="A"/>
    <x v="0"/>
    <s v="O"/>
    <x v="35"/>
    <x v="1"/>
    <s v="AECI"/>
    <n v="21560.5"/>
    <n v="170031"/>
    <x v="361"/>
    <n v="4424.7"/>
    <n v="41614"/>
    <x v="117"/>
    <n v="6018.9"/>
    <n v="89643"/>
    <x v="48"/>
  </r>
  <r>
    <n v="2022"/>
    <n v="6182"/>
    <s v="Farmers Electric Coop, Inc - (TX)"/>
    <s v="A"/>
    <x v="0"/>
    <s v="O"/>
    <x v="21"/>
    <x v="1"/>
    <s v="ERCO"/>
    <n v="156693"/>
    <n v="1174967"/>
    <x v="362"/>
    <n v="29182"/>
    <n v="229261"/>
    <x v="359"/>
    <n v="14835"/>
    <n v="180643"/>
    <x v="155"/>
  </r>
  <r>
    <n v="2022"/>
    <n v="6183"/>
    <s v="Fayette Electric Coop, Inc"/>
    <s v="A"/>
    <x v="0"/>
    <s v="O"/>
    <x v="21"/>
    <x v="1"/>
    <s v="ERCO"/>
    <n v="19986"/>
    <n v="170775"/>
    <x v="363"/>
    <n v="7348"/>
    <n v="65533"/>
    <x v="360"/>
    <n v="7079"/>
    <n v="88063"/>
    <x v="5"/>
  </r>
  <r>
    <n v="2022"/>
    <n v="6194"/>
    <s v="Farmers Rural Electric Coop Corp - (KY)"/>
    <s v="A"/>
    <x v="0"/>
    <s v="O"/>
    <x v="23"/>
    <x v="1"/>
    <s v="PJM"/>
    <n v="41695"/>
    <n v="327573"/>
    <x v="364"/>
    <n v="9378"/>
    <n v="76639"/>
    <x v="361"/>
    <n v="9313"/>
    <n v="98439"/>
    <x v="2"/>
  </r>
  <r>
    <n v="2022"/>
    <n v="6198"/>
    <s v="Farmers Electric Coop, Inc - (NM)"/>
    <s v="A"/>
    <x v="0"/>
    <s v="O"/>
    <x v="43"/>
    <x v="1"/>
    <s v="SWPP"/>
    <n v="14151.8"/>
    <n v="104617"/>
    <x v="365"/>
    <n v="13656.6"/>
    <n v="102631"/>
    <x v="362"/>
    <n v="18302.5"/>
    <n v="179260"/>
    <x v="163"/>
  </r>
  <r>
    <n v="2022"/>
    <n v="6204"/>
    <s v="City of Farmington - (NM)"/>
    <s v="A"/>
    <x v="0"/>
    <s v="O"/>
    <x v="43"/>
    <x v="0"/>
    <s v="WACM"/>
    <n v="32944"/>
    <n v="283807"/>
    <x v="366"/>
    <n v="37754"/>
    <n v="372902"/>
    <x v="363"/>
    <n v="19844"/>
    <n v="304758"/>
    <x v="12"/>
  </r>
  <r>
    <n v="2022"/>
    <n v="6205"/>
    <s v="City of Farmington - (MO)"/>
    <s v="A"/>
    <x v="0"/>
    <s v="O"/>
    <x v="35"/>
    <x v="0"/>
    <s v="MISO"/>
    <n v="9228.9"/>
    <n v="90967"/>
    <x v="367"/>
    <n v="2898.8"/>
    <n v="25398"/>
    <x v="364"/>
    <n v="8283.7000000000007"/>
    <n v="86481"/>
    <x v="58"/>
  </r>
  <r>
    <n v="2022"/>
    <n v="6207"/>
    <s v="Farmington River Power Company"/>
    <s v="B"/>
    <x v="1"/>
    <s v="O"/>
    <x v="39"/>
    <x v="3"/>
    <s v="ISNE"/>
    <n v="0"/>
    <n v="0"/>
    <x v="19"/>
    <n v="0"/>
    <n v="0"/>
    <x v="19"/>
    <n v="2026.3"/>
    <n v="25464"/>
    <x v="14"/>
  </r>
  <r>
    <n v="2022"/>
    <n v="6234"/>
    <s v="City of Fayetteville"/>
    <s v="A"/>
    <x v="0"/>
    <s v="O"/>
    <x v="22"/>
    <x v="0"/>
    <s v="TVA"/>
    <n v="30648"/>
    <n v="252307"/>
    <x v="368"/>
    <n v="16736"/>
    <n v="126317"/>
    <x v="365"/>
    <n v="5507"/>
    <n v="85665"/>
    <x v="15"/>
  </r>
  <r>
    <n v="2022"/>
    <n v="6235"/>
    <s v="Fayetteville Public Works Commission"/>
    <s v="A"/>
    <x v="0"/>
    <s v="O"/>
    <x v="13"/>
    <x v="0"/>
    <s v="CPLE"/>
    <n v="101075"/>
    <n v="914826"/>
    <x v="369"/>
    <n v="72169"/>
    <n v="686815"/>
    <x v="366"/>
    <n v="26333"/>
    <n v="403899"/>
    <x v="164"/>
  </r>
  <r>
    <n v="2022"/>
    <n v="6258"/>
    <s v="Federated Rural Electric Assn"/>
    <s v="A"/>
    <x v="0"/>
    <s v="O"/>
    <x v="19"/>
    <x v="1"/>
    <s v="MISO"/>
    <n v="102"/>
    <n v="946"/>
    <x v="370"/>
    <s v="."/>
    <s v="."/>
    <x v="74"/>
    <n v="13"/>
    <n v="94"/>
    <x v="42"/>
  </r>
  <r>
    <n v="2022"/>
    <n v="6258"/>
    <s v="Federated Rural Electric Assn"/>
    <s v="A"/>
    <x v="0"/>
    <s v="O"/>
    <x v="6"/>
    <x v="1"/>
    <s v="MISO"/>
    <n v="9626"/>
    <n v="88524"/>
    <x v="371"/>
    <n v="8144"/>
    <n v="76962"/>
    <x v="38"/>
    <n v="19242"/>
    <n v="260798"/>
    <x v="42"/>
  </r>
  <r>
    <n v="2022"/>
    <n v="6342"/>
    <s v="First Electric Coop Corp"/>
    <s v="A"/>
    <x v="0"/>
    <s v="O"/>
    <x v="25"/>
    <x v="1"/>
    <s v="MISO"/>
    <n v="168936"/>
    <n v="1341211"/>
    <x v="372"/>
    <n v="29673"/>
    <n v="210789"/>
    <x v="367"/>
    <n v="45662"/>
    <n v="513699"/>
    <x v="165"/>
  </r>
  <r>
    <n v="2022"/>
    <n v="6369"/>
    <s v="Fishers Island Utility Co Inc"/>
    <s v="A"/>
    <x v="0"/>
    <s v="O"/>
    <x v="4"/>
    <x v="3"/>
    <s v="ISNE"/>
    <n v="1825.1"/>
    <n v="4763"/>
    <x v="373"/>
    <n v="454.2"/>
    <n v="2049"/>
    <x v="368"/>
    <n v="0"/>
    <n v="0"/>
    <x v="1"/>
  </r>
  <r>
    <n v="2022"/>
    <n v="6374"/>
    <s v="Fitchburg Gas &amp; Elec Light Co"/>
    <s v="A"/>
    <x v="0"/>
    <s v="O"/>
    <x v="40"/>
    <x v="3"/>
    <s v="ISNE"/>
    <n v="34761.800000000003"/>
    <n v="116212"/>
    <x v="374"/>
    <n v="10240.700000000001"/>
    <n v="35882"/>
    <x v="369"/>
    <n v="3586.1"/>
    <n v="17144"/>
    <x v="57"/>
  </r>
  <r>
    <n v="2022"/>
    <n v="6374"/>
    <s v="Fitchburg Gas &amp; Elec Light Co"/>
    <s v="C"/>
    <x v="2"/>
    <s v="O"/>
    <x v="40"/>
    <x v="3"/>
    <s v="ISNE"/>
    <n v="8995.2000000000007"/>
    <n v="56128"/>
    <x v="375"/>
    <n v="7651.3"/>
    <n v="59302"/>
    <x v="370"/>
    <n v="10859.8"/>
    <n v="163295"/>
    <x v="45"/>
  </r>
  <r>
    <n v="2022"/>
    <n v="6395"/>
    <s v="Flathead Electric Coop Inc"/>
    <s v="A"/>
    <x v="0"/>
    <s v="O"/>
    <x v="47"/>
    <x v="1"/>
    <s v="BPAT"/>
    <n v="85136"/>
    <n v="899004"/>
    <x v="376"/>
    <n v="34784"/>
    <n v="480667"/>
    <x v="371"/>
    <n v="11852"/>
    <n v="209114"/>
    <x v="166"/>
  </r>
  <r>
    <n v="2022"/>
    <n v="6411"/>
    <s v="Flint Electric Membership Corp"/>
    <s v="A"/>
    <x v="0"/>
    <s v="O"/>
    <x v="12"/>
    <x v="1"/>
    <s v="SOCO"/>
    <n v="161300.70000000001"/>
    <n v="1215797"/>
    <x v="377"/>
    <n v="59443.8"/>
    <n v="504665"/>
    <x v="372"/>
    <n v="16769.7"/>
    <n v="182057"/>
    <x v="167"/>
  </r>
  <r>
    <n v="2022"/>
    <n v="6422"/>
    <s v="City of Florence - (AL)"/>
    <s v="A"/>
    <x v="0"/>
    <s v="O"/>
    <x v="9"/>
    <x v="0"/>
    <s v="TVA"/>
    <n v="75476.2"/>
    <n v="635209"/>
    <x v="378"/>
    <n v="47760.1"/>
    <n v="374616"/>
    <x v="373"/>
    <n v="13956.3"/>
    <n v="147593"/>
    <x v="17"/>
  </r>
  <r>
    <n v="2022"/>
    <n v="6424"/>
    <s v="Florence Utility Comm"/>
    <s v="A"/>
    <x v="0"/>
    <s v="O"/>
    <x v="3"/>
    <x v="0"/>
    <s v="MISO"/>
    <n v="1229.3"/>
    <n v="7552"/>
    <x v="379"/>
    <n v="1397.6"/>
    <n v="8975"/>
    <x v="374"/>
    <n v="0"/>
    <n v="0"/>
    <x v="1"/>
  </r>
  <r>
    <n v="2022"/>
    <n v="6427"/>
    <s v="City of Floresville"/>
    <s v="A"/>
    <x v="0"/>
    <s v="O"/>
    <x v="21"/>
    <x v="0"/>
    <s v="ERCO"/>
    <n v="31774.3"/>
    <n v="261081"/>
    <x v="380"/>
    <n v="15861.2"/>
    <n v="124757"/>
    <x v="375"/>
    <s v="."/>
    <s v="."/>
    <x v="7"/>
  </r>
  <r>
    <n v="2022"/>
    <n v="6442"/>
    <s v="Fleming-Mason Energy Coop Inc"/>
    <s v="A"/>
    <x v="0"/>
    <s v="O"/>
    <x v="23"/>
    <x v="1"/>
    <s v="PJM"/>
    <n v="38034"/>
    <n v="300658"/>
    <x v="381"/>
    <n v="13662"/>
    <n v="129859"/>
    <x v="376"/>
    <n v="42132"/>
    <n v="569911"/>
    <x v="2"/>
  </r>
  <r>
    <n v="2022"/>
    <n v="6443"/>
    <s v="Florida Keys El Coop Assn, Inc"/>
    <s v="A"/>
    <x v="0"/>
    <s v="O"/>
    <x v="29"/>
    <x v="1"/>
    <s v="FPL"/>
    <n v="65700"/>
    <n v="458435"/>
    <x v="382"/>
    <n v="16279"/>
    <n v="108524"/>
    <x v="377"/>
    <n v="29238"/>
    <n v="204611"/>
    <x v="168"/>
  </r>
  <r>
    <n v="2022"/>
    <n v="6452"/>
    <s v="Florida Power &amp; Light Co"/>
    <s v="A"/>
    <x v="0"/>
    <s v="O"/>
    <x v="29"/>
    <x v="3"/>
    <s v="FPL"/>
    <n v="9349311.5"/>
    <n v="69473785"/>
    <x v="383"/>
    <n v="5698431.0999999996"/>
    <n v="52436896"/>
    <x v="378"/>
    <n v="405950.5"/>
    <n v="4727078"/>
    <x v="169"/>
  </r>
  <r>
    <n v="2022"/>
    <n v="6455"/>
    <s v="Duke Energy Florida, LLC"/>
    <s v="A"/>
    <x v="0"/>
    <s v="O"/>
    <x v="29"/>
    <x v="3"/>
    <s v="FPC"/>
    <n v="3335666.2"/>
    <n v="21507943"/>
    <x v="384"/>
    <n v="1767747.7"/>
    <n v="15496240"/>
    <x v="379"/>
    <n v="316218.90000000002"/>
    <n v="3507790"/>
    <x v="170"/>
  </r>
  <r>
    <n v="2022"/>
    <n v="6457"/>
    <s v="Florida Public Utilities Co"/>
    <s v="A"/>
    <x v="0"/>
    <s v="O"/>
    <x v="29"/>
    <x v="3"/>
    <s v="JEA"/>
    <n v="44727"/>
    <n v="305593"/>
    <x v="385"/>
    <n v="40161"/>
    <n v="310794"/>
    <x v="380"/>
    <n v="4247"/>
    <n v="45326"/>
    <x v="0"/>
  </r>
  <r>
    <n v="2022"/>
    <n v="6458"/>
    <s v="Energy Harbor Corp."/>
    <s v="B"/>
    <x v="1"/>
    <s v="O"/>
    <x v="27"/>
    <x v="2"/>
    <s v="MISO"/>
    <n v="48283.6"/>
    <n v="806553"/>
    <x v="386"/>
    <n v="27397.3"/>
    <n v="495379"/>
    <x v="381"/>
    <n v="55644.5"/>
    <n v="984179"/>
    <x v="9"/>
  </r>
  <r>
    <n v="2022"/>
    <n v="6458"/>
    <s v="Energy Harbor Corp."/>
    <s v="B"/>
    <x v="1"/>
    <s v="O"/>
    <x v="1"/>
    <x v="2"/>
    <s v="PJM"/>
    <n v="2649.2"/>
    <n v="31820"/>
    <x v="387"/>
    <n v="4891.1000000000004"/>
    <n v="65234"/>
    <x v="382"/>
    <n v="1310.5"/>
    <n v="20641"/>
    <x v="48"/>
  </r>
  <r>
    <n v="2022"/>
    <n v="6458"/>
    <s v="Energy Harbor Corp."/>
    <s v="B"/>
    <x v="1"/>
    <s v="O"/>
    <x v="18"/>
    <x v="2"/>
    <s v="MISO"/>
    <n v="0"/>
    <n v="0"/>
    <x v="19"/>
    <n v="18651.5"/>
    <n v="260440"/>
    <x v="383"/>
    <n v="17058.5"/>
    <n v="347516"/>
    <x v="61"/>
  </r>
  <r>
    <n v="2022"/>
    <n v="6458"/>
    <s v="Energy Harbor Corp."/>
    <s v="B"/>
    <x v="1"/>
    <s v="O"/>
    <x v="26"/>
    <x v="2"/>
    <s v="PJM"/>
    <n v="45823"/>
    <n v="438912"/>
    <x v="388"/>
    <n v="29584.9"/>
    <n v="347509"/>
    <x v="257"/>
    <n v="856"/>
    <n v="9806"/>
    <x v="42"/>
  </r>
  <r>
    <n v="2022"/>
    <n v="6458"/>
    <s v="Energy Harbor Corp."/>
    <s v="B"/>
    <x v="1"/>
    <s v="O"/>
    <x v="32"/>
    <x v="2"/>
    <s v="PJM"/>
    <n v="339761.3"/>
    <n v="6632187"/>
    <x v="389"/>
    <n v="303300.5"/>
    <n v="6529866"/>
    <x v="384"/>
    <n v="136798.20000000001"/>
    <n v="3226932"/>
    <x v="171"/>
  </r>
  <r>
    <n v="2022"/>
    <n v="6458"/>
    <s v="Energy Harbor Corp."/>
    <s v="B"/>
    <x v="1"/>
    <s v="O"/>
    <x v="5"/>
    <x v="2"/>
    <s v="PJM"/>
    <n v="100647.5"/>
    <n v="926401"/>
    <x v="390"/>
    <n v="80275.600000000006"/>
    <n v="1228458"/>
    <x v="385"/>
    <n v="149392.4"/>
    <n v="2341941"/>
    <x v="172"/>
  </r>
  <r>
    <n v="2022"/>
    <n v="6491"/>
    <s v="Foley Board of Utilities"/>
    <s v="A"/>
    <x v="0"/>
    <s v="O"/>
    <x v="9"/>
    <x v="0"/>
    <s v="SOCO"/>
    <n v="86532"/>
    <n v="695713"/>
    <x v="391"/>
    <n v="48329"/>
    <n v="426720"/>
    <x v="386"/>
    <n v="3738"/>
    <n v="40046"/>
    <x v="15"/>
  </r>
  <r>
    <n v="2022"/>
    <n v="6582"/>
    <s v="City of Forest Grove"/>
    <s v="A"/>
    <x v="0"/>
    <s v="O"/>
    <x v="33"/>
    <x v="0"/>
    <s v="BPAT"/>
    <n v="11163"/>
    <n v="123936"/>
    <x v="392"/>
    <n v="2300"/>
    <n v="24827"/>
    <x v="387"/>
    <n v="8357"/>
    <n v="118062"/>
    <x v="141"/>
  </r>
  <r>
    <n v="2022"/>
    <n v="6604"/>
    <s v="City of Fort Collins - (CO)"/>
    <s v="A"/>
    <x v="0"/>
    <s v="O"/>
    <x v="45"/>
    <x v="0"/>
    <s v="PSCO"/>
    <n v="64506.8"/>
    <n v="538944"/>
    <x v="393"/>
    <n v="49943.5"/>
    <n v="478019"/>
    <x v="388"/>
    <n v="35452"/>
    <n v="465074"/>
    <x v="50"/>
  </r>
  <r>
    <n v="2022"/>
    <n v="6608"/>
    <s v="Fort Loudoun Electric Coop"/>
    <s v="A"/>
    <x v="0"/>
    <s v="O"/>
    <x v="22"/>
    <x v="1"/>
    <s v="TVA"/>
    <n v="57849"/>
    <n v="473530"/>
    <x v="394"/>
    <n v="19065"/>
    <n v="139860"/>
    <x v="389"/>
    <n v="3466"/>
    <n v="40711"/>
    <x v="42"/>
  </r>
  <r>
    <n v="2022"/>
    <n v="6610"/>
    <s v="City of Fort Morgan"/>
    <s v="A"/>
    <x v="0"/>
    <s v="O"/>
    <x v="45"/>
    <x v="0"/>
    <s v="PSCO"/>
    <n v="3868.3"/>
    <n v="54929"/>
    <x v="395"/>
    <n v="10296"/>
    <n v="138220"/>
    <x v="390"/>
    <n v="5060.6000000000004"/>
    <n v="71107"/>
    <x v="14"/>
  </r>
  <r>
    <n v="2022"/>
    <n v="6612"/>
    <s v="Fort Payne Improvement Authority"/>
    <s v="A"/>
    <x v="0"/>
    <s v="O"/>
    <x v="9"/>
    <x v="0"/>
    <s v="TVA"/>
    <n v="11630"/>
    <n v="96914"/>
    <x v="367"/>
    <n v="16024"/>
    <n v="134187"/>
    <x v="391"/>
    <n v="6375"/>
    <n v="76559"/>
    <x v="12"/>
  </r>
  <r>
    <n v="2022"/>
    <n v="6616"/>
    <s v="Fort Pierce Utilities Authority"/>
    <s v="A"/>
    <x v="0"/>
    <s v="O"/>
    <x v="29"/>
    <x v="0"/>
    <s v="FMPP"/>
    <n v="39171"/>
    <n v="253034"/>
    <x v="396"/>
    <n v="48197"/>
    <n v="323340"/>
    <x v="392"/>
    <s v="."/>
    <s v="."/>
    <x v="7"/>
  </r>
  <r>
    <n v="2022"/>
    <n v="6638"/>
    <s v="City of Fountain"/>
    <s v="A"/>
    <x v="0"/>
    <s v="O"/>
    <x v="45"/>
    <x v="0"/>
    <s v="PSCO"/>
    <n v="19399"/>
    <n v="155081"/>
    <x v="397"/>
    <n v="8655"/>
    <n v="78452"/>
    <x v="393"/>
    <s v="."/>
    <s v="."/>
    <x v="7"/>
  </r>
  <r>
    <n v="2022"/>
    <n v="6640"/>
    <s v="Four County Elec Member Corp"/>
    <s v="A"/>
    <x v="0"/>
    <s v="O"/>
    <x v="13"/>
    <x v="1"/>
    <s v="CPLE"/>
    <n v="57615"/>
    <n v="449517"/>
    <x v="398"/>
    <n v="21214"/>
    <n v="230868"/>
    <x v="394"/>
    <n v="19052"/>
    <n v="306533"/>
    <x v="12"/>
  </r>
  <r>
    <n v="2022"/>
    <n v="6641"/>
    <s v="4-County Electric Power Assn"/>
    <s v="A"/>
    <x v="0"/>
    <s v="O"/>
    <x v="0"/>
    <x v="1"/>
    <s v="TVA"/>
    <n v="75010"/>
    <n v="586361"/>
    <x v="399"/>
    <n v="44878"/>
    <n v="308563"/>
    <x v="395"/>
    <n v="14086"/>
    <n v="192222"/>
    <x v="17"/>
  </r>
  <r>
    <n v="2022"/>
    <n v="6707"/>
    <s v="City of Frankfort - (IN)"/>
    <s v="A"/>
    <x v="0"/>
    <s v="O"/>
    <x v="14"/>
    <x v="0"/>
    <s v="MISO"/>
    <n v="8303"/>
    <n v="75864"/>
    <x v="400"/>
    <n v="6145"/>
    <n v="58488"/>
    <x v="396"/>
    <n v="18290"/>
    <n v="231168"/>
    <x v="173"/>
  </r>
  <r>
    <n v="2022"/>
    <n v="6708"/>
    <s v="City of Frankfort - (KY)"/>
    <s v="A"/>
    <x v="0"/>
    <s v="O"/>
    <x v="23"/>
    <x v="0"/>
    <s v="LGEE"/>
    <n v="22005"/>
    <n v="209154"/>
    <x v="401"/>
    <n v="11609"/>
    <n v="113553"/>
    <x v="397"/>
    <n v="28851"/>
    <n v="318052"/>
    <x v="174"/>
  </r>
  <r>
    <n v="2022"/>
    <n v="6709"/>
    <s v="Easley Combined Utility System"/>
    <s v="A"/>
    <x v="0"/>
    <s v="O"/>
    <x v="7"/>
    <x v="0"/>
    <s v="DUK"/>
    <n v="21890.7"/>
    <n v="170974"/>
    <x v="402"/>
    <n v="13988"/>
    <n v="115941"/>
    <x v="398"/>
    <n v="101.9"/>
    <n v="1340"/>
    <x v="14"/>
  </r>
  <r>
    <n v="2022"/>
    <n v="6716"/>
    <s v="PUD No 1 of Franklin County"/>
    <s v="A"/>
    <x v="0"/>
    <s v="O"/>
    <x v="20"/>
    <x v="4"/>
    <s v="BPAT"/>
    <n v="39405"/>
    <n v="413738"/>
    <x v="403"/>
    <n v="31114"/>
    <n v="425276"/>
    <x v="399"/>
    <n v="18038"/>
    <n v="276899"/>
    <x v="175"/>
  </r>
  <r>
    <n v="2022"/>
    <n v="6717"/>
    <s v="Franklin Electric Coop - (AL)"/>
    <s v="A"/>
    <x v="0"/>
    <s v="O"/>
    <x v="9"/>
    <x v="1"/>
    <s v="TVA"/>
    <n v="10996"/>
    <n v="79543"/>
    <x v="404"/>
    <n v="21416"/>
    <n v="213175"/>
    <x v="59"/>
    <n v="3429"/>
    <n v="43893"/>
    <x v="15"/>
  </r>
  <r>
    <n v="2022"/>
    <n v="6718"/>
    <s v="City of Franklin - (KY)"/>
    <s v="A"/>
    <x v="0"/>
    <s v="O"/>
    <x v="23"/>
    <x v="0"/>
    <s v="TVA"/>
    <n v="7152"/>
    <n v="53996"/>
    <x v="405"/>
    <n v="6262"/>
    <n v="47419"/>
    <x v="400"/>
    <n v="4515"/>
    <n v="63044"/>
    <x v="42"/>
  </r>
  <r>
    <n v="2022"/>
    <n v="6775"/>
    <s v="Village of Freeport - (NY)"/>
    <s v="A"/>
    <x v="0"/>
    <s v="O"/>
    <x v="4"/>
    <x v="0"/>
    <s v="NYIS"/>
    <n v="17052"/>
    <n v="121595"/>
    <x v="406"/>
    <n v="17392"/>
    <n v="126744"/>
    <x v="401"/>
    <s v="."/>
    <s v="."/>
    <x v="7"/>
  </r>
  <r>
    <n v="2022"/>
    <n v="6779"/>
    <s v="City of Fremont - (NE)"/>
    <s v="A"/>
    <x v="0"/>
    <s v="O"/>
    <x v="42"/>
    <x v="0"/>
    <s v="SWPP"/>
    <n v="16983.5"/>
    <n v="149433"/>
    <x v="407"/>
    <n v="6220.5"/>
    <n v="59180"/>
    <x v="402"/>
    <n v="24924"/>
    <n v="291263"/>
    <x v="176"/>
  </r>
  <r>
    <n v="2022"/>
    <n v="6782"/>
    <s v="Freeborn Mower Electric Cooperative"/>
    <s v="A"/>
    <x v="0"/>
    <s v="O"/>
    <x v="19"/>
    <x v="1"/>
    <s v="MISO"/>
    <n v="16"/>
    <n v="120"/>
    <x v="408"/>
    <s v="."/>
    <s v="."/>
    <x v="74"/>
    <s v="."/>
    <s v="."/>
    <x v="7"/>
  </r>
  <r>
    <n v="2022"/>
    <n v="6782"/>
    <s v="Freeborn Mower Electric Cooperative"/>
    <s v="A"/>
    <x v="0"/>
    <s v="O"/>
    <x v="6"/>
    <x v="1"/>
    <s v="MISO"/>
    <n v="28206"/>
    <n v="192699"/>
    <x v="409"/>
    <n v="17722"/>
    <n v="142875"/>
    <x v="403"/>
    <n v="13820"/>
    <n v="155898"/>
    <x v="124"/>
  </r>
  <r>
    <n v="2022"/>
    <n v="6784"/>
    <s v="French Broad Elec Member Corp"/>
    <s v="A"/>
    <x v="0"/>
    <s v="O"/>
    <x v="13"/>
    <x v="1"/>
    <s v="CPLE"/>
    <n v="46041.3"/>
    <n v="333401"/>
    <x v="410"/>
    <n v="11838"/>
    <n v="102678"/>
    <x v="404"/>
    <n v="7551.1"/>
    <n v="102602"/>
    <x v="57"/>
  </r>
  <r>
    <n v="2022"/>
    <n v="6784"/>
    <s v="French Broad Elec Member Corp"/>
    <s v="A"/>
    <x v="0"/>
    <s v="O"/>
    <x v="22"/>
    <x v="1"/>
    <s v="TVA"/>
    <n v="1225.0999999999999"/>
    <n v="8813"/>
    <x v="411"/>
    <n v="92.7"/>
    <n v="655"/>
    <x v="405"/>
    <s v="."/>
    <s v="."/>
    <x v="7"/>
  </r>
  <r>
    <n v="2022"/>
    <n v="6840"/>
    <s v="City of Fulton - (KY)"/>
    <s v="A"/>
    <x v="0"/>
    <s v="O"/>
    <x v="23"/>
    <x v="0"/>
    <s v="TVA"/>
    <n v="1952"/>
    <n v="14570"/>
    <x v="412"/>
    <n v="2584"/>
    <n v="20350"/>
    <x v="406"/>
    <n v="1191"/>
    <n v="13399"/>
    <x v="14"/>
  </r>
  <r>
    <n v="2022"/>
    <n v="6894"/>
    <s v="City of Gaffney - (SC)"/>
    <s v="A"/>
    <x v="0"/>
    <s v="O"/>
    <x v="7"/>
    <x v="0"/>
    <s v="DUK"/>
    <n v="8356"/>
    <n v="72037"/>
    <x v="413"/>
    <n v="16668"/>
    <n v="190180"/>
    <x v="407"/>
    <n v="3774"/>
    <n v="47074"/>
    <x v="10"/>
  </r>
  <r>
    <n v="2022"/>
    <n v="6909"/>
    <s v="Gainesville Regional Utilities"/>
    <s v="A"/>
    <x v="0"/>
    <s v="O"/>
    <x v="29"/>
    <x v="0"/>
    <s v="GVL"/>
    <n v="148603.9"/>
    <n v="839871"/>
    <x v="414"/>
    <n v="148316.5"/>
    <n v="777737"/>
    <x v="408"/>
    <n v="25002"/>
    <n v="179306"/>
    <x v="61"/>
  </r>
  <r>
    <n v="2022"/>
    <n v="6923"/>
    <s v="City of Gallatin - (TN)"/>
    <s v="A"/>
    <x v="0"/>
    <s v="O"/>
    <x v="22"/>
    <x v="0"/>
    <s v="TVA"/>
    <n v="31276"/>
    <n v="271267"/>
    <x v="415"/>
    <n v="32948"/>
    <n v="312302"/>
    <x v="409"/>
    <n v="11591"/>
    <n v="212270"/>
    <x v="38"/>
  </r>
  <r>
    <n v="2022"/>
    <n v="6941"/>
    <s v="City of Garden City"/>
    <s v="A"/>
    <x v="0"/>
    <s v="O"/>
    <x v="15"/>
    <x v="0"/>
    <s v="SWPP"/>
    <n v="12100"/>
    <n v="86000"/>
    <x v="416"/>
    <n v="8625.6"/>
    <n v="95000"/>
    <x v="410"/>
    <n v="11947"/>
    <n v="127000"/>
    <x v="177"/>
  </r>
  <r>
    <n v="2022"/>
    <n v="6957"/>
    <s v="Garkane Energy Coop, Inc"/>
    <s v="A"/>
    <x v="0"/>
    <s v="O"/>
    <x v="8"/>
    <x v="1"/>
    <s v="WALC"/>
    <n v="2459"/>
    <n v="24432"/>
    <x v="417"/>
    <n v="1603.5"/>
    <n v="17308"/>
    <x v="411"/>
    <n v="0"/>
    <n v="0"/>
    <x v="1"/>
  </r>
  <r>
    <n v="2022"/>
    <n v="6957"/>
    <s v="Garkane Energy Coop, Inc"/>
    <s v="A"/>
    <x v="0"/>
    <s v="O"/>
    <x v="38"/>
    <x v="1"/>
    <s v="WACM"/>
    <n v="13150.8"/>
    <n v="123329"/>
    <x v="418"/>
    <n v="10080.9"/>
    <n v="98329"/>
    <x v="412"/>
    <n v="1436.8"/>
    <n v="20711"/>
    <x v="14"/>
  </r>
  <r>
    <n v="2022"/>
    <n v="6958"/>
    <s v="City of Garland - (TX)"/>
    <s v="A"/>
    <x v="0"/>
    <s v="O"/>
    <x v="21"/>
    <x v="0"/>
    <s v="ERCO"/>
    <n v="104155"/>
    <n v="958598"/>
    <x v="419"/>
    <n v="81001"/>
    <n v="819985"/>
    <x v="413"/>
    <n v="21949"/>
    <n v="337473"/>
    <x v="17"/>
  </r>
  <r>
    <n v="2022"/>
    <n v="7024"/>
    <s v="Gascosage Electric Coop"/>
    <s v="A"/>
    <x v="0"/>
    <s v="O"/>
    <x v="35"/>
    <x v="1"/>
    <s v="AECI"/>
    <n v="15131"/>
    <n v="146466"/>
    <x v="420"/>
    <n v="2786"/>
    <n v="27487"/>
    <x v="414"/>
    <n v="2014"/>
    <n v="28470"/>
    <x v="0"/>
  </r>
  <r>
    <n v="2022"/>
    <n v="7027"/>
    <s v="City of Gastonia - (NC)"/>
    <s v="A"/>
    <x v="0"/>
    <s v="O"/>
    <x v="13"/>
    <x v="0"/>
    <s v="DUK"/>
    <n v="36820.300000000003"/>
    <n v="287465"/>
    <x v="421"/>
    <n v="34093"/>
    <n v="317297"/>
    <x v="415"/>
    <n v="9116"/>
    <n v="115199"/>
    <x v="178"/>
  </r>
  <r>
    <n v="2022"/>
    <n v="7090"/>
    <s v="GreyStone Power Corporation"/>
    <s v="A"/>
    <x v="0"/>
    <s v="O"/>
    <x v="12"/>
    <x v="1"/>
    <s v="SOCO"/>
    <n v="204914"/>
    <n v="1876572"/>
    <x v="422"/>
    <n v="69494"/>
    <n v="613410"/>
    <x v="416"/>
    <n v="34043"/>
    <n v="461051"/>
    <x v="179"/>
  </r>
  <r>
    <n v="2022"/>
    <n v="7096"/>
    <s v="City of Geneva- (IL)"/>
    <s v="A"/>
    <x v="0"/>
    <s v="O"/>
    <x v="27"/>
    <x v="0"/>
    <s v="PJM"/>
    <n v="8924"/>
    <n v="78871"/>
    <x v="423"/>
    <n v="12108"/>
    <n v="129397"/>
    <x v="417"/>
    <n v="12969"/>
    <n v="156680"/>
    <x v="85"/>
  </r>
  <r>
    <n v="2022"/>
    <n v="7129"/>
    <s v="City of Georgetown - (TX)"/>
    <s v="A"/>
    <x v="0"/>
    <s v="O"/>
    <x v="21"/>
    <x v="0"/>
    <s v="ERCO"/>
    <n v="42424.5"/>
    <n v="308527"/>
    <x v="424"/>
    <n v="30413.3"/>
    <n v="243458"/>
    <x v="418"/>
    <n v="14062.7"/>
    <n v="163055"/>
    <x v="95"/>
  </r>
  <r>
    <n v="2022"/>
    <n v="7140"/>
    <s v="Georgia Power Co"/>
    <s v="A"/>
    <x v="0"/>
    <s v="O"/>
    <x v="12"/>
    <x v="3"/>
    <s v="SOCO"/>
    <n v="4415254.4000000004"/>
    <n v="29085636"/>
    <x v="425"/>
    <n v="4154542.1"/>
    <n v="32876026"/>
    <x v="419"/>
    <n v="2206707.7000000002"/>
    <n v="23851133"/>
    <x v="180"/>
  </r>
  <r>
    <n v="2022"/>
    <n v="7174"/>
    <s v="Gibson Electric Members Corp"/>
    <s v="A"/>
    <x v="0"/>
    <s v="O"/>
    <x v="23"/>
    <x v="1"/>
    <s v="TVA"/>
    <n v="4841"/>
    <n v="36798"/>
    <x v="426"/>
    <n v="3420"/>
    <n v="26904"/>
    <x v="420"/>
    <n v="928"/>
    <n v="13975"/>
    <x v="14"/>
  </r>
  <r>
    <n v="2022"/>
    <n v="7174"/>
    <s v="Gibson Electric Members Corp"/>
    <s v="A"/>
    <x v="0"/>
    <s v="O"/>
    <x v="22"/>
    <x v="1"/>
    <s v="TVA"/>
    <n v="59781"/>
    <n v="466240"/>
    <x v="427"/>
    <n v="24855"/>
    <n v="191639"/>
    <x v="421"/>
    <n v="11968"/>
    <n v="161533"/>
    <x v="17"/>
  </r>
  <r>
    <n v="2022"/>
    <n v="7222"/>
    <s v="City of Gillette - (WY)"/>
    <s v="A"/>
    <x v="0"/>
    <s v="O"/>
    <x v="44"/>
    <x v="0"/>
    <s v="WAUW"/>
    <n v="16627"/>
    <n v="143673"/>
    <x v="428"/>
    <n v="16831"/>
    <n v="185698"/>
    <x v="422"/>
    <n v="0"/>
    <s v="."/>
    <x v="1"/>
  </r>
  <r>
    <n v="2022"/>
    <n v="7264"/>
    <s v="Glades Electric Coop, Inc"/>
    <s v="A"/>
    <x v="0"/>
    <s v="O"/>
    <x v="29"/>
    <x v="1"/>
    <s v="SEC"/>
    <n v="30724"/>
    <n v="175967"/>
    <x v="429"/>
    <n v="8682"/>
    <n v="39362"/>
    <x v="423"/>
    <n v="15280"/>
    <n v="106115"/>
    <x v="181"/>
  </r>
  <r>
    <n v="2022"/>
    <n v="7265"/>
    <s v="City of Gladstone"/>
    <s v="A"/>
    <x v="0"/>
    <s v="O"/>
    <x v="18"/>
    <x v="0"/>
    <s v="MISO"/>
    <n v="2341.3000000000002"/>
    <n v="16860"/>
    <x v="430"/>
    <n v="1727.8"/>
    <n v="14058"/>
    <x v="207"/>
    <n v="0"/>
    <n v="0"/>
    <x v="1"/>
  </r>
  <r>
    <n v="2022"/>
    <n v="7270"/>
    <s v="City of Glasgow - (KY)"/>
    <s v="A"/>
    <x v="0"/>
    <s v="O"/>
    <x v="23"/>
    <x v="0"/>
    <s v="TVA"/>
    <n v="9157"/>
    <n v="66503"/>
    <x v="431"/>
    <n v="17513"/>
    <n v="146184"/>
    <x v="424"/>
    <n v="1195"/>
    <n v="13502"/>
    <x v="15"/>
  </r>
  <r>
    <n v="2022"/>
    <n v="7279"/>
    <s v="NextEra Energy Services, LLC"/>
    <s v="B"/>
    <x v="1"/>
    <s v="O"/>
    <x v="39"/>
    <x v="2"/>
    <s v="ISNE"/>
    <n v="0"/>
    <n v="0"/>
    <x v="19"/>
    <n v="34848.699999999997"/>
    <n v="404808"/>
    <x v="425"/>
    <n v="0"/>
    <n v="0"/>
    <x v="1"/>
  </r>
  <r>
    <n v="2022"/>
    <n v="7279"/>
    <s v="NextEra Energy Services, LLC"/>
    <s v="B"/>
    <x v="1"/>
    <s v="O"/>
    <x v="48"/>
    <x v="2"/>
    <s v="PJM"/>
    <n v="94.1"/>
    <n v="1011"/>
    <x v="432"/>
    <n v="3954.1"/>
    <n v="43433"/>
    <x v="426"/>
    <n v="0"/>
    <n v="0"/>
    <x v="1"/>
  </r>
  <r>
    <n v="2022"/>
    <n v="7279"/>
    <s v="NextEra Energy Services, LLC"/>
    <s v="B"/>
    <x v="1"/>
    <s v="O"/>
    <x v="31"/>
    <x v="2"/>
    <s v="PJM"/>
    <n v="435.2"/>
    <n v="2816"/>
    <x v="433"/>
    <n v="24213.3"/>
    <n v="245911"/>
    <x v="427"/>
    <n v="0"/>
    <n v="0"/>
    <x v="1"/>
  </r>
  <r>
    <n v="2022"/>
    <n v="7279"/>
    <s v="NextEra Energy Services, LLC"/>
    <s v="B"/>
    <x v="1"/>
    <s v="O"/>
    <x v="27"/>
    <x v="2"/>
    <s v="MISO"/>
    <n v="0"/>
    <n v="0"/>
    <x v="19"/>
    <n v="13151.3"/>
    <n v="202225"/>
    <x v="428"/>
    <n v="0"/>
    <n v="0"/>
    <x v="1"/>
  </r>
  <r>
    <n v="2022"/>
    <n v="7279"/>
    <s v="NextEra Energy Services, LLC"/>
    <s v="B"/>
    <x v="1"/>
    <s v="O"/>
    <x v="40"/>
    <x v="2"/>
    <s v="ISNE"/>
    <n v="132047"/>
    <n v="1112685"/>
    <x v="434"/>
    <n v="75036.2"/>
    <n v="675788"/>
    <x v="429"/>
    <n v="0"/>
    <n v="0"/>
    <x v="1"/>
  </r>
  <r>
    <n v="2022"/>
    <n v="7279"/>
    <s v="NextEra Energy Services, LLC"/>
    <s v="B"/>
    <x v="1"/>
    <s v="O"/>
    <x v="1"/>
    <x v="2"/>
    <s v="PJM"/>
    <n v="127.1"/>
    <n v="1378"/>
    <x v="435"/>
    <n v="15393.1"/>
    <n v="179081"/>
    <x v="430"/>
    <n v="0"/>
    <n v="0"/>
    <x v="1"/>
  </r>
  <r>
    <n v="2022"/>
    <n v="7279"/>
    <s v="NextEra Energy Services, LLC"/>
    <s v="B"/>
    <x v="1"/>
    <s v="O"/>
    <x v="28"/>
    <x v="2"/>
    <s v="ISNE"/>
    <n v="0"/>
    <n v="0"/>
    <x v="19"/>
    <n v="25533.4"/>
    <n v="363818"/>
    <x v="431"/>
    <n v="0"/>
    <n v="0"/>
    <x v="1"/>
  </r>
  <r>
    <n v="2022"/>
    <n v="7279"/>
    <s v="NextEra Energy Services, LLC"/>
    <s v="B"/>
    <x v="1"/>
    <s v="O"/>
    <x v="49"/>
    <x v="2"/>
    <s v="ISNE"/>
    <n v="0"/>
    <n v="0"/>
    <x v="19"/>
    <n v="21167.8"/>
    <n v="232975"/>
    <x v="432"/>
    <n v="0"/>
    <n v="0"/>
    <x v="1"/>
  </r>
  <r>
    <n v="2022"/>
    <n v="7279"/>
    <s v="NextEra Energy Services, LLC"/>
    <s v="B"/>
    <x v="1"/>
    <s v="O"/>
    <x v="26"/>
    <x v="2"/>
    <s v="PJM"/>
    <n v="753.2"/>
    <n v="4942"/>
    <x v="436"/>
    <n v="49760.3"/>
    <n v="512061"/>
    <x v="22"/>
    <n v="0"/>
    <n v="0"/>
    <x v="1"/>
  </r>
  <r>
    <n v="2022"/>
    <n v="7279"/>
    <s v="NextEra Energy Services, LLC"/>
    <s v="B"/>
    <x v="1"/>
    <s v="O"/>
    <x v="4"/>
    <x v="2"/>
    <s v="NYIS"/>
    <n v="0"/>
    <n v="0"/>
    <x v="19"/>
    <n v="19785.7"/>
    <n v="295149"/>
    <x v="433"/>
    <n v="0"/>
    <n v="0"/>
    <x v="1"/>
  </r>
  <r>
    <n v="2022"/>
    <n v="7279"/>
    <s v="NextEra Energy Services, LLC"/>
    <s v="B"/>
    <x v="1"/>
    <s v="O"/>
    <x v="32"/>
    <x v="2"/>
    <s v="PJM"/>
    <n v="0"/>
    <n v="0"/>
    <x v="19"/>
    <n v="14678.1"/>
    <n v="253172"/>
    <x v="434"/>
    <n v="0"/>
    <n v="0"/>
    <x v="1"/>
  </r>
  <r>
    <n v="2022"/>
    <n v="7279"/>
    <s v="NextEra Energy Services, LLC"/>
    <s v="B"/>
    <x v="1"/>
    <s v="O"/>
    <x v="5"/>
    <x v="2"/>
    <s v="PJM"/>
    <n v="26759.200000000001"/>
    <n v="228275"/>
    <x v="437"/>
    <n v="68191.399999999994"/>
    <n v="970274"/>
    <x v="255"/>
    <n v="0"/>
    <n v="0"/>
    <x v="1"/>
  </r>
  <r>
    <n v="2022"/>
    <n v="7279"/>
    <s v="NextEra Energy Services, LLC"/>
    <s v="B"/>
    <x v="1"/>
    <s v="O"/>
    <x v="36"/>
    <x v="2"/>
    <s v="ISNE"/>
    <n v="0"/>
    <n v="0"/>
    <x v="19"/>
    <n v="10634.4"/>
    <n v="120103"/>
    <x v="435"/>
    <n v="0"/>
    <n v="0"/>
    <x v="1"/>
  </r>
  <r>
    <n v="2022"/>
    <n v="7294"/>
    <s v="City of Glendale - (CA)"/>
    <s v="A"/>
    <x v="0"/>
    <s v="O"/>
    <x v="10"/>
    <x v="0"/>
    <s v="LDWP"/>
    <n v="94963.3"/>
    <n v="407214"/>
    <x v="438"/>
    <n v="115817"/>
    <n v="598974"/>
    <x v="436"/>
    <n v="3551.9"/>
    <n v="20847"/>
    <x v="129"/>
  </r>
  <r>
    <n v="2022"/>
    <n v="7353"/>
    <s v="Golden Valley Elec Assn Inc"/>
    <s v="A"/>
    <x v="0"/>
    <s v="O"/>
    <x v="11"/>
    <x v="1"/>
    <s v="NA"/>
    <n v="80932.3"/>
    <n v="282672"/>
    <x v="439"/>
    <n v="32237.200000000001"/>
    <n v="119020"/>
    <x v="437"/>
    <n v="169391.8"/>
    <n v="842722"/>
    <x v="182"/>
  </r>
  <r>
    <n v="2022"/>
    <n v="7450"/>
    <s v="Grady Electric Membership Corp"/>
    <s v="A"/>
    <x v="0"/>
    <s v="O"/>
    <x v="12"/>
    <x v="1"/>
    <s v="SOCO"/>
    <n v="37625"/>
    <n v="248393"/>
    <x v="440"/>
    <n v="7105"/>
    <n v="54302"/>
    <x v="438"/>
    <n v="709"/>
    <n v="4161"/>
    <x v="183"/>
  </r>
  <r>
    <n v="2022"/>
    <n v="7483"/>
    <s v="City of Grand Haven - (MI)"/>
    <s v="A"/>
    <x v="0"/>
    <s v="O"/>
    <x v="18"/>
    <x v="0"/>
    <s v="MISO"/>
    <n v="12577.5"/>
    <n v="89722"/>
    <x v="441"/>
    <n v="11369.8"/>
    <n v="86972"/>
    <x v="439"/>
    <n v="11927"/>
    <n v="110835"/>
    <x v="184"/>
  </r>
  <r>
    <n v="2022"/>
    <n v="7490"/>
    <s v="Grand River Dam Authority"/>
    <s v="A"/>
    <x v="0"/>
    <s v="O"/>
    <x v="16"/>
    <x v="6"/>
    <s v="SWPP"/>
    <s v="."/>
    <s v="."/>
    <x v="73"/>
    <n v="441.9"/>
    <n v="4391"/>
    <x v="440"/>
    <n v="228376.9"/>
    <n v="3636749"/>
    <x v="124"/>
  </r>
  <r>
    <n v="2022"/>
    <n v="7548"/>
    <s v="PUD No 1 of Grays Harbor County"/>
    <s v="A"/>
    <x v="0"/>
    <s v="O"/>
    <x v="20"/>
    <x v="4"/>
    <s v="BPAT"/>
    <n v="63918.9"/>
    <n v="518242"/>
    <x v="442"/>
    <n v="34607.800000000003"/>
    <n v="325673"/>
    <x v="441"/>
    <n v="14048.2"/>
    <n v="150001"/>
    <x v="43"/>
  </r>
  <r>
    <n v="2022"/>
    <n v="7554"/>
    <s v="Green Mountain Energy Company"/>
    <s v="B"/>
    <x v="1"/>
    <s v="O"/>
    <x v="27"/>
    <x v="2"/>
    <s v="PJM"/>
    <n v="9229.2000000000007"/>
    <n v="66548"/>
    <x v="443"/>
    <n v="14.1"/>
    <n v="150"/>
    <x v="48"/>
    <n v="0"/>
    <n v="0"/>
    <x v="1"/>
  </r>
  <r>
    <n v="2022"/>
    <n v="7554"/>
    <s v="Green Mountain Energy Company"/>
    <s v="B"/>
    <x v="1"/>
    <s v="O"/>
    <x v="40"/>
    <x v="2"/>
    <s v="ISNE"/>
    <n v="2013.8"/>
    <n v="11094"/>
    <x v="444"/>
    <n v="0"/>
    <n v="0"/>
    <x v="19"/>
    <n v="0"/>
    <n v="0"/>
    <x v="1"/>
  </r>
  <r>
    <n v="2022"/>
    <n v="7554"/>
    <s v="Green Mountain Energy Company"/>
    <s v="B"/>
    <x v="1"/>
    <s v="O"/>
    <x v="1"/>
    <x v="2"/>
    <s v="PJM"/>
    <n v="4315.8"/>
    <n v="27854"/>
    <x v="445"/>
    <n v="0"/>
    <n v="0"/>
    <x v="19"/>
    <n v="0"/>
    <n v="0"/>
    <x v="1"/>
  </r>
  <r>
    <n v="2022"/>
    <n v="7554"/>
    <s v="Green Mountain Energy Company"/>
    <s v="B"/>
    <x v="1"/>
    <s v="O"/>
    <x v="26"/>
    <x v="2"/>
    <s v="PJM"/>
    <n v="943.8"/>
    <n v="5970"/>
    <x v="446"/>
    <n v="436.8"/>
    <n v="3576"/>
    <x v="442"/>
    <n v="0"/>
    <n v="0"/>
    <x v="1"/>
  </r>
  <r>
    <n v="2022"/>
    <n v="7554"/>
    <s v="Green Mountain Energy Company"/>
    <s v="B"/>
    <x v="1"/>
    <s v="O"/>
    <x v="4"/>
    <x v="2"/>
    <s v="NYIS"/>
    <n v="53198"/>
    <n v="329098"/>
    <x v="447"/>
    <n v="6957.7"/>
    <n v="96714"/>
    <x v="289"/>
    <n v="0"/>
    <n v="0"/>
    <x v="1"/>
  </r>
  <r>
    <n v="2022"/>
    <n v="7554"/>
    <s v="Green Mountain Energy Company"/>
    <s v="B"/>
    <x v="1"/>
    <s v="O"/>
    <x v="5"/>
    <x v="2"/>
    <s v="PJM"/>
    <n v="52481.3"/>
    <n v="425367"/>
    <x v="448"/>
    <n v="1658"/>
    <n v="20584"/>
    <x v="443"/>
    <n v="0"/>
    <n v="0"/>
    <x v="1"/>
  </r>
  <r>
    <n v="2022"/>
    <n v="7554"/>
    <s v="Green Mountain Energy Company"/>
    <s v="D"/>
    <x v="0"/>
    <s v="O"/>
    <x v="21"/>
    <x v="2"/>
    <s v="ERCO"/>
    <n v="582093.5"/>
    <n v="3913777"/>
    <x v="449"/>
    <n v="168816.6"/>
    <n v="1600754"/>
    <x v="444"/>
    <s v="."/>
    <s v="."/>
    <x v="7"/>
  </r>
  <r>
    <n v="2022"/>
    <n v="7558"/>
    <s v="Grayson Rural Electric Coop Corp"/>
    <s v="A"/>
    <x v="0"/>
    <s v="O"/>
    <x v="23"/>
    <x v="1"/>
    <s v="PJM"/>
    <n v="28108"/>
    <n v="172197"/>
    <x v="450"/>
    <n v="10414"/>
    <n v="96176"/>
    <x v="445"/>
    <n v="2276"/>
    <n v="29611"/>
    <x v="0"/>
  </r>
  <r>
    <n v="2022"/>
    <n v="7559"/>
    <s v="Grayson-Collin Elec Coop, Inc"/>
    <s v="A"/>
    <x v="0"/>
    <s v="O"/>
    <x v="21"/>
    <x v="1"/>
    <s v="ERCO"/>
    <n v="161140"/>
    <n v="1096322"/>
    <x v="451"/>
    <n v="33047"/>
    <n v="215150"/>
    <x v="446"/>
    <s v="."/>
    <s v="."/>
    <x v="7"/>
  </r>
  <r>
    <n v="2022"/>
    <n v="7561"/>
    <s v="Greenbelt Electric Coop, Inc"/>
    <s v="A"/>
    <x v="0"/>
    <s v="O"/>
    <x v="21"/>
    <x v="1"/>
    <s v="ERCO"/>
    <n v="5652"/>
    <n v="28723"/>
    <x v="452"/>
    <n v="3059"/>
    <n v="18323"/>
    <x v="447"/>
    <n v="17884"/>
    <n v="153368"/>
    <x v="185"/>
  </r>
  <r>
    <n v="2022"/>
    <n v="7563"/>
    <s v="Grand Valley Power"/>
    <s v="A"/>
    <x v="0"/>
    <s v="O"/>
    <x v="45"/>
    <x v="1"/>
    <s v="PSCO"/>
    <n v="25144"/>
    <n v="168748"/>
    <x v="453"/>
    <n v="9887"/>
    <n v="76125"/>
    <x v="448"/>
    <n v="1363"/>
    <n v="12104"/>
    <x v="186"/>
  </r>
  <r>
    <n v="2022"/>
    <n v="7601"/>
    <s v="Green Mountain Power Corp"/>
    <s v="A"/>
    <x v="0"/>
    <s v="O"/>
    <x v="41"/>
    <x v="3"/>
    <s v="ISNE"/>
    <n v="319345"/>
    <n v="1567812"/>
    <x v="454"/>
    <n v="257156"/>
    <n v="1456592"/>
    <x v="449"/>
    <n v="126104"/>
    <n v="1105029"/>
    <x v="187"/>
  </r>
  <r>
    <n v="2022"/>
    <n v="7625"/>
    <s v="City of Greeneville - (TN)"/>
    <s v="A"/>
    <x v="0"/>
    <s v="O"/>
    <x v="22"/>
    <x v="0"/>
    <s v="TVA"/>
    <n v="55375"/>
    <n v="467935"/>
    <x v="455"/>
    <n v="37583"/>
    <n v="297805"/>
    <x v="450"/>
    <n v="22966"/>
    <n v="357713"/>
    <x v="43"/>
  </r>
  <r>
    <n v="2022"/>
    <n v="7627"/>
    <s v="City of Greenfield - (IN)"/>
    <s v="A"/>
    <x v="0"/>
    <s v="O"/>
    <x v="14"/>
    <x v="0"/>
    <s v="MISO"/>
    <n v="11990"/>
    <n v="104619"/>
    <x v="456"/>
    <n v="9363"/>
    <n v="92978"/>
    <x v="451"/>
    <n v="13123"/>
    <n v="153200"/>
    <x v="50"/>
  </r>
  <r>
    <n v="2022"/>
    <n v="7634"/>
    <s v="City of Greenville - (TX)"/>
    <s v="A"/>
    <x v="0"/>
    <s v="O"/>
    <x v="21"/>
    <x v="0"/>
    <s v="ERCO"/>
    <n v="23088"/>
    <n v="185867"/>
    <x v="457"/>
    <n v="35117.699999999997"/>
    <n v="351422"/>
    <x v="452"/>
    <s v="."/>
    <s v="."/>
    <x v="7"/>
  </r>
  <r>
    <n v="2022"/>
    <n v="7639"/>
    <s v="Greenville Utilities Comm"/>
    <s v="A"/>
    <x v="0"/>
    <s v="O"/>
    <x v="13"/>
    <x v="0"/>
    <s v="CPLE"/>
    <n v="92623.5"/>
    <n v="844243"/>
    <x v="458"/>
    <n v="59533.4"/>
    <n v="611876"/>
    <x v="453"/>
    <n v="21458.3"/>
    <n v="305247"/>
    <x v="188"/>
  </r>
  <r>
    <n v="2022"/>
    <n v="7646"/>
    <s v="Greenwood CPW"/>
    <s v="A"/>
    <x v="0"/>
    <s v="O"/>
    <x v="7"/>
    <x v="0"/>
    <s v="DUK"/>
    <n v="12713"/>
    <n v="114910"/>
    <x v="459"/>
    <n v="16640"/>
    <n v="173109"/>
    <x v="454"/>
    <s v="."/>
    <s v="."/>
    <x v="7"/>
  </r>
  <r>
    <n v="2022"/>
    <n v="7651"/>
    <s v="Greenwood Utilities Comm"/>
    <s v="A"/>
    <x v="0"/>
    <s v="O"/>
    <x v="0"/>
    <x v="0"/>
    <s v="MISO"/>
    <n v="12216.2"/>
    <n v="96788"/>
    <x v="460"/>
    <n v="13460"/>
    <n v="123187"/>
    <x v="455"/>
    <n v="4260.3999999999996"/>
    <n v="46432"/>
    <x v="17"/>
  </r>
  <r>
    <n v="2022"/>
    <n v="7654"/>
    <s v="Greer Commission of Public Wks"/>
    <s v="A"/>
    <x v="0"/>
    <s v="O"/>
    <x v="7"/>
    <x v="0"/>
    <s v="DUK"/>
    <n v="27766"/>
    <n v="221591"/>
    <x v="461"/>
    <n v="21984"/>
    <n v="194226"/>
    <x v="456"/>
    <s v="."/>
    <s v="."/>
    <x v="7"/>
  </r>
  <r>
    <n v="2022"/>
    <n v="7679"/>
    <s v="City of Griffin - (GA)"/>
    <s v="A"/>
    <x v="0"/>
    <s v="O"/>
    <x v="12"/>
    <x v="0"/>
    <s v="SOCO"/>
    <n v="20976"/>
    <n v="160493"/>
    <x v="462"/>
    <n v="21032"/>
    <n v="160256"/>
    <x v="457"/>
    <n v="8716"/>
    <n v="92042"/>
    <x v="101"/>
  </r>
  <r>
    <n v="2022"/>
    <n v="7716"/>
    <s v="Groton Dept of Utilities - (CT)"/>
    <s v="A"/>
    <x v="0"/>
    <s v="O"/>
    <x v="39"/>
    <x v="0"/>
    <s v="ISNE"/>
    <n v="18710.099999999999"/>
    <n v="105850"/>
    <x v="463"/>
    <n v="16279.9"/>
    <n v="95235"/>
    <x v="458"/>
    <n v="28430.1"/>
    <n v="259526"/>
    <x v="9"/>
  </r>
  <r>
    <n v="2022"/>
    <n v="7752"/>
    <s v="Guadalupe Valley Elec Coop Inc"/>
    <s v="A"/>
    <x v="0"/>
    <s v="O"/>
    <x v="21"/>
    <x v="1"/>
    <s v="ERCO"/>
    <n v="165641.70000000001"/>
    <n v="1324704"/>
    <x v="464"/>
    <n v="39749.300000000003"/>
    <n v="338090"/>
    <x v="459"/>
    <n v="78312.3"/>
    <n v="1214619"/>
    <x v="189"/>
  </r>
  <r>
    <n v="2022"/>
    <n v="7785"/>
    <s v="Gulf Coast Electric Coop, Inc"/>
    <s v="A"/>
    <x v="0"/>
    <s v="O"/>
    <x v="29"/>
    <x v="1"/>
    <s v="SOCO"/>
    <n v="39979"/>
    <n v="284511"/>
    <x v="465"/>
    <n v="8763.2999999999993"/>
    <n v="69786"/>
    <x v="460"/>
    <s v="."/>
    <s v="."/>
    <x v="7"/>
  </r>
  <r>
    <n v="2022"/>
    <n v="7827"/>
    <s v="Guntersville Electric Board"/>
    <s v="A"/>
    <x v="0"/>
    <s v="O"/>
    <x v="9"/>
    <x v="0"/>
    <s v="TVA"/>
    <n v="8874"/>
    <n v="70282"/>
    <x v="466"/>
    <n v="11239"/>
    <n v="89199"/>
    <x v="461"/>
    <n v="7071"/>
    <n v="83675"/>
    <x v="57"/>
  </r>
  <r>
    <n v="2022"/>
    <n v="7887"/>
    <s v="Habersham Electric Membership Corp"/>
    <s v="A"/>
    <x v="0"/>
    <s v="O"/>
    <x v="12"/>
    <x v="1"/>
    <s v="SOCO"/>
    <n v="56869"/>
    <n v="438518"/>
    <x v="467"/>
    <n v="12218"/>
    <n v="104260"/>
    <x v="462"/>
    <s v="."/>
    <s v="."/>
    <x v="7"/>
  </r>
  <r>
    <n v="2022"/>
    <n v="7891"/>
    <s v="Guernsey-Muskingum El Coop Inc"/>
    <s v="A"/>
    <x v="0"/>
    <s v="O"/>
    <x v="32"/>
    <x v="1"/>
    <s v="PJM"/>
    <n v="27293.4"/>
    <n v="174081"/>
    <x v="468"/>
    <n v="6508"/>
    <n v="44803"/>
    <x v="463"/>
    <n v="4160.7"/>
    <n v="31082"/>
    <x v="38"/>
  </r>
  <r>
    <n v="2022"/>
    <n v="7908"/>
    <s v="Hagerstown Light Department"/>
    <s v="A"/>
    <x v="0"/>
    <s v="O"/>
    <x v="1"/>
    <x v="0"/>
    <s v="PJM"/>
    <n v="12736.3"/>
    <n v="165334"/>
    <x v="469"/>
    <n v="6935.6"/>
    <n v="88514"/>
    <x v="464"/>
    <n v="4334.8999999999996"/>
    <n v="60562"/>
    <x v="190"/>
  </r>
  <r>
    <n v="2022"/>
    <n v="7977"/>
    <s v="City of Hamilton - (OH)"/>
    <s v="A"/>
    <x v="0"/>
    <s v="O"/>
    <x v="32"/>
    <x v="0"/>
    <s v="PJM"/>
    <n v="39694"/>
    <n v="249108"/>
    <x v="470"/>
    <n v="28346.400000000001"/>
    <n v="261126"/>
    <x v="465"/>
    <n v="9259.6"/>
    <n v="80239"/>
    <x v="191"/>
  </r>
  <r>
    <n v="2022"/>
    <n v="7979"/>
    <s v="Hamilton County Elec Coop Assn"/>
    <s v="A"/>
    <x v="0"/>
    <s v="O"/>
    <x v="21"/>
    <x v="1"/>
    <s v="ERCO"/>
    <n v="36006.6"/>
    <n v="246999"/>
    <x v="471"/>
    <n v="4350.3999999999996"/>
    <n v="31580"/>
    <x v="466"/>
    <s v="."/>
    <s v="."/>
    <x v="7"/>
  </r>
  <r>
    <n v="2022"/>
    <n v="8000"/>
    <s v="NineStar Connect"/>
    <s v="A"/>
    <x v="0"/>
    <s v="O"/>
    <x v="14"/>
    <x v="1"/>
    <s v="MISO"/>
    <n v="37319"/>
    <n v="254074"/>
    <x v="472"/>
    <n v="5500"/>
    <n v="42856"/>
    <x v="467"/>
    <n v="2973"/>
    <n v="26021"/>
    <x v="95"/>
  </r>
  <r>
    <n v="2022"/>
    <n v="8034"/>
    <s v="Hancock-Wood Electric Coop Inc"/>
    <s v="A"/>
    <x v="0"/>
    <s v="O"/>
    <x v="32"/>
    <x v="1"/>
    <s v="PJM"/>
    <n v="23664.3"/>
    <n v="151458"/>
    <x v="473"/>
    <n v="14449.5"/>
    <n v="104770"/>
    <x v="468"/>
    <n v="11202.7"/>
    <n v="103982"/>
    <x v="9"/>
  </r>
  <r>
    <n v="2022"/>
    <n v="8055"/>
    <s v="City of Hannibal - (MO)"/>
    <s v="A"/>
    <x v="0"/>
    <s v="O"/>
    <x v="35"/>
    <x v="0"/>
    <s v="MISO"/>
    <n v="9184.9"/>
    <n v="80652"/>
    <x v="460"/>
    <n v="3364.2"/>
    <n v="28562"/>
    <x v="469"/>
    <n v="10608.9"/>
    <n v="127543"/>
    <x v="51"/>
  </r>
  <r>
    <n v="2022"/>
    <n v="8147"/>
    <s v="City of Harriman - (TN)"/>
    <s v="A"/>
    <x v="0"/>
    <s v="O"/>
    <x v="22"/>
    <x v="0"/>
    <s v="TVA"/>
    <n v="17280"/>
    <n v="125544"/>
    <x v="474"/>
    <n v="9779"/>
    <n v="65166"/>
    <x v="470"/>
    <n v="750"/>
    <n v="11867"/>
    <x v="14"/>
  </r>
  <r>
    <n v="2022"/>
    <n v="8179"/>
    <s v="Harrison County Rural E M C"/>
    <s v="A"/>
    <x v="0"/>
    <s v="O"/>
    <x v="14"/>
    <x v="1"/>
    <s v="MISO"/>
    <n v="44473.4"/>
    <n v="366291"/>
    <x v="475"/>
    <n v="9496.9"/>
    <n v="82709"/>
    <x v="287"/>
    <n v="5982.6"/>
    <n v="61284"/>
    <x v="43"/>
  </r>
  <r>
    <n v="2022"/>
    <n v="8198"/>
    <s v="City of Harrisonburg - (VA)"/>
    <s v="A"/>
    <x v="0"/>
    <s v="O"/>
    <x v="2"/>
    <x v="0"/>
    <s v="PJM"/>
    <n v="23708"/>
    <n v="208840"/>
    <x v="476"/>
    <n v="39023"/>
    <n v="376037"/>
    <x v="471"/>
    <n v="11139"/>
    <n v="127345"/>
    <x v="27"/>
  </r>
  <r>
    <n v="2022"/>
    <n v="8210"/>
    <s v="Hart Electric Member Corp"/>
    <s v="A"/>
    <x v="0"/>
    <s v="O"/>
    <x v="12"/>
    <x v="1"/>
    <s v="SOCO"/>
    <n v="57504"/>
    <n v="410046"/>
    <x v="477"/>
    <n v="26584"/>
    <n v="191864"/>
    <x v="472"/>
    <n v="2492"/>
    <n v="26117"/>
    <x v="85"/>
  </r>
  <r>
    <n v="2022"/>
    <n v="8212"/>
    <s v="Hartford Electric"/>
    <s v="A"/>
    <x v="0"/>
    <s v="O"/>
    <x v="3"/>
    <x v="0"/>
    <s v="MISO"/>
    <n v="6568.2"/>
    <n v="52499"/>
    <x v="478"/>
    <n v="7950.9"/>
    <n v="77131"/>
    <x v="473"/>
    <n v="14853.9"/>
    <n v="179064"/>
    <x v="17"/>
  </r>
  <r>
    <n v="2022"/>
    <n v="8226"/>
    <s v="City of Hartselle"/>
    <s v="A"/>
    <x v="0"/>
    <s v="O"/>
    <x v="9"/>
    <x v="0"/>
    <s v="TVA"/>
    <n v="7558"/>
    <n v="61895"/>
    <x v="479"/>
    <n v="7195"/>
    <n v="59107"/>
    <x v="474"/>
    <n v="2013"/>
    <n v="27189"/>
    <x v="0"/>
  </r>
  <r>
    <n v="2022"/>
    <n v="8245"/>
    <s v="City of Hastings - (NE)"/>
    <s v="A"/>
    <x v="0"/>
    <s v="O"/>
    <x v="42"/>
    <x v="0"/>
    <s v="SWPP"/>
    <n v="11647"/>
    <n v="113538"/>
    <x v="480"/>
    <n v="10368"/>
    <n v="111565"/>
    <x v="475"/>
    <n v="13854"/>
    <n v="209470"/>
    <x v="147"/>
  </r>
  <r>
    <n v="2022"/>
    <n v="8287"/>
    <s v="Hawaii Electric Light Co Inc"/>
    <s v="A"/>
    <x v="0"/>
    <s v="O"/>
    <x v="50"/>
    <x v="3"/>
    <s v="NA"/>
    <n v="208195.4"/>
    <n v="434187"/>
    <x v="481"/>
    <n v="167986.7"/>
    <n v="362753"/>
    <x v="476"/>
    <n v="103384.3"/>
    <n v="256893"/>
    <x v="192"/>
  </r>
  <r>
    <n v="2022"/>
    <n v="8319"/>
    <s v="Heartland Power Coop"/>
    <s v="A"/>
    <x v="0"/>
    <s v="O"/>
    <x v="19"/>
    <x v="1"/>
    <s v="MISO"/>
    <n v="10741.1"/>
    <n v="87884"/>
    <x v="482"/>
    <n v="4692.7"/>
    <n v="44493"/>
    <x v="477"/>
    <n v="12792.1"/>
    <n v="173879"/>
    <x v="38"/>
  </r>
  <r>
    <n v="2022"/>
    <n v="8319"/>
    <s v="Heartland Power Coop"/>
    <s v="A"/>
    <x v="0"/>
    <s v="O"/>
    <x v="6"/>
    <x v="1"/>
    <s v="MISO"/>
    <n v="122.1"/>
    <n v="1030"/>
    <x v="483"/>
    <s v="."/>
    <s v="."/>
    <x v="74"/>
    <s v="."/>
    <s v="."/>
    <x v="7"/>
  </r>
  <r>
    <n v="2022"/>
    <n v="8333"/>
    <s v="Haywood Electric Member Corp"/>
    <s v="A"/>
    <x v="0"/>
    <s v="O"/>
    <x v="12"/>
    <x v="1"/>
    <s v="DUK"/>
    <n v="583"/>
    <n v="3612"/>
    <x v="484"/>
    <n v="5"/>
    <n v="25"/>
    <x v="478"/>
    <s v="."/>
    <s v="."/>
    <x v="7"/>
  </r>
  <r>
    <n v="2022"/>
    <n v="8333"/>
    <s v="Haywood Electric Member Corp"/>
    <s v="A"/>
    <x v="0"/>
    <s v="O"/>
    <x v="13"/>
    <x v="1"/>
    <s v="DUK"/>
    <n v="43924.2"/>
    <n v="276206"/>
    <x v="485"/>
    <n v="3134"/>
    <n v="26520"/>
    <x v="479"/>
    <n v="799"/>
    <n v="8120"/>
    <x v="193"/>
  </r>
  <r>
    <n v="2022"/>
    <n v="8333"/>
    <s v="Haywood Electric Member Corp"/>
    <s v="A"/>
    <x v="0"/>
    <s v="O"/>
    <x v="7"/>
    <x v="1"/>
    <s v="DUK"/>
    <n v="10"/>
    <n v="61"/>
    <x v="486"/>
    <n v="9"/>
    <n v="60"/>
    <x v="135"/>
    <s v="."/>
    <s v="."/>
    <x v="7"/>
  </r>
  <r>
    <n v="2022"/>
    <n v="8447"/>
    <s v="Hendricks County Rural E M C"/>
    <s v="A"/>
    <x v="0"/>
    <s v="O"/>
    <x v="14"/>
    <x v="1"/>
    <s v="MISO"/>
    <n v="66214.7"/>
    <n v="520225"/>
    <x v="487"/>
    <n v="29421.4"/>
    <n v="289850"/>
    <x v="480"/>
    <n v="3485.4"/>
    <n v="43367"/>
    <x v="42"/>
  </r>
  <r>
    <n v="2022"/>
    <n v="8449"/>
    <s v="Henderson City Utility Comm"/>
    <s v="A"/>
    <x v="0"/>
    <s v="O"/>
    <x v="23"/>
    <x v="0"/>
    <s v="MISO"/>
    <n v="10237.299999999999"/>
    <n v="121179"/>
    <x v="488"/>
    <n v="8485.5"/>
    <n v="107169"/>
    <x v="481"/>
    <n v="17806.900000000001"/>
    <n v="308798"/>
    <x v="91"/>
  </r>
  <r>
    <n v="2022"/>
    <n v="8548"/>
    <s v="City of Hickman"/>
    <s v="A"/>
    <x v="0"/>
    <s v="O"/>
    <x v="23"/>
    <x v="0"/>
    <s v="TVA"/>
    <n v="1451"/>
    <n v="9122"/>
    <x v="489"/>
    <n v="1152"/>
    <n v="6408"/>
    <x v="482"/>
    <n v="0"/>
    <n v="0"/>
    <x v="1"/>
  </r>
  <r>
    <n v="2022"/>
    <n v="8566"/>
    <s v="High Plains Power Inc"/>
    <s v="A"/>
    <x v="0"/>
    <s v="O"/>
    <x v="44"/>
    <x v="1"/>
    <s v="WACM"/>
    <n v="20287"/>
    <n v="148726"/>
    <x v="490"/>
    <n v="5336"/>
    <n v="51543"/>
    <x v="483"/>
    <n v="56768"/>
    <n v="688564"/>
    <x v="194"/>
  </r>
  <r>
    <n v="2022"/>
    <n v="8570"/>
    <s v="Highline Electric Assn"/>
    <s v="A"/>
    <x v="0"/>
    <s v="O"/>
    <x v="45"/>
    <x v="1"/>
    <s v="WACM"/>
    <n v="7405.6"/>
    <n v="57610"/>
    <x v="491"/>
    <n v="7662"/>
    <n v="57190"/>
    <x v="484"/>
    <n v="30403.1"/>
    <n v="283606"/>
    <x v="195"/>
  </r>
  <r>
    <n v="2022"/>
    <n v="8570"/>
    <s v="Highline Electric Assn"/>
    <s v="A"/>
    <x v="0"/>
    <s v="O"/>
    <x v="42"/>
    <x v="1"/>
    <s v="WACM"/>
    <n v="1123"/>
    <n v="8700"/>
    <x v="492"/>
    <n v="994.1"/>
    <n v="7657"/>
    <x v="485"/>
    <n v="9868.9"/>
    <n v="80013"/>
    <x v="196"/>
  </r>
  <r>
    <n v="2022"/>
    <n v="8571"/>
    <s v="Town of High Point"/>
    <s v="A"/>
    <x v="0"/>
    <s v="O"/>
    <x v="13"/>
    <x v="0"/>
    <s v="DUK"/>
    <n v="46241.7"/>
    <n v="395074"/>
    <x v="493"/>
    <n v="63433.3"/>
    <n v="615000"/>
    <x v="486"/>
    <n v="14484.7"/>
    <n v="163164"/>
    <x v="197"/>
  </r>
  <r>
    <n v="2022"/>
    <n v="8620"/>
    <s v="HILCO Electric Cooperative, Inc."/>
    <s v="A"/>
    <x v="0"/>
    <s v="O"/>
    <x v="21"/>
    <x v="1"/>
    <s v="ERCO"/>
    <n v="72668"/>
    <n v="478196"/>
    <x v="494"/>
    <n v="26118"/>
    <n v="174483"/>
    <x v="487"/>
    <n v="1081"/>
    <n v="13042"/>
    <x v="0"/>
  </r>
  <r>
    <n v="2022"/>
    <n v="8699"/>
    <s v="Inland Power &amp; Light Company"/>
    <s v="A"/>
    <x v="0"/>
    <s v="O"/>
    <x v="46"/>
    <x v="1"/>
    <s v="BPAT"/>
    <n v="3079.6"/>
    <n v="36398"/>
    <x v="495"/>
    <n v="397"/>
    <n v="4493"/>
    <x v="488"/>
    <n v="1.5"/>
    <n v="5"/>
    <x v="15"/>
  </r>
  <r>
    <n v="2022"/>
    <n v="8699"/>
    <s v="Inland Power &amp; Light Company"/>
    <s v="A"/>
    <x v="0"/>
    <s v="O"/>
    <x v="20"/>
    <x v="1"/>
    <s v="BPAT"/>
    <n v="62173.1"/>
    <n v="736037"/>
    <x v="496"/>
    <n v="17104.7"/>
    <n v="208529"/>
    <x v="489"/>
    <n v="5697.8"/>
    <n v="93574"/>
    <x v="198"/>
  </r>
  <r>
    <n v="2022"/>
    <n v="8723"/>
    <s v="City of Holland"/>
    <s v="A"/>
    <x v="0"/>
    <s v="O"/>
    <x v="18"/>
    <x v="0"/>
    <s v="MISO"/>
    <n v="21340"/>
    <n v="188945"/>
    <x v="497"/>
    <n v="31722"/>
    <n v="319607"/>
    <x v="490"/>
    <n v="43241"/>
    <n v="597237"/>
    <x v="199"/>
  </r>
  <r>
    <n v="2022"/>
    <n v="8748"/>
    <s v="City of Holly Springs"/>
    <s v="A"/>
    <x v="0"/>
    <s v="O"/>
    <x v="0"/>
    <x v="0"/>
    <s v="TVA"/>
    <n v="16937"/>
    <n v="135703"/>
    <x v="498"/>
    <n v="10641"/>
    <n v="76300"/>
    <x v="491"/>
    <n v="1274"/>
    <n v="11944"/>
    <x v="0"/>
  </r>
  <r>
    <n v="2022"/>
    <n v="8761"/>
    <s v="Holmes-Wayne Electric Coop Inc"/>
    <s v="A"/>
    <x v="0"/>
    <s v="O"/>
    <x v="32"/>
    <x v="1"/>
    <s v="PJM"/>
    <n v="26771.7"/>
    <n v="180296"/>
    <x v="499"/>
    <n v="13283.9"/>
    <n v="99625"/>
    <x v="492"/>
    <n v="10113.700000000001"/>
    <n v="96760"/>
    <x v="10"/>
  </r>
  <r>
    <n v="2022"/>
    <n v="8764"/>
    <s v="Holston Electric Coop, Inc"/>
    <s v="A"/>
    <x v="0"/>
    <s v="O"/>
    <x v="22"/>
    <x v="1"/>
    <s v="TVA"/>
    <n v="45699"/>
    <n v="358970"/>
    <x v="500"/>
    <n v="19856"/>
    <n v="140606"/>
    <x v="493"/>
    <n v="22091"/>
    <n v="294642"/>
    <x v="43"/>
  </r>
  <r>
    <n v="2022"/>
    <n v="8773"/>
    <s v="Holy Cross Electric Assn, Inc"/>
    <s v="A"/>
    <x v="0"/>
    <s v="O"/>
    <x v="45"/>
    <x v="1"/>
    <s v="PSCO"/>
    <n v="83033.100000000006"/>
    <n v="688858"/>
    <x v="501"/>
    <n v="52885.4"/>
    <n v="519271"/>
    <x v="494"/>
    <n v="6769"/>
    <n v="65024"/>
    <x v="85"/>
  </r>
  <r>
    <n v="2022"/>
    <n v="8774"/>
    <s v="City of Holyoke - (MA)"/>
    <s v="A"/>
    <x v="0"/>
    <s v="O"/>
    <x v="40"/>
    <x v="0"/>
    <s v="ISNE"/>
    <n v="15360"/>
    <n v="110165"/>
    <x v="502"/>
    <n v="29694"/>
    <n v="232144"/>
    <x v="495"/>
    <n v="4947"/>
    <n v="47036"/>
    <x v="10"/>
  </r>
  <r>
    <n v="2022"/>
    <n v="8786"/>
    <s v="Horry Electric Coop Inc"/>
    <s v="A"/>
    <x v="0"/>
    <s v="O"/>
    <x v="7"/>
    <x v="1"/>
    <s v="SC"/>
    <n v="138810"/>
    <n v="1070438"/>
    <x v="503"/>
    <n v="30413"/>
    <n v="227239"/>
    <x v="496"/>
    <n v="3509"/>
    <n v="35545"/>
    <x v="9"/>
  </r>
  <r>
    <n v="2022"/>
    <n v="8795"/>
    <s v="City of Homestead - (FL)"/>
    <s v="A"/>
    <x v="0"/>
    <s v="O"/>
    <x v="29"/>
    <x v="0"/>
    <s v="HST"/>
    <n v="46411.5"/>
    <n v="385270"/>
    <x v="504"/>
    <n v="5504"/>
    <n v="66241"/>
    <x v="497"/>
    <n v="12363"/>
    <n v="164196"/>
    <x v="200"/>
  </r>
  <r>
    <n v="2022"/>
    <n v="8840"/>
    <s v="City of Hope"/>
    <s v="A"/>
    <x v="0"/>
    <s v="O"/>
    <x v="25"/>
    <x v="0"/>
    <s v="MISO"/>
    <n v="9099"/>
    <n v="65991"/>
    <x v="505"/>
    <n v="14695"/>
    <n v="110750"/>
    <x v="498"/>
    <n v="5105"/>
    <n v="44050"/>
    <x v="14"/>
  </r>
  <r>
    <n v="2022"/>
    <n v="8846"/>
    <s v="City of Hopkinsville"/>
    <s v="A"/>
    <x v="0"/>
    <s v="O"/>
    <x v="23"/>
    <x v="0"/>
    <s v="TVA"/>
    <n v="14835"/>
    <n v="121019"/>
    <x v="506"/>
    <n v="15673"/>
    <n v="121559"/>
    <x v="499"/>
    <n v="5332"/>
    <n v="71828"/>
    <x v="0"/>
  </r>
  <r>
    <n v="2022"/>
    <n v="8883"/>
    <s v="Houlton Water Company"/>
    <s v="A"/>
    <x v="0"/>
    <s v="O"/>
    <x v="28"/>
    <x v="0"/>
    <s v="NBSO"/>
    <n v="3787"/>
    <n v="33699"/>
    <x v="507"/>
    <n v="2315"/>
    <n v="21012"/>
    <x v="500"/>
    <n v="2187.6999999999998"/>
    <n v="23074"/>
    <x v="201"/>
  </r>
  <r>
    <n v="2022"/>
    <n v="8883"/>
    <s v="Houlton Water Company"/>
    <s v="C"/>
    <x v="2"/>
    <s v="O"/>
    <x v="28"/>
    <x v="0"/>
    <s v="NBSO"/>
    <n v="0"/>
    <n v="0"/>
    <x v="19"/>
    <n v="1.9"/>
    <n v="40"/>
    <x v="501"/>
    <n v="687.7"/>
    <n v="37199"/>
    <x v="14"/>
  </r>
  <r>
    <n v="2022"/>
    <n v="8884"/>
    <s v="Terrebonne Parish Consol Gov't"/>
    <s v="A"/>
    <x v="0"/>
    <s v="O"/>
    <x v="17"/>
    <x v="0"/>
    <s v="MISO"/>
    <n v="22053.7"/>
    <n v="167412"/>
    <x v="508"/>
    <n v="18462.5"/>
    <n v="140989"/>
    <x v="502"/>
    <s v="."/>
    <s v="."/>
    <x v="7"/>
  </r>
  <r>
    <n v="2022"/>
    <n v="8898"/>
    <s v="Houston County Elec Coop Inc"/>
    <s v="A"/>
    <x v="0"/>
    <s v="O"/>
    <x v="21"/>
    <x v="1"/>
    <s v="ERCO"/>
    <n v="36592.699999999997"/>
    <n v="234901"/>
    <x v="509"/>
    <n v="7815.5"/>
    <n v="61027"/>
    <x v="503"/>
    <n v="7817.8"/>
    <n v="89787"/>
    <x v="48"/>
  </r>
  <r>
    <n v="2022"/>
    <n v="8934"/>
    <s v="Howell-Oregon Elec Coop, Inc"/>
    <s v="A"/>
    <x v="0"/>
    <s v="O"/>
    <x v="35"/>
    <x v="1"/>
    <s v="AECI"/>
    <n v="36376.1"/>
    <n v="323867"/>
    <x v="510"/>
    <n v="6080"/>
    <n v="59755"/>
    <x v="504"/>
    <n v="4244.2"/>
    <n v="47486"/>
    <x v="202"/>
  </r>
  <r>
    <n v="2022"/>
    <n v="8973"/>
    <s v="Town of Hudson - (MA)"/>
    <s v="A"/>
    <x v="0"/>
    <s v="O"/>
    <x v="40"/>
    <x v="0"/>
    <s v="ISNE"/>
    <n v="12928.3"/>
    <n v="105020"/>
    <x v="511"/>
    <n v="4158.7"/>
    <n v="42022"/>
    <x v="505"/>
    <n v="10006"/>
    <n v="73583"/>
    <x v="203"/>
  </r>
  <r>
    <n v="2022"/>
    <n v="9023"/>
    <s v="City of Humboldt"/>
    <s v="A"/>
    <x v="0"/>
    <s v="O"/>
    <x v="22"/>
    <x v="0"/>
    <s v="TVA"/>
    <n v="5101"/>
    <n v="43840"/>
    <x v="512"/>
    <n v="6942"/>
    <n v="60455"/>
    <x v="506"/>
    <n v="6662"/>
    <n v="100178"/>
    <x v="57"/>
  </r>
  <r>
    <n v="2022"/>
    <n v="9087"/>
    <s v="Town of Huntersville - (NC)"/>
    <s v="A"/>
    <x v="0"/>
    <s v="O"/>
    <x v="13"/>
    <x v="0"/>
    <s v="DUK"/>
    <n v="10135"/>
    <n v="80340"/>
    <x v="513"/>
    <n v="5875"/>
    <n v="56550"/>
    <x v="507"/>
    <n v="8491"/>
    <n v="130138"/>
    <x v="0"/>
  </r>
  <r>
    <n v="2022"/>
    <n v="9094"/>
    <s v="City of Huntsville - (AL)"/>
    <s v="A"/>
    <x v="0"/>
    <s v="O"/>
    <x v="9"/>
    <x v="0"/>
    <s v="TVA"/>
    <n v="311177"/>
    <n v="2651084"/>
    <x v="514"/>
    <n v="240709"/>
    <n v="2096510"/>
    <x v="508"/>
    <n v="33544"/>
    <n v="450252"/>
    <x v="33"/>
  </r>
  <r>
    <n v="2022"/>
    <n v="9096"/>
    <s v="City of Lafayette - (LA)"/>
    <s v="A"/>
    <x v="0"/>
    <s v="O"/>
    <x v="17"/>
    <x v="0"/>
    <s v="MISO"/>
    <n v="102150"/>
    <n v="851520"/>
    <x v="515"/>
    <n v="120293"/>
    <n v="1130261"/>
    <x v="509"/>
    <s v="."/>
    <s v="."/>
    <x v="7"/>
  </r>
  <r>
    <n v="2022"/>
    <n v="9124"/>
    <s v="Hustisford Utilities"/>
    <s v="A"/>
    <x v="0"/>
    <s v="O"/>
    <x v="3"/>
    <x v="0"/>
    <s v="MISO"/>
    <n v="1667.7"/>
    <n v="11403"/>
    <x v="516"/>
    <n v="1017.3"/>
    <n v="7265"/>
    <x v="510"/>
    <n v="0"/>
    <n v="0"/>
    <x v="1"/>
  </r>
  <r>
    <n v="2022"/>
    <n v="9130"/>
    <s v="Hutchinson Utilities Comm"/>
    <s v="A"/>
    <x v="0"/>
    <s v="O"/>
    <x v="6"/>
    <x v="0"/>
    <s v="MISO"/>
    <n v="6129"/>
    <n v="56403"/>
    <x v="517"/>
    <n v="9616"/>
    <n v="101881"/>
    <x v="511"/>
    <n v="8991"/>
    <n v="112228"/>
    <x v="15"/>
  </r>
  <r>
    <n v="2022"/>
    <n v="9187"/>
    <s v="City of Idaho Falls - (ID)"/>
    <s v="A"/>
    <x v="0"/>
    <s v="O"/>
    <x v="46"/>
    <x v="0"/>
    <s v="PACE"/>
    <n v="26390"/>
    <n v="323413"/>
    <x v="518"/>
    <n v="26119.7"/>
    <n v="368321"/>
    <x v="512"/>
    <n v="3835.4"/>
    <n v="71510"/>
    <x v="2"/>
  </r>
  <r>
    <n v="2022"/>
    <n v="9191"/>
    <s v="Idaho Power Co"/>
    <s v="A"/>
    <x v="0"/>
    <s v="O"/>
    <x v="46"/>
    <x v="3"/>
    <s v="IPCO"/>
    <n v="626554.69999999995"/>
    <n v="5854670"/>
    <x v="519"/>
    <n v="335895.9"/>
    <n v="4154032"/>
    <x v="513"/>
    <n v="363915.1"/>
    <n v="5118360"/>
    <x v="204"/>
  </r>
  <r>
    <n v="2022"/>
    <n v="9191"/>
    <s v="Idaho Power Co"/>
    <s v="A"/>
    <x v="0"/>
    <s v="O"/>
    <x v="33"/>
    <x v="3"/>
    <s v="IPCO"/>
    <n v="20619.5"/>
    <n v="201454"/>
    <x v="520"/>
    <n v="13462.9"/>
    <n v="152563"/>
    <x v="514"/>
    <n v="26495.9"/>
    <n v="341376"/>
    <x v="205"/>
  </r>
  <r>
    <n v="2022"/>
    <n v="9216"/>
    <s v="Imperial Irrigation District"/>
    <s v="A"/>
    <x v="0"/>
    <s v="O"/>
    <x v="10"/>
    <x v="4"/>
    <s v="IID"/>
    <n v="304217"/>
    <n v="1949606"/>
    <x v="521"/>
    <n v="243240"/>
    <n v="1556508"/>
    <x v="515"/>
    <n v="14222"/>
    <n v="78257"/>
    <x v="206"/>
  </r>
  <r>
    <n v="2022"/>
    <n v="9230"/>
    <s v="City of Independence - (IA)"/>
    <s v="A"/>
    <x v="0"/>
    <s v="O"/>
    <x v="19"/>
    <x v="0"/>
    <s v="MISO"/>
    <n v="3164.3"/>
    <n v="23119"/>
    <x v="522"/>
    <n v="4158.3999999999996"/>
    <n v="41001"/>
    <x v="516"/>
    <n v="1187"/>
    <n v="14469"/>
    <x v="14"/>
  </r>
  <r>
    <n v="2022"/>
    <n v="9231"/>
    <s v="City of Independence - (MO)"/>
    <s v="A"/>
    <x v="0"/>
    <s v="O"/>
    <x v="35"/>
    <x v="0"/>
    <s v="SWPP"/>
    <n v="76111.899999999994"/>
    <n v="538039"/>
    <x v="523"/>
    <n v="50668.3"/>
    <n v="398079"/>
    <x v="517"/>
    <n v="6678.9"/>
    <n v="68403"/>
    <x v="50"/>
  </r>
  <r>
    <n v="2022"/>
    <n v="9246"/>
    <s v="Indian Electric Coop, Inc"/>
    <s v="A"/>
    <x v="0"/>
    <s v="O"/>
    <x v="16"/>
    <x v="1"/>
    <s v="SWPP"/>
    <n v="26638.7"/>
    <n v="244593"/>
    <x v="524"/>
    <n v="20561.400000000001"/>
    <n v="209842"/>
    <x v="518"/>
    <n v="11051.8"/>
    <n v="185166"/>
    <x v="61"/>
  </r>
  <r>
    <n v="2022"/>
    <n v="9273"/>
    <s v="Indianapolis Power &amp; Light Co"/>
    <s v="A"/>
    <x v="0"/>
    <s v="O"/>
    <x v="14"/>
    <x v="3"/>
    <s v="MISO"/>
    <n v="688487"/>
    <n v="5305095"/>
    <x v="525"/>
    <n v="247884"/>
    <n v="1839646"/>
    <x v="519"/>
    <n v="625352"/>
    <n v="6091677"/>
    <x v="207"/>
  </r>
  <r>
    <n v="2022"/>
    <n v="9292"/>
    <s v="Inter County Energy Coop Corp"/>
    <s v="A"/>
    <x v="0"/>
    <s v="O"/>
    <x v="23"/>
    <x v="1"/>
    <s v="PJM"/>
    <n v="51078"/>
    <n v="358189"/>
    <x v="526"/>
    <n v="7167"/>
    <n v="58419"/>
    <x v="520"/>
    <n v="13242"/>
    <n v="179701"/>
    <x v="38"/>
  </r>
  <r>
    <n v="2022"/>
    <n v="9324"/>
    <s v="Indiana Michigan Power Co"/>
    <s v="A"/>
    <x v="0"/>
    <s v="O"/>
    <x v="14"/>
    <x v="3"/>
    <s v="PJM"/>
    <n v="683180"/>
    <n v="4331864"/>
    <x v="527"/>
    <n v="472095"/>
    <n v="3978163"/>
    <x v="521"/>
    <n v="554938"/>
    <n v="6589410"/>
    <x v="208"/>
  </r>
  <r>
    <n v="2022"/>
    <n v="9324"/>
    <s v="Indiana Michigan Power Co"/>
    <s v="A"/>
    <x v="0"/>
    <s v="O"/>
    <x v="18"/>
    <x v="3"/>
    <s v="PJM"/>
    <n v="189196"/>
    <n v="1175727"/>
    <x v="528"/>
    <n v="100295"/>
    <n v="767758"/>
    <x v="522"/>
    <n v="71104"/>
    <n v="676252"/>
    <x v="209"/>
  </r>
  <r>
    <n v="2022"/>
    <n v="9324"/>
    <s v="Indiana Michigan Power Co"/>
    <s v="C"/>
    <x v="2"/>
    <s v="O"/>
    <x v="18"/>
    <x v="3"/>
    <s v="PJM"/>
    <n v="0"/>
    <n v="0"/>
    <x v="19"/>
    <n v="999"/>
    <n v="49476"/>
    <x v="219"/>
    <n v="3590"/>
    <n v="226449"/>
    <x v="193"/>
  </r>
  <r>
    <n v="2022"/>
    <n v="9331"/>
    <s v="Intercounty Electric Coop Assn"/>
    <s v="A"/>
    <x v="0"/>
    <s v="O"/>
    <x v="35"/>
    <x v="1"/>
    <s v="AECI"/>
    <n v="52004.4"/>
    <n v="451739"/>
    <x v="529"/>
    <n v="8154"/>
    <n v="85230"/>
    <x v="150"/>
    <n v="2813.3"/>
    <n v="41690"/>
    <x v="27"/>
  </r>
  <r>
    <n v="2022"/>
    <n v="9336"/>
    <s v="CORE Electric Cooperative"/>
    <s v="A"/>
    <x v="0"/>
    <s v="O"/>
    <x v="45"/>
    <x v="1"/>
    <s v="PSCO"/>
    <n v="243062"/>
    <n v="1701697"/>
    <x v="530"/>
    <n v="101149"/>
    <n v="845049"/>
    <x v="523"/>
    <n v="7387"/>
    <n v="82922"/>
    <x v="61"/>
  </r>
  <r>
    <n v="2022"/>
    <n v="9417"/>
    <s v="Interstate Power and Light Co"/>
    <s v="A"/>
    <x v="0"/>
    <s v="O"/>
    <x v="19"/>
    <x v="3"/>
    <s v="MISO"/>
    <n v="673265"/>
    <n v="3792663"/>
    <x v="531"/>
    <n v="549442"/>
    <n v="4082352"/>
    <x v="524"/>
    <n v="537437"/>
    <n v="6428251"/>
    <x v="210"/>
  </r>
  <r>
    <n v="2022"/>
    <n v="9425"/>
    <s v="Iowa Lakes Electric Coop"/>
    <s v="A"/>
    <x v="0"/>
    <s v="O"/>
    <x v="19"/>
    <x v="1"/>
    <s v="SWPP"/>
    <n v="22558.9"/>
    <n v="184628"/>
    <x v="532"/>
    <n v="14852.5"/>
    <n v="132485"/>
    <x v="525"/>
    <n v="20062.5"/>
    <n v="262044"/>
    <x v="211"/>
  </r>
  <r>
    <n v="2022"/>
    <n v="9431"/>
    <s v="Irwin Electric Membership Corp"/>
    <s v="A"/>
    <x v="0"/>
    <s v="O"/>
    <x v="12"/>
    <x v="1"/>
    <s v="SOCO"/>
    <n v="20398"/>
    <n v="133760"/>
    <x v="533"/>
    <n v="3118"/>
    <n v="22292"/>
    <x v="526"/>
    <n v="5844"/>
    <n v="39826"/>
    <x v="212"/>
  </r>
  <r>
    <n v="2022"/>
    <n v="9475"/>
    <s v="Itasca-Mantrap Co-op Electrical Assn"/>
    <s v="A"/>
    <x v="0"/>
    <s v="O"/>
    <x v="6"/>
    <x v="1"/>
    <s v="MISO"/>
    <n v="17452.900000000001"/>
    <n v="137676"/>
    <x v="534"/>
    <n v="2609.1"/>
    <n v="21091"/>
    <x v="527"/>
    <n v="12909.5"/>
    <n v="146293"/>
    <x v="213"/>
  </r>
  <r>
    <n v="2022"/>
    <n v="9575"/>
    <s v="Jackson Energy Coop Corp - (KY)"/>
    <s v="A"/>
    <x v="0"/>
    <s v="O"/>
    <x v="23"/>
    <x v="1"/>
    <s v="PJM"/>
    <n v="98170.4"/>
    <n v="705969"/>
    <x v="535"/>
    <n v="18473"/>
    <n v="149300"/>
    <x v="528"/>
    <n v="8482.9"/>
    <n v="95798"/>
    <x v="48"/>
  </r>
  <r>
    <n v="2022"/>
    <n v="9576"/>
    <s v="Jackson County Rural E M C - (IN)"/>
    <s v="A"/>
    <x v="0"/>
    <s v="O"/>
    <x v="14"/>
    <x v="1"/>
    <s v="MISO"/>
    <n v="51653"/>
    <n v="387596"/>
    <x v="536"/>
    <n v="5636"/>
    <n v="48832"/>
    <x v="529"/>
    <n v="3828"/>
    <n v="41848"/>
    <x v="10"/>
  </r>
  <r>
    <n v="2022"/>
    <n v="9590"/>
    <s v="Jackson Electric Coop, Inc - (TX)"/>
    <s v="A"/>
    <x v="0"/>
    <s v="O"/>
    <x v="21"/>
    <x v="1"/>
    <s v="ERCO"/>
    <n v="22174"/>
    <n v="175070"/>
    <x v="537"/>
    <n v="5844"/>
    <n v="47150"/>
    <x v="530"/>
    <n v="45924"/>
    <n v="614350"/>
    <x v="214"/>
  </r>
  <r>
    <n v="2022"/>
    <n v="9601"/>
    <s v="Jackson Electric Member Corp - (GA)"/>
    <s v="A"/>
    <x v="0"/>
    <s v="O"/>
    <x v="12"/>
    <x v="1"/>
    <s v="SOCO"/>
    <n v="404591.4"/>
    <n v="3327794"/>
    <x v="538"/>
    <n v="189444"/>
    <n v="1594098"/>
    <x v="531"/>
    <n v="58109.8"/>
    <n v="786236"/>
    <x v="174"/>
  </r>
  <r>
    <n v="2022"/>
    <n v="9605"/>
    <s v="Jackson Purchase Energy Corporation"/>
    <s v="A"/>
    <x v="0"/>
    <s v="O"/>
    <x v="23"/>
    <x v="1"/>
    <s v="MISO"/>
    <n v="55981.599999999999"/>
    <n v="367449"/>
    <x v="539"/>
    <n v="36528.300000000003"/>
    <n v="356154"/>
    <x v="532"/>
    <n v="4951.5"/>
    <n v="45753"/>
    <x v="61"/>
  </r>
  <r>
    <n v="2022"/>
    <n v="9612"/>
    <s v="City of Jackson - (TN)"/>
    <s v="A"/>
    <x v="0"/>
    <s v="O"/>
    <x v="22"/>
    <x v="0"/>
    <s v="TVA"/>
    <n v="49859"/>
    <n v="406789"/>
    <x v="540"/>
    <n v="64804"/>
    <n v="552342"/>
    <x v="533"/>
    <n v="47589"/>
    <n v="722652"/>
    <x v="215"/>
  </r>
  <r>
    <n v="2022"/>
    <n v="9613"/>
    <s v="City of Lebanon - (IN)"/>
    <s v="A"/>
    <x v="0"/>
    <s v="O"/>
    <x v="14"/>
    <x v="0"/>
    <s v="MISO"/>
    <n v="8833.7999999999993"/>
    <n v="79015"/>
    <x v="541"/>
    <n v="4121.8999999999996"/>
    <n v="27766"/>
    <x v="534"/>
    <n v="11793.7"/>
    <n v="136054"/>
    <x v="216"/>
  </r>
  <r>
    <n v="2022"/>
    <n v="9616"/>
    <s v="Beaches Energy Services"/>
    <s v="A"/>
    <x v="0"/>
    <s v="O"/>
    <x v="29"/>
    <x v="0"/>
    <s v="FPL"/>
    <n v="53954.1"/>
    <n v="440699"/>
    <x v="542"/>
    <n v="33604.699999999997"/>
    <n v="260779"/>
    <x v="535"/>
    <s v="."/>
    <s v="."/>
    <x v="7"/>
  </r>
  <r>
    <n v="2022"/>
    <n v="9617"/>
    <s v="JEA"/>
    <s v="A"/>
    <x v="0"/>
    <s v="O"/>
    <x v="29"/>
    <x v="0"/>
    <s v="JEA"/>
    <n v="810916"/>
    <n v="5723164"/>
    <x v="543"/>
    <n v="508443.4"/>
    <n v="4056387"/>
    <x v="536"/>
    <n v="261357"/>
    <n v="2689095"/>
    <x v="217"/>
  </r>
  <r>
    <n v="2022"/>
    <n v="9645"/>
    <s v="Jamestown Board of Public Util"/>
    <s v="A"/>
    <x v="0"/>
    <s v="O"/>
    <x v="4"/>
    <x v="0"/>
    <s v="NYIS"/>
    <n v="13181.6"/>
    <n v="160593"/>
    <x v="544"/>
    <n v="12896.3"/>
    <n v="152060"/>
    <x v="412"/>
    <n v="6868.7"/>
    <n v="99961"/>
    <x v="218"/>
  </r>
  <r>
    <n v="2022"/>
    <n v="9665"/>
    <s v="Jasper County Rural E M C"/>
    <s v="A"/>
    <x v="0"/>
    <s v="O"/>
    <x v="14"/>
    <x v="1"/>
    <s v="MISO"/>
    <n v="14675.6"/>
    <n v="104193"/>
    <x v="545"/>
    <n v="12853.3"/>
    <n v="115609"/>
    <x v="537"/>
    <n v="3662.3"/>
    <n v="49538"/>
    <x v="0"/>
  </r>
  <r>
    <n v="2022"/>
    <n v="9667"/>
    <s v="City of Jasper - (IN)"/>
    <s v="A"/>
    <x v="0"/>
    <s v="O"/>
    <x v="14"/>
    <x v="0"/>
    <s v="MISO"/>
    <n v="7430.9"/>
    <n v="72285"/>
    <x v="546"/>
    <n v="10310.4"/>
    <n v="107635"/>
    <x v="538"/>
    <n v="10756.9"/>
    <n v="105809"/>
    <x v="219"/>
  </r>
  <r>
    <n v="2022"/>
    <n v="9668"/>
    <s v="Jasper-Newton Elec Coop, Inc"/>
    <s v="A"/>
    <x v="0"/>
    <s v="O"/>
    <x v="21"/>
    <x v="1"/>
    <s v="MISO"/>
    <n v="38824"/>
    <n v="282990"/>
    <x v="547"/>
    <n v="6994"/>
    <n v="45324"/>
    <x v="539"/>
    <n v="12959"/>
    <n v="139947"/>
    <x v="220"/>
  </r>
  <r>
    <n v="2022"/>
    <n v="9682"/>
    <s v="Jefferson Davis Elec Coop, Inc"/>
    <s v="A"/>
    <x v="0"/>
    <s v="O"/>
    <x v="17"/>
    <x v="1"/>
    <s v="MISO"/>
    <n v="18578"/>
    <n v="132052"/>
    <x v="548"/>
    <n v="5612"/>
    <n v="43625"/>
    <x v="540"/>
    <n v="6248"/>
    <n v="63833"/>
    <x v="19"/>
  </r>
  <r>
    <n v="2022"/>
    <n v="9689"/>
    <s v="Jefferson Electric Member Corp"/>
    <s v="A"/>
    <x v="0"/>
    <s v="O"/>
    <x v="12"/>
    <x v="1"/>
    <s v="SOCO"/>
    <n v="58000"/>
    <n v="459678"/>
    <x v="549"/>
    <n v="8401"/>
    <n v="69072"/>
    <x v="541"/>
    <n v="9294"/>
    <n v="112702"/>
    <x v="221"/>
  </r>
  <r>
    <n v="2022"/>
    <n v="9690"/>
    <s v="Jefferson Utilities"/>
    <s v="A"/>
    <x v="0"/>
    <s v="O"/>
    <x v="3"/>
    <x v="0"/>
    <s v="MISO"/>
    <n v="3801.9"/>
    <n v="30503"/>
    <x v="550"/>
    <n v="5555.3"/>
    <n v="52048"/>
    <x v="542"/>
    <n v="1360.7"/>
    <n v="15736"/>
    <x v="14"/>
  </r>
  <r>
    <n v="2022"/>
    <n v="9697"/>
    <s v="City of Jellico"/>
    <s v="A"/>
    <x v="0"/>
    <s v="O"/>
    <x v="23"/>
    <x v="0"/>
    <s v="TVA"/>
    <n v="2965"/>
    <n v="24093"/>
    <x v="551"/>
    <n v="778"/>
    <n v="5503"/>
    <x v="543"/>
    <n v="0"/>
    <n v="0"/>
    <x v="1"/>
  </r>
  <r>
    <n v="2022"/>
    <n v="9697"/>
    <s v="City of Jellico"/>
    <s v="A"/>
    <x v="0"/>
    <s v="O"/>
    <x v="22"/>
    <x v="0"/>
    <s v="TVA"/>
    <n v="2795"/>
    <n v="22768"/>
    <x v="552"/>
    <n v="8469"/>
    <n v="123123"/>
    <x v="544"/>
    <n v="0"/>
    <n v="0"/>
    <x v="1"/>
  </r>
  <r>
    <n v="2022"/>
    <n v="9699"/>
    <s v="Jemez Mountains Elec Coop, Inc"/>
    <s v="A"/>
    <x v="0"/>
    <s v="O"/>
    <x v="43"/>
    <x v="1"/>
    <s v="WALC"/>
    <n v="25903.3"/>
    <n v="191936"/>
    <x v="553"/>
    <n v="18763.3"/>
    <n v="145685"/>
    <x v="195"/>
    <n v="2361.9"/>
    <n v="20931"/>
    <x v="48"/>
  </r>
  <r>
    <n v="2022"/>
    <n v="9726"/>
    <s v="Jersey Central Power &amp; Lt Co"/>
    <s v="A"/>
    <x v="0"/>
    <s v="O"/>
    <x v="26"/>
    <x v="3"/>
    <s v="PJM"/>
    <n v="1202493.7"/>
    <n v="8840013"/>
    <x v="554"/>
    <n v="397094.7"/>
    <n v="2970902"/>
    <x v="545"/>
    <n v="33531.9"/>
    <n v="245540"/>
    <x v="222"/>
  </r>
  <r>
    <n v="2022"/>
    <n v="9726"/>
    <s v="Jersey Central Power &amp; Lt Co"/>
    <s v="C"/>
    <x v="2"/>
    <s v="O"/>
    <x v="26"/>
    <x v="3"/>
    <s v="PJM"/>
    <n v="49500.800000000003"/>
    <n v="1005269"/>
    <x v="555"/>
    <n v="217808.7"/>
    <n v="5750766"/>
    <x v="546"/>
    <n v="41402"/>
    <n v="1563717"/>
    <x v="223"/>
  </r>
  <r>
    <n v="2022"/>
    <n v="9739"/>
    <s v="Joe Wheeler Elec Member Corp"/>
    <s v="A"/>
    <x v="0"/>
    <s v="O"/>
    <x v="9"/>
    <x v="1"/>
    <s v="TVA"/>
    <n v="80325"/>
    <n v="595054"/>
    <x v="556"/>
    <n v="40922"/>
    <n v="298080"/>
    <x v="547"/>
    <n v="52307"/>
    <n v="770866"/>
    <x v="85"/>
  </r>
  <r>
    <n v="2022"/>
    <n v="9750"/>
    <s v="Jo-Carroll Energy, Inc"/>
    <s v="A"/>
    <x v="0"/>
    <s v="O"/>
    <x v="27"/>
    <x v="1"/>
    <s v="MISO"/>
    <n v="28710.6"/>
    <n v="160356"/>
    <x v="557"/>
    <n v="13660.8"/>
    <n v="95372"/>
    <x v="548"/>
    <n v="9328"/>
    <n v="90039"/>
    <x v="179"/>
  </r>
  <r>
    <n v="2022"/>
    <n v="9750"/>
    <s v="Jo-Carroll Energy, Inc"/>
    <s v="C"/>
    <x v="2"/>
    <s v="O"/>
    <x v="27"/>
    <x v="1"/>
    <s v="MISO"/>
    <s v="."/>
    <s v="."/>
    <x v="73"/>
    <s v="."/>
    <s v="."/>
    <x v="74"/>
    <n v="1322.7"/>
    <n v="163028"/>
    <x v="14"/>
  </r>
  <r>
    <n v="2022"/>
    <n v="9777"/>
    <s v="Johnson City - (TN)"/>
    <s v="A"/>
    <x v="0"/>
    <s v="O"/>
    <x v="22"/>
    <x v="0"/>
    <s v="TVA"/>
    <n v="125354"/>
    <n v="990987"/>
    <x v="558"/>
    <n v="85035"/>
    <n v="716148"/>
    <x v="549"/>
    <n v="11196"/>
    <n v="183686"/>
    <x v="9"/>
  </r>
  <r>
    <n v="2022"/>
    <n v="9778"/>
    <s v="Johnson County Rural E M C"/>
    <s v="A"/>
    <x v="0"/>
    <s v="O"/>
    <x v="14"/>
    <x v="1"/>
    <s v="MISO"/>
    <n v="46983.199999999997"/>
    <n v="363058"/>
    <x v="559"/>
    <n v="11903.6"/>
    <n v="110878"/>
    <x v="550"/>
    <n v="7738.8"/>
    <n v="92678"/>
    <x v="124"/>
  </r>
  <r>
    <n v="2022"/>
    <n v="9837"/>
    <s v="Jones-Onslow Elec Member Corp"/>
    <s v="A"/>
    <x v="0"/>
    <s v="O"/>
    <x v="13"/>
    <x v="1"/>
    <s v="CPLE"/>
    <n v="122639.3"/>
    <n v="1026566"/>
    <x v="560"/>
    <n v="23813.9"/>
    <n v="239650"/>
    <x v="551"/>
    <n v="2952.2"/>
    <n v="34468"/>
    <x v="42"/>
  </r>
  <r>
    <n v="2022"/>
    <n v="9879"/>
    <s v="City Water and Light Plant"/>
    <s v="A"/>
    <x v="0"/>
    <s v="O"/>
    <x v="25"/>
    <x v="0"/>
    <s v="MISO"/>
    <n v="43910"/>
    <n v="516374"/>
    <x v="561"/>
    <n v="28631"/>
    <n v="331458"/>
    <x v="552"/>
    <n v="38330"/>
    <n v="556052"/>
    <x v="91"/>
  </r>
  <r>
    <n v="2022"/>
    <n v="9936"/>
    <s v="Juneau Utility Comm"/>
    <s v="A"/>
    <x v="0"/>
    <s v="O"/>
    <x v="3"/>
    <x v="0"/>
    <s v="MISO"/>
    <n v="977.2"/>
    <n v="7868"/>
    <x v="562"/>
    <n v="2298.5"/>
    <n v="21067"/>
    <x v="553"/>
    <n v="1530.8"/>
    <n v="16034"/>
    <x v="0"/>
  </r>
  <r>
    <n v="2022"/>
    <n v="9949"/>
    <s v="Just Energy"/>
    <s v="B"/>
    <x v="1"/>
    <s v="O"/>
    <x v="40"/>
    <x v="2"/>
    <s v="ISNE"/>
    <n v="4775.3"/>
    <n v="28143"/>
    <x v="563"/>
    <n v="811.3"/>
    <n v="4999"/>
    <x v="554"/>
    <n v="0"/>
    <n v="0"/>
    <x v="1"/>
  </r>
  <r>
    <n v="2022"/>
    <n v="9949"/>
    <s v="Just Energy"/>
    <s v="B"/>
    <x v="1"/>
    <s v="O"/>
    <x v="5"/>
    <x v="2"/>
    <s v="PJM"/>
    <n v="20608.5"/>
    <n v="202603"/>
    <x v="564"/>
    <n v="6.1"/>
    <n v="52"/>
    <x v="555"/>
    <n v="0"/>
    <n v="0"/>
    <x v="1"/>
  </r>
  <r>
    <n v="2022"/>
    <n v="9949"/>
    <s v="Just Energy"/>
    <s v="D"/>
    <x v="0"/>
    <s v="O"/>
    <x v="21"/>
    <x v="2"/>
    <s v="ERCO"/>
    <n v="558316"/>
    <n v="4113360"/>
    <x v="565"/>
    <n v="66385.100000000006"/>
    <n v="549027"/>
    <x v="556"/>
    <n v="0"/>
    <n v="0"/>
    <x v="1"/>
  </r>
  <r>
    <n v="2022"/>
    <n v="9964"/>
    <s v="Kenergy Corp"/>
    <s v="A"/>
    <x v="0"/>
    <s v="O"/>
    <x v="23"/>
    <x v="1"/>
    <s v="MISO"/>
    <n v="103117"/>
    <n v="707928"/>
    <x v="566"/>
    <n v="40495"/>
    <n v="299321"/>
    <x v="557"/>
    <n v="477784"/>
    <n v="5904880"/>
    <x v="33"/>
  </r>
  <r>
    <n v="2022"/>
    <n v="9996"/>
    <s v="City of Kansas City - (KS)"/>
    <s v="A"/>
    <x v="0"/>
    <s v="O"/>
    <x v="15"/>
    <x v="0"/>
    <s v="SWPP"/>
    <n v="85000"/>
    <n v="598338"/>
    <x v="567"/>
    <n v="126121"/>
    <n v="1091207"/>
    <x v="558"/>
    <n v="51343"/>
    <n v="531350"/>
    <x v="116"/>
  </r>
  <r>
    <n v="2022"/>
    <n v="9999"/>
    <s v="Kankakee Valley Rural E M C"/>
    <s v="A"/>
    <x v="0"/>
    <s v="O"/>
    <x v="14"/>
    <x v="1"/>
    <s v="MISO"/>
    <n v="30241.200000000001"/>
    <n v="220883"/>
    <x v="568"/>
    <n v="7315.4"/>
    <n v="50909"/>
    <x v="559"/>
    <n v="2418.8000000000002"/>
    <n v="23811"/>
    <x v="61"/>
  </r>
  <r>
    <n v="2022"/>
    <n v="10000"/>
    <s v="Evergy Metro"/>
    <s v="A"/>
    <x v="0"/>
    <s v="O"/>
    <x v="15"/>
    <x v="3"/>
    <s v="SWPP"/>
    <n v="385528.5"/>
    <n v="2967054"/>
    <x v="569"/>
    <n v="344605.9"/>
    <n v="3265656"/>
    <x v="560"/>
    <n v="24985.4"/>
    <n v="255804"/>
    <x v="224"/>
  </r>
  <r>
    <n v="2022"/>
    <n v="10000"/>
    <s v="Evergy Metro"/>
    <s v="A"/>
    <x v="0"/>
    <s v="O"/>
    <x v="35"/>
    <x v="3"/>
    <s v="SWPP"/>
    <n v="358687.9"/>
    <n v="2765392"/>
    <x v="570"/>
    <n v="418208.4"/>
    <n v="4267292"/>
    <x v="561"/>
    <n v="99616"/>
    <n v="1445614"/>
    <x v="225"/>
  </r>
  <r>
    <n v="2022"/>
    <n v="10005"/>
    <s v="Evergy Kansas South, Inc"/>
    <s v="A"/>
    <x v="0"/>
    <s v="O"/>
    <x v="15"/>
    <x v="3"/>
    <s v="SWPP"/>
    <n v="469849.7"/>
    <n v="3330071"/>
    <x v="571"/>
    <n v="365708.5"/>
    <n v="3159979"/>
    <x v="562"/>
    <n v="277290.90000000002"/>
    <n v="3608580"/>
    <x v="226"/>
  </r>
  <r>
    <n v="2022"/>
    <n v="10009"/>
    <s v="Karnes Electric Coop Inc"/>
    <s v="A"/>
    <x v="0"/>
    <s v="O"/>
    <x v="21"/>
    <x v="1"/>
    <s v="ERCO"/>
    <n v="30816"/>
    <n v="273006"/>
    <x v="572"/>
    <n v="58230"/>
    <n v="534391"/>
    <x v="563"/>
    <n v="37551"/>
    <n v="495741"/>
    <x v="215"/>
  </r>
  <r>
    <n v="2022"/>
    <n v="10012"/>
    <s v="Kay Electric Coop"/>
    <s v="A"/>
    <x v="0"/>
    <s v="O"/>
    <x v="16"/>
    <x v="1"/>
    <s v="SWPP"/>
    <n v="7725"/>
    <n v="56241"/>
    <x v="573"/>
    <n v="19323"/>
    <n v="159552"/>
    <x v="564"/>
    <n v="17988"/>
    <n v="247796"/>
    <x v="12"/>
  </r>
  <r>
    <n v="2022"/>
    <n v="10019"/>
    <s v="FreeState Electric Coop"/>
    <s v="A"/>
    <x v="0"/>
    <s v="O"/>
    <x v="15"/>
    <x v="1"/>
    <s v="SWPP"/>
    <n v="36401"/>
    <n v="231179"/>
    <x v="574"/>
    <n v="5518"/>
    <n v="37437"/>
    <x v="565"/>
    <n v="2126"/>
    <n v="22975"/>
    <x v="38"/>
  </r>
  <r>
    <n v="2022"/>
    <n v="10056"/>
    <s v="City of Kaukauna"/>
    <s v="A"/>
    <x v="0"/>
    <s v="O"/>
    <x v="3"/>
    <x v="0"/>
    <s v="MISO"/>
    <n v="15557"/>
    <n v="125970"/>
    <x v="575"/>
    <n v="14170.7"/>
    <n v="137603"/>
    <x v="566"/>
    <n v="22460.2"/>
    <n v="287201"/>
    <x v="5"/>
  </r>
  <r>
    <n v="2022"/>
    <n v="10066"/>
    <s v="K C Electric Association"/>
    <s v="A"/>
    <x v="0"/>
    <s v="O"/>
    <x v="45"/>
    <x v="1"/>
    <s v="WACM"/>
    <n v="5312.1"/>
    <n v="41665"/>
    <x v="576"/>
    <n v="14299.8"/>
    <n v="116327"/>
    <x v="567"/>
    <n v="8465.6"/>
    <n v="83319"/>
    <x v="227"/>
  </r>
  <r>
    <n v="2022"/>
    <n v="10071"/>
    <s v="Kauai Island Utility Cooperative"/>
    <s v="A"/>
    <x v="0"/>
    <s v="O"/>
    <x v="50"/>
    <x v="1"/>
    <s v="NA"/>
    <n v="75466"/>
    <n v="191955"/>
    <x v="577"/>
    <n v="45966.6"/>
    <n v="116206"/>
    <x v="568"/>
    <n v="53635.1"/>
    <n v="149893"/>
    <x v="145"/>
  </r>
  <r>
    <n v="2022"/>
    <n v="10170"/>
    <s v="Kiamichi Electric Coop, Inc"/>
    <s v="A"/>
    <x v="0"/>
    <s v="O"/>
    <x v="16"/>
    <x v="1"/>
    <s v="AECI"/>
    <n v="37419"/>
    <n v="284161"/>
    <x v="578"/>
    <n v="11189"/>
    <n v="87047"/>
    <x v="106"/>
    <n v="2793"/>
    <n v="32695"/>
    <x v="57"/>
  </r>
  <r>
    <n v="2022"/>
    <n v="10171"/>
    <s v="Kentucky Utilities Co"/>
    <s v="A"/>
    <x v="0"/>
    <s v="O"/>
    <x v="23"/>
    <x v="3"/>
    <s v="LGEE"/>
    <n v="752019.4"/>
    <n v="6169015"/>
    <x v="579"/>
    <n v="660341.69999999995"/>
    <n v="5464239"/>
    <x v="569"/>
    <n v="452554.1"/>
    <n v="6135244"/>
    <x v="228"/>
  </r>
  <r>
    <n v="2022"/>
    <n v="10171"/>
    <s v="Kentucky Utilities Co"/>
    <s v="A"/>
    <x v="0"/>
    <s v="O"/>
    <x v="2"/>
    <x v="3"/>
    <s v="LGEE"/>
    <n v="47546.400000000001"/>
    <n v="348798"/>
    <x v="580"/>
    <n v="29254.2"/>
    <n v="244931"/>
    <x v="570"/>
    <n v="11057.7"/>
    <n v="94649"/>
    <x v="103"/>
  </r>
  <r>
    <n v="2022"/>
    <n v="10210"/>
    <s v="Ketchikan Public Utilities"/>
    <s v="A"/>
    <x v="0"/>
    <s v="O"/>
    <x v="11"/>
    <x v="0"/>
    <s v="NA"/>
    <n v="9099.9"/>
    <n v="77190"/>
    <x v="581"/>
    <n v="8467.1"/>
    <n v="74196"/>
    <x v="571"/>
    <n v="2261"/>
    <n v="22801"/>
    <x v="27"/>
  </r>
  <r>
    <n v="2022"/>
    <n v="10226"/>
    <s v="Utility Board of the City of Key West, F"/>
    <s v="A"/>
    <x v="0"/>
    <s v="O"/>
    <x v="29"/>
    <x v="0"/>
    <s v="FMPP"/>
    <n v="69977"/>
    <n v="388297"/>
    <x v="582"/>
    <n v="66055"/>
    <n v="351903"/>
    <x v="572"/>
    <s v="."/>
    <s v="."/>
    <x v="7"/>
  </r>
  <r>
    <n v="2022"/>
    <n v="10325"/>
    <s v="Kings River Conservation Dist"/>
    <s v="A"/>
    <x v="0"/>
    <s v="O"/>
    <x v="10"/>
    <x v="4"/>
    <s v="CISO"/>
    <s v="."/>
    <s v="."/>
    <x v="73"/>
    <n v="850.4"/>
    <n v="109144"/>
    <x v="4"/>
    <s v="."/>
    <s v="."/>
    <x v="7"/>
  </r>
  <r>
    <n v="2022"/>
    <n v="10331"/>
    <s v="Kingsport Power Co"/>
    <s v="A"/>
    <x v="0"/>
    <s v="O"/>
    <x v="22"/>
    <x v="3"/>
    <s v="PJM"/>
    <n v="71373"/>
    <n v="655536"/>
    <x v="583"/>
    <n v="46711"/>
    <n v="389269"/>
    <x v="573"/>
    <n v="64099"/>
    <n v="821973"/>
    <x v="229"/>
  </r>
  <r>
    <n v="2022"/>
    <n v="10345"/>
    <s v="City of Kinston - (NC)"/>
    <s v="A"/>
    <x v="0"/>
    <s v="O"/>
    <x v="13"/>
    <x v="0"/>
    <s v="CPLE"/>
    <n v="16692.400000000001"/>
    <n v="127732"/>
    <x v="584"/>
    <n v="14864.8"/>
    <n v="128939"/>
    <x v="463"/>
    <n v="14310.1"/>
    <n v="175696"/>
    <x v="9"/>
  </r>
  <r>
    <n v="2022"/>
    <n v="10370"/>
    <s v="City of Kirkwood - (MO)"/>
    <s v="A"/>
    <x v="0"/>
    <s v="O"/>
    <x v="35"/>
    <x v="0"/>
    <s v="MISO"/>
    <n v="11327.1"/>
    <n v="98735"/>
    <x v="585"/>
    <n v="9992.9"/>
    <n v="88135"/>
    <x v="574"/>
    <n v="886"/>
    <n v="6605"/>
    <x v="14"/>
  </r>
  <r>
    <n v="2022"/>
    <n v="10376"/>
    <s v="Kissimmee Utility Authority"/>
    <s v="A"/>
    <x v="0"/>
    <s v="O"/>
    <x v="29"/>
    <x v="0"/>
    <s v="FMPP"/>
    <n v="141220.4"/>
    <n v="1016798"/>
    <x v="586"/>
    <n v="74971.3"/>
    <n v="564894"/>
    <x v="575"/>
    <n v="17583.5"/>
    <n v="148633"/>
    <x v="230"/>
  </r>
  <r>
    <n v="2022"/>
    <n v="10378"/>
    <s v="Kit Carson Electric Coop, Inc"/>
    <s v="A"/>
    <x v="0"/>
    <s v="O"/>
    <x v="43"/>
    <x v="1"/>
    <s v="PNM"/>
    <n v="25477.8"/>
    <n v="160486"/>
    <x v="587"/>
    <n v="16600.3"/>
    <n v="120326"/>
    <x v="576"/>
    <n v="2169.1999999999998"/>
    <n v="18166"/>
    <x v="38"/>
  </r>
  <r>
    <n v="2022"/>
    <n v="10393"/>
    <s v="PUD No 1 of Klickitat County"/>
    <s v="A"/>
    <x v="0"/>
    <s v="O"/>
    <x v="20"/>
    <x v="4"/>
    <s v="BPAT"/>
    <n v="18452"/>
    <n v="162260"/>
    <x v="588"/>
    <n v="10513"/>
    <n v="116337"/>
    <x v="577"/>
    <n v="8518"/>
    <n v="166601"/>
    <x v="231"/>
  </r>
  <r>
    <n v="2022"/>
    <n v="10421"/>
    <s v="Knoxville Utilities Board"/>
    <s v="A"/>
    <x v="0"/>
    <s v="O"/>
    <x v="22"/>
    <x v="0"/>
    <s v="TVA"/>
    <n v="308133"/>
    <n v="2523550"/>
    <x v="589"/>
    <n v="270109"/>
    <n v="2269710"/>
    <x v="578"/>
    <n v="55667"/>
    <n v="1075416"/>
    <x v="95"/>
  </r>
  <r>
    <n v="2022"/>
    <n v="10433"/>
    <s v="Kodiak Electric Assn Inc"/>
    <s v="A"/>
    <x v="0"/>
    <s v="O"/>
    <x v="11"/>
    <x v="1"/>
    <s v="NA"/>
    <n v="6591"/>
    <n v="37778"/>
    <x v="590"/>
    <n v="3618"/>
    <n v="21092"/>
    <x v="579"/>
    <n v="14005"/>
    <n v="89621"/>
    <x v="232"/>
  </r>
  <r>
    <n v="2022"/>
    <n v="10448"/>
    <s v="Kosciusko County Rural E M C"/>
    <s v="A"/>
    <x v="0"/>
    <s v="O"/>
    <x v="14"/>
    <x v="1"/>
    <s v="MISO"/>
    <n v="23628.5"/>
    <n v="194129"/>
    <x v="591"/>
    <s v="."/>
    <s v="."/>
    <x v="74"/>
    <n v="25791.9"/>
    <n v="267085"/>
    <x v="233"/>
  </r>
  <r>
    <n v="2022"/>
    <n v="10451"/>
    <s v="Kotzebue Electric Assn Inc"/>
    <s v="A"/>
    <x v="0"/>
    <s v="O"/>
    <x v="11"/>
    <x v="1"/>
    <s v="NA"/>
    <n v="2934.1"/>
    <n v="7722"/>
    <x v="592"/>
    <n v="4251.6000000000004"/>
    <n v="11957"/>
    <x v="580"/>
    <n v="0"/>
    <n v="0"/>
    <x v="1"/>
  </r>
  <r>
    <n v="2022"/>
    <n v="10454"/>
    <s v="Kootenai Electric Cooperative"/>
    <s v="A"/>
    <x v="0"/>
    <s v="O"/>
    <x v="46"/>
    <x v="1"/>
    <s v="AVA"/>
    <n v="43150.400000000001"/>
    <n v="406138"/>
    <x v="593"/>
    <n v="14276.6"/>
    <n v="146289"/>
    <x v="581"/>
    <n v="1847.4"/>
    <n v="28202"/>
    <x v="156"/>
  </r>
  <r>
    <n v="2022"/>
    <n v="10454"/>
    <s v="Kootenai Electric Cooperative"/>
    <s v="A"/>
    <x v="0"/>
    <s v="O"/>
    <x v="20"/>
    <x v="1"/>
    <s v="AVA"/>
    <n v="241.5"/>
    <n v="2590"/>
    <x v="594"/>
    <n v="33.5"/>
    <n v="384"/>
    <x v="555"/>
    <n v="0.3"/>
    <n v="0"/>
    <x v="14"/>
  </r>
  <r>
    <n v="2022"/>
    <n v="10508"/>
    <s v="Village of L'Anse - (MI)"/>
    <s v="A"/>
    <x v="0"/>
    <s v="O"/>
    <x v="18"/>
    <x v="0"/>
    <s v="MISO"/>
    <n v="869.7"/>
    <n v="5045"/>
    <x v="595"/>
    <n v="1118.5"/>
    <n v="6972"/>
    <x v="582"/>
    <n v="0"/>
    <n v="0"/>
    <x v="1"/>
  </r>
  <r>
    <n v="2022"/>
    <n v="10539"/>
    <s v="La Plata Electric Assn, Inc"/>
    <s v="A"/>
    <x v="0"/>
    <s v="O"/>
    <x v="45"/>
    <x v="1"/>
    <s v="WACM"/>
    <n v="50773"/>
    <n v="312611"/>
    <x v="596"/>
    <n v="32100"/>
    <n v="262396"/>
    <x v="583"/>
    <n v="26608"/>
    <n v="365572"/>
    <x v="13"/>
  </r>
  <r>
    <n v="2022"/>
    <n v="10579"/>
    <s v="City of LaFollette"/>
    <s v="A"/>
    <x v="0"/>
    <s v="O"/>
    <x v="22"/>
    <x v="0"/>
    <s v="TVA"/>
    <n v="34550"/>
    <n v="258098"/>
    <x v="597"/>
    <n v="17191"/>
    <n v="115625"/>
    <x v="492"/>
    <n v="1699"/>
    <n v="16157"/>
    <x v="15"/>
  </r>
  <r>
    <n v="2022"/>
    <n v="10585"/>
    <s v="City of La Grange - (GA)"/>
    <s v="A"/>
    <x v="0"/>
    <s v="O"/>
    <x v="12"/>
    <x v="0"/>
    <s v="SOCO"/>
    <n v="16627"/>
    <n v="137140"/>
    <x v="598"/>
    <n v="17197"/>
    <n v="170305"/>
    <x v="584"/>
    <n v="17465"/>
    <n v="226470"/>
    <x v="37"/>
  </r>
  <r>
    <n v="2022"/>
    <n v="10596"/>
    <s v="City of Lake Crystal - (MN)"/>
    <s v="A"/>
    <x v="0"/>
    <s v="O"/>
    <x v="6"/>
    <x v="0"/>
    <s v="MISO"/>
    <n v="1631.3"/>
    <n v="8286"/>
    <x v="599"/>
    <n v="1351.8"/>
    <n v="7784"/>
    <x v="585"/>
    <s v="."/>
    <s v="."/>
    <x v="7"/>
  </r>
  <r>
    <n v="2022"/>
    <n v="10599"/>
    <s v="Lake Region Electric Coop, Inc - (OK)"/>
    <s v="A"/>
    <x v="0"/>
    <s v="O"/>
    <x v="16"/>
    <x v="1"/>
    <s v="AECI"/>
    <n v="37316"/>
    <n v="360143"/>
    <x v="600"/>
    <n v="3692"/>
    <n v="36816"/>
    <x v="586"/>
    <n v="5565"/>
    <n v="65143"/>
    <x v="234"/>
  </r>
  <r>
    <n v="2022"/>
    <n v="10603"/>
    <s v="Laclede Electric Coop, Inc"/>
    <s v="A"/>
    <x v="0"/>
    <s v="O"/>
    <x v="35"/>
    <x v="1"/>
    <s v="AECI"/>
    <n v="57420"/>
    <n v="560451"/>
    <x v="601"/>
    <n v="12242"/>
    <n v="119596"/>
    <x v="587"/>
    <n v="2127"/>
    <n v="23549"/>
    <x v="27"/>
  </r>
  <r>
    <n v="2022"/>
    <n v="10605"/>
    <s v="Lake Mills Light &amp; Water"/>
    <s v="A"/>
    <x v="0"/>
    <s v="O"/>
    <x v="3"/>
    <x v="0"/>
    <s v="MISO"/>
    <n v="4262.8999999999996"/>
    <n v="29326"/>
    <x v="602"/>
    <n v="4367.5"/>
    <n v="35540"/>
    <x v="588"/>
    <n v="0"/>
    <n v="0"/>
    <x v="1"/>
  </r>
  <r>
    <n v="2022"/>
    <n v="10618"/>
    <s v="Lake Region Electric Cooperative - (MN)"/>
    <s v="A"/>
    <x v="0"/>
    <s v="O"/>
    <x v="6"/>
    <x v="1"/>
    <s v="MISO"/>
    <n v="41570"/>
    <n v="354738"/>
    <x v="603"/>
    <n v="10356.1"/>
    <n v="105897"/>
    <x v="589"/>
    <n v="1712.2"/>
    <n v="17305"/>
    <x v="235"/>
  </r>
  <r>
    <n v="2022"/>
    <n v="10620"/>
    <s v="City of Lake Worth Beach - (FL)"/>
    <s v="A"/>
    <x v="0"/>
    <s v="O"/>
    <x v="29"/>
    <x v="0"/>
    <s v="FMPP"/>
    <n v="38966"/>
    <n v="282450"/>
    <x v="604"/>
    <n v="21069"/>
    <n v="151852"/>
    <x v="590"/>
    <s v="."/>
    <s v="."/>
    <x v="7"/>
  </r>
  <r>
    <n v="2022"/>
    <n v="10623"/>
    <s v="City of Lakeland - (FL)"/>
    <s v="A"/>
    <x v="0"/>
    <s v="O"/>
    <x v="29"/>
    <x v="0"/>
    <s v="FMPP"/>
    <n v="205750.6"/>
    <n v="1689706"/>
    <x v="605"/>
    <n v="105150.39999999999"/>
    <n v="972166"/>
    <x v="591"/>
    <n v="62613.8"/>
    <n v="721997"/>
    <x v="236"/>
  </r>
  <r>
    <n v="2022"/>
    <n v="10624"/>
    <s v="Southern Rivers Energy"/>
    <s v="A"/>
    <x v="0"/>
    <s v="O"/>
    <x v="12"/>
    <x v="1"/>
    <s v="SOCO"/>
    <n v="44102"/>
    <n v="298542"/>
    <x v="606"/>
    <n v="5556"/>
    <n v="38242"/>
    <x v="592"/>
    <n v="2411"/>
    <n v="24371"/>
    <x v="38"/>
  </r>
  <r>
    <n v="2022"/>
    <n v="10625"/>
    <s v="Lamb County Electric Coop, Inc"/>
    <s v="A"/>
    <x v="0"/>
    <s v="O"/>
    <x v="21"/>
    <x v="1"/>
    <s v="SWPP"/>
    <n v="4808"/>
    <n v="36919"/>
    <x v="607"/>
    <n v="7197"/>
    <n v="59656"/>
    <x v="593"/>
    <n v="28415"/>
    <n v="250530"/>
    <x v="237"/>
  </r>
  <r>
    <n v="2022"/>
    <n v="10627"/>
    <s v="Lakeview Light &amp; Power"/>
    <s v="A"/>
    <x v="0"/>
    <s v="O"/>
    <x v="20"/>
    <x v="1"/>
    <s v="BPAT"/>
    <n v="11064"/>
    <n v="114144"/>
    <x v="608"/>
    <n v="6552"/>
    <n v="68552"/>
    <x v="594"/>
    <n v="6533"/>
    <n v="78926"/>
    <x v="190"/>
  </r>
  <r>
    <n v="2022"/>
    <n v="10649"/>
    <s v="Lamar County Elec Coop Assn"/>
    <s v="A"/>
    <x v="0"/>
    <s v="O"/>
    <x v="21"/>
    <x v="1"/>
    <s v="ERCO"/>
    <n v="18444"/>
    <n v="167341"/>
    <x v="609"/>
    <n v="8584"/>
    <n v="88047"/>
    <x v="595"/>
    <s v="."/>
    <s v="."/>
    <x v="7"/>
  </r>
  <r>
    <n v="2022"/>
    <n v="10668"/>
    <s v="Licking Rural Electric Inc"/>
    <s v="A"/>
    <x v="0"/>
    <s v="O"/>
    <x v="32"/>
    <x v="1"/>
    <s v="PJM"/>
    <n v="51351"/>
    <n v="324961"/>
    <x v="610"/>
    <n v="4847.2"/>
    <n v="29307"/>
    <x v="596"/>
    <n v="7670.5"/>
    <n v="61369"/>
    <x v="238"/>
  </r>
  <r>
    <n v="2022"/>
    <n v="10681"/>
    <s v="Lane Electric Coop Inc"/>
    <s v="A"/>
    <x v="0"/>
    <s v="O"/>
    <x v="33"/>
    <x v="1"/>
    <s v="BPAT"/>
    <n v="22859.9"/>
    <n v="195722"/>
    <x v="611"/>
    <n v="4921"/>
    <n v="49525"/>
    <x v="597"/>
    <n v="420.6"/>
    <n v="5626"/>
    <x v="0"/>
  </r>
  <r>
    <n v="2022"/>
    <n v="10697"/>
    <s v="Lake Country Power"/>
    <s v="A"/>
    <x v="0"/>
    <s v="O"/>
    <x v="6"/>
    <x v="1"/>
    <s v="MISO"/>
    <n v="80800.800000000003"/>
    <n v="516106"/>
    <x v="612"/>
    <n v="17536.5"/>
    <n v="125856"/>
    <x v="598"/>
    <n v="9642.6"/>
    <n v="113936"/>
    <x v="15"/>
  </r>
  <r>
    <n v="2022"/>
    <n v="10704"/>
    <s v="City of Lansing - (MI)"/>
    <s v="A"/>
    <x v="0"/>
    <s v="O"/>
    <x v="18"/>
    <x v="0"/>
    <s v="MISO"/>
    <n v="91932"/>
    <n v="578323"/>
    <x v="613"/>
    <n v="145003"/>
    <n v="1101975"/>
    <x v="599"/>
    <n v="39882"/>
    <n v="347248"/>
    <x v="239"/>
  </r>
  <r>
    <n v="2022"/>
    <n v="10768"/>
    <s v="Laurens Electric Coop, Inc"/>
    <s v="A"/>
    <x v="0"/>
    <s v="O"/>
    <x v="7"/>
    <x v="1"/>
    <s v="DUK"/>
    <n v="100715"/>
    <n v="727009"/>
    <x v="614"/>
    <n v="28235"/>
    <n v="213684"/>
    <x v="600"/>
    <n v="15018"/>
    <n v="163545"/>
    <x v="53"/>
  </r>
  <r>
    <n v="2022"/>
    <n v="10799"/>
    <s v="City of Lawrenceburg"/>
    <s v="A"/>
    <x v="0"/>
    <s v="O"/>
    <x v="22"/>
    <x v="0"/>
    <s v="TVA"/>
    <n v="31597"/>
    <n v="263511"/>
    <x v="127"/>
    <n v="20635"/>
    <n v="150020"/>
    <x v="471"/>
    <n v="6259"/>
    <n v="77456"/>
    <x v="17"/>
  </r>
  <r>
    <n v="2022"/>
    <n v="10800"/>
    <s v="City of Lawrenceville - (GA)"/>
    <s v="A"/>
    <x v="0"/>
    <s v="O"/>
    <x v="12"/>
    <x v="0"/>
    <s v="SOCO"/>
    <n v="14123.1"/>
    <n v="108057"/>
    <x v="615"/>
    <n v="21035.599999999999"/>
    <n v="218775"/>
    <x v="601"/>
    <n v="72.900000000000006"/>
    <n v="645"/>
    <x v="0"/>
  </r>
  <r>
    <n v="2022"/>
    <n v="10817"/>
    <s v="Lea County Electric Coop, Inc"/>
    <s v="A"/>
    <x v="0"/>
    <s v="O"/>
    <x v="43"/>
    <x v="1"/>
    <s v="SWPP"/>
    <n v="11200"/>
    <n v="96036"/>
    <x v="616"/>
    <n v="25950"/>
    <n v="326193"/>
    <x v="602"/>
    <n v="21091"/>
    <n v="286103"/>
    <x v="50"/>
  </r>
  <r>
    <n v="2022"/>
    <n v="10817"/>
    <s v="Lea County Electric Coop, Inc"/>
    <s v="A"/>
    <x v="0"/>
    <s v="O"/>
    <x v="21"/>
    <x v="1"/>
    <s v="SWPP"/>
    <n v="2628"/>
    <n v="29828"/>
    <x v="617"/>
    <n v="45182"/>
    <n v="436956"/>
    <x v="603"/>
    <n v="10586"/>
    <n v="105010"/>
    <x v="50"/>
  </r>
  <r>
    <n v="2022"/>
    <n v="10830"/>
    <s v="City of Lebanon - (OH)"/>
    <s v="A"/>
    <x v="0"/>
    <s v="O"/>
    <x v="32"/>
    <x v="0"/>
    <s v="PJM"/>
    <n v="10526"/>
    <n v="87959"/>
    <x v="618"/>
    <n v="1570"/>
    <n v="15078"/>
    <x v="604"/>
    <n v="20403"/>
    <n v="248585"/>
    <x v="240"/>
  </r>
  <r>
    <n v="2022"/>
    <n v="10832"/>
    <s v="City of Lebanon - (MO)"/>
    <s v="A"/>
    <x v="0"/>
    <s v="O"/>
    <x v="35"/>
    <x v="0"/>
    <s v="AECI"/>
    <n v="7876"/>
    <n v="84843"/>
    <x v="619"/>
    <n v="5738"/>
    <n v="60079"/>
    <x v="574"/>
    <n v="10209"/>
    <n v="115368"/>
    <x v="190"/>
  </r>
  <r>
    <n v="2022"/>
    <n v="10857"/>
    <s v="Lee County Electric Coop, Inc"/>
    <s v="A"/>
    <x v="0"/>
    <s v="O"/>
    <x v="29"/>
    <x v="1"/>
    <s v="FPL"/>
    <n v="424855.2"/>
    <n v="3162353"/>
    <x v="620"/>
    <n v="148832.20000000001"/>
    <n v="1256725"/>
    <x v="605"/>
    <s v="."/>
    <s v="."/>
    <x v="7"/>
  </r>
  <r>
    <n v="2022"/>
    <n v="10868"/>
    <s v="City of Leesburg - (FL)"/>
    <s v="A"/>
    <x v="0"/>
    <s v="O"/>
    <x v="29"/>
    <x v="0"/>
    <s v="FPC"/>
    <n v="41272.400000000001"/>
    <n v="278088"/>
    <x v="621"/>
    <n v="30839.9"/>
    <n v="219418"/>
    <x v="606"/>
    <n v="1333"/>
    <n v="11416"/>
    <x v="14"/>
  </r>
  <r>
    <n v="2022"/>
    <n v="10879"/>
    <s v="Lehi City Corporation"/>
    <s v="A"/>
    <x v="0"/>
    <s v="O"/>
    <x v="38"/>
    <x v="0"/>
    <s v="PACE"/>
    <n v="21281"/>
    <n v="237384"/>
    <x v="622"/>
    <n v="20486"/>
    <n v="214751"/>
    <x v="607"/>
    <s v="."/>
    <s v="."/>
    <x v="7"/>
  </r>
  <r>
    <n v="2022"/>
    <n v="10906"/>
    <s v="City of Lenoir - (TN)"/>
    <s v="A"/>
    <x v="0"/>
    <s v="O"/>
    <x v="22"/>
    <x v="0"/>
    <s v="TVA"/>
    <n v="108199"/>
    <n v="890976"/>
    <x v="623"/>
    <n v="87161"/>
    <n v="732189"/>
    <x v="608"/>
    <n v="10585"/>
    <n v="148636"/>
    <x v="48"/>
  </r>
  <r>
    <n v="2022"/>
    <n v="10944"/>
    <s v="PUD No 1 of Lewis County"/>
    <s v="A"/>
    <x v="0"/>
    <s v="O"/>
    <x v="20"/>
    <x v="4"/>
    <s v="BPAT"/>
    <n v="45488.800000000003"/>
    <n v="502037"/>
    <x v="624"/>
    <n v="16321.7"/>
    <n v="199161"/>
    <x v="609"/>
    <n v="18416.099999999999"/>
    <n v="277887"/>
    <x v="71"/>
  </r>
  <r>
    <n v="2022"/>
    <n v="10960"/>
    <s v="City of Lewisburg - (TN)"/>
    <s v="A"/>
    <x v="0"/>
    <s v="O"/>
    <x v="22"/>
    <x v="0"/>
    <s v="TVA"/>
    <n v="7648"/>
    <n v="67100"/>
    <x v="625"/>
    <n v="10985"/>
    <n v="93189"/>
    <x v="610"/>
    <n v="11478"/>
    <n v="158126"/>
    <x v="17"/>
  </r>
  <r>
    <n v="2022"/>
    <n v="10966"/>
    <s v="City of Lexington - (NC)"/>
    <s v="A"/>
    <x v="0"/>
    <s v="O"/>
    <x v="13"/>
    <x v="0"/>
    <s v="DUK"/>
    <n v="27631.599999999999"/>
    <n v="228562"/>
    <x v="626"/>
    <n v="16089.7"/>
    <n v="132429"/>
    <x v="611"/>
    <n v="2490.8000000000002"/>
    <n v="26058"/>
    <x v="129"/>
  </r>
  <r>
    <n v="2022"/>
    <n v="10967"/>
    <s v="City of Lexington - (NE)"/>
    <s v="A"/>
    <x v="0"/>
    <s v="O"/>
    <x v="42"/>
    <x v="0"/>
    <s v="SWPP"/>
    <n v="5562"/>
    <n v="56603"/>
    <x v="627"/>
    <n v="4447.6000000000004"/>
    <n v="44933"/>
    <x v="612"/>
    <n v="9206.5"/>
    <n v="137438"/>
    <x v="17"/>
  </r>
  <r>
    <n v="2022"/>
    <n v="10968"/>
    <s v="City of Lexington - (TN)"/>
    <s v="A"/>
    <x v="0"/>
    <s v="O"/>
    <x v="22"/>
    <x v="0"/>
    <s v="TVA"/>
    <n v="28584"/>
    <n v="232727"/>
    <x v="628"/>
    <n v="20261"/>
    <n v="157661"/>
    <x v="613"/>
    <n v="3547"/>
    <n v="38777"/>
    <x v="12"/>
  </r>
  <r>
    <n v="2022"/>
    <n v="11011"/>
    <s v="Licking Valley Rural E C C"/>
    <s v="A"/>
    <x v="0"/>
    <s v="O"/>
    <x v="23"/>
    <x v="1"/>
    <s v="PJM"/>
    <n v="27743"/>
    <n v="191769"/>
    <x v="629"/>
    <n v="5453"/>
    <n v="41620"/>
    <x v="614"/>
    <n v="1170"/>
    <n v="11687"/>
    <x v="12"/>
  </r>
  <r>
    <n v="2022"/>
    <n v="11014"/>
    <s v="Lighthouse Electric Coop, Inc"/>
    <s v="A"/>
    <x v="0"/>
    <s v="O"/>
    <x v="21"/>
    <x v="1"/>
    <s v="ERCO"/>
    <n v="4663.6000000000004"/>
    <n v="28361"/>
    <x v="630"/>
    <n v="6505.7"/>
    <n v="71331"/>
    <x v="615"/>
    <n v="23816.6"/>
    <n v="161063"/>
    <x v="241"/>
  </r>
  <r>
    <n v="2022"/>
    <n v="11018"/>
    <s v="Lincoln Electric System"/>
    <s v="A"/>
    <x v="0"/>
    <s v="O"/>
    <x v="42"/>
    <x v="0"/>
    <s v="SWPP"/>
    <n v="130690.8"/>
    <n v="1345068"/>
    <x v="631"/>
    <n v="114501.1"/>
    <n v="1475289"/>
    <x v="616"/>
    <n v="30299.8"/>
    <n v="455300"/>
    <x v="158"/>
  </r>
  <r>
    <n v="2022"/>
    <n v="11053"/>
    <s v="Linn County REC"/>
    <s v="A"/>
    <x v="0"/>
    <s v="O"/>
    <x v="19"/>
    <x v="1"/>
    <s v="MISO"/>
    <n v="40007"/>
    <n v="314181"/>
    <x v="632"/>
    <n v="6717"/>
    <n v="51011"/>
    <x v="617"/>
    <n v="14004"/>
    <n v="157823"/>
    <x v="242"/>
  </r>
  <r>
    <n v="2022"/>
    <n v="11085"/>
    <s v="Town of Littleton - (MA)"/>
    <s v="A"/>
    <x v="0"/>
    <s v="O"/>
    <x v="40"/>
    <x v="0"/>
    <s v="ISNE"/>
    <n v="9471.2999999999993"/>
    <n v="69774"/>
    <x v="633"/>
    <n v="5500.7"/>
    <n v="37905"/>
    <x v="618"/>
    <n v="16857.7"/>
    <n v="112857"/>
    <x v="230"/>
  </r>
  <r>
    <n v="2022"/>
    <n v="11118"/>
    <s v="Lockhart Power Co"/>
    <s v="A"/>
    <x v="0"/>
    <s v="O"/>
    <x v="7"/>
    <x v="3"/>
    <s v="DUK"/>
    <n v="8682.5"/>
    <n v="63552"/>
    <x v="634"/>
    <n v="9616.9"/>
    <n v="158201"/>
    <x v="619"/>
    <n v="8820"/>
    <n v="120496"/>
    <x v="38"/>
  </r>
  <r>
    <n v="2022"/>
    <n v="11124"/>
    <s v="City of Lodi - (CA)"/>
    <s v="A"/>
    <x v="0"/>
    <s v="O"/>
    <x v="10"/>
    <x v="0"/>
    <s v="CISO"/>
    <n v="36060"/>
    <n v="167427"/>
    <x v="635"/>
    <n v="33166.1"/>
    <n v="169122"/>
    <x v="620"/>
    <n v="18302.900000000001"/>
    <n v="117952"/>
    <x v="45"/>
  </r>
  <r>
    <n v="2022"/>
    <n v="11125"/>
    <s v="City of Lodi - (WI)"/>
    <s v="A"/>
    <x v="0"/>
    <s v="O"/>
    <x v="3"/>
    <x v="0"/>
    <s v="MISO"/>
    <n v="1604.7"/>
    <n v="11635"/>
    <x v="636"/>
    <n v="2053.6999999999998"/>
    <n v="16463"/>
    <x v="621"/>
    <n v="0"/>
    <n v="0"/>
    <x v="1"/>
  </r>
  <r>
    <n v="2022"/>
    <n v="11135"/>
    <s v="City of Logan - (UT)"/>
    <s v="A"/>
    <x v="0"/>
    <s v="O"/>
    <x v="38"/>
    <x v="0"/>
    <s v="PACE"/>
    <n v="13086"/>
    <n v="116731"/>
    <x v="637"/>
    <n v="20342"/>
    <n v="215985"/>
    <x v="622"/>
    <n v="8366"/>
    <n v="105721"/>
    <x v="12"/>
  </r>
  <r>
    <n v="2022"/>
    <n v="11142"/>
    <s v="City of Logansport - (IN)"/>
    <s v="A"/>
    <x v="0"/>
    <s v="O"/>
    <x v="14"/>
    <x v="0"/>
    <s v="MISO"/>
    <n v="10661.2"/>
    <n v="104225"/>
    <x v="638"/>
    <n v="6906.4"/>
    <n v="72594"/>
    <x v="623"/>
    <n v="19268.599999999999"/>
    <n v="248756"/>
    <x v="106"/>
  </r>
  <r>
    <n v="2022"/>
    <n v="11171"/>
    <s v="Long Island Power Authority"/>
    <s v="A"/>
    <x v="0"/>
    <s v="O"/>
    <x v="4"/>
    <x v="6"/>
    <s v="NYIS"/>
    <n v="2368251.2999999998"/>
    <n v="9390851"/>
    <x v="639"/>
    <n v="1935121.6"/>
    <n v="8609650"/>
    <x v="624"/>
    <s v="."/>
    <s v="."/>
    <x v="7"/>
  </r>
  <r>
    <n v="2022"/>
    <n v="11171"/>
    <s v="Long Island Power Authority"/>
    <s v="C"/>
    <x v="2"/>
    <s v="O"/>
    <x v="4"/>
    <x v="6"/>
    <s v="NYIS"/>
    <n v="4.5999999999999996"/>
    <n v="38"/>
    <x v="640"/>
    <n v="29095.599999999999"/>
    <n v="468169"/>
    <x v="625"/>
    <s v="."/>
    <s v="."/>
    <x v="7"/>
  </r>
  <r>
    <n v="2022"/>
    <n v="11187"/>
    <s v="City of Longmont"/>
    <s v="A"/>
    <x v="0"/>
    <s v="O"/>
    <x v="45"/>
    <x v="0"/>
    <s v="PSCO"/>
    <n v="37432.699999999997"/>
    <n v="337384"/>
    <x v="641"/>
    <n v="32750.6"/>
    <n v="340919"/>
    <x v="626"/>
    <n v="10719.9"/>
    <n v="137583"/>
    <x v="9"/>
  </r>
  <r>
    <n v="2022"/>
    <n v="11200"/>
    <s v="Lorain-Medina R E C, Inc"/>
    <s v="A"/>
    <x v="0"/>
    <s v="O"/>
    <x v="32"/>
    <x v="1"/>
    <s v="PJM"/>
    <n v="35246.199999999997"/>
    <n v="217941"/>
    <x v="642"/>
    <n v="5628.5"/>
    <n v="39903"/>
    <x v="627"/>
    <n v="4849.2"/>
    <n v="71514"/>
    <x v="50"/>
  </r>
  <r>
    <n v="2022"/>
    <n v="11204"/>
    <s v="Los Alamos County"/>
    <s v="A"/>
    <x v="0"/>
    <s v="O"/>
    <x v="43"/>
    <x v="0"/>
    <s v="PNM"/>
    <n v="7329.4"/>
    <n v="59591"/>
    <x v="643"/>
    <n v="7019.3"/>
    <n v="56145"/>
    <x v="628"/>
    <n v="24303.7"/>
    <n v="382965"/>
    <x v="14"/>
  </r>
  <r>
    <n v="2022"/>
    <n v="11208"/>
    <s v="Los Angeles Department of Water &amp; Power"/>
    <s v="A"/>
    <x v="0"/>
    <s v="O"/>
    <x v="10"/>
    <x v="0"/>
    <s v="LDWP"/>
    <n v="1892318.5"/>
    <n v="8508902"/>
    <x v="644"/>
    <n v="2455626"/>
    <n v="12054043"/>
    <x v="629"/>
    <n v="223241.7"/>
    <n v="1186395"/>
    <x v="243"/>
  </r>
  <r>
    <n v="2022"/>
    <n v="11222"/>
    <s v="Loudon Utilities Board"/>
    <s v="A"/>
    <x v="0"/>
    <s v="O"/>
    <x v="22"/>
    <x v="0"/>
    <s v="TVA"/>
    <n v="20615"/>
    <n v="177745"/>
    <x v="645"/>
    <n v="17108"/>
    <n v="149502"/>
    <x v="630"/>
    <n v="19602"/>
    <n v="276008"/>
    <x v="38"/>
  </r>
  <r>
    <n v="2022"/>
    <n v="11241"/>
    <s v="Entergy Louisiana LLC"/>
    <s v="A"/>
    <x v="0"/>
    <s v="O"/>
    <x v="17"/>
    <x v="3"/>
    <s v="MISO"/>
    <n v="1775551.6"/>
    <n v="13986531"/>
    <x v="646"/>
    <n v="1369575.6"/>
    <n v="11724387"/>
    <x v="631"/>
    <n v="2275977.7999999998"/>
    <n v="31736415"/>
    <x v="244"/>
  </r>
  <r>
    <n v="2022"/>
    <n v="11247"/>
    <s v="Louisville Electric System"/>
    <s v="A"/>
    <x v="0"/>
    <s v="O"/>
    <x v="0"/>
    <x v="0"/>
    <s v="TVA"/>
    <n v="3389"/>
    <n v="30299"/>
    <x v="647"/>
    <n v="5860"/>
    <n v="50249"/>
    <x v="632"/>
    <n v="2832"/>
    <n v="46034"/>
    <x v="15"/>
  </r>
  <r>
    <n v="2022"/>
    <n v="11249"/>
    <s v="Louisville Gas &amp; Electric Co"/>
    <s v="A"/>
    <x v="0"/>
    <s v="O"/>
    <x v="23"/>
    <x v="3"/>
    <s v="LGEE"/>
    <n v="522265"/>
    <n v="4230691"/>
    <x v="648"/>
    <n v="524479"/>
    <n v="4683629"/>
    <x v="633"/>
    <n v="183287"/>
    <n v="2440382"/>
    <x v="245"/>
  </r>
  <r>
    <n v="2022"/>
    <n v="11251"/>
    <s v="Loup River Public Power Dist"/>
    <s v="A"/>
    <x v="0"/>
    <s v="O"/>
    <x v="42"/>
    <x v="4"/>
    <s v="SWPP"/>
    <n v="25251.1"/>
    <n v="254288"/>
    <x v="649"/>
    <n v="19964.099999999999"/>
    <n v="208284"/>
    <x v="634"/>
    <n v="42783.9"/>
    <n v="657046"/>
    <x v="246"/>
  </r>
  <r>
    <n v="2022"/>
    <n v="11256"/>
    <s v="City of Loveland - (CO)"/>
    <s v="A"/>
    <x v="0"/>
    <s v="O"/>
    <x v="45"/>
    <x v="0"/>
    <s v="PSCO"/>
    <n v="34426.400000000001"/>
    <n v="275613"/>
    <x v="650"/>
    <n v="13028.6"/>
    <n v="103622"/>
    <x v="635"/>
    <n v="30758.5"/>
    <n v="342889"/>
    <x v="247"/>
  </r>
  <r>
    <n v="2022"/>
    <n v="11272"/>
    <s v="Lower Yellowstone R E A, Inc"/>
    <s v="A"/>
    <x v="0"/>
    <s v="O"/>
    <x v="47"/>
    <x v="1"/>
    <s v="WAUW"/>
    <n v="4619"/>
    <n v="53932"/>
    <x v="651"/>
    <n v="2232"/>
    <n v="18710"/>
    <x v="636"/>
    <n v="16393"/>
    <n v="154646"/>
    <x v="248"/>
  </r>
  <r>
    <n v="2022"/>
    <n v="11272"/>
    <s v="Lower Yellowstone R E A, Inc"/>
    <s v="A"/>
    <x v="0"/>
    <s v="O"/>
    <x v="30"/>
    <x v="1"/>
    <s v="SWPP"/>
    <n v="1178"/>
    <n v="13410"/>
    <x v="652"/>
    <n v="311.8"/>
    <n v="3086"/>
    <x v="637"/>
    <n v="8323"/>
    <n v="79417"/>
    <x v="249"/>
  </r>
  <r>
    <n v="2022"/>
    <n v="11273"/>
    <s v="Lower Valley Energy Inc"/>
    <s v="A"/>
    <x v="0"/>
    <s v="O"/>
    <x v="46"/>
    <x v="1"/>
    <s v="BPAT"/>
    <n v="1450"/>
    <n v="20455"/>
    <x v="653"/>
    <n v="368"/>
    <n v="5024"/>
    <x v="638"/>
    <n v="2410"/>
    <n v="48258"/>
    <x v="98"/>
  </r>
  <r>
    <n v="2022"/>
    <n v="11273"/>
    <s v="Lower Valley Energy Inc"/>
    <s v="A"/>
    <x v="0"/>
    <s v="O"/>
    <x v="44"/>
    <x v="1"/>
    <s v="BPAT"/>
    <n v="34428"/>
    <n v="541803"/>
    <x v="654"/>
    <n v="16873"/>
    <n v="267447"/>
    <x v="639"/>
    <n v="1683"/>
    <n v="31975"/>
    <x v="250"/>
  </r>
  <r>
    <n v="2022"/>
    <n v="11291"/>
    <s v="Lumbee River Elec Member Corp"/>
    <s v="A"/>
    <x v="0"/>
    <s v="O"/>
    <x v="13"/>
    <x v="1"/>
    <s v="CPLE"/>
    <n v="116175.7"/>
    <n v="999059"/>
    <x v="655"/>
    <n v="17415.599999999999"/>
    <n v="196195"/>
    <x v="640"/>
    <n v="12671.2"/>
    <n v="159328"/>
    <x v="155"/>
  </r>
  <r>
    <n v="2022"/>
    <n v="11292"/>
    <s v="City of Lubbock - (TX)"/>
    <s v="A"/>
    <x v="0"/>
    <s v="O"/>
    <x v="21"/>
    <x v="0"/>
    <s v="ERCO"/>
    <n v="116884"/>
    <n v="844620"/>
    <x v="656"/>
    <n v="121000"/>
    <n v="1107633"/>
    <x v="641"/>
    <n v="7746"/>
    <n v="88836"/>
    <x v="12"/>
  </r>
  <r>
    <n v="2022"/>
    <n v="11292"/>
    <s v="City of Lubbock - (TX)"/>
    <s v="A"/>
    <x v="0"/>
    <s v="O"/>
    <x v="21"/>
    <x v="0"/>
    <s v="SWPP"/>
    <n v="31889"/>
    <n v="230432"/>
    <x v="657"/>
    <n v="33012"/>
    <n v="302187"/>
    <x v="642"/>
    <n v="2113"/>
    <n v="24237"/>
    <x v="0"/>
  </r>
  <r>
    <n v="2022"/>
    <n v="11318"/>
    <s v="City of Lumberton - (NC)"/>
    <s v="A"/>
    <x v="0"/>
    <s v="O"/>
    <x v="13"/>
    <x v="0"/>
    <s v="CPLE"/>
    <n v="12872.5"/>
    <n v="95044"/>
    <x v="658"/>
    <n v="15612.1"/>
    <n v="125975"/>
    <x v="643"/>
    <n v="2667.3"/>
    <n v="28900"/>
    <x v="12"/>
  </r>
  <r>
    <n v="2022"/>
    <n v="11355"/>
    <s v="Lynches River Elec Coop, Inc"/>
    <s v="A"/>
    <x v="0"/>
    <s v="O"/>
    <x v="7"/>
    <x v="1"/>
    <s v="SC"/>
    <n v="39824"/>
    <n v="265746"/>
    <x v="659"/>
    <n v="6804"/>
    <n v="51028"/>
    <x v="644"/>
    <n v="10277"/>
    <n v="164210"/>
    <x v="38"/>
  </r>
  <r>
    <n v="2022"/>
    <n v="11364"/>
    <s v="Lyntegar Electric Coop, Inc"/>
    <s v="A"/>
    <x v="0"/>
    <s v="O"/>
    <x v="21"/>
    <x v="1"/>
    <s v="SWPP"/>
    <n v="14429"/>
    <n v="114269"/>
    <x v="660"/>
    <n v="32056"/>
    <n v="300717"/>
    <x v="645"/>
    <n v="47774"/>
    <n v="351346"/>
    <x v="251"/>
  </r>
  <r>
    <n v="2022"/>
    <n v="11458"/>
    <s v="City of Macon - (MS)"/>
    <s v="A"/>
    <x v="0"/>
    <s v="O"/>
    <x v="0"/>
    <x v="0"/>
    <s v="TVA"/>
    <n v="1528"/>
    <n v="11689"/>
    <x v="661"/>
    <n v="1409"/>
    <n v="10550"/>
    <x v="646"/>
    <n v="273"/>
    <n v="1420"/>
    <x v="14"/>
  </r>
  <r>
    <n v="2022"/>
    <n v="11463"/>
    <s v="Macon Electric Coop"/>
    <s v="A"/>
    <x v="0"/>
    <s v="O"/>
    <x v="35"/>
    <x v="1"/>
    <s v="AECI"/>
    <n v="16289.5"/>
    <n v="131036"/>
    <x v="74"/>
    <n v="4289.3"/>
    <n v="36801"/>
    <x v="647"/>
    <n v="5164.3999999999996"/>
    <n v="84593"/>
    <x v="0"/>
  </r>
  <r>
    <n v="2022"/>
    <n v="11475"/>
    <s v="City of Madison - (SD)"/>
    <s v="A"/>
    <x v="0"/>
    <s v="O"/>
    <x v="34"/>
    <x v="0"/>
    <s v="MISO"/>
    <n v="4144"/>
    <n v="36677"/>
    <x v="662"/>
    <n v="3047"/>
    <n v="33412"/>
    <x v="648"/>
    <n v="3023"/>
    <n v="33979"/>
    <x v="126"/>
  </r>
  <r>
    <n v="2022"/>
    <n v="11477"/>
    <s v="Town of Madison - (ME)"/>
    <s v="A"/>
    <x v="0"/>
    <s v="O"/>
    <x v="28"/>
    <x v="0"/>
    <s v="ISNE"/>
    <n v="2961"/>
    <n v="19376"/>
    <x v="663"/>
    <n v="874"/>
    <n v="11421"/>
    <x v="649"/>
    <n v="492"/>
    <n v="3893"/>
    <x v="27"/>
  </r>
  <r>
    <n v="2022"/>
    <n v="11477"/>
    <s v="Town of Madison - (ME)"/>
    <s v="C"/>
    <x v="2"/>
    <s v="O"/>
    <x v="28"/>
    <x v="0"/>
    <s v="ISNE"/>
    <s v="."/>
    <s v="."/>
    <x v="73"/>
    <s v="."/>
    <s v="."/>
    <x v="74"/>
    <n v="375"/>
    <n v="41853"/>
    <x v="0"/>
  </r>
  <r>
    <n v="2022"/>
    <n v="11479"/>
    <s v="Madison Gas &amp; Electric Co"/>
    <s v="A"/>
    <x v="0"/>
    <s v="O"/>
    <x v="3"/>
    <x v="3"/>
    <s v="MISO"/>
    <n v="160995"/>
    <n v="884476"/>
    <x v="664"/>
    <n v="268731"/>
    <n v="2153686"/>
    <x v="650"/>
    <n v="13261"/>
    <n v="152733"/>
    <x v="10"/>
  </r>
  <r>
    <n v="2022"/>
    <n v="11488"/>
    <s v="Madisonville Municipal Utils"/>
    <s v="A"/>
    <x v="0"/>
    <s v="O"/>
    <x v="23"/>
    <x v="0"/>
    <s v="LGEE"/>
    <n v="8191"/>
    <n v="63582"/>
    <x v="665"/>
    <n v="16359"/>
    <n v="179099"/>
    <x v="500"/>
    <s v="."/>
    <s v="."/>
    <x v="7"/>
  </r>
  <r>
    <n v="2022"/>
    <n v="11501"/>
    <s v="Magic Valley Electric Coop Inc"/>
    <s v="A"/>
    <x v="0"/>
    <s v="O"/>
    <x v="21"/>
    <x v="1"/>
    <s v="ERCO"/>
    <n v="216525.9"/>
    <n v="1903292"/>
    <x v="666"/>
    <n v="31750.7"/>
    <n v="267878"/>
    <x v="651"/>
    <n v="50478.6"/>
    <n v="520521"/>
    <x v="252"/>
  </r>
  <r>
    <n v="2022"/>
    <n v="11519"/>
    <s v="Magnolia Electric Power Assn"/>
    <s v="A"/>
    <x v="0"/>
    <s v="O"/>
    <x v="0"/>
    <x v="1"/>
    <s v="MISO"/>
    <n v="53427"/>
    <n v="409548"/>
    <x v="667"/>
    <n v="12655"/>
    <n v="98319"/>
    <x v="652"/>
    <n v="11313"/>
    <n v="148247"/>
    <x v="50"/>
  </r>
  <r>
    <n v="2022"/>
    <n v="11560"/>
    <s v="City of Manassas - (VA)"/>
    <s v="A"/>
    <x v="0"/>
    <s v="O"/>
    <x v="2"/>
    <x v="0"/>
    <s v="PJM"/>
    <n v="19923"/>
    <n v="169568"/>
    <x v="668"/>
    <n v="20247"/>
    <n v="189279"/>
    <x v="653"/>
    <n v="2877"/>
    <n v="37301"/>
    <x v="14"/>
  </r>
  <r>
    <n v="2022"/>
    <n v="11571"/>
    <s v="Manitowoc Public Utilities"/>
    <s v="A"/>
    <x v="0"/>
    <s v="O"/>
    <x v="3"/>
    <x v="0"/>
    <s v="MISO"/>
    <n v="10797.8"/>
    <n v="109629"/>
    <x v="669"/>
    <n v="8043.6"/>
    <n v="90749"/>
    <x v="654"/>
    <n v="21646.799999999999"/>
    <n v="324089"/>
    <x v="201"/>
  </r>
  <r>
    <n v="2022"/>
    <n v="11586"/>
    <s v="Town of Mansfield - (MA)"/>
    <s v="A"/>
    <x v="0"/>
    <s v="O"/>
    <x v="40"/>
    <x v="0"/>
    <s v="ISNE"/>
    <n v="12396.8"/>
    <n v="84148"/>
    <x v="670"/>
    <n v="3087.9"/>
    <n v="20236"/>
    <x v="655"/>
    <n v="17340.900000000001"/>
    <n v="124440"/>
    <x v="160"/>
  </r>
  <r>
    <n v="2022"/>
    <n v="11611"/>
    <s v="City of Maquoketa - (IA)"/>
    <s v="A"/>
    <x v="0"/>
    <s v="O"/>
    <x v="19"/>
    <x v="0"/>
    <s v="MISO"/>
    <n v="3243.5"/>
    <n v="24941"/>
    <x v="671"/>
    <n v="3721.1"/>
    <n v="32279"/>
    <x v="656"/>
    <n v="1361"/>
    <n v="13055"/>
    <x v="0"/>
  </r>
  <r>
    <n v="2022"/>
    <n v="11646"/>
    <s v="City of Marietta - (GA)"/>
    <s v="A"/>
    <x v="0"/>
    <s v="O"/>
    <x v="12"/>
    <x v="0"/>
    <s v="SOCO"/>
    <n v="41150"/>
    <n v="351879"/>
    <x v="672"/>
    <n v="71927.899999999994"/>
    <n v="623266"/>
    <x v="657"/>
    <s v="."/>
    <s v="."/>
    <x v="7"/>
  </r>
  <r>
    <n v="2022"/>
    <n v="11693"/>
    <s v="Marlboro Electric Coop, Inc"/>
    <s v="A"/>
    <x v="0"/>
    <s v="O"/>
    <x v="7"/>
    <x v="1"/>
    <s v="SC"/>
    <n v="8261"/>
    <n v="82058"/>
    <x v="673"/>
    <n v="5077"/>
    <n v="37112"/>
    <x v="122"/>
    <n v="40111"/>
    <n v="692241"/>
    <x v="17"/>
  </r>
  <r>
    <n v="2022"/>
    <n v="11701"/>
    <s v="City of Marquette - (MI)"/>
    <s v="A"/>
    <x v="0"/>
    <s v="O"/>
    <x v="18"/>
    <x v="0"/>
    <s v="MISO"/>
    <n v="18070.2"/>
    <n v="98790"/>
    <x v="674"/>
    <n v="28670.2"/>
    <n v="170189"/>
    <x v="658"/>
    <s v="."/>
    <s v="."/>
    <x v="7"/>
  </r>
  <r>
    <n v="2022"/>
    <n v="11714"/>
    <s v="Marshall-De Kalb Electric Coop"/>
    <s v="A"/>
    <x v="0"/>
    <s v="O"/>
    <x v="9"/>
    <x v="1"/>
    <s v="TVA"/>
    <n v="31471"/>
    <n v="249600"/>
    <x v="675"/>
    <n v="24000"/>
    <n v="186086"/>
    <x v="659"/>
    <n v="1452"/>
    <n v="14237"/>
    <x v="15"/>
  </r>
  <r>
    <n v="2022"/>
    <n v="11731"/>
    <s v="City of Marshall - (MN)"/>
    <s v="A"/>
    <x v="0"/>
    <s v="O"/>
    <x v="6"/>
    <x v="0"/>
    <s v="MISO"/>
    <n v="6101.1"/>
    <n v="65503"/>
    <x v="676"/>
    <n v="6986"/>
    <n v="84910"/>
    <x v="660"/>
    <n v="22167"/>
    <n v="372504"/>
    <x v="105"/>
  </r>
  <r>
    <n v="2022"/>
    <n v="11740"/>
    <s v="City of Marshfield - (WI)"/>
    <s v="A"/>
    <x v="0"/>
    <s v="O"/>
    <x v="3"/>
    <x v="0"/>
    <s v="MISO"/>
    <n v="11232"/>
    <n v="100861"/>
    <x v="677"/>
    <n v="9305"/>
    <n v="87465"/>
    <x v="661"/>
    <n v="15759"/>
    <n v="173032"/>
    <x v="214"/>
  </r>
  <r>
    <n v="2022"/>
    <n v="11788"/>
    <s v="Consumers Energy"/>
    <s v="A"/>
    <x v="0"/>
    <s v="O"/>
    <x v="19"/>
    <x v="1"/>
    <s v="MISO"/>
    <n v="12935"/>
    <n v="88579"/>
    <x v="678"/>
    <n v="3398"/>
    <n v="29173"/>
    <x v="662"/>
    <n v="6418"/>
    <n v="96931"/>
    <x v="5"/>
  </r>
  <r>
    <n v="2022"/>
    <n v="11789"/>
    <s v="Maryville Utilities"/>
    <s v="A"/>
    <x v="0"/>
    <s v="O"/>
    <x v="22"/>
    <x v="0"/>
    <s v="TVA"/>
    <n v="30236"/>
    <n v="264827"/>
    <x v="679"/>
    <n v="29644"/>
    <n v="259320"/>
    <x v="663"/>
    <n v="17767"/>
    <n v="283524"/>
    <x v="61"/>
  </r>
  <r>
    <n v="2022"/>
    <n v="11804"/>
    <s v="Massachusetts Electric Co"/>
    <s v="A"/>
    <x v="0"/>
    <s v="O"/>
    <x v="40"/>
    <x v="3"/>
    <s v="ISNE"/>
    <n v="1143647.3999999999"/>
    <n v="4008052"/>
    <x v="680"/>
    <n v="209868"/>
    <n v="1409079"/>
    <x v="664"/>
    <n v="36248.5"/>
    <n v="151323"/>
    <x v="253"/>
  </r>
  <r>
    <n v="2022"/>
    <n v="11804"/>
    <s v="Massachusetts Electric Co"/>
    <s v="C"/>
    <x v="2"/>
    <s v="O"/>
    <x v="40"/>
    <x v="3"/>
    <s v="ISNE"/>
    <n v="553891.30000000005"/>
    <n v="4124774"/>
    <x v="681"/>
    <n v="536247.6"/>
    <n v="7112523"/>
    <x v="665"/>
    <n v="164890.29999999999"/>
    <n v="2263201"/>
    <x v="254"/>
  </r>
  <r>
    <n v="2022"/>
    <n v="11811"/>
    <s v="Town of Massena - (NY)"/>
    <s v="A"/>
    <x v="0"/>
    <s v="O"/>
    <x v="4"/>
    <x v="0"/>
    <s v="NYIS"/>
    <n v="7502"/>
    <n v="120600"/>
    <x v="682"/>
    <n v="1336.4"/>
    <n v="16566"/>
    <x v="666"/>
    <n v="3951.4"/>
    <n v="76816"/>
    <x v="255"/>
  </r>
  <r>
    <n v="2022"/>
    <n v="11824"/>
    <s v="Matanuska Electric Assn Inc"/>
    <s v="A"/>
    <x v="0"/>
    <s v="O"/>
    <x v="11"/>
    <x v="1"/>
    <s v="NA"/>
    <n v="99099"/>
    <n v="450988"/>
    <x v="683"/>
    <n v="59618.6"/>
    <n v="314891"/>
    <x v="667"/>
    <n v="0"/>
    <n v="0"/>
    <x v="1"/>
  </r>
  <r>
    <n v="2022"/>
    <n v="11843"/>
    <s v="Maui Electric Co Ltd"/>
    <s v="A"/>
    <x v="0"/>
    <s v="O"/>
    <x v="50"/>
    <x v="3"/>
    <s v="NA"/>
    <n v="174149.3"/>
    <n v="397618"/>
    <x v="684"/>
    <n v="146988.4"/>
    <n v="333793"/>
    <x v="668"/>
    <n v="143685.29999999999"/>
    <n v="357913"/>
    <x v="256"/>
  </r>
  <r>
    <n v="2022"/>
    <n v="11871"/>
    <s v="City of Mayfield Plant Board"/>
    <s v="A"/>
    <x v="0"/>
    <s v="O"/>
    <x v="23"/>
    <x v="0"/>
    <s v="TVA"/>
    <n v="6008"/>
    <n v="45026"/>
    <x v="685"/>
    <n v="7365"/>
    <n v="57967"/>
    <x v="466"/>
    <n v="951"/>
    <n v="8624"/>
    <x v="0"/>
  </r>
  <r>
    <n v="2022"/>
    <n v="12087"/>
    <s v="McKenzie Electric Coop Inc"/>
    <s v="A"/>
    <x v="0"/>
    <s v="O"/>
    <x v="47"/>
    <x v="1"/>
    <s v="SWPP"/>
    <n v="39"/>
    <n v="469"/>
    <x v="686"/>
    <n v="10.4"/>
    <n v="90"/>
    <x v="669"/>
    <n v="33.700000000000003"/>
    <n v="132"/>
    <x v="257"/>
  </r>
  <r>
    <n v="2022"/>
    <n v="12087"/>
    <s v="McKenzie Electric Coop Inc"/>
    <s v="A"/>
    <x v="0"/>
    <s v="O"/>
    <x v="30"/>
    <x v="1"/>
    <s v="SWPP"/>
    <n v="8905.7999999999993"/>
    <n v="121532"/>
    <x v="687"/>
    <n v="127564.5"/>
    <n v="1685295"/>
    <x v="670"/>
    <n v="233213.8"/>
    <n v="3623155"/>
    <x v="258"/>
  </r>
  <r>
    <n v="2022"/>
    <n v="12090"/>
    <s v="McLean Electric Coop, Inc"/>
    <s v="A"/>
    <x v="0"/>
    <s v="O"/>
    <x v="30"/>
    <x v="1"/>
    <s v="MISO"/>
    <n v="7307"/>
    <n v="56930"/>
    <x v="688"/>
    <n v="3967"/>
    <n v="26537"/>
    <x v="671"/>
    <n v="4154"/>
    <n v="53381"/>
    <x v="119"/>
  </r>
  <r>
    <n v="2022"/>
    <n v="12186"/>
    <s v="McMinnville Electric System"/>
    <s v="A"/>
    <x v="0"/>
    <s v="O"/>
    <x v="22"/>
    <x v="0"/>
    <s v="TVA"/>
    <n v="9116"/>
    <n v="80281"/>
    <x v="689"/>
    <n v="10583"/>
    <n v="87960"/>
    <x v="672"/>
    <n v="1119"/>
    <n v="12291"/>
    <x v="0"/>
  </r>
  <r>
    <n v="2022"/>
    <n v="12187"/>
    <s v="City of McMinnville - (OR)"/>
    <s v="A"/>
    <x v="0"/>
    <s v="O"/>
    <x v="33"/>
    <x v="0"/>
    <s v="BPAT"/>
    <n v="15217"/>
    <n v="211286"/>
    <x v="690"/>
    <n v="11918"/>
    <n v="163074"/>
    <x v="673"/>
    <n v="16094"/>
    <n v="338340"/>
    <x v="126"/>
  </r>
  <r>
    <n v="2022"/>
    <n v="12199"/>
    <s v="Montana-Dakota Utilities Co"/>
    <s v="A"/>
    <x v="0"/>
    <s v="O"/>
    <x v="47"/>
    <x v="3"/>
    <s v="SWPP"/>
    <n v="21772"/>
    <n v="193296"/>
    <x v="691"/>
    <n v="27074"/>
    <n v="269507"/>
    <x v="674"/>
    <n v="20842"/>
    <n v="297373"/>
    <x v="30"/>
  </r>
  <r>
    <n v="2022"/>
    <n v="12199"/>
    <s v="Montana-Dakota Utilities Co"/>
    <s v="A"/>
    <x v="0"/>
    <s v="O"/>
    <x v="30"/>
    <x v="3"/>
    <s v="MISO"/>
    <n v="88062"/>
    <n v="808839"/>
    <x v="692"/>
    <n v="103588"/>
    <n v="1045109"/>
    <x v="675"/>
    <n v="21218"/>
    <n v="289552"/>
    <x v="178"/>
  </r>
  <r>
    <n v="2022"/>
    <n v="12199"/>
    <s v="Montana-Dakota Utilities Co"/>
    <s v="A"/>
    <x v="0"/>
    <s v="O"/>
    <x v="34"/>
    <x v="3"/>
    <s v="MISO"/>
    <n v="8550"/>
    <n v="69892"/>
    <x v="693"/>
    <n v="7374"/>
    <n v="66254"/>
    <x v="676"/>
    <n v="713"/>
    <n v="7548"/>
    <x v="17"/>
  </r>
  <r>
    <n v="2022"/>
    <n v="12199"/>
    <s v="Montana-Dakota Utilities Co"/>
    <s v="A"/>
    <x v="0"/>
    <s v="O"/>
    <x v="44"/>
    <x v="3"/>
    <s v="WACM"/>
    <n v="17027"/>
    <n v="154374"/>
    <x v="694"/>
    <n v="12022"/>
    <n v="140557"/>
    <x v="677"/>
    <n v="164"/>
    <n v="1612"/>
    <x v="27"/>
  </r>
  <r>
    <n v="2022"/>
    <n v="12208"/>
    <s v="City of McPherson - (KS)"/>
    <s v="A"/>
    <x v="0"/>
    <s v="O"/>
    <x v="15"/>
    <x v="0"/>
    <s v="SWPP"/>
    <n v="8638.2999999999993"/>
    <n v="95777"/>
    <x v="695"/>
    <n v="9718"/>
    <n v="106008"/>
    <x v="678"/>
    <n v="49246.3"/>
    <n v="872152"/>
    <x v="21"/>
  </r>
  <r>
    <n v="2022"/>
    <n v="12227"/>
    <s v="Meeker Coop Light &amp; Power Assn"/>
    <s v="A"/>
    <x v="0"/>
    <s v="O"/>
    <x v="6"/>
    <x v="1"/>
    <s v="MISO"/>
    <n v="18143.3"/>
    <n v="149027"/>
    <x v="696"/>
    <n v="3753.3"/>
    <n v="34649"/>
    <x v="127"/>
    <n v="2544.1"/>
    <n v="31587"/>
    <x v="99"/>
  </r>
  <r>
    <n v="2022"/>
    <n v="12243"/>
    <s v="Meade County Rural E C C"/>
    <s v="A"/>
    <x v="0"/>
    <s v="O"/>
    <x v="23"/>
    <x v="1"/>
    <s v="MISO"/>
    <n v="50767.199999999997"/>
    <n v="355117"/>
    <x v="697"/>
    <n v="15977.2"/>
    <n v="113578"/>
    <x v="620"/>
    <s v="."/>
    <s v="."/>
    <x v="7"/>
  </r>
  <r>
    <n v="2022"/>
    <n v="12260"/>
    <s v="Mecklenburg Electric Cooperative"/>
    <s v="A"/>
    <x v="0"/>
    <s v="O"/>
    <x v="13"/>
    <x v="1"/>
    <s v="PJM"/>
    <n v="246.8"/>
    <n v="1775"/>
    <x v="698"/>
    <n v="3.2"/>
    <n v="18"/>
    <x v="48"/>
    <s v="."/>
    <s v="."/>
    <x v="7"/>
  </r>
  <r>
    <n v="2022"/>
    <n v="12260"/>
    <s v="Mecklenburg Electric Cooperative"/>
    <s v="A"/>
    <x v="0"/>
    <s v="O"/>
    <x v="2"/>
    <x v="1"/>
    <s v="PJM"/>
    <n v="52599.6"/>
    <n v="363278"/>
    <x v="699"/>
    <n v="12249.1"/>
    <n v="108633"/>
    <x v="679"/>
    <n v="22661.5"/>
    <n v="385556"/>
    <x v="124"/>
  </r>
  <r>
    <n v="2022"/>
    <n v="12268"/>
    <s v="Medina Electric Coop, Inc"/>
    <s v="A"/>
    <x v="0"/>
    <s v="O"/>
    <x v="21"/>
    <x v="1"/>
    <s v="ERCO"/>
    <n v="53340.4"/>
    <n v="401959"/>
    <x v="700"/>
    <n v="31046.9"/>
    <n v="276291"/>
    <x v="139"/>
    <n v="70122.100000000006"/>
    <n v="783681"/>
    <x v="259"/>
  </r>
  <r>
    <n v="2022"/>
    <n v="12293"/>
    <s v="City of Memphis - (TN)"/>
    <s v="A"/>
    <x v="0"/>
    <s v="O"/>
    <x v="22"/>
    <x v="0"/>
    <s v="TVA"/>
    <n v="633309.80000000005"/>
    <n v="5291762"/>
    <x v="701"/>
    <n v="712722"/>
    <n v="6066501"/>
    <x v="680"/>
    <n v="124450.5"/>
    <n v="1706538"/>
    <x v="166"/>
  </r>
  <r>
    <n v="2022"/>
    <n v="12298"/>
    <s v="City of Menasha - (WI)"/>
    <s v="A"/>
    <x v="0"/>
    <s v="O"/>
    <x v="3"/>
    <x v="0"/>
    <s v="MISO"/>
    <n v="8283.9"/>
    <n v="62166"/>
    <x v="702"/>
    <n v="6287.7"/>
    <n v="56669"/>
    <x v="628"/>
    <n v="31220.3"/>
    <n v="403224"/>
    <x v="17"/>
  </r>
  <r>
    <n v="2022"/>
    <n v="12301"/>
    <s v="Nodak Electric Coop Inc"/>
    <s v="A"/>
    <x v="0"/>
    <s v="O"/>
    <x v="30"/>
    <x v="1"/>
    <s v="MISO"/>
    <n v="45974"/>
    <n v="391508"/>
    <x v="703"/>
    <n v="34271"/>
    <n v="918464"/>
    <x v="48"/>
    <n v="59481"/>
    <n v="762707"/>
    <x v="100"/>
  </r>
  <r>
    <n v="2022"/>
    <n v="12312"/>
    <s v="Merced Irrigation District"/>
    <s v="A"/>
    <x v="0"/>
    <s v="O"/>
    <x v="10"/>
    <x v="4"/>
    <s v="CISO"/>
    <n v="17051.2"/>
    <n v="83283"/>
    <x v="704"/>
    <n v="38970.800000000003"/>
    <n v="250243"/>
    <x v="681"/>
    <n v="24638.5"/>
    <n v="202152"/>
    <x v="260"/>
  </r>
  <r>
    <n v="2022"/>
    <n v="12330"/>
    <s v="Meriwether Lewis Electric Coop"/>
    <s v="A"/>
    <x v="0"/>
    <s v="O"/>
    <x v="22"/>
    <x v="1"/>
    <s v="TVA"/>
    <n v="56871"/>
    <n v="430729"/>
    <x v="705"/>
    <n v="30248"/>
    <n v="210415"/>
    <x v="682"/>
    <n v="31960"/>
    <n v="496699"/>
    <x v="48"/>
  </r>
  <r>
    <n v="2022"/>
    <n v="12341"/>
    <s v="MidAmerican Energy Co"/>
    <s v="A"/>
    <x v="0"/>
    <s v="O"/>
    <x v="19"/>
    <x v="3"/>
    <s v="MISO"/>
    <n v="692489.1"/>
    <n v="6292473"/>
    <x v="706"/>
    <n v="438457.59999999998"/>
    <n v="5001796"/>
    <x v="683"/>
    <n v="999020.5"/>
    <n v="15729635"/>
    <x v="261"/>
  </r>
  <r>
    <n v="2022"/>
    <n v="12341"/>
    <s v="MidAmerican Energy Co"/>
    <s v="A"/>
    <x v="0"/>
    <s v="O"/>
    <x v="27"/>
    <x v="3"/>
    <s v="MISO"/>
    <n v="68423.199999999997"/>
    <n v="654994"/>
    <x v="707"/>
    <n v="46773.2"/>
    <n v="575445"/>
    <x v="684"/>
    <n v="39611.800000000003"/>
    <n v="739453"/>
    <x v="262"/>
  </r>
  <r>
    <n v="2022"/>
    <n v="12341"/>
    <s v="MidAmerican Energy Co"/>
    <s v="A"/>
    <x v="0"/>
    <s v="O"/>
    <x v="34"/>
    <x v="3"/>
    <s v="MISO"/>
    <n v="4613.8999999999996"/>
    <n v="58799"/>
    <x v="708"/>
    <n v="4215.5"/>
    <n v="60800"/>
    <x v="685"/>
    <n v="8253.2000000000007"/>
    <n v="176262"/>
    <x v="45"/>
  </r>
  <r>
    <n v="2022"/>
    <n v="12341"/>
    <s v="MidAmerican Energy Co"/>
    <s v="C"/>
    <x v="2"/>
    <s v="O"/>
    <x v="27"/>
    <x v="3"/>
    <s v="MISO"/>
    <n v="19.5"/>
    <n v="440"/>
    <x v="245"/>
    <n v="820.4"/>
    <n v="38912"/>
    <x v="686"/>
    <n v="471.1"/>
    <n v="32625"/>
    <x v="57"/>
  </r>
  <r>
    <n v="2022"/>
    <n v="12351"/>
    <s v="City of Mesa - (AZ)"/>
    <s v="A"/>
    <x v="0"/>
    <s v="O"/>
    <x v="8"/>
    <x v="0"/>
    <s v="WALC"/>
    <n v="20366.400000000001"/>
    <n v="151663"/>
    <x v="709"/>
    <n v="19907.8"/>
    <n v="171961"/>
    <x v="687"/>
    <n v="0"/>
    <n v="0"/>
    <x v="1"/>
  </r>
  <r>
    <n v="2022"/>
    <n v="12377"/>
    <s v="Midwest Energy Cooperative"/>
    <s v="A"/>
    <x v="0"/>
    <s v="O"/>
    <x v="14"/>
    <x v="1"/>
    <s v="PJM"/>
    <n v="720.5"/>
    <n v="4031"/>
    <x v="710"/>
    <n v="325.7"/>
    <n v="1748"/>
    <x v="688"/>
    <s v="."/>
    <s v="."/>
    <x v="7"/>
  </r>
  <r>
    <n v="2022"/>
    <n v="12377"/>
    <s v="Midwest Energy Cooperative"/>
    <s v="A"/>
    <x v="0"/>
    <s v="O"/>
    <x v="18"/>
    <x v="1"/>
    <s v="PJM"/>
    <n v="63591.7"/>
    <n v="346588"/>
    <x v="711"/>
    <n v="38833.9"/>
    <n v="227036"/>
    <x v="689"/>
    <s v="."/>
    <s v="."/>
    <x v="7"/>
  </r>
  <r>
    <n v="2022"/>
    <n v="12377"/>
    <s v="Midwest Energy Cooperative"/>
    <s v="A"/>
    <x v="0"/>
    <s v="O"/>
    <x v="32"/>
    <x v="1"/>
    <s v="PJM"/>
    <n v="1975.9"/>
    <n v="10898"/>
    <x v="712"/>
    <n v="967.3"/>
    <n v="5691"/>
    <x v="553"/>
    <s v="."/>
    <s v="."/>
    <x v="7"/>
  </r>
  <r>
    <n v="2022"/>
    <n v="12390"/>
    <s v="Metropolitan Edison Co"/>
    <s v="A"/>
    <x v="0"/>
    <s v="O"/>
    <x v="5"/>
    <x v="3"/>
    <s v="PJM"/>
    <n v="683296.9"/>
    <n v="4738436"/>
    <x v="713"/>
    <n v="118463.4"/>
    <n v="857458"/>
    <x v="690"/>
    <n v="67166.8"/>
    <n v="478357"/>
    <x v="263"/>
  </r>
  <r>
    <n v="2022"/>
    <n v="12390"/>
    <s v="Metropolitan Edison Co"/>
    <s v="C"/>
    <x v="2"/>
    <s v="O"/>
    <x v="5"/>
    <x v="3"/>
    <s v="PJM"/>
    <n v="72627.600000000006"/>
    <n v="1179469"/>
    <x v="714"/>
    <n v="32930.400000000001"/>
    <n v="1236876"/>
    <x v="691"/>
    <n v="53974.7"/>
    <n v="5918729"/>
    <x v="264"/>
  </r>
  <r>
    <n v="2022"/>
    <n v="12395"/>
    <s v="Menard Electric Coop"/>
    <s v="A"/>
    <x v="0"/>
    <s v="O"/>
    <x v="27"/>
    <x v="1"/>
    <s v="MISO"/>
    <n v="18644.599999999999"/>
    <n v="117813"/>
    <x v="715"/>
    <n v="4408.2"/>
    <n v="29669"/>
    <x v="692"/>
    <n v="7271.7"/>
    <n v="54842"/>
    <x v="265"/>
  </r>
  <r>
    <n v="2022"/>
    <n v="12439"/>
    <s v="Midstate Electric Coop, Inc"/>
    <s v="A"/>
    <x v="0"/>
    <s v="O"/>
    <x v="33"/>
    <x v="1"/>
    <s v="BPAT"/>
    <n v="26470"/>
    <n v="291747"/>
    <x v="716"/>
    <n v="9836"/>
    <n v="129890"/>
    <x v="693"/>
    <n v="2101"/>
    <n v="28562"/>
    <x v="42"/>
  </r>
  <r>
    <n v="2022"/>
    <n v="12450"/>
    <s v="Midland Power Coop"/>
    <s v="A"/>
    <x v="0"/>
    <s v="O"/>
    <x v="19"/>
    <x v="1"/>
    <s v="MISO"/>
    <n v="27457"/>
    <n v="217984"/>
    <x v="717"/>
    <n v="6605"/>
    <n v="62954"/>
    <x v="694"/>
    <n v="15879"/>
    <n v="209513"/>
    <x v="101"/>
  </r>
  <r>
    <n v="2022"/>
    <n v="12452"/>
    <s v="Mid-South Electric Coop Assn"/>
    <s v="A"/>
    <x v="0"/>
    <s v="O"/>
    <x v="21"/>
    <x v="1"/>
    <s v="ERCO"/>
    <n v="80759.8"/>
    <n v="523306"/>
    <x v="718"/>
    <n v="23897"/>
    <n v="154928"/>
    <x v="695"/>
    <n v="27225.9"/>
    <n v="243108"/>
    <x v="21"/>
  </r>
  <r>
    <n v="2022"/>
    <n v="12462"/>
    <s v="Mid-Carolina Electric Coop Inc"/>
    <s v="A"/>
    <x v="0"/>
    <s v="O"/>
    <x v="7"/>
    <x v="1"/>
    <s v="SC"/>
    <n v="110698.7"/>
    <n v="780548"/>
    <x v="719"/>
    <n v="28302.2"/>
    <n v="236318"/>
    <x v="696"/>
    <n v="3156.9"/>
    <n v="35484"/>
    <x v="48"/>
  </r>
  <r>
    <n v="2022"/>
    <n v="12470"/>
    <s v="Middle Tennessee E M C"/>
    <s v="A"/>
    <x v="0"/>
    <s v="O"/>
    <x v="22"/>
    <x v="1"/>
    <s v="TVA"/>
    <n v="515304"/>
    <n v="4515007"/>
    <x v="720"/>
    <n v="351280"/>
    <n v="3099502"/>
    <x v="697"/>
    <n v="62736"/>
    <n v="885934"/>
    <x v="266"/>
  </r>
  <r>
    <n v="2022"/>
    <n v="12473"/>
    <s v="Town of Middleborough - (MA)"/>
    <s v="A"/>
    <x v="0"/>
    <s v="O"/>
    <x v="40"/>
    <x v="0"/>
    <s v="ISNE"/>
    <n v="19957"/>
    <n v="138299"/>
    <x v="721"/>
    <n v="16388"/>
    <n v="117087"/>
    <x v="698"/>
    <n v="5602"/>
    <n v="43702"/>
    <x v="52"/>
  </r>
  <r>
    <n v="2022"/>
    <n v="12478"/>
    <s v="Town of Middletown - (DE)"/>
    <s v="A"/>
    <x v="0"/>
    <s v="O"/>
    <x v="31"/>
    <x v="0"/>
    <s v="PJM"/>
    <n v="13511.7"/>
    <n v="97381"/>
    <x v="722"/>
    <n v="1050.9000000000001"/>
    <n v="7165"/>
    <x v="699"/>
    <n v="14794.4"/>
    <n v="153870"/>
    <x v="267"/>
  </r>
  <r>
    <n v="2022"/>
    <n v="12515"/>
    <s v="Midwest Electric, Inc"/>
    <s v="A"/>
    <x v="0"/>
    <s v="O"/>
    <x v="32"/>
    <x v="1"/>
    <s v="PJM"/>
    <n v="23106.9"/>
    <n v="175832"/>
    <x v="723"/>
    <n v="7369.2"/>
    <n v="68338"/>
    <x v="700"/>
    <n v="3467.8"/>
    <n v="35427"/>
    <x v="2"/>
  </r>
  <r>
    <n v="2022"/>
    <n v="12524"/>
    <s v="Midwest Energy Inc"/>
    <s v="A"/>
    <x v="0"/>
    <s v="O"/>
    <x v="15"/>
    <x v="1"/>
    <s v="SWPP"/>
    <n v="39737.5"/>
    <n v="328352"/>
    <x v="724"/>
    <n v="42432.3"/>
    <n v="364816"/>
    <x v="701"/>
    <n v="68083.899999999994"/>
    <n v="793088"/>
    <x v="268"/>
  </r>
  <r>
    <n v="2022"/>
    <n v="12532"/>
    <s v="City of Milan"/>
    <s v="A"/>
    <x v="0"/>
    <s v="O"/>
    <x v="22"/>
    <x v="0"/>
    <s v="TVA"/>
    <n v="12385"/>
    <n v="103850"/>
    <x v="725"/>
    <n v="7440"/>
    <n v="61558"/>
    <x v="702"/>
    <n v="1662"/>
    <n v="17345"/>
    <x v="15"/>
  </r>
  <r>
    <n v="2022"/>
    <n v="12539"/>
    <s v="Midwest Electric Member Corp"/>
    <s v="A"/>
    <x v="0"/>
    <s v="O"/>
    <x v="42"/>
    <x v="1"/>
    <s v="WACM"/>
    <n v="4070.8"/>
    <n v="37161"/>
    <x v="726"/>
    <n v="4957.1000000000004"/>
    <n v="38988"/>
    <x v="703"/>
    <n v="25918.2"/>
    <n v="247754"/>
    <x v="269"/>
  </r>
  <r>
    <n v="2022"/>
    <n v="12540"/>
    <s v="City of Milford - (DE)"/>
    <s v="A"/>
    <x v="0"/>
    <s v="O"/>
    <x v="31"/>
    <x v="0"/>
    <s v="PJM"/>
    <n v="10258.799999999999"/>
    <n v="78254"/>
    <x v="727"/>
    <n v="8159.9"/>
    <n v="68173"/>
    <x v="704"/>
    <n v="8542.9"/>
    <n v="87656"/>
    <x v="61"/>
  </r>
  <r>
    <n v="2022"/>
    <n v="12546"/>
    <s v="Mille Lacs Energy Cooperative"/>
    <s v="A"/>
    <x v="0"/>
    <s v="O"/>
    <x v="6"/>
    <x v="1"/>
    <s v="MISO"/>
    <n v="20169.5"/>
    <n v="132457"/>
    <x v="728"/>
    <n v="4727.8"/>
    <n v="38131"/>
    <x v="705"/>
    <n v="4211.8999999999996"/>
    <n v="35275"/>
    <x v="270"/>
  </r>
  <r>
    <n v="2022"/>
    <n v="12642"/>
    <s v="Maquoketa Valley Rrl Elec Coop"/>
    <s v="A"/>
    <x v="0"/>
    <s v="O"/>
    <x v="19"/>
    <x v="1"/>
    <s v="MISO"/>
    <n v="18401.900000000001"/>
    <n v="146956"/>
    <x v="729"/>
    <n v="17234.7"/>
    <n v="159632"/>
    <x v="706"/>
    <s v="."/>
    <s v="."/>
    <x v="7"/>
  </r>
  <r>
    <n v="2022"/>
    <n v="12647"/>
    <s v="ALLETE, Inc."/>
    <s v="A"/>
    <x v="0"/>
    <s v="O"/>
    <x v="6"/>
    <x v="3"/>
    <s v="MISO"/>
    <n v="145676.9"/>
    <n v="1053658"/>
    <x v="730"/>
    <n v="168274.3"/>
    <n v="1234370"/>
    <x v="707"/>
    <n v="540716.5"/>
    <n v="6045708"/>
    <x v="271"/>
  </r>
  <r>
    <n v="2022"/>
    <n v="12651"/>
    <s v="Minnesota Valley Electric Coop"/>
    <s v="A"/>
    <x v="0"/>
    <s v="O"/>
    <x v="6"/>
    <x v="1"/>
    <s v="MISO"/>
    <n v="69808"/>
    <n v="512490"/>
    <x v="731"/>
    <n v="35154"/>
    <n v="379239"/>
    <x v="708"/>
    <s v="."/>
    <s v="."/>
    <x v="7"/>
  </r>
  <r>
    <n v="2022"/>
    <n v="12674"/>
    <s v="City of Mishawaka"/>
    <s v="A"/>
    <x v="0"/>
    <s v="O"/>
    <x v="14"/>
    <x v="0"/>
    <s v="PJM"/>
    <n v="19290.099999999999"/>
    <n v="184922"/>
    <x v="732"/>
    <n v="37263.199999999997"/>
    <n v="361565"/>
    <x v="709"/>
    <s v="."/>
    <s v="."/>
    <x v="7"/>
  </r>
  <r>
    <n v="2022"/>
    <n v="12681"/>
    <s v="Mississippi County Electric Co"/>
    <s v="A"/>
    <x v="0"/>
    <s v="O"/>
    <x v="25"/>
    <x v="1"/>
    <s v="MISO"/>
    <n v="5463"/>
    <n v="58276"/>
    <x v="733"/>
    <n v="1775"/>
    <n v="17534"/>
    <x v="710"/>
    <n v="207188"/>
    <n v="3044676"/>
    <x v="272"/>
  </r>
  <r>
    <n v="2022"/>
    <n v="12685"/>
    <s v="Entergy Mississippi LLC"/>
    <s v="A"/>
    <x v="0"/>
    <s v="O"/>
    <x v="0"/>
    <x v="3"/>
    <s v="MISO"/>
    <n v="651455.1"/>
    <n v="5608027"/>
    <x v="734"/>
    <n v="561857.19999999995"/>
    <n v="4988321"/>
    <x v="711"/>
    <n v="182270.1"/>
    <n v="2352058"/>
    <x v="273"/>
  </r>
  <r>
    <n v="2022"/>
    <n v="12686"/>
    <s v="Mississippi Power Co"/>
    <s v="A"/>
    <x v="0"/>
    <s v="O"/>
    <x v="0"/>
    <x v="3"/>
    <s v="SOCO"/>
    <n v="299311"/>
    <n v="2133666"/>
    <x v="735"/>
    <n v="305277"/>
    <n v="2662699"/>
    <x v="712"/>
    <n v="330529"/>
    <n v="4686402"/>
    <x v="274"/>
  </r>
  <r>
    <n v="2022"/>
    <n v="12692"/>
    <s v="Missoula Electric Coop, Inc"/>
    <s v="A"/>
    <x v="0"/>
    <s v="O"/>
    <x v="46"/>
    <x v="1"/>
    <s v="BPAT"/>
    <n v="60.5"/>
    <n v="605"/>
    <x v="736"/>
    <n v="72.5"/>
    <n v="782"/>
    <x v="219"/>
    <s v="."/>
    <s v="."/>
    <x v="7"/>
  </r>
  <r>
    <n v="2022"/>
    <n v="12692"/>
    <s v="Missoula Electric Coop, Inc"/>
    <s v="A"/>
    <x v="0"/>
    <s v="O"/>
    <x v="47"/>
    <x v="1"/>
    <s v="BPAT"/>
    <n v="18913.900000000001"/>
    <n v="192094"/>
    <x v="737"/>
    <n v="4772.6000000000004"/>
    <n v="52968"/>
    <x v="713"/>
    <n v="1591.7"/>
    <n v="18643"/>
    <x v="275"/>
  </r>
  <r>
    <n v="2022"/>
    <n v="12698"/>
    <s v="Evergy Missouri West"/>
    <s v="A"/>
    <x v="0"/>
    <s v="O"/>
    <x v="35"/>
    <x v="3"/>
    <s v="SWPP"/>
    <n v="447318.8"/>
    <n v="3807533"/>
    <x v="738"/>
    <n v="319104.7"/>
    <n v="3436857"/>
    <x v="714"/>
    <n v="94731"/>
    <n v="1422317"/>
    <x v="276"/>
  </r>
  <r>
    <n v="2022"/>
    <n v="12700"/>
    <s v="Missouri Rural Electric Coop"/>
    <s v="A"/>
    <x v="0"/>
    <s v="O"/>
    <x v="35"/>
    <x v="1"/>
    <s v="AECI"/>
    <n v="7969"/>
    <n v="70346"/>
    <x v="739"/>
    <n v="2673"/>
    <n v="25035"/>
    <x v="715"/>
    <n v="7802"/>
    <n v="125620"/>
    <x v="61"/>
  </r>
  <r>
    <n v="2022"/>
    <n v="12706"/>
    <s v="Mitchell Electric Member Corp"/>
    <s v="A"/>
    <x v="0"/>
    <s v="O"/>
    <x v="12"/>
    <x v="1"/>
    <s v="SOCO"/>
    <n v="45401.7"/>
    <n v="289178"/>
    <x v="740"/>
    <n v="21167.5"/>
    <n v="151749"/>
    <x v="716"/>
    <s v="."/>
    <s v="."/>
    <x v="7"/>
  </r>
  <r>
    <n v="2022"/>
    <n v="12744"/>
    <s v="Modern Electric Water Company"/>
    <s v="A"/>
    <x v="0"/>
    <s v="O"/>
    <x v="20"/>
    <x v="1"/>
    <s v="AVA"/>
    <n v="7009.8"/>
    <n v="104534"/>
    <x v="741"/>
    <n v="8431"/>
    <n v="124449"/>
    <x v="717"/>
    <s v="."/>
    <s v="."/>
    <x v="7"/>
  </r>
  <r>
    <n v="2022"/>
    <n v="12745"/>
    <s v="Modesto Irrigation District"/>
    <s v="A"/>
    <x v="0"/>
    <s v="O"/>
    <x v="10"/>
    <x v="4"/>
    <s v="BANC"/>
    <n v="177268"/>
    <n v="982856"/>
    <x v="742"/>
    <n v="121866"/>
    <n v="850513"/>
    <x v="718"/>
    <n v="81056"/>
    <n v="803740"/>
    <x v="277"/>
  </r>
  <r>
    <n v="2022"/>
    <n v="12782"/>
    <s v="City of Monett - (MO)"/>
    <s v="A"/>
    <x v="0"/>
    <s v="O"/>
    <x v="35"/>
    <x v="0"/>
    <s v="SWPP"/>
    <n v="5691.7"/>
    <n v="48071"/>
    <x v="743"/>
    <n v="6382.4"/>
    <n v="65424"/>
    <x v="719"/>
    <n v="11351.7"/>
    <n v="118126"/>
    <x v="132"/>
  </r>
  <r>
    <n v="2022"/>
    <n v="12796"/>
    <s v="Monongahela Power Co"/>
    <s v="A"/>
    <x v="0"/>
    <s v="O"/>
    <x v="24"/>
    <x v="3"/>
    <s v="PJM"/>
    <n v="428034.6"/>
    <n v="3700797"/>
    <x v="744"/>
    <n v="274143.8"/>
    <n v="2844701"/>
    <x v="720"/>
    <n v="363026"/>
    <n v="5745115"/>
    <x v="278"/>
  </r>
  <r>
    <n v="2022"/>
    <n v="12801"/>
    <s v="City of Monroe - (NC)"/>
    <s v="A"/>
    <x v="0"/>
    <s v="O"/>
    <x v="13"/>
    <x v="0"/>
    <s v="DUK"/>
    <n v="14195.3"/>
    <n v="108304"/>
    <x v="658"/>
    <n v="17695.8"/>
    <n v="161015"/>
    <x v="721"/>
    <n v="26341.9"/>
    <n v="400019"/>
    <x v="218"/>
  </r>
  <r>
    <n v="2022"/>
    <n v="12825"/>
    <s v="NorthWestern Energy LLC - (MT)"/>
    <s v="A"/>
    <x v="0"/>
    <s v="O"/>
    <x v="47"/>
    <x v="3"/>
    <s v="NWMT"/>
    <n v="356171.8"/>
    <n v="2865830"/>
    <x v="745"/>
    <n v="371879"/>
    <n v="3109006"/>
    <x v="722"/>
    <n v="37996"/>
    <n v="403742"/>
    <x v="279"/>
  </r>
  <r>
    <n v="2022"/>
    <n v="12825"/>
    <s v="NorthWestern Energy LLC - (MT)"/>
    <s v="A"/>
    <x v="0"/>
    <s v="O"/>
    <x v="44"/>
    <x v="3"/>
    <s v="NWMT"/>
    <n v="177"/>
    <n v="1412"/>
    <x v="746"/>
    <n v="4847"/>
    <n v="27350"/>
    <x v="723"/>
    <s v="."/>
    <s v="."/>
    <x v="7"/>
  </r>
  <r>
    <n v="2022"/>
    <n v="12825"/>
    <s v="NorthWestern Energy LLC - (MT)"/>
    <s v="C"/>
    <x v="2"/>
    <s v="O"/>
    <x v="47"/>
    <x v="3"/>
    <s v="NWMT"/>
    <n v="0.3"/>
    <n v="5"/>
    <x v="640"/>
    <n v="3741"/>
    <n v="139367"/>
    <x v="113"/>
    <n v="14318"/>
    <n v="2854549"/>
    <x v="280"/>
  </r>
  <r>
    <n v="2022"/>
    <n v="12860"/>
    <s v="Morgan County Rural Elec Assn"/>
    <s v="A"/>
    <x v="0"/>
    <s v="O"/>
    <x v="45"/>
    <x v="1"/>
    <s v="WACM"/>
    <n v="9931.7999999999993"/>
    <n v="73654"/>
    <x v="747"/>
    <n v="19900.5"/>
    <n v="195335"/>
    <x v="724"/>
    <n v="14146.6"/>
    <n v="113387"/>
    <x v="264"/>
  </r>
  <r>
    <n v="2022"/>
    <n v="12866"/>
    <s v="Moon Lake Electric Assn Inc"/>
    <s v="A"/>
    <x v="0"/>
    <s v="O"/>
    <x v="45"/>
    <x v="1"/>
    <s v="WACM"/>
    <n v="1377.4"/>
    <n v="16349"/>
    <x v="748"/>
    <n v="1493.7"/>
    <n v="17796"/>
    <x v="725"/>
    <n v="32189.4"/>
    <n v="464370"/>
    <x v="202"/>
  </r>
  <r>
    <n v="2022"/>
    <n v="12866"/>
    <s v="Moon Lake Electric Assn Inc"/>
    <s v="A"/>
    <x v="0"/>
    <s v="O"/>
    <x v="38"/>
    <x v="1"/>
    <s v="WACM"/>
    <n v="13049.6"/>
    <n v="156804"/>
    <x v="749"/>
    <n v="8574.6"/>
    <n v="100759"/>
    <x v="726"/>
    <n v="26575.8"/>
    <n v="299652"/>
    <x v="281"/>
  </r>
  <r>
    <n v="2022"/>
    <n v="12894"/>
    <s v="City of Moorhead - (MN)"/>
    <s v="A"/>
    <x v="0"/>
    <s v="O"/>
    <x v="6"/>
    <x v="0"/>
    <s v="SWPP"/>
    <n v="20173.599999999999"/>
    <n v="188707"/>
    <x v="750"/>
    <n v="3751.9"/>
    <n v="33448"/>
    <x v="727"/>
    <n v="17109.2"/>
    <n v="212310"/>
    <x v="282"/>
  </r>
  <r>
    <n v="2022"/>
    <n v="12917"/>
    <s v="Morgan Stanley Capital Grp Inc"/>
    <s v="B"/>
    <x v="1"/>
    <s v="O"/>
    <x v="47"/>
    <x v="2"/>
    <s v="NWMT"/>
    <s v="."/>
    <s v="."/>
    <x v="73"/>
    <s v="."/>
    <s v="."/>
    <x v="74"/>
    <n v="12933.3"/>
    <n v="279816"/>
    <x v="14"/>
  </r>
  <r>
    <n v="2022"/>
    <n v="12917"/>
    <s v="Morgan Stanley Capital Grp Inc"/>
    <s v="D"/>
    <x v="0"/>
    <s v="O"/>
    <x v="21"/>
    <x v="2"/>
    <s v="ERCO"/>
    <s v="."/>
    <s v="."/>
    <x v="73"/>
    <n v="63063.9"/>
    <n v="0"/>
    <x v="4"/>
    <s v="."/>
    <s v="."/>
    <x v="7"/>
  </r>
  <r>
    <n v="2022"/>
    <n v="12919"/>
    <s v="Morenci Water and Electric"/>
    <s v="A"/>
    <x v="0"/>
    <s v="O"/>
    <x v="8"/>
    <x v="3"/>
    <s v="WALC"/>
    <n v="1621.9"/>
    <n v="19475"/>
    <x v="751"/>
    <n v="1298.7"/>
    <n v="16591"/>
    <x v="728"/>
    <n v="242669.8"/>
    <n v="2782715"/>
    <x v="0"/>
  </r>
  <r>
    <n v="2022"/>
    <n v="12929"/>
    <s v="South Central Indiana REMC"/>
    <s v="A"/>
    <x v="0"/>
    <s v="O"/>
    <x v="14"/>
    <x v="1"/>
    <s v="MISO"/>
    <n v="70666"/>
    <n v="462724"/>
    <x v="752"/>
    <n v="6458"/>
    <n v="56425"/>
    <x v="729"/>
    <n v="7044"/>
    <n v="79142"/>
    <x v="38"/>
  </r>
  <r>
    <n v="2022"/>
    <n v="12944"/>
    <s v="City of Morganton - (NC)"/>
    <s v="A"/>
    <x v="0"/>
    <s v="O"/>
    <x v="13"/>
    <x v="0"/>
    <s v="DUK"/>
    <n v="8098.8"/>
    <n v="72626"/>
    <x v="753"/>
    <n v="9545.7000000000007"/>
    <n v="105712"/>
    <x v="730"/>
    <n v="10739.2"/>
    <n v="147889"/>
    <x v="266"/>
  </r>
  <r>
    <n v="2022"/>
    <n v="12988"/>
    <s v="City of Morristown - (TN)"/>
    <s v="A"/>
    <x v="0"/>
    <s v="O"/>
    <x v="22"/>
    <x v="0"/>
    <s v="TVA"/>
    <n v="21128"/>
    <n v="165346"/>
    <x v="754"/>
    <n v="33816"/>
    <n v="288905"/>
    <x v="731"/>
    <n v="31763"/>
    <n v="428745"/>
    <x v="33"/>
  </r>
  <r>
    <n v="2022"/>
    <n v="12990"/>
    <s v="Consolidated Cooperative"/>
    <s v="A"/>
    <x v="0"/>
    <s v="O"/>
    <x v="32"/>
    <x v="1"/>
    <s v="PJM"/>
    <n v="39585"/>
    <n v="254743"/>
    <x v="755"/>
    <n v="13284"/>
    <n v="95746"/>
    <x v="732"/>
    <n v="7159"/>
    <n v="62569"/>
    <x v="2"/>
  </r>
  <r>
    <n v="2022"/>
    <n v="13027"/>
    <s v="Mountain Electric Coop, Inc"/>
    <s v="A"/>
    <x v="0"/>
    <s v="O"/>
    <x v="13"/>
    <x v="1"/>
    <s v="TVA"/>
    <n v="21145"/>
    <n v="175858"/>
    <x v="756"/>
    <n v="13321"/>
    <n v="100885"/>
    <x v="78"/>
    <n v="0"/>
    <n v="0"/>
    <x v="1"/>
  </r>
  <r>
    <n v="2022"/>
    <n v="13027"/>
    <s v="Mountain Electric Coop, Inc"/>
    <s v="A"/>
    <x v="0"/>
    <s v="O"/>
    <x v="22"/>
    <x v="1"/>
    <s v="TVA"/>
    <n v="18111"/>
    <n v="151575"/>
    <x v="757"/>
    <n v="9859"/>
    <n v="74915"/>
    <x v="733"/>
    <n v="6570"/>
    <n v="123859"/>
    <x v="15"/>
  </r>
  <r>
    <n v="2022"/>
    <n v="13032"/>
    <s v="Mt Carmel Public Utility Co"/>
    <s v="A"/>
    <x v="0"/>
    <s v="O"/>
    <x v="27"/>
    <x v="3"/>
    <s v="MISO"/>
    <n v="7942"/>
    <n v="47349"/>
    <x v="758"/>
    <n v="2576"/>
    <n v="15169"/>
    <x v="466"/>
    <n v="3555"/>
    <n v="23891"/>
    <x v="122"/>
  </r>
  <r>
    <n v="2022"/>
    <n v="13036"/>
    <s v="Village of Mt. Horeb - (WI)"/>
    <s v="A"/>
    <x v="0"/>
    <s v="O"/>
    <x v="3"/>
    <x v="0"/>
    <s v="MISO"/>
    <n v="3663"/>
    <n v="29372"/>
    <x v="759"/>
    <n v="3291.6"/>
    <n v="27579"/>
    <x v="734"/>
    <n v="0"/>
    <n v="0"/>
    <x v="1"/>
  </r>
  <r>
    <n v="2022"/>
    <n v="13039"/>
    <s v="City of Mt Pleasant - (TN)"/>
    <s v="A"/>
    <x v="0"/>
    <s v="O"/>
    <x v="22"/>
    <x v="0"/>
    <s v="TVA"/>
    <n v="6793"/>
    <n v="51222"/>
    <x v="760"/>
    <n v="4440"/>
    <n v="31518"/>
    <x v="735"/>
    <n v="5479"/>
    <n v="63237"/>
    <x v="2"/>
  </r>
  <r>
    <n v="2022"/>
    <n v="13050"/>
    <s v="Mountain Parks Electric, Inc"/>
    <s v="A"/>
    <x v="0"/>
    <s v="O"/>
    <x v="45"/>
    <x v="1"/>
    <s v="WACM"/>
    <n v="23806"/>
    <n v="163681"/>
    <x v="761"/>
    <n v="13792"/>
    <n v="120798"/>
    <x v="736"/>
    <n v="3089"/>
    <n v="34079"/>
    <x v="85"/>
  </r>
  <r>
    <n v="2022"/>
    <n v="13058"/>
    <s v="Mountain View Elec Assn, Inc"/>
    <s v="A"/>
    <x v="0"/>
    <s v="O"/>
    <x v="45"/>
    <x v="1"/>
    <s v="WACM"/>
    <n v="88750.8"/>
    <n v="609384"/>
    <x v="762"/>
    <n v="24355.7"/>
    <n v="196231"/>
    <x v="737"/>
    <n v="11599.9"/>
    <n v="138997"/>
    <x v="55"/>
  </r>
  <r>
    <n v="2022"/>
    <n v="13073"/>
    <s v="Mt Wheeler Power, Inc"/>
    <s v="A"/>
    <x v="0"/>
    <s v="O"/>
    <x v="37"/>
    <x v="1"/>
    <s v="NEVP"/>
    <n v="7037.4"/>
    <n v="86355"/>
    <x v="763"/>
    <n v="3841.5"/>
    <n v="41627"/>
    <x v="738"/>
    <n v="28859.200000000001"/>
    <n v="442337"/>
    <x v="283"/>
  </r>
  <r>
    <n v="2022"/>
    <n v="13073"/>
    <s v="Mt Wheeler Power, Inc"/>
    <s v="A"/>
    <x v="0"/>
    <s v="O"/>
    <x v="38"/>
    <x v="1"/>
    <s v="NEVP"/>
    <n v="202.5"/>
    <n v="2143"/>
    <x v="764"/>
    <n v="235.6"/>
    <n v="2398"/>
    <x v="739"/>
    <n v="622"/>
    <n v="9412"/>
    <x v="19"/>
  </r>
  <r>
    <n v="2022"/>
    <n v="13137"/>
    <s v="City of Murray - (UT)"/>
    <s v="A"/>
    <x v="0"/>
    <s v="O"/>
    <x v="38"/>
    <x v="0"/>
    <s v="PACE"/>
    <n v="11615"/>
    <n v="125462"/>
    <x v="765"/>
    <n v="19102"/>
    <n v="227611"/>
    <x v="740"/>
    <n v="2505"/>
    <n v="40601"/>
    <x v="0"/>
  </r>
  <r>
    <n v="2022"/>
    <n v="13138"/>
    <s v="City of Murray - (KY)"/>
    <s v="A"/>
    <x v="0"/>
    <s v="O"/>
    <x v="23"/>
    <x v="0"/>
    <s v="TVA"/>
    <n v="8889"/>
    <n v="65664"/>
    <x v="766"/>
    <n v="16680"/>
    <n v="149199"/>
    <x v="741"/>
    <n v="2691"/>
    <n v="37025"/>
    <x v="0"/>
  </r>
  <r>
    <n v="2022"/>
    <n v="13143"/>
    <s v="Board of Water Electric &amp; Communications"/>
    <s v="A"/>
    <x v="0"/>
    <s v="O"/>
    <x v="19"/>
    <x v="0"/>
    <s v="MISO"/>
    <n v="12281.1"/>
    <n v="101809"/>
    <x v="767"/>
    <n v="12985.1"/>
    <n v="144151"/>
    <x v="742"/>
    <n v="37832.5"/>
    <n v="624453"/>
    <x v="27"/>
  </r>
  <r>
    <n v="2022"/>
    <n v="13144"/>
    <s v="City of Muscle Shoals"/>
    <s v="A"/>
    <x v="0"/>
    <s v="O"/>
    <x v="9"/>
    <x v="0"/>
    <s v="TVA"/>
    <n v="12346"/>
    <n v="102882"/>
    <x v="768"/>
    <n v="13746"/>
    <n v="109684"/>
    <x v="743"/>
    <n v="8117"/>
    <n v="101265"/>
    <x v="48"/>
  </r>
  <r>
    <n v="2022"/>
    <n v="13145"/>
    <s v="Village of Muscoda - (WI)"/>
    <s v="A"/>
    <x v="0"/>
    <s v="O"/>
    <x v="3"/>
    <x v="0"/>
    <s v="MISO"/>
    <n v="895.6"/>
    <n v="7439"/>
    <x v="769"/>
    <n v="1106"/>
    <n v="8878"/>
    <x v="553"/>
    <n v="3701.3"/>
    <n v="38867"/>
    <x v="15"/>
  </r>
  <r>
    <n v="2022"/>
    <n v="13196"/>
    <s v="Northern Plains Electric Coop"/>
    <s v="A"/>
    <x v="0"/>
    <s v="O"/>
    <x v="30"/>
    <x v="1"/>
    <s v="MISO"/>
    <n v="24095"/>
    <n v="237668"/>
    <x v="770"/>
    <n v="7477"/>
    <n v="70554"/>
    <x v="744"/>
    <n v="10109"/>
    <n v="116323"/>
    <x v="154"/>
  </r>
  <r>
    <n v="2022"/>
    <n v="13206"/>
    <s v="Nantucket Electric Co"/>
    <s v="A"/>
    <x v="0"/>
    <s v="O"/>
    <x v="40"/>
    <x v="3"/>
    <s v="ISNE"/>
    <n v="5502.4"/>
    <n v="18578"/>
    <x v="771"/>
    <n v="877.9"/>
    <n v="3352"/>
    <x v="745"/>
    <n v="29.8"/>
    <n v="108"/>
    <x v="14"/>
  </r>
  <r>
    <n v="2022"/>
    <n v="13206"/>
    <s v="Nantucket Electric Co"/>
    <s v="C"/>
    <x v="2"/>
    <s v="O"/>
    <x v="40"/>
    <x v="3"/>
    <s v="ISNE"/>
    <n v="15525.5"/>
    <n v="104671"/>
    <x v="772"/>
    <n v="5759.8"/>
    <n v="54127"/>
    <x v="746"/>
    <n v="61.1"/>
    <n v="693"/>
    <x v="15"/>
  </r>
  <r>
    <n v="2022"/>
    <n v="13208"/>
    <s v="City of Naperville - (IL)"/>
    <s v="A"/>
    <x v="0"/>
    <s v="O"/>
    <x v="27"/>
    <x v="0"/>
    <s v="PJM"/>
    <n v="67323.8"/>
    <n v="517337"/>
    <x v="773"/>
    <n v="69500.399999999994"/>
    <n v="670062"/>
    <x v="747"/>
    <n v="7273"/>
    <n v="68085"/>
    <x v="17"/>
  </r>
  <r>
    <n v="2022"/>
    <n v="13214"/>
    <s v="The Narragansett Electric Co"/>
    <s v="A"/>
    <x v="0"/>
    <s v="O"/>
    <x v="36"/>
    <x v="3"/>
    <s v="ISNE"/>
    <n v="664363.6"/>
    <n v="2890589"/>
    <x v="774"/>
    <n v="171255.2"/>
    <n v="1199763"/>
    <x v="748"/>
    <n v="23572.400000000001"/>
    <n v="98394"/>
    <x v="284"/>
  </r>
  <r>
    <n v="2022"/>
    <n v="13214"/>
    <s v="The Narragansett Electric Co"/>
    <s v="C"/>
    <x v="2"/>
    <s v="O"/>
    <x v="36"/>
    <x v="3"/>
    <s v="ISNE"/>
    <n v="24645.8"/>
    <n v="204359"/>
    <x v="775"/>
    <n v="213982.5"/>
    <n v="2494209"/>
    <x v="749"/>
    <n v="42596.800000000003"/>
    <n v="524829"/>
    <x v="285"/>
  </r>
  <r>
    <n v="2022"/>
    <n v="13216"/>
    <s v="Nashville Electric Service"/>
    <s v="A"/>
    <x v="0"/>
    <s v="O"/>
    <x v="22"/>
    <x v="0"/>
    <s v="TVA"/>
    <n v="669494"/>
    <n v="5090661"/>
    <x v="776"/>
    <n v="721669"/>
    <n v="5985525"/>
    <x v="750"/>
    <n v="77683"/>
    <n v="999130"/>
    <x v="19"/>
  </r>
  <r>
    <n v="2022"/>
    <n v="13227"/>
    <s v="Natchez Trace Elec Power Assn"/>
    <s v="A"/>
    <x v="0"/>
    <s v="O"/>
    <x v="0"/>
    <x v="1"/>
    <s v="TVA"/>
    <n v="21832"/>
    <n v="170454"/>
    <x v="777"/>
    <n v="15040"/>
    <n v="108306"/>
    <x v="751"/>
    <n v="2683"/>
    <n v="23968"/>
    <x v="42"/>
  </r>
  <r>
    <n v="2022"/>
    <n v="13228"/>
    <s v="City of Natchitoches"/>
    <s v="A"/>
    <x v="0"/>
    <s v="O"/>
    <x v="17"/>
    <x v="0"/>
    <s v="MISO"/>
    <n v="10705.4"/>
    <n v="93276"/>
    <x v="778"/>
    <n v="12867.4"/>
    <n v="106418"/>
    <x v="752"/>
    <n v="6692.3"/>
    <n v="78121"/>
    <x v="57"/>
  </r>
  <r>
    <n v="2022"/>
    <n v="13292"/>
    <s v="Norris Electric Coop"/>
    <s v="A"/>
    <x v="0"/>
    <s v="O"/>
    <x v="27"/>
    <x v="1"/>
    <s v="MISO"/>
    <n v="32714"/>
    <n v="256543"/>
    <x v="779"/>
    <n v="9915"/>
    <n v="86063"/>
    <x v="753"/>
    <n v="3861"/>
    <n v="13713"/>
    <x v="9"/>
  </r>
  <r>
    <n v="2022"/>
    <n v="13314"/>
    <s v="Navajo Tribal Utility Authority"/>
    <s v="A"/>
    <x v="0"/>
    <s v="O"/>
    <x v="8"/>
    <x v="6"/>
    <s v="PACE"/>
    <n v="26796"/>
    <n v="169895"/>
    <x v="780"/>
    <n v="34826"/>
    <n v="207583"/>
    <x v="754"/>
    <n v="8464"/>
    <n v="77769"/>
    <x v="0"/>
  </r>
  <r>
    <n v="2022"/>
    <n v="13314"/>
    <s v="Navajo Tribal Utility Authority"/>
    <s v="A"/>
    <x v="0"/>
    <s v="O"/>
    <x v="43"/>
    <x v="6"/>
    <s v="PACE"/>
    <n v="10393"/>
    <n v="66279"/>
    <x v="781"/>
    <n v="12144"/>
    <n v="109601"/>
    <x v="755"/>
    <n v="475"/>
    <n v="1809"/>
    <x v="286"/>
  </r>
  <r>
    <n v="2022"/>
    <n v="13314"/>
    <s v="Navajo Tribal Utility Authority"/>
    <s v="A"/>
    <x v="0"/>
    <s v="O"/>
    <x v="38"/>
    <x v="6"/>
    <s v="PACE"/>
    <n v="1617"/>
    <n v="12507"/>
    <x v="782"/>
    <n v="1799"/>
    <n v="13919"/>
    <x v="756"/>
    <n v="12886"/>
    <n v="249915"/>
    <x v="14"/>
  </r>
  <r>
    <n v="2022"/>
    <n v="13318"/>
    <s v="Navopache Electric Coop, Inc"/>
    <s v="A"/>
    <x v="0"/>
    <s v="O"/>
    <x v="8"/>
    <x v="1"/>
    <s v="TEPC"/>
    <n v="40877"/>
    <n v="279490"/>
    <x v="180"/>
    <n v="9458"/>
    <n v="76052"/>
    <x v="757"/>
    <n v="12089"/>
    <n v="109967"/>
    <x v="287"/>
  </r>
  <r>
    <n v="2022"/>
    <n v="13318"/>
    <s v="Navopache Electric Coop, Inc"/>
    <s v="A"/>
    <x v="0"/>
    <s v="O"/>
    <x v="43"/>
    <x v="1"/>
    <s v="TEPC"/>
    <n v="1245"/>
    <n v="7632"/>
    <x v="783"/>
    <n v="383"/>
    <n v="2695"/>
    <x v="758"/>
    <n v="67"/>
    <n v="416"/>
    <x v="61"/>
  </r>
  <r>
    <n v="2022"/>
    <n v="13332"/>
    <s v="Navarro County Elec Coop, Inc"/>
    <s v="A"/>
    <x v="0"/>
    <s v="O"/>
    <x v="21"/>
    <x v="1"/>
    <s v="ERCO"/>
    <n v="40933"/>
    <n v="276906"/>
    <x v="784"/>
    <n v="8064"/>
    <n v="62060"/>
    <x v="759"/>
    <n v="19808"/>
    <n v="256268"/>
    <x v="61"/>
  </r>
  <r>
    <n v="2022"/>
    <n v="13337"/>
    <s v="Nebraska Public Power District"/>
    <s v="A"/>
    <x v="0"/>
    <s v="O"/>
    <x v="42"/>
    <x v="4"/>
    <s v="SWPP"/>
    <n v="90586"/>
    <n v="881833"/>
    <x v="785"/>
    <n v="91079"/>
    <n v="1111885"/>
    <x v="760"/>
    <n v="83366"/>
    <n v="2059935"/>
    <x v="288"/>
  </r>
  <r>
    <n v="2022"/>
    <n v="13337"/>
    <s v="Nebraska Public Power District"/>
    <s v="A"/>
    <x v="0"/>
    <s v="O"/>
    <x v="34"/>
    <x v="4"/>
    <s v="SWPP"/>
    <n v="1626"/>
    <n v="17372"/>
    <x v="786"/>
    <n v="1404"/>
    <n v="20374"/>
    <x v="761"/>
    <n v="0"/>
    <n v="0"/>
    <x v="1"/>
  </r>
  <r>
    <n v="2022"/>
    <n v="13352"/>
    <s v="City of Negaunee"/>
    <s v="A"/>
    <x v="0"/>
    <s v="O"/>
    <x v="18"/>
    <x v="0"/>
    <s v="MISO"/>
    <n v="2160.1"/>
    <n v="11479"/>
    <x v="787"/>
    <n v="1332.6"/>
    <n v="9906"/>
    <x v="762"/>
    <n v="0"/>
    <n v="0"/>
    <x v="1"/>
  </r>
  <r>
    <n v="2022"/>
    <n v="13374"/>
    <s v="Constellation NewEnergy, Inc"/>
    <s v="B"/>
    <x v="1"/>
    <s v="O"/>
    <x v="10"/>
    <x v="2"/>
    <s v="CISO"/>
    <n v="0"/>
    <n v="0"/>
    <x v="19"/>
    <n v="651869.5"/>
    <n v="6847231"/>
    <x v="763"/>
    <n v="72153"/>
    <n v="726560"/>
    <x v="289"/>
  </r>
  <r>
    <n v="2022"/>
    <n v="13374"/>
    <s v="Constellation NewEnergy, Inc"/>
    <s v="B"/>
    <x v="1"/>
    <s v="O"/>
    <x v="39"/>
    <x v="2"/>
    <s v="ISNE"/>
    <n v="54728"/>
    <n v="563997"/>
    <x v="788"/>
    <n v="226655"/>
    <n v="2575513"/>
    <x v="764"/>
    <n v="125514.4"/>
    <n v="1540713"/>
    <x v="290"/>
  </r>
  <r>
    <n v="2022"/>
    <n v="13374"/>
    <s v="Constellation NewEnergy, Inc"/>
    <s v="B"/>
    <x v="1"/>
    <s v="O"/>
    <x v="48"/>
    <x v="2"/>
    <s v="PJM"/>
    <n v="1600.4"/>
    <n v="15977"/>
    <x v="789"/>
    <n v="168689.7"/>
    <n v="1853922"/>
    <x v="765"/>
    <n v="333.7"/>
    <n v="3715"/>
    <x v="50"/>
  </r>
  <r>
    <n v="2022"/>
    <n v="13374"/>
    <s v="Constellation NewEnergy, Inc"/>
    <s v="B"/>
    <x v="1"/>
    <s v="O"/>
    <x v="31"/>
    <x v="2"/>
    <s v="PJM"/>
    <n v="814.9"/>
    <n v="9611"/>
    <x v="790"/>
    <n v="47921.5"/>
    <n v="725779"/>
    <x v="766"/>
    <n v="6707.7"/>
    <n v="82746"/>
    <x v="45"/>
  </r>
  <r>
    <n v="2022"/>
    <n v="13374"/>
    <s v="Constellation NewEnergy, Inc"/>
    <s v="B"/>
    <x v="1"/>
    <s v="O"/>
    <x v="27"/>
    <x v="2"/>
    <s v="PJM"/>
    <n v="27089.9"/>
    <n v="293052"/>
    <x v="791"/>
    <n v="837387.1"/>
    <n v="13779816"/>
    <x v="767"/>
    <n v="87565.2"/>
    <n v="1578657"/>
    <x v="291"/>
  </r>
  <r>
    <n v="2022"/>
    <n v="13374"/>
    <s v="Constellation NewEnergy, Inc"/>
    <s v="B"/>
    <x v="1"/>
    <s v="O"/>
    <x v="27"/>
    <x v="2"/>
    <s v="MISO"/>
    <n v="34635.5"/>
    <n v="453257"/>
    <x v="792"/>
    <n v="263981.8"/>
    <n v="3892543"/>
    <x v="768"/>
    <n v="45820.7"/>
    <n v="658440"/>
    <x v="292"/>
  </r>
  <r>
    <n v="2022"/>
    <n v="13374"/>
    <s v="Constellation NewEnergy, Inc"/>
    <s v="B"/>
    <x v="1"/>
    <s v="O"/>
    <x v="40"/>
    <x v="2"/>
    <s v="ISNE"/>
    <n v="337656.9"/>
    <n v="3052519"/>
    <x v="793"/>
    <n v="831056.4"/>
    <n v="7708053"/>
    <x v="769"/>
    <n v="119346.3"/>
    <n v="1177252"/>
    <x v="293"/>
  </r>
  <r>
    <n v="2022"/>
    <n v="13374"/>
    <s v="Constellation NewEnergy, Inc"/>
    <s v="B"/>
    <x v="1"/>
    <s v="O"/>
    <x v="1"/>
    <x v="2"/>
    <s v="PJM"/>
    <n v="129991.2"/>
    <n v="1445166"/>
    <x v="794"/>
    <n v="392109.8"/>
    <n v="5183910"/>
    <x v="770"/>
    <n v="108409.7"/>
    <n v="1424952"/>
    <x v="294"/>
  </r>
  <r>
    <n v="2022"/>
    <n v="13374"/>
    <s v="Constellation NewEnergy, Inc"/>
    <s v="B"/>
    <x v="1"/>
    <s v="O"/>
    <x v="28"/>
    <x v="2"/>
    <s v="ISNE"/>
    <n v="541.1"/>
    <n v="7469"/>
    <x v="795"/>
    <n v="85006.3"/>
    <n v="1102920"/>
    <x v="771"/>
    <n v="28882.9"/>
    <n v="372693"/>
    <x v="295"/>
  </r>
  <r>
    <n v="2022"/>
    <n v="13374"/>
    <s v="Constellation NewEnergy, Inc"/>
    <s v="B"/>
    <x v="1"/>
    <s v="O"/>
    <x v="18"/>
    <x v="2"/>
    <s v="PJM"/>
    <n v="0"/>
    <n v="0"/>
    <x v="19"/>
    <n v="16973.2"/>
    <n v="271923"/>
    <x v="440"/>
    <n v="0"/>
    <n v="0"/>
    <x v="1"/>
  </r>
  <r>
    <n v="2022"/>
    <n v="13374"/>
    <s v="Constellation NewEnergy, Inc"/>
    <s v="B"/>
    <x v="1"/>
    <s v="O"/>
    <x v="18"/>
    <x v="2"/>
    <s v="MISO"/>
    <n v="0"/>
    <n v="0"/>
    <x v="19"/>
    <n v="187610.4"/>
    <n v="2708323"/>
    <x v="772"/>
    <n v="139424.5"/>
    <n v="1821816"/>
    <x v="296"/>
  </r>
  <r>
    <n v="2022"/>
    <n v="13374"/>
    <s v="Constellation NewEnergy, Inc"/>
    <s v="B"/>
    <x v="1"/>
    <s v="O"/>
    <x v="49"/>
    <x v="2"/>
    <s v="ISNE"/>
    <n v="1231.4000000000001"/>
    <n v="15899"/>
    <x v="796"/>
    <n v="133784.9"/>
    <n v="1569597"/>
    <x v="773"/>
    <n v="25364.6"/>
    <n v="287578"/>
    <x v="297"/>
  </r>
  <r>
    <n v="2022"/>
    <n v="13374"/>
    <s v="Constellation NewEnergy, Inc"/>
    <s v="B"/>
    <x v="1"/>
    <s v="O"/>
    <x v="26"/>
    <x v="2"/>
    <s v="PJM"/>
    <n v="13828.4"/>
    <n v="129631"/>
    <x v="797"/>
    <n v="802134.5"/>
    <n v="8928136"/>
    <x v="774"/>
    <n v="40830"/>
    <n v="485893"/>
    <x v="183"/>
  </r>
  <r>
    <n v="2022"/>
    <n v="13374"/>
    <s v="Constellation NewEnergy, Inc"/>
    <s v="B"/>
    <x v="1"/>
    <s v="O"/>
    <x v="4"/>
    <x v="2"/>
    <s v="NYIS"/>
    <n v="117976.5"/>
    <n v="1576283"/>
    <x v="798"/>
    <n v="774659.8"/>
    <n v="9571972"/>
    <x v="775"/>
    <n v="259710.9"/>
    <n v="3938240"/>
    <x v="298"/>
  </r>
  <r>
    <n v="2022"/>
    <n v="13374"/>
    <s v="Constellation NewEnergy, Inc"/>
    <s v="B"/>
    <x v="1"/>
    <s v="O"/>
    <x v="32"/>
    <x v="2"/>
    <s v="PJM"/>
    <n v="46195.199999999997"/>
    <n v="785894"/>
    <x v="799"/>
    <n v="424001.4"/>
    <n v="7168051"/>
    <x v="776"/>
    <n v="42609.2"/>
    <n v="785320"/>
    <x v="299"/>
  </r>
  <r>
    <n v="2022"/>
    <n v="13374"/>
    <s v="Constellation NewEnergy, Inc"/>
    <s v="B"/>
    <x v="1"/>
    <s v="O"/>
    <x v="33"/>
    <x v="2"/>
    <s v="PGE"/>
    <n v="0"/>
    <n v="0"/>
    <x v="19"/>
    <n v="21150.400000000001"/>
    <n v="237381"/>
    <x v="777"/>
    <n v="10558.9"/>
    <n v="126367"/>
    <x v="48"/>
  </r>
  <r>
    <n v="2022"/>
    <n v="13374"/>
    <s v="Constellation NewEnergy, Inc"/>
    <s v="B"/>
    <x v="1"/>
    <s v="O"/>
    <x v="5"/>
    <x v="2"/>
    <s v="PJM"/>
    <n v="59037.7"/>
    <n v="675049"/>
    <x v="800"/>
    <n v="1331839.8999999999"/>
    <n v="19467078"/>
    <x v="778"/>
    <n v="168409.1"/>
    <n v="2593219"/>
    <x v="300"/>
  </r>
  <r>
    <n v="2022"/>
    <n v="13374"/>
    <s v="Constellation NewEnergy, Inc"/>
    <s v="B"/>
    <x v="1"/>
    <s v="O"/>
    <x v="36"/>
    <x v="2"/>
    <s v="ISNE"/>
    <n v="458.9"/>
    <n v="5874"/>
    <x v="801"/>
    <n v="82503.3"/>
    <n v="993293"/>
    <x v="779"/>
    <n v="14829.2"/>
    <n v="159665"/>
    <x v="102"/>
  </r>
  <r>
    <n v="2022"/>
    <n v="13374"/>
    <s v="Constellation NewEnergy, Inc"/>
    <s v="B"/>
    <x v="1"/>
    <s v="O"/>
    <x v="2"/>
    <x v="2"/>
    <s v="PJM"/>
    <n v="0"/>
    <n v="0"/>
    <x v="19"/>
    <n v="59657.5"/>
    <n v="1012402"/>
    <x v="780"/>
    <n v="0"/>
    <n v="0"/>
    <x v="1"/>
  </r>
  <r>
    <n v="2022"/>
    <n v="13374"/>
    <s v="Constellation NewEnergy, Inc"/>
    <s v="D"/>
    <x v="0"/>
    <s v="O"/>
    <x v="21"/>
    <x v="2"/>
    <s v="ERCO"/>
    <n v="423808.8"/>
    <n v="2990968"/>
    <x v="802"/>
    <n v="701081.1"/>
    <n v="8322513"/>
    <x v="781"/>
    <n v="110770.4"/>
    <n v="1445279"/>
    <x v="301"/>
  </r>
  <r>
    <n v="2022"/>
    <n v="13407"/>
    <s v="Nevada Power Co"/>
    <s v="A"/>
    <x v="0"/>
    <s v="O"/>
    <x v="37"/>
    <x v="3"/>
    <s v="NEVP"/>
    <n v="1454954"/>
    <n v="10299680"/>
    <x v="803"/>
    <n v="540816.6"/>
    <n v="5031219"/>
    <x v="782"/>
    <n v="540210.19999999995"/>
    <n v="5687160"/>
    <x v="302"/>
  </r>
  <r>
    <n v="2022"/>
    <n v="13407"/>
    <s v="Nevada Power Co"/>
    <s v="C"/>
    <x v="2"/>
    <s v="O"/>
    <x v="37"/>
    <x v="3"/>
    <s v="NEVP"/>
    <n v="0"/>
    <n v="0"/>
    <x v="19"/>
    <n v="22156.6"/>
    <n v="2713172"/>
    <x v="783"/>
    <n v="327"/>
    <n v="70237"/>
    <x v="0"/>
  </r>
  <r>
    <n v="2022"/>
    <n v="13412"/>
    <s v="City of New Albany - (MS)"/>
    <s v="A"/>
    <x v="0"/>
    <s v="O"/>
    <x v="0"/>
    <x v="0"/>
    <s v="TVA"/>
    <n v="13944"/>
    <n v="114314"/>
    <x v="804"/>
    <n v="14543"/>
    <n v="112299"/>
    <x v="784"/>
    <n v="6736"/>
    <n v="98542"/>
    <x v="42"/>
  </r>
  <r>
    <n v="2022"/>
    <n v="13416"/>
    <s v="City of New Bern - (NC)"/>
    <s v="A"/>
    <x v="0"/>
    <s v="O"/>
    <x v="13"/>
    <x v="0"/>
    <s v="CPLE"/>
    <n v="30299.4"/>
    <n v="248292"/>
    <x v="805"/>
    <n v="18819.5"/>
    <n v="183608"/>
    <x v="785"/>
    <n v="1381.9"/>
    <n v="17977"/>
    <x v="42"/>
  </r>
  <r>
    <n v="2022"/>
    <n v="13418"/>
    <s v="City of New Braunfels - (TX)"/>
    <s v="A"/>
    <x v="0"/>
    <s v="O"/>
    <x v="21"/>
    <x v="0"/>
    <s v="ERCO"/>
    <n v="89363.9"/>
    <n v="659650"/>
    <x v="806"/>
    <n v="60683.7"/>
    <n v="479757"/>
    <x v="786"/>
    <n v="58880.2"/>
    <n v="631702"/>
    <x v="155"/>
  </r>
  <r>
    <n v="2022"/>
    <n v="13437"/>
    <s v="City of Newbern"/>
    <s v="A"/>
    <x v="0"/>
    <s v="O"/>
    <x v="22"/>
    <x v="0"/>
    <s v="TVA"/>
    <n v="2184"/>
    <n v="20311"/>
    <x v="807"/>
    <n v="2115"/>
    <n v="18753"/>
    <x v="787"/>
    <n v="4953"/>
    <n v="63173"/>
    <x v="15"/>
  </r>
  <r>
    <n v="2022"/>
    <n v="13438"/>
    <s v="Village of New Glarus - (WI)"/>
    <s v="A"/>
    <x v="0"/>
    <s v="O"/>
    <x v="3"/>
    <x v="0"/>
    <s v="MISO"/>
    <n v="1160.2"/>
    <n v="8416"/>
    <x v="808"/>
    <n v="1696.1"/>
    <n v="15060"/>
    <x v="69"/>
    <n v="0"/>
    <n v="0"/>
    <x v="1"/>
  </r>
  <r>
    <n v="2022"/>
    <n v="13441"/>
    <s v="New Hampshire Elec Coop Inc"/>
    <s v="A"/>
    <x v="0"/>
    <s v="O"/>
    <x v="49"/>
    <x v="1"/>
    <s v="ISNE"/>
    <n v="130867.9"/>
    <n v="510825"/>
    <x v="809"/>
    <n v="35211.800000000003"/>
    <n v="146926"/>
    <x v="788"/>
    <n v="6980"/>
    <n v="34197"/>
    <x v="27"/>
  </r>
  <r>
    <n v="2022"/>
    <n v="13441"/>
    <s v="New Hampshire Elec Coop Inc"/>
    <s v="C"/>
    <x v="2"/>
    <s v="O"/>
    <x v="49"/>
    <x v="1"/>
    <s v="ISNE"/>
    <n v="428.4"/>
    <n v="3429"/>
    <x v="810"/>
    <n v="6274.4"/>
    <n v="65839"/>
    <x v="789"/>
    <n v="3708.1"/>
    <n v="45415"/>
    <x v="52"/>
  </r>
  <r>
    <n v="2022"/>
    <n v="13448"/>
    <s v="City of New Holstein - (WI)"/>
    <s v="A"/>
    <x v="0"/>
    <s v="O"/>
    <x v="3"/>
    <x v="0"/>
    <s v="MISO"/>
    <n v="2746.6"/>
    <n v="19517"/>
    <x v="811"/>
    <n v="2705"/>
    <n v="21953"/>
    <x v="790"/>
    <n v="0"/>
    <n v="0"/>
    <x v="1"/>
  </r>
  <r>
    <n v="2022"/>
    <n v="13467"/>
    <s v="New London Electric&amp;Water Util"/>
    <s v="A"/>
    <x v="0"/>
    <s v="O"/>
    <x v="3"/>
    <x v="0"/>
    <s v="MISO"/>
    <n v="3473"/>
    <n v="26657"/>
    <x v="812"/>
    <n v="4002.2"/>
    <n v="34725"/>
    <x v="791"/>
    <n v="10395"/>
    <n v="116562"/>
    <x v="57"/>
  </r>
  <r>
    <n v="2022"/>
    <n v="13478"/>
    <s v="Entergy New Orleans, LLC"/>
    <s v="A"/>
    <x v="0"/>
    <s v="O"/>
    <x v="17"/>
    <x v="3"/>
    <s v="MISO"/>
    <n v="328757.40000000002"/>
    <n v="2364348"/>
    <x v="813"/>
    <n v="337088.2"/>
    <n v="2857439"/>
    <x v="792"/>
    <n v="36364.199999999997"/>
    <n v="408527"/>
    <x v="303"/>
  </r>
  <r>
    <n v="2022"/>
    <n v="13481"/>
    <s v="City of New Richmond"/>
    <s v="A"/>
    <x v="0"/>
    <s v="O"/>
    <x v="3"/>
    <x v="0"/>
    <s v="MISO"/>
    <n v="4835.1000000000004"/>
    <n v="40298"/>
    <x v="814"/>
    <n v="6959.9"/>
    <n v="66192"/>
    <x v="199"/>
    <n v="0"/>
    <n v="0"/>
    <x v="1"/>
  </r>
  <r>
    <n v="2022"/>
    <n v="13482"/>
    <s v="New River Light &amp; Power Co"/>
    <s v="A"/>
    <x v="0"/>
    <s v="O"/>
    <x v="13"/>
    <x v="6"/>
    <s v="DUK"/>
    <n v="8637.7000000000007"/>
    <n v="62698"/>
    <x v="815"/>
    <n v="17472.099999999999"/>
    <n v="150899"/>
    <x v="793"/>
    <s v="."/>
    <s v="."/>
    <x v="7"/>
  </r>
  <r>
    <n v="2022"/>
    <n v="13485"/>
    <s v="New Smyrna Beach City of"/>
    <s v="A"/>
    <x v="0"/>
    <s v="O"/>
    <x v="29"/>
    <x v="0"/>
    <s v="FPL"/>
    <n v="33835"/>
    <n v="312973"/>
    <x v="816"/>
    <n v="6282"/>
    <n v="55940"/>
    <x v="794"/>
    <n v="9100"/>
    <n v="86868"/>
    <x v="304"/>
  </r>
  <r>
    <n v="2022"/>
    <n v="13511"/>
    <s v="New York State Elec &amp; Gas Corp"/>
    <s v="A"/>
    <x v="0"/>
    <s v="O"/>
    <x v="4"/>
    <x v="3"/>
    <s v="NYIS"/>
    <n v="971307.4"/>
    <n v="6188500"/>
    <x v="817"/>
    <n v="261263.6"/>
    <n v="1699440"/>
    <x v="795"/>
    <n v="13947"/>
    <n v="108707"/>
    <x v="305"/>
  </r>
  <r>
    <n v="2022"/>
    <n v="13511"/>
    <s v="New York State Elec &amp; Gas Corp"/>
    <s v="C"/>
    <x v="2"/>
    <s v="O"/>
    <x v="4"/>
    <x v="3"/>
    <s v="NYIS"/>
    <n v="61175.199999999997"/>
    <n v="849603"/>
    <x v="818"/>
    <n v="135183.4"/>
    <n v="3909180"/>
    <x v="796"/>
    <n v="36445"/>
    <n v="2658431"/>
    <x v="306"/>
  </r>
  <r>
    <n v="2022"/>
    <n v="13519"/>
    <s v="City of Newark - (DE)"/>
    <s v="A"/>
    <x v="0"/>
    <s v="O"/>
    <x v="31"/>
    <x v="0"/>
    <s v="PJM"/>
    <n v="17014.2"/>
    <n v="100064"/>
    <x v="819"/>
    <n v="11190.7"/>
    <n v="71905"/>
    <x v="797"/>
    <n v="28057.7"/>
    <n v="251779"/>
    <x v="140"/>
  </r>
  <r>
    <n v="2022"/>
    <n v="13520"/>
    <s v="New-Mac Electric Coop, Inc"/>
    <s v="A"/>
    <x v="0"/>
    <s v="O"/>
    <x v="35"/>
    <x v="1"/>
    <s v="AECI"/>
    <n v="37106"/>
    <n v="315220"/>
    <x v="820"/>
    <n v="5909"/>
    <n v="53149"/>
    <x v="798"/>
    <n v="3548"/>
    <n v="52670"/>
    <x v="42"/>
  </r>
  <r>
    <n v="2022"/>
    <n v="13523"/>
    <s v="City of Newberry - (SC)"/>
    <s v="A"/>
    <x v="0"/>
    <s v="O"/>
    <x v="7"/>
    <x v="0"/>
    <s v="DUK"/>
    <n v="6935.2"/>
    <n v="46163"/>
    <x v="821"/>
    <n v="7757.1"/>
    <n v="60003"/>
    <x v="799"/>
    <n v="8034.2"/>
    <n v="79593"/>
    <x v="50"/>
  </r>
  <r>
    <n v="2022"/>
    <n v="13524"/>
    <s v="Newberry Electric Coop, Inc"/>
    <s v="A"/>
    <x v="0"/>
    <s v="O"/>
    <x v="7"/>
    <x v="1"/>
    <s v="SC"/>
    <n v="23068"/>
    <n v="152965"/>
    <x v="822"/>
    <n v="4516"/>
    <n v="39250"/>
    <x v="800"/>
    <n v="14851"/>
    <n v="177237"/>
    <x v="45"/>
  </r>
  <r>
    <n v="2022"/>
    <n v="13547"/>
    <s v="Newnan Wtr, Sewer &amp; Light Comm"/>
    <s v="A"/>
    <x v="0"/>
    <s v="O"/>
    <x v="12"/>
    <x v="0"/>
    <s v="SOCO"/>
    <n v="11229"/>
    <n v="94285"/>
    <x v="823"/>
    <n v="19454"/>
    <n v="196686"/>
    <x v="801"/>
    <n v="8858"/>
    <n v="93609"/>
    <x v="14"/>
  </r>
  <r>
    <n v="2022"/>
    <n v="13550"/>
    <s v="City of Newport"/>
    <s v="A"/>
    <x v="0"/>
    <s v="O"/>
    <x v="22"/>
    <x v="0"/>
    <s v="TVA"/>
    <n v="34289"/>
    <n v="254087"/>
    <x v="824"/>
    <n v="17060"/>
    <n v="123797"/>
    <x v="802"/>
    <n v="11327"/>
    <n v="156616"/>
    <x v="2"/>
  </r>
  <r>
    <n v="2022"/>
    <n v="13573"/>
    <s v="Niagara Mohawk Power Corp."/>
    <s v="A"/>
    <x v="0"/>
    <s v="O"/>
    <x v="4"/>
    <x v="3"/>
    <s v="NYIS"/>
    <n v="1991071.6"/>
    <n v="10679796"/>
    <x v="825"/>
    <n v="553152.80000000005"/>
    <n v="3884844"/>
    <x v="803"/>
    <n v="77046.5"/>
    <n v="824460"/>
    <x v="307"/>
  </r>
  <r>
    <n v="2022"/>
    <n v="13573"/>
    <s v="Niagara Mohawk Power Corp."/>
    <s v="C"/>
    <x v="2"/>
    <s v="O"/>
    <x v="4"/>
    <x v="3"/>
    <s v="NYIS"/>
    <n v="113910"/>
    <n v="1364299"/>
    <x v="826"/>
    <n v="360371.1"/>
    <n v="8623811"/>
    <x v="804"/>
    <n v="113485.2"/>
    <n v="7866863"/>
    <x v="308"/>
  </r>
  <r>
    <n v="2022"/>
    <n v="13602"/>
    <s v="City of Niles - (OH)"/>
    <s v="A"/>
    <x v="0"/>
    <s v="O"/>
    <x v="32"/>
    <x v="0"/>
    <s v="PJM"/>
    <n v="7387.7"/>
    <n v="91770"/>
    <x v="827"/>
    <n v="8681"/>
    <n v="97731"/>
    <x v="805"/>
    <n v="3502"/>
    <n v="44087"/>
    <x v="21"/>
  </r>
  <r>
    <n v="2022"/>
    <n v="13640"/>
    <s v="Northern Virginia Elec Coop"/>
    <s v="A"/>
    <x v="0"/>
    <s v="O"/>
    <x v="2"/>
    <x v="1"/>
    <s v="PJM"/>
    <n v="301154"/>
    <n v="2267589"/>
    <x v="828"/>
    <n v="652192"/>
    <n v="5604249"/>
    <x v="806"/>
    <n v="34527"/>
    <n v="654483"/>
    <x v="309"/>
  </r>
  <r>
    <n v="2022"/>
    <n v="13647"/>
    <s v="Noble County R E M C"/>
    <s v="A"/>
    <x v="0"/>
    <s v="O"/>
    <x v="14"/>
    <x v="1"/>
    <s v="PJM"/>
    <n v="17640.8"/>
    <n v="139612"/>
    <x v="829"/>
    <n v="2233.6"/>
    <n v="18329"/>
    <x v="807"/>
    <n v="5308.5"/>
    <n v="54465"/>
    <x v="310"/>
  </r>
  <r>
    <n v="2022"/>
    <n v="13651"/>
    <s v="Nolin Rural Electric Coop Corp"/>
    <s v="A"/>
    <x v="0"/>
    <s v="O"/>
    <x v="23"/>
    <x v="1"/>
    <s v="PJM"/>
    <n v="65724"/>
    <n v="500681"/>
    <x v="830"/>
    <n v="12416"/>
    <n v="107487"/>
    <x v="808"/>
    <n v="8966"/>
    <n v="123697"/>
    <x v="0"/>
  </r>
  <r>
    <n v="2022"/>
    <n v="13664"/>
    <s v="Norris Public Power District"/>
    <s v="A"/>
    <x v="0"/>
    <s v="O"/>
    <x v="42"/>
    <x v="4"/>
    <s v="SWPP"/>
    <n v="29430.9"/>
    <n v="345897"/>
    <x v="831"/>
    <n v="10328"/>
    <n v="100721"/>
    <x v="809"/>
    <n v="41567.300000000003"/>
    <n v="626197"/>
    <x v="311"/>
  </r>
  <r>
    <n v="2022"/>
    <n v="13669"/>
    <s v="North Alabama Electric Coop"/>
    <s v="A"/>
    <x v="0"/>
    <s v="O"/>
    <x v="9"/>
    <x v="1"/>
    <s v="TVA"/>
    <n v="25069"/>
    <n v="197871"/>
    <x v="832"/>
    <n v="15353"/>
    <n v="105711"/>
    <x v="810"/>
    <n v="7791"/>
    <n v="136725"/>
    <x v="15"/>
  </r>
  <r>
    <n v="2022"/>
    <n v="13676"/>
    <s v="North Arkansas Elec Coop, Inc"/>
    <s v="A"/>
    <x v="0"/>
    <s v="O"/>
    <x v="25"/>
    <x v="1"/>
    <s v="MISO"/>
    <n v="62370"/>
    <n v="445775"/>
    <x v="833"/>
    <n v="13790"/>
    <n v="109497"/>
    <x v="811"/>
    <n v="9942"/>
    <n v="103186"/>
    <x v="38"/>
  </r>
  <r>
    <n v="2022"/>
    <n v="13679"/>
    <s v="Town of North Attleborough - (MA)"/>
    <s v="A"/>
    <x v="0"/>
    <s v="O"/>
    <x v="40"/>
    <x v="0"/>
    <s v="ISNE"/>
    <n v="17709.3"/>
    <n v="114521"/>
    <x v="834"/>
    <n v="3466.9"/>
    <n v="20821"/>
    <x v="812"/>
    <n v="11853.5"/>
    <n v="82388"/>
    <x v="312"/>
  </r>
  <r>
    <n v="2022"/>
    <n v="13693"/>
    <s v="North Central Elec Coop, Inc"/>
    <s v="A"/>
    <x v="0"/>
    <s v="O"/>
    <x v="32"/>
    <x v="1"/>
    <s v="PJM"/>
    <n v="19029.400000000001"/>
    <n v="123659"/>
    <x v="835"/>
    <n v="4525.2"/>
    <n v="31354"/>
    <x v="813"/>
    <n v="5400"/>
    <n v="52442"/>
    <x v="21"/>
  </r>
  <r>
    <n v="2022"/>
    <n v="13694"/>
    <s v="North Central Elec Coop, Inc"/>
    <s v="A"/>
    <x v="0"/>
    <s v="O"/>
    <x v="30"/>
    <x v="1"/>
    <s v="MISO"/>
    <n v="13745.5"/>
    <n v="144481"/>
    <x v="836"/>
    <n v="10584.4"/>
    <n v="86266"/>
    <x v="814"/>
    <n v="1039.9000000000001"/>
    <n v="13146"/>
    <x v="57"/>
  </r>
  <r>
    <n v="2022"/>
    <n v="13697"/>
    <s v="North Central Power Co Inc"/>
    <s v="A"/>
    <x v="0"/>
    <s v="O"/>
    <x v="3"/>
    <x v="3"/>
    <s v="MISO"/>
    <n v="4289.8999999999996"/>
    <n v="26683"/>
    <x v="837"/>
    <n v="1080.9000000000001"/>
    <n v="7250"/>
    <x v="815"/>
    <n v="356"/>
    <n v="3404"/>
    <x v="57"/>
  </r>
  <r>
    <n v="2022"/>
    <n v="13716"/>
    <s v="North Georgia Elec Member Corp"/>
    <s v="A"/>
    <x v="0"/>
    <s v="O"/>
    <x v="12"/>
    <x v="1"/>
    <s v="TVA"/>
    <n v="171649"/>
    <n v="1435545"/>
    <x v="838"/>
    <n v="82976"/>
    <n v="758845"/>
    <x v="816"/>
    <n v="14751"/>
    <n v="199632"/>
    <x v="124"/>
  </r>
  <r>
    <n v="2022"/>
    <n v="13718"/>
    <s v="City of North Little Rock - (AR)"/>
    <s v="A"/>
    <x v="0"/>
    <s v="O"/>
    <x v="25"/>
    <x v="0"/>
    <s v="MISO"/>
    <n v="46010"/>
    <n v="380762"/>
    <x v="839"/>
    <n v="28236"/>
    <n v="240391"/>
    <x v="817"/>
    <n v="26038"/>
    <n v="283366"/>
    <x v="313"/>
  </r>
  <r>
    <n v="2022"/>
    <n v="13725"/>
    <s v="City of North Platte"/>
    <s v="A"/>
    <x v="0"/>
    <s v="O"/>
    <x v="42"/>
    <x v="0"/>
    <s v="SWPP"/>
    <n v="13054"/>
    <n v="123326"/>
    <x v="840"/>
    <n v="12970"/>
    <n v="132893"/>
    <x v="818"/>
    <n v="1835"/>
    <n v="36734"/>
    <x v="42"/>
  </r>
  <r>
    <n v="2022"/>
    <n v="13734"/>
    <s v="Northeast Oklahoma Electric Co"/>
    <s v="A"/>
    <x v="0"/>
    <s v="O"/>
    <x v="16"/>
    <x v="1"/>
    <s v="SWPP"/>
    <n v="60455"/>
    <n v="530179"/>
    <x v="841"/>
    <n v="20466"/>
    <n v="200624"/>
    <x v="819"/>
    <n v="2417"/>
    <n v="33077"/>
    <x v="61"/>
  </r>
  <r>
    <n v="2022"/>
    <n v="13735"/>
    <s v="Northcentral Mississippi E P A"/>
    <s v="A"/>
    <x v="0"/>
    <s v="O"/>
    <x v="0"/>
    <x v="1"/>
    <s v="TVA"/>
    <n v="59830"/>
    <n v="481774"/>
    <x v="842"/>
    <n v="61753"/>
    <n v="492474"/>
    <x v="820"/>
    <n v="15659"/>
    <n v="223540"/>
    <x v="9"/>
  </r>
  <r>
    <n v="2022"/>
    <n v="13739"/>
    <s v="Northeast Power"/>
    <s v="A"/>
    <x v="0"/>
    <s v="O"/>
    <x v="42"/>
    <x v="4"/>
    <s v="SWPP"/>
    <n v="10752"/>
    <n v="118755"/>
    <x v="843"/>
    <n v="13909"/>
    <n v="196203"/>
    <x v="821"/>
    <n v="3354"/>
    <n v="33571"/>
    <x v="314"/>
  </r>
  <r>
    <n v="2022"/>
    <n v="13750"/>
    <s v="Northern Electric Coop, Inc"/>
    <s v="A"/>
    <x v="0"/>
    <s v="O"/>
    <x v="34"/>
    <x v="1"/>
    <s v="SWPP"/>
    <n v="15002.7"/>
    <n v="150112"/>
    <x v="844"/>
    <n v="5002"/>
    <n v="53413"/>
    <x v="822"/>
    <n v="8833.6"/>
    <n v="112459"/>
    <x v="315"/>
  </r>
  <r>
    <n v="2022"/>
    <n v="13756"/>
    <s v="Northern Indiana Pub Serv Co"/>
    <s v="A"/>
    <x v="0"/>
    <s v="O"/>
    <x v="14"/>
    <x v="3"/>
    <s v="MISO"/>
    <n v="592426.1"/>
    <n v="3482939"/>
    <x v="845"/>
    <n v="584423.1"/>
    <n v="3759341"/>
    <x v="823"/>
    <n v="560956.19999999995"/>
    <n v="7915344"/>
    <x v="316"/>
  </r>
  <r>
    <n v="2022"/>
    <n v="13757"/>
    <s v="North Plains Electric Coop Inc"/>
    <s v="A"/>
    <x v="0"/>
    <s v="O"/>
    <x v="21"/>
    <x v="1"/>
    <s v="SWPP"/>
    <n v="4919"/>
    <n v="36223"/>
    <x v="846"/>
    <n v="37628"/>
    <n v="321919"/>
    <x v="824"/>
    <n v="8137"/>
    <n v="89737"/>
    <x v="129"/>
  </r>
  <r>
    <n v="2022"/>
    <n v="13758"/>
    <s v="Northern Lights, Inc"/>
    <s v="A"/>
    <x v="0"/>
    <s v="O"/>
    <x v="46"/>
    <x v="1"/>
    <s v="BPAT"/>
    <n v="26959"/>
    <n v="238766"/>
    <x v="847"/>
    <n v="5732"/>
    <n v="51551"/>
    <x v="825"/>
    <n v="1661"/>
    <n v="30278"/>
    <x v="57"/>
  </r>
  <r>
    <n v="2022"/>
    <n v="13758"/>
    <s v="Northern Lights, Inc"/>
    <s v="A"/>
    <x v="0"/>
    <s v="O"/>
    <x v="47"/>
    <x v="1"/>
    <s v="BPAT"/>
    <n v="6571"/>
    <n v="53113"/>
    <x v="848"/>
    <n v="860"/>
    <n v="8792"/>
    <x v="625"/>
    <n v="444"/>
    <n v="5191"/>
    <x v="12"/>
  </r>
  <r>
    <n v="2022"/>
    <n v="13758"/>
    <s v="Northern Lights, Inc"/>
    <s v="A"/>
    <x v="0"/>
    <s v="O"/>
    <x v="20"/>
    <x v="1"/>
    <s v="BPAT"/>
    <n v="19"/>
    <n v="153"/>
    <x v="849"/>
    <n v="0"/>
    <n v="0"/>
    <x v="19"/>
    <n v="0"/>
    <n v="0"/>
    <x v="1"/>
  </r>
  <r>
    <n v="2022"/>
    <n v="13762"/>
    <s v="Northern Neck Elec Coop, Inc"/>
    <s v="A"/>
    <x v="0"/>
    <s v="O"/>
    <x v="2"/>
    <x v="1"/>
    <s v="PJM"/>
    <n v="35058"/>
    <n v="245104"/>
    <x v="850"/>
    <n v="5614.7"/>
    <n v="40949"/>
    <x v="826"/>
    <s v="."/>
    <s v="."/>
    <x v="7"/>
  </r>
  <r>
    <n v="2022"/>
    <n v="13780"/>
    <s v="Northern States Power Co"/>
    <s v="A"/>
    <x v="0"/>
    <s v="O"/>
    <x v="18"/>
    <x v="3"/>
    <s v="MISO"/>
    <n v="8847.7999999999993"/>
    <n v="60287"/>
    <x v="851"/>
    <n v="6400.4"/>
    <n v="48241"/>
    <x v="39"/>
    <n v="2427.6"/>
    <n v="30636"/>
    <x v="0"/>
  </r>
  <r>
    <n v="2022"/>
    <n v="13780"/>
    <s v="Northern States Power Co"/>
    <s v="A"/>
    <x v="0"/>
    <s v="O"/>
    <x v="3"/>
    <x v="3"/>
    <s v="MISO"/>
    <n v="292748.40000000002"/>
    <n v="1940578"/>
    <x v="852"/>
    <n v="311723.5"/>
    <n v="2727852"/>
    <x v="827"/>
    <n v="181458"/>
    <n v="2159200"/>
    <x v="32"/>
  </r>
  <r>
    <n v="2022"/>
    <n v="13781"/>
    <s v="Northern States Power Co - Minnesota"/>
    <s v="A"/>
    <x v="0"/>
    <s v="O"/>
    <x v="6"/>
    <x v="3"/>
    <s v="MISO"/>
    <n v="1419019.4"/>
    <n v="9095482"/>
    <x v="853"/>
    <n v="1675272.9"/>
    <n v="12638135"/>
    <x v="828"/>
    <n v="743149.3"/>
    <n v="7241299"/>
    <x v="317"/>
  </r>
  <r>
    <n v="2022"/>
    <n v="13781"/>
    <s v="Northern States Power Co - Minnesota"/>
    <s v="A"/>
    <x v="0"/>
    <s v="O"/>
    <x v="30"/>
    <x v="3"/>
    <s v="MISO"/>
    <n v="100518.6"/>
    <n v="796023"/>
    <x v="854"/>
    <n v="118660.2"/>
    <n v="1033842"/>
    <x v="829"/>
    <n v="32365.9"/>
    <n v="350501"/>
    <x v="45"/>
  </r>
  <r>
    <n v="2022"/>
    <n v="13781"/>
    <s v="Northern States Power Co - Minnesota"/>
    <s v="A"/>
    <x v="0"/>
    <s v="O"/>
    <x v="34"/>
    <x v="3"/>
    <s v="MISO"/>
    <n v="109777"/>
    <n v="830054"/>
    <x v="855"/>
    <n v="109793.8"/>
    <n v="1010743"/>
    <x v="830"/>
    <n v="33655.199999999997"/>
    <n v="380262"/>
    <x v="129"/>
  </r>
  <r>
    <n v="2022"/>
    <n v="13783"/>
    <s v="Northeast Louisiana Power Coop Inc."/>
    <s v="A"/>
    <x v="0"/>
    <s v="O"/>
    <x v="17"/>
    <x v="1"/>
    <s v="MISO"/>
    <n v="22117"/>
    <n v="199995"/>
    <x v="856"/>
    <n v="9247"/>
    <n v="70191"/>
    <x v="831"/>
    <n v="2527"/>
    <n v="14983"/>
    <x v="318"/>
  </r>
  <r>
    <n v="2022"/>
    <n v="13788"/>
    <s v="Northern Wasco County PUD"/>
    <s v="A"/>
    <x v="0"/>
    <s v="O"/>
    <x v="33"/>
    <x v="4"/>
    <s v="BPAT"/>
    <n v="10994.6"/>
    <n v="150359"/>
    <x v="857"/>
    <n v="2629.9"/>
    <n v="35044"/>
    <x v="832"/>
    <n v="60742"/>
    <n v="1004667"/>
    <x v="199"/>
  </r>
  <r>
    <n v="2022"/>
    <n v="13799"/>
    <s v="Prairie Land Electric Coop Inc"/>
    <s v="A"/>
    <x v="0"/>
    <s v="O"/>
    <x v="15"/>
    <x v="1"/>
    <s v="SWPP"/>
    <n v="20310.8"/>
    <n v="139236"/>
    <x v="858"/>
    <n v="24338.400000000001"/>
    <n v="180680"/>
    <x v="833"/>
    <n v="17779.8"/>
    <n v="174350"/>
    <x v="319"/>
  </r>
  <r>
    <n v="2022"/>
    <n v="13807"/>
    <s v="Northwestern Electric Coop Inc - (OK)"/>
    <s v="A"/>
    <x v="0"/>
    <s v="O"/>
    <x v="16"/>
    <x v="1"/>
    <s v="SWPP"/>
    <n v="18672"/>
    <n v="112941"/>
    <x v="859"/>
    <n v="15445"/>
    <n v="112829"/>
    <x v="834"/>
    <n v="9924"/>
    <n v="122559"/>
    <x v="9"/>
  </r>
  <r>
    <n v="2022"/>
    <n v="13809"/>
    <s v="NorthWestern Energy - (SD)"/>
    <s v="A"/>
    <x v="0"/>
    <s v="O"/>
    <x v="34"/>
    <x v="3"/>
    <s v="SWPP"/>
    <n v="69809"/>
    <n v="596376"/>
    <x v="860"/>
    <n v="76135"/>
    <n v="677313"/>
    <x v="835"/>
    <n v="34799"/>
    <n v="455890"/>
    <x v="37"/>
  </r>
  <r>
    <n v="2022"/>
    <n v="13815"/>
    <s v="Northwestern Wisconsin Elec Co"/>
    <s v="A"/>
    <x v="0"/>
    <s v="O"/>
    <x v="6"/>
    <x v="3"/>
    <s v="MISO"/>
    <n v="79.5"/>
    <n v="525"/>
    <x v="861"/>
    <n v="30"/>
    <n v="185"/>
    <x v="836"/>
    <s v="."/>
    <s v="."/>
    <x v="7"/>
  </r>
  <r>
    <n v="2022"/>
    <n v="13815"/>
    <s v="Northwestern Wisconsin Elec Co"/>
    <s v="A"/>
    <x v="0"/>
    <s v="O"/>
    <x v="3"/>
    <x v="3"/>
    <s v="MISO"/>
    <n v="13213.4"/>
    <n v="88467"/>
    <x v="862"/>
    <n v="6847.7"/>
    <n v="53435"/>
    <x v="837"/>
    <n v="3810.4"/>
    <n v="37642"/>
    <x v="101"/>
  </r>
  <r>
    <n v="2022"/>
    <n v="13826"/>
    <s v="City of Norway"/>
    <s v="A"/>
    <x v="0"/>
    <s v="O"/>
    <x v="18"/>
    <x v="0"/>
    <s v="MISO"/>
    <n v="2230.5"/>
    <n v="14084"/>
    <x v="863"/>
    <n v="1307.5"/>
    <n v="8995"/>
    <x v="838"/>
    <n v="0"/>
    <n v="0"/>
    <x v="1"/>
  </r>
  <r>
    <n v="2022"/>
    <n v="13830"/>
    <s v="Nueces Electric Cooperative"/>
    <s v="A"/>
    <x v="0"/>
    <s v="O"/>
    <x v="21"/>
    <x v="1"/>
    <s v="ERCO"/>
    <n v="40181"/>
    <n v="271004"/>
    <x v="864"/>
    <n v="7823"/>
    <n v="63990"/>
    <x v="402"/>
    <n v="493"/>
    <n v="2845"/>
    <x v="129"/>
  </r>
  <r>
    <n v="2022"/>
    <n v="13830"/>
    <s v="Nueces Electric Cooperative"/>
    <s v="D"/>
    <x v="0"/>
    <s v="O"/>
    <x v="21"/>
    <x v="1"/>
    <s v="ERCO"/>
    <n v="41657"/>
    <n v="387021"/>
    <x v="865"/>
    <n v="7908"/>
    <n v="72230"/>
    <x v="839"/>
    <n v="0"/>
    <n v="0"/>
    <x v="1"/>
  </r>
  <r>
    <n v="2022"/>
    <n v="13831"/>
    <s v="City of Norwich - (CT)"/>
    <s v="A"/>
    <x v="0"/>
    <s v="O"/>
    <x v="39"/>
    <x v="0"/>
    <s v="ISNE"/>
    <n v="31526.799999999999"/>
    <n v="138218"/>
    <x v="866"/>
    <n v="25720.7"/>
    <n v="131915"/>
    <x v="840"/>
    <n v="1404.5"/>
    <n v="8014"/>
    <x v="48"/>
  </r>
  <r>
    <n v="2022"/>
    <n v="13839"/>
    <s v="City of Norwood - (MA)"/>
    <s v="A"/>
    <x v="0"/>
    <s v="O"/>
    <x v="40"/>
    <x v="0"/>
    <s v="ISNE"/>
    <n v="15681"/>
    <n v="90880"/>
    <x v="867"/>
    <n v="19654"/>
    <n v="101585"/>
    <x v="727"/>
    <n v="19583"/>
    <n v="124093"/>
    <x v="262"/>
  </r>
  <r>
    <n v="2022"/>
    <n v="13933"/>
    <s v="City of Oak Ridge"/>
    <s v="A"/>
    <x v="0"/>
    <s v="O"/>
    <x v="22"/>
    <x v="0"/>
    <s v="TVA"/>
    <n v="21473"/>
    <n v="166834"/>
    <x v="868"/>
    <n v="39041"/>
    <n v="312207"/>
    <x v="841"/>
    <n v="910"/>
    <n v="10917"/>
    <x v="0"/>
  </r>
  <r>
    <n v="2022"/>
    <n v="13936"/>
    <s v="Oakdale Electric Coop"/>
    <s v="A"/>
    <x v="0"/>
    <s v="O"/>
    <x v="3"/>
    <x v="1"/>
    <s v="MISO"/>
    <n v="22290"/>
    <n v="151358"/>
    <x v="869"/>
    <n v="6723"/>
    <n v="52995"/>
    <x v="842"/>
    <n v="14483"/>
    <n v="161304"/>
    <x v="320"/>
  </r>
  <r>
    <n v="2022"/>
    <n v="13955"/>
    <s v="City of Ocala"/>
    <s v="A"/>
    <x v="0"/>
    <s v="O"/>
    <x v="29"/>
    <x v="0"/>
    <s v="FMPP"/>
    <n v="58541.9"/>
    <n v="550520"/>
    <x v="870"/>
    <n v="21683.599999999999"/>
    <n v="210877"/>
    <x v="843"/>
    <n v="46655.8"/>
    <n v="567445"/>
    <x v="321"/>
  </r>
  <r>
    <n v="2022"/>
    <n v="13962"/>
    <s v="Oconee Electric Member Corp"/>
    <s v="A"/>
    <x v="0"/>
    <s v="O"/>
    <x v="12"/>
    <x v="1"/>
    <s v="SOCO"/>
    <n v="20352.2"/>
    <n v="144165"/>
    <x v="871"/>
    <n v="5508.6"/>
    <n v="37335"/>
    <x v="844"/>
    <n v="5143.8"/>
    <n v="68828"/>
    <x v="38"/>
  </r>
  <r>
    <n v="2022"/>
    <n v="13963"/>
    <s v="Oconomowoc Utilities"/>
    <s v="A"/>
    <x v="0"/>
    <s v="O"/>
    <x v="3"/>
    <x v="0"/>
    <s v="MISO"/>
    <n v="10759.9"/>
    <n v="79392"/>
    <x v="872"/>
    <n v="13844.6"/>
    <n v="117785"/>
    <x v="845"/>
    <n v="2301.1"/>
    <n v="28779"/>
    <x v="42"/>
  </r>
  <r>
    <n v="2022"/>
    <n v="13965"/>
    <s v="Oconto Falls Water &amp; Light Comm"/>
    <s v="A"/>
    <x v="0"/>
    <s v="O"/>
    <x v="3"/>
    <x v="0"/>
    <s v="MISO"/>
    <n v="1445.4"/>
    <n v="9998"/>
    <x v="873"/>
    <n v="1974"/>
    <n v="15979"/>
    <x v="846"/>
    <n v="0"/>
    <n v="0"/>
    <x v="1"/>
  </r>
  <r>
    <n v="2022"/>
    <n v="13998"/>
    <s v="Ohio Edison Co"/>
    <s v="A"/>
    <x v="0"/>
    <s v="O"/>
    <x v="32"/>
    <x v="3"/>
    <s v="PJM"/>
    <n v="444025.5"/>
    <n v="3507845"/>
    <x v="874"/>
    <n v="126015.3"/>
    <n v="1024354"/>
    <x v="847"/>
    <n v="77934.100000000006"/>
    <n v="1141769"/>
    <x v="322"/>
  </r>
  <r>
    <n v="2022"/>
    <n v="13998"/>
    <s v="Ohio Edison Co"/>
    <s v="C"/>
    <x v="2"/>
    <s v="O"/>
    <x v="32"/>
    <x v="3"/>
    <s v="PJM"/>
    <n v="407998.4"/>
    <n v="6024795"/>
    <x v="875"/>
    <n v="282718.5"/>
    <n v="5207915"/>
    <x v="848"/>
    <n v="105100.1"/>
    <n v="6727519"/>
    <x v="323"/>
  </r>
  <r>
    <n v="2022"/>
    <n v="14006"/>
    <s v="Ohio Power Co"/>
    <s v="A"/>
    <x v="0"/>
    <s v="O"/>
    <x v="32"/>
    <x v="3"/>
    <s v="PJM"/>
    <n v="1306655"/>
    <n v="8442418"/>
    <x v="876"/>
    <n v="388457"/>
    <n v="3416339"/>
    <x v="849"/>
    <n v="328546"/>
    <n v="4568924"/>
    <x v="324"/>
  </r>
  <r>
    <n v="2022"/>
    <n v="14006"/>
    <s v="Ohio Power Co"/>
    <s v="C"/>
    <x v="2"/>
    <s v="O"/>
    <x v="32"/>
    <x v="3"/>
    <s v="PJM"/>
    <n v="499923"/>
    <n v="5987713"/>
    <x v="877"/>
    <n v="570298"/>
    <n v="12707294"/>
    <x v="850"/>
    <n v="239323"/>
    <n v="9506994"/>
    <x v="325"/>
  </r>
  <r>
    <n v="2022"/>
    <n v="14015"/>
    <s v="Ohio Valley Electric Corp"/>
    <s v="A"/>
    <x v="0"/>
    <s v="O"/>
    <x v="32"/>
    <x v="3"/>
    <s v="PJM"/>
    <s v="."/>
    <s v="."/>
    <x v="73"/>
    <s v="."/>
    <s v="."/>
    <x v="74"/>
    <n v="7879"/>
    <n v="115273"/>
    <x v="14"/>
  </r>
  <r>
    <n v="2022"/>
    <n v="14055"/>
    <s v="PUD No 1 of Okanogan County"/>
    <s v="A"/>
    <x v="0"/>
    <s v="O"/>
    <x v="20"/>
    <x v="4"/>
    <s v="DOPD"/>
    <n v="30727.7"/>
    <n v="332676"/>
    <x v="878"/>
    <n v="23186.9"/>
    <n v="296505"/>
    <x v="851"/>
    <n v="950"/>
    <n v="14058"/>
    <x v="0"/>
  </r>
  <r>
    <n v="2022"/>
    <n v="14062"/>
    <s v="Oklahoma Electric Coop Inc"/>
    <s v="A"/>
    <x v="0"/>
    <s v="O"/>
    <x v="16"/>
    <x v="1"/>
    <s v="SWPP"/>
    <n v="118535"/>
    <n v="909175"/>
    <x v="879"/>
    <n v="39222"/>
    <n v="320591"/>
    <x v="852"/>
    <n v="16169"/>
    <n v="270936"/>
    <x v="32"/>
  </r>
  <r>
    <n v="2022"/>
    <n v="14063"/>
    <s v="Oklahoma Gas &amp; Electric Co"/>
    <s v="A"/>
    <x v="0"/>
    <s v="O"/>
    <x v="25"/>
    <x v="3"/>
    <s v="SWPP"/>
    <n v="94570.6"/>
    <n v="774073"/>
    <x v="880"/>
    <n v="91796.1"/>
    <n v="824805"/>
    <x v="853"/>
    <n v="86149.5"/>
    <n v="1045825"/>
    <x v="326"/>
  </r>
  <r>
    <n v="2022"/>
    <n v="14063"/>
    <s v="Oklahoma Gas &amp; Electric Co"/>
    <s v="A"/>
    <x v="0"/>
    <s v="O"/>
    <x v="16"/>
    <x v="3"/>
    <s v="SWPP"/>
    <n v="1215869.7"/>
    <n v="9617975"/>
    <x v="881"/>
    <n v="1036209.7"/>
    <n v="10084665"/>
    <x v="854"/>
    <n v="546823.9"/>
    <n v="7592560"/>
    <x v="327"/>
  </r>
  <r>
    <n v="2022"/>
    <n v="14078"/>
    <s v="City of Okolona"/>
    <s v="A"/>
    <x v="0"/>
    <s v="O"/>
    <x v="0"/>
    <x v="0"/>
    <s v="TVA"/>
    <n v="7536"/>
    <n v="60350"/>
    <x v="882"/>
    <n v="4159"/>
    <n v="28915"/>
    <x v="855"/>
    <n v="0"/>
    <n v="0"/>
    <x v="1"/>
  </r>
  <r>
    <n v="2022"/>
    <n v="14109"/>
    <s v="Oregon Trail El Cons Coop, Inc"/>
    <s v="A"/>
    <x v="0"/>
    <s v="O"/>
    <x v="33"/>
    <x v="1"/>
    <s v="BPAT"/>
    <n v="32604.3"/>
    <n v="324238"/>
    <x v="883"/>
    <n v="16315.1"/>
    <n v="194637"/>
    <x v="856"/>
    <n v="10235.1"/>
    <n v="168818"/>
    <x v="328"/>
  </r>
  <r>
    <n v="2022"/>
    <n v="14127"/>
    <s v="Omaha Public Power District"/>
    <s v="A"/>
    <x v="0"/>
    <s v="O"/>
    <x v="42"/>
    <x v="4"/>
    <s v="SWPP"/>
    <n v="465262"/>
    <n v="3983478"/>
    <x v="884"/>
    <n v="339080"/>
    <n v="3796226"/>
    <x v="857"/>
    <n v="294765"/>
    <n v="4326273"/>
    <x v="216"/>
  </r>
  <r>
    <n v="2022"/>
    <n v="14146"/>
    <s v="City of Opelika - (AL)"/>
    <s v="A"/>
    <x v="0"/>
    <s v="O"/>
    <x v="9"/>
    <x v="0"/>
    <s v="SOCO"/>
    <n v="18860"/>
    <n v="149690"/>
    <x v="885"/>
    <n v="24826"/>
    <n v="223580"/>
    <x v="858"/>
    <n v="5790"/>
    <n v="60991"/>
    <x v="27"/>
  </r>
  <r>
    <n v="2022"/>
    <n v="14154"/>
    <s v="Orange &amp; Rockland Utils Inc"/>
    <s v="A"/>
    <x v="0"/>
    <s v="O"/>
    <x v="4"/>
    <x v="3"/>
    <s v="NYIS"/>
    <n v="289806.5"/>
    <n v="1218224"/>
    <x v="886"/>
    <n v="106525.4"/>
    <n v="680501"/>
    <x v="859"/>
    <n v="4822.8999999999996"/>
    <n v="61862"/>
    <x v="156"/>
  </r>
  <r>
    <n v="2022"/>
    <n v="14154"/>
    <s v="Orange &amp; Rockland Utils Inc"/>
    <s v="C"/>
    <x v="2"/>
    <s v="O"/>
    <x v="4"/>
    <x v="3"/>
    <s v="NYIS"/>
    <n v="64154.7"/>
    <n v="496527"/>
    <x v="887"/>
    <n v="93233.5"/>
    <n v="1265080"/>
    <x v="860"/>
    <n v="11961"/>
    <n v="298790"/>
    <x v="19"/>
  </r>
  <r>
    <n v="2022"/>
    <n v="14164"/>
    <s v="City of Orangeburg - (SC)"/>
    <s v="A"/>
    <x v="0"/>
    <s v="O"/>
    <x v="7"/>
    <x v="0"/>
    <s v="SCEG"/>
    <n v="34902.300000000003"/>
    <n v="282477"/>
    <x v="888"/>
    <n v="18960.8"/>
    <n v="150970"/>
    <x v="861"/>
    <n v="26434.3"/>
    <n v="328310"/>
    <x v="329"/>
  </r>
  <r>
    <n v="2022"/>
    <n v="14170"/>
    <s v="Orcas Power &amp; Light Coop"/>
    <s v="A"/>
    <x v="0"/>
    <s v="O"/>
    <x v="20"/>
    <x v="1"/>
    <s v="BPAT"/>
    <n v="26566"/>
    <n v="165868"/>
    <x v="889"/>
    <n v="8841"/>
    <n v="60174"/>
    <x v="862"/>
    <s v="."/>
    <s v="."/>
    <x v="7"/>
  </r>
  <r>
    <n v="2022"/>
    <n v="14175"/>
    <s v="Tri-County Electric Coop, Inc (SC)"/>
    <s v="A"/>
    <x v="0"/>
    <s v="O"/>
    <x v="7"/>
    <x v="1"/>
    <s v="SC"/>
    <n v="37575.4"/>
    <n v="238719"/>
    <x v="890"/>
    <n v="5387.8"/>
    <n v="40381"/>
    <x v="50"/>
    <n v="2844.4"/>
    <n v="30435"/>
    <x v="160"/>
  </r>
  <r>
    <n v="2022"/>
    <n v="14192"/>
    <s v="Osage Valley Elec Coop Assn"/>
    <s v="A"/>
    <x v="0"/>
    <s v="O"/>
    <x v="35"/>
    <x v="1"/>
    <s v="AECI"/>
    <n v="34534"/>
    <n v="268403"/>
    <x v="891"/>
    <n v="4434"/>
    <n v="38602"/>
    <x v="863"/>
    <n v="0"/>
    <n v="0"/>
    <x v="1"/>
  </r>
  <r>
    <n v="2022"/>
    <n v="14194"/>
    <s v="City of Orrville - (OH)"/>
    <s v="A"/>
    <x v="0"/>
    <s v="O"/>
    <x v="32"/>
    <x v="0"/>
    <s v="PJM"/>
    <n v="8250.5"/>
    <n v="75188"/>
    <x v="892"/>
    <n v="7785.5"/>
    <n v="70254"/>
    <x v="864"/>
    <n v="14501"/>
    <n v="153887"/>
    <x v="27"/>
  </r>
  <r>
    <n v="2022"/>
    <n v="14224"/>
    <s v="Otero County Electric Coop Inc"/>
    <s v="A"/>
    <x v="0"/>
    <s v="O"/>
    <x v="43"/>
    <x v="1"/>
    <s v="PNM"/>
    <n v="21100.799999999999"/>
    <n v="116579"/>
    <x v="893"/>
    <n v="12856.2"/>
    <n v="80368"/>
    <x v="865"/>
    <s v="."/>
    <s v="."/>
    <x v="7"/>
  </r>
  <r>
    <n v="2022"/>
    <n v="14232"/>
    <s v="Otter Tail Power Co"/>
    <s v="A"/>
    <x v="0"/>
    <s v="O"/>
    <x v="6"/>
    <x v="3"/>
    <s v="MISO"/>
    <n v="65179"/>
    <n v="560184"/>
    <x v="894"/>
    <n v="103106.1"/>
    <n v="1047325"/>
    <x v="866"/>
    <n v="69571.899999999994"/>
    <n v="1151613"/>
    <x v="9"/>
  </r>
  <r>
    <n v="2022"/>
    <n v="14232"/>
    <s v="Otter Tail Power Co"/>
    <s v="A"/>
    <x v="0"/>
    <s v="O"/>
    <x v="30"/>
    <x v="3"/>
    <s v="MISO"/>
    <n v="65293.9"/>
    <n v="627151"/>
    <x v="895"/>
    <n v="121889.2"/>
    <n v="1686658"/>
    <x v="867"/>
    <n v="380.8"/>
    <n v="3925"/>
    <x v="0"/>
  </r>
  <r>
    <n v="2022"/>
    <n v="14232"/>
    <s v="Otter Tail Power Co"/>
    <s v="A"/>
    <x v="0"/>
    <s v="O"/>
    <x v="34"/>
    <x v="3"/>
    <s v="MISO"/>
    <n v="13472"/>
    <n v="121912"/>
    <x v="896"/>
    <n v="31712.9"/>
    <n v="393600"/>
    <x v="344"/>
    <n v="0"/>
    <n v="0"/>
    <x v="1"/>
  </r>
  <r>
    <n v="2022"/>
    <n v="14238"/>
    <s v="Ouachita Electric Coop Corp"/>
    <s v="A"/>
    <x v="0"/>
    <s v="O"/>
    <x v="25"/>
    <x v="1"/>
    <s v="MISO"/>
    <n v="11689"/>
    <n v="93212"/>
    <x v="897"/>
    <n v="3455"/>
    <n v="34530"/>
    <x v="799"/>
    <n v="7984"/>
    <n v="97635"/>
    <x v="43"/>
  </r>
  <r>
    <n v="2022"/>
    <n v="14245"/>
    <s v="Overton Power District No 5"/>
    <s v="A"/>
    <x v="0"/>
    <s v="O"/>
    <x v="37"/>
    <x v="4"/>
    <s v="NEVP"/>
    <n v="22524"/>
    <n v="213897"/>
    <x v="898"/>
    <n v="11561"/>
    <n v="119825"/>
    <x v="868"/>
    <n v="6790"/>
    <n v="75610"/>
    <x v="67"/>
  </r>
  <r>
    <n v="2022"/>
    <n v="14246"/>
    <s v="City of Owatonna - (MN)"/>
    <s v="A"/>
    <x v="0"/>
    <s v="O"/>
    <x v="6"/>
    <x v="0"/>
    <s v="MISO"/>
    <n v="11129.1"/>
    <n v="85940"/>
    <x v="899"/>
    <n v="6170.2"/>
    <n v="57029"/>
    <x v="869"/>
    <n v="22372.400000000001"/>
    <n v="260057"/>
    <x v="191"/>
  </r>
  <r>
    <n v="2022"/>
    <n v="14251"/>
    <s v="Owen Electric Coop Inc"/>
    <s v="A"/>
    <x v="0"/>
    <s v="O"/>
    <x v="23"/>
    <x v="1"/>
    <s v="PJM"/>
    <n v="109240"/>
    <n v="849522"/>
    <x v="900"/>
    <n v="23337"/>
    <n v="209918"/>
    <x v="870"/>
    <n v="92602"/>
    <n v="1479458"/>
    <x v="280"/>
  </r>
  <r>
    <n v="2022"/>
    <n v="14268"/>
    <s v="City of Owensboro - (KY)"/>
    <s v="A"/>
    <x v="0"/>
    <s v="O"/>
    <x v="23"/>
    <x v="0"/>
    <s v="LGEE"/>
    <n v="28304.3"/>
    <n v="219311"/>
    <x v="901"/>
    <n v="23206.400000000001"/>
    <n v="263840"/>
    <x v="871"/>
    <n v="28731.3"/>
    <n v="311457"/>
    <x v="211"/>
  </r>
  <r>
    <n v="2022"/>
    <n v="14275"/>
    <s v="City of Oxford - (MS)"/>
    <s v="A"/>
    <x v="0"/>
    <s v="O"/>
    <x v="0"/>
    <x v="0"/>
    <s v="TVA"/>
    <n v="11153"/>
    <n v="93049"/>
    <x v="902"/>
    <n v="15183"/>
    <n v="128625"/>
    <x v="872"/>
    <n v="0"/>
    <n v="0"/>
    <x v="1"/>
  </r>
  <r>
    <n v="2022"/>
    <n v="14285"/>
    <s v="Ozark Border Electric Coop"/>
    <s v="A"/>
    <x v="0"/>
    <s v="O"/>
    <x v="35"/>
    <x v="1"/>
    <s v="AECI"/>
    <n v="55794"/>
    <n v="544277"/>
    <x v="903"/>
    <n v="15450"/>
    <n v="163900"/>
    <x v="873"/>
    <n v="2162"/>
    <n v="27517"/>
    <x v="50"/>
  </r>
  <r>
    <n v="2022"/>
    <n v="14288"/>
    <s v="Ozark Electric Coop Inc - (MO)"/>
    <s v="A"/>
    <x v="0"/>
    <s v="O"/>
    <x v="35"/>
    <x v="1"/>
    <s v="AECI"/>
    <n v="51640.1"/>
    <n v="449267"/>
    <x v="904"/>
    <n v="10648.9"/>
    <n v="101720"/>
    <x v="874"/>
    <n v="881.2"/>
    <n v="10979"/>
    <x v="14"/>
  </r>
  <r>
    <n v="2022"/>
    <n v="14289"/>
    <s v="Ozarks Electric Coop Corp - (AR)"/>
    <s v="A"/>
    <x v="0"/>
    <s v="O"/>
    <x v="25"/>
    <x v="1"/>
    <s v="SWPP"/>
    <n v="118776.4"/>
    <n v="876358"/>
    <x v="905"/>
    <n v="42554.9"/>
    <n v="333962"/>
    <x v="875"/>
    <n v="12939.7"/>
    <n v="121012"/>
    <x v="330"/>
  </r>
  <r>
    <n v="2022"/>
    <n v="14289"/>
    <s v="Ozarks Electric Coop Corp - (AR)"/>
    <s v="A"/>
    <x v="0"/>
    <s v="O"/>
    <x v="16"/>
    <x v="1"/>
    <s v="SWPP"/>
    <n v="17683.400000000001"/>
    <n v="149952"/>
    <x v="906"/>
    <n v="6782.8"/>
    <n v="63496"/>
    <x v="876"/>
    <n v="1513.8"/>
    <n v="15938"/>
    <x v="2"/>
  </r>
  <r>
    <n v="2022"/>
    <n v="14324"/>
    <s v="PUD No 2 of Pacific County"/>
    <s v="A"/>
    <x v="0"/>
    <s v="O"/>
    <x v="20"/>
    <x v="4"/>
    <s v="BPAT"/>
    <n v="18246"/>
    <n v="204587"/>
    <x v="907"/>
    <n v="7914"/>
    <n v="90796"/>
    <x v="877"/>
    <n v="1250"/>
    <n v="21225"/>
    <x v="14"/>
  </r>
  <r>
    <n v="2022"/>
    <n v="14328"/>
    <s v="Pacific Gas &amp; Electric Co."/>
    <s v="A"/>
    <x v="0"/>
    <s v="O"/>
    <x v="10"/>
    <x v="3"/>
    <s v="CISO"/>
    <n v="3712464"/>
    <n v="11983409"/>
    <x v="908"/>
    <n v="2308545"/>
    <n v="7380298"/>
    <x v="878"/>
    <n v="2813179"/>
    <n v="11783241"/>
    <x v="331"/>
  </r>
  <r>
    <n v="2022"/>
    <n v="14328"/>
    <s v="Pacific Gas &amp; Electric Co."/>
    <s v="C"/>
    <x v="2"/>
    <s v="O"/>
    <x v="10"/>
    <x v="3"/>
    <s v="CISO"/>
    <n v="2997002"/>
    <n v="15227588"/>
    <x v="909"/>
    <n v="3313241"/>
    <n v="21842621"/>
    <x v="879"/>
    <n v="823123"/>
    <n v="9551340"/>
    <x v="332"/>
  </r>
  <r>
    <n v="2022"/>
    <n v="14349"/>
    <s v="Avangrid Renewables"/>
    <s v="B"/>
    <x v="1"/>
    <s v="O"/>
    <x v="33"/>
    <x v="2"/>
    <s v="PACW"/>
    <n v="0"/>
    <n v="0"/>
    <x v="19"/>
    <n v="25322.799999999999"/>
    <n v="396261"/>
    <x v="501"/>
    <n v="0"/>
    <n v="0"/>
    <x v="1"/>
  </r>
  <r>
    <n v="2022"/>
    <n v="14349"/>
    <s v="Avangrid Renewables"/>
    <s v="B"/>
    <x v="1"/>
    <s v="O"/>
    <x v="20"/>
    <x v="2"/>
    <s v="PSEI"/>
    <n v="0"/>
    <n v="0"/>
    <x v="19"/>
    <n v="1019.3"/>
    <n v="32881"/>
    <x v="4"/>
    <n v="0"/>
    <n v="0"/>
    <x v="1"/>
  </r>
  <r>
    <n v="2022"/>
    <n v="14354"/>
    <s v="PacifiCorp"/>
    <s v="A"/>
    <x v="0"/>
    <s v="O"/>
    <x v="10"/>
    <x v="3"/>
    <s v="PACW"/>
    <n v="57980.3"/>
    <n v="392938"/>
    <x v="910"/>
    <n v="34184.699999999997"/>
    <n v="241343"/>
    <x v="880"/>
    <n v="19104.3"/>
    <n v="165247"/>
    <x v="333"/>
  </r>
  <r>
    <n v="2022"/>
    <n v="14354"/>
    <s v="PacifiCorp"/>
    <s v="A"/>
    <x v="0"/>
    <s v="O"/>
    <x v="46"/>
    <x v="3"/>
    <s v="PACE"/>
    <n v="88399.5"/>
    <n v="821083"/>
    <x v="911"/>
    <n v="49218.400000000001"/>
    <n v="535750"/>
    <x v="881"/>
    <n v="170271.8"/>
    <n v="2350150"/>
    <x v="334"/>
  </r>
  <r>
    <n v="2022"/>
    <n v="14354"/>
    <s v="PacifiCorp"/>
    <s v="A"/>
    <x v="0"/>
    <s v="O"/>
    <x v="33"/>
    <x v="3"/>
    <s v="PACW"/>
    <n v="607094.4"/>
    <n v="6125175"/>
    <x v="912"/>
    <n v="476468.5"/>
    <n v="5824895"/>
    <x v="882"/>
    <n v="121923.5"/>
    <n v="1736177"/>
    <x v="335"/>
  </r>
  <r>
    <n v="2022"/>
    <n v="14354"/>
    <s v="PacifiCorp"/>
    <s v="A"/>
    <x v="0"/>
    <s v="O"/>
    <x v="38"/>
    <x v="3"/>
    <s v="PACE"/>
    <n v="922879.8"/>
    <n v="8291943"/>
    <x v="913"/>
    <n v="824566.9"/>
    <n v="10075117"/>
    <x v="883"/>
    <n v="522362.1"/>
    <n v="7696713"/>
    <x v="336"/>
  </r>
  <r>
    <n v="2022"/>
    <n v="14354"/>
    <s v="PacifiCorp"/>
    <s v="A"/>
    <x v="0"/>
    <s v="O"/>
    <x v="20"/>
    <x v="3"/>
    <s v="PACW"/>
    <n v="164308.5"/>
    <n v="1736586"/>
    <x v="914"/>
    <n v="140403.29999999999"/>
    <n v="1528563"/>
    <x v="884"/>
    <n v="67908.3"/>
    <n v="915930"/>
    <x v="337"/>
  </r>
  <r>
    <n v="2022"/>
    <n v="14354"/>
    <s v="PacifiCorp"/>
    <s v="A"/>
    <x v="0"/>
    <s v="O"/>
    <x v="44"/>
    <x v="3"/>
    <s v="PACE"/>
    <n v="114637.3"/>
    <n v="1057690"/>
    <x v="915"/>
    <n v="122333.9"/>
    <n v="1413880"/>
    <x v="885"/>
    <n v="379432.6"/>
    <n v="6194566"/>
    <x v="338"/>
  </r>
  <r>
    <n v="2022"/>
    <n v="14354"/>
    <s v="PacifiCorp"/>
    <s v="C"/>
    <x v="2"/>
    <s v="O"/>
    <x v="33"/>
    <x v="3"/>
    <s v="PACW"/>
    <n v="0"/>
    <n v="0"/>
    <x v="19"/>
    <n v="5238.1000000000004"/>
    <n v="364592"/>
    <x v="228"/>
    <n v="1270.7"/>
    <n v="42246"/>
    <x v="15"/>
  </r>
  <r>
    <n v="2022"/>
    <n v="14371"/>
    <s v="City of Paducah - (KY)"/>
    <s v="A"/>
    <x v="0"/>
    <s v="O"/>
    <x v="23"/>
    <x v="0"/>
    <s v="TVA"/>
    <n v="32973.699999999997"/>
    <n v="209944"/>
    <x v="916"/>
    <n v="45273.3"/>
    <n v="309657"/>
    <x v="886"/>
    <n v="2561.4"/>
    <n v="20587"/>
    <x v="15"/>
  </r>
  <r>
    <n v="2022"/>
    <n v="14381"/>
    <s v="City of Painesville"/>
    <s v="A"/>
    <x v="0"/>
    <s v="O"/>
    <x v="32"/>
    <x v="0"/>
    <s v="PJM"/>
    <n v="12259.7"/>
    <n v="86236"/>
    <x v="917"/>
    <n v="11513.1"/>
    <n v="84351"/>
    <x v="401"/>
    <n v="4382.3999999999996"/>
    <n v="42349"/>
    <x v="57"/>
  </r>
  <r>
    <n v="2022"/>
    <n v="14398"/>
    <s v="Palmetto Electric Coop Inc"/>
    <s v="A"/>
    <x v="0"/>
    <s v="O"/>
    <x v="7"/>
    <x v="1"/>
    <s v="SC"/>
    <n v="112632"/>
    <n v="946716"/>
    <x v="918"/>
    <n v="52818"/>
    <n v="459941"/>
    <x v="887"/>
    <n v="7930"/>
    <n v="86494"/>
    <x v="95"/>
  </r>
  <r>
    <n v="2022"/>
    <n v="14401"/>
    <s v="City of Palo Alto - (CA)"/>
    <s v="A"/>
    <x v="0"/>
    <s v="O"/>
    <x v="10"/>
    <x v="0"/>
    <s v="CISO"/>
    <n v="27418"/>
    <n v="157370"/>
    <x v="919"/>
    <n v="97682"/>
    <n v="557259"/>
    <x v="888"/>
    <n v="17020"/>
    <n v="112841"/>
    <x v="288"/>
  </r>
  <r>
    <n v="2022"/>
    <n v="14424"/>
    <s v="Panola-Harrison Elec Coop, Inc"/>
    <s v="A"/>
    <x v="0"/>
    <s v="O"/>
    <x v="17"/>
    <x v="1"/>
    <s v="SWPP"/>
    <n v="18099.8"/>
    <n v="135848"/>
    <x v="920"/>
    <n v="3234.7"/>
    <n v="23460"/>
    <x v="655"/>
    <n v="3271.3"/>
    <n v="26641"/>
    <x v="12"/>
  </r>
  <r>
    <n v="2022"/>
    <n v="14424"/>
    <s v="Panola-Harrison Elec Coop, Inc"/>
    <s v="A"/>
    <x v="0"/>
    <s v="O"/>
    <x v="21"/>
    <x v="1"/>
    <s v="SWPP"/>
    <n v="18618.8"/>
    <n v="136764"/>
    <x v="921"/>
    <n v="9207.2000000000007"/>
    <n v="68135"/>
    <x v="889"/>
    <n v="2482.9"/>
    <n v="19535"/>
    <x v="9"/>
  </r>
  <r>
    <n v="2022"/>
    <n v="14446"/>
    <s v="Paragould Light &amp; Water Comm"/>
    <s v="A"/>
    <x v="0"/>
    <s v="O"/>
    <x v="25"/>
    <x v="0"/>
    <s v="SPA"/>
    <n v="19319"/>
    <n v="209012"/>
    <x v="922"/>
    <n v="8315"/>
    <n v="86306"/>
    <x v="890"/>
    <n v="20773"/>
    <n v="276350"/>
    <x v="55"/>
  </r>
  <r>
    <n v="2022"/>
    <n v="14455"/>
    <s v="City of Paris - (TN)"/>
    <s v="A"/>
    <x v="0"/>
    <s v="O"/>
    <x v="22"/>
    <x v="0"/>
    <s v="TVA"/>
    <n v="26058"/>
    <n v="221536"/>
    <x v="923"/>
    <n v="22775"/>
    <n v="186053"/>
    <x v="891"/>
    <n v="3558"/>
    <n v="46300"/>
    <x v="57"/>
  </r>
  <r>
    <n v="2022"/>
    <n v="14468"/>
    <s v="People's Cooperative Services"/>
    <s v="A"/>
    <x v="0"/>
    <s v="O"/>
    <x v="6"/>
    <x v="1"/>
    <s v="MISO"/>
    <n v="36721.4"/>
    <n v="232061"/>
    <x v="924"/>
    <n v="10904.6"/>
    <n v="83387"/>
    <x v="620"/>
    <n v="5715.9"/>
    <n v="52746"/>
    <x v="262"/>
  </r>
  <r>
    <n v="2022"/>
    <n v="14534"/>
    <s v="City of Pasadena - (CA)"/>
    <s v="A"/>
    <x v="0"/>
    <s v="O"/>
    <x v="10"/>
    <x v="0"/>
    <s v="CISO"/>
    <n v="74076.899999999994"/>
    <n v="350158"/>
    <x v="925"/>
    <n v="126819.4"/>
    <n v="687013"/>
    <x v="892"/>
    <s v="."/>
    <s v="."/>
    <x v="7"/>
  </r>
  <r>
    <n v="2022"/>
    <n v="14537"/>
    <s v="Pascoag Utility District"/>
    <s v="A"/>
    <x v="0"/>
    <s v="O"/>
    <x v="36"/>
    <x v="0"/>
    <s v="ISNE"/>
    <n v="5708"/>
    <n v="35344"/>
    <x v="926"/>
    <n v="650"/>
    <n v="3602"/>
    <x v="893"/>
    <n v="2415"/>
    <n v="16120"/>
    <x v="106"/>
  </r>
  <r>
    <n v="2022"/>
    <n v="14557"/>
    <s v="Pee Dee Electric Coop, Inc"/>
    <s v="A"/>
    <x v="0"/>
    <s v="O"/>
    <x v="7"/>
    <x v="1"/>
    <s v="SC"/>
    <n v="45098"/>
    <n v="409610"/>
    <x v="927"/>
    <n v="5307"/>
    <n v="41466"/>
    <x v="693"/>
    <n v="24229"/>
    <n v="344620"/>
    <x v="68"/>
  </r>
  <r>
    <n v="2022"/>
    <n v="14563"/>
    <s v="Pearl River Valley El Pwr Assn"/>
    <s v="A"/>
    <x v="0"/>
    <s v="O"/>
    <x v="0"/>
    <x v="1"/>
    <s v="MISO"/>
    <n v="98629"/>
    <n v="736935"/>
    <x v="928"/>
    <n v="22114"/>
    <n v="191903"/>
    <x v="894"/>
    <n v="11236"/>
    <n v="125237"/>
    <x v="33"/>
  </r>
  <r>
    <n v="2022"/>
    <n v="14599"/>
    <s v="Paulding-Putman Elec Coop, Inc"/>
    <s v="A"/>
    <x v="0"/>
    <s v="O"/>
    <x v="14"/>
    <x v="1"/>
    <s v="PJM"/>
    <n v="6194.2"/>
    <n v="41311"/>
    <x v="929"/>
    <n v="1880.5"/>
    <n v="14829"/>
    <x v="895"/>
    <n v="5113.3999999999996"/>
    <n v="52050"/>
    <x v="12"/>
  </r>
  <r>
    <n v="2022"/>
    <n v="14599"/>
    <s v="Paulding-Putman Elec Coop, Inc"/>
    <s v="A"/>
    <x v="0"/>
    <s v="O"/>
    <x v="32"/>
    <x v="1"/>
    <s v="PJM"/>
    <n v="19651.900000000001"/>
    <n v="138799"/>
    <x v="930"/>
    <n v="6927"/>
    <n v="59097"/>
    <x v="896"/>
    <n v="5974.3"/>
    <n v="58930"/>
    <x v="48"/>
  </r>
  <r>
    <n v="2022"/>
    <n v="14602"/>
    <s v="Pea River Electric Coop"/>
    <s v="A"/>
    <x v="0"/>
    <s v="O"/>
    <x v="9"/>
    <x v="1"/>
    <s v="SOCO"/>
    <n v="29985.3"/>
    <n v="206358"/>
    <x v="931"/>
    <n v="15053.2"/>
    <n v="100078"/>
    <x v="897"/>
    <n v="1537.4"/>
    <n v="18221"/>
    <x v="0"/>
  </r>
  <r>
    <n v="2022"/>
    <n v="14605"/>
    <s v="City of Peabody - (MA)"/>
    <s v="A"/>
    <x v="0"/>
    <s v="O"/>
    <x v="40"/>
    <x v="0"/>
    <s v="ISNE"/>
    <n v="24709.3"/>
    <n v="196321"/>
    <x v="932"/>
    <n v="3814.2"/>
    <n v="23484"/>
    <x v="898"/>
    <n v="35119.199999999997"/>
    <n v="262022"/>
    <x v="339"/>
  </r>
  <r>
    <n v="2022"/>
    <n v="14606"/>
    <s v="Peace River Electric Coop, Inc"/>
    <s v="A"/>
    <x v="0"/>
    <s v="O"/>
    <x v="29"/>
    <x v="1"/>
    <s v="SEC"/>
    <n v="94869.8"/>
    <n v="673803"/>
    <x v="933"/>
    <n v="42332"/>
    <n v="341664"/>
    <x v="899"/>
    <n v="232"/>
    <n v="962"/>
    <x v="139"/>
  </r>
  <r>
    <n v="2022"/>
    <n v="14610"/>
    <s v="Orlando Utilities Comm"/>
    <s v="A"/>
    <x v="0"/>
    <s v="O"/>
    <x v="29"/>
    <x v="0"/>
    <s v="FMPP"/>
    <n v="392464.8"/>
    <n v="2790761"/>
    <x v="934"/>
    <n v="475858.7"/>
    <n v="4233510"/>
    <x v="900"/>
    <s v="."/>
    <s v="."/>
    <x v="7"/>
  </r>
  <r>
    <n v="2022"/>
    <n v="14624"/>
    <s v="PUD No 2 of Grant County"/>
    <s v="A"/>
    <x v="0"/>
    <s v="O"/>
    <x v="20"/>
    <x v="4"/>
    <s v="GCPD"/>
    <n v="51018"/>
    <n v="917714"/>
    <x v="935"/>
    <n v="49547"/>
    <n v="1144321"/>
    <x v="901"/>
    <n v="165156"/>
    <n v="3797282"/>
    <x v="340"/>
  </r>
  <r>
    <n v="2022"/>
    <n v="14626"/>
    <s v="Pedernales Electric Coop, Inc"/>
    <s v="A"/>
    <x v="0"/>
    <s v="O"/>
    <x v="21"/>
    <x v="1"/>
    <s v="ERCO"/>
    <n v="639424.1"/>
    <n v="5660723"/>
    <x v="936"/>
    <n v="186991"/>
    <n v="1489606"/>
    <x v="902"/>
    <n v="25663.200000000001"/>
    <n v="467312"/>
    <x v="199"/>
  </r>
  <r>
    <n v="2022"/>
    <n v="14649"/>
    <s v="Planters Electric Member Corp"/>
    <s v="A"/>
    <x v="0"/>
    <s v="O"/>
    <x v="12"/>
    <x v="1"/>
    <s v="SOCO"/>
    <n v="30491.1"/>
    <n v="225872"/>
    <x v="937"/>
    <n v="4216.3999999999996"/>
    <n v="37841"/>
    <x v="903"/>
    <n v="3449.5"/>
    <n v="23485"/>
    <x v="341"/>
  </r>
  <r>
    <n v="2022"/>
    <n v="14653"/>
    <s v="PUD No 1 of Pend Oreille County"/>
    <s v="A"/>
    <x v="0"/>
    <s v="O"/>
    <x v="20"/>
    <x v="4"/>
    <s v="AVA"/>
    <n v="14160"/>
    <n v="167179"/>
    <x v="938"/>
    <n v="21077"/>
    <n v="266435"/>
    <x v="904"/>
    <n v="3753"/>
    <n v="56175"/>
    <x v="61"/>
  </r>
  <r>
    <n v="2022"/>
    <n v="14668"/>
    <s v="Peninsula Light Company"/>
    <s v="A"/>
    <x v="0"/>
    <s v="O"/>
    <x v="20"/>
    <x v="1"/>
    <s v="BPAT"/>
    <n v="54718.3"/>
    <n v="530637"/>
    <x v="939"/>
    <n v="7704.4"/>
    <n v="96624"/>
    <x v="905"/>
    <s v="."/>
    <s v="."/>
    <x v="7"/>
  </r>
  <r>
    <n v="2022"/>
    <n v="14711"/>
    <s v="Pennsylvania Electric Co"/>
    <s v="A"/>
    <x v="0"/>
    <s v="O"/>
    <x v="4"/>
    <x v="3"/>
    <s v="PJM"/>
    <n v="4011.6"/>
    <n v="31501"/>
    <x v="940"/>
    <n v="2557.1"/>
    <n v="21522"/>
    <x v="906"/>
    <n v="0"/>
    <n v="0"/>
    <x v="1"/>
  </r>
  <r>
    <n v="2022"/>
    <n v="14711"/>
    <s v="Pennsylvania Electric Co"/>
    <s v="A"/>
    <x v="0"/>
    <s v="O"/>
    <x v="5"/>
    <x v="3"/>
    <s v="PJM"/>
    <n v="591533.30000000005"/>
    <n v="3592913"/>
    <x v="941"/>
    <n v="136066.29999999999"/>
    <n v="934151"/>
    <x v="907"/>
    <n v="38980.9"/>
    <n v="231030"/>
    <x v="342"/>
  </r>
  <r>
    <n v="2022"/>
    <n v="14711"/>
    <s v="Pennsylvania Electric Co"/>
    <s v="C"/>
    <x v="2"/>
    <s v="O"/>
    <x v="4"/>
    <x v="3"/>
    <s v="PJM"/>
    <n v="44.9"/>
    <n v="918"/>
    <x v="942"/>
    <n v="234.1"/>
    <n v="8860"/>
    <x v="908"/>
    <n v="0"/>
    <n v="0"/>
    <x v="1"/>
  </r>
  <r>
    <n v="2022"/>
    <n v="14711"/>
    <s v="Pennsylvania Electric Co"/>
    <s v="C"/>
    <x v="2"/>
    <s v="O"/>
    <x v="5"/>
    <x v="3"/>
    <s v="PJM"/>
    <n v="66720.3"/>
    <n v="786193"/>
    <x v="943"/>
    <n v="46712.3"/>
    <n v="1446158"/>
    <x v="909"/>
    <n v="81653.100000000006"/>
    <n v="6244145"/>
    <x v="343"/>
  </r>
  <r>
    <n v="2022"/>
    <n v="14715"/>
    <s v="PPL Electric Utilities Corp"/>
    <s v="A"/>
    <x v="0"/>
    <s v="O"/>
    <x v="5"/>
    <x v="3"/>
    <s v="PJM"/>
    <n v="1585216.7"/>
    <n v="9402551"/>
    <x v="944"/>
    <n v="383264.8"/>
    <n v="2632785"/>
    <x v="910"/>
    <n v="52685.2"/>
    <n v="474320"/>
    <x v="284"/>
  </r>
  <r>
    <n v="2022"/>
    <n v="14715"/>
    <s v="PPL Electric Utilities Corp"/>
    <s v="C"/>
    <x v="2"/>
    <s v="O"/>
    <x v="5"/>
    <x v="3"/>
    <s v="PJM"/>
    <n v="318192.5"/>
    <n v="5589279"/>
    <x v="945"/>
    <n v="173766.3"/>
    <n v="11418835"/>
    <x v="911"/>
    <n v="39076.300000000003"/>
    <n v="8072593"/>
    <x v="344"/>
  </r>
  <r>
    <n v="2022"/>
    <n v="14716"/>
    <s v="Pennsylvania Power Co"/>
    <s v="A"/>
    <x v="0"/>
    <s v="O"/>
    <x v="5"/>
    <x v="3"/>
    <s v="PJM"/>
    <n v="209155.9"/>
    <n v="1393132"/>
    <x v="946"/>
    <n v="39163.199999999997"/>
    <n v="259271"/>
    <x v="599"/>
    <n v="17696.599999999999"/>
    <n v="145203"/>
    <x v="51"/>
  </r>
  <r>
    <n v="2022"/>
    <n v="14716"/>
    <s v="Pennsylvania Power Co"/>
    <s v="C"/>
    <x v="2"/>
    <s v="O"/>
    <x v="5"/>
    <x v="3"/>
    <s v="PJM"/>
    <n v="17934.2"/>
    <n v="290339"/>
    <x v="947"/>
    <n v="9266.7000000000007"/>
    <n v="434003"/>
    <x v="912"/>
    <n v="12599.8"/>
    <n v="2067841"/>
    <x v="345"/>
  </r>
  <r>
    <n v="2022"/>
    <n v="14717"/>
    <s v="Pee Dee Electric Member Corp"/>
    <s v="A"/>
    <x v="0"/>
    <s v="O"/>
    <x v="13"/>
    <x v="1"/>
    <s v="CPLE"/>
    <n v="35653.300000000003"/>
    <n v="270296"/>
    <x v="948"/>
    <n v="11664.4"/>
    <n v="109129"/>
    <x v="913"/>
    <n v="1431.9"/>
    <n v="16947"/>
    <x v="57"/>
  </r>
  <r>
    <n v="2022"/>
    <n v="14724"/>
    <s v="Pennyrile Rural Electric Coop"/>
    <s v="A"/>
    <x v="0"/>
    <s v="O"/>
    <x v="23"/>
    <x v="1"/>
    <s v="TVA"/>
    <n v="78939"/>
    <n v="608998"/>
    <x v="949"/>
    <n v="41364"/>
    <n v="309104"/>
    <x v="914"/>
    <n v="26256"/>
    <n v="348742"/>
    <x v="95"/>
  </r>
  <r>
    <n v="2022"/>
    <n v="14775"/>
    <s v="People's Electric Cooperative"/>
    <s v="A"/>
    <x v="0"/>
    <s v="O"/>
    <x v="16"/>
    <x v="1"/>
    <s v="SWPP"/>
    <n v="31727.5"/>
    <n v="244864"/>
    <x v="950"/>
    <n v="38570.400000000001"/>
    <n v="235320"/>
    <x v="915"/>
    <n v="31129.200000000001"/>
    <n v="332003"/>
    <x v="39"/>
  </r>
  <r>
    <n v="2022"/>
    <n v="14839"/>
    <s v="City of Peru - (IN)"/>
    <s v="A"/>
    <x v="0"/>
    <s v="O"/>
    <x v="14"/>
    <x v="0"/>
    <s v="MISO"/>
    <n v="10297"/>
    <n v="91278"/>
    <x v="722"/>
    <n v="7574"/>
    <n v="72957"/>
    <x v="916"/>
    <n v="6254"/>
    <n v="68753"/>
    <x v="9"/>
  </r>
  <r>
    <n v="2022"/>
    <n v="14840"/>
    <s v="City of Peru - (IL)"/>
    <s v="A"/>
    <x v="0"/>
    <s v="O"/>
    <x v="27"/>
    <x v="0"/>
    <s v="MISO"/>
    <n v="4415"/>
    <n v="37655"/>
    <x v="951"/>
    <n v="10504"/>
    <n v="97228"/>
    <x v="917"/>
    <n v="11465"/>
    <n v="113312"/>
    <x v="17"/>
  </r>
  <r>
    <n v="2022"/>
    <n v="14864"/>
    <s v="Petit Jean Electric Coop Corp"/>
    <s v="A"/>
    <x v="0"/>
    <s v="O"/>
    <x v="25"/>
    <x v="1"/>
    <s v="MISO"/>
    <n v="30765"/>
    <n v="226982"/>
    <x v="952"/>
    <n v="8379.6"/>
    <n v="66808"/>
    <x v="918"/>
    <n v="2102.1999999999998"/>
    <n v="19185"/>
    <x v="48"/>
  </r>
  <r>
    <n v="2022"/>
    <n v="14940"/>
    <s v="PECO Energy Co"/>
    <s v="A"/>
    <x v="0"/>
    <s v="O"/>
    <x v="5"/>
    <x v="3"/>
    <s v="PJM"/>
    <n v="1561842"/>
    <n v="10859290"/>
    <x v="953"/>
    <n v="327157"/>
    <n v="2726187"/>
    <x v="919"/>
    <n v="89762"/>
    <n v="872924"/>
    <x v="221"/>
  </r>
  <r>
    <n v="2022"/>
    <n v="14940"/>
    <s v="PECO Energy Co"/>
    <s v="C"/>
    <x v="2"/>
    <s v="O"/>
    <x v="5"/>
    <x v="3"/>
    <s v="PJM"/>
    <n v="273641.3"/>
    <n v="3407231"/>
    <x v="954"/>
    <n v="172700.4"/>
    <n v="5121937"/>
    <x v="920"/>
    <n v="175515.9"/>
    <n v="13130110"/>
    <x v="346"/>
  </r>
  <r>
    <n v="2022"/>
    <n v="14947"/>
    <s v="City of Philadelphia - (MS)"/>
    <s v="A"/>
    <x v="0"/>
    <s v="O"/>
    <x v="0"/>
    <x v="0"/>
    <s v="TVA"/>
    <n v="4321"/>
    <n v="33657"/>
    <x v="955"/>
    <n v="7135"/>
    <n v="54613"/>
    <x v="921"/>
    <n v="470"/>
    <n v="4473"/>
    <x v="14"/>
  </r>
  <r>
    <n v="2022"/>
    <n v="14999"/>
    <s v="Pilot Power Group, LLC"/>
    <s v="B"/>
    <x v="1"/>
    <s v="O"/>
    <x v="10"/>
    <x v="2"/>
    <s v="CISO"/>
    <n v="4067"/>
    <n v="30697"/>
    <x v="956"/>
    <n v="43604"/>
    <n v="464534"/>
    <x v="922"/>
    <n v="50000"/>
    <n v="555712"/>
    <x v="347"/>
  </r>
  <r>
    <n v="2022"/>
    <n v="15016"/>
    <s v="Pickwick Electric Coop"/>
    <s v="A"/>
    <x v="0"/>
    <s v="O"/>
    <x v="22"/>
    <x v="1"/>
    <s v="TVA"/>
    <n v="31208"/>
    <n v="248167"/>
    <x v="957"/>
    <n v="16883"/>
    <n v="115983"/>
    <x v="923"/>
    <n v="1470"/>
    <n v="15520"/>
    <x v="0"/>
  </r>
  <r>
    <n v="2022"/>
    <n v="15023"/>
    <s v="Piedmont Electric Member Corp"/>
    <s v="A"/>
    <x v="0"/>
    <s v="O"/>
    <x v="13"/>
    <x v="1"/>
    <s v="DUK"/>
    <n v="57119.199999999997"/>
    <n v="425478"/>
    <x v="958"/>
    <n v="8863.2999999999993"/>
    <n v="65665"/>
    <x v="924"/>
    <n v="595.1"/>
    <n v="6268"/>
    <x v="14"/>
  </r>
  <r>
    <n v="2022"/>
    <n v="15040"/>
    <s v="City of Pierre - (SD)"/>
    <s v="A"/>
    <x v="0"/>
    <s v="O"/>
    <x v="34"/>
    <x v="0"/>
    <s v="SWPP"/>
    <n v="6861.5"/>
    <n v="68590"/>
    <x v="959"/>
    <n v="2719.2"/>
    <n v="24151"/>
    <x v="925"/>
    <n v="5259.4"/>
    <n v="75881"/>
    <x v="203"/>
  </r>
  <r>
    <n v="2022"/>
    <n v="15045"/>
    <s v="Pike County Light &amp; Power Co"/>
    <s v="A"/>
    <x v="0"/>
    <s v="O"/>
    <x v="5"/>
    <x v="3"/>
    <s v="NYIS"/>
    <n v="6043.3"/>
    <n v="27414"/>
    <x v="960"/>
    <n v="7450.2"/>
    <n v="37931"/>
    <x v="926"/>
    <n v="0"/>
    <n v="0"/>
    <x v="1"/>
  </r>
  <r>
    <n v="2022"/>
    <n v="15045"/>
    <s v="Pike County Light &amp; Power Co"/>
    <s v="C"/>
    <x v="2"/>
    <s v="O"/>
    <x v="5"/>
    <x v="3"/>
    <s v="NYIS"/>
    <n v="686"/>
    <n v="6482"/>
    <x v="961"/>
    <n v="690.2"/>
    <n v="7463"/>
    <x v="927"/>
    <n v="0"/>
    <n v="0"/>
    <x v="1"/>
  </r>
  <r>
    <n v="2022"/>
    <n v="15048"/>
    <s v="Electrical Dist No2 Pinal County"/>
    <s v="A"/>
    <x v="0"/>
    <s v="O"/>
    <x v="8"/>
    <x v="4"/>
    <s v="WALC"/>
    <n v="7869"/>
    <n v="63901"/>
    <x v="962"/>
    <n v="11721"/>
    <n v="154889"/>
    <x v="928"/>
    <n v="4852"/>
    <n v="53603"/>
    <x v="5"/>
  </r>
  <r>
    <n v="2022"/>
    <n v="15054"/>
    <s v="Pioneer Rural Elec Coop, Inc - (OH)"/>
    <s v="A"/>
    <x v="0"/>
    <s v="O"/>
    <x v="32"/>
    <x v="1"/>
    <s v="PJM"/>
    <n v="38748.6"/>
    <n v="255354"/>
    <x v="963"/>
    <n v="5965"/>
    <n v="41253"/>
    <x v="929"/>
    <n v="26609.7"/>
    <n v="306928"/>
    <x v="27"/>
  </r>
  <r>
    <n v="2022"/>
    <n v="15073"/>
    <s v="Pioneer Electric Coop, Inc - (KS)"/>
    <s v="A"/>
    <x v="0"/>
    <s v="O"/>
    <x v="15"/>
    <x v="1"/>
    <s v="SWPP"/>
    <n v="8292"/>
    <n v="65859"/>
    <x v="964"/>
    <n v="35210"/>
    <n v="315121"/>
    <x v="930"/>
    <n v="47622"/>
    <n v="531767"/>
    <x v="348"/>
  </r>
  <r>
    <n v="2022"/>
    <n v="15086"/>
    <s v="Pioneer Power and Light Co"/>
    <s v="A"/>
    <x v="0"/>
    <s v="O"/>
    <x v="3"/>
    <x v="3"/>
    <s v="MISO"/>
    <n v="2171.5"/>
    <n v="13050"/>
    <x v="965"/>
    <n v="558.9"/>
    <n v="3794"/>
    <x v="482"/>
    <n v="449.6"/>
    <n v="3517"/>
    <x v="45"/>
  </r>
  <r>
    <n v="2022"/>
    <n v="15095"/>
    <s v="City of Piqua - (OH)"/>
    <s v="A"/>
    <x v="0"/>
    <s v="O"/>
    <x v="32"/>
    <x v="0"/>
    <s v="PJM"/>
    <n v="10910.6"/>
    <n v="88345"/>
    <x v="966"/>
    <n v="8909.9"/>
    <n v="88402"/>
    <x v="931"/>
    <n v="10115.299999999999"/>
    <n v="115096"/>
    <x v="52"/>
  </r>
  <r>
    <n v="2022"/>
    <n v="15138"/>
    <s v="Platte-Clay Electric Coop, Inc"/>
    <s v="A"/>
    <x v="0"/>
    <s v="O"/>
    <x v="35"/>
    <x v="1"/>
    <s v="AECI"/>
    <n v="41296"/>
    <n v="370204"/>
    <x v="967"/>
    <n v="7224"/>
    <n v="65369"/>
    <x v="932"/>
    <n v="5981"/>
    <n v="56615"/>
    <x v="17"/>
  </r>
  <r>
    <n v="2022"/>
    <n v="15141"/>
    <s v="Plateau Electric Cooperative"/>
    <s v="A"/>
    <x v="0"/>
    <s v="O"/>
    <x v="22"/>
    <x v="1"/>
    <s v="TVA"/>
    <n v="21487"/>
    <n v="163989"/>
    <x v="968"/>
    <n v="16877"/>
    <n v="128840"/>
    <x v="933"/>
    <n v="8380"/>
    <n v="125006"/>
    <x v="42"/>
  </r>
  <r>
    <n v="2022"/>
    <n v="15145"/>
    <s v="City of Plattsburgh - (NY)"/>
    <s v="A"/>
    <x v="0"/>
    <s v="O"/>
    <x v="4"/>
    <x v="0"/>
    <s v="NYIS"/>
    <n v="8341.1"/>
    <n v="163353"/>
    <x v="969"/>
    <n v="5251"/>
    <n v="107586"/>
    <x v="934"/>
    <n v="8509"/>
    <n v="251152"/>
    <x v="17"/>
  </r>
  <r>
    <n v="2022"/>
    <n v="15159"/>
    <s v="City of Plymouth - (WI)"/>
    <s v="A"/>
    <x v="0"/>
    <s v="O"/>
    <x v="3"/>
    <x v="0"/>
    <s v="MISO"/>
    <n v="7893"/>
    <n v="63208"/>
    <x v="970"/>
    <n v="10755"/>
    <n v="104650"/>
    <x v="935"/>
    <n v="8378.2000000000007"/>
    <n v="96964"/>
    <x v="2"/>
  </r>
  <r>
    <n v="2022"/>
    <n v="15175"/>
    <s v="Pointe Coupee Elec Member Corp"/>
    <s v="A"/>
    <x v="0"/>
    <s v="O"/>
    <x v="17"/>
    <x v="1"/>
    <s v="MISO"/>
    <n v="15136"/>
    <n v="121626"/>
    <x v="971"/>
    <n v="6764"/>
    <n v="49513"/>
    <x v="936"/>
    <n v="5262"/>
    <n v="51875"/>
    <x v="12"/>
  </r>
  <r>
    <n v="2022"/>
    <n v="15202"/>
    <s v="City of Ponca City - (OK)"/>
    <s v="A"/>
    <x v="0"/>
    <s v="O"/>
    <x v="16"/>
    <x v="0"/>
    <s v="SWPP"/>
    <n v="21974"/>
    <n v="145904"/>
    <x v="972"/>
    <n v="16140"/>
    <n v="129585"/>
    <x v="937"/>
    <n v="8237"/>
    <n v="77346"/>
    <x v="21"/>
  </r>
  <r>
    <n v="2022"/>
    <n v="15211"/>
    <s v="Pontotoc Electric Power Assn"/>
    <s v="A"/>
    <x v="0"/>
    <s v="O"/>
    <x v="0"/>
    <x v="1"/>
    <s v="TVA"/>
    <n v="30492"/>
    <n v="237445"/>
    <x v="973"/>
    <n v="18791"/>
    <n v="135824"/>
    <x v="938"/>
    <n v="3982"/>
    <n v="49156"/>
    <x v="15"/>
  </r>
  <r>
    <n v="2022"/>
    <n v="15229"/>
    <s v="City of Poplar Bluff - (MO)"/>
    <s v="A"/>
    <x v="0"/>
    <s v="O"/>
    <x v="35"/>
    <x v="0"/>
    <s v="SPA"/>
    <n v="11596"/>
    <n v="125633"/>
    <x v="974"/>
    <n v="15215"/>
    <n v="160098"/>
    <x v="939"/>
    <n v="4749"/>
    <n v="68365"/>
    <x v="50"/>
  </r>
  <r>
    <n v="2022"/>
    <n v="15231"/>
    <s v="City of Port Angeles - (WA)"/>
    <s v="A"/>
    <x v="0"/>
    <s v="O"/>
    <x v="20"/>
    <x v="0"/>
    <s v="BPAT"/>
    <n v="12134"/>
    <n v="136391"/>
    <x v="975"/>
    <n v="8028"/>
    <n v="102940"/>
    <x v="940"/>
    <n v="7861"/>
    <n v="171458"/>
    <x v="57"/>
  </r>
  <r>
    <n v="2022"/>
    <n v="15248"/>
    <s v="Portland General Electric Co"/>
    <s v="A"/>
    <x v="0"/>
    <s v="O"/>
    <x v="33"/>
    <x v="3"/>
    <s v="PGE"/>
    <n v="1103143"/>
    <n v="8088473"/>
    <x v="976"/>
    <n v="707350"/>
    <n v="6522051"/>
    <x v="941"/>
    <n v="299754"/>
    <n v="4286184"/>
    <x v="349"/>
  </r>
  <r>
    <n v="2022"/>
    <n v="15248"/>
    <s v="Portland General Electric Co"/>
    <s v="C"/>
    <x v="2"/>
    <s v="O"/>
    <x v="33"/>
    <x v="3"/>
    <s v="PGE"/>
    <n v="0"/>
    <n v="0"/>
    <x v="19"/>
    <n v="11825"/>
    <n v="547844"/>
    <x v="942"/>
    <n v="22238"/>
    <n v="1777633"/>
    <x v="201"/>
  </r>
  <r>
    <n v="2022"/>
    <n v="15257"/>
    <s v="Poudre Valley REA, Inc"/>
    <s v="A"/>
    <x v="0"/>
    <s v="O"/>
    <x v="45"/>
    <x v="1"/>
    <s v="WACM"/>
    <n v="60032.1"/>
    <n v="510902"/>
    <x v="977"/>
    <n v="37781.199999999997"/>
    <n v="334419"/>
    <x v="943"/>
    <n v="42080.4"/>
    <n v="569620"/>
    <x v="350"/>
  </r>
  <r>
    <n v="2022"/>
    <n v="15263"/>
    <s v="The Potomac Edison Company"/>
    <s v="A"/>
    <x v="0"/>
    <s v="O"/>
    <x v="1"/>
    <x v="3"/>
    <s v="PJM"/>
    <n v="326578.2"/>
    <n v="3125996"/>
    <x v="978"/>
    <n v="91491"/>
    <n v="593857"/>
    <x v="944"/>
    <n v="13443"/>
    <n v="84110"/>
    <x v="351"/>
  </r>
  <r>
    <n v="2022"/>
    <n v="15263"/>
    <s v="The Potomac Edison Company"/>
    <s v="A"/>
    <x v="0"/>
    <s v="O"/>
    <x v="24"/>
    <x v="3"/>
    <s v="PJM"/>
    <n v="213403.4"/>
    <n v="2018265"/>
    <x v="979"/>
    <n v="78517.5"/>
    <n v="820564"/>
    <x v="945"/>
    <n v="62676.5"/>
    <n v="990752"/>
    <x v="352"/>
  </r>
  <r>
    <n v="2022"/>
    <n v="15263"/>
    <s v="The Potomac Edison Company"/>
    <s v="C"/>
    <x v="2"/>
    <s v="O"/>
    <x v="1"/>
    <x v="3"/>
    <s v="PJM"/>
    <n v="9310.9"/>
    <n v="276540"/>
    <x v="980"/>
    <n v="36651.1"/>
    <n v="1456070"/>
    <x v="946"/>
    <n v="18718.8"/>
    <n v="1332646"/>
    <x v="353"/>
  </r>
  <r>
    <n v="2022"/>
    <n v="15270"/>
    <s v="Potomac Electric Power Co"/>
    <s v="A"/>
    <x v="0"/>
    <s v="O"/>
    <x v="48"/>
    <x v="3"/>
    <s v="PJM"/>
    <n v="261653.5"/>
    <n v="2061710"/>
    <x v="981"/>
    <n v="252677.3"/>
    <n v="1694346"/>
    <x v="947"/>
    <s v="."/>
    <s v="."/>
    <x v="7"/>
  </r>
  <r>
    <n v="2022"/>
    <n v="15270"/>
    <s v="Potomac Electric Power Co"/>
    <s v="A"/>
    <x v="0"/>
    <s v="O"/>
    <x v="1"/>
    <x v="3"/>
    <s v="PJM"/>
    <n v="730532.7"/>
    <n v="4769046"/>
    <x v="982"/>
    <n v="275108.7"/>
    <n v="1610570"/>
    <x v="948"/>
    <n v="111.6"/>
    <n v="619"/>
    <x v="14"/>
  </r>
  <r>
    <n v="2022"/>
    <n v="15270"/>
    <s v="Potomac Electric Power Co"/>
    <s v="C"/>
    <x v="2"/>
    <s v="O"/>
    <x v="48"/>
    <x v="3"/>
    <s v="PJM"/>
    <n v="22594.5"/>
    <n v="454732"/>
    <x v="983"/>
    <n v="371082.1"/>
    <n v="5584023"/>
    <x v="949"/>
    <n v="3058.8"/>
    <n v="181716"/>
    <x v="14"/>
  </r>
  <r>
    <n v="2022"/>
    <n v="15270"/>
    <s v="Potomac Electric Power Co"/>
    <s v="C"/>
    <x v="2"/>
    <s v="O"/>
    <x v="1"/>
    <x v="3"/>
    <s v="PJM"/>
    <n v="67311.899999999994"/>
    <n v="876959"/>
    <x v="984"/>
    <n v="292607.59999999998"/>
    <n v="5688183"/>
    <x v="950"/>
    <n v="6863.7"/>
    <n v="286723"/>
    <x v="17"/>
  </r>
  <r>
    <n v="2022"/>
    <n v="15291"/>
    <s v="Prairie Energy Coop"/>
    <s v="A"/>
    <x v="0"/>
    <s v="O"/>
    <x v="19"/>
    <x v="1"/>
    <s v="SWPP"/>
    <n v="7538.3"/>
    <n v="58489"/>
    <x v="985"/>
    <n v="15.3"/>
    <n v="128"/>
    <x v="951"/>
    <n v="21762.6"/>
    <n v="255403"/>
    <x v="354"/>
  </r>
  <r>
    <n v="2022"/>
    <n v="15293"/>
    <s v="Powell Valley Electric Coop"/>
    <s v="A"/>
    <x v="0"/>
    <s v="O"/>
    <x v="22"/>
    <x v="1"/>
    <s v="TVA"/>
    <n v="29892"/>
    <n v="260502"/>
    <x v="986"/>
    <n v="15533"/>
    <n v="124627"/>
    <x v="952"/>
    <n v="9675"/>
    <n v="142577"/>
    <x v="57"/>
  </r>
  <r>
    <n v="2022"/>
    <n v="15293"/>
    <s v="Powell Valley Electric Coop"/>
    <s v="A"/>
    <x v="0"/>
    <s v="O"/>
    <x v="2"/>
    <x v="1"/>
    <s v="TVA"/>
    <n v="10160"/>
    <n v="89356"/>
    <x v="987"/>
    <n v="4178"/>
    <n v="33295"/>
    <x v="953"/>
    <n v="1076"/>
    <n v="14711"/>
    <x v="14"/>
  </r>
  <r>
    <n v="2022"/>
    <n v="15296"/>
    <s v="New York Power Authority"/>
    <s v="B"/>
    <x v="1"/>
    <s v="O"/>
    <x v="4"/>
    <x v="6"/>
    <s v="NYIS"/>
    <s v="."/>
    <s v="."/>
    <x v="73"/>
    <n v="562764"/>
    <n v="7749730"/>
    <x v="954"/>
    <n v="376467"/>
    <n v="7495718"/>
    <x v="355"/>
  </r>
  <r>
    <n v="2022"/>
    <n v="15312"/>
    <s v="Village of Prairie Du Sac - (WI)"/>
    <s v="A"/>
    <x v="0"/>
    <s v="O"/>
    <x v="3"/>
    <x v="0"/>
    <s v="MISO"/>
    <n v="1891.6"/>
    <n v="15213"/>
    <x v="988"/>
    <n v="2599.6999999999998"/>
    <n v="22441"/>
    <x v="955"/>
    <n v="1290.9000000000001"/>
    <n v="11458"/>
    <x v="14"/>
  </r>
  <r>
    <n v="2022"/>
    <n v="15334"/>
    <s v="Prentiss County Elec Pwr Assn"/>
    <s v="A"/>
    <x v="0"/>
    <s v="O"/>
    <x v="0"/>
    <x v="1"/>
    <s v="TVA"/>
    <n v="17090"/>
    <n v="158165"/>
    <x v="989"/>
    <n v="12946"/>
    <n v="109491"/>
    <x v="956"/>
    <n v="5905"/>
    <n v="71504"/>
    <x v="17"/>
  </r>
  <r>
    <n v="2022"/>
    <n v="15340"/>
    <s v="Presque Isle Elec &amp; Gas Coop"/>
    <s v="A"/>
    <x v="0"/>
    <s v="O"/>
    <x v="18"/>
    <x v="1"/>
    <s v="MISO"/>
    <n v="32236.5"/>
    <n v="184933"/>
    <x v="990"/>
    <n v="6491.9"/>
    <n v="52254"/>
    <x v="957"/>
    <n v="2936.5"/>
    <n v="23507"/>
    <x v="356"/>
  </r>
  <r>
    <n v="2022"/>
    <n v="15344"/>
    <s v="Polk-Burnett Electric Coop"/>
    <s v="A"/>
    <x v="0"/>
    <s v="O"/>
    <x v="3"/>
    <x v="1"/>
    <s v="MISO"/>
    <n v="28974"/>
    <n v="197505"/>
    <x v="991"/>
    <n v="5815"/>
    <n v="51524"/>
    <x v="958"/>
    <n v="31"/>
    <n v="176"/>
    <x v="50"/>
  </r>
  <r>
    <n v="2022"/>
    <n v="15349"/>
    <s v="City of Preston"/>
    <s v="A"/>
    <x v="0"/>
    <s v="O"/>
    <x v="19"/>
    <x v="0"/>
    <s v="MISO"/>
    <n v="570.79999999999995"/>
    <n v="3832"/>
    <x v="992"/>
    <n v="398.3"/>
    <n v="3366"/>
    <x v="959"/>
    <n v="0"/>
    <n v="0"/>
    <x v="1"/>
  </r>
  <r>
    <n v="2022"/>
    <n v="15410"/>
    <s v="Prince George Electric Coop"/>
    <s v="A"/>
    <x v="0"/>
    <s v="O"/>
    <x v="2"/>
    <x v="1"/>
    <s v="PJM"/>
    <n v="23005"/>
    <n v="177513"/>
    <x v="993"/>
    <n v="8914"/>
    <n v="81120"/>
    <x v="960"/>
    <n v="9810"/>
    <n v="97325"/>
    <x v="21"/>
  </r>
  <r>
    <n v="2022"/>
    <n v="15419"/>
    <s v="PUD No 3 of Mason County"/>
    <s v="A"/>
    <x v="0"/>
    <s v="O"/>
    <x v="20"/>
    <x v="4"/>
    <s v="BPAT"/>
    <n v="56515"/>
    <n v="479072"/>
    <x v="994"/>
    <n v="17226"/>
    <n v="180579"/>
    <x v="961"/>
    <n v="3138"/>
    <n v="44928"/>
    <x v="14"/>
  </r>
  <r>
    <n v="2022"/>
    <n v="15444"/>
    <s v="Provo City Corp"/>
    <s v="A"/>
    <x v="0"/>
    <s v="O"/>
    <x v="38"/>
    <x v="0"/>
    <s v="PACE"/>
    <n v="27920.9"/>
    <n v="256678"/>
    <x v="995"/>
    <n v="35787.199999999997"/>
    <n v="403474"/>
    <x v="962"/>
    <n v="8537.1"/>
    <n v="133603"/>
    <x v="14"/>
  </r>
  <r>
    <n v="2022"/>
    <n v="15466"/>
    <s v="Public Service Co of Colorado"/>
    <s v="A"/>
    <x v="0"/>
    <s v="O"/>
    <x v="45"/>
    <x v="3"/>
    <s v="PSCO"/>
    <n v="1391226.9"/>
    <n v="9847574"/>
    <x v="996"/>
    <n v="1479282.4"/>
    <n v="12881968"/>
    <x v="963"/>
    <n v="485127.6"/>
    <n v="5972809"/>
    <x v="357"/>
  </r>
  <r>
    <n v="2022"/>
    <n v="15470"/>
    <s v="Duke Energy Indiana, LLC"/>
    <s v="A"/>
    <x v="0"/>
    <s v="O"/>
    <x v="14"/>
    <x v="3"/>
    <s v="MISO"/>
    <n v="1429517.1"/>
    <n v="9437169"/>
    <x v="997"/>
    <n v="1049697.2"/>
    <n v="8317947"/>
    <x v="964"/>
    <n v="955897.2"/>
    <n v="9534797"/>
    <x v="358"/>
  </r>
  <r>
    <n v="2022"/>
    <n v="15472"/>
    <s v="Public Service Co of NH"/>
    <s v="A"/>
    <x v="0"/>
    <s v="O"/>
    <x v="49"/>
    <x v="3"/>
    <s v="ISNE"/>
    <n v="730897.2"/>
    <n v="2812800"/>
    <x v="998"/>
    <n v="209621.7"/>
    <n v="915643"/>
    <x v="965"/>
    <n v="19260.900000000001"/>
    <n v="88629"/>
    <x v="359"/>
  </r>
  <r>
    <n v="2022"/>
    <n v="15472"/>
    <s v="Public Service Co of NH"/>
    <s v="C"/>
    <x v="2"/>
    <s v="O"/>
    <x v="49"/>
    <x v="3"/>
    <s v="ISNE"/>
    <n v="66245.7"/>
    <n v="573691"/>
    <x v="999"/>
    <n v="171118.3"/>
    <n v="2112278"/>
    <x v="966"/>
    <n v="73409.100000000006"/>
    <n v="1261104"/>
    <x v="360"/>
  </r>
  <r>
    <n v="2022"/>
    <n v="15473"/>
    <s v="Public Service Co of NM"/>
    <s v="A"/>
    <x v="0"/>
    <s v="O"/>
    <x v="43"/>
    <x v="3"/>
    <s v="PNM"/>
    <n v="484699"/>
    <n v="3367993"/>
    <x v="1000"/>
    <n v="443492.6"/>
    <n v="3824847"/>
    <x v="967"/>
    <n v="130110.9"/>
    <n v="2324194"/>
    <x v="361"/>
  </r>
  <r>
    <n v="2022"/>
    <n v="15474"/>
    <s v="Public Service Co of Oklahoma"/>
    <s v="A"/>
    <x v="0"/>
    <s v="O"/>
    <x v="16"/>
    <x v="3"/>
    <s v="SWPP"/>
    <n v="815819.9"/>
    <n v="6618175"/>
    <x v="1001"/>
    <n v="591683.4"/>
    <n v="6449414"/>
    <x v="968"/>
    <n v="372385"/>
    <n v="6073176"/>
    <x v="362"/>
  </r>
  <r>
    <n v="2022"/>
    <n v="15477"/>
    <s v="Public Service Elec &amp; Gas Co"/>
    <s v="A"/>
    <x v="0"/>
    <s v="O"/>
    <x v="26"/>
    <x v="3"/>
    <s v="PJM"/>
    <n v="2296478.4"/>
    <n v="13171809"/>
    <x v="1002"/>
    <n v="1318966.3"/>
    <n v="9866220"/>
    <x v="969"/>
    <n v="120212.8"/>
    <n v="1289825"/>
    <x v="363"/>
  </r>
  <r>
    <n v="2022"/>
    <n v="15477"/>
    <s v="Public Service Elec &amp; Gas Co"/>
    <s v="C"/>
    <x v="2"/>
    <s v="O"/>
    <x v="26"/>
    <x v="3"/>
    <s v="PJM"/>
    <n v="36030.5"/>
    <n v="802903"/>
    <x v="1003"/>
    <n v="565366.19999999995"/>
    <n v="12969727"/>
    <x v="970"/>
    <n v="109967"/>
    <n v="2542367"/>
    <x v="364"/>
  </r>
  <r>
    <n v="2022"/>
    <n v="15500"/>
    <s v="Puget Sound Energy Inc"/>
    <s v="A"/>
    <x v="0"/>
    <s v="O"/>
    <x v="20"/>
    <x v="3"/>
    <s v="PSEI"/>
    <n v="1381833.4"/>
    <n v="11753057"/>
    <x v="1004"/>
    <n v="998994"/>
    <n v="8741312"/>
    <x v="971"/>
    <n v="116711.9"/>
    <n v="1113909"/>
    <x v="365"/>
  </r>
  <r>
    <n v="2022"/>
    <n v="15500"/>
    <s v="Puget Sound Energy Inc"/>
    <s v="C"/>
    <x v="2"/>
    <s v="O"/>
    <x v="20"/>
    <x v="3"/>
    <s v="PSEI"/>
    <n v="0"/>
    <n v="0"/>
    <x v="19"/>
    <n v="7718.8"/>
    <n v="325493"/>
    <x v="951"/>
    <n v="14634.2"/>
    <n v="1975218"/>
    <x v="5"/>
  </r>
  <r>
    <n v="2022"/>
    <n v="15507"/>
    <s v="City of Pulaski - (TN)"/>
    <s v="A"/>
    <x v="0"/>
    <s v="O"/>
    <x v="22"/>
    <x v="0"/>
    <s v="TVA"/>
    <n v="23422"/>
    <n v="177532"/>
    <x v="1005"/>
    <n v="14193"/>
    <n v="105892"/>
    <x v="418"/>
    <n v="13516"/>
    <n v="154164"/>
    <x v="61"/>
  </r>
  <r>
    <n v="2022"/>
    <n v="15671"/>
    <s v="Randolph Electric Member Corp"/>
    <s v="A"/>
    <x v="0"/>
    <s v="O"/>
    <x v="13"/>
    <x v="1"/>
    <s v="CPLE"/>
    <n v="55279"/>
    <n v="386851"/>
    <x v="1006"/>
    <n v="13561.1"/>
    <n v="118855"/>
    <x v="972"/>
    <n v="1704.5"/>
    <n v="19953"/>
    <x v="2"/>
  </r>
  <r>
    <n v="2022"/>
    <n v="15700"/>
    <s v="Rayle Electric Membership Corp"/>
    <s v="A"/>
    <x v="0"/>
    <s v="O"/>
    <x v="12"/>
    <x v="1"/>
    <s v="SOCO"/>
    <n v="30158"/>
    <n v="214462"/>
    <x v="1007"/>
    <n v="8687"/>
    <n v="60686"/>
    <x v="973"/>
    <n v="1137"/>
    <n v="12051"/>
    <x v="57"/>
  </r>
  <r>
    <n v="2022"/>
    <n v="15746"/>
    <s v="Red River Valley Rrl Elec Assn"/>
    <s v="A"/>
    <x v="0"/>
    <s v="O"/>
    <x v="16"/>
    <x v="1"/>
    <s v="SWPP"/>
    <n v="26336"/>
    <n v="220878"/>
    <x v="1008"/>
    <n v="12831"/>
    <n v="103485"/>
    <x v="974"/>
    <n v="11858"/>
    <n v="152025"/>
    <x v="42"/>
  </r>
  <r>
    <n v="2022"/>
    <n v="15748"/>
    <s v="Town of Reading - (MA)"/>
    <s v="A"/>
    <x v="0"/>
    <s v="O"/>
    <x v="40"/>
    <x v="0"/>
    <s v="ISNE"/>
    <n v="43930"/>
    <n v="259411"/>
    <x v="1009"/>
    <n v="53088"/>
    <n v="390147"/>
    <x v="328"/>
    <s v="."/>
    <s v="."/>
    <x v="7"/>
  </r>
  <r>
    <n v="2022"/>
    <n v="15776"/>
    <s v="Reedy Creek Improvement Dist"/>
    <s v="A"/>
    <x v="0"/>
    <s v="O"/>
    <x v="29"/>
    <x v="0"/>
    <s v="FPC"/>
    <n v="12"/>
    <n v="111"/>
    <x v="486"/>
    <n v="104700"/>
    <n v="1159963"/>
    <x v="975"/>
    <s v="."/>
    <s v="."/>
    <x v="7"/>
  </r>
  <r>
    <n v="2022"/>
    <n v="15783"/>
    <s v="City of Redding - (CA)"/>
    <s v="A"/>
    <x v="0"/>
    <s v="O"/>
    <x v="10"/>
    <x v="0"/>
    <s v="BANC"/>
    <n v="63382"/>
    <n v="381721"/>
    <x v="1010"/>
    <n v="59137"/>
    <n v="352758"/>
    <x v="976"/>
    <n v="2338"/>
    <n v="12254"/>
    <x v="366"/>
  </r>
  <r>
    <n v="2022"/>
    <n v="15804"/>
    <s v="Reedsburg Utility Comm"/>
    <s v="A"/>
    <x v="0"/>
    <s v="O"/>
    <x v="3"/>
    <x v="0"/>
    <s v="MISO"/>
    <n v="5095.8"/>
    <n v="39218"/>
    <x v="1011"/>
    <n v="7280"/>
    <n v="64668"/>
    <x v="977"/>
    <n v="12454.3"/>
    <n v="131269"/>
    <x v="17"/>
  </r>
  <r>
    <n v="2022"/>
    <n v="15847"/>
    <s v="Reliant Energy Retail Services"/>
    <s v="D"/>
    <x v="0"/>
    <s v="O"/>
    <x v="21"/>
    <x v="2"/>
    <s v="ERCO"/>
    <n v="3242101.8"/>
    <n v="21460140"/>
    <x v="1012"/>
    <n v="649538.1"/>
    <n v="5527825"/>
    <x v="978"/>
    <n v="1465657.7"/>
    <n v="21532052"/>
    <x v="367"/>
  </r>
  <r>
    <n v="2022"/>
    <n v="15978"/>
    <s v="City of Richland Center - (WI)"/>
    <s v="A"/>
    <x v="0"/>
    <s v="O"/>
    <x v="3"/>
    <x v="0"/>
    <s v="MISO"/>
    <n v="2142.6"/>
    <n v="17112"/>
    <x v="1013"/>
    <n v="4665.6000000000004"/>
    <n v="40954"/>
    <x v="979"/>
    <n v="3959"/>
    <n v="50701"/>
    <x v="42"/>
  </r>
  <r>
    <n v="2022"/>
    <n v="15979"/>
    <s v="City of Richland - (WA)"/>
    <s v="A"/>
    <x v="0"/>
    <s v="O"/>
    <x v="20"/>
    <x v="0"/>
    <s v="BPAT"/>
    <n v="38419"/>
    <n v="389130"/>
    <x v="1014"/>
    <n v="26876"/>
    <n v="390452"/>
    <x v="980"/>
    <n v="12343"/>
    <n v="198947"/>
    <x v="53"/>
  </r>
  <r>
    <n v="2022"/>
    <n v="15989"/>
    <s v="City of Richmond - (IN)"/>
    <s v="A"/>
    <x v="0"/>
    <s v="O"/>
    <x v="14"/>
    <x v="0"/>
    <s v="PJM"/>
    <n v="21580.7"/>
    <n v="187915"/>
    <x v="1015"/>
    <n v="20077.7"/>
    <n v="169426"/>
    <x v="981"/>
    <n v="44514.6"/>
    <n v="513236"/>
    <x v="347"/>
  </r>
  <r>
    <n v="2022"/>
    <n v="16057"/>
    <s v="Rio Grande Electric Coop, Inc"/>
    <s v="A"/>
    <x v="0"/>
    <s v="O"/>
    <x v="43"/>
    <x v="1"/>
    <s v="EPE"/>
    <n v="306.3"/>
    <n v="1822"/>
    <x v="1016"/>
    <n v="74.400000000000006"/>
    <n v="401"/>
    <x v="982"/>
    <n v="52.4"/>
    <n v="427"/>
    <x v="155"/>
  </r>
  <r>
    <n v="2022"/>
    <n v="16057"/>
    <s v="Rio Grande Electric Coop, Inc"/>
    <s v="A"/>
    <x v="0"/>
    <s v="O"/>
    <x v="21"/>
    <x v="1"/>
    <s v="ERCO"/>
    <n v="18026.099999999999"/>
    <n v="102744"/>
    <x v="1017"/>
    <n v="16142.4"/>
    <n v="115330"/>
    <x v="300"/>
    <n v="26123.4"/>
    <n v="266411"/>
    <x v="368"/>
  </r>
  <r>
    <n v="2022"/>
    <n v="16060"/>
    <s v="Riverland Energy Cooperative"/>
    <s v="A"/>
    <x v="0"/>
    <s v="O"/>
    <x v="3"/>
    <x v="1"/>
    <s v="MISO"/>
    <n v="34419.599999999999"/>
    <n v="241191"/>
    <x v="1018"/>
    <n v="4369.8999999999996"/>
    <n v="36007"/>
    <x v="983"/>
    <n v="1574"/>
    <n v="18205"/>
    <x v="50"/>
  </r>
  <r>
    <n v="2022"/>
    <n v="16063"/>
    <s v="Rita Blanca Electric Coop, Inc"/>
    <s v="A"/>
    <x v="0"/>
    <s v="O"/>
    <x v="21"/>
    <x v="1"/>
    <s v="SWPP"/>
    <n v="4323"/>
    <n v="38282"/>
    <x v="1019"/>
    <n v="83736"/>
    <n v="852744"/>
    <x v="984"/>
    <s v="."/>
    <s v="."/>
    <x v="7"/>
  </r>
  <r>
    <n v="2022"/>
    <n v="16082"/>
    <s v="City of River Falls"/>
    <s v="A"/>
    <x v="0"/>
    <s v="O"/>
    <x v="3"/>
    <x v="0"/>
    <s v="MISO"/>
    <n v="7401.9"/>
    <n v="52202"/>
    <x v="1020"/>
    <n v="7576.2"/>
    <n v="63446"/>
    <x v="985"/>
    <n v="1684.5"/>
    <n v="16095"/>
    <x v="42"/>
  </r>
  <r>
    <n v="2022"/>
    <n v="16088"/>
    <s v="City of Riverside - (CA)"/>
    <s v="A"/>
    <x v="0"/>
    <s v="O"/>
    <x v="10"/>
    <x v="0"/>
    <s v="CISO"/>
    <n v="143611"/>
    <n v="795300"/>
    <x v="1021"/>
    <n v="83007"/>
    <n v="465458"/>
    <x v="986"/>
    <n v="127100"/>
    <n v="945352"/>
    <x v="369"/>
  </r>
  <r>
    <n v="2022"/>
    <n v="16101"/>
    <s v="Roanoke Electric Member Corp"/>
    <s v="A"/>
    <x v="0"/>
    <s v="O"/>
    <x v="13"/>
    <x v="1"/>
    <s v="PJM"/>
    <n v="27215"/>
    <n v="168037"/>
    <x v="1022"/>
    <n v="8986"/>
    <n v="65346"/>
    <x v="987"/>
    <n v="2900"/>
    <n v="34244"/>
    <x v="48"/>
  </r>
  <r>
    <n v="2022"/>
    <n v="16146"/>
    <s v="Navasota Valley Elec Coop, Inc"/>
    <s v="A"/>
    <x v="0"/>
    <s v="O"/>
    <x v="21"/>
    <x v="1"/>
    <s v="ERCO"/>
    <n v="34709.800000000003"/>
    <n v="235720"/>
    <x v="1023"/>
    <n v="12888.2"/>
    <n v="90891"/>
    <x v="988"/>
    <n v="6866.5"/>
    <n v="79855"/>
    <x v="50"/>
  </r>
  <r>
    <n v="2022"/>
    <n v="16177"/>
    <s v="Robison Energy, LLC"/>
    <s v="B"/>
    <x v="1"/>
    <s v="O"/>
    <x v="4"/>
    <x v="2"/>
    <s v="NYIS"/>
    <n v="7670.1"/>
    <n v="61375"/>
    <x v="1024"/>
    <n v="4283.7"/>
    <n v="41360"/>
    <x v="382"/>
    <n v="868.3"/>
    <n v="6960"/>
    <x v="370"/>
  </r>
  <r>
    <n v="2022"/>
    <n v="16179"/>
    <s v="Rochelle Municipal Utilities"/>
    <s v="A"/>
    <x v="0"/>
    <s v="O"/>
    <x v="27"/>
    <x v="0"/>
    <s v="PJM"/>
    <n v="6218"/>
    <n v="73802"/>
    <x v="1025"/>
    <n v="4893"/>
    <n v="40244"/>
    <x v="989"/>
    <n v="27466"/>
    <n v="234429"/>
    <x v="262"/>
  </r>
  <r>
    <n v="2022"/>
    <n v="16181"/>
    <s v="Rochester Public Utilities"/>
    <s v="A"/>
    <x v="0"/>
    <s v="O"/>
    <x v="6"/>
    <x v="0"/>
    <s v="MISO"/>
    <n v="58727.9"/>
    <n v="376838"/>
    <x v="1026"/>
    <n v="80783.399999999994"/>
    <n v="674644"/>
    <x v="990"/>
    <n v="8680.5"/>
    <n v="75378"/>
    <x v="14"/>
  </r>
  <r>
    <n v="2022"/>
    <n v="16183"/>
    <s v="Rochester Gas &amp; Electric Corp"/>
    <s v="A"/>
    <x v="0"/>
    <s v="O"/>
    <x v="4"/>
    <x v="3"/>
    <s v="NYIS"/>
    <n v="359405.3"/>
    <n v="2276305"/>
    <x v="1027"/>
    <n v="113563.9"/>
    <n v="727772"/>
    <x v="991"/>
    <n v="6140.7"/>
    <n v="36897"/>
    <x v="371"/>
  </r>
  <r>
    <n v="2022"/>
    <n v="16183"/>
    <s v="Rochester Gas &amp; Electric Corp"/>
    <s v="C"/>
    <x v="2"/>
    <s v="O"/>
    <x v="4"/>
    <x v="3"/>
    <s v="NYIS"/>
    <n v="52402"/>
    <n v="581768"/>
    <x v="1028"/>
    <n v="136796.20000000001"/>
    <n v="2358991"/>
    <x v="992"/>
    <n v="39050.800000000003"/>
    <n v="1042702"/>
    <x v="372"/>
  </r>
  <r>
    <n v="2022"/>
    <n v="16195"/>
    <s v="City of Rock Hill - (SC)"/>
    <s v="A"/>
    <x v="0"/>
    <s v="O"/>
    <x v="7"/>
    <x v="0"/>
    <s v="DUK"/>
    <n v="45106"/>
    <n v="359960"/>
    <x v="1029"/>
    <n v="50578"/>
    <n v="401673"/>
    <x v="14"/>
    <n v="8737"/>
    <n v="80916"/>
    <x v="280"/>
  </r>
  <r>
    <n v="2022"/>
    <n v="16196"/>
    <s v="Rock Energy Cooperative"/>
    <s v="A"/>
    <x v="0"/>
    <s v="O"/>
    <x v="27"/>
    <x v="1"/>
    <s v="MISO"/>
    <n v="12236"/>
    <n v="85884"/>
    <x v="1030"/>
    <n v="9840"/>
    <n v="88918"/>
    <x v="993"/>
    <n v="4539"/>
    <n v="45573"/>
    <x v="193"/>
  </r>
  <r>
    <n v="2022"/>
    <n v="16196"/>
    <s v="Rock Energy Cooperative"/>
    <s v="A"/>
    <x v="0"/>
    <s v="O"/>
    <x v="3"/>
    <x v="1"/>
    <s v="MISO"/>
    <n v="11566"/>
    <n v="84546"/>
    <x v="1031"/>
    <n v="5332"/>
    <n v="53138"/>
    <x v="483"/>
    <n v="11720"/>
    <n v="179678"/>
    <x v="236"/>
  </r>
  <r>
    <n v="2022"/>
    <n v="16213"/>
    <s v="Rockland Electric Co"/>
    <s v="A"/>
    <x v="0"/>
    <s v="O"/>
    <x v="26"/>
    <x v="3"/>
    <s v="PJM"/>
    <n v="122834.6"/>
    <n v="697562"/>
    <x v="1032"/>
    <n v="50557"/>
    <n v="310838"/>
    <x v="994"/>
    <n v="1220.7"/>
    <n v="7623"/>
    <x v="9"/>
  </r>
  <r>
    <n v="2022"/>
    <n v="16213"/>
    <s v="Rockland Electric Co"/>
    <s v="C"/>
    <x v="2"/>
    <s v="O"/>
    <x v="26"/>
    <x v="3"/>
    <s v="NYIS"/>
    <n v="600"/>
    <n v="6529"/>
    <x v="1033"/>
    <n v="1646.8"/>
    <n v="20772"/>
    <x v="995"/>
    <n v="325.3"/>
    <n v="2880"/>
    <x v="0"/>
  </r>
  <r>
    <n v="2022"/>
    <n v="16213"/>
    <s v="Rockland Electric Co"/>
    <s v="C"/>
    <x v="2"/>
    <s v="O"/>
    <x v="26"/>
    <x v="3"/>
    <s v="PJM"/>
    <n v="2932.5"/>
    <n v="37888"/>
    <x v="1034"/>
    <n v="23222.3"/>
    <n v="446563"/>
    <x v="996"/>
    <n v="232.1"/>
    <n v="3894"/>
    <x v="2"/>
  </r>
  <r>
    <n v="2022"/>
    <n v="16223"/>
    <s v="City of Rockwood - (TN)"/>
    <s v="A"/>
    <x v="0"/>
    <s v="O"/>
    <x v="22"/>
    <x v="0"/>
    <s v="TVA"/>
    <n v="22391"/>
    <n v="172004"/>
    <x v="1035"/>
    <n v="12192"/>
    <n v="86825"/>
    <x v="997"/>
    <n v="3678"/>
    <n v="47264"/>
    <x v="57"/>
  </r>
  <r>
    <n v="2022"/>
    <n v="16226"/>
    <s v="City of Rocky Mount - (NC)"/>
    <s v="A"/>
    <x v="0"/>
    <s v="O"/>
    <x v="13"/>
    <x v="0"/>
    <s v="CPLE"/>
    <n v="37729"/>
    <n v="313889"/>
    <x v="1036"/>
    <n v="25619"/>
    <n v="230344"/>
    <x v="998"/>
    <n v="11179"/>
    <n v="139402"/>
    <x v="330"/>
  </r>
  <r>
    <n v="2022"/>
    <n v="16259"/>
    <s v="City of Rolla - (MO)"/>
    <s v="A"/>
    <x v="0"/>
    <s v="O"/>
    <x v="35"/>
    <x v="0"/>
    <s v="MISO"/>
    <n v="10647"/>
    <n v="105916"/>
    <x v="1037"/>
    <n v="4949"/>
    <n v="56356"/>
    <x v="337"/>
    <n v="11314"/>
    <n v="148165"/>
    <x v="373"/>
  </r>
  <r>
    <n v="2022"/>
    <n v="16286"/>
    <s v="Rosebud Electric Coop Inc"/>
    <s v="A"/>
    <x v="0"/>
    <s v="O"/>
    <x v="34"/>
    <x v="1"/>
    <s v="SWPP"/>
    <n v="6826"/>
    <n v="68750"/>
    <x v="1038"/>
    <n v="2015"/>
    <n v="22312"/>
    <x v="999"/>
    <n v="81.5"/>
    <n v="792"/>
    <x v="101"/>
  </r>
  <r>
    <n v="2022"/>
    <n v="16295"/>
    <s v="City of Roseville - (CA)"/>
    <s v="A"/>
    <x v="0"/>
    <s v="O"/>
    <x v="10"/>
    <x v="0"/>
    <s v="BANC"/>
    <n v="82089.3"/>
    <n v="503863"/>
    <x v="1039"/>
    <n v="60832"/>
    <n v="416158"/>
    <x v="1000"/>
    <n v="28295.4"/>
    <n v="255022"/>
    <x v="215"/>
  </r>
  <r>
    <n v="2022"/>
    <n v="16368"/>
    <s v="Runestone Electric Assn"/>
    <s v="A"/>
    <x v="0"/>
    <s v="O"/>
    <x v="6"/>
    <x v="1"/>
    <s v="MISO"/>
    <n v="26549"/>
    <n v="209829"/>
    <x v="1040"/>
    <n v="2846"/>
    <n v="23363"/>
    <x v="1001"/>
    <n v="1658"/>
    <n v="17523"/>
    <x v="18"/>
  </r>
  <r>
    <n v="2022"/>
    <n v="16382"/>
    <s v="Rural Electric Coop, Inc"/>
    <s v="A"/>
    <x v="0"/>
    <s v="O"/>
    <x v="16"/>
    <x v="1"/>
    <s v="SWPP"/>
    <n v="16077.5"/>
    <n v="128954"/>
    <x v="1041"/>
    <n v="27781.1"/>
    <n v="235396"/>
    <x v="1002"/>
    <n v="11966.8"/>
    <n v="159589"/>
    <x v="61"/>
  </r>
  <r>
    <n v="2022"/>
    <n v="16458"/>
    <s v="City of Russellville - (AL)"/>
    <s v="A"/>
    <x v="0"/>
    <s v="O"/>
    <x v="9"/>
    <x v="0"/>
    <s v="TVA"/>
    <n v="6898"/>
    <n v="51390"/>
    <x v="1042"/>
    <n v="8706"/>
    <n v="63472"/>
    <x v="1003"/>
    <n v="1418"/>
    <n v="18991"/>
    <x v="14"/>
  </r>
  <r>
    <n v="2022"/>
    <n v="16459"/>
    <s v="City of Russellville - (KY)"/>
    <s v="A"/>
    <x v="0"/>
    <s v="O"/>
    <x v="23"/>
    <x v="0"/>
    <s v="TVA"/>
    <n v="4705"/>
    <n v="39244"/>
    <x v="1043"/>
    <n v="5339"/>
    <n v="42752"/>
    <x v="236"/>
    <n v="3446"/>
    <n v="40061"/>
    <x v="42"/>
  </r>
  <r>
    <n v="2022"/>
    <n v="16461"/>
    <s v="Rusk County Electric Coop, Inc"/>
    <s v="A"/>
    <x v="0"/>
    <s v="O"/>
    <x v="21"/>
    <x v="1"/>
    <s v="SWPP"/>
    <n v="43528.7"/>
    <n v="297675"/>
    <x v="1044"/>
    <n v="15611.3"/>
    <n v="101027"/>
    <x v="1004"/>
    <n v="13458.3"/>
    <n v="160789"/>
    <x v="95"/>
  </r>
  <r>
    <n v="2022"/>
    <n v="16463"/>
    <s v="City of Ruston - (LA)"/>
    <s v="A"/>
    <x v="0"/>
    <s v="O"/>
    <x v="17"/>
    <x v="0"/>
    <s v="MISO"/>
    <n v="4866"/>
    <n v="110804"/>
    <x v="859"/>
    <n v="5146"/>
    <n v="170754"/>
    <x v="1005"/>
    <n v="667"/>
    <n v="11461"/>
    <x v="155"/>
  </r>
  <r>
    <n v="2022"/>
    <n v="16496"/>
    <s v="Rutherford Elec Member Corp"/>
    <s v="A"/>
    <x v="0"/>
    <s v="O"/>
    <x v="13"/>
    <x v="1"/>
    <s v="DUK"/>
    <n v="110697"/>
    <n v="937088"/>
    <x v="1045"/>
    <n v="20844"/>
    <n v="182390"/>
    <x v="1006"/>
    <n v="14018"/>
    <n v="206224"/>
    <x v="68"/>
  </r>
  <r>
    <n v="2022"/>
    <n v="16534"/>
    <s v="Sacramento Municipal Util Dist"/>
    <s v="A"/>
    <x v="0"/>
    <s v="O"/>
    <x v="10"/>
    <x v="4"/>
    <s v="BANC"/>
    <n v="797797.4"/>
    <n v="4766334"/>
    <x v="1046"/>
    <n v="577485.9"/>
    <n v="3686711"/>
    <x v="1007"/>
    <n v="249974.5"/>
    <n v="2142891"/>
    <x v="374"/>
  </r>
  <r>
    <n v="2022"/>
    <n v="16555"/>
    <s v="Salem Electric - (OR)"/>
    <s v="A"/>
    <x v="0"/>
    <s v="O"/>
    <x v="33"/>
    <x v="1"/>
    <s v="BPAT"/>
    <n v="20616"/>
    <n v="200294"/>
    <x v="1047"/>
    <n v="9866"/>
    <n v="104362"/>
    <x v="1008"/>
    <n v="2138"/>
    <n v="26267"/>
    <x v="38"/>
  </r>
  <r>
    <n v="2022"/>
    <n v="16558"/>
    <s v="City of Salem - (VA)"/>
    <s v="A"/>
    <x v="0"/>
    <s v="O"/>
    <x v="2"/>
    <x v="0"/>
    <s v="PJM"/>
    <n v="15953.9"/>
    <n v="128984"/>
    <x v="1048"/>
    <n v="12254.4"/>
    <n v="97831"/>
    <x v="1009"/>
    <n v="12957.2"/>
    <n v="127461"/>
    <x v="257"/>
  </r>
  <r>
    <n v="2022"/>
    <n v="16565"/>
    <s v="Salmon River Electric Coop Inc"/>
    <s v="A"/>
    <x v="0"/>
    <s v="O"/>
    <x v="46"/>
    <x v="1"/>
    <s v="IPCO"/>
    <n v="3430"/>
    <n v="37401"/>
    <x v="1049"/>
    <n v="1548"/>
    <n v="21293"/>
    <x v="1010"/>
    <n v="2146"/>
    <n v="40089"/>
    <x v="375"/>
  </r>
  <r>
    <n v="2022"/>
    <n v="16572"/>
    <s v="Salt River Project"/>
    <s v="A"/>
    <x v="0"/>
    <s v="O"/>
    <x v="8"/>
    <x v="4"/>
    <s v="SRP"/>
    <n v="1725469.2"/>
    <n v="14521787"/>
    <x v="1050"/>
    <n v="1161446"/>
    <n v="12398549"/>
    <x v="1011"/>
    <n v="263895"/>
    <n v="4303202"/>
    <x v="262"/>
  </r>
  <r>
    <n v="2022"/>
    <n v="16587"/>
    <s v="Salt River Electric Coop Corp"/>
    <s v="A"/>
    <x v="0"/>
    <s v="O"/>
    <x v="23"/>
    <x v="1"/>
    <s v="PJM"/>
    <n v="87207"/>
    <n v="780339"/>
    <x v="1051"/>
    <n v="28106"/>
    <n v="256383"/>
    <x v="1012"/>
    <n v="20114"/>
    <n v="239151"/>
    <x v="10"/>
  </r>
  <r>
    <n v="2022"/>
    <n v="16603"/>
    <s v="San Luis Valley R E C, Inc"/>
    <s v="A"/>
    <x v="0"/>
    <s v="O"/>
    <x v="45"/>
    <x v="1"/>
    <s v="WACM"/>
    <n v="12063"/>
    <n v="71218"/>
    <x v="1052"/>
    <n v="7005"/>
    <n v="55499"/>
    <x v="564"/>
    <n v="15384"/>
    <n v="92743"/>
    <x v="376"/>
  </r>
  <r>
    <n v="2022"/>
    <n v="16604"/>
    <s v="City of San Antonio - (TX)"/>
    <s v="A"/>
    <x v="0"/>
    <s v="O"/>
    <x v="21"/>
    <x v="0"/>
    <s v="ERCO"/>
    <n v="1377763"/>
    <n v="11276203"/>
    <x v="1053"/>
    <n v="1346052"/>
    <n v="12767636"/>
    <x v="1013"/>
    <n v="55316"/>
    <n v="595232"/>
    <x v="280"/>
  </r>
  <r>
    <n v="2022"/>
    <n v="16606"/>
    <s v="Santee Electric Coop, Inc"/>
    <s v="A"/>
    <x v="0"/>
    <s v="O"/>
    <x v="7"/>
    <x v="1"/>
    <s v="SC"/>
    <n v="75788.800000000003"/>
    <n v="526089"/>
    <x v="1054"/>
    <n v="19610.599999999999"/>
    <n v="134939"/>
    <x v="1014"/>
    <n v="38000.400000000001"/>
    <n v="549430"/>
    <x v="155"/>
  </r>
  <r>
    <n v="2022"/>
    <n v="16609"/>
    <s v="San Diego Gas &amp; Electric Co"/>
    <s v="A"/>
    <x v="0"/>
    <s v="O"/>
    <x v="10"/>
    <x v="3"/>
    <s v="CISO"/>
    <n v="1494073.3"/>
    <n v="3939825"/>
    <x v="1055"/>
    <n v="784580.5"/>
    <n v="2605726"/>
    <x v="1015"/>
    <n v="243811.1"/>
    <n v="1175333"/>
    <x v="377"/>
  </r>
  <r>
    <n v="2022"/>
    <n v="16609"/>
    <s v="San Diego Gas &amp; Electric Co"/>
    <s v="C"/>
    <x v="2"/>
    <s v="O"/>
    <x v="10"/>
    <x v="3"/>
    <s v="CISO"/>
    <n v="400897.6"/>
    <n v="1553678"/>
    <x v="1056"/>
    <n v="1026078.2"/>
    <n v="5658608"/>
    <x v="1016"/>
    <n v="245018.5"/>
    <n v="2687510"/>
    <x v="378"/>
  </r>
  <r>
    <n v="2022"/>
    <n v="16611"/>
    <s v="Access Energy Coop"/>
    <s v="A"/>
    <x v="0"/>
    <s v="O"/>
    <x v="19"/>
    <x v="1"/>
    <s v="AECI"/>
    <n v="15534.8"/>
    <n v="119218"/>
    <x v="969"/>
    <n v="2881.3"/>
    <n v="28049"/>
    <x v="485"/>
    <n v="18298.400000000001"/>
    <n v="298164"/>
    <x v="95"/>
  </r>
  <r>
    <n v="2022"/>
    <n v="16612"/>
    <s v="City &amp; County of San Francisco"/>
    <s v="A"/>
    <x v="0"/>
    <s v="O"/>
    <x v="10"/>
    <x v="0"/>
    <s v="CISO"/>
    <n v="3591.8"/>
    <n v="18317"/>
    <x v="1057"/>
    <n v="135815.4"/>
    <n v="793301"/>
    <x v="1017"/>
    <n v="2302.6999999999998"/>
    <n v="21812"/>
    <x v="14"/>
  </r>
  <r>
    <n v="2022"/>
    <n v="16613"/>
    <s v="Sam Houston Electric Coop Inc"/>
    <s v="A"/>
    <x v="0"/>
    <s v="O"/>
    <x v="21"/>
    <x v="1"/>
    <s v="MISO"/>
    <n v="173559"/>
    <n v="1161745"/>
    <x v="1058"/>
    <n v="22132"/>
    <n v="148322"/>
    <x v="1018"/>
    <n v="39531"/>
    <n v="336282"/>
    <x v="379"/>
  </r>
  <r>
    <n v="2022"/>
    <n v="16616"/>
    <s v="San Isabel Electric Assn, Inc"/>
    <s v="A"/>
    <x v="0"/>
    <s v="O"/>
    <x v="45"/>
    <x v="1"/>
    <s v="WACM"/>
    <n v="30008.799999999999"/>
    <n v="183552"/>
    <x v="1059"/>
    <n v="14521.3"/>
    <n v="91238"/>
    <x v="1019"/>
    <n v="12567.1"/>
    <n v="146520"/>
    <x v="50"/>
  </r>
  <r>
    <n v="2022"/>
    <n v="16622"/>
    <s v="San Miguel Power Assn, Inc"/>
    <s v="A"/>
    <x v="0"/>
    <s v="O"/>
    <x v="45"/>
    <x v="1"/>
    <s v="WACM"/>
    <n v="18152.3"/>
    <n v="114968"/>
    <x v="1060"/>
    <n v="12412"/>
    <n v="93602"/>
    <x v="1020"/>
    <n v="204.7"/>
    <n v="1236"/>
    <x v="128"/>
  </r>
  <r>
    <n v="2022"/>
    <n v="16627"/>
    <s v="San Patricio Electric Coop Inc"/>
    <s v="A"/>
    <x v="0"/>
    <s v="O"/>
    <x v="21"/>
    <x v="1"/>
    <s v="ERCO"/>
    <n v="19697.599999999999"/>
    <n v="135855"/>
    <x v="1061"/>
    <n v="6293.4"/>
    <n v="43280"/>
    <x v="1021"/>
    <n v="6458.8"/>
    <n v="58725"/>
    <x v="26"/>
  </r>
  <r>
    <n v="2022"/>
    <n v="16629"/>
    <s v="Sand Mountain Electric Coop"/>
    <s v="A"/>
    <x v="0"/>
    <s v="O"/>
    <x v="9"/>
    <x v="1"/>
    <s v="TVA"/>
    <n v="48545"/>
    <n v="384061"/>
    <x v="1062"/>
    <n v="24458"/>
    <n v="177876"/>
    <x v="1022"/>
    <n v="5921"/>
    <n v="68051"/>
    <x v="42"/>
  </r>
  <r>
    <n v="2022"/>
    <n v="16638"/>
    <s v="San Bernard Electric Coop, Inc"/>
    <s v="A"/>
    <x v="0"/>
    <s v="O"/>
    <x v="21"/>
    <x v="1"/>
    <s v="ERCO"/>
    <n v="69320.100000000006"/>
    <n v="472275"/>
    <x v="1063"/>
    <n v="12399.5"/>
    <n v="103933"/>
    <x v="1023"/>
    <n v="18209.5"/>
    <n v="190455"/>
    <x v="42"/>
  </r>
  <r>
    <n v="2022"/>
    <n v="16655"/>
    <s v="City of Santa Clara - (CA)"/>
    <s v="A"/>
    <x v="0"/>
    <s v="O"/>
    <x v="10"/>
    <x v="0"/>
    <s v="CISO"/>
    <n v="36361.9"/>
    <n v="261798"/>
    <x v="1064"/>
    <n v="17680.7"/>
    <n v="110842"/>
    <x v="1024"/>
    <n v="487697.8"/>
    <n v="4040609"/>
    <x v="380"/>
  </r>
  <r>
    <n v="2022"/>
    <n v="16674"/>
    <s v="Satilla Rural Elec Member Corporation"/>
    <s v="A"/>
    <x v="0"/>
    <s v="O"/>
    <x v="12"/>
    <x v="1"/>
    <s v="SOCO"/>
    <n v="99461.5"/>
    <n v="739023"/>
    <x v="1065"/>
    <n v="19141.400000000001"/>
    <n v="131088"/>
    <x v="1025"/>
    <n v="14513"/>
    <n v="243210"/>
    <x v="91"/>
  </r>
  <r>
    <n v="2022"/>
    <n v="16740"/>
    <s v="Scenic Rivers Energy Coop"/>
    <s v="A"/>
    <x v="0"/>
    <s v="O"/>
    <x v="27"/>
    <x v="1"/>
    <s v="MISO"/>
    <n v="21.3"/>
    <n v="163"/>
    <x v="1066"/>
    <s v="."/>
    <s v="."/>
    <x v="74"/>
    <s v="."/>
    <s v="."/>
    <x v="7"/>
  </r>
  <r>
    <n v="2022"/>
    <n v="16740"/>
    <s v="Scenic Rivers Energy Coop"/>
    <s v="A"/>
    <x v="0"/>
    <s v="O"/>
    <x v="3"/>
    <x v="1"/>
    <s v="MISO"/>
    <n v="27120.799999999999"/>
    <n v="189567"/>
    <x v="1067"/>
    <n v="224"/>
    <n v="1359"/>
    <x v="347"/>
    <n v="4764.8"/>
    <n v="39452"/>
    <x v="381"/>
  </r>
  <r>
    <n v="2022"/>
    <n v="16751"/>
    <s v="Three Rivers Electric Coop"/>
    <s v="A"/>
    <x v="0"/>
    <s v="O"/>
    <x v="35"/>
    <x v="1"/>
    <s v="AECI"/>
    <n v="35406"/>
    <n v="319057"/>
    <x v="1068"/>
    <n v="7200"/>
    <n v="75553"/>
    <x v="630"/>
    <n v="2823"/>
    <n v="34597"/>
    <x v="50"/>
  </r>
  <r>
    <n v="2022"/>
    <n v="16805"/>
    <s v="SEMO Electric Cooperative"/>
    <s v="A"/>
    <x v="0"/>
    <s v="O"/>
    <x v="35"/>
    <x v="1"/>
    <s v="AECI"/>
    <n v="20093"/>
    <n v="179894"/>
    <x v="508"/>
    <n v="13020.3"/>
    <n v="89388"/>
    <x v="1026"/>
    <n v="7771.4"/>
    <n v="94417"/>
    <x v="155"/>
  </r>
  <r>
    <n v="2022"/>
    <n v="16829"/>
    <s v="City of Scottsboro"/>
    <s v="A"/>
    <x v="0"/>
    <s v="O"/>
    <x v="9"/>
    <x v="0"/>
    <s v="TVA"/>
    <n v="12901"/>
    <n v="99020"/>
    <x v="727"/>
    <n v="14843"/>
    <n v="122798"/>
    <x v="1027"/>
    <n v="7139"/>
    <n v="102747"/>
    <x v="17"/>
  </r>
  <r>
    <n v="2022"/>
    <n v="16840"/>
    <s v="Calpine Energy Solutions, LLC"/>
    <s v="B"/>
    <x v="1"/>
    <s v="O"/>
    <x v="10"/>
    <x v="2"/>
    <s v="CISO"/>
    <n v="0"/>
    <n v="0"/>
    <x v="19"/>
    <n v="487764.9"/>
    <n v="4793016"/>
    <x v="1028"/>
    <n v="67975.399999999994"/>
    <n v="706090"/>
    <x v="95"/>
  </r>
  <r>
    <n v="2022"/>
    <n v="16840"/>
    <s v="Calpine Energy Solutions, LLC"/>
    <s v="B"/>
    <x v="1"/>
    <s v="O"/>
    <x v="39"/>
    <x v="2"/>
    <s v="ISNE"/>
    <n v="0"/>
    <n v="0"/>
    <x v="19"/>
    <n v="80102"/>
    <n v="731689"/>
    <x v="1029"/>
    <n v="17297.8"/>
    <n v="177736"/>
    <x v="12"/>
  </r>
  <r>
    <n v="2022"/>
    <n v="16840"/>
    <s v="Calpine Energy Solutions, LLC"/>
    <s v="B"/>
    <x v="1"/>
    <s v="O"/>
    <x v="48"/>
    <x v="2"/>
    <s v="PJM"/>
    <n v="0"/>
    <n v="0"/>
    <x v="19"/>
    <n v="23173.1"/>
    <n v="240377"/>
    <x v="229"/>
    <n v="156.9"/>
    <n v="1311"/>
    <x v="14"/>
  </r>
  <r>
    <n v="2022"/>
    <n v="16840"/>
    <s v="Calpine Energy Solutions, LLC"/>
    <s v="B"/>
    <x v="1"/>
    <s v="O"/>
    <x v="31"/>
    <x v="2"/>
    <s v="PJM"/>
    <n v="0"/>
    <n v="0"/>
    <x v="19"/>
    <n v="11388.6"/>
    <n v="159195"/>
    <x v="1030"/>
    <n v="0"/>
    <n v="0"/>
    <x v="1"/>
  </r>
  <r>
    <n v="2022"/>
    <n v="16840"/>
    <s v="Calpine Energy Solutions, LLC"/>
    <s v="B"/>
    <x v="1"/>
    <s v="O"/>
    <x v="27"/>
    <x v="2"/>
    <s v="MISO"/>
    <n v="0"/>
    <n v="0"/>
    <x v="19"/>
    <n v="334058.3"/>
    <n v="4693327"/>
    <x v="1031"/>
    <n v="20322.599999999999"/>
    <n v="293374"/>
    <x v="9"/>
  </r>
  <r>
    <n v="2022"/>
    <n v="16840"/>
    <s v="Calpine Energy Solutions, LLC"/>
    <s v="B"/>
    <x v="1"/>
    <s v="O"/>
    <x v="40"/>
    <x v="2"/>
    <s v="ISNE"/>
    <n v="0"/>
    <n v="0"/>
    <x v="19"/>
    <n v="142039"/>
    <n v="1189169"/>
    <x v="383"/>
    <n v="7177.3"/>
    <n v="59422"/>
    <x v="2"/>
  </r>
  <r>
    <n v="2022"/>
    <n v="16840"/>
    <s v="Calpine Energy Solutions, LLC"/>
    <s v="B"/>
    <x v="1"/>
    <s v="O"/>
    <x v="1"/>
    <x v="2"/>
    <s v="PJM"/>
    <n v="0"/>
    <n v="0"/>
    <x v="19"/>
    <n v="69804.3"/>
    <n v="924360"/>
    <x v="229"/>
    <n v="923.8"/>
    <n v="9209"/>
    <x v="14"/>
  </r>
  <r>
    <n v="2022"/>
    <n v="16840"/>
    <s v="Calpine Energy Solutions, LLC"/>
    <s v="B"/>
    <x v="1"/>
    <s v="O"/>
    <x v="28"/>
    <x v="2"/>
    <s v="ISNE"/>
    <n v="0"/>
    <n v="0"/>
    <x v="19"/>
    <n v="11665.3"/>
    <n v="155306"/>
    <x v="131"/>
    <n v="20087.3"/>
    <n v="222360"/>
    <x v="14"/>
  </r>
  <r>
    <n v="2022"/>
    <n v="16840"/>
    <s v="Calpine Energy Solutions, LLC"/>
    <s v="B"/>
    <x v="1"/>
    <s v="O"/>
    <x v="18"/>
    <x v="2"/>
    <s v="MISO"/>
    <n v="0"/>
    <n v="0"/>
    <x v="19"/>
    <n v="63823.3"/>
    <n v="794965"/>
    <x v="1032"/>
    <n v="11321.7"/>
    <n v="120950"/>
    <x v="12"/>
  </r>
  <r>
    <n v="2022"/>
    <n v="16840"/>
    <s v="Calpine Energy Solutions, LLC"/>
    <s v="B"/>
    <x v="1"/>
    <s v="O"/>
    <x v="49"/>
    <x v="2"/>
    <s v="ISNE"/>
    <n v="0"/>
    <n v="0"/>
    <x v="19"/>
    <n v="15376.9"/>
    <n v="168757"/>
    <x v="1033"/>
    <n v="3213.2"/>
    <n v="30403"/>
    <x v="15"/>
  </r>
  <r>
    <n v="2022"/>
    <n v="16840"/>
    <s v="Calpine Energy Solutions, LLC"/>
    <s v="B"/>
    <x v="1"/>
    <s v="O"/>
    <x v="26"/>
    <x v="2"/>
    <s v="PJM"/>
    <n v="0"/>
    <n v="0"/>
    <x v="19"/>
    <n v="180014.8"/>
    <n v="1809822"/>
    <x v="1034"/>
    <n v="18954.599999999999"/>
    <n v="178106"/>
    <x v="2"/>
  </r>
  <r>
    <n v="2022"/>
    <n v="16840"/>
    <s v="Calpine Energy Solutions, LLC"/>
    <s v="B"/>
    <x v="1"/>
    <s v="O"/>
    <x v="4"/>
    <x v="2"/>
    <s v="NYIS"/>
    <n v="0"/>
    <n v="0"/>
    <x v="19"/>
    <n v="181742.3"/>
    <n v="1972182"/>
    <x v="1035"/>
    <n v="18282.599999999999"/>
    <n v="206313"/>
    <x v="57"/>
  </r>
  <r>
    <n v="2022"/>
    <n v="16840"/>
    <s v="Calpine Energy Solutions, LLC"/>
    <s v="B"/>
    <x v="1"/>
    <s v="O"/>
    <x v="32"/>
    <x v="2"/>
    <s v="PJM"/>
    <n v="0"/>
    <n v="0"/>
    <x v="19"/>
    <n v="234608.2"/>
    <n v="3403184"/>
    <x v="1036"/>
    <n v="33233.599999999999"/>
    <n v="447624"/>
    <x v="17"/>
  </r>
  <r>
    <n v="2022"/>
    <n v="16840"/>
    <s v="Calpine Energy Solutions, LLC"/>
    <s v="B"/>
    <x v="1"/>
    <s v="O"/>
    <x v="33"/>
    <x v="2"/>
    <s v="PACW"/>
    <n v="0"/>
    <n v="0"/>
    <x v="19"/>
    <n v="9713.2999999999993"/>
    <n v="124255"/>
    <x v="555"/>
    <n v="0"/>
    <n v="0"/>
    <x v="1"/>
  </r>
  <r>
    <n v="2022"/>
    <n v="16840"/>
    <s v="Calpine Energy Solutions, LLC"/>
    <s v="B"/>
    <x v="1"/>
    <s v="O"/>
    <x v="33"/>
    <x v="2"/>
    <s v="PGE"/>
    <n v="0"/>
    <n v="0"/>
    <x v="19"/>
    <n v="87887.9"/>
    <n v="1379713"/>
    <x v="836"/>
    <n v="15968.9"/>
    <n v="259556"/>
    <x v="42"/>
  </r>
  <r>
    <n v="2022"/>
    <n v="16840"/>
    <s v="Calpine Energy Solutions, LLC"/>
    <s v="B"/>
    <x v="1"/>
    <s v="O"/>
    <x v="5"/>
    <x v="2"/>
    <s v="PJM"/>
    <n v="0"/>
    <n v="0"/>
    <x v="19"/>
    <n v="315608.09999999998"/>
    <n v="3978461"/>
    <x v="1037"/>
    <n v="27454.6"/>
    <n v="383281"/>
    <x v="38"/>
  </r>
  <r>
    <n v="2022"/>
    <n v="16840"/>
    <s v="Calpine Energy Solutions, LLC"/>
    <s v="B"/>
    <x v="1"/>
    <s v="O"/>
    <x v="36"/>
    <x v="2"/>
    <s v="ISNE"/>
    <n v="0"/>
    <n v="0"/>
    <x v="19"/>
    <n v="16669.900000000001"/>
    <n v="190054"/>
    <x v="669"/>
    <n v="0"/>
    <n v="0"/>
    <x v="1"/>
  </r>
  <r>
    <n v="2022"/>
    <n v="16840"/>
    <s v="Calpine Energy Solutions, LLC"/>
    <s v="B"/>
    <x v="1"/>
    <s v="O"/>
    <x v="2"/>
    <x v="2"/>
    <s v="PJM"/>
    <n v="0"/>
    <n v="0"/>
    <x v="19"/>
    <n v="104290.4"/>
    <n v="1063940"/>
    <x v="1034"/>
    <n v="15612.6"/>
    <n v="198683"/>
    <x v="15"/>
  </r>
  <r>
    <n v="2022"/>
    <n v="16840"/>
    <s v="Calpine Energy Solutions, LLC"/>
    <s v="B"/>
    <x v="1"/>
    <s v="O"/>
    <x v="20"/>
    <x v="2"/>
    <s v="PSEI"/>
    <n v="0"/>
    <n v="0"/>
    <x v="19"/>
    <n v="590"/>
    <n v="8760"/>
    <x v="4"/>
    <n v="0"/>
    <n v="0"/>
    <x v="1"/>
  </r>
  <r>
    <n v="2022"/>
    <n v="16840"/>
    <s v="Calpine Energy Solutions, LLC"/>
    <s v="D"/>
    <x v="0"/>
    <s v="O"/>
    <x v="21"/>
    <x v="2"/>
    <s v="ERCO"/>
    <n v="0"/>
    <n v="0"/>
    <x v="19"/>
    <n v="775543.6"/>
    <n v="11287129"/>
    <x v="1038"/>
    <n v="27573"/>
    <n v="397771"/>
    <x v="5"/>
  </r>
  <r>
    <n v="2022"/>
    <n v="16865"/>
    <s v="Sawnee Electric Membership Corporation"/>
    <s v="A"/>
    <x v="0"/>
    <s v="O"/>
    <x v="12"/>
    <x v="1"/>
    <s v="SOCO"/>
    <n v="297589"/>
    <n v="2469224"/>
    <x v="1069"/>
    <n v="107428"/>
    <n v="980802"/>
    <x v="1039"/>
    <n v="16503"/>
    <n v="223032"/>
    <x v="382"/>
  </r>
  <r>
    <n v="2022"/>
    <n v="16868"/>
    <s v="City of Seattle - (WA)"/>
    <s v="A"/>
    <x v="0"/>
    <s v="O"/>
    <x v="20"/>
    <x v="0"/>
    <s v="SCL"/>
    <n v="405555.6"/>
    <n v="3346665"/>
    <x v="1070"/>
    <n v="517766.6"/>
    <n v="5009177"/>
    <x v="1040"/>
    <n v="75742.600000000006"/>
    <n v="865013"/>
    <x v="140"/>
  </r>
  <r>
    <n v="2022"/>
    <n v="16900"/>
    <s v="City of Seguin - (TX)"/>
    <s v="A"/>
    <x v="0"/>
    <s v="O"/>
    <x v="21"/>
    <x v="0"/>
    <s v="ERCO"/>
    <n v="10843"/>
    <n v="100814"/>
    <x v="1071"/>
    <n v="10513"/>
    <n v="108605"/>
    <x v="425"/>
    <n v="9750"/>
    <n v="124654"/>
    <x v="50"/>
  </r>
  <r>
    <n v="2022"/>
    <n v="16930"/>
    <s v="Sequachee Valley Electric Coop"/>
    <s v="A"/>
    <x v="0"/>
    <s v="O"/>
    <x v="22"/>
    <x v="1"/>
    <s v="TVA"/>
    <n v="57705"/>
    <n v="451751"/>
    <x v="1072"/>
    <n v="33329"/>
    <n v="266780"/>
    <x v="1041"/>
    <n v="11351"/>
    <n v="131106"/>
    <x v="2"/>
  </r>
  <r>
    <n v="2022"/>
    <n v="16949"/>
    <s v="Sevier County Electric System"/>
    <s v="A"/>
    <x v="0"/>
    <s v="O"/>
    <x v="22"/>
    <x v="0"/>
    <s v="TVA"/>
    <n v="55588"/>
    <n v="488454"/>
    <x v="1073"/>
    <n v="121558"/>
    <n v="1024936"/>
    <x v="1042"/>
    <n v="4323"/>
    <n v="57953"/>
    <x v="57"/>
  </r>
  <r>
    <n v="2022"/>
    <n v="16971"/>
    <s v="Shakopee Public Utilities Comm"/>
    <s v="A"/>
    <x v="0"/>
    <s v="O"/>
    <x v="6"/>
    <x v="0"/>
    <s v="MISO"/>
    <n v="21419"/>
    <n v="144192"/>
    <x v="1074"/>
    <n v="1727"/>
    <n v="11375"/>
    <x v="39"/>
    <n v="34224"/>
    <n v="286020"/>
    <x v="246"/>
  </r>
  <r>
    <n v="2022"/>
    <n v="17011"/>
    <s v="Shawano Municipal Utilities"/>
    <s v="A"/>
    <x v="0"/>
    <s v="O"/>
    <x v="3"/>
    <x v="0"/>
    <s v="MISO"/>
    <n v="4050.9"/>
    <n v="34393"/>
    <x v="1075"/>
    <n v="1556.9"/>
    <n v="11040"/>
    <x v="1043"/>
    <n v="18083.400000000001"/>
    <n v="227777"/>
    <x v="186"/>
  </r>
  <r>
    <n v="2022"/>
    <n v="17033"/>
    <s v="Sheffield Utilities"/>
    <s v="A"/>
    <x v="0"/>
    <s v="O"/>
    <x v="9"/>
    <x v="0"/>
    <s v="TVA"/>
    <n v="29220"/>
    <n v="236660"/>
    <x v="1076"/>
    <n v="20447"/>
    <n v="145948"/>
    <x v="1044"/>
    <n v="20372"/>
    <n v="343119"/>
    <x v="17"/>
  </r>
  <r>
    <n v="2022"/>
    <n v="17038"/>
    <s v="RushShelby Energy"/>
    <s v="A"/>
    <x v="0"/>
    <s v="O"/>
    <x v="14"/>
    <x v="1"/>
    <s v="MISO"/>
    <n v="30701"/>
    <n v="209145"/>
    <x v="1077"/>
    <n v="5948"/>
    <n v="49552"/>
    <x v="1045"/>
    <n v="13226"/>
    <n v="178873"/>
    <x v="50"/>
  </r>
  <r>
    <n v="2022"/>
    <n v="17040"/>
    <s v="Shelby Electric Coop, Inc"/>
    <s v="A"/>
    <x v="0"/>
    <s v="O"/>
    <x v="27"/>
    <x v="1"/>
    <s v="MISO"/>
    <n v="21817.599999999999"/>
    <n v="129163"/>
    <x v="1078"/>
    <n v="3577.8"/>
    <n v="28623"/>
    <x v="1046"/>
    <n v="9167"/>
    <n v="89171"/>
    <x v="10"/>
  </r>
  <r>
    <n v="2022"/>
    <n v="17044"/>
    <s v="Shelby Energy Co-op, Inc"/>
    <s v="A"/>
    <x v="0"/>
    <s v="O"/>
    <x v="23"/>
    <x v="1"/>
    <s v="PJM"/>
    <n v="33031"/>
    <n v="253093"/>
    <x v="1079"/>
    <n v="9645"/>
    <n v="92056"/>
    <x v="1047"/>
    <n v="11865"/>
    <n v="138592"/>
    <x v="9"/>
  </r>
  <r>
    <n v="2022"/>
    <n v="17047"/>
    <s v="City of Shelbyville - (TN)"/>
    <s v="A"/>
    <x v="0"/>
    <s v="O"/>
    <x v="22"/>
    <x v="0"/>
    <s v="TVA"/>
    <n v="14726"/>
    <n v="128554"/>
    <x v="1080"/>
    <n v="15324"/>
    <n v="130915"/>
    <x v="1048"/>
    <n v="7286"/>
    <n v="96311"/>
    <x v="2"/>
  </r>
  <r>
    <n v="2022"/>
    <n v="17066"/>
    <s v="Shenandoah Valley Elec Coop"/>
    <s v="A"/>
    <x v="0"/>
    <s v="O"/>
    <x v="2"/>
    <x v="1"/>
    <s v="PJM"/>
    <n v="152182.39999999999"/>
    <n v="1223045"/>
    <x v="1081"/>
    <n v="58946"/>
    <n v="523706"/>
    <x v="1049"/>
    <n v="56214.3"/>
    <n v="675501"/>
    <x v="125"/>
  </r>
  <r>
    <n v="2022"/>
    <n v="17127"/>
    <s v="Town of Shrewsbury - (MA)"/>
    <s v="A"/>
    <x v="0"/>
    <s v="O"/>
    <x v="40"/>
    <x v="0"/>
    <s v="ISNE"/>
    <n v="18659"/>
    <n v="137976"/>
    <x v="1082"/>
    <n v="6022"/>
    <n v="44314"/>
    <x v="1050"/>
    <n v="10610"/>
    <n v="93414"/>
    <x v="145"/>
  </r>
  <r>
    <n v="2022"/>
    <n v="17166"/>
    <s v="Sierra Pacific Power Co"/>
    <s v="A"/>
    <x v="0"/>
    <s v="O"/>
    <x v="37"/>
    <x v="3"/>
    <s v="NEVP"/>
    <n v="365490.3"/>
    <n v="2747233"/>
    <x v="1083"/>
    <n v="338705.9"/>
    <n v="3137378"/>
    <x v="1051"/>
    <n v="230326.5"/>
    <n v="2866782"/>
    <x v="383"/>
  </r>
  <r>
    <n v="2022"/>
    <n v="17166"/>
    <s v="Sierra Pacific Power Co"/>
    <s v="C"/>
    <x v="2"/>
    <s v="O"/>
    <x v="37"/>
    <x v="3"/>
    <s v="NEVP"/>
    <s v="."/>
    <s v="."/>
    <x v="73"/>
    <n v="1680.1"/>
    <n v="98540"/>
    <x v="1052"/>
    <n v="5796.5"/>
    <n v="2653952"/>
    <x v="48"/>
  </r>
  <r>
    <n v="2022"/>
    <n v="17177"/>
    <s v="City of Sikeston - (MO)"/>
    <s v="A"/>
    <x v="0"/>
    <s v="O"/>
    <x v="35"/>
    <x v="0"/>
    <s v="SPA"/>
    <n v="11813"/>
    <n v="119975"/>
    <x v="1084"/>
    <n v="12878"/>
    <n v="132526"/>
    <x v="1053"/>
    <n v="6636"/>
    <n v="100234"/>
    <x v="52"/>
  </r>
  <r>
    <n v="2022"/>
    <n v="17184"/>
    <s v="City of Siloam Springs - (AR)"/>
    <s v="A"/>
    <x v="0"/>
    <s v="O"/>
    <x v="25"/>
    <x v="0"/>
    <s v="SWPP"/>
    <n v="10379"/>
    <n v="81218"/>
    <x v="1085"/>
    <n v="3057"/>
    <n v="21999"/>
    <x v="1054"/>
    <n v="17044"/>
    <n v="186837"/>
    <x v="384"/>
  </r>
  <r>
    <n v="2022"/>
    <n v="17252"/>
    <s v="Singing River Elec Cooperative"/>
    <s v="A"/>
    <x v="0"/>
    <s v="O"/>
    <x v="9"/>
    <x v="1"/>
    <s v="SOCO"/>
    <n v="559.9"/>
    <n v="4739"/>
    <x v="1086"/>
    <n v="64.7"/>
    <n v="552"/>
    <x v="253"/>
    <n v="0"/>
    <n v="0"/>
    <x v="1"/>
  </r>
  <r>
    <n v="2022"/>
    <n v="17252"/>
    <s v="Singing River Elec Cooperative"/>
    <s v="A"/>
    <x v="0"/>
    <s v="O"/>
    <x v="0"/>
    <x v="1"/>
    <s v="MISO"/>
    <n v="121709.3"/>
    <n v="1040578"/>
    <x v="1087"/>
    <n v="36582.1"/>
    <n v="326349"/>
    <x v="301"/>
    <n v="6812.8"/>
    <n v="76839"/>
    <x v="5"/>
  </r>
  <r>
    <n v="2022"/>
    <n v="17260"/>
    <s v="North West Rural Electric Coop"/>
    <s v="A"/>
    <x v="0"/>
    <s v="O"/>
    <x v="19"/>
    <x v="1"/>
    <s v="SWPP"/>
    <n v="22798.799999999999"/>
    <n v="267162"/>
    <x v="1088"/>
    <n v="27623.1"/>
    <n v="416056"/>
    <x v="56"/>
    <n v="581.6"/>
    <n v="7510"/>
    <x v="106"/>
  </r>
  <r>
    <n v="2022"/>
    <n v="17261"/>
    <s v="Slope Electric Coop Inc"/>
    <s v="A"/>
    <x v="0"/>
    <s v="O"/>
    <x v="30"/>
    <x v="1"/>
    <s v="SWPP"/>
    <n v="5750"/>
    <n v="46843"/>
    <x v="1089"/>
    <n v="2701"/>
    <n v="20135"/>
    <x v="1055"/>
    <n v="14478"/>
    <n v="222415"/>
    <x v="385"/>
  </r>
  <r>
    <n v="2022"/>
    <n v="17267"/>
    <s v="Sioux Valley SW Elec Coop"/>
    <s v="A"/>
    <x v="0"/>
    <s v="O"/>
    <x v="6"/>
    <x v="1"/>
    <s v="SWPP"/>
    <n v="10269.6"/>
    <n v="85766"/>
    <x v="1090"/>
    <n v="998.8"/>
    <n v="6942"/>
    <x v="1056"/>
    <n v="4423.8999999999996"/>
    <n v="44576"/>
    <x v="8"/>
  </r>
  <r>
    <n v="2022"/>
    <n v="17267"/>
    <s v="Sioux Valley SW Elec Coop"/>
    <s v="A"/>
    <x v="0"/>
    <s v="O"/>
    <x v="34"/>
    <x v="1"/>
    <s v="SWPP"/>
    <n v="40404.800000000003"/>
    <n v="334258"/>
    <x v="1091"/>
    <n v="6765.6"/>
    <n v="46891"/>
    <x v="412"/>
    <n v="31788.7"/>
    <n v="378371"/>
    <x v="386"/>
  </r>
  <r>
    <n v="2022"/>
    <n v="17324"/>
    <s v="Slinger Utilities"/>
    <s v="A"/>
    <x v="0"/>
    <s v="O"/>
    <x v="3"/>
    <x v="0"/>
    <s v="MISO"/>
    <n v="2706.1"/>
    <n v="20512"/>
    <x v="227"/>
    <n v="2685.7"/>
    <n v="22844"/>
    <x v="1057"/>
    <n v="0"/>
    <n v="0"/>
    <x v="1"/>
  </r>
  <r>
    <n v="2022"/>
    <n v="17452"/>
    <s v="City of Smithville - (TN)"/>
    <s v="A"/>
    <x v="0"/>
    <s v="O"/>
    <x v="22"/>
    <x v="0"/>
    <s v="TVA"/>
    <n v="3221"/>
    <n v="25785"/>
    <x v="1092"/>
    <n v="5987"/>
    <n v="46764"/>
    <x v="1058"/>
    <n v="3186"/>
    <n v="48257"/>
    <x v="15"/>
  </r>
  <r>
    <n v="2022"/>
    <n v="17470"/>
    <s v="PUD 1 of Snohomish County"/>
    <s v="A"/>
    <x v="0"/>
    <s v="O"/>
    <x v="20"/>
    <x v="4"/>
    <s v="BPAT"/>
    <n v="403054"/>
    <n v="3955205"/>
    <x v="1093"/>
    <n v="211333"/>
    <n v="2374186"/>
    <x v="1059"/>
    <n v="33187"/>
    <n v="469620"/>
    <x v="56"/>
  </r>
  <r>
    <n v="2022"/>
    <n v="17512"/>
    <s v="Village of Solvay - (NY)"/>
    <s v="A"/>
    <x v="0"/>
    <s v="O"/>
    <x v="4"/>
    <x v="0"/>
    <s v="NYIS"/>
    <n v="3846"/>
    <n v="60000"/>
    <x v="1094"/>
    <n v="2095.8000000000002"/>
    <n v="34000"/>
    <x v="1060"/>
    <n v="21608.799999999999"/>
    <n v="532546"/>
    <x v="155"/>
  </r>
  <r>
    <n v="2022"/>
    <n v="17534"/>
    <s v="South Alabama Elec Coop, Inc"/>
    <s v="A"/>
    <x v="0"/>
    <s v="O"/>
    <x v="9"/>
    <x v="1"/>
    <s v="SOCO"/>
    <n v="32861"/>
    <n v="231939"/>
    <x v="1095"/>
    <n v="3268"/>
    <n v="23524"/>
    <x v="1061"/>
    <n v="14188"/>
    <n v="146858"/>
    <x v="57"/>
  </r>
  <r>
    <n v="2022"/>
    <n v="17539"/>
    <s v="Dominion Energy South Carolina, Inc"/>
    <s v="A"/>
    <x v="0"/>
    <s v="O"/>
    <x v="7"/>
    <x v="3"/>
    <s v="SCEG"/>
    <n v="1376181"/>
    <n v="8485890"/>
    <x v="1096"/>
    <n v="1043134.3"/>
    <n v="7765889"/>
    <x v="1062"/>
    <n v="531159"/>
    <n v="5568616"/>
    <x v="387"/>
  </r>
  <r>
    <n v="2022"/>
    <n v="17540"/>
    <s v="South Central Ark El Coop, Inc"/>
    <s v="A"/>
    <x v="0"/>
    <s v="O"/>
    <x v="25"/>
    <x v="1"/>
    <s v="MISO"/>
    <n v="15927"/>
    <n v="113703"/>
    <x v="1097"/>
    <n v="4570"/>
    <n v="31166"/>
    <x v="1063"/>
    <n v="8920"/>
    <n v="106006"/>
    <x v="5"/>
  </r>
  <r>
    <n v="2022"/>
    <n v="17543"/>
    <s v="South Carolina Public Service Authority"/>
    <s v="A"/>
    <x v="0"/>
    <s v="O"/>
    <x v="7"/>
    <x v="6"/>
    <s v="SC"/>
    <n v="224245"/>
    <n v="1979376"/>
    <x v="1098"/>
    <n v="181727.7"/>
    <n v="1939009"/>
    <x v="1064"/>
    <n v="386210.6"/>
    <n v="6002154"/>
    <x v="33"/>
  </r>
  <r>
    <n v="2022"/>
    <n v="17549"/>
    <s v="South Jersey Energy Company"/>
    <s v="B"/>
    <x v="1"/>
    <s v="O"/>
    <x v="26"/>
    <x v="2"/>
    <s v="PJM"/>
    <n v="0"/>
    <n v="0"/>
    <x v="19"/>
    <n v="486"/>
    <n v="7380"/>
    <x v="135"/>
    <n v="0"/>
    <n v="0"/>
    <x v="1"/>
  </r>
  <r>
    <n v="2022"/>
    <n v="17549"/>
    <s v="South Jersey Energy Company"/>
    <s v="B"/>
    <x v="1"/>
    <s v="O"/>
    <x v="5"/>
    <x v="2"/>
    <s v="PJM"/>
    <n v="0"/>
    <n v="0"/>
    <x v="19"/>
    <n v="72"/>
    <n v="667"/>
    <x v="48"/>
    <n v="0"/>
    <n v="0"/>
    <x v="1"/>
  </r>
  <r>
    <n v="2022"/>
    <n v="17550"/>
    <s v="South Central Electric Assn"/>
    <s v="A"/>
    <x v="0"/>
    <s v="O"/>
    <x v="6"/>
    <x v="1"/>
    <s v="MISO"/>
    <n v="10677"/>
    <n v="81108"/>
    <x v="1099"/>
    <n v="6367"/>
    <n v="52004"/>
    <x v="1065"/>
    <n v="7494"/>
    <n v="95016"/>
    <x v="50"/>
  </r>
  <r>
    <n v="2022"/>
    <n v="17561"/>
    <s v="South Plains Electric Coop Inc"/>
    <s v="A"/>
    <x v="0"/>
    <s v="O"/>
    <x v="21"/>
    <x v="1"/>
    <s v="ERCO"/>
    <n v="5853.8"/>
    <n v="39502"/>
    <x v="1100"/>
    <n v="10523.2"/>
    <n v="78048"/>
    <x v="1066"/>
    <n v="40753.4"/>
    <n v="484852"/>
    <x v="388"/>
  </r>
  <r>
    <n v="2022"/>
    <n v="17561"/>
    <s v="South Plains Electric Coop Inc"/>
    <s v="A"/>
    <x v="0"/>
    <s v="O"/>
    <x v="21"/>
    <x v="1"/>
    <s v="SWPP"/>
    <n v="85434"/>
    <n v="635905"/>
    <x v="1101"/>
    <n v="39263.4"/>
    <n v="284947"/>
    <x v="788"/>
    <n v="25859.5"/>
    <n v="151941"/>
    <x v="389"/>
  </r>
  <r>
    <n v="2022"/>
    <n v="17564"/>
    <s v="South Kentucky Rural E C C"/>
    <s v="A"/>
    <x v="0"/>
    <s v="O"/>
    <x v="23"/>
    <x v="1"/>
    <s v="PJM"/>
    <n v="103745.60000000001"/>
    <n v="805936"/>
    <x v="1102"/>
    <n v="12847.5"/>
    <n v="85489"/>
    <x v="1067"/>
    <n v="38341.9"/>
    <n v="376428"/>
    <x v="390"/>
  </r>
  <r>
    <n v="2022"/>
    <n v="17564"/>
    <s v="South Kentucky Rural E C C"/>
    <s v="A"/>
    <x v="0"/>
    <s v="O"/>
    <x v="22"/>
    <x v="1"/>
    <s v="PJM"/>
    <n v="202.2"/>
    <n v="1491"/>
    <x v="1103"/>
    <n v="78.900000000000006"/>
    <n v="562"/>
    <x v="1029"/>
    <n v="80.3"/>
    <n v="526"/>
    <x v="15"/>
  </r>
  <r>
    <n v="2022"/>
    <n v="17565"/>
    <s v="South Louisiana Elec Coop Assn"/>
    <s v="A"/>
    <x v="0"/>
    <s v="O"/>
    <x v="17"/>
    <x v="1"/>
    <s v="MISO"/>
    <n v="29415.599999999999"/>
    <n v="264727"/>
    <x v="1104"/>
    <n v="22014.9"/>
    <n v="182212"/>
    <x v="1068"/>
    <n v="6112"/>
    <n v="57071"/>
    <x v="61"/>
  </r>
  <r>
    <n v="2022"/>
    <n v="17572"/>
    <s v="South River Elec Member Corp"/>
    <s v="A"/>
    <x v="0"/>
    <s v="O"/>
    <x v="13"/>
    <x v="1"/>
    <s v="CPLE"/>
    <n v="87954.7"/>
    <n v="695898"/>
    <x v="1105"/>
    <n v="14182.2"/>
    <n v="154324"/>
    <x v="1069"/>
    <n v="712"/>
    <n v="9991"/>
    <x v="0"/>
  </r>
  <r>
    <n v="2022"/>
    <n v="17577"/>
    <s v="City of South Sioux City"/>
    <s v="A"/>
    <x v="0"/>
    <s v="O"/>
    <x v="42"/>
    <x v="0"/>
    <s v="SWPP"/>
    <n v="6362.6"/>
    <n v="50268"/>
    <x v="1106"/>
    <n v="14070.3"/>
    <n v="172313"/>
    <x v="1070"/>
    <s v="."/>
    <s v="."/>
    <x v="7"/>
  </r>
  <r>
    <n v="2022"/>
    <n v="17585"/>
    <s v="Southeastern IL Elec Coop, Inc"/>
    <s v="A"/>
    <x v="0"/>
    <s v="O"/>
    <x v="27"/>
    <x v="1"/>
    <s v="MISO"/>
    <n v="41705"/>
    <n v="340450"/>
    <x v="1107"/>
    <n v="10820"/>
    <n v="85077"/>
    <x v="254"/>
    <n v="30257"/>
    <n v="335975"/>
    <x v="33"/>
  </r>
  <r>
    <n v="2022"/>
    <n v="17592"/>
    <s v="Southeast Colorado Power Assn"/>
    <s v="A"/>
    <x v="0"/>
    <s v="O"/>
    <x v="45"/>
    <x v="1"/>
    <s v="WACM"/>
    <n v="12103"/>
    <n v="72404"/>
    <x v="1108"/>
    <n v="17232"/>
    <n v="138680"/>
    <x v="1071"/>
    <n v="6762"/>
    <n v="56835"/>
    <x v="61"/>
  </r>
  <r>
    <n v="2022"/>
    <n v="17599"/>
    <s v="Southeastern Indiana R E M C"/>
    <s v="A"/>
    <x v="0"/>
    <s v="O"/>
    <x v="14"/>
    <x v="1"/>
    <s v="MISO"/>
    <n v="53066"/>
    <n v="369795"/>
    <x v="1109"/>
    <n v="9633"/>
    <n v="74357"/>
    <x v="1072"/>
    <n v="7514"/>
    <n v="93872"/>
    <x v="38"/>
  </r>
  <r>
    <n v="2022"/>
    <n v="17603"/>
    <s v="Southeastern Electric Coop Inc - (OK)"/>
    <s v="A"/>
    <x v="0"/>
    <s v="O"/>
    <x v="16"/>
    <x v="1"/>
    <s v="SWPP"/>
    <n v="28433"/>
    <n v="224036"/>
    <x v="1110"/>
    <n v="5629"/>
    <n v="43355"/>
    <x v="1073"/>
    <n v="10609"/>
    <n v="155196"/>
    <x v="5"/>
  </r>
  <r>
    <n v="2022"/>
    <n v="17609"/>
    <s v="Southern California Edison Co"/>
    <s v="A"/>
    <x v="0"/>
    <s v="O"/>
    <x v="10"/>
    <x v="3"/>
    <s v="CISO"/>
    <n v="5543993"/>
    <n v="22517867"/>
    <x v="1111"/>
    <n v="5676805"/>
    <n v="28360357"/>
    <x v="1074"/>
    <n v="690438.1"/>
    <n v="3952239"/>
    <x v="391"/>
  </r>
  <r>
    <n v="2022"/>
    <n v="17609"/>
    <s v="Southern California Edison Co"/>
    <s v="C"/>
    <x v="2"/>
    <s v="O"/>
    <x v="10"/>
    <x v="3"/>
    <s v="CISO"/>
    <n v="1182368"/>
    <n v="7256838"/>
    <x v="1112"/>
    <n v="2128107"/>
    <n v="19144721"/>
    <x v="1075"/>
    <n v="140314"/>
    <n v="1968146"/>
    <x v="392"/>
  </r>
  <r>
    <n v="2022"/>
    <n v="17612"/>
    <s v="Bear Valley Electric Service"/>
    <s v="A"/>
    <x v="0"/>
    <s v="O"/>
    <x v="10"/>
    <x v="3"/>
    <s v="CISO"/>
    <n v="26251.7"/>
    <n v="85587"/>
    <x v="1113"/>
    <n v="9535.7000000000007"/>
    <n v="33596"/>
    <x v="460"/>
    <n v="4130.3"/>
    <n v="23250"/>
    <x v="12"/>
  </r>
  <r>
    <n v="2022"/>
    <n v="17633"/>
    <s v="Southern Indiana Gas &amp; Elec Co"/>
    <s v="A"/>
    <x v="0"/>
    <s v="O"/>
    <x v="14"/>
    <x v="3"/>
    <s v="MISO"/>
    <n v="242159.8"/>
    <n v="1398173"/>
    <x v="1114"/>
    <n v="174479.9"/>
    <n v="1226307"/>
    <x v="1076"/>
    <n v="169739.6"/>
    <n v="1967271"/>
    <x v="393"/>
  </r>
  <r>
    <n v="2022"/>
    <n v="17637"/>
    <s v="Southern Maryland Elec Coop Inc"/>
    <s v="A"/>
    <x v="0"/>
    <s v="O"/>
    <x v="1"/>
    <x v="1"/>
    <s v="PJM"/>
    <n v="334105.40000000002"/>
    <n v="2189282"/>
    <x v="1115"/>
    <n v="161479.9"/>
    <n v="1231344"/>
    <x v="1077"/>
    <s v="."/>
    <s v="."/>
    <x v="7"/>
  </r>
  <r>
    <n v="2022"/>
    <n v="17637"/>
    <s v="Southern Maryland Elec Coop Inc"/>
    <s v="C"/>
    <x v="2"/>
    <s v="O"/>
    <x v="1"/>
    <x v="1"/>
    <s v="PJM"/>
    <n v="2446.1999999999998"/>
    <n v="47479"/>
    <x v="1116"/>
    <n v="873.8"/>
    <n v="23039"/>
    <x v="1078"/>
    <s v="."/>
    <s v="."/>
    <x v="7"/>
  </r>
  <r>
    <n v="2022"/>
    <n v="17642"/>
    <s v="Southern Public Power District"/>
    <s v="A"/>
    <x v="0"/>
    <s v="O"/>
    <x v="42"/>
    <x v="4"/>
    <s v="SWPP"/>
    <n v="22996.5"/>
    <n v="250862"/>
    <x v="1117"/>
    <n v="4594.3"/>
    <n v="46649"/>
    <x v="1079"/>
    <n v="51289.599999999999"/>
    <n v="799033"/>
    <x v="394"/>
  </r>
  <r>
    <n v="2022"/>
    <n v="17646"/>
    <s v="Southern Pine Elec Coop, Inc"/>
    <s v="A"/>
    <x v="0"/>
    <s v="O"/>
    <x v="9"/>
    <x v="1"/>
    <s v="SOCO"/>
    <n v="33121"/>
    <n v="260189"/>
    <x v="1118"/>
    <n v="18983"/>
    <n v="179993"/>
    <x v="1080"/>
    <n v="3321"/>
    <n v="34463"/>
    <x v="17"/>
  </r>
  <r>
    <n v="2022"/>
    <n v="17647"/>
    <s v="Southern Pine Electric Cooperative"/>
    <s v="A"/>
    <x v="0"/>
    <s v="O"/>
    <x v="0"/>
    <x v="1"/>
    <s v="MISO"/>
    <n v="113860.3"/>
    <n v="904081"/>
    <x v="1119"/>
    <n v="36864.699999999997"/>
    <n v="313534"/>
    <x v="1081"/>
    <n v="60080.1"/>
    <n v="738307"/>
    <x v="190"/>
  </r>
  <r>
    <n v="2022"/>
    <n v="17671"/>
    <s v="Southwest Arkansas E C C"/>
    <s v="A"/>
    <x v="0"/>
    <s v="O"/>
    <x v="25"/>
    <x v="1"/>
    <s v="MISO"/>
    <n v="47002.1"/>
    <n v="374771"/>
    <x v="1120"/>
    <n v="15201.4"/>
    <n v="142038"/>
    <x v="1082"/>
    <n v="16227.5"/>
    <n v="177359"/>
    <x v="42"/>
  </r>
  <r>
    <n v="2022"/>
    <n v="17671"/>
    <s v="Southwest Arkansas E C C"/>
    <s v="A"/>
    <x v="0"/>
    <s v="O"/>
    <x v="16"/>
    <x v="1"/>
    <s v="MISO"/>
    <n v="361.6"/>
    <n v="2727"/>
    <x v="1121"/>
    <n v="44.8"/>
    <n v="357"/>
    <x v="1052"/>
    <n v="0"/>
    <n v="0"/>
    <x v="1"/>
  </r>
  <r>
    <n v="2022"/>
    <n v="17671"/>
    <s v="Southwest Arkansas E C C"/>
    <s v="A"/>
    <x v="0"/>
    <s v="O"/>
    <x v="21"/>
    <x v="1"/>
    <s v="MISO"/>
    <n v="2549.8000000000002"/>
    <n v="21129"/>
    <x v="599"/>
    <n v="179.6"/>
    <n v="1325"/>
    <x v="1083"/>
    <n v="0"/>
    <n v="0"/>
    <x v="1"/>
  </r>
  <r>
    <n v="2022"/>
    <n v="17683"/>
    <s v="Southwest Mississippi E P A"/>
    <s v="A"/>
    <x v="0"/>
    <s v="O"/>
    <x v="0"/>
    <x v="1"/>
    <s v="MISO"/>
    <n v="39413.1"/>
    <n v="287841"/>
    <x v="1122"/>
    <n v="10271.299999999999"/>
    <n v="80396"/>
    <x v="1084"/>
    <n v="9634.9"/>
    <n v="107695"/>
    <x v="50"/>
  </r>
  <r>
    <n v="2022"/>
    <n v="17684"/>
    <s v="Southwest Louisiana E M C"/>
    <s v="A"/>
    <x v="0"/>
    <s v="O"/>
    <x v="17"/>
    <x v="1"/>
    <s v="MISO"/>
    <n v="199492.7"/>
    <n v="1819805"/>
    <x v="1123"/>
    <n v="58811.9"/>
    <n v="494318"/>
    <x v="1085"/>
    <n v="25518.3"/>
    <n v="278055"/>
    <x v="139"/>
  </r>
  <r>
    <n v="2022"/>
    <n v="17692"/>
    <s v="Southwest Public Power Dist"/>
    <s v="A"/>
    <x v="0"/>
    <s v="O"/>
    <x v="42"/>
    <x v="4"/>
    <s v="SWPP"/>
    <n v="3653.3"/>
    <n v="36929"/>
    <x v="1124"/>
    <n v="5258.4"/>
    <n v="50709"/>
    <x v="1086"/>
    <n v="15109"/>
    <n v="160435"/>
    <x v="395"/>
  </r>
  <r>
    <n v="2022"/>
    <n v="17693"/>
    <s v="Southwest Texas Elec Coop, Inc"/>
    <s v="A"/>
    <x v="0"/>
    <s v="O"/>
    <x v="21"/>
    <x v="1"/>
    <s v="ERCO"/>
    <n v="6243"/>
    <n v="40256"/>
    <x v="1125"/>
    <n v="5097"/>
    <n v="32048"/>
    <x v="1087"/>
    <n v="19389"/>
    <n v="189290"/>
    <x v="396"/>
  </r>
  <r>
    <n v="2022"/>
    <n v="17694"/>
    <s v="Southwest Tennessee E M C"/>
    <s v="A"/>
    <x v="0"/>
    <s v="O"/>
    <x v="22"/>
    <x v="1"/>
    <s v="TVA"/>
    <n v="88343"/>
    <n v="688033"/>
    <x v="1126"/>
    <n v="32584"/>
    <n v="230485"/>
    <x v="1088"/>
    <n v="1433"/>
    <n v="18957"/>
    <x v="14"/>
  </r>
  <r>
    <n v="2022"/>
    <n v="17697"/>
    <s v="Southwestern Electric Coop Inc - (IL)"/>
    <s v="A"/>
    <x v="0"/>
    <s v="O"/>
    <x v="27"/>
    <x v="1"/>
    <s v="MISO"/>
    <n v="44328.6"/>
    <n v="341559"/>
    <x v="1127"/>
    <n v="11854.3"/>
    <n v="99457"/>
    <x v="1089"/>
    <n v="4134.8999999999996"/>
    <n v="12645"/>
    <x v="12"/>
  </r>
  <r>
    <n v="2022"/>
    <n v="17698"/>
    <s v="Southwestern Electric Power Co"/>
    <s v="A"/>
    <x v="0"/>
    <s v="O"/>
    <x v="25"/>
    <x v="3"/>
    <s v="SWPP"/>
    <n v="156216.79999999999"/>
    <n v="1216126"/>
    <x v="1128"/>
    <n v="141154.4"/>
    <n v="1323352"/>
    <x v="1090"/>
    <n v="99455.2"/>
    <n v="1140926"/>
    <x v="397"/>
  </r>
  <r>
    <n v="2022"/>
    <n v="17698"/>
    <s v="Southwestern Electric Power Co"/>
    <s v="A"/>
    <x v="0"/>
    <s v="O"/>
    <x v="17"/>
    <x v="3"/>
    <s v="SWPP"/>
    <n v="402137.7"/>
    <n v="3029121"/>
    <x v="1129"/>
    <n v="275695.5"/>
    <n v="2316647"/>
    <x v="1091"/>
    <n v="108336.7"/>
    <n v="1190888"/>
    <x v="398"/>
  </r>
  <r>
    <n v="2022"/>
    <n v="17698"/>
    <s v="Southwestern Electric Power Co"/>
    <s v="A"/>
    <x v="0"/>
    <s v="O"/>
    <x v="21"/>
    <x v="3"/>
    <s v="SWPP"/>
    <n v="294361.7"/>
    <n v="2293022"/>
    <x v="1130"/>
    <n v="237252.5"/>
    <n v="2166424"/>
    <x v="1092"/>
    <n v="229768.2"/>
    <n v="2842329"/>
    <x v="399"/>
  </r>
  <r>
    <n v="2022"/>
    <n v="17710"/>
    <s v="Spark Energy, LP"/>
    <s v="B"/>
    <x v="1"/>
    <s v="O"/>
    <x v="39"/>
    <x v="2"/>
    <s v="ISNE"/>
    <n v="45"/>
    <n v="307"/>
    <x v="1131"/>
    <n v="227"/>
    <n v="1349"/>
    <x v="1093"/>
    <s v="."/>
    <s v="."/>
    <x v="7"/>
  </r>
  <r>
    <n v="2022"/>
    <n v="17710"/>
    <s v="Spark Energy, LP"/>
    <s v="B"/>
    <x v="1"/>
    <s v="O"/>
    <x v="31"/>
    <x v="2"/>
    <s v="PJM"/>
    <n v="288"/>
    <n v="2466"/>
    <x v="1132"/>
    <n v="0"/>
    <n v="0"/>
    <x v="19"/>
    <n v="0"/>
    <n v="0"/>
    <x v="1"/>
  </r>
  <r>
    <n v="2022"/>
    <n v="17710"/>
    <s v="Spark Energy, LP"/>
    <s v="B"/>
    <x v="1"/>
    <s v="O"/>
    <x v="27"/>
    <x v="2"/>
    <s v="MISO"/>
    <n v="27745"/>
    <n v="157258"/>
    <x v="1133"/>
    <n v="1055"/>
    <n v="6413"/>
    <x v="1094"/>
    <n v="0"/>
    <n v="0"/>
    <x v="1"/>
  </r>
  <r>
    <n v="2022"/>
    <n v="17710"/>
    <s v="Spark Energy, LP"/>
    <s v="B"/>
    <x v="1"/>
    <s v="O"/>
    <x v="1"/>
    <x v="2"/>
    <s v="PJM"/>
    <n v="3691"/>
    <n v="22096"/>
    <x v="1134"/>
    <n v="273"/>
    <n v="1481"/>
    <x v="1095"/>
    <n v="0"/>
    <n v="0"/>
    <x v="1"/>
  </r>
  <r>
    <n v="2022"/>
    <n v="17710"/>
    <s v="Spark Energy, LP"/>
    <s v="B"/>
    <x v="1"/>
    <s v="O"/>
    <x v="26"/>
    <x v="2"/>
    <s v="PJM"/>
    <n v="54"/>
    <n v="304"/>
    <x v="1135"/>
    <n v="2"/>
    <n v="9"/>
    <x v="4"/>
    <n v="0"/>
    <n v="0"/>
    <x v="1"/>
  </r>
  <r>
    <n v="2022"/>
    <n v="17710"/>
    <s v="Spark Energy, LP"/>
    <s v="B"/>
    <x v="1"/>
    <s v="O"/>
    <x v="5"/>
    <x v="2"/>
    <s v="PJM"/>
    <n v="34"/>
    <n v="398"/>
    <x v="483"/>
    <n v="59"/>
    <n v="308"/>
    <x v="1096"/>
    <n v="0"/>
    <n v="0"/>
    <x v="1"/>
  </r>
  <r>
    <n v="2022"/>
    <n v="17710"/>
    <s v="Spark Energy, LP"/>
    <s v="D"/>
    <x v="0"/>
    <s v="O"/>
    <x v="21"/>
    <x v="2"/>
    <s v="ERCO"/>
    <n v="84781"/>
    <n v="649826"/>
    <x v="1136"/>
    <n v="4193"/>
    <n v="28566"/>
    <x v="1097"/>
    <n v="0"/>
    <n v="0"/>
    <x v="1"/>
  </r>
  <r>
    <n v="2022"/>
    <n v="17715"/>
    <s v="Southwestern Electric Coop Inc - (NM)"/>
    <s v="A"/>
    <x v="0"/>
    <s v="O"/>
    <x v="45"/>
    <x v="1"/>
    <s v="PNM"/>
    <n v="18.2"/>
    <n v="88"/>
    <x v="1137"/>
    <n v="5.6"/>
    <n v="29"/>
    <x v="501"/>
    <s v="."/>
    <s v="."/>
    <x v="7"/>
  </r>
  <r>
    <n v="2022"/>
    <n v="17715"/>
    <s v="Southwestern Electric Coop Inc - (NM)"/>
    <s v="A"/>
    <x v="0"/>
    <s v="O"/>
    <x v="43"/>
    <x v="1"/>
    <s v="PNM"/>
    <n v="2409.1999999999998"/>
    <n v="9946"/>
    <x v="1138"/>
    <n v="1914.5"/>
    <n v="12008"/>
    <x v="1098"/>
    <n v="22234"/>
    <n v="286680"/>
    <x v="400"/>
  </r>
  <r>
    <n v="2022"/>
    <n v="17715"/>
    <s v="Southwestern Electric Coop Inc - (NM)"/>
    <s v="A"/>
    <x v="0"/>
    <s v="O"/>
    <x v="16"/>
    <x v="1"/>
    <s v="PNM"/>
    <n v="9.1"/>
    <n v="45"/>
    <x v="1139"/>
    <n v="0"/>
    <s v="."/>
    <x v="19"/>
    <n v="95.4"/>
    <n v="676"/>
    <x v="61"/>
  </r>
  <r>
    <n v="2022"/>
    <n v="17715"/>
    <s v="Southwestern Electric Coop Inc - (NM)"/>
    <s v="A"/>
    <x v="0"/>
    <s v="O"/>
    <x v="21"/>
    <x v="1"/>
    <s v="PNM"/>
    <n v="18.399999999999999"/>
    <n v="77"/>
    <x v="66"/>
    <n v="0"/>
    <n v="0"/>
    <x v="19"/>
    <n v="386.7"/>
    <n v="2895"/>
    <x v="50"/>
  </r>
  <r>
    <n v="2022"/>
    <n v="17718"/>
    <s v="Southwestern Public Service Co"/>
    <s v="A"/>
    <x v="0"/>
    <s v="O"/>
    <x v="43"/>
    <x v="3"/>
    <s v="SWPP"/>
    <n v="154498.5"/>
    <n v="1216818"/>
    <x v="1140"/>
    <n v="235827.1"/>
    <n v="2408723"/>
    <x v="1099"/>
    <n v="323744.40000000002"/>
    <n v="5357152"/>
    <x v="277"/>
  </r>
  <r>
    <n v="2022"/>
    <n v="17718"/>
    <s v="Southwestern Public Service Co"/>
    <s v="A"/>
    <x v="0"/>
    <s v="O"/>
    <x v="21"/>
    <x v="3"/>
    <s v="SWPP"/>
    <n v="353165.8"/>
    <n v="2627405"/>
    <x v="1141"/>
    <n v="331990"/>
    <n v="3541261"/>
    <x v="1100"/>
    <n v="405128.6"/>
    <n v="7460212"/>
    <x v="84"/>
  </r>
  <r>
    <n v="2022"/>
    <n v="17732"/>
    <s v="Spanish Fork City Corporation"/>
    <s v="A"/>
    <x v="0"/>
    <s v="O"/>
    <x v="38"/>
    <x v="0"/>
    <s v="PACE"/>
    <n v="12408"/>
    <n v="123455"/>
    <x v="1142"/>
    <n v="10025"/>
    <n v="107430"/>
    <x v="80"/>
    <n v="4141"/>
    <n v="61181"/>
    <x v="61"/>
  </r>
  <r>
    <n v="2022"/>
    <n v="17740"/>
    <s v="City of Sparta"/>
    <s v="A"/>
    <x v="0"/>
    <s v="O"/>
    <x v="22"/>
    <x v="0"/>
    <s v="TVA"/>
    <n v="3160"/>
    <n v="25579"/>
    <x v="1143"/>
    <n v="5579"/>
    <n v="45182"/>
    <x v="1101"/>
    <n v="4626"/>
    <n v="52794"/>
    <x v="42"/>
  </r>
  <r>
    <n v="2022"/>
    <n v="17826"/>
    <s v="Springer Electric Coop, Inc"/>
    <s v="A"/>
    <x v="0"/>
    <s v="O"/>
    <x v="43"/>
    <x v="1"/>
    <s v="PNM"/>
    <n v="2722"/>
    <n v="15142"/>
    <x v="1144"/>
    <n v="2752"/>
    <n v="19615"/>
    <x v="1102"/>
    <n v="13705"/>
    <n v="191808"/>
    <x v="57"/>
  </r>
  <r>
    <n v="2022"/>
    <n v="17828"/>
    <s v="City of Springfield - (IL)"/>
    <s v="A"/>
    <x v="0"/>
    <s v="O"/>
    <x v="27"/>
    <x v="0"/>
    <s v="MISO"/>
    <n v="75071.399999999994"/>
    <n v="630517"/>
    <x v="1145"/>
    <n v="120658.7"/>
    <n v="911894"/>
    <x v="1103"/>
    <s v="."/>
    <s v="."/>
    <x v="7"/>
  </r>
  <r>
    <n v="2022"/>
    <n v="17829"/>
    <s v="City of Springfield - (TN)"/>
    <s v="A"/>
    <x v="0"/>
    <s v="O"/>
    <x v="22"/>
    <x v="0"/>
    <s v="TVA"/>
    <n v="11241"/>
    <n v="99453"/>
    <x v="1146"/>
    <n v="13091"/>
    <n v="111532"/>
    <x v="250"/>
    <n v="7024"/>
    <n v="86390"/>
    <x v="2"/>
  </r>
  <r>
    <n v="2022"/>
    <n v="17832"/>
    <s v="Snapping Shoals El Member Corp"/>
    <s v="A"/>
    <x v="0"/>
    <s v="O"/>
    <x v="12"/>
    <x v="1"/>
    <s v="SOCO"/>
    <n v="188790.9"/>
    <n v="1574270"/>
    <x v="1147"/>
    <n v="29598.3"/>
    <n v="265820"/>
    <x v="1104"/>
    <n v="14268.6"/>
    <n v="210887"/>
    <x v="262"/>
  </r>
  <r>
    <n v="2022"/>
    <n v="17833"/>
    <s v="City Utilities of Springfield - (MO)"/>
    <s v="A"/>
    <x v="0"/>
    <s v="O"/>
    <x v="35"/>
    <x v="0"/>
    <s v="SWPP"/>
    <n v="117799"/>
    <n v="1108601"/>
    <x v="1148"/>
    <n v="137826"/>
    <n v="1568655"/>
    <x v="1105"/>
    <n v="35292"/>
    <n v="477258"/>
    <x v="174"/>
  </r>
  <r>
    <n v="2022"/>
    <n v="17839"/>
    <s v="City of Springfield - (OR)"/>
    <s v="A"/>
    <x v="0"/>
    <s v="O"/>
    <x v="33"/>
    <x v="0"/>
    <s v="BPAT"/>
    <n v="28814"/>
    <n v="384696"/>
    <x v="1149"/>
    <n v="18361"/>
    <n v="245477"/>
    <x v="1106"/>
    <n v="9630"/>
    <n v="145541"/>
    <x v="38"/>
  </r>
  <r>
    <n v="2022"/>
    <n v="17845"/>
    <s v="City of Springville - (UT)"/>
    <s v="A"/>
    <x v="0"/>
    <s v="O"/>
    <x v="38"/>
    <x v="0"/>
    <s v="PACE"/>
    <n v="11330.2"/>
    <n v="101148"/>
    <x v="1150"/>
    <n v="11360.3"/>
    <n v="111894"/>
    <x v="1107"/>
    <n v="6366.2"/>
    <n v="80137"/>
    <x v="0"/>
  </r>
  <r>
    <n v="2022"/>
    <n v="17860"/>
    <s v="City of St Charles - (IL)"/>
    <s v="A"/>
    <x v="0"/>
    <s v="O"/>
    <x v="27"/>
    <x v="0"/>
    <s v="PJM"/>
    <n v="17672.2"/>
    <n v="120352"/>
    <x v="1151"/>
    <n v="23056.799999999999"/>
    <n v="177318"/>
    <x v="1108"/>
    <n v="19409.7"/>
    <n v="195544"/>
    <x v="280"/>
  </r>
  <r>
    <n v="2022"/>
    <n v="17874"/>
    <s v="City of St George"/>
    <s v="A"/>
    <x v="0"/>
    <s v="O"/>
    <x v="38"/>
    <x v="0"/>
    <s v="PACE"/>
    <n v="32749.8"/>
    <n v="323873"/>
    <x v="1152"/>
    <n v="33349.599999999999"/>
    <n v="376416"/>
    <x v="1109"/>
    <n v="0"/>
    <n v="0"/>
    <x v="1"/>
  </r>
  <r>
    <n v="2022"/>
    <n v="17891"/>
    <s v="City of St Marys - (OH)"/>
    <s v="A"/>
    <x v="0"/>
    <s v="O"/>
    <x v="32"/>
    <x v="0"/>
    <s v="PJM"/>
    <n v="4802.6000000000004"/>
    <n v="36973"/>
    <x v="1153"/>
    <n v="3449.6"/>
    <n v="28094"/>
    <x v="1110"/>
    <n v="11161.4"/>
    <n v="121874"/>
    <x v="50"/>
  </r>
  <r>
    <n v="2022"/>
    <n v="18006"/>
    <s v="City of Starkville"/>
    <s v="A"/>
    <x v="0"/>
    <s v="O"/>
    <x v="0"/>
    <x v="0"/>
    <s v="TVA"/>
    <n v="15816"/>
    <n v="130154"/>
    <x v="1154"/>
    <n v="27751"/>
    <n v="270244"/>
    <x v="1111"/>
    <n v="2284"/>
    <n v="28393"/>
    <x v="15"/>
  </r>
  <r>
    <n v="2022"/>
    <n v="18019"/>
    <s v="Stearns Cooperative Elec Assn"/>
    <s v="A"/>
    <x v="0"/>
    <s v="O"/>
    <x v="6"/>
    <x v="1"/>
    <s v="MISO"/>
    <n v="46988.3"/>
    <n v="405358"/>
    <x v="1155"/>
    <n v="10145.5"/>
    <n v="96269"/>
    <x v="172"/>
    <n v="4184.1000000000004"/>
    <n v="48980"/>
    <x v="401"/>
  </r>
  <r>
    <n v="2022"/>
    <n v="18022"/>
    <s v="City of Statesville - (NC)"/>
    <s v="A"/>
    <x v="0"/>
    <s v="O"/>
    <x v="13"/>
    <x v="0"/>
    <s v="DUK"/>
    <n v="13412.7"/>
    <n v="124591"/>
    <x v="1156"/>
    <n v="21113.7"/>
    <n v="197349"/>
    <x v="1112"/>
    <n v="9967.7000000000007"/>
    <n v="128330"/>
    <x v="55"/>
  </r>
  <r>
    <n v="2022"/>
    <n v="18047"/>
    <s v="Steele-Waseca Cooperative Electric"/>
    <s v="A"/>
    <x v="0"/>
    <s v="O"/>
    <x v="6"/>
    <x v="1"/>
    <s v="MISO"/>
    <n v="18360.5"/>
    <n v="126574"/>
    <x v="333"/>
    <n v="8931.7000000000007"/>
    <n v="72892"/>
    <x v="1113"/>
    <n v="10797.5"/>
    <n v="115080"/>
    <x v="402"/>
  </r>
  <r>
    <n v="2022"/>
    <n v="18085"/>
    <s v="South Central Power Company"/>
    <s v="A"/>
    <x v="0"/>
    <s v="O"/>
    <x v="32"/>
    <x v="1"/>
    <s v="PJM"/>
    <n v="209920.9"/>
    <n v="1543256"/>
    <x v="1157"/>
    <n v="32301.200000000001"/>
    <n v="233644"/>
    <x v="1114"/>
    <n v="92441.2"/>
    <n v="939611"/>
    <x v="403"/>
  </r>
  <r>
    <n v="2022"/>
    <n v="18087"/>
    <s v="Town of Sterling - (MA)"/>
    <s v="A"/>
    <x v="0"/>
    <s v="O"/>
    <x v="40"/>
    <x v="0"/>
    <s v="ISNE"/>
    <n v="5516"/>
    <n v="32639"/>
    <x v="1158"/>
    <n v="2299"/>
    <n v="14536"/>
    <x v="1115"/>
    <n v="2926"/>
    <n v="19204"/>
    <x v="404"/>
  </r>
  <r>
    <n v="2022"/>
    <n v="18125"/>
    <s v="Stillwater Utilities Authority"/>
    <s v="A"/>
    <x v="0"/>
    <s v="O"/>
    <x v="16"/>
    <x v="0"/>
    <s v="SWPP"/>
    <n v="29079"/>
    <n v="216838"/>
    <x v="1159"/>
    <n v="22383"/>
    <n v="179567"/>
    <x v="1116"/>
    <n v="5678"/>
    <n v="57248"/>
    <x v="57"/>
  </r>
  <r>
    <n v="2022"/>
    <n v="18181"/>
    <s v="City of Stoughton - (WI)"/>
    <s v="A"/>
    <x v="0"/>
    <s v="O"/>
    <x v="3"/>
    <x v="0"/>
    <s v="MISO"/>
    <n v="8439.4"/>
    <n v="66004"/>
    <x v="1160"/>
    <n v="5955.5"/>
    <n v="53091"/>
    <x v="863"/>
    <n v="1960.6"/>
    <n v="20310"/>
    <x v="15"/>
  </r>
  <r>
    <n v="2022"/>
    <n v="18193"/>
    <s v="Direct Energy Business"/>
    <s v="B"/>
    <x v="1"/>
    <s v="O"/>
    <x v="10"/>
    <x v="2"/>
    <s v="CISO"/>
    <n v="0"/>
    <n v="0"/>
    <x v="19"/>
    <n v="297268.8"/>
    <n v="3342832"/>
    <x v="1117"/>
    <n v="10279.299999999999"/>
    <n v="116588"/>
    <x v="102"/>
  </r>
  <r>
    <n v="2022"/>
    <n v="18193"/>
    <s v="Direct Energy Business"/>
    <s v="B"/>
    <x v="1"/>
    <s v="O"/>
    <x v="39"/>
    <x v="2"/>
    <s v="ISNE"/>
    <n v="0"/>
    <n v="0"/>
    <x v="19"/>
    <n v="141231.29999999999"/>
    <n v="1642796"/>
    <x v="1118"/>
    <n v="882.8"/>
    <n v="10222"/>
    <x v="405"/>
  </r>
  <r>
    <n v="2022"/>
    <n v="18193"/>
    <s v="Direct Energy Business"/>
    <s v="B"/>
    <x v="1"/>
    <s v="O"/>
    <x v="48"/>
    <x v="2"/>
    <s v="PJM"/>
    <n v="0"/>
    <n v="0"/>
    <x v="19"/>
    <n v="79604.5"/>
    <n v="847087"/>
    <x v="1119"/>
    <n v="0"/>
    <n v="0"/>
    <x v="1"/>
  </r>
  <r>
    <n v="2022"/>
    <n v="18193"/>
    <s v="Direct Energy Business"/>
    <s v="B"/>
    <x v="1"/>
    <s v="O"/>
    <x v="31"/>
    <x v="2"/>
    <s v="PJM"/>
    <n v="0"/>
    <n v="0"/>
    <x v="19"/>
    <n v="33797"/>
    <n v="410539"/>
    <x v="1120"/>
    <n v="565.6"/>
    <n v="6752"/>
    <x v="101"/>
  </r>
  <r>
    <n v="2022"/>
    <n v="18193"/>
    <s v="Direct Energy Business"/>
    <s v="B"/>
    <x v="1"/>
    <s v="O"/>
    <x v="27"/>
    <x v="2"/>
    <s v="MISO"/>
    <n v="0"/>
    <n v="0"/>
    <x v="19"/>
    <n v="464564.1"/>
    <n v="6673545"/>
    <x v="1121"/>
    <n v="11034.2"/>
    <n v="158226"/>
    <x v="406"/>
  </r>
  <r>
    <n v="2022"/>
    <n v="18193"/>
    <s v="Direct Energy Business"/>
    <s v="B"/>
    <x v="1"/>
    <s v="O"/>
    <x v="40"/>
    <x v="2"/>
    <s v="ISNE"/>
    <n v="0"/>
    <n v="0"/>
    <x v="19"/>
    <n v="294477.3"/>
    <n v="2793217"/>
    <x v="1122"/>
    <n v="4733.8"/>
    <n v="44794"/>
    <x v="99"/>
  </r>
  <r>
    <n v="2022"/>
    <n v="18193"/>
    <s v="Direct Energy Business"/>
    <s v="B"/>
    <x v="1"/>
    <s v="O"/>
    <x v="1"/>
    <x v="2"/>
    <s v="PJM"/>
    <n v="0"/>
    <n v="0"/>
    <x v="19"/>
    <n v="239241.7"/>
    <n v="2865369"/>
    <x v="1123"/>
    <n v="3970.9"/>
    <n v="46859"/>
    <x v="407"/>
  </r>
  <r>
    <n v="2022"/>
    <n v="18193"/>
    <s v="Direct Energy Business"/>
    <s v="B"/>
    <x v="1"/>
    <s v="O"/>
    <x v="28"/>
    <x v="2"/>
    <s v="ISNE"/>
    <n v="0"/>
    <n v="0"/>
    <x v="19"/>
    <n v="40675.5"/>
    <n v="646454"/>
    <x v="1124"/>
    <n v="390.5"/>
    <n v="6679"/>
    <x v="91"/>
  </r>
  <r>
    <n v="2022"/>
    <n v="18193"/>
    <s v="Direct Energy Business"/>
    <s v="B"/>
    <x v="1"/>
    <s v="O"/>
    <x v="18"/>
    <x v="2"/>
    <s v="MISO"/>
    <n v="0"/>
    <n v="0"/>
    <x v="19"/>
    <n v="52197.1"/>
    <n v="775651"/>
    <x v="1125"/>
    <n v="92.4"/>
    <n v="1362"/>
    <x v="12"/>
  </r>
  <r>
    <n v="2022"/>
    <n v="18193"/>
    <s v="Direct Energy Business"/>
    <s v="B"/>
    <x v="1"/>
    <s v="O"/>
    <x v="49"/>
    <x v="2"/>
    <s v="ISNE"/>
    <n v="0"/>
    <n v="0"/>
    <x v="19"/>
    <n v="54441.9"/>
    <n v="763106"/>
    <x v="1126"/>
    <n v="819.6"/>
    <n v="11510"/>
    <x v="148"/>
  </r>
  <r>
    <n v="2022"/>
    <n v="18193"/>
    <s v="Direct Energy Business"/>
    <s v="B"/>
    <x v="1"/>
    <s v="O"/>
    <x v="26"/>
    <x v="2"/>
    <s v="PJM"/>
    <n v="0"/>
    <n v="0"/>
    <x v="19"/>
    <n v="381950.5"/>
    <n v="4284781"/>
    <x v="1127"/>
    <n v="2581.8000000000002"/>
    <n v="28989"/>
    <x v="408"/>
  </r>
  <r>
    <n v="2022"/>
    <n v="18193"/>
    <s v="Direct Energy Business"/>
    <s v="B"/>
    <x v="1"/>
    <s v="O"/>
    <x v="4"/>
    <x v="2"/>
    <s v="NYIS"/>
    <n v="0"/>
    <n v="0"/>
    <x v="19"/>
    <n v="543481.1"/>
    <n v="6786120"/>
    <x v="1128"/>
    <n v="5947"/>
    <n v="74891"/>
    <x v="409"/>
  </r>
  <r>
    <n v="2022"/>
    <n v="18193"/>
    <s v="Direct Energy Business"/>
    <s v="B"/>
    <x v="1"/>
    <s v="O"/>
    <x v="32"/>
    <x v="2"/>
    <s v="PJM"/>
    <n v="0"/>
    <n v="0"/>
    <x v="19"/>
    <n v="275380.2"/>
    <n v="5557122"/>
    <x v="1129"/>
    <n v="6205.9"/>
    <n v="123576"/>
    <x v="410"/>
  </r>
  <r>
    <n v="2022"/>
    <n v="18193"/>
    <s v="Direct Energy Business"/>
    <s v="B"/>
    <x v="1"/>
    <s v="O"/>
    <x v="5"/>
    <x v="2"/>
    <s v="PJM"/>
    <n v="0"/>
    <n v="0"/>
    <x v="19"/>
    <n v="584716.1"/>
    <n v="8174357"/>
    <x v="1130"/>
    <n v="14305.1"/>
    <n v="199599"/>
    <x v="411"/>
  </r>
  <r>
    <n v="2022"/>
    <n v="18193"/>
    <s v="Direct Energy Business"/>
    <s v="B"/>
    <x v="1"/>
    <s v="O"/>
    <x v="36"/>
    <x v="2"/>
    <s v="ISNE"/>
    <n v="0"/>
    <n v="0"/>
    <x v="19"/>
    <n v="65524"/>
    <n v="749815"/>
    <x v="1131"/>
    <n v="613.20000000000005"/>
    <n v="6996"/>
    <x v="238"/>
  </r>
  <r>
    <n v="2022"/>
    <n v="18193"/>
    <s v="Direct Energy Business"/>
    <s v="B"/>
    <x v="1"/>
    <s v="O"/>
    <x v="2"/>
    <x v="2"/>
    <s v="PJM"/>
    <n v="0"/>
    <n v="0"/>
    <x v="19"/>
    <n v="91120.2"/>
    <n v="1117197"/>
    <x v="862"/>
    <n v="355.9"/>
    <n v="4321"/>
    <x v="2"/>
  </r>
  <r>
    <n v="2022"/>
    <n v="18193"/>
    <s v="Direct Energy Business"/>
    <s v="D"/>
    <x v="0"/>
    <s v="O"/>
    <x v="21"/>
    <x v="2"/>
    <s v="ERCO"/>
    <n v="0"/>
    <n v="0"/>
    <x v="19"/>
    <n v="850192.4"/>
    <n v="10455012"/>
    <x v="1132"/>
    <n v="18721.599999999999"/>
    <n v="237317"/>
    <x v="412"/>
  </r>
  <r>
    <n v="2022"/>
    <n v="18203"/>
    <s v="Tallapoosa River Elec Coop Inc"/>
    <s v="A"/>
    <x v="0"/>
    <s v="O"/>
    <x v="9"/>
    <x v="1"/>
    <s v="SOCO"/>
    <n v="49029.5"/>
    <n v="389540"/>
    <x v="1161"/>
    <n v="5873.6"/>
    <n v="39930"/>
    <x v="1133"/>
    <n v="13185.4"/>
    <n v="153261"/>
    <x v="9"/>
  </r>
  <r>
    <n v="2022"/>
    <n v="18206"/>
    <s v="Strawberry Electric Serv Dist"/>
    <s v="A"/>
    <x v="0"/>
    <s v="O"/>
    <x v="38"/>
    <x v="4"/>
    <s v="PACE"/>
    <n v="6247.7"/>
    <n v="50647"/>
    <x v="1162"/>
    <n v="1696.2"/>
    <n v="14110"/>
    <x v="516"/>
    <n v="333.2"/>
    <n v="3170"/>
    <x v="156"/>
  </r>
  <r>
    <n v="2022"/>
    <n v="18249"/>
    <s v="City of Sturgeon Bay - (WI)"/>
    <s v="A"/>
    <x v="0"/>
    <s v="O"/>
    <x v="3"/>
    <x v="0"/>
    <s v="MISO"/>
    <n v="7247.7"/>
    <n v="55263"/>
    <x v="1163"/>
    <n v="8834.6"/>
    <n v="77514"/>
    <x v="1134"/>
    <n v="1468.9"/>
    <n v="16772"/>
    <x v="14"/>
  </r>
  <r>
    <n v="2022"/>
    <n v="18252"/>
    <s v="City of Sturgis"/>
    <s v="A"/>
    <x v="0"/>
    <s v="O"/>
    <x v="18"/>
    <x v="0"/>
    <s v="PJM"/>
    <n v="6254.7"/>
    <n v="49802"/>
    <x v="1164"/>
    <n v="6114.2"/>
    <n v="34826"/>
    <x v="105"/>
    <n v="12151.4"/>
    <n v="116480"/>
    <x v="103"/>
  </r>
  <r>
    <n v="2022"/>
    <n v="18260"/>
    <s v="Surprise Valley Electrification"/>
    <s v="A"/>
    <x v="0"/>
    <s v="O"/>
    <x v="10"/>
    <x v="1"/>
    <s v="PACW"/>
    <n v="3607.2"/>
    <n v="35932"/>
    <x v="662"/>
    <n v="1133.3"/>
    <n v="10869"/>
    <x v="1135"/>
    <n v="6195.1"/>
    <n v="72264"/>
    <x v="413"/>
  </r>
  <r>
    <n v="2022"/>
    <n v="18260"/>
    <s v="Surprise Valley Electrification"/>
    <s v="A"/>
    <x v="0"/>
    <s v="O"/>
    <x v="37"/>
    <x v="1"/>
    <s v="PACW"/>
    <n v="5.4"/>
    <n v="53"/>
    <x v="1165"/>
    <n v="7.5"/>
    <n v="72"/>
    <x v="91"/>
    <n v="2.2999999999999998"/>
    <n v="26"/>
    <x v="14"/>
  </r>
  <r>
    <n v="2022"/>
    <n v="18260"/>
    <s v="Surprise Valley Electrification"/>
    <s v="A"/>
    <x v="0"/>
    <s v="O"/>
    <x v="33"/>
    <x v="1"/>
    <s v="PACW"/>
    <n v="1744.5"/>
    <n v="17763"/>
    <x v="1166"/>
    <n v="594.9"/>
    <n v="5655"/>
    <x v="1010"/>
    <n v="1521.3"/>
    <n v="17477"/>
    <x v="296"/>
  </r>
  <r>
    <n v="2022"/>
    <n v="18280"/>
    <s v="Sulphur Springs Valley E C Inc"/>
    <s v="A"/>
    <x v="0"/>
    <s v="O"/>
    <x v="8"/>
    <x v="1"/>
    <s v="WALC"/>
    <n v="63818.8"/>
    <n v="392791"/>
    <x v="1167"/>
    <n v="61023.1"/>
    <n v="450869"/>
    <x v="1136"/>
    <n v="6352.8"/>
    <n v="54022"/>
    <x v="57"/>
  </r>
  <r>
    <n v="2022"/>
    <n v="18304"/>
    <s v="Sumter Electric Coop, Inc"/>
    <s v="A"/>
    <x v="0"/>
    <s v="O"/>
    <x v="29"/>
    <x v="1"/>
    <s v="SEC"/>
    <n v="378745"/>
    <n v="2581354"/>
    <x v="1168"/>
    <n v="40471"/>
    <n v="250578"/>
    <x v="1137"/>
    <n v="105156"/>
    <n v="1001215"/>
    <x v="414"/>
  </r>
  <r>
    <n v="2022"/>
    <n v="18305"/>
    <s v="Sumter Electric Member Corp"/>
    <s v="A"/>
    <x v="0"/>
    <s v="O"/>
    <x v="12"/>
    <x v="1"/>
    <s v="SOCO"/>
    <n v="30436.9"/>
    <n v="227101"/>
    <x v="1169"/>
    <n v="16284.3"/>
    <n v="104972"/>
    <x v="1138"/>
    <n v="3170.3"/>
    <n v="30078"/>
    <x v="38"/>
  </r>
  <r>
    <n v="2022"/>
    <n v="18312"/>
    <s v="Sun Prairie Utilities"/>
    <s v="A"/>
    <x v="0"/>
    <s v="O"/>
    <x v="3"/>
    <x v="0"/>
    <s v="MISO"/>
    <n v="14401.5"/>
    <n v="116611"/>
    <x v="1170"/>
    <n v="15063.5"/>
    <n v="144678"/>
    <x v="741"/>
    <n v="2778.7"/>
    <n v="32725"/>
    <x v="57"/>
  </r>
  <r>
    <n v="2022"/>
    <n v="18336"/>
    <s v="Superior Water and Light Co"/>
    <s v="A"/>
    <x v="0"/>
    <s v="O"/>
    <x v="3"/>
    <x v="3"/>
    <s v="MISO"/>
    <n v="13388.8"/>
    <n v="94322"/>
    <x v="1171"/>
    <n v="14046.1"/>
    <n v="126141"/>
    <x v="652"/>
    <n v="56567.3"/>
    <n v="699862"/>
    <x v="232"/>
  </r>
  <r>
    <n v="2022"/>
    <n v="18339"/>
    <s v="Surry-Yadkin Elec Member Corp"/>
    <s v="A"/>
    <x v="0"/>
    <s v="O"/>
    <x v="13"/>
    <x v="1"/>
    <s v="DUK"/>
    <n v="51602.400000000001"/>
    <n v="353422"/>
    <x v="1172"/>
    <n v="2244.4"/>
    <n v="22159"/>
    <x v="1139"/>
    <n v="330.7"/>
    <n v="2579"/>
    <x v="0"/>
  </r>
  <r>
    <n v="2022"/>
    <n v="18360"/>
    <s v="Suwannee Valley Elec Coop Inc"/>
    <s v="A"/>
    <x v="0"/>
    <s v="O"/>
    <x v="29"/>
    <x v="1"/>
    <s v="SEC"/>
    <n v="47805"/>
    <n v="325922"/>
    <x v="1173"/>
    <n v="15184"/>
    <n v="113698"/>
    <x v="1140"/>
    <n v="11497"/>
    <n v="134617"/>
    <x v="48"/>
  </r>
  <r>
    <n v="2022"/>
    <n v="18384"/>
    <s v="City of Sweetwater"/>
    <s v="A"/>
    <x v="0"/>
    <s v="O"/>
    <x v="22"/>
    <x v="0"/>
    <s v="TVA"/>
    <n v="13490"/>
    <n v="113413"/>
    <x v="1174"/>
    <n v="9808"/>
    <n v="77719"/>
    <x v="1141"/>
    <n v="4916"/>
    <n v="58670"/>
    <x v="42"/>
  </r>
  <r>
    <n v="2022"/>
    <n v="18397"/>
    <s v="City of Sylvania - (GA)"/>
    <s v="A"/>
    <x v="0"/>
    <s v="O"/>
    <x v="12"/>
    <x v="0"/>
    <s v="SOCO"/>
    <n v="2890.1"/>
    <n v="21324"/>
    <x v="1175"/>
    <n v="4722.7"/>
    <n v="38481"/>
    <x v="1142"/>
    <n v="46456.3"/>
    <n v="646406"/>
    <x v="57"/>
  </r>
  <r>
    <n v="2022"/>
    <n v="18429"/>
    <s v="City of Tacoma - (WA)"/>
    <s v="A"/>
    <x v="0"/>
    <s v="O"/>
    <x v="20"/>
    <x v="0"/>
    <s v="TPWR"/>
    <n v="204838"/>
    <n v="2041309"/>
    <x v="1176"/>
    <n v="32800.300000000003"/>
    <n v="332952"/>
    <x v="1143"/>
    <n v="164973"/>
    <n v="2423193"/>
    <x v="415"/>
  </r>
  <r>
    <n v="2022"/>
    <n v="18445"/>
    <s v="City of Tallahassee - (FL)"/>
    <s v="A"/>
    <x v="0"/>
    <s v="O"/>
    <x v="29"/>
    <x v="0"/>
    <s v="TAL"/>
    <n v="141823"/>
    <n v="1148688"/>
    <x v="1177"/>
    <n v="129158"/>
    <n v="1474215"/>
    <x v="1144"/>
    <s v="."/>
    <s v="."/>
    <x v="7"/>
  </r>
  <r>
    <n v="2022"/>
    <n v="18447"/>
    <s v="Tallahatchie Valley E P A"/>
    <s v="A"/>
    <x v="0"/>
    <s v="O"/>
    <x v="0"/>
    <x v="1"/>
    <s v="TVA"/>
    <n v="37158"/>
    <n v="298738"/>
    <x v="1178"/>
    <n v="30231"/>
    <n v="251477"/>
    <x v="1145"/>
    <n v="8176"/>
    <n v="99380"/>
    <x v="12"/>
  </r>
  <r>
    <n v="2022"/>
    <n v="18449"/>
    <s v="Talquin Electric Coop, Inc"/>
    <s v="A"/>
    <x v="0"/>
    <s v="O"/>
    <x v="29"/>
    <x v="1"/>
    <s v="SEC"/>
    <n v="98423"/>
    <n v="697590"/>
    <x v="1179"/>
    <n v="20182.099999999999"/>
    <n v="169324"/>
    <x v="1146"/>
    <n v="14454.8"/>
    <n v="159764"/>
    <x v="57"/>
  </r>
  <r>
    <n v="2022"/>
    <n v="18454"/>
    <s v="Tampa Electric Co"/>
    <s v="A"/>
    <x v="0"/>
    <s v="O"/>
    <x v="29"/>
    <x v="3"/>
    <s v="TEC"/>
    <n v="1380689.9"/>
    <n v="10109074"/>
    <x v="1180"/>
    <n v="881594.5"/>
    <n v="8246770"/>
    <x v="1147"/>
    <n v="176383.8"/>
    <n v="2110885"/>
    <x v="416"/>
  </r>
  <r>
    <n v="2022"/>
    <n v="18466"/>
    <s v="Town of Tarboro - (NC)"/>
    <s v="A"/>
    <x v="0"/>
    <s v="O"/>
    <x v="13"/>
    <x v="0"/>
    <s v="CPLE"/>
    <n v="7746"/>
    <n v="61735"/>
    <x v="1181"/>
    <n v="7726"/>
    <n v="68180"/>
    <x v="1023"/>
    <n v="7556"/>
    <n v="90192"/>
    <x v="50"/>
  </r>
  <r>
    <n v="2022"/>
    <n v="18472"/>
    <s v="City of Tarrant"/>
    <s v="A"/>
    <x v="0"/>
    <s v="O"/>
    <x v="9"/>
    <x v="0"/>
    <s v="TVA"/>
    <n v="4106"/>
    <n v="29523"/>
    <x v="1182"/>
    <n v="4088"/>
    <n v="27720"/>
    <x v="1148"/>
    <n v="578"/>
    <n v="7903"/>
    <x v="14"/>
  </r>
  <r>
    <n v="2022"/>
    <n v="18476"/>
    <s v="Tara Energy, LLC"/>
    <s v="D"/>
    <x v="0"/>
    <s v="O"/>
    <x v="21"/>
    <x v="2"/>
    <s v="ERCO"/>
    <n v="57353"/>
    <n v="432369"/>
    <x v="1183"/>
    <n v="108027.3"/>
    <n v="1237177"/>
    <x v="1149"/>
    <n v="0"/>
    <n v="0"/>
    <x v="1"/>
  </r>
  <r>
    <n v="2022"/>
    <n v="18488"/>
    <s v="City of Taunton"/>
    <s v="A"/>
    <x v="0"/>
    <s v="O"/>
    <x v="40"/>
    <x v="0"/>
    <s v="ISNE"/>
    <n v="49193"/>
    <n v="285649"/>
    <x v="1184"/>
    <n v="26382"/>
    <n v="138791"/>
    <x v="1150"/>
    <n v="30781"/>
    <n v="213772"/>
    <x v="417"/>
  </r>
  <r>
    <n v="2022"/>
    <n v="18498"/>
    <s v="Taylor County Rural E C C"/>
    <s v="A"/>
    <x v="0"/>
    <s v="O"/>
    <x v="23"/>
    <x v="1"/>
    <s v="PJM"/>
    <n v="36951"/>
    <n v="311990"/>
    <x v="1185"/>
    <n v="14392"/>
    <n v="130785"/>
    <x v="642"/>
    <n v="8669"/>
    <n v="119378"/>
    <x v="61"/>
  </r>
  <r>
    <n v="2022"/>
    <n v="18499"/>
    <s v="Three Notch Elec Member Corp"/>
    <s v="A"/>
    <x v="0"/>
    <s v="O"/>
    <x v="12"/>
    <x v="1"/>
    <s v="SEPA"/>
    <n v="21772"/>
    <n v="146333"/>
    <x v="1186"/>
    <n v="4492"/>
    <n v="29518"/>
    <x v="896"/>
    <n v="8748"/>
    <n v="47562"/>
    <x v="418"/>
  </r>
  <r>
    <n v="2022"/>
    <n v="18642"/>
    <s v="Tennessee Valley Authority"/>
    <s v="A"/>
    <x v="0"/>
    <s v="O"/>
    <x v="9"/>
    <x v="5"/>
    <s v="TVA"/>
    <n v="0"/>
    <n v="0"/>
    <x v="19"/>
    <n v="29738.1"/>
    <n v="396062"/>
    <x v="4"/>
    <n v="240568.6"/>
    <n v="4872332"/>
    <x v="38"/>
  </r>
  <r>
    <n v="2022"/>
    <n v="18642"/>
    <s v="Tennessee Valley Authority"/>
    <s v="A"/>
    <x v="0"/>
    <s v="O"/>
    <x v="23"/>
    <x v="5"/>
    <s v="TVA"/>
    <n v="0"/>
    <n v="0"/>
    <x v="19"/>
    <n v="22570.3"/>
    <n v="283093"/>
    <x v="91"/>
    <n v="209364.4"/>
    <n v="4258166"/>
    <x v="38"/>
  </r>
  <r>
    <n v="2022"/>
    <n v="18642"/>
    <s v="Tennessee Valley Authority"/>
    <s v="A"/>
    <x v="0"/>
    <s v="O"/>
    <x v="0"/>
    <x v="5"/>
    <s v="TVA"/>
    <n v="0"/>
    <n v="0"/>
    <x v="19"/>
    <n v="14264.9"/>
    <n v="172755"/>
    <x v="501"/>
    <n v="205322.9"/>
    <n v="4506692"/>
    <x v="2"/>
  </r>
  <r>
    <n v="2022"/>
    <n v="18642"/>
    <s v="Tennessee Valley Authority"/>
    <s v="A"/>
    <x v="0"/>
    <s v="O"/>
    <x v="13"/>
    <x v="5"/>
    <s v="TVA"/>
    <n v="0"/>
    <n v="0"/>
    <x v="19"/>
    <n v="0"/>
    <n v="49"/>
    <x v="4"/>
    <n v="0"/>
    <n v="0"/>
    <x v="1"/>
  </r>
  <r>
    <n v="2022"/>
    <n v="18642"/>
    <s v="Tennessee Valley Authority"/>
    <s v="A"/>
    <x v="0"/>
    <s v="O"/>
    <x v="22"/>
    <x v="5"/>
    <s v="TVA"/>
    <n v="0"/>
    <n v="0"/>
    <x v="19"/>
    <n v="43497.7"/>
    <n v="534676"/>
    <x v="135"/>
    <n v="321903.5"/>
    <n v="6130045"/>
    <x v="21"/>
  </r>
  <r>
    <n v="2022"/>
    <n v="18643"/>
    <s v="Tennessee Valley Electric Coop"/>
    <s v="A"/>
    <x v="0"/>
    <s v="O"/>
    <x v="22"/>
    <x v="1"/>
    <s v="TVA"/>
    <n v="28244"/>
    <n v="221078"/>
    <x v="1187"/>
    <n v="19896"/>
    <n v="151912"/>
    <x v="1151"/>
    <n v="850"/>
    <n v="9336"/>
    <x v="14"/>
  </r>
  <r>
    <n v="2022"/>
    <n v="18848"/>
    <s v="City of Thomasville - (GA)"/>
    <s v="A"/>
    <x v="0"/>
    <s v="O"/>
    <x v="12"/>
    <x v="0"/>
    <s v="SOCO"/>
    <n v="22330.7"/>
    <n v="187490"/>
    <x v="363"/>
    <n v="32210.5"/>
    <n v="310871"/>
    <x v="1152"/>
    <s v="."/>
    <s v="."/>
    <x v="7"/>
  </r>
  <r>
    <n v="2022"/>
    <n v="18917"/>
    <s v="Tillamook Peoples Utility Dist"/>
    <s v="A"/>
    <x v="0"/>
    <s v="O"/>
    <x v="33"/>
    <x v="4"/>
    <s v="BPAT"/>
    <n v="28032"/>
    <n v="264338"/>
    <x v="1188"/>
    <n v="11058"/>
    <n v="134123"/>
    <x v="1153"/>
    <n v="5725"/>
    <n v="102722"/>
    <x v="2"/>
  </r>
  <r>
    <n v="2022"/>
    <n v="18940"/>
    <s v="Tipmont Rural Elec Member Corp"/>
    <s v="A"/>
    <x v="0"/>
    <s v="O"/>
    <x v="14"/>
    <x v="1"/>
    <s v="MISO"/>
    <n v="49662.6"/>
    <n v="333992"/>
    <x v="1189"/>
    <n v="15079.6"/>
    <n v="121140"/>
    <x v="402"/>
    <n v="8161.6"/>
    <n v="99517"/>
    <x v="57"/>
  </r>
  <r>
    <n v="2022"/>
    <n v="18943"/>
    <s v="Tippah Electric Power Assn"/>
    <s v="A"/>
    <x v="0"/>
    <s v="O"/>
    <x v="0"/>
    <x v="1"/>
    <s v="TVA"/>
    <n v="17323"/>
    <n v="143735"/>
    <x v="1190"/>
    <n v="12387"/>
    <n v="92366"/>
    <x v="708"/>
    <n v="7554"/>
    <n v="80549"/>
    <x v="17"/>
  </r>
  <r>
    <n v="2022"/>
    <n v="18951"/>
    <s v="Tishomingo County E P A"/>
    <s v="A"/>
    <x v="0"/>
    <s v="O"/>
    <x v="0"/>
    <x v="1"/>
    <s v="TVA"/>
    <n v="18453"/>
    <n v="148291"/>
    <x v="1191"/>
    <n v="14058"/>
    <n v="100575"/>
    <x v="1071"/>
    <n v="2898"/>
    <n v="35142"/>
    <x v="57"/>
  </r>
  <r>
    <n v="2022"/>
    <n v="18955"/>
    <s v="Tri-County Electric Coop, Inc (IL)"/>
    <s v="A"/>
    <x v="0"/>
    <s v="O"/>
    <x v="27"/>
    <x v="1"/>
    <s v="MISO"/>
    <n v="34306.1"/>
    <n v="242745"/>
    <x v="1192"/>
    <n v="4036.4"/>
    <n v="34277"/>
    <x v="1154"/>
    <n v="9899.1"/>
    <n v="109637"/>
    <x v="230"/>
  </r>
  <r>
    <n v="2022"/>
    <n v="18956"/>
    <s v="Tri-County Elec Member Corp (GA)"/>
    <s v="A"/>
    <x v="0"/>
    <s v="O"/>
    <x v="12"/>
    <x v="1"/>
    <s v="SOCO"/>
    <n v="42135.6"/>
    <n v="289840"/>
    <x v="1193"/>
    <n v="8370.5"/>
    <n v="58148"/>
    <x v="1155"/>
    <n v="4188.5"/>
    <n v="48216"/>
    <x v="27"/>
  </r>
  <r>
    <n v="2022"/>
    <n v="18957"/>
    <s v="Tri-County Elec Member Corp (NC)"/>
    <s v="A"/>
    <x v="0"/>
    <s v="O"/>
    <x v="13"/>
    <x v="1"/>
    <s v="CPLE"/>
    <n v="39859.5"/>
    <n v="346214"/>
    <x v="1194"/>
    <n v="12977"/>
    <n v="115856"/>
    <x v="1156"/>
    <n v="6964.5"/>
    <n v="90037"/>
    <x v="15"/>
  </r>
  <r>
    <n v="2022"/>
    <n v="18976"/>
    <s v="Trinity Valley Elec Coop Inc"/>
    <s v="A"/>
    <x v="0"/>
    <s v="O"/>
    <x v="21"/>
    <x v="1"/>
    <s v="ERCO"/>
    <n v="172466.3"/>
    <n v="1219909"/>
    <x v="1195"/>
    <n v="29044.3"/>
    <n v="206434"/>
    <x v="1157"/>
    <n v="7595.5"/>
    <n v="92399"/>
    <x v="48"/>
  </r>
  <r>
    <n v="2022"/>
    <n v="18995"/>
    <s v="Tenaska Power Services"/>
    <s v="B"/>
    <x v="1"/>
    <s v="O"/>
    <x v="37"/>
    <x v="2"/>
    <s v="NEVP"/>
    <n v="0"/>
    <n v="0"/>
    <x v="19"/>
    <n v="246805.9"/>
    <n v="2642875"/>
    <x v="1158"/>
    <n v="0"/>
    <n v="0"/>
    <x v="1"/>
  </r>
  <r>
    <n v="2022"/>
    <n v="18995"/>
    <s v="Tenaska Power Services"/>
    <s v="D"/>
    <x v="0"/>
    <s v="O"/>
    <x v="21"/>
    <x v="2"/>
    <s v="ERCO"/>
    <n v="0"/>
    <n v="0"/>
    <x v="19"/>
    <n v="7086.8"/>
    <n v="51270"/>
    <x v="1158"/>
    <n v="446520.3"/>
    <n v="5893726"/>
    <x v="419"/>
  </r>
  <r>
    <n v="2022"/>
    <n v="18997"/>
    <s v="The Toledo Edison Co"/>
    <s v="A"/>
    <x v="0"/>
    <s v="O"/>
    <x v="32"/>
    <x v="3"/>
    <s v="PJM"/>
    <n v="110882"/>
    <n v="844563"/>
    <x v="1196"/>
    <n v="37099.800000000003"/>
    <n v="263157"/>
    <x v="1159"/>
    <n v="66161.100000000006"/>
    <n v="1045012"/>
    <x v="32"/>
  </r>
  <r>
    <n v="2022"/>
    <n v="18997"/>
    <s v="The Toledo Edison Co"/>
    <s v="C"/>
    <x v="2"/>
    <s v="O"/>
    <x v="32"/>
    <x v="3"/>
    <s v="PJM"/>
    <n v="127537.60000000001"/>
    <n v="1765784"/>
    <x v="1197"/>
    <n v="91455.8"/>
    <n v="1504934"/>
    <x v="1160"/>
    <n v="34461.699999999997"/>
    <n v="5377132"/>
    <x v="420"/>
  </r>
  <r>
    <n v="2022"/>
    <n v="19007"/>
    <s v="Tombigbee Electric Power Assn"/>
    <s v="A"/>
    <x v="0"/>
    <s v="O"/>
    <x v="0"/>
    <x v="1"/>
    <s v="TVA"/>
    <n v="69058"/>
    <n v="570989"/>
    <x v="1198"/>
    <n v="41400"/>
    <n v="316186"/>
    <x v="1161"/>
    <n v="18685"/>
    <n v="228860"/>
    <x v="85"/>
  </r>
  <r>
    <n v="2022"/>
    <n v="19107"/>
    <s v="ENGIE Resources LLC"/>
    <s v="B"/>
    <x v="1"/>
    <s v="O"/>
    <x v="39"/>
    <x v="2"/>
    <s v="ISNE"/>
    <n v="0"/>
    <n v="0"/>
    <x v="19"/>
    <n v="84121.2"/>
    <n v="942931"/>
    <x v="1162"/>
    <n v="4334.3"/>
    <n v="48584"/>
    <x v="55"/>
  </r>
  <r>
    <n v="2022"/>
    <n v="19107"/>
    <s v="ENGIE Resources LLC"/>
    <s v="B"/>
    <x v="1"/>
    <s v="O"/>
    <x v="48"/>
    <x v="2"/>
    <s v="PJM"/>
    <n v="0"/>
    <n v="0"/>
    <x v="19"/>
    <n v="85334.1"/>
    <n v="1163310"/>
    <x v="1163"/>
    <n v="0"/>
    <n v="0"/>
    <x v="1"/>
  </r>
  <r>
    <n v="2022"/>
    <n v="19107"/>
    <s v="ENGIE Resources LLC"/>
    <s v="B"/>
    <x v="1"/>
    <s v="O"/>
    <x v="31"/>
    <x v="2"/>
    <s v="PJM"/>
    <n v="0"/>
    <n v="0"/>
    <x v="19"/>
    <n v="8454.2999999999993"/>
    <n v="136908"/>
    <x v="426"/>
    <n v="1077"/>
    <n v="17441"/>
    <x v="48"/>
  </r>
  <r>
    <n v="2022"/>
    <n v="19107"/>
    <s v="ENGIE Resources LLC"/>
    <s v="B"/>
    <x v="1"/>
    <s v="O"/>
    <x v="27"/>
    <x v="2"/>
    <s v="MISO"/>
    <n v="0"/>
    <n v="0"/>
    <x v="19"/>
    <n v="189523.7"/>
    <n v="2442112"/>
    <x v="1164"/>
    <n v="59849.599999999999"/>
    <n v="771193"/>
    <x v="112"/>
  </r>
  <r>
    <n v="2022"/>
    <n v="19107"/>
    <s v="ENGIE Resources LLC"/>
    <s v="B"/>
    <x v="1"/>
    <s v="O"/>
    <x v="40"/>
    <x v="2"/>
    <s v="ISNE"/>
    <n v="0"/>
    <n v="0"/>
    <x v="19"/>
    <n v="201727.9"/>
    <n v="1908680"/>
    <x v="1165"/>
    <n v="30667.5"/>
    <n v="290260"/>
    <x v="421"/>
  </r>
  <r>
    <n v="2022"/>
    <n v="19107"/>
    <s v="ENGIE Resources LLC"/>
    <s v="B"/>
    <x v="1"/>
    <s v="O"/>
    <x v="1"/>
    <x v="2"/>
    <s v="PJM"/>
    <n v="0"/>
    <n v="0"/>
    <x v="19"/>
    <n v="113552.3"/>
    <n v="1604812"/>
    <x v="1166"/>
    <n v="8024"/>
    <n v="113402"/>
    <x v="128"/>
  </r>
  <r>
    <n v="2022"/>
    <n v="19107"/>
    <s v="ENGIE Resources LLC"/>
    <s v="B"/>
    <x v="1"/>
    <s v="O"/>
    <x v="28"/>
    <x v="2"/>
    <s v="ISNE"/>
    <n v="0"/>
    <n v="0"/>
    <x v="19"/>
    <n v="28079.3"/>
    <n v="382318"/>
    <x v="1167"/>
    <n v="9611"/>
    <n v="130861"/>
    <x v="109"/>
  </r>
  <r>
    <n v="2022"/>
    <n v="19107"/>
    <s v="ENGIE Resources LLC"/>
    <s v="B"/>
    <x v="1"/>
    <s v="O"/>
    <x v="49"/>
    <x v="2"/>
    <s v="ISNE"/>
    <n v="0"/>
    <n v="0"/>
    <x v="19"/>
    <n v="30179.599999999999"/>
    <n v="332419"/>
    <x v="1168"/>
    <n v="6181.4"/>
    <n v="68086"/>
    <x v="249"/>
  </r>
  <r>
    <n v="2022"/>
    <n v="19107"/>
    <s v="ENGIE Resources LLC"/>
    <s v="B"/>
    <x v="1"/>
    <s v="O"/>
    <x v="26"/>
    <x v="2"/>
    <s v="PJM"/>
    <n v="0"/>
    <n v="0"/>
    <x v="19"/>
    <n v="149325.6"/>
    <n v="1630918"/>
    <x v="1169"/>
    <n v="9026"/>
    <n v="98581"/>
    <x v="55"/>
  </r>
  <r>
    <n v="2022"/>
    <n v="19107"/>
    <s v="ENGIE Resources LLC"/>
    <s v="B"/>
    <x v="1"/>
    <s v="O"/>
    <x v="4"/>
    <x v="2"/>
    <s v="NYIS"/>
    <n v="0"/>
    <n v="0"/>
    <x v="19"/>
    <n v="274632.8"/>
    <n v="3962848"/>
    <x v="1170"/>
    <n v="34290.5"/>
    <n v="497789"/>
    <x v="77"/>
  </r>
  <r>
    <n v="2022"/>
    <n v="19107"/>
    <s v="ENGIE Resources LLC"/>
    <s v="B"/>
    <x v="1"/>
    <s v="O"/>
    <x v="32"/>
    <x v="2"/>
    <s v="PJM"/>
    <n v="0"/>
    <n v="0"/>
    <x v="19"/>
    <n v="242362.7"/>
    <n v="4381492"/>
    <x v="1171"/>
    <n v="82956.3"/>
    <n v="1499705"/>
    <x v="422"/>
  </r>
  <r>
    <n v="2022"/>
    <n v="19107"/>
    <s v="ENGIE Resources LLC"/>
    <s v="B"/>
    <x v="1"/>
    <s v="O"/>
    <x v="5"/>
    <x v="2"/>
    <s v="PJM"/>
    <n v="0"/>
    <n v="0"/>
    <x v="19"/>
    <n v="283061.7"/>
    <n v="4399086"/>
    <x v="1172"/>
    <n v="28337.3"/>
    <n v="440393"/>
    <x v="423"/>
  </r>
  <r>
    <n v="2022"/>
    <n v="19107"/>
    <s v="ENGIE Resources LLC"/>
    <s v="B"/>
    <x v="1"/>
    <s v="O"/>
    <x v="36"/>
    <x v="2"/>
    <s v="ISNE"/>
    <n v="0"/>
    <n v="0"/>
    <x v="19"/>
    <n v="19558.400000000001"/>
    <n v="231102"/>
    <x v="321"/>
    <n v="2245.8000000000002"/>
    <n v="26537"/>
    <x v="98"/>
  </r>
  <r>
    <n v="2022"/>
    <n v="19107"/>
    <s v="ENGIE Resources LLC"/>
    <s v="D"/>
    <x v="0"/>
    <s v="O"/>
    <x v="21"/>
    <x v="2"/>
    <s v="ERCO"/>
    <n v="0"/>
    <n v="0"/>
    <x v="19"/>
    <n v="865102.1"/>
    <n v="10707686"/>
    <x v="1173"/>
    <n v="189992"/>
    <n v="2352975"/>
    <x v="424"/>
  </r>
  <r>
    <n v="2022"/>
    <n v="19108"/>
    <s v="Tideland Electric Member Corp"/>
    <s v="A"/>
    <x v="0"/>
    <s v="O"/>
    <x v="13"/>
    <x v="1"/>
    <s v="PJM"/>
    <n v="37460"/>
    <n v="236551"/>
    <x v="1199"/>
    <n v="11052"/>
    <n v="91563"/>
    <x v="640"/>
    <n v="1831"/>
    <n v="21158"/>
    <x v="38"/>
  </r>
  <r>
    <n v="2022"/>
    <n v="19125"/>
    <s v="City of Traverse City - (MI)"/>
    <s v="A"/>
    <x v="0"/>
    <s v="O"/>
    <x v="18"/>
    <x v="0"/>
    <s v="MISO"/>
    <n v="7028"/>
    <n v="62600"/>
    <x v="1200"/>
    <n v="16689"/>
    <n v="150482"/>
    <x v="1174"/>
    <n v="10370"/>
    <n v="126985"/>
    <x v="266"/>
  </r>
  <r>
    <n v="2022"/>
    <n v="19126"/>
    <s v="TriEagle Energy, L.P."/>
    <s v="B"/>
    <x v="1"/>
    <s v="O"/>
    <x v="26"/>
    <x v="2"/>
    <s v="PJM"/>
    <n v="1004"/>
    <n v="9167"/>
    <x v="1201"/>
    <n v="3436.2"/>
    <n v="33973"/>
    <x v="1175"/>
    <n v="0"/>
    <n v="0"/>
    <x v="1"/>
  </r>
  <r>
    <n v="2022"/>
    <n v="19126"/>
    <s v="TriEagle Energy, L.P."/>
    <s v="B"/>
    <x v="1"/>
    <s v="O"/>
    <x v="5"/>
    <x v="2"/>
    <s v="PJM"/>
    <n v="6486"/>
    <n v="69728"/>
    <x v="1202"/>
    <n v="6406"/>
    <n v="99971"/>
    <x v="595"/>
    <n v="0"/>
    <n v="0"/>
    <x v="1"/>
  </r>
  <r>
    <n v="2022"/>
    <n v="19126"/>
    <s v="TriEagle Energy, L.P."/>
    <s v="D"/>
    <x v="0"/>
    <s v="O"/>
    <x v="21"/>
    <x v="2"/>
    <s v="ERCO"/>
    <n v="259373"/>
    <n v="2035030"/>
    <x v="1203"/>
    <n v="12208"/>
    <n v="119447"/>
    <x v="1176"/>
    <n v="0"/>
    <n v="0"/>
    <x v="1"/>
  </r>
  <r>
    <n v="2022"/>
    <n v="19149"/>
    <s v="City of Trenton - (TN)"/>
    <s v="A"/>
    <x v="0"/>
    <s v="O"/>
    <x v="22"/>
    <x v="0"/>
    <s v="TVA"/>
    <n v="3022"/>
    <n v="23966"/>
    <x v="1204"/>
    <n v="3832"/>
    <n v="30851"/>
    <x v="1177"/>
    <n v="832"/>
    <n v="8717"/>
    <x v="14"/>
  </r>
  <r>
    <n v="2022"/>
    <n v="19154"/>
    <s v="Tri-State Electric Member Corp"/>
    <s v="A"/>
    <x v="0"/>
    <s v="O"/>
    <x v="12"/>
    <x v="1"/>
    <s v="TVA"/>
    <n v="21465"/>
    <n v="156534"/>
    <x v="1205"/>
    <n v="12203"/>
    <n v="85486"/>
    <x v="1178"/>
    <n v="0"/>
    <n v="0"/>
    <x v="1"/>
  </r>
  <r>
    <n v="2022"/>
    <n v="19154"/>
    <s v="Tri-State Electric Member Corp"/>
    <s v="A"/>
    <x v="0"/>
    <s v="O"/>
    <x v="13"/>
    <x v="1"/>
    <s v="TVA"/>
    <n v="2049"/>
    <n v="14332"/>
    <x v="1206"/>
    <n v="198"/>
    <n v="1060"/>
    <x v="1179"/>
    <n v="0"/>
    <n v="0"/>
    <x v="1"/>
  </r>
  <r>
    <n v="2022"/>
    <n v="19154"/>
    <s v="Tri-State Electric Member Corp"/>
    <s v="A"/>
    <x v="0"/>
    <s v="O"/>
    <x v="22"/>
    <x v="1"/>
    <s v="TVA"/>
    <n v="4613"/>
    <n v="33690"/>
    <x v="1207"/>
    <n v="2181"/>
    <n v="14609"/>
    <x v="542"/>
    <n v="0"/>
    <n v="0"/>
    <x v="1"/>
  </r>
  <r>
    <n v="2022"/>
    <n v="19156"/>
    <s v="Powder River Energy Corp"/>
    <s v="A"/>
    <x v="0"/>
    <s v="O"/>
    <x v="47"/>
    <x v="1"/>
    <s v="WACM"/>
    <n v="62.4"/>
    <n v="484"/>
    <x v="1208"/>
    <n v="22.5"/>
    <n v="124"/>
    <x v="1180"/>
    <n v="5315.6"/>
    <n v="76105"/>
    <x v="425"/>
  </r>
  <r>
    <n v="2022"/>
    <n v="19156"/>
    <s v="Powder River Energy Corp"/>
    <s v="A"/>
    <x v="0"/>
    <s v="O"/>
    <x v="44"/>
    <x v="1"/>
    <s v="WACM"/>
    <n v="26681.200000000001"/>
    <n v="230244"/>
    <x v="1209"/>
    <n v="60045.2"/>
    <n v="617349"/>
    <x v="1181"/>
    <n v="77941.8"/>
    <n v="1110253"/>
    <x v="426"/>
  </r>
  <r>
    <n v="2022"/>
    <n v="19157"/>
    <s v="MiEnergy Cooperative"/>
    <s v="A"/>
    <x v="0"/>
    <s v="O"/>
    <x v="19"/>
    <x v="1"/>
    <s v="MISO"/>
    <n v="11862.7"/>
    <n v="76032"/>
    <x v="1210"/>
    <n v="9261.7000000000007"/>
    <n v="81158"/>
    <x v="1182"/>
    <n v="5754.1"/>
    <n v="66731"/>
    <x v="57"/>
  </r>
  <r>
    <n v="2022"/>
    <n v="19157"/>
    <s v="MiEnergy Cooperative"/>
    <s v="A"/>
    <x v="0"/>
    <s v="O"/>
    <x v="6"/>
    <x v="1"/>
    <s v="MISO"/>
    <n v="28007.599999999999"/>
    <n v="182332"/>
    <x v="1211"/>
    <n v="8475.6"/>
    <n v="71719"/>
    <x v="1183"/>
    <n v="5237.6000000000004"/>
    <n v="71458"/>
    <x v="5"/>
  </r>
  <r>
    <n v="2022"/>
    <n v="19159"/>
    <s v="Tri-County Electric Coop, Inc (TX)"/>
    <s v="A"/>
    <x v="0"/>
    <s v="O"/>
    <x v="21"/>
    <x v="1"/>
    <s v="ERCO"/>
    <n v="288562"/>
    <n v="2096613"/>
    <x v="1212"/>
    <n v="84198"/>
    <n v="651224"/>
    <x v="1184"/>
    <n v="53537"/>
    <n v="477684"/>
    <x v="427"/>
  </r>
  <r>
    <n v="2022"/>
    <n v="19160"/>
    <s v="Tri-County Electric Coop, Inc (OK)"/>
    <s v="A"/>
    <x v="0"/>
    <s v="O"/>
    <x v="45"/>
    <x v="1"/>
    <s v="SWPP"/>
    <n v="8.6"/>
    <n v="48"/>
    <x v="486"/>
    <n v="28.9"/>
    <n v="122"/>
    <x v="1185"/>
    <n v="0.6"/>
    <n v="0"/>
    <x v="0"/>
  </r>
  <r>
    <n v="2022"/>
    <n v="19160"/>
    <s v="Tri-County Electric Coop, Inc (OK)"/>
    <s v="A"/>
    <x v="0"/>
    <s v="O"/>
    <x v="15"/>
    <x v="1"/>
    <s v="SWPP"/>
    <n v="1519.9"/>
    <n v="8964"/>
    <x v="1213"/>
    <n v="1621.1"/>
    <n v="9246"/>
    <x v="1186"/>
    <n v="146.4"/>
    <n v="909"/>
    <x v="33"/>
  </r>
  <r>
    <n v="2022"/>
    <n v="19160"/>
    <s v="Tri-County Electric Coop, Inc (OK)"/>
    <s v="A"/>
    <x v="0"/>
    <s v="O"/>
    <x v="43"/>
    <x v="1"/>
    <s v="SWPP"/>
    <n v="2.2999999999999998"/>
    <n v="8"/>
    <x v="1139"/>
    <n v="1.8"/>
    <n v="7"/>
    <x v="48"/>
    <s v="."/>
    <s v="."/>
    <x v="7"/>
  </r>
  <r>
    <n v="2022"/>
    <n v="19160"/>
    <s v="Tri-County Electric Coop, Inc (OK)"/>
    <s v="A"/>
    <x v="0"/>
    <s v="O"/>
    <x v="16"/>
    <x v="1"/>
    <s v="SWPP"/>
    <n v="22705.3"/>
    <n v="136703"/>
    <x v="1214"/>
    <n v="43353"/>
    <n v="278828"/>
    <x v="1187"/>
    <n v="40396.199999999997"/>
    <n v="403219"/>
    <x v="428"/>
  </r>
  <r>
    <n v="2022"/>
    <n v="19160"/>
    <s v="Tri-County Electric Coop, Inc (OK)"/>
    <s v="A"/>
    <x v="0"/>
    <s v="O"/>
    <x v="21"/>
    <x v="1"/>
    <s v="SWPP"/>
    <n v="384.4"/>
    <n v="2364"/>
    <x v="1215"/>
    <n v="1523.8"/>
    <n v="9277"/>
    <x v="1028"/>
    <n v="176.3"/>
    <n v="1154"/>
    <x v="5"/>
  </r>
  <r>
    <n v="2022"/>
    <n v="19161"/>
    <s v="Tri-County Electric Coop, Inc (FL)"/>
    <s v="A"/>
    <x v="0"/>
    <s v="O"/>
    <x v="29"/>
    <x v="1"/>
    <s v="SEC"/>
    <n v="28774.400000000001"/>
    <n v="183448"/>
    <x v="1216"/>
    <n v="8761.4"/>
    <n v="58237"/>
    <x v="1188"/>
    <n v="11974.1"/>
    <n v="143611"/>
    <x v="429"/>
  </r>
  <r>
    <n v="2022"/>
    <n v="19162"/>
    <s v="Tri-County Elec Member Corp (TN)"/>
    <s v="A"/>
    <x v="0"/>
    <s v="O"/>
    <x v="23"/>
    <x v="1"/>
    <s v="TVA"/>
    <n v="36202"/>
    <n v="290829"/>
    <x v="1217"/>
    <n v="37085"/>
    <n v="355834"/>
    <x v="1189"/>
    <n v="5185"/>
    <n v="71310"/>
    <x v="42"/>
  </r>
  <r>
    <n v="2022"/>
    <n v="19162"/>
    <s v="Tri-County Elec Member Corp (TN)"/>
    <s v="A"/>
    <x v="0"/>
    <s v="O"/>
    <x v="22"/>
    <x v="1"/>
    <s v="TVA"/>
    <n v="45845"/>
    <n v="372644"/>
    <x v="1218"/>
    <n v="22604"/>
    <n v="171489"/>
    <x v="1190"/>
    <n v="455"/>
    <n v="6872"/>
    <x v="0"/>
  </r>
  <r>
    <n v="2022"/>
    <n v="19189"/>
    <s v="Trico Electric Cooperative Inc"/>
    <s v="A"/>
    <x v="0"/>
    <s v="O"/>
    <x v="8"/>
    <x v="1"/>
    <s v="WALC"/>
    <n v="77842.100000000006"/>
    <n v="545157"/>
    <x v="1219"/>
    <n v="27189.4"/>
    <n v="222513"/>
    <x v="1191"/>
    <n v="3364.7"/>
    <n v="43158"/>
    <x v="129"/>
  </r>
  <r>
    <n v="2022"/>
    <n v="19219"/>
    <s v="Diverse Power Incorporated"/>
    <s v="A"/>
    <x v="0"/>
    <s v="O"/>
    <x v="9"/>
    <x v="1"/>
    <s v="SOCO"/>
    <n v="1356.7"/>
    <n v="7742"/>
    <x v="1220"/>
    <n v="227.9"/>
    <n v="1171"/>
    <x v="1192"/>
    <n v="0"/>
    <n v="0"/>
    <x v="1"/>
  </r>
  <r>
    <n v="2022"/>
    <n v="19219"/>
    <s v="Diverse Power Incorporated"/>
    <s v="A"/>
    <x v="0"/>
    <s v="O"/>
    <x v="12"/>
    <x v="1"/>
    <s v="SOCO"/>
    <n v="75999.399999999994"/>
    <n v="446648"/>
    <x v="1221"/>
    <n v="24007.200000000001"/>
    <n v="138479"/>
    <x v="1193"/>
    <n v="7876.6"/>
    <n v="130616"/>
    <x v="95"/>
  </r>
  <r>
    <n v="2022"/>
    <n v="19225"/>
    <s v="City of Troy - (AL)"/>
    <s v="A"/>
    <x v="0"/>
    <s v="O"/>
    <x v="9"/>
    <x v="0"/>
    <s v="SOCO"/>
    <n v="9412.5"/>
    <n v="97606"/>
    <x v="1222"/>
    <n v="3528.8"/>
    <n v="38313"/>
    <x v="341"/>
    <n v="21179.9"/>
    <n v="336239"/>
    <x v="58"/>
  </r>
  <r>
    <n v="2022"/>
    <n v="19266"/>
    <s v="Tullahoma Board-Public Utils"/>
    <s v="A"/>
    <x v="0"/>
    <s v="O"/>
    <x v="22"/>
    <x v="0"/>
    <s v="TVA"/>
    <n v="14401"/>
    <n v="128577"/>
    <x v="1223"/>
    <n v="13935"/>
    <n v="136611"/>
    <x v="272"/>
    <n v="1784"/>
    <n v="21143"/>
    <x v="15"/>
  </r>
  <r>
    <n v="2022"/>
    <n v="19273"/>
    <s v="City of Tupelo - (MS)"/>
    <s v="A"/>
    <x v="0"/>
    <s v="O"/>
    <x v="0"/>
    <x v="0"/>
    <s v="TVA"/>
    <n v="15475"/>
    <n v="139313"/>
    <x v="1224"/>
    <n v="35722"/>
    <n v="322731"/>
    <x v="609"/>
    <n v="8683"/>
    <n v="144542"/>
    <x v="15"/>
  </r>
  <r>
    <n v="2022"/>
    <n v="19277"/>
    <s v="TDX North Slope Generating Co"/>
    <s v="A"/>
    <x v="0"/>
    <s v="O"/>
    <x v="11"/>
    <x v="3"/>
    <s v="NA"/>
    <n v="0"/>
    <n v="0"/>
    <x v="19"/>
    <n v="11293"/>
    <n v="47273"/>
    <x v="686"/>
    <n v="0"/>
    <n v="0"/>
    <x v="1"/>
  </r>
  <r>
    <n v="2022"/>
    <n v="19281"/>
    <s v="Turlock Irrigation District"/>
    <s v="A"/>
    <x v="0"/>
    <s v="O"/>
    <x v="10"/>
    <x v="4"/>
    <s v="TIDC"/>
    <n v="130144"/>
    <n v="813781"/>
    <x v="1225"/>
    <n v="73112"/>
    <n v="551246"/>
    <x v="1194"/>
    <n v="110311"/>
    <n v="887515"/>
    <x v="430"/>
  </r>
  <r>
    <n v="2022"/>
    <n v="19293"/>
    <s v="Southeastern Electric Coop Inc - (SD)"/>
    <s v="A"/>
    <x v="0"/>
    <s v="O"/>
    <x v="34"/>
    <x v="1"/>
    <s v="SWPP"/>
    <n v="30928.799999999999"/>
    <n v="275404"/>
    <x v="1226"/>
    <n v="16827.099999999999"/>
    <n v="178102"/>
    <x v="1195"/>
    <n v="23330.7"/>
    <n v="295910"/>
    <x v="431"/>
  </r>
  <r>
    <n v="2022"/>
    <n v="19307"/>
    <s v="City of Tuscumbia"/>
    <s v="A"/>
    <x v="0"/>
    <s v="O"/>
    <x v="9"/>
    <x v="0"/>
    <s v="TVA"/>
    <n v="6641"/>
    <n v="54623"/>
    <x v="1227"/>
    <n v="3848"/>
    <n v="28741"/>
    <x v="108"/>
    <n v="1604"/>
    <n v="12367"/>
    <x v="0"/>
  </r>
  <r>
    <n v="2022"/>
    <n v="19324"/>
    <s v="Two Rivers Water &amp; Light"/>
    <s v="A"/>
    <x v="0"/>
    <s v="O"/>
    <x v="3"/>
    <x v="0"/>
    <s v="MISO"/>
    <n v="4616.6000000000004"/>
    <n v="34042"/>
    <x v="1228"/>
    <n v="4850"/>
    <n v="43028"/>
    <x v="1196"/>
    <n v="612.5"/>
    <n v="5658"/>
    <x v="14"/>
  </r>
  <r>
    <n v="2022"/>
    <n v="19325"/>
    <s v="Umatilla Electric Coop Assn"/>
    <s v="A"/>
    <x v="0"/>
    <s v="O"/>
    <x v="33"/>
    <x v="1"/>
    <s v="BPAT"/>
    <n v="17120.400000000001"/>
    <n v="188578"/>
    <x v="1229"/>
    <n v="12540.1"/>
    <n v="183796"/>
    <x v="1197"/>
    <n v="372645.7"/>
    <n v="5507926"/>
    <x v="432"/>
  </r>
  <r>
    <n v="2022"/>
    <n v="19327"/>
    <s v="TXU Energy Retail Co, LLC"/>
    <s v="D"/>
    <x v="0"/>
    <s v="O"/>
    <x v="21"/>
    <x v="2"/>
    <s v="ERCO"/>
    <n v="3183061.6"/>
    <n v="19973789"/>
    <x v="1230"/>
    <n v="385105.3"/>
    <n v="2565673"/>
    <x v="1198"/>
    <n v="2182636.2000000002"/>
    <n v="31749029"/>
    <x v="433"/>
  </r>
  <r>
    <n v="2022"/>
    <n v="19390"/>
    <s v="UGI Utilities, Inc"/>
    <s v="A"/>
    <x v="0"/>
    <s v="O"/>
    <x v="5"/>
    <x v="3"/>
    <s v="PJM"/>
    <n v="98234.4"/>
    <n v="572988"/>
    <x v="1231"/>
    <n v="28977.8"/>
    <n v="193317"/>
    <x v="1199"/>
    <n v="3215.9"/>
    <n v="26028"/>
    <x v="425"/>
  </r>
  <r>
    <n v="2022"/>
    <n v="19390"/>
    <s v="UGI Utilities, Inc"/>
    <s v="C"/>
    <x v="2"/>
    <s v="O"/>
    <x v="5"/>
    <x v="3"/>
    <s v="PJM"/>
    <n v="243.1"/>
    <n v="4142"/>
    <x v="1232"/>
    <n v="3568.7"/>
    <n v="123503"/>
    <x v="719"/>
    <n v="1831"/>
    <n v="82702"/>
    <x v="128"/>
  </r>
  <r>
    <n v="2022"/>
    <n v="19396"/>
    <s v="Tri-County Electric Coop (MI)"/>
    <s v="A"/>
    <x v="0"/>
    <s v="O"/>
    <x v="18"/>
    <x v="1"/>
    <s v="MISO"/>
    <n v="38550.9"/>
    <n v="228865"/>
    <x v="1233"/>
    <n v="8894.4"/>
    <n v="51670"/>
    <x v="1200"/>
    <n v="10084.9"/>
    <n v="96533"/>
    <x v="421"/>
  </r>
  <r>
    <n v="2022"/>
    <n v="19430"/>
    <s v="City of Union City"/>
    <s v="A"/>
    <x v="0"/>
    <s v="O"/>
    <x v="22"/>
    <x v="0"/>
    <s v="TVA"/>
    <n v="7675"/>
    <n v="65645"/>
    <x v="1234"/>
    <n v="10794"/>
    <n v="88413"/>
    <x v="1201"/>
    <n v="11964"/>
    <n v="167750"/>
    <x v="57"/>
  </r>
  <r>
    <n v="2022"/>
    <n v="19435"/>
    <s v="Union Electric Membership Corp - (NC)"/>
    <s v="A"/>
    <x v="0"/>
    <s v="O"/>
    <x v="13"/>
    <x v="1"/>
    <s v="DUK"/>
    <n v="144955"/>
    <n v="1188766"/>
    <x v="1235"/>
    <n v="18696"/>
    <n v="197200"/>
    <x v="1202"/>
    <n v="75"/>
    <n v="929"/>
    <x v="14"/>
  </r>
  <r>
    <n v="2022"/>
    <n v="19436"/>
    <s v="Union Electric Co - (MO)"/>
    <s v="A"/>
    <x v="0"/>
    <s v="O"/>
    <x v="35"/>
    <x v="3"/>
    <s v="MISO"/>
    <n v="1575282.2"/>
    <n v="13885428"/>
    <x v="1236"/>
    <n v="1233844.3999999999"/>
    <n v="13868142"/>
    <x v="1203"/>
    <n v="289642"/>
    <n v="4089439"/>
    <x v="434"/>
  </r>
  <r>
    <n v="2022"/>
    <n v="19445"/>
    <s v="Southern Indiana R E C, Inc"/>
    <s v="A"/>
    <x v="0"/>
    <s v="O"/>
    <x v="14"/>
    <x v="1"/>
    <s v="MISO"/>
    <n v="15121"/>
    <n v="111213"/>
    <x v="1237"/>
    <n v="3844"/>
    <n v="31234"/>
    <x v="1204"/>
    <n v="26458"/>
    <n v="310104"/>
    <x v="215"/>
  </r>
  <r>
    <n v="2022"/>
    <n v="19446"/>
    <s v="Duke Energy Kentucky"/>
    <s v="A"/>
    <x v="0"/>
    <s v="O"/>
    <x v="23"/>
    <x v="3"/>
    <s v="PJM"/>
    <n v="200134.39999999999"/>
    <n v="1518206"/>
    <x v="1238"/>
    <n v="186082.5"/>
    <n v="1703334"/>
    <x v="1205"/>
    <n v="72940.899999999994"/>
    <n v="755019"/>
    <x v="28"/>
  </r>
  <r>
    <n v="2022"/>
    <n v="19490"/>
    <s v="United Electric Coop Service Inc - (TX)"/>
    <s v="A"/>
    <x v="0"/>
    <s v="O"/>
    <x v="21"/>
    <x v="1"/>
    <s v="ERCO"/>
    <n v="194701.7"/>
    <n v="1426347"/>
    <x v="1239"/>
    <n v="71979.100000000006"/>
    <n v="544009"/>
    <x v="1206"/>
    <n v="81011.5"/>
    <n v="808138"/>
    <x v="74"/>
  </r>
  <r>
    <n v="2022"/>
    <n v="19497"/>
    <s v="United Illuminating Co"/>
    <s v="A"/>
    <x v="0"/>
    <s v="O"/>
    <x v="39"/>
    <x v="3"/>
    <s v="ISNE"/>
    <n v="423428.4"/>
    <n v="1797627"/>
    <x v="1240"/>
    <n v="109476.6"/>
    <n v="534826"/>
    <x v="1207"/>
    <n v="6109.5"/>
    <n v="30385"/>
    <x v="29"/>
  </r>
  <r>
    <n v="2022"/>
    <n v="19497"/>
    <s v="United Illuminating Co"/>
    <s v="C"/>
    <x v="2"/>
    <s v="O"/>
    <x v="39"/>
    <x v="3"/>
    <s v="ISNE"/>
    <n v="52096.9"/>
    <n v="335703"/>
    <x v="1241"/>
    <n v="155400.6"/>
    <n v="1805632"/>
    <x v="1208"/>
    <n v="26817.4"/>
    <n v="359039"/>
    <x v="435"/>
  </r>
  <r>
    <n v="2022"/>
    <n v="19499"/>
    <s v="United Power, Inc"/>
    <s v="A"/>
    <x v="0"/>
    <s v="O"/>
    <x v="45"/>
    <x v="1"/>
    <s v="WACM"/>
    <n v="126699.1"/>
    <n v="946371"/>
    <x v="1242"/>
    <n v="67240.2"/>
    <n v="605920"/>
    <x v="1209"/>
    <n v="119381.8"/>
    <n v="1441345"/>
    <x v="436"/>
  </r>
  <r>
    <n v="2022"/>
    <n v="19501"/>
    <s v="Union Rural Electric Coop, Inc"/>
    <s v="A"/>
    <x v="0"/>
    <s v="O"/>
    <x v="32"/>
    <x v="1"/>
    <s v="PJM"/>
    <n v="23192.400000000001"/>
    <n v="157340"/>
    <x v="1243"/>
    <n v="10091.1"/>
    <n v="82560"/>
    <x v="1210"/>
    <n v="25089.599999999999"/>
    <n v="277938"/>
    <x v="17"/>
  </r>
  <r>
    <n v="2022"/>
    <n v="19502"/>
    <s v="United Electric Co-op, Inc - (ID)"/>
    <s v="A"/>
    <x v="0"/>
    <s v="O"/>
    <x v="46"/>
    <x v="1"/>
    <s v="BPAT"/>
    <n v="7459"/>
    <n v="106600"/>
    <x v="1244"/>
    <n v="4257"/>
    <n v="70539"/>
    <x v="1211"/>
    <n v="9023"/>
    <n v="178416"/>
    <x v="437"/>
  </r>
  <r>
    <n v="2022"/>
    <n v="19545"/>
    <s v="Black Hills Power, Inc."/>
    <s v="A"/>
    <x v="0"/>
    <s v="O"/>
    <x v="47"/>
    <x v="3"/>
    <s v="WACM"/>
    <n v="11"/>
    <n v="163"/>
    <x v="1245"/>
    <n v="19"/>
    <n v="162"/>
    <x v="219"/>
    <n v="9858"/>
    <n v="153426"/>
    <x v="42"/>
  </r>
  <r>
    <n v="2022"/>
    <n v="19545"/>
    <s v="Black Hills Power, Inc."/>
    <s v="A"/>
    <x v="0"/>
    <s v="O"/>
    <x v="34"/>
    <x v="3"/>
    <s v="WACM"/>
    <n v="79824"/>
    <n v="573621"/>
    <x v="1246"/>
    <n v="101577"/>
    <n v="784169"/>
    <x v="1212"/>
    <n v="18278"/>
    <n v="201145"/>
    <x v="2"/>
  </r>
  <r>
    <n v="2022"/>
    <n v="19545"/>
    <s v="Black Hills Power, Inc."/>
    <s v="A"/>
    <x v="0"/>
    <s v="O"/>
    <x v="44"/>
    <x v="3"/>
    <s v="WACM"/>
    <n v="2612"/>
    <n v="20528"/>
    <x v="1247"/>
    <n v="3690"/>
    <n v="27642"/>
    <x v="1213"/>
    <n v="10241"/>
    <n v="114357"/>
    <x v="38"/>
  </r>
  <r>
    <n v="2022"/>
    <n v="19547"/>
    <s v="Hawaiian Electric Co Inc"/>
    <s v="A"/>
    <x v="0"/>
    <s v="O"/>
    <x v="50"/>
    <x v="3"/>
    <s v="HECO"/>
    <n v="687629.3"/>
    <n v="1583392"/>
    <x v="1248"/>
    <n v="770430.8"/>
    <n v="1946506"/>
    <x v="1214"/>
    <n v="964171.9"/>
    <n v="2680899"/>
    <x v="438"/>
  </r>
  <r>
    <n v="2022"/>
    <n v="19558"/>
    <s v="Homer Electric Assn Inc"/>
    <s v="A"/>
    <x v="0"/>
    <s v="O"/>
    <x v="11"/>
    <x v="1"/>
    <s v="NA"/>
    <n v="49034.7"/>
    <n v="171896"/>
    <x v="1249"/>
    <n v="40326.1"/>
    <n v="161058"/>
    <x v="1215"/>
    <n v="14685.5"/>
    <n v="119983"/>
    <x v="101"/>
  </r>
  <r>
    <n v="2022"/>
    <n v="19574"/>
    <s v="Upper Cumberland E M C"/>
    <s v="A"/>
    <x v="0"/>
    <s v="O"/>
    <x v="22"/>
    <x v="1"/>
    <s v="TVA"/>
    <n v="79601"/>
    <n v="646089"/>
    <x v="1250"/>
    <n v="37058"/>
    <n v="282774"/>
    <x v="1216"/>
    <n v="9801"/>
    <n v="133434"/>
    <x v="48"/>
  </r>
  <r>
    <n v="2022"/>
    <n v="19578"/>
    <s v="Upper Peninsula Power Company"/>
    <s v="A"/>
    <x v="0"/>
    <s v="O"/>
    <x v="18"/>
    <x v="3"/>
    <s v="MISO"/>
    <n v="57249.5"/>
    <n v="248531"/>
    <x v="1251"/>
    <n v="25221.599999999999"/>
    <n v="135582"/>
    <x v="1217"/>
    <n v="24657.7"/>
    <n v="326657"/>
    <x v="156"/>
  </r>
  <r>
    <n v="2022"/>
    <n v="19578"/>
    <s v="Upper Peninsula Power Company"/>
    <s v="C"/>
    <x v="2"/>
    <s v="O"/>
    <x v="18"/>
    <x v="3"/>
    <s v="MISO"/>
    <n v="0"/>
    <n v="0"/>
    <x v="19"/>
    <n v="947.7"/>
    <n v="15781"/>
    <x v="1095"/>
    <n v="1373.8"/>
    <n v="58762"/>
    <x v="27"/>
  </r>
  <r>
    <n v="2022"/>
    <n v="19579"/>
    <s v="Upshur Rural Elec Coop Corp"/>
    <s v="A"/>
    <x v="0"/>
    <s v="O"/>
    <x v="21"/>
    <x v="1"/>
    <s v="SWPP"/>
    <n v="92251"/>
    <n v="669302"/>
    <x v="1252"/>
    <n v="23981"/>
    <n v="178071"/>
    <x v="1218"/>
    <n v="10953"/>
    <n v="109783"/>
    <x v="21"/>
  </r>
  <r>
    <n v="2022"/>
    <n v="19603"/>
    <s v="USBIA-Mission Valley Power"/>
    <s v="A"/>
    <x v="0"/>
    <s v="O"/>
    <x v="47"/>
    <x v="5"/>
    <s v="NWMT"/>
    <n v="18529"/>
    <n v="266491"/>
    <x v="1253"/>
    <n v="8818.5"/>
    <n v="137505"/>
    <x v="1219"/>
    <n v="964.9"/>
    <n v="18446"/>
    <x v="439"/>
  </r>
  <r>
    <n v="2022"/>
    <n v="19604"/>
    <s v="USBIA-San Carlos Project"/>
    <s v="A"/>
    <x v="0"/>
    <s v="O"/>
    <x v="8"/>
    <x v="5"/>
    <s v="WALC"/>
    <n v="13845"/>
    <n v="118935"/>
    <x v="1254"/>
    <n v="8708"/>
    <n v="108320"/>
    <x v="974"/>
    <n v="803"/>
    <n v="11555"/>
    <x v="15"/>
  </r>
  <r>
    <n v="2022"/>
    <n v="19667"/>
    <s v="Utilities Dist-Western IN REMC"/>
    <s v="A"/>
    <x v="0"/>
    <s v="O"/>
    <x v="14"/>
    <x v="1"/>
    <s v="MISO"/>
    <n v="37025.800000000003"/>
    <n v="251643"/>
    <x v="1255"/>
    <n v="5648.6"/>
    <n v="41550"/>
    <x v="1220"/>
    <n v="3511.1"/>
    <n v="38704"/>
    <x v="52"/>
  </r>
  <r>
    <n v="2022"/>
    <n v="19728"/>
    <s v="UNS Electric, Inc"/>
    <s v="A"/>
    <x v="0"/>
    <s v="O"/>
    <x v="8"/>
    <x v="3"/>
    <s v="TEPC"/>
    <n v="123503.7"/>
    <n v="1026987"/>
    <x v="1256"/>
    <n v="85490.8"/>
    <n v="699026"/>
    <x v="1221"/>
    <n v="11302.2"/>
    <n v="121482"/>
    <x v="17"/>
  </r>
  <r>
    <n v="2022"/>
    <n v="19784"/>
    <s v="Vera Irrigation District #15"/>
    <s v="A"/>
    <x v="0"/>
    <s v="O"/>
    <x v="20"/>
    <x v="4"/>
    <s v="BPAT"/>
    <n v="13491"/>
    <n v="161672"/>
    <x v="1257"/>
    <n v="6427"/>
    <n v="77712"/>
    <x v="1222"/>
    <s v="."/>
    <s v="."/>
    <x v="7"/>
  </r>
  <r>
    <n v="2022"/>
    <n v="19785"/>
    <s v="Verdigris Valley Elec Coop Inc"/>
    <s v="A"/>
    <x v="0"/>
    <s v="O"/>
    <x v="16"/>
    <x v="1"/>
    <s v="AECI"/>
    <n v="61793"/>
    <n v="607491"/>
    <x v="1258"/>
    <n v="5695"/>
    <n v="50662"/>
    <x v="1223"/>
    <n v="9735"/>
    <n v="111413"/>
    <x v="440"/>
  </r>
  <r>
    <n v="2022"/>
    <n v="19790"/>
    <s v="Verendrye Electric Coop Inc"/>
    <s v="A"/>
    <x v="0"/>
    <s v="O"/>
    <x v="30"/>
    <x v="1"/>
    <s v="MISO"/>
    <n v="24007.4"/>
    <n v="237100"/>
    <x v="1259"/>
    <n v="14826.8"/>
    <n v="146883"/>
    <x v="1224"/>
    <n v="13751"/>
    <n v="203923"/>
    <x v="441"/>
  </r>
  <r>
    <n v="2022"/>
    <n v="19791"/>
    <s v="Vermont Electric Cooperative, Inc"/>
    <s v="A"/>
    <x v="0"/>
    <s v="O"/>
    <x v="41"/>
    <x v="1"/>
    <s v="ISNE"/>
    <n v="47034.9"/>
    <n v="236476"/>
    <x v="1260"/>
    <n v="19974.7"/>
    <n v="124744"/>
    <x v="1225"/>
    <n v="11880.4"/>
    <n v="100051"/>
    <x v="43"/>
  </r>
  <r>
    <n v="2022"/>
    <n v="19798"/>
    <s v="City of Vernon"/>
    <s v="A"/>
    <x v="0"/>
    <s v="O"/>
    <x v="10"/>
    <x v="0"/>
    <s v="CISO"/>
    <n v="48.1"/>
    <n v="326"/>
    <x v="274"/>
    <n v="86515.7"/>
    <n v="416736"/>
    <x v="1226"/>
    <n v="117173.6"/>
    <n v="733573"/>
    <x v="442"/>
  </r>
  <r>
    <n v="2022"/>
    <n v="19806"/>
    <s v="Victoria Electric Coop, Inc"/>
    <s v="A"/>
    <x v="0"/>
    <s v="O"/>
    <x v="21"/>
    <x v="1"/>
    <s v="ERCO"/>
    <n v="39756.699999999997"/>
    <n v="325299"/>
    <x v="1261"/>
    <n v="6253.6"/>
    <n v="50720"/>
    <x v="1227"/>
    <n v="21345.9"/>
    <n v="244867"/>
    <x v="326"/>
  </r>
  <r>
    <n v="2022"/>
    <n v="19820"/>
    <s v="Victory Electric Coop Assn Inc"/>
    <s v="A"/>
    <x v="0"/>
    <s v="O"/>
    <x v="15"/>
    <x v="1"/>
    <s v="SWPP"/>
    <n v="20216"/>
    <n v="150422"/>
    <x v="1262"/>
    <n v="24602"/>
    <n v="216547"/>
    <x v="1228"/>
    <n v="33604"/>
    <n v="382370"/>
    <x v="443"/>
  </r>
  <r>
    <n v="2022"/>
    <n v="19840"/>
    <s v="Valley Electric Assn, Inc"/>
    <s v="A"/>
    <x v="0"/>
    <s v="O"/>
    <x v="10"/>
    <x v="1"/>
    <s v="NEVP"/>
    <n v="18.3"/>
    <n v="117"/>
    <x v="1066"/>
    <n v="2.4"/>
    <n v="11"/>
    <x v="501"/>
    <n v="1132.2"/>
    <n v="11509"/>
    <x v="68"/>
  </r>
  <r>
    <n v="2022"/>
    <n v="19840"/>
    <s v="Valley Electric Assn, Inc"/>
    <s v="A"/>
    <x v="0"/>
    <s v="O"/>
    <x v="37"/>
    <x v="1"/>
    <s v="NEVP"/>
    <n v="46443.1"/>
    <n v="323652"/>
    <x v="193"/>
    <n v="22787.3"/>
    <n v="218755"/>
    <x v="1229"/>
    <n v="3095.6"/>
    <n v="31526"/>
    <x v="444"/>
  </r>
  <r>
    <n v="2022"/>
    <n v="19856"/>
    <s v="City of Vineland - (NJ)"/>
    <s v="A"/>
    <x v="0"/>
    <s v="O"/>
    <x v="26"/>
    <x v="0"/>
    <s v="PJM"/>
    <n v="34548.800000000003"/>
    <n v="207666"/>
    <x v="475"/>
    <n v="42313.1"/>
    <n v="258806"/>
    <x v="1230"/>
    <n v="29311.1"/>
    <n v="241389"/>
    <x v="288"/>
  </r>
  <r>
    <n v="2022"/>
    <n v="19869"/>
    <s v="Vinton Public Power Authority"/>
    <s v="A"/>
    <x v="0"/>
    <s v="O"/>
    <x v="17"/>
    <x v="4"/>
    <s v="MISO"/>
    <s v="."/>
    <s v="."/>
    <x v="73"/>
    <s v="."/>
    <s v="."/>
    <x v="74"/>
    <n v="197775.5"/>
    <n v="2575202"/>
    <x v="15"/>
  </r>
  <r>
    <n v="2022"/>
    <n v="19876"/>
    <s v="Virginia Electric &amp; Power Co"/>
    <s v="A"/>
    <x v="0"/>
    <s v="O"/>
    <x v="13"/>
    <x v="3"/>
    <s v="PJM"/>
    <n v="191274.5"/>
    <n v="1641664"/>
    <x v="1263"/>
    <n v="88166.1"/>
    <n v="925370"/>
    <x v="1231"/>
    <n v="95007.5"/>
    <n v="1511043"/>
    <x v="190"/>
  </r>
  <r>
    <n v="2022"/>
    <n v="19876"/>
    <s v="Virginia Electric &amp; Power Co"/>
    <s v="A"/>
    <x v="0"/>
    <s v="O"/>
    <x v="2"/>
    <x v="3"/>
    <s v="PJM"/>
    <n v="3968614.8"/>
    <n v="29595057"/>
    <x v="1264"/>
    <n v="4599063.9000000004"/>
    <n v="49327301"/>
    <x v="1232"/>
    <n v="411301.5"/>
    <n v="5312012"/>
    <x v="445"/>
  </r>
  <r>
    <n v="2022"/>
    <n v="19876"/>
    <s v="Virginia Electric &amp; Power Co"/>
    <s v="C"/>
    <x v="2"/>
    <s v="O"/>
    <x v="2"/>
    <x v="3"/>
    <s v="PJM"/>
    <n v="0"/>
    <n v="0"/>
    <x v="19"/>
    <n v="57551.5"/>
    <n v="6270671"/>
    <x v="1233"/>
    <n v="8341"/>
    <n v="2242606"/>
    <x v="139"/>
  </r>
  <r>
    <n v="2022"/>
    <n v="19882"/>
    <s v="Virginia Tech Electric Service"/>
    <s v="A"/>
    <x v="0"/>
    <s v="O"/>
    <x v="2"/>
    <x v="6"/>
    <s v="PJM"/>
    <n v="6759.4"/>
    <n v="54899"/>
    <x v="1265"/>
    <n v="25160.400000000001"/>
    <n v="248786"/>
    <x v="1234"/>
    <n v="850.7"/>
    <n v="9784"/>
    <x v="57"/>
  </r>
  <r>
    <n v="2022"/>
    <n v="19896"/>
    <s v="City of Volga - (SD)"/>
    <s v="A"/>
    <x v="0"/>
    <s v="O"/>
    <x v="34"/>
    <x v="0"/>
    <s v="SWPP"/>
    <n v="1492.3"/>
    <n v="11680"/>
    <x v="1266"/>
    <n v="196.7"/>
    <n v="1539"/>
    <x v="1235"/>
    <n v="4385.3999999999996"/>
    <n v="54872"/>
    <x v="132"/>
  </r>
  <r>
    <n v="2022"/>
    <n v="19898"/>
    <s v="Volunteer Electric Coop"/>
    <s v="A"/>
    <x v="0"/>
    <s v="O"/>
    <x v="22"/>
    <x v="1"/>
    <s v="TVA"/>
    <n v="176557"/>
    <n v="1468539"/>
    <x v="1267"/>
    <n v="77183"/>
    <n v="614221"/>
    <x v="1236"/>
    <n v="34342"/>
    <n v="539492"/>
    <x v="43"/>
  </r>
  <r>
    <n v="2022"/>
    <n v="19951"/>
    <s v="City of Wadsworth - (OH)"/>
    <s v="A"/>
    <x v="0"/>
    <s v="O"/>
    <x v="32"/>
    <x v="0"/>
    <s v="PJM"/>
    <n v="12874"/>
    <n v="111877"/>
    <x v="1268"/>
    <n v="7371"/>
    <n v="88150"/>
    <x v="678"/>
    <n v="5358"/>
    <n v="75347"/>
    <x v="84"/>
  </r>
  <r>
    <n v="2022"/>
    <n v="19981"/>
    <s v="Wake Electric Membership Corp"/>
    <s v="A"/>
    <x v="0"/>
    <s v="O"/>
    <x v="13"/>
    <x v="1"/>
    <s v="CPLE"/>
    <n v="84065"/>
    <n v="658742"/>
    <x v="1269"/>
    <n v="13303"/>
    <n v="114442"/>
    <x v="1237"/>
    <n v="2485"/>
    <n v="49404"/>
    <x v="15"/>
  </r>
  <r>
    <n v="2022"/>
    <n v="20038"/>
    <s v="Town of Wallingford - (CT)"/>
    <s v="A"/>
    <x v="0"/>
    <s v="O"/>
    <x v="39"/>
    <x v="0"/>
    <s v="ISNE"/>
    <n v="34746.1"/>
    <n v="219811"/>
    <x v="1270"/>
    <n v="29465.1"/>
    <n v="222002"/>
    <x v="1238"/>
    <n v="14416.9"/>
    <n v="122989"/>
    <x v="45"/>
  </r>
  <r>
    <n v="2022"/>
    <n v="20065"/>
    <s v="Walton Electric Member Corp"/>
    <s v="A"/>
    <x v="0"/>
    <s v="O"/>
    <x v="12"/>
    <x v="1"/>
    <s v="SOCO"/>
    <n v="242083.3"/>
    <n v="1932954"/>
    <x v="1271"/>
    <n v="87281"/>
    <n v="1127592"/>
    <x v="1239"/>
    <n v="24199.8"/>
    <n v="312834"/>
    <x v="446"/>
  </r>
  <r>
    <n v="2022"/>
    <n v="20077"/>
    <s v="City of Wapakoneta - (OH)"/>
    <s v="A"/>
    <x v="0"/>
    <s v="O"/>
    <x v="32"/>
    <x v="0"/>
    <s v="PJM"/>
    <n v="5484"/>
    <n v="48349"/>
    <x v="1272"/>
    <n v="5069"/>
    <n v="44856"/>
    <x v="1094"/>
    <n v="6190"/>
    <n v="64679"/>
    <x v="27"/>
  </r>
  <r>
    <n v="2022"/>
    <n v="20130"/>
    <s v="Warren Rural Elec Coop Corp"/>
    <s v="A"/>
    <x v="0"/>
    <s v="O"/>
    <x v="23"/>
    <x v="1"/>
    <s v="TVA"/>
    <n v="110018"/>
    <n v="918414"/>
    <x v="1273"/>
    <n v="56757"/>
    <n v="437368"/>
    <x v="1240"/>
    <n v="65104"/>
    <n v="876535"/>
    <x v="262"/>
  </r>
  <r>
    <n v="2022"/>
    <n v="20142"/>
    <s v="City of Washington - (NC)"/>
    <s v="A"/>
    <x v="0"/>
    <s v="O"/>
    <x v="13"/>
    <x v="0"/>
    <s v="CPLE"/>
    <n v="17719.099999999999"/>
    <n v="136514"/>
    <x v="1274"/>
    <n v="13213.2"/>
    <n v="103127"/>
    <x v="1241"/>
    <n v="2351.1"/>
    <n v="21654"/>
    <x v="57"/>
  </r>
  <r>
    <n v="2022"/>
    <n v="20146"/>
    <s v="Washington Elec Member Corp"/>
    <s v="A"/>
    <x v="0"/>
    <s v="O"/>
    <x v="12"/>
    <x v="1"/>
    <s v="SOCO"/>
    <n v="27226"/>
    <n v="187259"/>
    <x v="1275"/>
    <n v="7565.4"/>
    <n v="59566"/>
    <x v="1242"/>
    <n v="10925.9"/>
    <n v="116723"/>
    <x v="17"/>
  </r>
  <r>
    <n v="2022"/>
    <n v="20151"/>
    <s v="Washington Electric Coop - (VT)"/>
    <s v="A"/>
    <x v="0"/>
    <s v="O"/>
    <x v="41"/>
    <x v="1"/>
    <s v="ISNE"/>
    <n v="15539"/>
    <n v="63556"/>
    <x v="1276"/>
    <n v="1259"/>
    <n v="5468"/>
    <x v="1094"/>
    <n v="586"/>
    <n v="3569"/>
    <x v="50"/>
  </r>
  <r>
    <n v="2022"/>
    <n v="20169"/>
    <s v="Avista Corp"/>
    <s v="A"/>
    <x v="0"/>
    <s v="O"/>
    <x v="46"/>
    <x v="3"/>
    <s v="AVA"/>
    <n v="137048"/>
    <n v="1388385"/>
    <x v="1277"/>
    <n v="97505"/>
    <n v="1050039"/>
    <x v="1243"/>
    <n v="55146"/>
    <n v="1183285"/>
    <x v="447"/>
  </r>
  <r>
    <n v="2022"/>
    <n v="20169"/>
    <s v="Avista Corp"/>
    <s v="A"/>
    <x v="0"/>
    <s v="O"/>
    <x v="47"/>
    <x v="3"/>
    <s v="AVA"/>
    <n v="19"/>
    <n v="223"/>
    <x v="486"/>
    <n v="74"/>
    <n v="786"/>
    <x v="1180"/>
    <n v="0"/>
    <n v="0"/>
    <x v="1"/>
  </r>
  <r>
    <n v="2022"/>
    <n v="20169"/>
    <s v="Avista Corp"/>
    <s v="A"/>
    <x v="0"/>
    <s v="O"/>
    <x v="20"/>
    <x v="3"/>
    <s v="AVA"/>
    <n v="277755"/>
    <n v="2765089"/>
    <x v="1278"/>
    <n v="250132"/>
    <n v="2181273"/>
    <x v="1244"/>
    <n v="63205.599999999999"/>
    <n v="948610"/>
    <x v="448"/>
  </r>
  <r>
    <n v="2022"/>
    <n v="20176"/>
    <s v="City of Water Valley - (MS)"/>
    <s v="A"/>
    <x v="0"/>
    <s v="O"/>
    <x v="0"/>
    <x v="0"/>
    <s v="TVA"/>
    <n v="2566"/>
    <n v="20447"/>
    <x v="1279"/>
    <n v="1964"/>
    <n v="14714"/>
    <x v="1245"/>
    <n v="1481"/>
    <n v="26525"/>
    <x v="14"/>
  </r>
  <r>
    <n v="2022"/>
    <n v="20182"/>
    <s v="Waterloo Light &amp; Water Comm"/>
    <s v="A"/>
    <x v="0"/>
    <s v="O"/>
    <x v="3"/>
    <x v="0"/>
    <s v="MISO"/>
    <n v="1778.2"/>
    <n v="13024"/>
    <x v="1280"/>
    <n v="2760.4"/>
    <n v="20991"/>
    <x v="1246"/>
    <n v="0"/>
    <n v="0"/>
    <x v="1"/>
  </r>
  <r>
    <n v="2022"/>
    <n v="20187"/>
    <s v="Watertown Municipal Utilities"/>
    <s v="A"/>
    <x v="0"/>
    <s v="O"/>
    <x v="34"/>
    <x v="0"/>
    <s v="SWPP"/>
    <n v="11407"/>
    <n v="126454"/>
    <x v="1281"/>
    <n v="10568"/>
    <n v="128639"/>
    <x v="1247"/>
    <n v="9444"/>
    <n v="137650"/>
    <x v="74"/>
  </r>
  <r>
    <n v="2022"/>
    <n v="20211"/>
    <s v="Village of Waunakee - (WI)"/>
    <s v="A"/>
    <x v="0"/>
    <s v="O"/>
    <x v="3"/>
    <x v="0"/>
    <s v="MISO"/>
    <n v="6942.2"/>
    <n v="55117"/>
    <x v="1282"/>
    <n v="6833.6"/>
    <n v="58477"/>
    <x v="1248"/>
    <n v="1397.4"/>
    <n v="15491"/>
    <x v="0"/>
  </r>
  <r>
    <n v="2022"/>
    <n v="20213"/>
    <s v="Waupun Utilities"/>
    <s v="A"/>
    <x v="0"/>
    <s v="O"/>
    <x v="3"/>
    <x v="0"/>
    <s v="MISO"/>
    <n v="4031"/>
    <n v="32381"/>
    <x v="1283"/>
    <n v="4010.4"/>
    <n v="35375"/>
    <x v="1249"/>
    <n v="3008.4"/>
    <n v="37603"/>
    <x v="0"/>
  </r>
  <r>
    <n v="2022"/>
    <n v="20216"/>
    <s v="Whitewater Valley Rural EMC"/>
    <s v="A"/>
    <x v="0"/>
    <s v="O"/>
    <x v="14"/>
    <x v="1"/>
    <s v="MISO"/>
    <n v="23102"/>
    <n v="171945"/>
    <x v="1284"/>
    <n v="4144"/>
    <n v="36032"/>
    <x v="582"/>
    <n v="3664"/>
    <n v="44926"/>
    <x v="12"/>
  </r>
  <r>
    <n v="2022"/>
    <n v="20222"/>
    <s v="Wayne-White Counties Elec Coop"/>
    <s v="A"/>
    <x v="0"/>
    <s v="O"/>
    <x v="27"/>
    <x v="1"/>
    <s v="MISO"/>
    <n v="23115.200000000001"/>
    <n v="154764"/>
    <x v="1285"/>
    <n v="9254.2999999999993"/>
    <n v="83321"/>
    <x v="1250"/>
    <n v="13061.5"/>
    <n v="170178"/>
    <x v="449"/>
  </r>
  <r>
    <n v="2022"/>
    <n v="20228"/>
    <s v="Weakley County Mun Elec Sys"/>
    <s v="A"/>
    <x v="0"/>
    <s v="O"/>
    <x v="22"/>
    <x v="0"/>
    <s v="TVA"/>
    <n v="27859"/>
    <n v="245507"/>
    <x v="1286"/>
    <n v="21499"/>
    <n v="181039"/>
    <x v="1251"/>
    <n v="3667"/>
    <n v="40688"/>
    <x v="12"/>
  </r>
  <r>
    <n v="2022"/>
    <n v="20230"/>
    <s v="Weatherford Mun Utility System"/>
    <s v="A"/>
    <x v="0"/>
    <s v="O"/>
    <x v="21"/>
    <x v="0"/>
    <s v="ERCO"/>
    <n v="24173"/>
    <n v="210494"/>
    <x v="1287"/>
    <n v="19552"/>
    <n v="185626"/>
    <x v="1252"/>
    <n v="2854"/>
    <n v="41042"/>
    <x v="42"/>
  </r>
  <r>
    <n v="2022"/>
    <n v="20310"/>
    <s v="Town of Wellesley - (MA)"/>
    <s v="A"/>
    <x v="0"/>
    <s v="O"/>
    <x v="40"/>
    <x v="0"/>
    <s v="ISNE"/>
    <n v="16356.2"/>
    <n v="108115"/>
    <x v="1288"/>
    <n v="13314.5"/>
    <n v="91674"/>
    <x v="1253"/>
    <n v="5713.7"/>
    <n v="43569"/>
    <x v="57"/>
  </r>
  <r>
    <n v="2022"/>
    <n v="20310"/>
    <s v="Town of Wellesley - (MA)"/>
    <s v="C"/>
    <x v="2"/>
    <s v="O"/>
    <x v="40"/>
    <x v="0"/>
    <s v="ISNE"/>
    <n v="0"/>
    <n v="0"/>
    <x v="19"/>
    <n v="14.9"/>
    <n v="448"/>
    <x v="4"/>
    <n v="0"/>
    <n v="0"/>
    <x v="1"/>
  </r>
  <r>
    <n v="2022"/>
    <n v="20318"/>
    <s v="Webster Electric Coop"/>
    <s v="A"/>
    <x v="0"/>
    <s v="O"/>
    <x v="35"/>
    <x v="1"/>
    <s v="AECI"/>
    <n v="27268"/>
    <n v="314947"/>
    <x v="1289"/>
    <n v="6734"/>
    <n v="90327"/>
    <x v="1254"/>
    <s v="."/>
    <s v="."/>
    <x v="7"/>
  </r>
  <r>
    <n v="2022"/>
    <n v="20332"/>
    <s v="Wells Rural Electric Co"/>
    <s v="A"/>
    <x v="0"/>
    <s v="O"/>
    <x v="37"/>
    <x v="1"/>
    <s v="NEVP"/>
    <n v="5980.8"/>
    <n v="60134"/>
    <x v="1290"/>
    <n v="4719.2"/>
    <n v="51569"/>
    <x v="1255"/>
    <n v="30700.799999999999"/>
    <n v="608508"/>
    <x v="255"/>
  </r>
  <r>
    <n v="2022"/>
    <n v="20332"/>
    <s v="Wells Rural Electric Co"/>
    <s v="A"/>
    <x v="0"/>
    <s v="O"/>
    <x v="38"/>
    <x v="1"/>
    <s v="NEVP"/>
    <n v="597.29999999999995"/>
    <n v="5739"/>
    <x v="992"/>
    <n v="1180.0999999999999"/>
    <n v="12849"/>
    <x v="9"/>
    <n v="1054.4000000000001"/>
    <n v="16584"/>
    <x v="42"/>
  </r>
  <r>
    <n v="2022"/>
    <n v="20334"/>
    <s v="Wellsborough Electric Co"/>
    <s v="A"/>
    <x v="0"/>
    <s v="O"/>
    <x v="5"/>
    <x v="3"/>
    <s v="PJM"/>
    <n v="7231"/>
    <n v="43939"/>
    <x v="1291"/>
    <n v="3749"/>
    <n v="24675"/>
    <x v="134"/>
    <n v="1686"/>
    <n v="12573"/>
    <x v="15"/>
  </r>
  <r>
    <n v="2022"/>
    <n v="20334"/>
    <s v="Wellsborough Electric Co"/>
    <s v="C"/>
    <x v="2"/>
    <s v="O"/>
    <x v="5"/>
    <x v="3"/>
    <s v="PJM"/>
    <n v="0"/>
    <n v="0"/>
    <x v="19"/>
    <n v="348"/>
    <n v="7425"/>
    <x v="44"/>
    <n v="432"/>
    <n v="12755"/>
    <x v="48"/>
  </r>
  <r>
    <n v="2022"/>
    <n v="20363"/>
    <s v="West Central Electric Coop Inc - (MO)"/>
    <s v="A"/>
    <x v="0"/>
    <s v="O"/>
    <x v="35"/>
    <x v="1"/>
    <s v="AECI"/>
    <n v="30840"/>
    <n v="272287"/>
    <x v="1292"/>
    <n v="2009.4"/>
    <n v="24197"/>
    <x v="1256"/>
    <s v="."/>
    <s v="."/>
    <x v="7"/>
  </r>
  <r>
    <n v="2022"/>
    <n v="20371"/>
    <s v="West Florida El Coop Assn, Inc"/>
    <s v="A"/>
    <x v="0"/>
    <s v="O"/>
    <x v="29"/>
    <x v="1"/>
    <s v="SOCO"/>
    <n v="49452"/>
    <n v="321035"/>
    <x v="1293"/>
    <n v="10182.200000000001"/>
    <n v="70997"/>
    <x v="1257"/>
    <n v="7511.7"/>
    <n v="113013"/>
    <x v="14"/>
  </r>
  <r>
    <n v="2022"/>
    <n v="20377"/>
    <s v="West Kentucky Rural E C C"/>
    <s v="A"/>
    <x v="0"/>
    <s v="O"/>
    <x v="23"/>
    <x v="1"/>
    <s v="TVA"/>
    <n v="59802"/>
    <n v="449480"/>
    <x v="1294"/>
    <n v="28157"/>
    <n v="188129"/>
    <x v="1258"/>
    <n v="9977"/>
    <n v="202195"/>
    <x v="42"/>
  </r>
  <r>
    <n v="2022"/>
    <n v="20382"/>
    <s v="City of West Memphis - (AR)"/>
    <s v="A"/>
    <x v="0"/>
    <s v="O"/>
    <x v="25"/>
    <x v="0"/>
    <s v="AECI"/>
    <n v="13339"/>
    <n v="141599"/>
    <x v="1295"/>
    <n v="10471"/>
    <n v="103879"/>
    <x v="121"/>
    <n v="10462"/>
    <n v="123080"/>
    <x v="450"/>
  </r>
  <r>
    <n v="2022"/>
    <n v="20387"/>
    <s v="West Penn Power Company"/>
    <s v="A"/>
    <x v="0"/>
    <s v="O"/>
    <x v="5"/>
    <x v="3"/>
    <s v="PJM"/>
    <n v="749313.2"/>
    <n v="6049297"/>
    <x v="1296"/>
    <n v="142217.70000000001"/>
    <n v="1169996"/>
    <x v="1259"/>
    <n v="72069"/>
    <n v="639464"/>
    <x v="198"/>
  </r>
  <r>
    <n v="2022"/>
    <n v="20387"/>
    <s v="West Penn Power Company"/>
    <s v="C"/>
    <x v="2"/>
    <s v="O"/>
    <x v="5"/>
    <x v="3"/>
    <s v="PJM"/>
    <n v="61991.5"/>
    <n v="1231458"/>
    <x v="1297"/>
    <n v="37436.800000000003"/>
    <n v="1565284"/>
    <x v="1260"/>
    <n v="68962.2"/>
    <n v="8908599"/>
    <x v="451"/>
  </r>
  <r>
    <n v="2022"/>
    <n v="20394"/>
    <s v="City of West Point - (MS)"/>
    <s v="A"/>
    <x v="0"/>
    <s v="O"/>
    <x v="0"/>
    <x v="0"/>
    <s v="TVA"/>
    <n v="4381"/>
    <n v="34345"/>
    <x v="1298"/>
    <n v="8759"/>
    <n v="68191"/>
    <x v="338"/>
    <n v="1257"/>
    <n v="15950"/>
    <x v="14"/>
  </r>
  <r>
    <n v="2022"/>
    <n v="20401"/>
    <s v="West River Electric Assn Inc"/>
    <s v="A"/>
    <x v="0"/>
    <s v="O"/>
    <x v="34"/>
    <x v="1"/>
    <s v="SWPP"/>
    <n v="26298"/>
    <n v="199131"/>
    <x v="1299"/>
    <n v="12548"/>
    <n v="100251"/>
    <x v="594"/>
    <n v="3020"/>
    <n v="29747"/>
    <x v="21"/>
  </r>
  <r>
    <n v="2022"/>
    <n v="20413"/>
    <s v="Mountrail-Williams Elec Coop"/>
    <s v="A"/>
    <x v="0"/>
    <s v="O"/>
    <x v="30"/>
    <x v="1"/>
    <s v="SWPP"/>
    <n v="14994.6"/>
    <n v="208158"/>
    <x v="1300"/>
    <n v="6746.2"/>
    <n v="61415"/>
    <x v="1241"/>
    <n v="299753.09999999998"/>
    <n v="3820903"/>
    <x v="452"/>
  </r>
  <r>
    <n v="2022"/>
    <n v="20434"/>
    <s v="City of Westby"/>
    <s v="A"/>
    <x v="0"/>
    <s v="O"/>
    <x v="3"/>
    <x v="0"/>
    <s v="MISO"/>
    <n v="1067.2"/>
    <n v="8622"/>
    <x v="1301"/>
    <n v="1801.3"/>
    <n v="15723"/>
    <x v="435"/>
    <n v="0"/>
    <n v="0"/>
    <x v="1"/>
  </r>
  <r>
    <n v="2022"/>
    <n v="20472"/>
    <s v="Wharton County Elec Coop, Inc"/>
    <s v="A"/>
    <x v="0"/>
    <s v="O"/>
    <x v="21"/>
    <x v="1"/>
    <s v="ERCO"/>
    <n v="10510"/>
    <n v="78905"/>
    <x v="1302"/>
    <n v="7994"/>
    <n v="63020"/>
    <x v="1261"/>
    <n v="8608"/>
    <n v="98974"/>
    <x v="27"/>
  </r>
  <r>
    <n v="2022"/>
    <n v="20476"/>
    <s v="Western Coop Electric Assn Inc"/>
    <s v="A"/>
    <x v="0"/>
    <s v="O"/>
    <x v="15"/>
    <x v="1"/>
    <s v="SWPP"/>
    <n v="9412.1"/>
    <n v="63685"/>
    <x v="1303"/>
    <n v="29253.200000000001"/>
    <n v="251626"/>
    <x v="1262"/>
    <n v="1996.9"/>
    <n v="14620"/>
    <x v="453"/>
  </r>
  <r>
    <n v="2022"/>
    <n v="20477"/>
    <s v="City of Westerville - (OH)"/>
    <s v="A"/>
    <x v="0"/>
    <s v="O"/>
    <x v="32"/>
    <x v="0"/>
    <s v="PJM"/>
    <n v="22353"/>
    <n v="168392"/>
    <x v="1304"/>
    <n v="25863"/>
    <n v="219082"/>
    <x v="1263"/>
    <n v="7323"/>
    <n v="87704"/>
    <x v="155"/>
  </r>
  <r>
    <n v="2022"/>
    <n v="20481"/>
    <s v="City of Westfield - (MA)"/>
    <s v="A"/>
    <x v="0"/>
    <s v="O"/>
    <x v="40"/>
    <x v="0"/>
    <s v="ISNE"/>
    <n v="23139.3"/>
    <n v="133275"/>
    <x v="1305"/>
    <n v="19422.400000000001"/>
    <n v="105973"/>
    <x v="1264"/>
    <n v="19405.2"/>
    <n v="122803"/>
    <x v="102"/>
  </r>
  <r>
    <n v="2022"/>
    <n v="20510"/>
    <s v="Wheatland Electric Coop, Inc"/>
    <s v="A"/>
    <x v="0"/>
    <s v="O"/>
    <x v="45"/>
    <x v="1"/>
    <s v="SWPP"/>
    <n v="31.1"/>
    <n v="181"/>
    <x v="1306"/>
    <n v="147.1"/>
    <n v="990"/>
    <x v="1265"/>
    <s v="."/>
    <s v="."/>
    <x v="7"/>
  </r>
  <r>
    <n v="2022"/>
    <n v="20510"/>
    <s v="Wheatland Electric Coop, Inc"/>
    <s v="A"/>
    <x v="0"/>
    <s v="O"/>
    <x v="15"/>
    <x v="1"/>
    <s v="SWPP"/>
    <n v="30796.3"/>
    <n v="220824"/>
    <x v="1307"/>
    <n v="57875"/>
    <n v="493374"/>
    <x v="1266"/>
    <n v="10023.5"/>
    <n v="92116"/>
    <x v="454"/>
  </r>
  <r>
    <n v="2022"/>
    <n v="20521"/>
    <s v="Wheeling Power Co"/>
    <s v="A"/>
    <x v="0"/>
    <s v="O"/>
    <x v="24"/>
    <x v="3"/>
    <s v="PJM"/>
    <n v="61828"/>
    <n v="387427"/>
    <x v="1308"/>
    <n v="43158"/>
    <n v="382634"/>
    <x v="1267"/>
    <n v="261941"/>
    <n v="4053870"/>
    <x v="455"/>
  </r>
  <r>
    <n v="2022"/>
    <n v="20574"/>
    <s v="White River Valley El Coop Inc"/>
    <s v="A"/>
    <x v="0"/>
    <s v="O"/>
    <x v="35"/>
    <x v="1"/>
    <s v="AECI"/>
    <n v="68038"/>
    <n v="519546"/>
    <x v="1309"/>
    <n v="30017"/>
    <n v="257184"/>
    <x v="1268"/>
    <n v="5355"/>
    <n v="58099"/>
    <x v="48"/>
  </r>
  <r>
    <n v="2022"/>
    <n v="20576"/>
    <s v="White River Electric Assn, Inc"/>
    <s v="A"/>
    <x v="0"/>
    <s v="O"/>
    <x v="45"/>
    <x v="1"/>
    <s v="WACM"/>
    <n v="2963.7"/>
    <n v="21678"/>
    <x v="1310"/>
    <n v="3478.1"/>
    <n v="30482"/>
    <x v="1269"/>
    <n v="41363.599999999999"/>
    <n v="516350"/>
    <x v="404"/>
  </r>
  <r>
    <n v="2022"/>
    <n v="20583"/>
    <s v="Whitehall Electric Utility"/>
    <s v="A"/>
    <x v="0"/>
    <s v="O"/>
    <x v="3"/>
    <x v="0"/>
    <s v="MISO"/>
    <n v="864.1"/>
    <n v="6710"/>
    <x v="1311"/>
    <n v="2001.4"/>
    <n v="18959"/>
    <x v="1270"/>
    <n v="577.70000000000005"/>
    <n v="6103"/>
    <x v="14"/>
  </r>
  <r>
    <n v="2022"/>
    <n v="20603"/>
    <s v="Northeastern Rural E M C"/>
    <s v="A"/>
    <x v="0"/>
    <s v="O"/>
    <x v="14"/>
    <x v="1"/>
    <s v="PJM"/>
    <n v="51360.1"/>
    <n v="360480"/>
    <x v="1312"/>
    <n v="23502.3"/>
    <n v="192858"/>
    <x v="1271"/>
    <n v="73665.3"/>
    <n v="1288343"/>
    <x v="2"/>
  </r>
  <r>
    <n v="2022"/>
    <n v="20639"/>
    <s v="Wild Rice Electric Coop, Inc"/>
    <s v="A"/>
    <x v="0"/>
    <s v="O"/>
    <x v="6"/>
    <x v="1"/>
    <s v="MISO"/>
    <n v="28366.799999999999"/>
    <n v="218733"/>
    <x v="1313"/>
    <n v="5509.8"/>
    <n v="49414"/>
    <x v="1272"/>
    <n v="843.3"/>
    <n v="9970"/>
    <x v="15"/>
  </r>
  <r>
    <n v="2022"/>
    <n v="20659"/>
    <s v="WGL Energy Services, Inc."/>
    <s v="B"/>
    <x v="1"/>
    <s v="O"/>
    <x v="48"/>
    <x v="2"/>
    <s v="PJM"/>
    <n v="3689"/>
    <n v="34789"/>
    <x v="1314"/>
    <n v="84621"/>
    <n v="785571"/>
    <x v="1273"/>
    <n v="0"/>
    <n v="0"/>
    <x v="1"/>
  </r>
  <r>
    <n v="2022"/>
    <n v="20659"/>
    <s v="WGL Energy Services, Inc."/>
    <s v="B"/>
    <x v="1"/>
    <s v="O"/>
    <x v="31"/>
    <x v="2"/>
    <s v="PJM"/>
    <n v="2128"/>
    <n v="22823"/>
    <x v="1315"/>
    <n v="10960"/>
    <n v="178287"/>
    <x v="1274"/>
    <n v="0"/>
    <n v="0"/>
    <x v="1"/>
  </r>
  <r>
    <n v="2022"/>
    <n v="20659"/>
    <s v="WGL Energy Services, Inc."/>
    <s v="B"/>
    <x v="1"/>
    <s v="O"/>
    <x v="1"/>
    <x v="2"/>
    <s v="PJM"/>
    <n v="34094"/>
    <n v="342508"/>
    <x v="1316"/>
    <n v="346868"/>
    <n v="5070102"/>
    <x v="1275"/>
    <n v="0"/>
    <n v="0"/>
    <x v="1"/>
  </r>
  <r>
    <n v="2022"/>
    <n v="20659"/>
    <s v="WGL Energy Services, Inc."/>
    <s v="B"/>
    <x v="1"/>
    <s v="O"/>
    <x v="32"/>
    <x v="2"/>
    <s v="PJM"/>
    <n v="0"/>
    <n v="0"/>
    <x v="19"/>
    <n v="22873"/>
    <n v="503818"/>
    <x v="1276"/>
    <n v="0"/>
    <n v="0"/>
    <x v="1"/>
  </r>
  <r>
    <n v="2022"/>
    <n v="20659"/>
    <s v="WGL Energy Services, Inc."/>
    <s v="B"/>
    <x v="1"/>
    <s v="O"/>
    <x v="5"/>
    <x v="2"/>
    <s v="PJM"/>
    <n v="6928"/>
    <n v="75857"/>
    <x v="1317"/>
    <n v="235321"/>
    <n v="3932548"/>
    <x v="1277"/>
    <n v="0"/>
    <n v="0"/>
    <x v="1"/>
  </r>
  <r>
    <n v="2022"/>
    <n v="20737"/>
    <s v="Willmar Municipal Utilities"/>
    <s v="A"/>
    <x v="0"/>
    <s v="O"/>
    <x v="6"/>
    <x v="0"/>
    <s v="MISO"/>
    <n v="8081"/>
    <n v="70118"/>
    <x v="1318"/>
    <n v="10739"/>
    <n v="101342"/>
    <x v="1278"/>
    <n v="8293"/>
    <n v="95953"/>
    <x v="52"/>
  </r>
  <r>
    <n v="2022"/>
    <n v="20785"/>
    <s v="City of Wilson"/>
    <s v="A"/>
    <x v="0"/>
    <s v="O"/>
    <x v="13"/>
    <x v="0"/>
    <s v="CPLE"/>
    <n v="48161"/>
    <n v="418161"/>
    <x v="1319"/>
    <n v="35104.6"/>
    <n v="310945"/>
    <x v="1279"/>
    <n v="38348.5"/>
    <n v="511309"/>
    <x v="26"/>
  </r>
  <r>
    <n v="2022"/>
    <n v="20793"/>
    <s v="City of Winchester - (TN)"/>
    <s v="A"/>
    <x v="0"/>
    <s v="O"/>
    <x v="22"/>
    <x v="0"/>
    <s v="TVA"/>
    <n v="8467"/>
    <n v="70763"/>
    <x v="1320"/>
    <n v="8923"/>
    <n v="73993"/>
    <x v="1280"/>
    <n v="2931"/>
    <n v="30083"/>
    <x v="42"/>
  </r>
  <r>
    <n v="2022"/>
    <n v="20813"/>
    <s v="City of Winfield - (KS)"/>
    <s v="A"/>
    <x v="0"/>
    <s v="O"/>
    <x v="15"/>
    <x v="0"/>
    <s v="SWPP"/>
    <n v="11344.8"/>
    <n v="61160"/>
    <x v="689"/>
    <n v="11648"/>
    <n v="77951"/>
    <x v="985"/>
    <n v="8564"/>
    <n v="133275"/>
    <x v="38"/>
  </r>
  <r>
    <n v="2022"/>
    <n v="20841"/>
    <s v="Wiregrass Electric Coop, Inc"/>
    <s v="A"/>
    <x v="0"/>
    <s v="O"/>
    <x v="9"/>
    <x v="1"/>
    <s v="SOCO"/>
    <n v="43638"/>
    <n v="314897"/>
    <x v="1321"/>
    <n v="10993"/>
    <n v="79828"/>
    <x v="1281"/>
    <s v="."/>
    <s v="."/>
    <x v="7"/>
  </r>
  <r>
    <n v="2022"/>
    <n v="20845"/>
    <s v="Wolverine Power Marketing Coop"/>
    <s v="B"/>
    <x v="1"/>
    <s v="O"/>
    <x v="18"/>
    <x v="1"/>
    <s v="MISO"/>
    <n v="0"/>
    <n v="0"/>
    <x v="19"/>
    <n v="12366.1"/>
    <n v="179622"/>
    <x v="91"/>
    <n v="108731.5"/>
    <n v="1405371"/>
    <x v="27"/>
  </r>
  <r>
    <n v="2022"/>
    <n v="20847"/>
    <s v="Wisconsin Electric Power Co"/>
    <s v="A"/>
    <x v="0"/>
    <s v="O"/>
    <x v="3"/>
    <x v="3"/>
    <s v="MISO"/>
    <n v="1371741.9"/>
    <n v="8099798"/>
    <x v="1322"/>
    <n v="1111163.2"/>
    <n v="8768727"/>
    <x v="1282"/>
    <n v="626526.9"/>
    <n v="6655882"/>
    <x v="456"/>
  </r>
  <r>
    <n v="2022"/>
    <n v="20856"/>
    <s v="Wisconsin Power &amp; Light Co"/>
    <s v="A"/>
    <x v="0"/>
    <s v="O"/>
    <x v="3"/>
    <x v="3"/>
    <s v="MISO"/>
    <n v="559649"/>
    <n v="3686150"/>
    <x v="1323"/>
    <n v="291125"/>
    <n v="2416426"/>
    <x v="1283"/>
    <n v="427277"/>
    <n v="5066089"/>
    <x v="457"/>
  </r>
  <r>
    <n v="2022"/>
    <n v="20860"/>
    <s v="Wisconsin Public Service Corp"/>
    <s v="A"/>
    <x v="0"/>
    <s v="O"/>
    <x v="3"/>
    <x v="3"/>
    <s v="MISO"/>
    <n v="457282"/>
    <n v="3033821"/>
    <x v="1324"/>
    <n v="419402.3"/>
    <n v="4068263"/>
    <x v="1284"/>
    <n v="290660.7"/>
    <n v="3962556"/>
    <x v="361"/>
  </r>
  <r>
    <n v="2022"/>
    <n v="20862"/>
    <s v="Wisconsin Rapids W W &amp; L Comm"/>
    <s v="A"/>
    <x v="0"/>
    <s v="O"/>
    <x v="3"/>
    <x v="0"/>
    <s v="MISO"/>
    <n v="11780"/>
    <n v="97997"/>
    <x v="1325"/>
    <n v="12801"/>
    <n v="115690"/>
    <x v="1285"/>
    <n v="3819"/>
    <n v="46428"/>
    <x v="2"/>
  </r>
  <r>
    <n v="2022"/>
    <n v="20885"/>
    <s v="Withlacoochee River Elec Coop"/>
    <s v="A"/>
    <x v="0"/>
    <s v="O"/>
    <x v="29"/>
    <x v="1"/>
    <s v="SEC"/>
    <n v="410353.6"/>
    <n v="3093524"/>
    <x v="1326"/>
    <n v="119870.3"/>
    <n v="1106226"/>
    <x v="1286"/>
    <n v="15079.7"/>
    <n v="159526"/>
    <x v="458"/>
  </r>
  <r>
    <n v="2022"/>
    <n v="20927"/>
    <s v="Wood County Electric Coop, Inc"/>
    <s v="A"/>
    <x v="0"/>
    <s v="O"/>
    <x v="21"/>
    <x v="1"/>
    <s v="SWPP"/>
    <n v="68936"/>
    <n v="481978"/>
    <x v="1327"/>
    <n v="31094"/>
    <n v="262935"/>
    <x v="1287"/>
    <s v="."/>
    <s v="."/>
    <x v="7"/>
  </r>
  <r>
    <n v="2022"/>
    <n v="20948"/>
    <s v="Wise Electric Coop Inc"/>
    <s v="A"/>
    <x v="0"/>
    <s v="O"/>
    <x v="21"/>
    <x v="1"/>
    <s v="ERCO"/>
    <n v="49339"/>
    <n v="356540"/>
    <x v="1328"/>
    <n v="37957"/>
    <n v="355275"/>
    <x v="1288"/>
    <s v="."/>
    <s v="."/>
    <x v="7"/>
  </r>
  <r>
    <n v="2022"/>
    <n v="20963"/>
    <s v="Woodruff Electric Coop Corp"/>
    <s v="A"/>
    <x v="0"/>
    <s v="O"/>
    <x v="25"/>
    <x v="1"/>
    <s v="MISO"/>
    <n v="22317.3"/>
    <n v="179383"/>
    <x v="1329"/>
    <n v="15012.4"/>
    <n v="134795"/>
    <x v="1289"/>
    <n v="17511.400000000001"/>
    <n v="94291"/>
    <x v="459"/>
  </r>
  <r>
    <n v="2022"/>
    <n v="20996"/>
    <s v="Wright-Hennepin Coop Elec Assn"/>
    <s v="A"/>
    <x v="0"/>
    <s v="O"/>
    <x v="6"/>
    <x v="1"/>
    <s v="MISO"/>
    <n v="82538.3"/>
    <n v="605549"/>
    <x v="1330"/>
    <n v="30444.1"/>
    <n v="283796"/>
    <x v="1290"/>
    <n v="5128.1000000000004"/>
    <n v="51568"/>
    <x v="373"/>
  </r>
  <r>
    <n v="2022"/>
    <n v="20997"/>
    <s v="Yellowstone Valley Elec Co-op"/>
    <s v="A"/>
    <x v="0"/>
    <s v="O"/>
    <x v="47"/>
    <x v="1"/>
    <s v="WAUW"/>
    <n v="29320"/>
    <n v="236911"/>
    <x v="1331"/>
    <n v="8615"/>
    <n v="69671"/>
    <x v="1048"/>
    <n v="1003"/>
    <n v="8640"/>
    <x v="460"/>
  </r>
  <r>
    <n v="2022"/>
    <n v="21002"/>
    <s v="York Electric Coop Inc"/>
    <s v="A"/>
    <x v="0"/>
    <s v="O"/>
    <x v="13"/>
    <x v="1"/>
    <s v="DUK"/>
    <n v="26"/>
    <n v="215"/>
    <x v="1332"/>
    <n v="15"/>
    <n v="134"/>
    <x v="501"/>
    <s v="."/>
    <s v="."/>
    <x v="7"/>
  </r>
  <r>
    <n v="2022"/>
    <n v="21002"/>
    <s v="York Electric Coop Inc"/>
    <s v="A"/>
    <x v="0"/>
    <s v="O"/>
    <x v="7"/>
    <x v="1"/>
    <s v="DUK"/>
    <n v="98114"/>
    <n v="812434"/>
    <x v="1333"/>
    <n v="27674"/>
    <n v="240407"/>
    <x v="1291"/>
    <n v="6812"/>
    <n v="72070"/>
    <x v="95"/>
  </r>
  <r>
    <n v="2022"/>
    <n v="21013"/>
    <s v="City of Worthington - (MN)"/>
    <s v="A"/>
    <x v="0"/>
    <s v="O"/>
    <x v="6"/>
    <x v="0"/>
    <s v="MISO"/>
    <n v="4282.6000000000004"/>
    <n v="36483"/>
    <x v="1334"/>
    <n v="6456.8"/>
    <n v="64170"/>
    <x v="799"/>
    <n v="9899"/>
    <n v="121538"/>
    <x v="12"/>
  </r>
  <r>
    <n v="2022"/>
    <n v="21048"/>
    <s v="Wyandotte Municipal Serv Comm"/>
    <s v="A"/>
    <x v="0"/>
    <s v="O"/>
    <x v="18"/>
    <x v="0"/>
    <s v="MISO"/>
    <n v="11521.1"/>
    <n v="80731"/>
    <x v="1335"/>
    <n v="8340.9"/>
    <n v="67976"/>
    <x v="330"/>
    <n v="10985.9"/>
    <n v="127734"/>
    <x v="0"/>
  </r>
  <r>
    <n v="2022"/>
    <n v="21075"/>
    <s v="Y-W Electric Assn Inc"/>
    <s v="A"/>
    <x v="0"/>
    <s v="O"/>
    <x v="45"/>
    <x v="1"/>
    <s v="WACM"/>
    <n v="7210"/>
    <n v="48207"/>
    <x v="1336"/>
    <n v="15711"/>
    <n v="148285"/>
    <x v="1292"/>
    <n v="25045"/>
    <n v="204032"/>
    <x v="461"/>
  </r>
  <r>
    <n v="2022"/>
    <n v="21075"/>
    <s v="Y-W Electric Assn Inc"/>
    <s v="A"/>
    <x v="0"/>
    <s v="O"/>
    <x v="42"/>
    <x v="1"/>
    <s v="WACM"/>
    <s v="."/>
    <s v="."/>
    <x v="73"/>
    <s v="."/>
    <s v="."/>
    <x v="74"/>
    <n v="814"/>
    <n v="5337"/>
    <x v="128"/>
  </r>
  <r>
    <n v="2022"/>
    <n v="21081"/>
    <s v="Yampa Valley Electric Assn Inc"/>
    <s v="A"/>
    <x v="0"/>
    <s v="O"/>
    <x v="45"/>
    <x v="1"/>
    <s v="PSCO"/>
    <n v="36660.400000000001"/>
    <n v="247810"/>
    <x v="1337"/>
    <n v="16323.3"/>
    <n v="132578"/>
    <x v="1293"/>
    <n v="14097.5"/>
    <n v="157704"/>
    <x v="179"/>
  </r>
  <r>
    <n v="2022"/>
    <n v="21081"/>
    <s v="Yampa Valley Electric Assn Inc"/>
    <s v="A"/>
    <x v="0"/>
    <s v="O"/>
    <x v="44"/>
    <x v="1"/>
    <s v="PSCO"/>
    <n v="885.7"/>
    <n v="5713"/>
    <x v="1338"/>
    <n v="578.9"/>
    <n v="4486"/>
    <x v="1294"/>
    <n v="0"/>
    <n v="0"/>
    <x v="1"/>
  </r>
  <r>
    <n v="2022"/>
    <n v="21093"/>
    <s v="3 Phases Renewables Inc"/>
    <s v="B"/>
    <x v="1"/>
    <s v="O"/>
    <x v="10"/>
    <x v="2"/>
    <s v="CISO"/>
    <n v="36"/>
    <n v="399"/>
    <x v="1339"/>
    <n v="24870"/>
    <n v="510132"/>
    <x v="1295"/>
    <n v="4586"/>
    <n v="66434"/>
    <x v="197"/>
  </r>
  <r>
    <n v="2022"/>
    <n v="21111"/>
    <s v="Perennial Public Power Dist"/>
    <s v="A"/>
    <x v="0"/>
    <s v="O"/>
    <x v="42"/>
    <x v="4"/>
    <s v="SWPP"/>
    <n v="7876"/>
    <n v="73980"/>
    <x v="1340"/>
    <n v="2058"/>
    <n v="27373"/>
    <x v="1296"/>
    <n v="19456"/>
    <n v="268546"/>
    <x v="462"/>
  </r>
  <r>
    <n v="2022"/>
    <n v="21114"/>
    <s v="Yazoo Valley Elec Power Assn"/>
    <s v="A"/>
    <x v="0"/>
    <s v="O"/>
    <x v="0"/>
    <x v="1"/>
    <s v="MISO"/>
    <n v="18528"/>
    <n v="122299"/>
    <x v="1341"/>
    <n v="4962"/>
    <n v="32673"/>
    <x v="1297"/>
    <n v="30843"/>
    <n v="447014"/>
    <x v="38"/>
  </r>
  <r>
    <n v="2022"/>
    <n v="21158"/>
    <s v="City of Zeeland - (MI)"/>
    <s v="A"/>
    <x v="0"/>
    <s v="O"/>
    <x v="18"/>
    <x v="0"/>
    <s v="MISO"/>
    <n v="4838.3"/>
    <n v="49880"/>
    <x v="1342"/>
    <n v="5019.8"/>
    <n v="52746"/>
    <x v="1298"/>
    <n v="24520.799999999999"/>
    <n v="319407"/>
    <x v="270"/>
  </r>
  <r>
    <n v="2022"/>
    <n v="21244"/>
    <s v="Southside Electric Coop, Inc"/>
    <s v="A"/>
    <x v="0"/>
    <s v="O"/>
    <x v="2"/>
    <x v="1"/>
    <s v="PJM"/>
    <n v="113196"/>
    <n v="760129"/>
    <x v="1343"/>
    <n v="13650"/>
    <n v="115450"/>
    <x v="1299"/>
    <n v="6190"/>
    <n v="68065"/>
    <x v="52"/>
  </r>
  <r>
    <n v="2022"/>
    <n v="21513"/>
    <s v="Fergus Electric Coop, Inc"/>
    <s v="A"/>
    <x v="0"/>
    <s v="O"/>
    <x v="47"/>
    <x v="1"/>
    <s v="WAUW"/>
    <n v="10565"/>
    <n v="69465"/>
    <x v="1344"/>
    <n v="16646"/>
    <n v="176644"/>
    <x v="1045"/>
    <n v="574"/>
    <n v="3973"/>
    <x v="312"/>
  </r>
  <r>
    <n v="2022"/>
    <n v="21538"/>
    <s v="Mohave Electric Cooperative, Inc."/>
    <s v="A"/>
    <x v="0"/>
    <s v="O"/>
    <x v="8"/>
    <x v="1"/>
    <s v="WALC"/>
    <n v="57029"/>
    <n v="460816"/>
    <x v="1345"/>
    <n v="25747.599999999999"/>
    <n v="222791"/>
    <x v="1300"/>
    <n v="8878.2000000000007"/>
    <n v="94725"/>
    <x v="45"/>
  </r>
  <r>
    <n v="2022"/>
    <n v="21567"/>
    <s v="Washington-St Tammany E C, Inc"/>
    <s v="A"/>
    <x v="0"/>
    <s v="O"/>
    <x v="17"/>
    <x v="1"/>
    <s v="MISO"/>
    <n v="89766.3"/>
    <n v="811765"/>
    <x v="1346"/>
    <n v="23653.8"/>
    <n v="222862"/>
    <x v="1301"/>
    <n v="626.20000000000005"/>
    <n v="5231"/>
    <x v="14"/>
  </r>
  <r>
    <n v="2022"/>
    <n v="21632"/>
    <s v="EnergyUnited Elec Member Corp"/>
    <s v="A"/>
    <x v="0"/>
    <s v="O"/>
    <x v="13"/>
    <x v="1"/>
    <s v="DUK"/>
    <n v="189737"/>
    <n v="1746587"/>
    <x v="1347"/>
    <n v="59817"/>
    <n v="645894"/>
    <x v="1302"/>
    <n v="23223"/>
    <n v="402480"/>
    <x v="330"/>
  </r>
  <r>
    <n v="2022"/>
    <n v="22053"/>
    <s v="Kentucky Power Co"/>
    <s v="A"/>
    <x v="0"/>
    <s v="O"/>
    <x v="23"/>
    <x v="3"/>
    <s v="PJM"/>
    <n v="315955"/>
    <n v="1968490"/>
    <x v="1348"/>
    <n v="198219"/>
    <n v="1354324"/>
    <x v="1303"/>
    <n v="183906"/>
    <n v="2068484"/>
    <x v="463"/>
  </r>
  <r>
    <n v="2022"/>
    <n v="22500"/>
    <s v="Evergy Kansas Central, Inc"/>
    <s v="A"/>
    <x v="0"/>
    <s v="O"/>
    <x v="15"/>
    <x v="3"/>
    <s v="SWPP"/>
    <n v="513197.3"/>
    <n v="3623878"/>
    <x v="1349"/>
    <n v="473313"/>
    <n v="4175294"/>
    <x v="1304"/>
    <n v="187361.1"/>
    <n v="2049707"/>
    <x v="464"/>
  </r>
  <r>
    <n v="2022"/>
    <n v="22690"/>
    <s v="Roosevelt County Elec Coop Inc"/>
    <s v="A"/>
    <x v="0"/>
    <s v="O"/>
    <x v="43"/>
    <x v="1"/>
    <s v="SWPP"/>
    <n v="6256"/>
    <n v="52571"/>
    <x v="1350"/>
    <n v="1419"/>
    <n v="9157"/>
    <x v="1305"/>
    <n v="12726"/>
    <n v="101264"/>
    <x v="465"/>
  </r>
  <r>
    <n v="2022"/>
    <n v="22814"/>
    <s v="Raft Rural Elec Coop Inc"/>
    <s v="A"/>
    <x v="0"/>
    <s v="O"/>
    <x v="46"/>
    <x v="1"/>
    <s v="BPAT"/>
    <n v="2312"/>
    <n v="26037"/>
    <x v="1351"/>
    <n v="3812"/>
    <n v="71333"/>
    <x v="1306"/>
    <n v="7791"/>
    <n v="148033"/>
    <x v="466"/>
  </r>
  <r>
    <n v="2022"/>
    <n v="22814"/>
    <s v="Raft Rural Elec Coop Inc"/>
    <s v="A"/>
    <x v="0"/>
    <s v="O"/>
    <x v="37"/>
    <x v="1"/>
    <s v="BPAT"/>
    <n v="1746"/>
    <n v="17965"/>
    <x v="1352"/>
    <n v="1972"/>
    <n v="29891"/>
    <x v="1307"/>
    <n v="229"/>
    <n v="4396"/>
    <x v="320"/>
  </r>
  <r>
    <n v="2022"/>
    <n v="22814"/>
    <s v="Raft Rural Elec Coop Inc"/>
    <s v="A"/>
    <x v="0"/>
    <s v="O"/>
    <x v="38"/>
    <x v="1"/>
    <s v="BPAT"/>
    <n v="487"/>
    <n v="5127"/>
    <x v="1353"/>
    <n v="190"/>
    <n v="2689"/>
    <x v="1308"/>
    <n v="1735"/>
    <n v="34749"/>
    <x v="467"/>
  </r>
  <r>
    <n v="2022"/>
    <n v="22815"/>
    <s v="Delta Electric Power Assn"/>
    <s v="A"/>
    <x v="0"/>
    <s v="O"/>
    <x v="0"/>
    <x v="1"/>
    <s v="MISO"/>
    <n v="32443.599999999999"/>
    <n v="253259"/>
    <x v="740"/>
    <n v="11145.3"/>
    <n v="80229"/>
    <x v="1309"/>
    <n v="24919.9"/>
    <n v="195575"/>
    <x v="468"/>
  </r>
  <r>
    <n v="2022"/>
    <n v="22822"/>
    <s v="Clark County Rural E M C - (IN)"/>
    <s v="A"/>
    <x v="0"/>
    <s v="O"/>
    <x v="14"/>
    <x v="1"/>
    <s v="MISO"/>
    <n v="52283.1"/>
    <n v="386273"/>
    <x v="1354"/>
    <n v="7782.3"/>
    <n v="68829"/>
    <x v="115"/>
    <n v="5139.3"/>
    <n v="51261"/>
    <x v="172"/>
  </r>
  <r>
    <n v="2022"/>
    <n v="24211"/>
    <s v="Tucson Electric Power Co"/>
    <s v="A"/>
    <x v="0"/>
    <s v="O"/>
    <x v="8"/>
    <x v="3"/>
    <s v="TEPC"/>
    <n v="532576.6"/>
    <n v="3878044"/>
    <x v="1355"/>
    <n v="263049.59999999998"/>
    <n v="1918364"/>
    <x v="1310"/>
    <n v="260226.7"/>
    <n v="3012500"/>
    <x v="469"/>
  </r>
  <r>
    <n v="2022"/>
    <n v="24590"/>
    <s v="Unitil Energy Systems"/>
    <s v="A"/>
    <x v="0"/>
    <s v="O"/>
    <x v="49"/>
    <x v="3"/>
    <s v="ISNE"/>
    <n v="112194"/>
    <n v="463039"/>
    <x v="1356"/>
    <n v="40428"/>
    <n v="170347"/>
    <x v="1311"/>
    <n v="9867"/>
    <n v="52853"/>
    <x v="132"/>
  </r>
  <r>
    <n v="2022"/>
    <n v="24590"/>
    <s v="Unitil Energy Systems"/>
    <s v="C"/>
    <x v="2"/>
    <s v="O"/>
    <x v="49"/>
    <x v="3"/>
    <s v="ISNE"/>
    <n v="4518"/>
    <n v="45117"/>
    <x v="1357"/>
    <n v="13765"/>
    <n v="164135"/>
    <x v="1312"/>
    <n v="16623"/>
    <n v="270819"/>
    <x v="347"/>
  </r>
  <r>
    <n v="2022"/>
    <n v="24753"/>
    <s v="Boone County Rural EMC"/>
    <s v="A"/>
    <x v="0"/>
    <s v="O"/>
    <x v="14"/>
    <x v="1"/>
    <s v="MISO"/>
    <n v="38261"/>
    <n v="254646"/>
    <x v="1358"/>
    <n v="22867"/>
    <n v="206855"/>
    <x v="979"/>
    <s v="."/>
    <s v="."/>
    <x v="7"/>
  </r>
  <r>
    <n v="2022"/>
    <n v="24889"/>
    <s v="Brunswick Electric Member Corp"/>
    <s v="A"/>
    <x v="0"/>
    <s v="O"/>
    <x v="13"/>
    <x v="1"/>
    <s v="CPLE"/>
    <n v="156151.5"/>
    <n v="1124002"/>
    <x v="1359"/>
    <n v="41288.9"/>
    <n v="373769"/>
    <x v="1313"/>
    <s v="."/>
    <s v="."/>
    <x v="7"/>
  </r>
  <r>
    <n v="2022"/>
    <n v="24949"/>
    <s v="Cass County Elec Coop Inc"/>
    <s v="A"/>
    <x v="0"/>
    <s v="O"/>
    <x v="30"/>
    <x v="1"/>
    <s v="MISO"/>
    <n v="76949"/>
    <n v="651336"/>
    <x v="1360"/>
    <n v="53161"/>
    <n v="508147"/>
    <x v="1314"/>
    <n v="20784"/>
    <n v="208877"/>
    <x v="397"/>
  </r>
  <r>
    <n v="2022"/>
    <n v="25177"/>
    <s v="Dakota Electric Association"/>
    <s v="A"/>
    <x v="0"/>
    <s v="O"/>
    <x v="6"/>
    <x v="1"/>
    <s v="MISO"/>
    <n v="128561"/>
    <n v="951865"/>
    <x v="1361"/>
    <n v="79843"/>
    <n v="882340"/>
    <x v="1315"/>
    <n v="1470"/>
    <n v="14350"/>
    <x v="470"/>
  </r>
  <r>
    <n v="2022"/>
    <n v="25295"/>
    <s v="Western Indiana Energy REMC"/>
    <s v="A"/>
    <x v="0"/>
    <s v="O"/>
    <x v="14"/>
    <x v="1"/>
    <s v="MISO"/>
    <n v="26995.7"/>
    <n v="221418"/>
    <x v="1362"/>
    <n v="12880.6"/>
    <n v="114340"/>
    <x v="1316"/>
    <n v="27920.5"/>
    <n v="315320"/>
    <x v="55"/>
  </r>
  <r>
    <n v="2022"/>
    <n v="25866"/>
    <s v="Ak-Chin Electric Utility Authority"/>
    <s v="A"/>
    <x v="0"/>
    <s v="O"/>
    <x v="8"/>
    <x v="6"/>
    <s v="AZPS"/>
    <n v="483.8"/>
    <n v="5059"/>
    <x v="1363"/>
    <n v="2635.3"/>
    <n v="32626"/>
    <x v="1317"/>
    <n v="70.400000000000006"/>
    <n v="1329"/>
    <x v="124"/>
  </r>
  <r>
    <n v="2022"/>
    <n v="26510"/>
    <s v="Liberty Utilities (Granite State Electri"/>
    <s v="A"/>
    <x v="0"/>
    <s v="O"/>
    <x v="49"/>
    <x v="3"/>
    <s v="ISNE"/>
    <n v="74736.100000000006"/>
    <n v="285392"/>
    <x v="1364"/>
    <n v="35720.300000000003"/>
    <n v="153211"/>
    <x v="1318"/>
    <n v="2539.3000000000002"/>
    <n v="12370"/>
    <x v="471"/>
  </r>
  <r>
    <n v="2022"/>
    <n v="26510"/>
    <s v="Liberty Utilities (Granite State Electri"/>
    <s v="C"/>
    <x v="2"/>
    <s v="O"/>
    <x v="49"/>
    <x v="3"/>
    <s v="ISNE"/>
    <n v="2302.1999999999998"/>
    <n v="19037"/>
    <x v="1365"/>
    <n v="17130.900000000001"/>
    <n v="308919"/>
    <x v="1319"/>
    <n v="4856.3999999999996"/>
    <n v="94411"/>
    <x v="230"/>
  </r>
  <r>
    <n v="2022"/>
    <n v="27000"/>
    <s v="WAPA-- Western Area Power Administration"/>
    <s v="A"/>
    <x v="0"/>
    <s v="O"/>
    <x v="8"/>
    <x v="5"/>
    <s v="WALC"/>
    <n v="0"/>
    <n v="0"/>
    <x v="19"/>
    <n v="2313.3000000000002"/>
    <n v="91282"/>
    <x v="1052"/>
    <n v="3860.8"/>
    <n v="216541"/>
    <x v="57"/>
  </r>
  <r>
    <n v="2022"/>
    <n v="27000"/>
    <s v="WAPA-- Western Area Power Administration"/>
    <s v="A"/>
    <x v="0"/>
    <s v="O"/>
    <x v="10"/>
    <x v="5"/>
    <s v="WALC"/>
    <n v="0"/>
    <n v="0"/>
    <x v="19"/>
    <n v="70544.100000000006"/>
    <n v="940876"/>
    <x v="1320"/>
    <n v="44729.9"/>
    <n v="1484204"/>
    <x v="472"/>
  </r>
  <r>
    <n v="2022"/>
    <n v="27000"/>
    <s v="WAPA-- Western Area Power Administration"/>
    <s v="A"/>
    <x v="0"/>
    <s v="O"/>
    <x v="45"/>
    <x v="5"/>
    <s v="WACM"/>
    <n v="0"/>
    <n v="0"/>
    <x v="19"/>
    <n v="1308.8"/>
    <n v="49697"/>
    <x v="478"/>
    <n v="370.5"/>
    <n v="13807"/>
    <x v="15"/>
  </r>
  <r>
    <n v="2022"/>
    <n v="27000"/>
    <s v="WAPA-- Western Area Power Administration"/>
    <s v="A"/>
    <x v="0"/>
    <s v="O"/>
    <x v="15"/>
    <x v="5"/>
    <s v="WACM"/>
    <n v="0"/>
    <n v="0"/>
    <x v="19"/>
    <n v="0"/>
    <n v="0"/>
    <x v="19"/>
    <n v="1"/>
    <n v="384"/>
    <x v="14"/>
  </r>
  <r>
    <n v="2022"/>
    <n v="27000"/>
    <s v="WAPA-- Western Area Power Administration"/>
    <s v="A"/>
    <x v="0"/>
    <s v="O"/>
    <x v="6"/>
    <x v="5"/>
    <s v="SWPP"/>
    <n v="0"/>
    <n v="0"/>
    <x v="19"/>
    <n v="1346.2"/>
    <n v="57333"/>
    <x v="555"/>
    <n v="0"/>
    <n v="0"/>
    <x v="1"/>
  </r>
  <r>
    <n v="2022"/>
    <n v="27000"/>
    <s v="WAPA-- Western Area Power Administration"/>
    <s v="A"/>
    <x v="0"/>
    <s v="O"/>
    <x v="47"/>
    <x v="5"/>
    <s v="SWPP"/>
    <n v="0"/>
    <n v="0"/>
    <x v="19"/>
    <n v="2935.8"/>
    <n v="125250"/>
    <x v="1158"/>
    <n v="174.5"/>
    <n v="31830"/>
    <x v="17"/>
  </r>
  <r>
    <n v="2022"/>
    <n v="27000"/>
    <s v="WAPA-- Western Area Power Administration"/>
    <s v="A"/>
    <x v="0"/>
    <s v="O"/>
    <x v="30"/>
    <x v="5"/>
    <s v="SWPP"/>
    <n v="0"/>
    <n v="0"/>
    <x v="19"/>
    <n v="4670.2"/>
    <n v="193065"/>
    <x v="1052"/>
    <n v="89.6"/>
    <n v="6526"/>
    <x v="2"/>
  </r>
  <r>
    <n v="2022"/>
    <n v="27000"/>
    <s v="WAPA-- Western Area Power Administration"/>
    <s v="A"/>
    <x v="0"/>
    <s v="O"/>
    <x v="42"/>
    <x v="5"/>
    <s v="WACM"/>
    <n v="0"/>
    <n v="0"/>
    <x v="19"/>
    <n v="3631.1"/>
    <n v="153582"/>
    <x v="242"/>
    <n v="30.4"/>
    <n v="4503"/>
    <x v="0"/>
  </r>
  <r>
    <n v="2022"/>
    <n v="27000"/>
    <s v="WAPA-- Western Area Power Administration"/>
    <s v="A"/>
    <x v="0"/>
    <s v="O"/>
    <x v="43"/>
    <x v="5"/>
    <s v="WALC"/>
    <n v="0"/>
    <n v="0"/>
    <x v="19"/>
    <n v="2900.5"/>
    <n v="73908"/>
    <x v="555"/>
    <n v="1867.1"/>
    <n v="72277"/>
    <x v="14"/>
  </r>
  <r>
    <n v="2022"/>
    <n v="27000"/>
    <s v="WAPA-- Western Area Power Administration"/>
    <s v="A"/>
    <x v="0"/>
    <s v="O"/>
    <x v="37"/>
    <x v="5"/>
    <s v="WALC"/>
    <n v="0"/>
    <n v="0"/>
    <x v="19"/>
    <n v="424.3"/>
    <n v="26750"/>
    <x v="48"/>
    <n v="0"/>
    <n v="0"/>
    <x v="1"/>
  </r>
  <r>
    <n v="2022"/>
    <n v="27000"/>
    <s v="WAPA-- Western Area Power Administration"/>
    <s v="A"/>
    <x v="0"/>
    <s v="O"/>
    <x v="34"/>
    <x v="5"/>
    <s v="WACM"/>
    <n v="0"/>
    <n v="0"/>
    <x v="19"/>
    <n v="8150.4"/>
    <n v="338910"/>
    <x v="1033"/>
    <n v="56.7"/>
    <n v="5001"/>
    <x v="15"/>
  </r>
  <r>
    <n v="2022"/>
    <n v="27000"/>
    <s v="WAPA-- Western Area Power Administration"/>
    <s v="A"/>
    <x v="0"/>
    <s v="O"/>
    <x v="38"/>
    <x v="5"/>
    <s v="WALC"/>
    <n v="0"/>
    <n v="0"/>
    <x v="19"/>
    <n v="1221.3"/>
    <n v="32745"/>
    <x v="135"/>
    <n v="66.5"/>
    <n v="1864"/>
    <x v="14"/>
  </r>
  <r>
    <n v="2022"/>
    <n v="27000"/>
    <s v="WAPA-- Western Area Power Administration"/>
    <s v="A"/>
    <x v="0"/>
    <s v="O"/>
    <x v="44"/>
    <x v="5"/>
    <s v="WACM"/>
    <n v="0"/>
    <n v="0"/>
    <x v="19"/>
    <n v="1545.7"/>
    <n v="32160"/>
    <x v="501"/>
    <n v="28.4"/>
    <n v="9693"/>
    <x v="15"/>
  </r>
  <r>
    <n v="2022"/>
    <n v="27058"/>
    <s v="High West Energy, Inc"/>
    <s v="A"/>
    <x v="0"/>
    <s v="O"/>
    <x v="45"/>
    <x v="1"/>
    <s v="WACM"/>
    <n v="1024"/>
    <n v="6895"/>
    <x v="1366"/>
    <n v="380"/>
    <n v="3410"/>
    <x v="1033"/>
    <n v="13506"/>
    <n v="119165"/>
    <x v="473"/>
  </r>
  <r>
    <n v="2022"/>
    <n v="27058"/>
    <s v="High West Energy, Inc"/>
    <s v="A"/>
    <x v="0"/>
    <s v="O"/>
    <x v="42"/>
    <x v="1"/>
    <s v="WACM"/>
    <n v="2837"/>
    <n v="19903"/>
    <x v="1367"/>
    <n v="1037"/>
    <n v="9186"/>
    <x v="1095"/>
    <n v="10145"/>
    <n v="85389"/>
    <x v="474"/>
  </r>
  <r>
    <n v="2022"/>
    <n v="27058"/>
    <s v="High West Energy, Inc"/>
    <s v="A"/>
    <x v="0"/>
    <s v="O"/>
    <x v="44"/>
    <x v="1"/>
    <s v="WACM"/>
    <n v="9866"/>
    <n v="69734"/>
    <x v="1368"/>
    <n v="302"/>
    <n v="2509"/>
    <x v="1033"/>
    <n v="19906"/>
    <n v="195147"/>
    <x v="475"/>
  </r>
  <r>
    <n v="2022"/>
    <n v="27222"/>
    <s v="City of Ripley - (TN)"/>
    <s v="A"/>
    <x v="0"/>
    <s v="O"/>
    <x v="22"/>
    <x v="0"/>
    <s v="TVA"/>
    <n v="8489"/>
    <n v="70235"/>
    <x v="1369"/>
    <n v="8614"/>
    <n v="67223"/>
    <x v="1321"/>
    <n v="3248"/>
    <n v="41800"/>
    <x v="15"/>
  </r>
  <r>
    <n v="2022"/>
    <n v="27238"/>
    <s v="Southwest Electric Coop, Inc"/>
    <s v="A"/>
    <x v="0"/>
    <s v="O"/>
    <x v="35"/>
    <x v="1"/>
    <s v="AECI"/>
    <n v="59810"/>
    <n v="556060"/>
    <x v="1370"/>
    <n v="10254"/>
    <n v="102051"/>
    <x v="1322"/>
    <s v="."/>
    <s v="."/>
    <x v="7"/>
  </r>
  <r>
    <n v="2022"/>
    <n v="27369"/>
    <s v="Taylor Electric Coop Inc - (TX)"/>
    <s v="A"/>
    <x v="0"/>
    <s v="O"/>
    <x v="21"/>
    <x v="1"/>
    <s v="ERCO"/>
    <n v="43568.800000000003"/>
    <n v="240809"/>
    <x v="1371"/>
    <n v="13176.3"/>
    <n v="84469"/>
    <x v="1323"/>
    <n v="9838.7999999999993"/>
    <n v="117243"/>
    <x v="5"/>
  </r>
  <r>
    <n v="2022"/>
    <n v="27599"/>
    <s v="Carroll-White REMC"/>
    <s v="A"/>
    <x v="0"/>
    <s v="O"/>
    <x v="14"/>
    <x v="1"/>
    <s v="MISO"/>
    <n v="27923"/>
    <n v="196425"/>
    <x v="1372"/>
    <n v="10900"/>
    <n v="100403"/>
    <x v="1324"/>
    <n v="8056"/>
    <n v="100314"/>
    <x v="14"/>
  </r>
  <r>
    <n v="2022"/>
    <n v="28541"/>
    <s v="Clatskanie Peoples Util Dist"/>
    <s v="A"/>
    <x v="0"/>
    <s v="O"/>
    <x v="33"/>
    <x v="4"/>
    <s v="BPAT"/>
    <n v="5566.9"/>
    <n v="77719"/>
    <x v="1373"/>
    <n v="1466.9"/>
    <n v="21600"/>
    <x v="1325"/>
    <n v="51235.199999999997"/>
    <n v="869489"/>
    <x v="2"/>
  </r>
  <r>
    <n v="2022"/>
    <n v="28604"/>
    <s v="Kerrville Public Utility Board"/>
    <s v="A"/>
    <x v="0"/>
    <s v="O"/>
    <x v="21"/>
    <x v="0"/>
    <s v="ERCO"/>
    <n v="26342.400000000001"/>
    <n v="294877"/>
    <x v="1374"/>
    <n v="19162.8"/>
    <n v="226216"/>
    <x v="1326"/>
    <s v="."/>
    <s v="."/>
    <x v="7"/>
  </r>
  <r>
    <n v="2022"/>
    <n v="28802"/>
    <s v="Talen Energy Marketing, LLC"/>
    <s v="B"/>
    <x v="1"/>
    <s v="O"/>
    <x v="48"/>
    <x v="2"/>
    <s v="PJM"/>
    <n v="0"/>
    <n v="0"/>
    <x v="19"/>
    <n v="1401"/>
    <n v="19220"/>
    <x v="116"/>
    <n v="0"/>
    <n v="0"/>
    <x v="1"/>
  </r>
  <r>
    <n v="2022"/>
    <n v="28802"/>
    <s v="Talen Energy Marketing, LLC"/>
    <s v="B"/>
    <x v="1"/>
    <s v="O"/>
    <x v="31"/>
    <x v="2"/>
    <s v="PJM"/>
    <n v="0"/>
    <n v="0"/>
    <x v="19"/>
    <n v="7494"/>
    <n v="136044"/>
    <x v="1327"/>
    <n v="3574"/>
    <n v="70598"/>
    <x v="57"/>
  </r>
  <r>
    <n v="2022"/>
    <n v="28802"/>
    <s v="Talen Energy Marketing, LLC"/>
    <s v="B"/>
    <x v="1"/>
    <s v="O"/>
    <x v="1"/>
    <x v="2"/>
    <s v="PJM"/>
    <n v="0"/>
    <n v="0"/>
    <x v="19"/>
    <n v="7195"/>
    <n v="124211"/>
    <x v="1185"/>
    <n v="2206"/>
    <n v="38825"/>
    <x v="17"/>
  </r>
  <r>
    <n v="2022"/>
    <n v="28802"/>
    <s v="Talen Energy Marketing, LLC"/>
    <s v="B"/>
    <x v="1"/>
    <s v="O"/>
    <x v="47"/>
    <x v="2"/>
    <s v="NWMT"/>
    <n v="0"/>
    <n v="0"/>
    <x v="19"/>
    <n v="395"/>
    <n v="13104"/>
    <x v="4"/>
    <n v="34739"/>
    <n v="466216"/>
    <x v="57"/>
  </r>
  <r>
    <n v="2022"/>
    <n v="28802"/>
    <s v="Talen Energy Marketing, LLC"/>
    <s v="B"/>
    <x v="1"/>
    <s v="O"/>
    <x v="26"/>
    <x v="2"/>
    <s v="PJM"/>
    <n v="0"/>
    <n v="0"/>
    <x v="19"/>
    <n v="18600"/>
    <n v="199857"/>
    <x v="1328"/>
    <n v="3001"/>
    <n v="35124"/>
    <x v="50"/>
  </r>
  <r>
    <n v="2022"/>
    <n v="28802"/>
    <s v="Talen Energy Marketing, LLC"/>
    <s v="B"/>
    <x v="1"/>
    <s v="O"/>
    <x v="32"/>
    <x v="2"/>
    <s v="PJM"/>
    <n v="0"/>
    <n v="0"/>
    <x v="19"/>
    <n v="2931"/>
    <n v="66314"/>
    <x v="1030"/>
    <n v="2157"/>
    <n v="54056"/>
    <x v="27"/>
  </r>
  <r>
    <n v="2022"/>
    <n v="28802"/>
    <s v="Talen Energy Marketing, LLC"/>
    <s v="B"/>
    <x v="1"/>
    <s v="O"/>
    <x v="5"/>
    <x v="2"/>
    <s v="PJM"/>
    <n v="0"/>
    <n v="0"/>
    <x v="19"/>
    <n v="78256"/>
    <n v="1318785"/>
    <x v="838"/>
    <n v="43654"/>
    <n v="816418"/>
    <x v="476"/>
  </r>
  <r>
    <n v="2022"/>
    <n v="28802"/>
    <s v="Talen Energy Marketing, LLC"/>
    <s v="D"/>
    <x v="0"/>
    <s v="O"/>
    <x v="21"/>
    <x v="2"/>
    <s v="ERCO"/>
    <n v="0"/>
    <n v="0"/>
    <x v="19"/>
    <n v="0"/>
    <n v="0"/>
    <x v="19"/>
    <n v="2305"/>
    <n v="52024"/>
    <x v="42"/>
  </r>
  <r>
    <n v="2022"/>
    <n v="28978"/>
    <s v="City of San Marcos - (TX)"/>
    <s v="A"/>
    <x v="0"/>
    <s v="O"/>
    <x v="21"/>
    <x v="0"/>
    <s v="ERCO"/>
    <n v="26875"/>
    <n v="264227"/>
    <x v="1375"/>
    <n v="34944"/>
    <n v="395007"/>
    <x v="1329"/>
    <n v="214"/>
    <n v="2575"/>
    <x v="0"/>
  </r>
  <r>
    <n v="2022"/>
    <n v="30518"/>
    <s v="Electrical Dist No3 Pinal County"/>
    <s v="A"/>
    <x v="0"/>
    <s v="O"/>
    <x v="8"/>
    <x v="4"/>
    <s v="AZPS"/>
    <n v="53107"/>
    <n v="355935"/>
    <x v="1376"/>
    <n v="21037"/>
    <n v="190974"/>
    <x v="1330"/>
    <n v="8772"/>
    <n v="220486"/>
    <x v="477"/>
  </r>
  <r>
    <n v="2022"/>
    <n v="31833"/>
    <s v="Okefenoke Rural El Member Corp"/>
    <s v="A"/>
    <x v="0"/>
    <s v="O"/>
    <x v="29"/>
    <x v="1"/>
    <s v="SOCO"/>
    <n v="22037.3"/>
    <n v="164475"/>
    <x v="1377"/>
    <n v="1943.8"/>
    <n v="14749"/>
    <x v="95"/>
    <n v="63"/>
    <n v="732"/>
    <x v="14"/>
  </r>
  <r>
    <n v="2022"/>
    <n v="31833"/>
    <s v="Okefenoke Rural El Member Corp"/>
    <s v="A"/>
    <x v="0"/>
    <s v="O"/>
    <x v="12"/>
    <x v="1"/>
    <s v="SOCO"/>
    <n v="50079"/>
    <n v="367000"/>
    <x v="1378"/>
    <n v="7602.3"/>
    <n v="60084"/>
    <x v="1331"/>
    <n v="2496.9"/>
    <n v="27132"/>
    <x v="15"/>
  </r>
  <r>
    <n v="2022"/>
    <n v="38084"/>
    <s v="Great Lakes Energy Coop"/>
    <s v="A"/>
    <x v="0"/>
    <s v="O"/>
    <x v="18"/>
    <x v="1"/>
    <s v="MISO"/>
    <n v="157935.1"/>
    <n v="929559"/>
    <x v="1379"/>
    <n v="27458.9"/>
    <n v="184234"/>
    <x v="1332"/>
    <n v="46171.199999999997"/>
    <n v="531883"/>
    <x v="478"/>
  </r>
  <r>
    <n v="2022"/>
    <n v="40036"/>
    <s v="Westfield Electric Company"/>
    <s v="A"/>
    <x v="0"/>
    <s v="O"/>
    <x v="3"/>
    <x v="3"/>
    <s v="MISO"/>
    <n v="868.1"/>
    <n v="4747"/>
    <x v="1380"/>
    <n v="1075"/>
    <n v="6350"/>
    <x v="227"/>
    <n v="215"/>
    <n v="1259"/>
    <x v="124"/>
  </r>
  <r>
    <n v="2022"/>
    <n v="40127"/>
    <s v="Clarke-Washington E M C"/>
    <s v="A"/>
    <x v="0"/>
    <s v="O"/>
    <x v="9"/>
    <x v="1"/>
    <s v="SOCO"/>
    <n v="30929"/>
    <n v="220519"/>
    <x v="1381"/>
    <n v="5063"/>
    <n v="37315"/>
    <x v="1333"/>
    <n v="2692"/>
    <n v="22718"/>
    <x v="479"/>
  </r>
  <r>
    <n v="2022"/>
    <n v="40165"/>
    <s v="Dixie Escalante R E A, Inc"/>
    <s v="A"/>
    <x v="0"/>
    <s v="O"/>
    <x v="8"/>
    <x v="1"/>
    <s v="PACE"/>
    <n v="2701.9"/>
    <n v="33267"/>
    <x v="1382"/>
    <n v="871.7"/>
    <n v="11565"/>
    <x v="1334"/>
    <s v="."/>
    <s v="."/>
    <x v="7"/>
  </r>
  <r>
    <n v="2022"/>
    <n v="40165"/>
    <s v="Dixie Escalante R E A, Inc"/>
    <s v="A"/>
    <x v="0"/>
    <s v="O"/>
    <x v="38"/>
    <x v="1"/>
    <s v="PACE"/>
    <n v="29574.799999999999"/>
    <n v="388819"/>
    <x v="1383"/>
    <n v="14342.4"/>
    <n v="217858"/>
    <x v="1335"/>
    <n v="1584.8"/>
    <n v="22658"/>
    <x v="14"/>
  </r>
  <r>
    <n v="2022"/>
    <n v="40166"/>
    <s v="Chickasaw Electric Coop, Inc"/>
    <s v="A"/>
    <x v="0"/>
    <s v="O"/>
    <x v="22"/>
    <x v="1"/>
    <s v="TVA"/>
    <n v="35968"/>
    <n v="318556"/>
    <x v="1384"/>
    <n v="16664"/>
    <n v="142063"/>
    <x v="1336"/>
    <n v="3748"/>
    <n v="57223"/>
    <x v="42"/>
  </r>
  <r>
    <n v="2022"/>
    <n v="40167"/>
    <s v="Somerset Rural Elec Coop, Inc"/>
    <s v="A"/>
    <x v="0"/>
    <s v="O"/>
    <x v="5"/>
    <x v="1"/>
    <s v="PJM"/>
    <n v="15543"/>
    <n v="129164"/>
    <x v="1385"/>
    <n v="5518"/>
    <n v="52610"/>
    <x v="1337"/>
    <n v="1356"/>
    <n v="15242"/>
    <x v="15"/>
  </r>
  <r>
    <n v="2022"/>
    <n v="40212"/>
    <s v="Colquitt Electric Membership Corp"/>
    <s v="A"/>
    <x v="0"/>
    <s v="O"/>
    <x v="12"/>
    <x v="1"/>
    <s v="SOCO"/>
    <n v="115976.1"/>
    <n v="884946"/>
    <x v="1386"/>
    <n v="9736.4"/>
    <n v="70623"/>
    <x v="1338"/>
    <n v="34567.300000000003"/>
    <n v="324388"/>
    <x v="480"/>
  </r>
  <r>
    <n v="2022"/>
    <n v="40220"/>
    <s v="Adams Electric Cooperative Inc"/>
    <s v="A"/>
    <x v="0"/>
    <s v="O"/>
    <x v="5"/>
    <x v="1"/>
    <s v="PJM"/>
    <n v="56037"/>
    <n v="452512"/>
    <x v="1387"/>
    <n v="9750"/>
    <n v="85302"/>
    <x v="1339"/>
    <n v="3334"/>
    <n v="37276"/>
    <x v="50"/>
  </r>
  <r>
    <n v="2022"/>
    <n v="40221"/>
    <s v="Bedford Rural Elec Coop, Inc"/>
    <s v="A"/>
    <x v="0"/>
    <s v="O"/>
    <x v="5"/>
    <x v="1"/>
    <s v="PJM"/>
    <n v="13005"/>
    <n v="105071"/>
    <x v="1388"/>
    <n v="3408"/>
    <n v="30561"/>
    <x v="1340"/>
    <n v="11351"/>
    <n v="174562"/>
    <x v="0"/>
  </r>
  <r>
    <n v="2022"/>
    <n v="40222"/>
    <s v="Valley Rural Electric Coop Inc"/>
    <s v="A"/>
    <x v="0"/>
    <s v="O"/>
    <x v="5"/>
    <x v="1"/>
    <s v="PJM"/>
    <n v="28663"/>
    <n v="219190"/>
    <x v="1389"/>
    <n v="8360"/>
    <n v="69979"/>
    <x v="1341"/>
    <n v="433"/>
    <n v="4046"/>
    <x v="0"/>
  </r>
  <r>
    <n v="2022"/>
    <n v="40224"/>
    <s v="Central Electric Coop, Inc - (PA)"/>
    <s v="A"/>
    <x v="0"/>
    <s v="O"/>
    <x v="5"/>
    <x v="1"/>
    <s v="PJM"/>
    <n v="32627"/>
    <n v="224059"/>
    <x v="1390"/>
    <n v="8120"/>
    <n v="64859"/>
    <x v="1342"/>
    <n v="2184"/>
    <n v="21766"/>
    <x v="48"/>
  </r>
  <r>
    <n v="2022"/>
    <n v="40228"/>
    <s v="Rappahannock Electric Coop"/>
    <s v="A"/>
    <x v="0"/>
    <s v="O"/>
    <x v="2"/>
    <x v="1"/>
    <s v="PJM"/>
    <n v="320782.7"/>
    <n v="2404396"/>
    <x v="1391"/>
    <n v="44792.5"/>
    <n v="360213"/>
    <x v="1343"/>
    <n v="106905"/>
    <n v="1156712"/>
    <x v="481"/>
  </r>
  <r>
    <n v="2022"/>
    <n v="40236"/>
    <s v="Forked Deer Electric Coop, Inc"/>
    <s v="A"/>
    <x v="0"/>
    <s v="O"/>
    <x v="22"/>
    <x v="1"/>
    <s v="TVA"/>
    <n v="18931"/>
    <n v="139115"/>
    <x v="1392"/>
    <n v="5287"/>
    <n v="32554"/>
    <x v="1344"/>
    <n v="0"/>
    <n v="0"/>
    <x v="1"/>
  </r>
  <r>
    <n v="2022"/>
    <n v="40289"/>
    <s v="Claverack Rural Elec Coop Inc"/>
    <s v="A"/>
    <x v="0"/>
    <s v="O"/>
    <x v="5"/>
    <x v="1"/>
    <s v="PJM"/>
    <n v="24886"/>
    <n v="179265"/>
    <x v="1393"/>
    <n v="7024"/>
    <n v="66950"/>
    <x v="1345"/>
    <n v="6496"/>
    <n v="120958"/>
    <x v="42"/>
  </r>
  <r>
    <n v="2022"/>
    <n v="40290"/>
    <s v="Tri-County Rural Elec Coop Inc (PA)"/>
    <s v="A"/>
    <x v="0"/>
    <s v="O"/>
    <x v="5"/>
    <x v="1"/>
    <s v="PJM"/>
    <n v="20621"/>
    <n v="124900"/>
    <x v="1394"/>
    <n v="6089"/>
    <n v="52423"/>
    <x v="1346"/>
    <n v="3682"/>
    <n v="49575"/>
    <x v="42"/>
  </r>
  <r>
    <n v="2022"/>
    <n v="40292"/>
    <s v="REA Energy Coop Inc"/>
    <s v="A"/>
    <x v="0"/>
    <s v="O"/>
    <x v="5"/>
    <x v="1"/>
    <s v="PJM"/>
    <n v="30149"/>
    <n v="239155"/>
    <x v="1395"/>
    <n v="7300"/>
    <n v="67548"/>
    <x v="1347"/>
    <n v="7324"/>
    <n v="75334"/>
    <x v="50"/>
  </r>
  <r>
    <n v="2022"/>
    <n v="40293"/>
    <s v="Northwestern Rural E C A, Inc - (PA)"/>
    <s v="A"/>
    <x v="0"/>
    <s v="O"/>
    <x v="5"/>
    <x v="1"/>
    <s v="PJM"/>
    <n v="27091"/>
    <n v="198769"/>
    <x v="1396"/>
    <n v="5813"/>
    <n v="49749"/>
    <x v="1348"/>
    <n v="233"/>
    <n v="2849"/>
    <x v="14"/>
  </r>
  <r>
    <n v="2022"/>
    <n v="40302"/>
    <s v="North East Mississippi EPA"/>
    <s v="A"/>
    <x v="0"/>
    <s v="O"/>
    <x v="0"/>
    <x v="1"/>
    <s v="TVA"/>
    <n v="47059"/>
    <n v="355154"/>
    <x v="1397"/>
    <n v="27833"/>
    <n v="261259"/>
    <x v="1341"/>
    <n v="5640"/>
    <n v="70609"/>
    <x v="42"/>
  </r>
  <r>
    <n v="2022"/>
    <n v="40303"/>
    <s v="Monroe County Elec Power Assn"/>
    <s v="A"/>
    <x v="0"/>
    <s v="O"/>
    <x v="0"/>
    <x v="1"/>
    <s v="TVA"/>
    <n v="20462"/>
    <n v="163134"/>
    <x v="1398"/>
    <n v="6392"/>
    <n v="43595"/>
    <x v="916"/>
    <n v="0"/>
    <n v="0"/>
    <x v="1"/>
  </r>
  <r>
    <n v="2022"/>
    <n v="40304"/>
    <s v="Minnesota Valley Coop L&amp;P Assn"/>
    <s v="A"/>
    <x v="0"/>
    <s v="O"/>
    <x v="6"/>
    <x v="1"/>
    <s v="MISO"/>
    <n v="14443.5"/>
    <n v="131615"/>
    <x v="1399"/>
    <n v="2215"/>
    <n v="19865"/>
    <x v="787"/>
    <n v="5767.5"/>
    <n v="70508"/>
    <x v="280"/>
  </r>
  <r>
    <n v="2022"/>
    <n v="40364"/>
    <s v="City of Courtland"/>
    <s v="A"/>
    <x v="0"/>
    <s v="O"/>
    <x v="9"/>
    <x v="0"/>
    <s v="TVA"/>
    <n v="876"/>
    <n v="7637"/>
    <x v="1400"/>
    <n v="1731"/>
    <n v="14751"/>
    <x v="758"/>
    <n v="0"/>
    <n v="0"/>
    <x v="1"/>
  </r>
  <r>
    <n v="2022"/>
    <n v="40437"/>
    <s v="Emerald People's Utility Dist"/>
    <s v="A"/>
    <x v="0"/>
    <s v="O"/>
    <x v="33"/>
    <x v="4"/>
    <s v="PACW"/>
    <n v="32179.1"/>
    <n v="314923"/>
    <x v="1401"/>
    <n v="11392.8"/>
    <n v="116204"/>
    <x v="1349"/>
    <n v="5835.9"/>
    <n v="75286"/>
    <x v="482"/>
  </r>
  <r>
    <n v="2022"/>
    <n v="40437"/>
    <s v="Emerald People's Utility Dist"/>
    <s v="C"/>
    <x v="2"/>
    <s v="O"/>
    <x v="33"/>
    <x v="4"/>
    <s v="PACW"/>
    <n v="0"/>
    <n v="0"/>
    <x v="19"/>
    <n v="0"/>
    <n v="0"/>
    <x v="19"/>
    <n v="1975.9"/>
    <n v="300677"/>
    <x v="0"/>
  </r>
  <r>
    <n v="2022"/>
    <n v="40438"/>
    <s v="Columbia River Peoples Ut Dist"/>
    <s v="A"/>
    <x v="0"/>
    <s v="O"/>
    <x v="33"/>
    <x v="4"/>
    <s v="BPAT"/>
    <n v="21020.2"/>
    <n v="240481"/>
    <x v="1402"/>
    <n v="8237"/>
    <n v="97835"/>
    <x v="212"/>
    <n v="8218.7000000000007"/>
    <n v="161449"/>
    <x v="215"/>
  </r>
  <r>
    <n v="2022"/>
    <n v="40441"/>
    <s v="Town of Murphy - (NC)"/>
    <s v="A"/>
    <x v="0"/>
    <s v="O"/>
    <x v="13"/>
    <x v="0"/>
    <s v="TVA"/>
    <n v="6071"/>
    <n v="46346"/>
    <x v="1403"/>
    <n v="9832"/>
    <n v="75006"/>
    <x v="1350"/>
    <n v="18837"/>
    <n v="391637"/>
    <x v="42"/>
  </r>
  <r>
    <n v="2022"/>
    <n v="40456"/>
    <s v="PUD No 1 of Whatcom County"/>
    <s v="A"/>
    <x v="0"/>
    <s v="O"/>
    <x v="20"/>
    <x v="4"/>
    <s v="BPAT"/>
    <s v="."/>
    <s v="."/>
    <x v="73"/>
    <s v="."/>
    <s v="."/>
    <x v="74"/>
    <n v="10698"/>
    <n v="201444"/>
    <x v="14"/>
  </r>
  <r>
    <n v="2022"/>
    <n v="40606"/>
    <s v="City of Grand Island - (NE)"/>
    <s v="A"/>
    <x v="0"/>
    <s v="O"/>
    <x v="42"/>
    <x v="0"/>
    <s v="SWPP"/>
    <n v="21921"/>
    <n v="225320"/>
    <x v="1404"/>
    <n v="19941"/>
    <n v="198269"/>
    <x v="1351"/>
    <n v="24458"/>
    <n v="307838"/>
    <x v="119"/>
  </r>
  <r>
    <n v="2022"/>
    <n v="40613"/>
    <s v="Northern California Power Agny"/>
    <s v="B"/>
    <x v="1"/>
    <s v="O"/>
    <x v="10"/>
    <x v="4"/>
    <s v="CISO"/>
    <s v="."/>
    <s v="."/>
    <x v="73"/>
    <s v="."/>
    <s v="."/>
    <x v="74"/>
    <s v="."/>
    <s v="."/>
    <x v="7"/>
  </r>
  <r>
    <n v="2022"/>
    <n v="49730"/>
    <s v="American PowerNet"/>
    <s v="B"/>
    <x v="1"/>
    <s v="O"/>
    <x v="27"/>
    <x v="2"/>
    <s v="PJM"/>
    <n v="0"/>
    <n v="0"/>
    <x v="19"/>
    <n v="27058.2"/>
    <n v="405681"/>
    <x v="555"/>
    <n v="0"/>
    <n v="0"/>
    <x v="1"/>
  </r>
  <r>
    <n v="2022"/>
    <n v="49730"/>
    <s v="American PowerNet"/>
    <s v="B"/>
    <x v="1"/>
    <s v="O"/>
    <x v="1"/>
    <x v="2"/>
    <s v="PJM"/>
    <n v="0"/>
    <n v="0"/>
    <x v="19"/>
    <n v="0"/>
    <n v="0"/>
    <x v="19"/>
    <n v="5476.5"/>
    <n v="69807"/>
    <x v="14"/>
  </r>
  <r>
    <n v="2022"/>
    <n v="49730"/>
    <s v="American PowerNet"/>
    <s v="B"/>
    <x v="1"/>
    <s v="O"/>
    <x v="28"/>
    <x v="2"/>
    <s v="ISNE"/>
    <n v="0"/>
    <n v="0"/>
    <x v="19"/>
    <n v="0"/>
    <n v="0"/>
    <x v="19"/>
    <n v="6535.5"/>
    <n v="94820"/>
    <x v="0"/>
  </r>
  <r>
    <n v="2022"/>
    <n v="49730"/>
    <s v="American PowerNet"/>
    <s v="B"/>
    <x v="1"/>
    <s v="O"/>
    <x v="26"/>
    <x v="2"/>
    <s v="PJM"/>
    <n v="0"/>
    <n v="0"/>
    <x v="19"/>
    <n v="0"/>
    <n v="0"/>
    <x v="19"/>
    <n v="995.8"/>
    <n v="9885"/>
    <x v="14"/>
  </r>
  <r>
    <n v="2022"/>
    <n v="49730"/>
    <s v="American PowerNet"/>
    <s v="B"/>
    <x v="1"/>
    <s v="O"/>
    <x v="4"/>
    <x v="2"/>
    <s v="NYIS"/>
    <n v="0"/>
    <n v="0"/>
    <x v="19"/>
    <n v="4350.5"/>
    <n v="42285"/>
    <x v="4"/>
    <n v="0"/>
    <n v="0"/>
    <x v="1"/>
  </r>
  <r>
    <n v="2022"/>
    <n v="49730"/>
    <s v="American PowerNet"/>
    <s v="B"/>
    <x v="1"/>
    <s v="O"/>
    <x v="32"/>
    <x v="2"/>
    <s v="PJM"/>
    <n v="0"/>
    <n v="0"/>
    <x v="19"/>
    <n v="0"/>
    <n v="0"/>
    <x v="19"/>
    <n v="21311.9"/>
    <n v="265483"/>
    <x v="57"/>
  </r>
  <r>
    <n v="2022"/>
    <n v="49730"/>
    <s v="American PowerNet"/>
    <s v="B"/>
    <x v="1"/>
    <s v="O"/>
    <x v="5"/>
    <x v="2"/>
    <s v="PJM"/>
    <n v="0"/>
    <n v="0"/>
    <x v="19"/>
    <n v="32232.3"/>
    <n v="417770"/>
    <x v="669"/>
    <n v="28364.2"/>
    <n v="268777"/>
    <x v="12"/>
  </r>
  <r>
    <n v="2022"/>
    <n v="49730"/>
    <s v="American PowerNet"/>
    <s v="B"/>
    <x v="1"/>
    <s v="O"/>
    <x v="2"/>
    <x v="2"/>
    <s v="PJM"/>
    <n v="0"/>
    <n v="0"/>
    <x v="19"/>
    <n v="1285.7"/>
    <n v="13525"/>
    <x v="4"/>
    <n v="0"/>
    <n v="0"/>
    <x v="1"/>
  </r>
  <r>
    <n v="2022"/>
    <n v="49730"/>
    <s v="American PowerNet"/>
    <s v="D"/>
    <x v="0"/>
    <s v="O"/>
    <x v="21"/>
    <x v="2"/>
    <s v="ERCO"/>
    <n v="0"/>
    <n v="0"/>
    <x v="19"/>
    <n v="0"/>
    <n v="0"/>
    <x v="19"/>
    <n v="8771.9"/>
    <n v="176351"/>
    <x v="0"/>
  </r>
  <r>
    <n v="2022"/>
    <n v="49746"/>
    <s v="The Energy Coop"/>
    <s v="B"/>
    <x v="1"/>
    <s v="O"/>
    <x v="5"/>
    <x v="1"/>
    <s v="PJM"/>
    <n v="3471.7"/>
    <n v="19419"/>
    <x v="1405"/>
    <n v="325.10000000000002"/>
    <n v="1871"/>
    <x v="182"/>
    <n v="0"/>
    <n v="0"/>
    <x v="1"/>
  </r>
  <r>
    <n v="2022"/>
    <n v="49818"/>
    <s v="Alliance Power Company, LLC."/>
    <s v="D"/>
    <x v="0"/>
    <s v="O"/>
    <x v="21"/>
    <x v="2"/>
    <s v="ERCO"/>
    <n v="8440.9"/>
    <n v="85952"/>
    <x v="1406"/>
    <n v="7976.7"/>
    <n v="137337"/>
    <x v="1352"/>
    <n v="0"/>
    <n v="0"/>
    <x v="1"/>
  </r>
  <r>
    <n v="2022"/>
    <n v="49848"/>
    <s v="Massachusetts Bay Trans Authority"/>
    <s v="B"/>
    <x v="1"/>
    <s v="O"/>
    <x v="40"/>
    <x v="4"/>
    <s v="ISNE"/>
    <s v="."/>
    <s v="."/>
    <x v="73"/>
    <n v="802.6"/>
    <n v="2839"/>
    <x v="1353"/>
    <s v="."/>
    <s v="."/>
    <x v="7"/>
  </r>
  <r>
    <n v="2022"/>
    <n v="49853"/>
    <s v="Amigo Energy"/>
    <s v="D"/>
    <x v="0"/>
    <s v="O"/>
    <x v="21"/>
    <x v="2"/>
    <s v="ERCO"/>
    <n v="218165.4"/>
    <n v="1635646"/>
    <x v="1407"/>
    <n v="27217"/>
    <n v="285304"/>
    <x v="1354"/>
    <n v="0"/>
    <n v="0"/>
    <x v="1"/>
  </r>
  <r>
    <n v="2022"/>
    <n v="49922"/>
    <s v="U.S. Energy Partners LLC"/>
    <s v="B"/>
    <x v="1"/>
    <s v="O"/>
    <x v="4"/>
    <x v="2"/>
    <s v="NYIS"/>
    <n v="938"/>
    <n v="11313"/>
    <x v="1408"/>
    <n v="21601"/>
    <n v="206618"/>
    <x v="1355"/>
    <n v="0"/>
    <n v="0"/>
    <x v="1"/>
  </r>
  <r>
    <n v="2022"/>
    <n v="49952"/>
    <s v="3000 Energy Corp"/>
    <s v="D"/>
    <x v="0"/>
    <s v="O"/>
    <x v="21"/>
    <x v="2"/>
    <s v="ERCO"/>
    <n v="3997.3"/>
    <n v="23982"/>
    <x v="1409"/>
    <n v="670.2"/>
    <n v="6483"/>
    <x v="777"/>
    <n v="0"/>
    <n v="0"/>
    <x v="1"/>
  </r>
  <r>
    <n v="2022"/>
    <n v="49987"/>
    <s v="Harvard Dedicated Energy Limit"/>
    <s v="B"/>
    <x v="1"/>
    <s v="O"/>
    <x v="40"/>
    <x v="2"/>
    <s v="ISNE"/>
    <s v="."/>
    <s v="."/>
    <x v="73"/>
    <n v="11692.4"/>
    <n v="176681"/>
    <x v="4"/>
    <s v="."/>
    <s v="."/>
    <x v="7"/>
  </r>
  <r>
    <n v="2022"/>
    <n v="49998"/>
    <s v="City of Berea Municipal Utility"/>
    <s v="A"/>
    <x v="0"/>
    <s v="O"/>
    <x v="23"/>
    <x v="0"/>
    <s v="LGEE"/>
    <n v="5318.3"/>
    <n v="59255"/>
    <x v="1410"/>
    <n v="1892.2"/>
    <n v="21834"/>
    <x v="1356"/>
    <n v="2930.6"/>
    <n v="40744"/>
    <x v="479"/>
  </r>
  <r>
    <n v="2022"/>
    <n v="50041"/>
    <s v="Stream SPE, LTD"/>
    <s v="D"/>
    <x v="0"/>
    <s v="O"/>
    <x v="21"/>
    <x v="2"/>
    <s v="ERCO"/>
    <n v="438184.5"/>
    <n v="3136239"/>
    <x v="1411"/>
    <n v="47366"/>
    <n v="306151"/>
    <x v="1357"/>
    <n v="0"/>
    <n v="0"/>
    <x v="1"/>
  </r>
  <r>
    <n v="2022"/>
    <n v="50046"/>
    <s v="Texas Retail Energy, LLC"/>
    <s v="B"/>
    <x v="1"/>
    <s v="O"/>
    <x v="39"/>
    <x v="2"/>
    <s v="ISNE"/>
    <n v="0"/>
    <n v="0"/>
    <x v="19"/>
    <n v="6235.8"/>
    <n v="47399"/>
    <x v="44"/>
    <n v="0"/>
    <n v="0"/>
    <x v="1"/>
  </r>
  <r>
    <n v="2022"/>
    <n v="50046"/>
    <s v="Texas Retail Energy, LLC"/>
    <s v="B"/>
    <x v="1"/>
    <s v="O"/>
    <x v="27"/>
    <x v="2"/>
    <s v="PJM"/>
    <n v="0"/>
    <n v="0"/>
    <x v="19"/>
    <n v="25900.1"/>
    <n v="299748"/>
    <x v="1358"/>
    <n v="0"/>
    <n v="0"/>
    <x v="1"/>
  </r>
  <r>
    <n v="2022"/>
    <n v="50046"/>
    <s v="Texas Retail Energy, LLC"/>
    <s v="B"/>
    <x v="1"/>
    <s v="O"/>
    <x v="27"/>
    <x v="2"/>
    <s v="MISO"/>
    <n v="0"/>
    <n v="0"/>
    <x v="19"/>
    <n v="14377.5"/>
    <n v="202680"/>
    <x v="1359"/>
    <n v="0"/>
    <n v="0"/>
    <x v="1"/>
  </r>
  <r>
    <n v="2022"/>
    <n v="50046"/>
    <s v="Texas Retail Energy, LLC"/>
    <s v="B"/>
    <x v="1"/>
    <s v="O"/>
    <x v="40"/>
    <x v="2"/>
    <s v="ISNE"/>
    <n v="0"/>
    <n v="0"/>
    <x v="19"/>
    <n v="12104.2"/>
    <n v="79457"/>
    <x v="440"/>
    <n v="0"/>
    <n v="0"/>
    <x v="1"/>
  </r>
  <r>
    <n v="2022"/>
    <n v="50046"/>
    <s v="Texas Retail Energy, LLC"/>
    <s v="B"/>
    <x v="1"/>
    <s v="O"/>
    <x v="1"/>
    <x v="2"/>
    <s v="PJM"/>
    <n v="0"/>
    <n v="0"/>
    <x v="19"/>
    <n v="16076.1"/>
    <n v="142587"/>
    <x v="1037"/>
    <n v="0"/>
    <n v="0"/>
    <x v="1"/>
  </r>
  <r>
    <n v="2022"/>
    <n v="50046"/>
    <s v="Texas Retail Energy, LLC"/>
    <s v="B"/>
    <x v="1"/>
    <s v="O"/>
    <x v="28"/>
    <x v="2"/>
    <s v="ISNE"/>
    <n v="0"/>
    <n v="0"/>
    <x v="19"/>
    <n v="10394.4"/>
    <n v="80814"/>
    <x v="1360"/>
    <n v="0"/>
    <n v="0"/>
    <x v="1"/>
  </r>
  <r>
    <n v="2022"/>
    <n v="50046"/>
    <s v="Texas Retail Energy, LLC"/>
    <s v="B"/>
    <x v="1"/>
    <s v="O"/>
    <x v="49"/>
    <x v="2"/>
    <s v="ISNE"/>
    <n v="0"/>
    <n v="0"/>
    <x v="19"/>
    <n v="9121.1"/>
    <n v="76836"/>
    <x v="1361"/>
    <n v="0"/>
    <n v="0"/>
    <x v="1"/>
  </r>
  <r>
    <n v="2022"/>
    <n v="50046"/>
    <s v="Texas Retail Energy, LLC"/>
    <s v="B"/>
    <x v="1"/>
    <s v="O"/>
    <x v="26"/>
    <x v="2"/>
    <s v="PJM"/>
    <n v="0"/>
    <n v="0"/>
    <x v="19"/>
    <n v="20161.3"/>
    <n v="178778"/>
    <x v="1362"/>
    <n v="0"/>
    <n v="0"/>
    <x v="1"/>
  </r>
  <r>
    <n v="2022"/>
    <n v="50046"/>
    <s v="Texas Retail Energy, LLC"/>
    <s v="B"/>
    <x v="1"/>
    <s v="O"/>
    <x v="4"/>
    <x v="2"/>
    <s v="NYIS"/>
    <n v="0"/>
    <n v="0"/>
    <x v="19"/>
    <n v="28077"/>
    <n v="312600"/>
    <x v="1363"/>
    <n v="0"/>
    <n v="0"/>
    <x v="1"/>
  </r>
  <r>
    <n v="2022"/>
    <n v="50046"/>
    <s v="Texas Retail Energy, LLC"/>
    <s v="B"/>
    <x v="1"/>
    <s v="O"/>
    <x v="32"/>
    <x v="2"/>
    <s v="PJM"/>
    <n v="0"/>
    <n v="0"/>
    <x v="19"/>
    <n v="43318.5"/>
    <n v="529578"/>
    <x v="1364"/>
    <n v="0"/>
    <n v="0"/>
    <x v="1"/>
  </r>
  <r>
    <n v="2022"/>
    <n v="50046"/>
    <s v="Texas Retail Energy, LLC"/>
    <s v="B"/>
    <x v="1"/>
    <s v="O"/>
    <x v="5"/>
    <x v="2"/>
    <s v="PJM"/>
    <n v="0"/>
    <n v="0"/>
    <x v="19"/>
    <n v="54006.400000000001"/>
    <n v="534722"/>
    <x v="374"/>
    <n v="0"/>
    <n v="0"/>
    <x v="1"/>
  </r>
  <r>
    <n v="2022"/>
    <n v="50046"/>
    <s v="Texas Retail Energy, LLC"/>
    <s v="B"/>
    <x v="1"/>
    <s v="O"/>
    <x v="2"/>
    <x v="2"/>
    <s v="PJM"/>
    <n v="0"/>
    <n v="0"/>
    <x v="19"/>
    <n v="29642.9"/>
    <n v="297811"/>
    <x v="1365"/>
    <n v="0"/>
    <n v="0"/>
    <x v="1"/>
  </r>
  <r>
    <n v="2022"/>
    <n v="50046"/>
    <s v="Texas Retail Energy, LLC"/>
    <s v="D"/>
    <x v="0"/>
    <s v="O"/>
    <x v="21"/>
    <x v="2"/>
    <s v="ERCO"/>
    <n v="0"/>
    <n v="0"/>
    <x v="19"/>
    <n v="163192"/>
    <n v="1527610"/>
    <x v="1366"/>
    <n v="0"/>
    <n v="0"/>
    <x v="1"/>
  </r>
  <r>
    <n v="2022"/>
    <n v="50153"/>
    <s v="APN Starfirst, L.P."/>
    <s v="B"/>
    <x v="1"/>
    <s v="O"/>
    <x v="32"/>
    <x v="2"/>
    <s v="PJM"/>
    <n v="0"/>
    <n v="0"/>
    <x v="19"/>
    <n v="0"/>
    <n v="0"/>
    <x v="19"/>
    <n v="12444.6"/>
    <n v="160873"/>
    <x v="12"/>
  </r>
  <r>
    <n v="2022"/>
    <n v="50153"/>
    <s v="APN Starfirst, L.P."/>
    <s v="B"/>
    <x v="1"/>
    <s v="O"/>
    <x v="5"/>
    <x v="2"/>
    <s v="PJM"/>
    <n v="0"/>
    <n v="0"/>
    <x v="19"/>
    <n v="0"/>
    <n v="0"/>
    <x v="19"/>
    <n v="4021.9"/>
    <n v="42320"/>
    <x v="15"/>
  </r>
  <r>
    <n v="2022"/>
    <n v="50156"/>
    <s v="AmeriPower LLC"/>
    <s v="D"/>
    <x v="0"/>
    <s v="O"/>
    <x v="21"/>
    <x v="2"/>
    <s v="ERCO"/>
    <n v="196.1"/>
    <n v="1730"/>
    <x v="1412"/>
    <n v="3044"/>
    <n v="30709"/>
    <x v="1367"/>
    <n v="0"/>
    <n v="0"/>
    <x v="1"/>
  </r>
  <r>
    <n v="2022"/>
    <n v="54728"/>
    <s v="Texas General Land Office"/>
    <s v="D"/>
    <x v="0"/>
    <s v="O"/>
    <x v="21"/>
    <x v="2"/>
    <s v="ERCO"/>
    <s v="."/>
    <s v="."/>
    <x v="73"/>
    <n v="286212"/>
    <n v="4025080"/>
    <x v="1368"/>
    <s v="."/>
    <s v="."/>
    <x v="7"/>
  </r>
  <r>
    <n v="2022"/>
    <n v="54820"/>
    <s v="Direct Energy Services"/>
    <s v="B"/>
    <x v="1"/>
    <s v="O"/>
    <x v="39"/>
    <x v="2"/>
    <s v="ISNE"/>
    <n v="23254.6"/>
    <n v="224406"/>
    <x v="1413"/>
    <n v="9526.2000000000007"/>
    <n v="72436"/>
    <x v="1369"/>
    <n v="0"/>
    <n v="0"/>
    <x v="1"/>
  </r>
  <r>
    <n v="2022"/>
    <n v="54820"/>
    <s v="Direct Energy Services"/>
    <s v="B"/>
    <x v="1"/>
    <s v="O"/>
    <x v="48"/>
    <x v="2"/>
    <s v="PJM"/>
    <n v="1421.5"/>
    <n v="12220"/>
    <x v="1414"/>
    <n v="41.9"/>
    <n v="321"/>
    <x v="1370"/>
    <n v="0"/>
    <n v="0"/>
    <x v="1"/>
  </r>
  <r>
    <n v="2022"/>
    <n v="54820"/>
    <s v="Direct Energy Services"/>
    <s v="B"/>
    <x v="1"/>
    <s v="O"/>
    <x v="31"/>
    <x v="2"/>
    <s v="PJM"/>
    <n v="5685.6"/>
    <n v="53496"/>
    <x v="1415"/>
    <n v="741.1"/>
    <n v="7544"/>
    <x v="1371"/>
    <n v="0"/>
    <n v="0"/>
    <x v="1"/>
  </r>
  <r>
    <n v="2022"/>
    <n v="54820"/>
    <s v="Direct Energy Services"/>
    <s v="B"/>
    <x v="1"/>
    <s v="O"/>
    <x v="27"/>
    <x v="2"/>
    <s v="MISO"/>
    <n v="47351.7"/>
    <n v="404693"/>
    <x v="1416"/>
    <n v="15243.3"/>
    <n v="143445"/>
    <x v="1372"/>
    <n v="0"/>
    <n v="0"/>
    <x v="1"/>
  </r>
  <r>
    <n v="2022"/>
    <n v="54820"/>
    <s v="Direct Energy Services"/>
    <s v="B"/>
    <x v="1"/>
    <s v="O"/>
    <x v="40"/>
    <x v="2"/>
    <s v="ISNE"/>
    <n v="236839.2"/>
    <n v="1984141"/>
    <x v="1417"/>
    <n v="6416.1"/>
    <n v="44811"/>
    <x v="1373"/>
    <s v="."/>
    <s v="."/>
    <x v="7"/>
  </r>
  <r>
    <n v="2022"/>
    <n v="54820"/>
    <s v="Direct Energy Services"/>
    <s v="B"/>
    <x v="1"/>
    <s v="O"/>
    <x v="1"/>
    <x v="2"/>
    <s v="PJM"/>
    <n v="30712.1"/>
    <n v="260803"/>
    <x v="1418"/>
    <n v="9179.4"/>
    <n v="79937"/>
    <x v="1374"/>
    <n v="0"/>
    <n v="0"/>
    <x v="1"/>
  </r>
  <r>
    <n v="2022"/>
    <n v="54820"/>
    <s v="Direct Energy Services"/>
    <s v="B"/>
    <x v="1"/>
    <s v="O"/>
    <x v="49"/>
    <x v="2"/>
    <s v="ISNE"/>
    <n v="27517"/>
    <n v="231701"/>
    <x v="1419"/>
    <n v="2379.3000000000002"/>
    <n v="21476"/>
    <x v="1375"/>
    <n v="0"/>
    <n v="0"/>
    <x v="1"/>
  </r>
  <r>
    <n v="2022"/>
    <n v="54820"/>
    <s v="Direct Energy Services"/>
    <s v="B"/>
    <x v="1"/>
    <s v="O"/>
    <x v="26"/>
    <x v="2"/>
    <s v="PJM"/>
    <n v="24170"/>
    <n v="174543"/>
    <x v="1420"/>
    <n v="19951.900000000001"/>
    <n v="139564"/>
    <x v="1376"/>
    <n v="0"/>
    <n v="0"/>
    <x v="1"/>
  </r>
  <r>
    <n v="2022"/>
    <n v="54820"/>
    <s v="Direct Energy Services"/>
    <s v="B"/>
    <x v="1"/>
    <s v="O"/>
    <x v="4"/>
    <x v="2"/>
    <s v="NYIS"/>
    <n v="45572.4"/>
    <n v="377483"/>
    <x v="1421"/>
    <n v="19987.3"/>
    <n v="164010"/>
    <x v="1377"/>
    <n v="0"/>
    <n v="0"/>
    <x v="1"/>
  </r>
  <r>
    <n v="2022"/>
    <n v="54820"/>
    <s v="Direct Energy Services"/>
    <s v="B"/>
    <x v="1"/>
    <s v="O"/>
    <x v="32"/>
    <x v="2"/>
    <s v="PJM"/>
    <n v="45495.5"/>
    <n v="510795"/>
    <x v="1422"/>
    <n v="8366.7999999999993"/>
    <n v="99757"/>
    <x v="1378"/>
    <n v="0"/>
    <n v="0"/>
    <x v="1"/>
  </r>
  <r>
    <n v="2022"/>
    <n v="54820"/>
    <s v="Direct Energy Services"/>
    <s v="B"/>
    <x v="1"/>
    <s v="O"/>
    <x v="5"/>
    <x v="2"/>
    <s v="PJM"/>
    <n v="67955.100000000006"/>
    <n v="699368"/>
    <x v="1423"/>
    <n v="14209.5"/>
    <n v="145800"/>
    <x v="1379"/>
    <n v="0"/>
    <n v="0"/>
    <x v="1"/>
  </r>
  <r>
    <n v="2022"/>
    <n v="54820"/>
    <s v="Direct Energy Services"/>
    <s v="B"/>
    <x v="1"/>
    <s v="O"/>
    <x v="36"/>
    <x v="2"/>
    <s v="ISNE"/>
    <n v="3113.5"/>
    <n v="30798"/>
    <x v="1424"/>
    <n v="225.1"/>
    <n v="1936"/>
    <x v="1057"/>
    <n v="0"/>
    <n v="0"/>
    <x v="1"/>
  </r>
  <r>
    <n v="2022"/>
    <n v="54820"/>
    <s v="Direct Energy Services"/>
    <s v="D"/>
    <x v="0"/>
    <s v="O"/>
    <x v="21"/>
    <x v="2"/>
    <s v="ERCO"/>
    <n v="581881.9"/>
    <n v="4504883"/>
    <x v="1425"/>
    <n v="52465.2"/>
    <n v="372770"/>
    <x v="1380"/>
    <n v="0"/>
    <n v="0"/>
    <x v="1"/>
  </r>
  <r>
    <n v="2022"/>
    <n v="54862"/>
    <s v="Champion Energy Services"/>
    <s v="B"/>
    <x v="1"/>
    <s v="O"/>
    <x v="39"/>
    <x v="2"/>
    <s v="ISNE"/>
    <n v="0"/>
    <n v="0"/>
    <x v="19"/>
    <n v="4774"/>
    <n v="63626"/>
    <x v="6"/>
    <n v="0"/>
    <n v="0"/>
    <x v="1"/>
  </r>
  <r>
    <n v="2022"/>
    <n v="54862"/>
    <s v="Champion Energy Services"/>
    <s v="B"/>
    <x v="1"/>
    <s v="O"/>
    <x v="48"/>
    <x v="2"/>
    <s v="PJM"/>
    <n v="0"/>
    <n v="0"/>
    <x v="19"/>
    <n v="573"/>
    <n v="7942"/>
    <x v="669"/>
    <n v="0"/>
    <n v="0"/>
    <x v="1"/>
  </r>
  <r>
    <n v="2022"/>
    <n v="54862"/>
    <s v="Champion Energy Services"/>
    <s v="B"/>
    <x v="1"/>
    <s v="O"/>
    <x v="31"/>
    <x v="2"/>
    <s v="PJM"/>
    <n v="0"/>
    <n v="0"/>
    <x v="19"/>
    <n v="1296"/>
    <n v="19167"/>
    <x v="1158"/>
    <n v="0"/>
    <n v="0"/>
    <x v="1"/>
  </r>
  <r>
    <n v="2022"/>
    <n v="54862"/>
    <s v="Champion Energy Services"/>
    <s v="B"/>
    <x v="1"/>
    <s v="O"/>
    <x v="27"/>
    <x v="2"/>
    <s v="MISO"/>
    <n v="0"/>
    <n v="0"/>
    <x v="19"/>
    <n v="27538"/>
    <n v="455865"/>
    <x v="120"/>
    <n v="0"/>
    <n v="0"/>
    <x v="1"/>
  </r>
  <r>
    <n v="2022"/>
    <n v="54862"/>
    <s v="Champion Energy Services"/>
    <s v="B"/>
    <x v="1"/>
    <s v="O"/>
    <x v="40"/>
    <x v="2"/>
    <s v="ISNE"/>
    <n v="0"/>
    <n v="0"/>
    <x v="19"/>
    <n v="22975"/>
    <n v="210081"/>
    <x v="1381"/>
    <n v="0"/>
    <n v="0"/>
    <x v="1"/>
  </r>
  <r>
    <n v="2022"/>
    <n v="54862"/>
    <s v="Champion Energy Services"/>
    <s v="B"/>
    <x v="1"/>
    <s v="O"/>
    <x v="1"/>
    <x v="2"/>
    <s v="PJM"/>
    <n v="0"/>
    <n v="0"/>
    <x v="19"/>
    <n v="14854"/>
    <n v="219754"/>
    <x v="17"/>
    <n v="0"/>
    <n v="0"/>
    <x v="1"/>
  </r>
  <r>
    <n v="2022"/>
    <n v="54862"/>
    <s v="Champion Energy Services"/>
    <s v="B"/>
    <x v="1"/>
    <s v="O"/>
    <x v="28"/>
    <x v="2"/>
    <s v="ISNE"/>
    <n v="0"/>
    <n v="0"/>
    <x v="19"/>
    <n v="4293"/>
    <n v="54017"/>
    <x v="1382"/>
    <n v="0"/>
    <n v="0"/>
    <x v="1"/>
  </r>
  <r>
    <n v="2022"/>
    <n v="54862"/>
    <s v="Champion Energy Services"/>
    <s v="B"/>
    <x v="1"/>
    <s v="O"/>
    <x v="49"/>
    <x v="2"/>
    <s v="ISNE"/>
    <n v="0"/>
    <n v="0"/>
    <x v="19"/>
    <n v="2105"/>
    <n v="31945"/>
    <x v="1383"/>
    <n v="0"/>
    <n v="0"/>
    <x v="1"/>
  </r>
  <r>
    <n v="2022"/>
    <n v="54862"/>
    <s v="Champion Energy Services"/>
    <s v="B"/>
    <x v="1"/>
    <s v="O"/>
    <x v="26"/>
    <x v="2"/>
    <s v="PJM"/>
    <n v="0"/>
    <n v="0"/>
    <x v="19"/>
    <n v="45546"/>
    <n v="508547"/>
    <x v="1384"/>
    <n v="0"/>
    <n v="0"/>
    <x v="1"/>
  </r>
  <r>
    <n v="2022"/>
    <n v="54862"/>
    <s v="Champion Energy Services"/>
    <s v="B"/>
    <x v="1"/>
    <s v="O"/>
    <x v="4"/>
    <x v="2"/>
    <s v="NYIS"/>
    <n v="0"/>
    <n v="0"/>
    <x v="19"/>
    <n v="37151"/>
    <n v="512601"/>
    <x v="1385"/>
    <n v="0"/>
    <n v="0"/>
    <x v="1"/>
  </r>
  <r>
    <n v="2022"/>
    <n v="54862"/>
    <s v="Champion Energy Services"/>
    <s v="B"/>
    <x v="1"/>
    <s v="O"/>
    <x v="32"/>
    <x v="2"/>
    <s v="PJM"/>
    <n v="0"/>
    <n v="0"/>
    <x v="19"/>
    <n v="61098"/>
    <n v="1186915"/>
    <x v="1386"/>
    <n v="0"/>
    <n v="0"/>
    <x v="1"/>
  </r>
  <r>
    <n v="2022"/>
    <n v="54862"/>
    <s v="Champion Energy Services"/>
    <s v="B"/>
    <x v="1"/>
    <s v="O"/>
    <x v="5"/>
    <x v="2"/>
    <s v="PJM"/>
    <n v="0"/>
    <n v="0"/>
    <x v="19"/>
    <n v="57602"/>
    <n v="932962"/>
    <x v="1387"/>
    <n v="0"/>
    <n v="0"/>
    <x v="1"/>
  </r>
  <r>
    <n v="2022"/>
    <n v="54862"/>
    <s v="Champion Energy Services"/>
    <s v="B"/>
    <x v="1"/>
    <s v="O"/>
    <x v="36"/>
    <x v="2"/>
    <s v="ISNE"/>
    <n v="0"/>
    <n v="0"/>
    <x v="19"/>
    <n v="2720"/>
    <n v="31827"/>
    <x v="1383"/>
    <n v="0"/>
    <n v="0"/>
    <x v="1"/>
  </r>
  <r>
    <n v="2022"/>
    <n v="54862"/>
    <s v="Champion Energy Services"/>
    <s v="D"/>
    <x v="0"/>
    <s v="O"/>
    <x v="21"/>
    <x v="2"/>
    <s v="ERCO"/>
    <n v="216111"/>
    <n v="2510023"/>
    <x v="1426"/>
    <n v="28497"/>
    <n v="614270"/>
    <x v="1388"/>
    <n v="0"/>
    <n v="0"/>
    <x v="1"/>
  </r>
  <r>
    <n v="2022"/>
    <n v="54872"/>
    <s v="Accent Energy Holdings, LLC"/>
    <s v="D"/>
    <x v="0"/>
    <s v="O"/>
    <x v="21"/>
    <x v="2"/>
    <s v="ERCO"/>
    <n v="11083"/>
    <n v="74013"/>
    <x v="1427"/>
    <n v="2834"/>
    <n v="25341"/>
    <x v="791"/>
    <n v="0"/>
    <n v="0"/>
    <x v="1"/>
  </r>
  <r>
    <n v="2022"/>
    <n v="54873"/>
    <s v="Freedom Energy"/>
    <s v="B"/>
    <x v="1"/>
    <s v="O"/>
    <x v="28"/>
    <x v="2"/>
    <s v="ISNE"/>
    <n v="0"/>
    <n v="0"/>
    <x v="19"/>
    <n v="0"/>
    <n v="0"/>
    <x v="19"/>
    <n v="1556"/>
    <n v="16864"/>
    <x v="42"/>
  </r>
  <r>
    <n v="2022"/>
    <n v="54873"/>
    <s v="Freedom Energy"/>
    <s v="B"/>
    <x v="1"/>
    <s v="O"/>
    <x v="49"/>
    <x v="2"/>
    <s v="ISNE"/>
    <n v="0"/>
    <n v="0"/>
    <x v="19"/>
    <n v="0"/>
    <n v="0"/>
    <x v="19"/>
    <n v="6082"/>
    <n v="66080"/>
    <x v="12"/>
  </r>
  <r>
    <n v="2022"/>
    <n v="54873"/>
    <s v="Freedom Energy"/>
    <s v="B"/>
    <x v="1"/>
    <s v="O"/>
    <x v="36"/>
    <x v="2"/>
    <s v="ISNE"/>
    <n v="0"/>
    <n v="0"/>
    <x v="19"/>
    <n v="0"/>
    <n v="0"/>
    <x v="19"/>
    <n v="713"/>
    <n v="7744"/>
    <x v="14"/>
  </r>
  <r>
    <n v="2022"/>
    <n v="54875"/>
    <s v="New York Industrial Energy Buyers"/>
    <s v="B"/>
    <x v="1"/>
    <s v="O"/>
    <x v="4"/>
    <x v="2"/>
    <s v="NYIS"/>
    <n v="0"/>
    <n v="0"/>
    <x v="19"/>
    <n v="109"/>
    <n v="1592"/>
    <x v="1389"/>
    <n v="775"/>
    <n v="11028"/>
    <x v="15"/>
  </r>
  <r>
    <n v="2022"/>
    <n v="54893"/>
    <s v="NOCO Electric"/>
    <s v="B"/>
    <x v="1"/>
    <s v="O"/>
    <x v="4"/>
    <x v="2"/>
    <s v="NYIS"/>
    <n v="8680"/>
    <n v="116850"/>
    <x v="1428"/>
    <n v="45585"/>
    <n v="509059"/>
    <x v="1390"/>
    <n v="0"/>
    <n v="0"/>
    <x v="1"/>
  </r>
  <r>
    <n v="2022"/>
    <n v="54913"/>
    <s v="NSTAR Electric Company"/>
    <s v="A"/>
    <x v="0"/>
    <s v="O"/>
    <x v="40"/>
    <x v="3"/>
    <s v="ISNE"/>
    <n v="716965"/>
    <n v="2446486"/>
    <x v="1429"/>
    <n v="328520"/>
    <n v="1321869"/>
    <x v="1391"/>
    <n v="34605"/>
    <n v="107164"/>
    <x v="483"/>
  </r>
  <r>
    <n v="2022"/>
    <n v="54913"/>
    <s v="NSTAR Electric Company"/>
    <s v="C"/>
    <x v="2"/>
    <s v="O"/>
    <x v="40"/>
    <x v="3"/>
    <s v="ISNE"/>
    <n v="862751"/>
    <n v="5382105"/>
    <x v="1430"/>
    <n v="966929"/>
    <n v="11892230"/>
    <x v="1392"/>
    <n v="101906"/>
    <n v="1452333"/>
    <x v="484"/>
  </r>
  <r>
    <n v="2022"/>
    <n v="55722"/>
    <s v="AEP Energy"/>
    <s v="B"/>
    <x v="1"/>
    <s v="O"/>
    <x v="48"/>
    <x v="2"/>
    <s v="PJM"/>
    <n v="0"/>
    <n v="0"/>
    <x v="19"/>
    <n v="1110.0999999999999"/>
    <n v="11112"/>
    <x v="1393"/>
    <n v="0"/>
    <n v="0"/>
    <x v="1"/>
  </r>
  <r>
    <n v="2022"/>
    <n v="55722"/>
    <s v="AEP Energy"/>
    <s v="B"/>
    <x v="1"/>
    <s v="O"/>
    <x v="31"/>
    <x v="2"/>
    <s v="PJM"/>
    <n v="0"/>
    <n v="0"/>
    <x v="19"/>
    <n v="4659.8"/>
    <n v="71683"/>
    <x v="1394"/>
    <n v="0"/>
    <n v="0"/>
    <x v="1"/>
  </r>
  <r>
    <n v="2022"/>
    <n v="55722"/>
    <s v="AEP Energy"/>
    <s v="B"/>
    <x v="1"/>
    <s v="O"/>
    <x v="27"/>
    <x v="2"/>
    <s v="PJM"/>
    <n v="18188.2"/>
    <n v="281451"/>
    <x v="1431"/>
    <n v="475240.5"/>
    <n v="6658773"/>
    <x v="1395"/>
    <n v="0"/>
    <n v="0"/>
    <x v="1"/>
  </r>
  <r>
    <n v="2022"/>
    <n v="55722"/>
    <s v="AEP Energy"/>
    <s v="B"/>
    <x v="1"/>
    <s v="O"/>
    <x v="1"/>
    <x v="2"/>
    <s v="PJM"/>
    <n v="2464"/>
    <n v="27236"/>
    <x v="617"/>
    <n v="81842.7"/>
    <n v="896193"/>
    <x v="1396"/>
    <n v="0"/>
    <n v="0"/>
    <x v="1"/>
  </r>
  <r>
    <n v="2022"/>
    <n v="55722"/>
    <s v="AEP Energy"/>
    <s v="B"/>
    <x v="1"/>
    <s v="O"/>
    <x v="26"/>
    <x v="2"/>
    <s v="PJM"/>
    <n v="355.7"/>
    <n v="3640"/>
    <x v="1432"/>
    <n v="56566.9"/>
    <n v="613686"/>
    <x v="1397"/>
    <n v="0"/>
    <n v="0"/>
    <x v="1"/>
  </r>
  <r>
    <n v="2022"/>
    <n v="55722"/>
    <s v="AEP Energy"/>
    <s v="B"/>
    <x v="1"/>
    <s v="O"/>
    <x v="32"/>
    <x v="2"/>
    <s v="PJM"/>
    <n v="221674.1"/>
    <n v="3317271"/>
    <x v="1433"/>
    <n v="349959.5"/>
    <n v="6907945"/>
    <x v="1398"/>
    <n v="0"/>
    <n v="0"/>
    <x v="1"/>
  </r>
  <r>
    <n v="2022"/>
    <n v="55722"/>
    <s v="AEP Energy"/>
    <s v="B"/>
    <x v="1"/>
    <s v="O"/>
    <x v="5"/>
    <x v="2"/>
    <s v="PJM"/>
    <n v="50991.9"/>
    <n v="562936"/>
    <x v="1434"/>
    <n v="229267.4"/>
    <n v="3193432"/>
    <x v="1399"/>
    <n v="0"/>
    <n v="0"/>
    <x v="1"/>
  </r>
  <r>
    <n v="2022"/>
    <n v="55781"/>
    <s v="Liberty Power Corp."/>
    <s v="B"/>
    <x v="1"/>
    <s v="O"/>
    <x v="48"/>
    <x v="2"/>
    <s v="PJM"/>
    <n v="0.6"/>
    <n v="6"/>
    <x v="1435"/>
    <n v="0.1"/>
    <n v="2"/>
    <x v="48"/>
    <n v="0"/>
    <n v="0"/>
    <x v="1"/>
  </r>
  <r>
    <n v="2022"/>
    <n v="55781"/>
    <s v="Liberty Power Corp."/>
    <s v="B"/>
    <x v="1"/>
    <s v="O"/>
    <x v="31"/>
    <x v="2"/>
    <s v="PJM"/>
    <n v="3.2"/>
    <n v="31"/>
    <x v="1436"/>
    <n v="1.6"/>
    <n v="23"/>
    <x v="135"/>
    <n v="0"/>
    <n v="0"/>
    <x v="1"/>
  </r>
  <r>
    <n v="2022"/>
    <n v="55781"/>
    <s v="Liberty Power Corp."/>
    <s v="B"/>
    <x v="1"/>
    <s v="O"/>
    <x v="27"/>
    <x v="2"/>
    <s v="MISO"/>
    <n v="1230.5"/>
    <n v="10199"/>
    <x v="1437"/>
    <n v="120.3"/>
    <n v="1429"/>
    <x v="895"/>
    <n v="0"/>
    <n v="0"/>
    <x v="1"/>
  </r>
  <r>
    <n v="2022"/>
    <n v="55781"/>
    <s v="Liberty Power Corp."/>
    <s v="B"/>
    <x v="1"/>
    <s v="O"/>
    <x v="40"/>
    <x v="2"/>
    <s v="ISNE"/>
    <n v="199.3"/>
    <n v="992"/>
    <x v="1438"/>
    <n v="78.5"/>
    <n v="565"/>
    <x v="1320"/>
    <n v="0"/>
    <n v="0"/>
    <x v="1"/>
  </r>
  <r>
    <n v="2022"/>
    <n v="55781"/>
    <s v="Liberty Power Corp."/>
    <s v="B"/>
    <x v="1"/>
    <s v="O"/>
    <x v="1"/>
    <x v="2"/>
    <s v="PJM"/>
    <n v="5.2"/>
    <n v="46"/>
    <x v="1439"/>
    <n v="8.5"/>
    <n v="79"/>
    <x v="131"/>
    <n v="0"/>
    <n v="0"/>
    <x v="1"/>
  </r>
  <r>
    <n v="2022"/>
    <n v="55781"/>
    <s v="Liberty Power Corp."/>
    <s v="B"/>
    <x v="1"/>
    <s v="O"/>
    <x v="28"/>
    <x v="2"/>
    <s v="ISNE"/>
    <n v="0"/>
    <n v="0"/>
    <x v="19"/>
    <n v="10.8"/>
    <n v="147"/>
    <x v="1096"/>
    <n v="0"/>
    <n v="0"/>
    <x v="1"/>
  </r>
  <r>
    <n v="2022"/>
    <n v="55781"/>
    <s v="Liberty Power Corp."/>
    <s v="B"/>
    <x v="1"/>
    <s v="O"/>
    <x v="26"/>
    <x v="2"/>
    <s v="PJM"/>
    <n v="41"/>
    <n v="291"/>
    <x v="1440"/>
    <n v="130.6"/>
    <n v="1040"/>
    <x v="1400"/>
    <n v="0"/>
    <n v="0"/>
    <x v="1"/>
  </r>
  <r>
    <n v="2022"/>
    <n v="55781"/>
    <s v="Liberty Power Corp."/>
    <s v="B"/>
    <x v="1"/>
    <s v="O"/>
    <x v="4"/>
    <x v="2"/>
    <s v="NYIS"/>
    <n v="4.8"/>
    <n v="44"/>
    <x v="1441"/>
    <n v="143.1"/>
    <n v="1325"/>
    <x v="1401"/>
    <n v="0"/>
    <n v="0"/>
    <x v="1"/>
  </r>
  <r>
    <n v="2022"/>
    <n v="55781"/>
    <s v="Liberty Power Corp."/>
    <s v="B"/>
    <x v="1"/>
    <s v="O"/>
    <x v="32"/>
    <x v="2"/>
    <s v="PJM"/>
    <n v="92.6"/>
    <n v="1062"/>
    <x v="1442"/>
    <n v="26.6"/>
    <n v="372"/>
    <x v="1402"/>
    <n v="0"/>
    <n v="0"/>
    <x v="1"/>
  </r>
  <r>
    <n v="2022"/>
    <n v="55781"/>
    <s v="Liberty Power Corp."/>
    <s v="B"/>
    <x v="1"/>
    <s v="O"/>
    <x v="5"/>
    <x v="2"/>
    <s v="PJM"/>
    <n v="33.299999999999997"/>
    <n v="284"/>
    <x v="1443"/>
    <n v="20.2"/>
    <n v="177"/>
    <x v="1403"/>
    <n v="0"/>
    <n v="0"/>
    <x v="1"/>
  </r>
  <r>
    <n v="2022"/>
    <n v="55781"/>
    <s v="Liberty Power Corp."/>
    <s v="B"/>
    <x v="1"/>
    <s v="O"/>
    <x v="36"/>
    <x v="2"/>
    <s v="ISNE"/>
    <n v="18.5"/>
    <n v="145"/>
    <x v="1444"/>
    <n v="5"/>
    <n v="17"/>
    <x v="1052"/>
    <n v="0"/>
    <n v="0"/>
    <x v="1"/>
  </r>
  <r>
    <n v="2022"/>
    <n v="55781"/>
    <s v="Liberty Power Corp."/>
    <s v="D"/>
    <x v="0"/>
    <s v="O"/>
    <x v="21"/>
    <x v="2"/>
    <s v="ERCO"/>
    <n v="78.7"/>
    <n v="328"/>
    <x v="1445"/>
    <n v="4008.1"/>
    <n v="35926"/>
    <x v="1404"/>
    <n v="0"/>
    <n v="0"/>
    <x v="1"/>
  </r>
  <r>
    <n v="2022"/>
    <n v="55787"/>
    <s v="City of Moreno Valley - (CA)"/>
    <s v="A"/>
    <x v="0"/>
    <s v="O"/>
    <x v="10"/>
    <x v="0"/>
    <s v="CISO"/>
    <n v="15352.1"/>
    <n v="48753"/>
    <x v="1446"/>
    <n v="30603.5"/>
    <n v="152411"/>
    <x v="1405"/>
    <n v="3050.2"/>
    <n v="13520"/>
    <x v="17"/>
  </r>
  <r>
    <n v="2022"/>
    <n v="55814"/>
    <s v="Columbia Utilities Power, LLC"/>
    <s v="B"/>
    <x v="1"/>
    <s v="O"/>
    <x v="4"/>
    <x v="2"/>
    <s v="NYIS"/>
    <n v="9296.6"/>
    <n v="121250"/>
    <x v="1447"/>
    <n v="8540.9"/>
    <n v="104861"/>
    <x v="871"/>
    <n v="0"/>
    <n v="0"/>
    <x v="1"/>
  </r>
  <r>
    <n v="2022"/>
    <n v="55815"/>
    <s v="IDT Energy, Inc."/>
    <s v="B"/>
    <x v="1"/>
    <s v="O"/>
    <x v="48"/>
    <x v="2"/>
    <s v="PJM"/>
    <n v="1937.2"/>
    <n v="12551"/>
    <x v="1448"/>
    <n v="393.1"/>
    <n v="3894"/>
    <x v="1034"/>
    <n v="0"/>
    <n v="0"/>
    <x v="1"/>
  </r>
  <r>
    <n v="2022"/>
    <n v="55815"/>
    <s v="IDT Energy, Inc."/>
    <s v="B"/>
    <x v="1"/>
    <s v="O"/>
    <x v="27"/>
    <x v="2"/>
    <s v="PJM"/>
    <n v="4149.3"/>
    <n v="24745"/>
    <x v="1449"/>
    <n v="916.2"/>
    <n v="8102"/>
    <x v="1406"/>
    <n v="0"/>
    <n v="0"/>
    <x v="1"/>
  </r>
  <r>
    <n v="2022"/>
    <n v="55815"/>
    <s v="IDT Energy, Inc."/>
    <s v="B"/>
    <x v="1"/>
    <s v="O"/>
    <x v="1"/>
    <x v="2"/>
    <s v="PJM"/>
    <n v="7854.1"/>
    <n v="45015"/>
    <x v="1450"/>
    <n v="776.5"/>
    <n v="8738"/>
    <x v="1407"/>
    <n v="0"/>
    <n v="0"/>
    <x v="1"/>
  </r>
  <r>
    <n v="2022"/>
    <n v="55815"/>
    <s v="IDT Energy, Inc."/>
    <s v="B"/>
    <x v="1"/>
    <s v="O"/>
    <x v="26"/>
    <x v="2"/>
    <s v="PJM"/>
    <n v="6669.1"/>
    <n v="35338"/>
    <x v="1451"/>
    <n v="2976.6"/>
    <n v="32392"/>
    <x v="1233"/>
    <n v="0"/>
    <n v="0"/>
    <x v="1"/>
  </r>
  <r>
    <n v="2022"/>
    <n v="55815"/>
    <s v="IDT Energy, Inc."/>
    <s v="B"/>
    <x v="1"/>
    <s v="O"/>
    <x v="4"/>
    <x v="2"/>
    <s v="NYIS"/>
    <n v="23783.3"/>
    <n v="116525"/>
    <x v="1452"/>
    <n v="13838.1"/>
    <n v="116230"/>
    <x v="99"/>
    <n v="0"/>
    <n v="0"/>
    <x v="1"/>
  </r>
  <r>
    <n v="2022"/>
    <n v="55815"/>
    <s v="IDT Energy, Inc."/>
    <s v="B"/>
    <x v="1"/>
    <s v="O"/>
    <x v="32"/>
    <x v="2"/>
    <s v="PJM"/>
    <n v="5267.5"/>
    <n v="38085"/>
    <x v="1453"/>
    <n v="100.8"/>
    <n v="1197"/>
    <x v="1382"/>
    <n v="0"/>
    <n v="0"/>
    <x v="1"/>
  </r>
  <r>
    <n v="2022"/>
    <n v="55815"/>
    <s v="IDT Energy, Inc."/>
    <s v="B"/>
    <x v="1"/>
    <s v="O"/>
    <x v="5"/>
    <x v="2"/>
    <s v="PJM"/>
    <n v="14167.2"/>
    <n v="85854"/>
    <x v="1454"/>
    <n v="1482.3"/>
    <n v="10658"/>
    <x v="1408"/>
    <n v="0"/>
    <n v="0"/>
    <x v="1"/>
  </r>
  <r>
    <n v="2022"/>
    <n v="55874"/>
    <s v="Energy Services Providers, Inc"/>
    <s v="B"/>
    <x v="1"/>
    <s v="O"/>
    <x v="39"/>
    <x v="2"/>
    <s v="ISNE"/>
    <n v="857"/>
    <n v="6977"/>
    <x v="1455"/>
    <n v="935.1"/>
    <n v="5858"/>
    <x v="1409"/>
    <n v="0"/>
    <n v="0"/>
    <x v="1"/>
  </r>
  <r>
    <n v="2022"/>
    <n v="55874"/>
    <s v="Energy Services Providers, Inc"/>
    <s v="B"/>
    <x v="1"/>
    <s v="O"/>
    <x v="48"/>
    <x v="2"/>
    <s v="PJM"/>
    <n v="327"/>
    <n v="2219"/>
    <x v="1456"/>
    <n v="342"/>
    <n v="3287"/>
    <x v="1410"/>
    <n v="0"/>
    <n v="0"/>
    <x v="1"/>
  </r>
  <r>
    <n v="2022"/>
    <n v="55874"/>
    <s v="Energy Services Providers, Inc"/>
    <s v="B"/>
    <x v="1"/>
    <s v="O"/>
    <x v="27"/>
    <x v="2"/>
    <s v="MISO"/>
    <n v="18459"/>
    <n v="162367"/>
    <x v="1457"/>
    <n v="1923"/>
    <n v="23931"/>
    <x v="1411"/>
    <n v="0"/>
    <n v="0"/>
    <x v="1"/>
  </r>
  <r>
    <n v="2022"/>
    <n v="55874"/>
    <s v="Energy Services Providers, Inc"/>
    <s v="B"/>
    <x v="1"/>
    <s v="O"/>
    <x v="40"/>
    <x v="2"/>
    <s v="ISNE"/>
    <n v="5369"/>
    <n v="30364"/>
    <x v="491"/>
    <n v="4215"/>
    <n v="25105"/>
    <x v="1412"/>
    <n v="0"/>
    <n v="0"/>
    <x v="1"/>
  </r>
  <r>
    <n v="2022"/>
    <n v="55874"/>
    <s v="Energy Services Providers, Inc"/>
    <s v="B"/>
    <x v="1"/>
    <s v="O"/>
    <x v="1"/>
    <x v="2"/>
    <s v="PJM"/>
    <n v="11224"/>
    <n v="76224"/>
    <x v="1458"/>
    <n v="1894"/>
    <n v="17634"/>
    <x v="1413"/>
    <n v="0"/>
    <n v="0"/>
    <x v="1"/>
  </r>
  <r>
    <n v="2022"/>
    <n v="55874"/>
    <s v="Energy Services Providers, Inc"/>
    <s v="B"/>
    <x v="1"/>
    <s v="O"/>
    <x v="26"/>
    <x v="2"/>
    <s v="PJM"/>
    <n v="2791"/>
    <n v="17845"/>
    <x v="1459"/>
    <n v="8385"/>
    <n v="79984"/>
    <x v="1220"/>
    <n v="0"/>
    <n v="0"/>
    <x v="1"/>
  </r>
  <r>
    <n v="2022"/>
    <n v="55874"/>
    <s v="Energy Services Providers, Inc"/>
    <s v="B"/>
    <x v="1"/>
    <s v="O"/>
    <x v="4"/>
    <x v="2"/>
    <s v="NYIS"/>
    <n v="11961"/>
    <n v="96868"/>
    <x v="1460"/>
    <n v="8890"/>
    <n v="84829"/>
    <x v="1414"/>
    <n v="0"/>
    <n v="0"/>
    <x v="1"/>
  </r>
  <r>
    <n v="2022"/>
    <n v="55874"/>
    <s v="Energy Services Providers, Inc"/>
    <s v="B"/>
    <x v="1"/>
    <s v="O"/>
    <x v="32"/>
    <x v="2"/>
    <s v="PJM"/>
    <n v="3615"/>
    <n v="32941"/>
    <x v="1461"/>
    <n v="256"/>
    <n v="4010"/>
    <x v="1415"/>
    <n v="0"/>
    <n v="0"/>
    <x v="1"/>
  </r>
  <r>
    <n v="2022"/>
    <n v="55874"/>
    <s v="Energy Services Providers, Inc"/>
    <s v="B"/>
    <x v="1"/>
    <s v="O"/>
    <x v="5"/>
    <x v="2"/>
    <s v="PJM"/>
    <n v="18452"/>
    <n v="142707"/>
    <x v="1462"/>
    <n v="5280"/>
    <n v="62331"/>
    <x v="349"/>
    <n v="0"/>
    <n v="0"/>
    <x v="1"/>
  </r>
  <r>
    <n v="2022"/>
    <n v="55878"/>
    <s v="Hudson Energy Services"/>
    <s v="B"/>
    <x v="1"/>
    <s v="O"/>
    <x v="27"/>
    <x v="2"/>
    <s v="MISO"/>
    <n v="0"/>
    <n v="0"/>
    <x v="19"/>
    <n v="34451.199999999997"/>
    <n v="491500"/>
    <x v="1416"/>
    <n v="0"/>
    <n v="0"/>
    <x v="1"/>
  </r>
  <r>
    <n v="2022"/>
    <n v="55878"/>
    <s v="Hudson Energy Services"/>
    <s v="B"/>
    <x v="1"/>
    <s v="O"/>
    <x v="40"/>
    <x v="2"/>
    <s v="ISNE"/>
    <n v="0"/>
    <n v="0"/>
    <x v="19"/>
    <n v="67303.7"/>
    <n v="610756"/>
    <x v="1417"/>
    <n v="0"/>
    <n v="0"/>
    <x v="1"/>
  </r>
  <r>
    <n v="2022"/>
    <n v="55878"/>
    <s v="Hudson Energy Services"/>
    <s v="B"/>
    <x v="1"/>
    <s v="O"/>
    <x v="1"/>
    <x v="2"/>
    <s v="PJM"/>
    <n v="0"/>
    <n v="0"/>
    <x v="19"/>
    <n v="6022.9"/>
    <n v="71602"/>
    <x v="1418"/>
    <n v="0"/>
    <n v="0"/>
    <x v="1"/>
  </r>
  <r>
    <n v="2022"/>
    <n v="55878"/>
    <s v="Hudson Energy Services"/>
    <s v="B"/>
    <x v="1"/>
    <s v="O"/>
    <x v="26"/>
    <x v="2"/>
    <s v="PJM"/>
    <n v="0"/>
    <n v="0"/>
    <x v="19"/>
    <n v="54579.8"/>
    <n v="535789"/>
    <x v="1419"/>
    <n v="0"/>
    <n v="0"/>
    <x v="1"/>
  </r>
  <r>
    <n v="2022"/>
    <n v="55878"/>
    <s v="Hudson Energy Services"/>
    <s v="B"/>
    <x v="1"/>
    <s v="O"/>
    <x v="4"/>
    <x v="2"/>
    <s v="NYIS"/>
    <n v="259.7"/>
    <n v="2366"/>
    <x v="1463"/>
    <n v="41713.9"/>
    <n v="447603"/>
    <x v="1420"/>
    <n v="0"/>
    <n v="0"/>
    <x v="1"/>
  </r>
  <r>
    <n v="2022"/>
    <n v="55878"/>
    <s v="Hudson Energy Services"/>
    <s v="B"/>
    <x v="1"/>
    <s v="O"/>
    <x v="32"/>
    <x v="2"/>
    <s v="PJM"/>
    <n v="0"/>
    <n v="0"/>
    <x v="19"/>
    <n v="17342.3"/>
    <n v="267173"/>
    <x v="1421"/>
    <n v="0"/>
    <n v="0"/>
    <x v="1"/>
  </r>
  <r>
    <n v="2022"/>
    <n v="55878"/>
    <s v="Hudson Energy Services"/>
    <s v="B"/>
    <x v="1"/>
    <s v="O"/>
    <x v="5"/>
    <x v="2"/>
    <s v="PJM"/>
    <n v="0"/>
    <n v="0"/>
    <x v="19"/>
    <n v="41863.199999999997"/>
    <n v="584384"/>
    <x v="1422"/>
    <n v="0"/>
    <n v="0"/>
    <x v="1"/>
  </r>
  <r>
    <n v="2022"/>
    <n v="55878"/>
    <s v="Hudson Energy Services"/>
    <s v="D"/>
    <x v="0"/>
    <s v="O"/>
    <x v="21"/>
    <x v="2"/>
    <s v="ERCO"/>
    <n v="8723"/>
    <n v="82649"/>
    <x v="1464"/>
    <n v="306978.7"/>
    <n v="3379293"/>
    <x v="1423"/>
    <n v="0"/>
    <n v="0"/>
    <x v="1"/>
  </r>
  <r>
    <n v="2022"/>
    <n v="55937"/>
    <s v="Entergy Texas Inc."/>
    <s v="A"/>
    <x v="0"/>
    <s v="O"/>
    <x v="21"/>
    <x v="3"/>
    <s v="MISO"/>
    <n v="895687.3"/>
    <n v="6678156"/>
    <x v="1465"/>
    <n v="522543"/>
    <n v="5020891"/>
    <x v="1424"/>
    <n v="656549.30000000005"/>
    <n v="9566505"/>
    <x v="485"/>
  </r>
  <r>
    <n v="2022"/>
    <n v="55959"/>
    <s v="Roughrider Electric Cooperativ"/>
    <s v="A"/>
    <x v="0"/>
    <s v="O"/>
    <x v="30"/>
    <x v="1"/>
    <s v="SWPP"/>
    <n v="17530"/>
    <n v="176716"/>
    <x v="1466"/>
    <n v="37287"/>
    <n v="325185"/>
    <x v="1425"/>
    <n v="21489"/>
    <n v="252349"/>
    <x v="56"/>
  </r>
  <r>
    <n v="2022"/>
    <n v="55982"/>
    <s v="Heart of Texas Electric Coop"/>
    <s v="A"/>
    <x v="0"/>
    <s v="O"/>
    <x v="21"/>
    <x v="1"/>
    <s v="ERCO"/>
    <n v="45748.6"/>
    <n v="361752"/>
    <x v="1467"/>
    <n v="12094.1"/>
    <n v="91542"/>
    <x v="1426"/>
    <n v="9855.9"/>
    <n v="116737"/>
    <x v="103"/>
  </r>
  <r>
    <n v="2022"/>
    <n v="56146"/>
    <s v="Black Hills Colorado Electric, LLC"/>
    <s v="A"/>
    <x v="0"/>
    <s v="O"/>
    <x v="45"/>
    <x v="3"/>
    <s v="PSCO"/>
    <n v="123042"/>
    <n v="634576"/>
    <x v="1468"/>
    <n v="125753"/>
    <n v="870831"/>
    <x v="1427"/>
    <n v="44325"/>
    <n v="388303"/>
    <x v="214"/>
  </r>
  <r>
    <n v="2022"/>
    <n v="56196"/>
    <s v="Just Energy New York Corp."/>
    <s v="B"/>
    <x v="1"/>
    <s v="O"/>
    <x v="4"/>
    <x v="2"/>
    <s v="NYIS"/>
    <n v="9917.7999999999993"/>
    <n v="109715"/>
    <x v="1469"/>
    <n v="322"/>
    <n v="3442"/>
    <x v="1428"/>
    <n v="0"/>
    <n v="0"/>
    <x v="1"/>
  </r>
  <r>
    <n v="2022"/>
    <n v="56212"/>
    <s v="Ambit Energy Holdings, LLC"/>
    <s v="B"/>
    <x v="1"/>
    <s v="O"/>
    <x v="39"/>
    <x v="2"/>
    <s v="ISNE"/>
    <n v="13685"/>
    <n v="140789"/>
    <x v="1470"/>
    <n v="5273"/>
    <n v="43048"/>
    <x v="1429"/>
    <n v="0"/>
    <n v="0"/>
    <x v="1"/>
  </r>
  <r>
    <n v="2022"/>
    <n v="56212"/>
    <s v="Ambit Energy Holdings, LLC"/>
    <s v="B"/>
    <x v="1"/>
    <s v="O"/>
    <x v="48"/>
    <x v="2"/>
    <s v="PJM"/>
    <n v="326"/>
    <n v="2987"/>
    <x v="1471"/>
    <n v="349"/>
    <n v="2727"/>
    <x v="6"/>
    <n v="0"/>
    <n v="0"/>
    <x v="1"/>
  </r>
  <r>
    <n v="2022"/>
    <n v="56212"/>
    <s v="Ambit Energy Holdings, LLC"/>
    <s v="B"/>
    <x v="1"/>
    <s v="O"/>
    <x v="31"/>
    <x v="2"/>
    <s v="PJM"/>
    <n v="435"/>
    <n v="4708"/>
    <x v="1472"/>
    <n v="88"/>
    <n v="803"/>
    <x v="1034"/>
    <n v="0"/>
    <n v="0"/>
    <x v="1"/>
  </r>
  <r>
    <n v="2022"/>
    <n v="56212"/>
    <s v="Ambit Energy Holdings, LLC"/>
    <s v="B"/>
    <x v="1"/>
    <s v="O"/>
    <x v="27"/>
    <x v="2"/>
    <s v="MISO"/>
    <n v="36031"/>
    <n v="388276"/>
    <x v="1473"/>
    <n v="19361"/>
    <n v="184236"/>
    <x v="1430"/>
    <n v="0"/>
    <n v="0"/>
    <x v="1"/>
  </r>
  <r>
    <n v="2022"/>
    <n v="56212"/>
    <s v="Ambit Energy Holdings, LLC"/>
    <s v="B"/>
    <x v="1"/>
    <s v="O"/>
    <x v="40"/>
    <x v="2"/>
    <s v="ISNE"/>
    <n v="16109"/>
    <n v="88384"/>
    <x v="1474"/>
    <n v="8010"/>
    <n v="50705"/>
    <x v="1431"/>
    <n v="0"/>
    <n v="0"/>
    <x v="1"/>
  </r>
  <r>
    <n v="2022"/>
    <n v="56212"/>
    <s v="Ambit Energy Holdings, LLC"/>
    <s v="B"/>
    <x v="1"/>
    <s v="O"/>
    <x v="1"/>
    <x v="2"/>
    <s v="PJM"/>
    <n v="10078"/>
    <n v="98614"/>
    <x v="1475"/>
    <n v="2380"/>
    <n v="20040"/>
    <x v="1432"/>
    <n v="0"/>
    <n v="0"/>
    <x v="1"/>
  </r>
  <r>
    <n v="2022"/>
    <n v="56212"/>
    <s v="Ambit Energy Holdings, LLC"/>
    <s v="B"/>
    <x v="1"/>
    <s v="O"/>
    <x v="28"/>
    <x v="2"/>
    <s v="ISNE"/>
    <n v="5000"/>
    <n v="40449"/>
    <x v="1476"/>
    <n v="1559"/>
    <n v="11303"/>
    <x v="1055"/>
    <n v="0"/>
    <n v="0"/>
    <x v="1"/>
  </r>
  <r>
    <n v="2022"/>
    <n v="56212"/>
    <s v="Ambit Energy Holdings, LLC"/>
    <s v="B"/>
    <x v="1"/>
    <s v="O"/>
    <x v="49"/>
    <x v="2"/>
    <s v="ISNE"/>
    <n v="3283"/>
    <n v="21108"/>
    <x v="1477"/>
    <n v="1356"/>
    <n v="9613"/>
    <x v="319"/>
    <n v="0"/>
    <n v="0"/>
    <x v="1"/>
  </r>
  <r>
    <n v="2022"/>
    <n v="56212"/>
    <s v="Ambit Energy Holdings, LLC"/>
    <s v="B"/>
    <x v="1"/>
    <s v="O"/>
    <x v="26"/>
    <x v="2"/>
    <s v="PJM"/>
    <n v="12562"/>
    <n v="97788"/>
    <x v="1478"/>
    <n v="7024"/>
    <n v="52265"/>
    <x v="1433"/>
    <n v="0"/>
    <n v="0"/>
    <x v="1"/>
  </r>
  <r>
    <n v="2022"/>
    <n v="56212"/>
    <s v="Ambit Energy Holdings, LLC"/>
    <s v="B"/>
    <x v="1"/>
    <s v="O"/>
    <x v="4"/>
    <x v="2"/>
    <s v="NYIS"/>
    <n v="49634"/>
    <n v="564078"/>
    <x v="1479"/>
    <n v="8219"/>
    <n v="102525"/>
    <x v="1434"/>
    <n v="0"/>
    <n v="0"/>
    <x v="1"/>
  </r>
  <r>
    <n v="2022"/>
    <n v="56212"/>
    <s v="Ambit Energy Holdings, LLC"/>
    <s v="B"/>
    <x v="1"/>
    <s v="O"/>
    <x v="32"/>
    <x v="2"/>
    <s v="PJM"/>
    <n v="2535"/>
    <n v="32612"/>
    <x v="1480"/>
    <n v="892"/>
    <n v="9990"/>
    <x v="1435"/>
    <n v="0"/>
    <n v="0"/>
    <x v="1"/>
  </r>
  <r>
    <n v="2022"/>
    <n v="56212"/>
    <s v="Ambit Energy Holdings, LLC"/>
    <s v="B"/>
    <x v="1"/>
    <s v="O"/>
    <x v="5"/>
    <x v="2"/>
    <s v="PJM"/>
    <n v="41926"/>
    <n v="438885"/>
    <x v="1481"/>
    <n v="8874"/>
    <n v="104104"/>
    <x v="1436"/>
    <n v="0"/>
    <n v="0"/>
    <x v="1"/>
  </r>
  <r>
    <n v="2022"/>
    <n v="56212"/>
    <s v="Ambit Energy Holdings, LLC"/>
    <s v="B"/>
    <x v="1"/>
    <s v="O"/>
    <x v="36"/>
    <x v="2"/>
    <s v="ISNE"/>
    <n v="1988"/>
    <n v="15591"/>
    <x v="1482"/>
    <n v="832"/>
    <n v="7522"/>
    <x v="1437"/>
    <n v="0"/>
    <n v="0"/>
    <x v="1"/>
  </r>
  <r>
    <n v="2022"/>
    <n v="56212"/>
    <s v="Ambit Energy Holdings, LLC"/>
    <s v="D"/>
    <x v="0"/>
    <s v="O"/>
    <x v="21"/>
    <x v="2"/>
    <s v="ERCO"/>
    <n v="737961"/>
    <n v="4789626"/>
    <x v="1483"/>
    <n v="86318"/>
    <n v="522171"/>
    <x v="1438"/>
    <n v="0"/>
    <n v="0"/>
    <x v="1"/>
  </r>
  <r>
    <n v="2022"/>
    <n v="56220"/>
    <s v="Anthracite Power &amp; Light"/>
    <s v="B"/>
    <x v="1"/>
    <s v="O"/>
    <x v="5"/>
    <x v="2"/>
    <s v="PJM"/>
    <n v="866.7"/>
    <n v="8642"/>
    <x v="1484"/>
    <n v="13500.2"/>
    <n v="196282"/>
    <x v="1439"/>
    <s v="."/>
    <s v="."/>
    <x v="7"/>
  </r>
  <r>
    <n v="2022"/>
    <n v="56223"/>
    <s v="Macquarie Energy LLC"/>
    <s v="B"/>
    <x v="1"/>
    <s v="O"/>
    <x v="37"/>
    <x v="2"/>
    <s v="NEVP"/>
    <n v="0"/>
    <n v="0"/>
    <x v="19"/>
    <n v="2875"/>
    <n v="53240"/>
    <x v="4"/>
    <n v="0"/>
    <n v="0"/>
    <x v="1"/>
  </r>
  <r>
    <n v="2022"/>
    <n v="56248"/>
    <s v="Young Energy, LLC"/>
    <s v="D"/>
    <x v="0"/>
    <s v="O"/>
    <x v="21"/>
    <x v="2"/>
    <s v="ERCO"/>
    <n v="92471.5"/>
    <n v="450355"/>
    <x v="1485"/>
    <n v="0"/>
    <n v="0"/>
    <x v="19"/>
    <n v="0"/>
    <n v="0"/>
    <x v="1"/>
  </r>
  <r>
    <n v="2022"/>
    <n v="56265"/>
    <s v="Energy Plus Holdings LLC"/>
    <s v="B"/>
    <x v="1"/>
    <s v="O"/>
    <x v="39"/>
    <x v="2"/>
    <s v="ISNE"/>
    <n v="405"/>
    <n v="3303"/>
    <x v="1486"/>
    <n v="308"/>
    <n v="2652"/>
    <x v="1440"/>
    <n v="0"/>
    <n v="0"/>
    <x v="1"/>
  </r>
  <r>
    <n v="2022"/>
    <n v="56265"/>
    <s v="Energy Plus Holdings LLC"/>
    <s v="B"/>
    <x v="1"/>
    <s v="O"/>
    <x v="27"/>
    <x v="2"/>
    <s v="PJM"/>
    <n v="8949"/>
    <n v="63837"/>
    <x v="1487"/>
    <n v="1024"/>
    <n v="7323"/>
    <x v="1441"/>
    <n v="0"/>
    <n v="0"/>
    <x v="1"/>
  </r>
  <r>
    <n v="2022"/>
    <n v="56265"/>
    <s v="Energy Plus Holdings LLC"/>
    <s v="B"/>
    <x v="1"/>
    <s v="O"/>
    <x v="40"/>
    <x v="2"/>
    <s v="ISNE"/>
    <n v="1827"/>
    <n v="10495"/>
    <x v="1488"/>
    <n v="210"/>
    <n v="1208"/>
    <x v="405"/>
    <n v="0"/>
    <n v="0"/>
    <x v="1"/>
  </r>
  <r>
    <n v="2022"/>
    <n v="56265"/>
    <s v="Energy Plus Holdings LLC"/>
    <s v="B"/>
    <x v="1"/>
    <s v="O"/>
    <x v="1"/>
    <x v="2"/>
    <s v="PJM"/>
    <n v="3277"/>
    <n v="22319"/>
    <x v="1489"/>
    <n v="492"/>
    <n v="3523"/>
    <x v="1442"/>
    <n v="0"/>
    <n v="0"/>
    <x v="1"/>
  </r>
  <r>
    <n v="2022"/>
    <n v="56265"/>
    <s v="Energy Plus Holdings LLC"/>
    <s v="B"/>
    <x v="1"/>
    <s v="O"/>
    <x v="26"/>
    <x v="2"/>
    <s v="PJM"/>
    <n v="7125"/>
    <n v="42833"/>
    <x v="1490"/>
    <n v="1458"/>
    <n v="8775"/>
    <x v="1443"/>
    <n v="0"/>
    <n v="0"/>
    <x v="1"/>
  </r>
  <r>
    <n v="2022"/>
    <n v="56265"/>
    <s v="Energy Plus Holdings LLC"/>
    <s v="B"/>
    <x v="1"/>
    <s v="O"/>
    <x v="4"/>
    <x v="2"/>
    <s v="NYIS"/>
    <n v="7892"/>
    <n v="52485"/>
    <x v="1491"/>
    <n v="2929"/>
    <n v="20027"/>
    <x v="1444"/>
    <n v="0"/>
    <n v="0"/>
    <x v="1"/>
  </r>
  <r>
    <n v="2022"/>
    <n v="56265"/>
    <s v="Energy Plus Holdings LLC"/>
    <s v="B"/>
    <x v="1"/>
    <s v="O"/>
    <x v="32"/>
    <x v="2"/>
    <s v="PJM"/>
    <n v="260"/>
    <n v="2101"/>
    <x v="1492"/>
    <n v="6"/>
    <n v="47"/>
    <x v="48"/>
    <n v="0"/>
    <n v="0"/>
    <x v="1"/>
  </r>
  <r>
    <n v="2022"/>
    <n v="56265"/>
    <s v="Energy Plus Holdings LLC"/>
    <s v="B"/>
    <x v="1"/>
    <s v="O"/>
    <x v="5"/>
    <x v="2"/>
    <s v="PJM"/>
    <n v="30922"/>
    <n v="272313"/>
    <x v="1493"/>
    <n v="1836"/>
    <n v="16184"/>
    <x v="1445"/>
    <n v="0"/>
    <n v="0"/>
    <x v="1"/>
  </r>
  <r>
    <n v="2022"/>
    <n v="56279"/>
    <s v="Spartan Renewable Energy, Inc"/>
    <s v="B"/>
    <x v="1"/>
    <s v="O"/>
    <x v="18"/>
    <x v="2"/>
    <s v="MISO"/>
    <s v="."/>
    <s v="."/>
    <x v="73"/>
    <s v="."/>
    <s v="."/>
    <x v="74"/>
    <n v="16378.2"/>
    <n v="218555"/>
    <x v="15"/>
  </r>
  <r>
    <n v="2022"/>
    <n v="56286"/>
    <s v="Frontier Utilities, LLC"/>
    <s v="B"/>
    <x v="1"/>
    <s v="O"/>
    <x v="27"/>
    <x v="2"/>
    <s v="PJM"/>
    <n v="1217.5"/>
    <n v="8473"/>
    <x v="1494"/>
    <n v="0"/>
    <n v="0"/>
    <x v="19"/>
    <n v="0"/>
    <n v="0"/>
    <x v="1"/>
  </r>
  <r>
    <n v="2022"/>
    <n v="56286"/>
    <s v="Frontier Utilities, LLC"/>
    <s v="B"/>
    <x v="1"/>
    <s v="O"/>
    <x v="26"/>
    <x v="2"/>
    <s v="PJM"/>
    <n v="2594.3000000000002"/>
    <n v="15634"/>
    <x v="1495"/>
    <n v="0"/>
    <n v="0"/>
    <x v="19"/>
    <n v="0"/>
    <n v="0"/>
    <x v="1"/>
  </r>
  <r>
    <n v="2022"/>
    <n v="56286"/>
    <s v="Frontier Utilities, LLC"/>
    <s v="B"/>
    <x v="1"/>
    <s v="O"/>
    <x v="32"/>
    <x v="2"/>
    <s v="PJM"/>
    <n v="1471.1"/>
    <n v="11267"/>
    <x v="1496"/>
    <n v="0"/>
    <n v="0"/>
    <x v="19"/>
    <n v="0"/>
    <n v="0"/>
    <x v="1"/>
  </r>
  <r>
    <n v="2022"/>
    <n v="56286"/>
    <s v="Frontier Utilities, LLC"/>
    <s v="B"/>
    <x v="1"/>
    <s v="O"/>
    <x v="5"/>
    <x v="2"/>
    <s v="PJM"/>
    <n v="20223.599999999999"/>
    <n v="200068"/>
    <x v="1497"/>
    <n v="11.6"/>
    <n v="96"/>
    <x v="501"/>
    <n v="0"/>
    <n v="0"/>
    <x v="1"/>
  </r>
  <r>
    <n v="2022"/>
    <n v="56286"/>
    <s v="Frontier Utilities, LLC"/>
    <s v="D"/>
    <x v="0"/>
    <s v="O"/>
    <x v="21"/>
    <x v="2"/>
    <s v="ERCO"/>
    <n v="269358.90000000002"/>
    <n v="1758093"/>
    <x v="1498"/>
    <n v="17312.7"/>
    <n v="162047"/>
    <x v="166"/>
    <n v="0"/>
    <n v="0"/>
    <x v="1"/>
  </r>
  <r>
    <n v="2022"/>
    <n v="56379"/>
    <s v="MC Squared Energy Services, LLC"/>
    <s v="B"/>
    <x v="1"/>
    <s v="O"/>
    <x v="27"/>
    <x v="2"/>
    <s v="PJM"/>
    <n v="61135"/>
    <n v="681440"/>
    <x v="1499"/>
    <n v="33303"/>
    <n v="455819"/>
    <x v="1446"/>
    <n v="2604"/>
    <n v="33333"/>
    <x v="164"/>
  </r>
  <r>
    <n v="2022"/>
    <n v="56408"/>
    <s v="UGI Energy Services, LLC"/>
    <s v="B"/>
    <x v="1"/>
    <s v="O"/>
    <x v="48"/>
    <x v="2"/>
    <s v="PJM"/>
    <n v="0"/>
    <n v="0"/>
    <x v="19"/>
    <n v="62.5"/>
    <n v="552"/>
    <x v="131"/>
    <n v="0"/>
    <n v="0"/>
    <x v="1"/>
  </r>
  <r>
    <n v="2022"/>
    <n v="56408"/>
    <s v="UGI Energy Services, LLC"/>
    <s v="B"/>
    <x v="1"/>
    <s v="O"/>
    <x v="31"/>
    <x v="2"/>
    <s v="PJM"/>
    <n v="0"/>
    <n v="0"/>
    <x v="19"/>
    <n v="513.5"/>
    <n v="8100"/>
    <x v="1180"/>
    <n v="1082.5"/>
    <n v="12700"/>
    <x v="17"/>
  </r>
  <r>
    <n v="2022"/>
    <n v="56408"/>
    <s v="UGI Energy Services, LLC"/>
    <s v="B"/>
    <x v="1"/>
    <s v="O"/>
    <x v="1"/>
    <x v="2"/>
    <s v="PJM"/>
    <n v="0"/>
    <n v="0"/>
    <x v="19"/>
    <n v="2484.9"/>
    <n v="25646"/>
    <x v="777"/>
    <n v="3261.2"/>
    <n v="24683"/>
    <x v="139"/>
  </r>
  <r>
    <n v="2022"/>
    <n v="56408"/>
    <s v="UGI Energy Services, LLC"/>
    <s v="B"/>
    <x v="1"/>
    <s v="O"/>
    <x v="26"/>
    <x v="2"/>
    <s v="PJM"/>
    <n v="0"/>
    <n v="0"/>
    <x v="19"/>
    <n v="4548.3"/>
    <n v="45008"/>
    <x v="723"/>
    <n v="57.6"/>
    <n v="4781"/>
    <x v="193"/>
  </r>
  <r>
    <n v="2022"/>
    <n v="56408"/>
    <s v="UGI Energy Services, LLC"/>
    <s v="B"/>
    <x v="1"/>
    <s v="O"/>
    <x v="4"/>
    <x v="2"/>
    <s v="NYIS"/>
    <n v="0"/>
    <n v="0"/>
    <x v="19"/>
    <n v="644"/>
    <n v="8049"/>
    <x v="229"/>
    <n v="56.9"/>
    <n v="561"/>
    <x v="15"/>
  </r>
  <r>
    <n v="2022"/>
    <n v="56408"/>
    <s v="UGI Energy Services, LLC"/>
    <s v="B"/>
    <x v="1"/>
    <s v="O"/>
    <x v="5"/>
    <x v="2"/>
    <s v="PJM"/>
    <n v="286.10000000000002"/>
    <n v="3372"/>
    <x v="1500"/>
    <n v="55963.7"/>
    <n v="704487"/>
    <x v="1447"/>
    <n v="16757.5"/>
    <n v="232628"/>
    <x v="486"/>
  </r>
  <r>
    <n v="2022"/>
    <n v="56496"/>
    <s v="UP Power Marketing, LLC"/>
    <s v="B"/>
    <x v="1"/>
    <s v="O"/>
    <x v="18"/>
    <x v="2"/>
    <s v="MISO"/>
    <n v="0"/>
    <n v="0"/>
    <x v="19"/>
    <n v="0"/>
    <n v="0"/>
    <x v="19"/>
    <n v="1164.9000000000001"/>
    <n v="16460"/>
    <x v="14"/>
  </r>
  <r>
    <n v="2022"/>
    <n v="56501"/>
    <s v="Palmco Power NJ, LLC"/>
    <s v="B"/>
    <x v="1"/>
    <s v="O"/>
    <x v="26"/>
    <x v="2"/>
    <s v="PJM"/>
    <n v="6187"/>
    <n v="21623"/>
    <x v="1501"/>
    <n v="3572.3"/>
    <n v="42657"/>
    <x v="1110"/>
    <n v="0"/>
    <n v="0"/>
    <x v="1"/>
  </r>
  <r>
    <n v="2022"/>
    <n v="56504"/>
    <s v="Major Energy Electric Services"/>
    <s v="B"/>
    <x v="1"/>
    <s v="O"/>
    <x v="39"/>
    <x v="2"/>
    <s v="ISNE"/>
    <n v="6024"/>
    <n v="51467"/>
    <x v="1502"/>
    <n v="2391"/>
    <n v="21352"/>
    <x v="1448"/>
    <n v="0"/>
    <n v="0"/>
    <x v="1"/>
  </r>
  <r>
    <n v="2022"/>
    <n v="56504"/>
    <s v="Major Energy Electric Services"/>
    <s v="B"/>
    <x v="1"/>
    <s v="O"/>
    <x v="48"/>
    <x v="2"/>
    <s v="PJM"/>
    <n v="746"/>
    <n v="4956"/>
    <x v="1503"/>
    <n v="363"/>
    <n v="4747"/>
    <x v="242"/>
    <n v="0"/>
    <n v="0"/>
    <x v="1"/>
  </r>
  <r>
    <n v="2022"/>
    <n v="56504"/>
    <s v="Major Energy Electric Services"/>
    <s v="B"/>
    <x v="1"/>
    <s v="O"/>
    <x v="27"/>
    <x v="2"/>
    <s v="PJM"/>
    <n v="591"/>
    <n v="3639"/>
    <x v="1504"/>
    <n v="236"/>
    <n v="2746"/>
    <x v="1449"/>
    <n v="0"/>
    <n v="0"/>
    <x v="1"/>
  </r>
  <r>
    <n v="2022"/>
    <n v="56504"/>
    <s v="Major Energy Electric Services"/>
    <s v="B"/>
    <x v="1"/>
    <s v="O"/>
    <x v="40"/>
    <x v="2"/>
    <s v="ISNE"/>
    <n v="4452"/>
    <n v="19553"/>
    <x v="1505"/>
    <n v="3381"/>
    <n v="24814"/>
    <x v="483"/>
    <n v="0"/>
    <n v="0"/>
    <x v="1"/>
  </r>
  <r>
    <n v="2022"/>
    <n v="56504"/>
    <s v="Major Energy Electric Services"/>
    <s v="B"/>
    <x v="1"/>
    <s v="O"/>
    <x v="1"/>
    <x v="2"/>
    <s v="PJM"/>
    <n v="5143"/>
    <n v="35181"/>
    <x v="1506"/>
    <n v="1526"/>
    <n v="18603"/>
    <x v="1450"/>
    <n v="0"/>
    <n v="0"/>
    <x v="1"/>
  </r>
  <r>
    <n v="2022"/>
    <n v="56504"/>
    <s v="Major Energy Electric Services"/>
    <s v="B"/>
    <x v="1"/>
    <s v="O"/>
    <x v="28"/>
    <x v="2"/>
    <s v="ISNE"/>
    <n v="128.69999999999999"/>
    <n v="642"/>
    <x v="1507"/>
    <n v="2.2999999999999998"/>
    <n v="17"/>
    <x v="135"/>
    <n v="0"/>
    <n v="0"/>
    <x v="1"/>
  </r>
  <r>
    <n v="2022"/>
    <n v="56504"/>
    <s v="Major Energy Electric Services"/>
    <s v="B"/>
    <x v="1"/>
    <s v="O"/>
    <x v="4"/>
    <x v="2"/>
    <s v="NYIS"/>
    <n v="7230"/>
    <n v="75104"/>
    <x v="1508"/>
    <n v="7073"/>
    <n v="70764"/>
    <x v="1333"/>
    <n v="0"/>
    <n v="0"/>
    <x v="1"/>
  </r>
  <r>
    <n v="2022"/>
    <n v="56504"/>
    <s v="Major Energy Electric Services"/>
    <s v="B"/>
    <x v="1"/>
    <s v="O"/>
    <x v="32"/>
    <x v="2"/>
    <s v="PJM"/>
    <n v="522"/>
    <n v="4026"/>
    <x v="801"/>
    <n v="25"/>
    <n v="355"/>
    <x v="478"/>
    <n v="0"/>
    <n v="0"/>
    <x v="1"/>
  </r>
  <r>
    <n v="2022"/>
    <n v="56521"/>
    <s v="Devonshire Energy, LLC"/>
    <s v="B"/>
    <x v="1"/>
    <s v="O"/>
    <x v="48"/>
    <x v="2"/>
    <s v="PJM"/>
    <n v="0"/>
    <n v="0"/>
    <x v="19"/>
    <n v="963.8"/>
    <n v="8544"/>
    <x v="4"/>
    <n v="0"/>
    <n v="0"/>
    <x v="1"/>
  </r>
  <r>
    <n v="2022"/>
    <n v="56521"/>
    <s v="Devonshire Energy, LLC"/>
    <s v="B"/>
    <x v="1"/>
    <s v="O"/>
    <x v="40"/>
    <x v="2"/>
    <s v="ISNE"/>
    <n v="0"/>
    <n v="0"/>
    <x v="19"/>
    <n v="6733.6"/>
    <n v="69899"/>
    <x v="4"/>
    <n v="0"/>
    <n v="0"/>
    <x v="1"/>
  </r>
  <r>
    <n v="2022"/>
    <n v="56521"/>
    <s v="Devonshire Energy, LLC"/>
    <s v="B"/>
    <x v="1"/>
    <s v="O"/>
    <x v="49"/>
    <x v="2"/>
    <s v="ISNE"/>
    <n v="0"/>
    <n v="0"/>
    <x v="19"/>
    <n v="2440.1999999999998"/>
    <n v="26034"/>
    <x v="4"/>
    <n v="0"/>
    <n v="0"/>
    <x v="1"/>
  </r>
  <r>
    <n v="2022"/>
    <n v="56521"/>
    <s v="Devonshire Energy, LLC"/>
    <s v="B"/>
    <x v="1"/>
    <s v="O"/>
    <x v="36"/>
    <x v="2"/>
    <s v="ISNE"/>
    <n v="0"/>
    <n v="0"/>
    <x v="19"/>
    <n v="1795.9"/>
    <n v="18784"/>
    <x v="4"/>
    <n v="0"/>
    <n v="0"/>
    <x v="1"/>
  </r>
  <r>
    <n v="2022"/>
    <n v="56571"/>
    <s v="AP Holdings LLC"/>
    <s v="B"/>
    <x v="1"/>
    <s v="O"/>
    <x v="1"/>
    <x v="2"/>
    <s v="PJM"/>
    <n v="460.9"/>
    <n v="3097"/>
    <x v="1509"/>
    <n v="5053.3999999999996"/>
    <n v="60642"/>
    <x v="728"/>
    <n v="0"/>
    <n v="0"/>
    <x v="1"/>
  </r>
  <r>
    <n v="2022"/>
    <n v="56571"/>
    <s v="AP Holdings LLC"/>
    <s v="B"/>
    <x v="1"/>
    <s v="O"/>
    <x v="26"/>
    <x v="2"/>
    <s v="PJM"/>
    <n v="410.2"/>
    <n v="2124"/>
    <x v="1510"/>
    <n v="11044.7"/>
    <n v="113903"/>
    <x v="1451"/>
    <n v="0"/>
    <n v="0"/>
    <x v="1"/>
  </r>
  <r>
    <n v="2022"/>
    <n v="56571"/>
    <s v="AP Holdings LLC"/>
    <s v="B"/>
    <x v="1"/>
    <s v="O"/>
    <x v="4"/>
    <x v="2"/>
    <s v="NYIS"/>
    <n v="0"/>
    <n v="0"/>
    <x v="19"/>
    <n v="794.4"/>
    <n v="5354"/>
    <x v="405"/>
    <n v="0"/>
    <n v="0"/>
    <x v="1"/>
  </r>
  <r>
    <n v="2022"/>
    <n v="56571"/>
    <s v="AP Holdings LLC"/>
    <s v="B"/>
    <x v="1"/>
    <s v="O"/>
    <x v="32"/>
    <x v="2"/>
    <s v="PJM"/>
    <n v="2349"/>
    <n v="16141"/>
    <x v="1511"/>
    <n v="8616"/>
    <n v="167243"/>
    <x v="1346"/>
    <n v="0"/>
    <n v="0"/>
    <x v="1"/>
  </r>
  <r>
    <n v="2022"/>
    <n v="56571"/>
    <s v="AP Holdings LLC"/>
    <s v="B"/>
    <x v="1"/>
    <s v="O"/>
    <x v="5"/>
    <x v="2"/>
    <s v="PJM"/>
    <n v="9379.9"/>
    <n v="64198"/>
    <x v="1512"/>
    <n v="15730.2"/>
    <n v="208420"/>
    <x v="1452"/>
    <n v="0"/>
    <n v="0"/>
    <x v="1"/>
  </r>
  <r>
    <n v="2022"/>
    <n v="56571"/>
    <s v="AP Holdings LLC"/>
    <s v="D"/>
    <x v="0"/>
    <s v="O"/>
    <x v="21"/>
    <x v="2"/>
    <s v="ERCO"/>
    <n v="30109.5"/>
    <n v="390187"/>
    <x v="1513"/>
    <n v="75460.7"/>
    <n v="1274883"/>
    <x v="1453"/>
    <n v="0"/>
    <n v="0"/>
    <x v="1"/>
  </r>
  <r>
    <n v="2022"/>
    <n v="56573"/>
    <s v="Palmco Power PA, LLC"/>
    <s v="B"/>
    <x v="1"/>
    <s v="O"/>
    <x v="5"/>
    <x v="2"/>
    <s v="PJM"/>
    <n v="8058"/>
    <n v="38577"/>
    <x v="1514"/>
    <n v="455.2"/>
    <n v="4078"/>
    <x v="905"/>
    <n v="0"/>
    <n v="0"/>
    <x v="1"/>
  </r>
  <r>
    <n v="2022"/>
    <n v="56692"/>
    <s v="Marin Clean Energy"/>
    <s v="B"/>
    <x v="1"/>
    <s v="O"/>
    <x v="10"/>
    <x v="7"/>
    <s v="CISO"/>
    <n v="286681.40000000002"/>
    <n v="2797083"/>
    <x v="1515"/>
    <n v="265759.7"/>
    <n v="2638343"/>
    <x v="1454"/>
    <n v="0"/>
    <n v="0"/>
    <x v="1"/>
  </r>
  <r>
    <n v="2022"/>
    <n v="56697"/>
    <s v="Ameren Illinois Company"/>
    <s v="A"/>
    <x v="0"/>
    <s v="O"/>
    <x v="27"/>
    <x v="3"/>
    <s v="MISO"/>
    <n v="930759.6"/>
    <n v="6055726"/>
    <x v="1516"/>
    <n v="445324"/>
    <n v="3048860"/>
    <x v="1455"/>
    <n v="57322.8"/>
    <n v="570152"/>
    <x v="429"/>
  </r>
  <r>
    <n v="2022"/>
    <n v="56697"/>
    <s v="Ameren Illinois Company"/>
    <s v="C"/>
    <x v="2"/>
    <s v="O"/>
    <x v="27"/>
    <x v="3"/>
    <s v="MISO"/>
    <n v="393933.4"/>
    <n v="5600927"/>
    <x v="1517"/>
    <n v="358630.2"/>
    <n v="9146598"/>
    <x v="1456"/>
    <n v="142438.39999999999"/>
    <n v="10411155"/>
    <x v="487"/>
  </r>
  <r>
    <n v="2022"/>
    <n v="56734"/>
    <s v="Smart Prepaid Electric"/>
    <s v="D"/>
    <x v="0"/>
    <s v="O"/>
    <x v="21"/>
    <x v="2"/>
    <s v="ERCO"/>
    <n v="240.7"/>
    <n v="1510"/>
    <x v="1518"/>
    <n v="0"/>
    <n v="0"/>
    <x v="19"/>
    <n v="0"/>
    <n v="0"/>
    <x v="1"/>
  </r>
  <r>
    <n v="2022"/>
    <n v="56737"/>
    <s v="Stream Energy Pennsylvania, LLC"/>
    <s v="B"/>
    <x v="1"/>
    <s v="O"/>
    <x v="5"/>
    <x v="2"/>
    <s v="PJM"/>
    <n v="46948.3"/>
    <n v="409811"/>
    <x v="1519"/>
    <n v="7436.3"/>
    <n v="81866"/>
    <x v="1457"/>
    <n v="0"/>
    <n v="0"/>
    <x v="1"/>
  </r>
  <r>
    <n v="2022"/>
    <n v="56876"/>
    <s v="Stream Energy Maryland, LLC"/>
    <s v="B"/>
    <x v="1"/>
    <s v="O"/>
    <x v="1"/>
    <x v="2"/>
    <s v="PJM"/>
    <n v="7434.3"/>
    <n v="48330"/>
    <x v="1520"/>
    <n v="815.5"/>
    <n v="6322"/>
    <x v="756"/>
    <n v="0"/>
    <n v="0"/>
    <x v="1"/>
  </r>
  <r>
    <n v="2022"/>
    <n v="57037"/>
    <s v="Reliant Energy Northeast LLC"/>
    <s v="B"/>
    <x v="1"/>
    <s v="O"/>
    <x v="39"/>
    <x v="2"/>
    <s v="ISNE"/>
    <n v="1484"/>
    <n v="11247"/>
    <x v="1521"/>
    <n v="979"/>
    <n v="8656"/>
    <x v="1458"/>
    <n v="14052"/>
    <n v="176810"/>
    <x v="48"/>
  </r>
  <r>
    <n v="2022"/>
    <n v="57037"/>
    <s v="Reliant Energy Northeast LLC"/>
    <s v="B"/>
    <x v="1"/>
    <s v="O"/>
    <x v="48"/>
    <x v="2"/>
    <s v="PJM"/>
    <n v="457"/>
    <n v="3145"/>
    <x v="1522"/>
    <n v="142"/>
    <n v="1338"/>
    <x v="1096"/>
    <n v="11014"/>
    <n v="181238"/>
    <x v="57"/>
  </r>
  <r>
    <n v="2022"/>
    <n v="57037"/>
    <s v="Reliant Energy Northeast LLC"/>
    <s v="B"/>
    <x v="1"/>
    <s v="O"/>
    <x v="31"/>
    <x v="2"/>
    <s v="PJM"/>
    <n v="2385"/>
    <n v="17377"/>
    <x v="1523"/>
    <n v="0"/>
    <n v="0"/>
    <x v="19"/>
    <n v="5109"/>
    <n v="69185"/>
    <x v="101"/>
  </r>
  <r>
    <n v="2022"/>
    <n v="57037"/>
    <s v="Reliant Energy Northeast LLC"/>
    <s v="B"/>
    <x v="1"/>
    <s v="O"/>
    <x v="27"/>
    <x v="2"/>
    <s v="PJM"/>
    <n v="120007"/>
    <n v="964712"/>
    <x v="1524"/>
    <n v="122"/>
    <n v="1204"/>
    <x v="1037"/>
    <n v="4386.6000000000004"/>
    <n v="73907"/>
    <x v="262"/>
  </r>
  <r>
    <n v="2022"/>
    <n v="57037"/>
    <s v="Reliant Energy Northeast LLC"/>
    <s v="B"/>
    <x v="1"/>
    <s v="O"/>
    <x v="40"/>
    <x v="2"/>
    <s v="ISNE"/>
    <n v="49859"/>
    <n v="267755"/>
    <x v="1525"/>
    <n v="3717"/>
    <n v="19851"/>
    <x v="1459"/>
    <n v="8935"/>
    <n v="97128"/>
    <x v="9"/>
  </r>
  <r>
    <n v="2022"/>
    <n v="57037"/>
    <s v="Reliant Energy Northeast LLC"/>
    <s v="B"/>
    <x v="1"/>
    <s v="O"/>
    <x v="1"/>
    <x v="2"/>
    <s v="PJM"/>
    <n v="34958"/>
    <n v="248267"/>
    <x v="1526"/>
    <n v="720"/>
    <n v="5559"/>
    <x v="289"/>
    <n v="10969"/>
    <n v="164758"/>
    <x v="148"/>
  </r>
  <r>
    <n v="2022"/>
    <n v="57037"/>
    <s v="Reliant Energy Northeast LLC"/>
    <s v="B"/>
    <x v="1"/>
    <s v="O"/>
    <x v="26"/>
    <x v="2"/>
    <s v="PJM"/>
    <n v="20657"/>
    <n v="136703"/>
    <x v="1527"/>
    <n v="1206"/>
    <n v="9133"/>
    <x v="1256"/>
    <n v="13027"/>
    <n v="177265"/>
    <x v="43"/>
  </r>
  <r>
    <n v="2022"/>
    <n v="57037"/>
    <s v="Reliant Energy Northeast LLC"/>
    <s v="B"/>
    <x v="1"/>
    <s v="O"/>
    <x v="4"/>
    <x v="2"/>
    <s v="NYIS"/>
    <n v="15210"/>
    <n v="133307"/>
    <x v="1528"/>
    <n v="0"/>
    <n v="0"/>
    <x v="19"/>
    <n v="18842"/>
    <n v="237652"/>
    <x v="10"/>
  </r>
  <r>
    <n v="2022"/>
    <n v="57037"/>
    <s v="Reliant Energy Northeast LLC"/>
    <s v="B"/>
    <x v="1"/>
    <s v="O"/>
    <x v="32"/>
    <x v="2"/>
    <s v="PJM"/>
    <n v="95205"/>
    <n v="905943"/>
    <x v="1529"/>
    <n v="208"/>
    <n v="1802"/>
    <x v="383"/>
    <n v="17905"/>
    <n v="470351"/>
    <x v="2"/>
  </r>
  <r>
    <n v="2022"/>
    <n v="57037"/>
    <s v="Reliant Energy Northeast LLC"/>
    <s v="B"/>
    <x v="1"/>
    <s v="O"/>
    <x v="5"/>
    <x v="2"/>
    <s v="PJM"/>
    <n v="205772"/>
    <n v="1653613"/>
    <x v="1530"/>
    <n v="6616"/>
    <n v="55494"/>
    <x v="1460"/>
    <n v="26736"/>
    <n v="381240"/>
    <x v="256"/>
  </r>
  <r>
    <n v="2022"/>
    <n v="57067"/>
    <s v="ENGIE Retail, LLC"/>
    <s v="B"/>
    <x v="1"/>
    <s v="O"/>
    <x v="39"/>
    <x v="2"/>
    <s v="ISNE"/>
    <n v="158.19999999999999"/>
    <n v="1722"/>
    <x v="1132"/>
    <n v="378.9"/>
    <n v="2731"/>
    <x v="1461"/>
    <n v="0"/>
    <n v="0"/>
    <x v="1"/>
  </r>
  <r>
    <n v="2022"/>
    <n v="57067"/>
    <s v="ENGIE Retail, LLC"/>
    <s v="B"/>
    <x v="1"/>
    <s v="O"/>
    <x v="48"/>
    <x v="2"/>
    <s v="PJM"/>
    <n v="32.799999999999997"/>
    <n v="430"/>
    <x v="736"/>
    <n v="0"/>
    <n v="0"/>
    <x v="19"/>
    <n v="0"/>
    <n v="0"/>
    <x v="1"/>
  </r>
  <r>
    <n v="2022"/>
    <n v="57067"/>
    <s v="ENGIE Retail, LLC"/>
    <s v="B"/>
    <x v="1"/>
    <s v="O"/>
    <x v="31"/>
    <x v="2"/>
    <s v="PJM"/>
    <n v="22.5"/>
    <n v="120"/>
    <x v="1531"/>
    <n v="48.1"/>
    <n v="273"/>
    <x v="135"/>
    <n v="0"/>
    <n v="0"/>
    <x v="1"/>
  </r>
  <r>
    <n v="2022"/>
    <n v="57067"/>
    <s v="ENGIE Retail, LLC"/>
    <s v="B"/>
    <x v="1"/>
    <s v="O"/>
    <x v="27"/>
    <x v="2"/>
    <s v="PJM"/>
    <n v="1586"/>
    <n v="9048"/>
    <x v="1532"/>
    <n v="315.2"/>
    <n v="2181"/>
    <x v="358"/>
    <n v="0"/>
    <n v="0"/>
    <x v="1"/>
  </r>
  <r>
    <n v="2022"/>
    <n v="57067"/>
    <s v="ENGIE Retail, LLC"/>
    <s v="B"/>
    <x v="1"/>
    <s v="O"/>
    <x v="40"/>
    <x v="2"/>
    <s v="ISNE"/>
    <n v="5144.3"/>
    <n v="26075"/>
    <x v="1533"/>
    <n v="2634.1"/>
    <n v="13354"/>
    <x v="1462"/>
    <n v="0"/>
    <n v="0"/>
    <x v="1"/>
  </r>
  <r>
    <n v="2022"/>
    <n v="57067"/>
    <s v="ENGIE Retail, LLC"/>
    <s v="B"/>
    <x v="1"/>
    <s v="O"/>
    <x v="1"/>
    <x v="2"/>
    <s v="PJM"/>
    <n v="691.1"/>
    <n v="3934"/>
    <x v="1534"/>
    <n v="919.9"/>
    <n v="6849"/>
    <x v="1463"/>
    <n v="0"/>
    <n v="0"/>
    <x v="1"/>
  </r>
  <r>
    <n v="2022"/>
    <n v="57067"/>
    <s v="ENGIE Retail, LLC"/>
    <s v="B"/>
    <x v="1"/>
    <s v="O"/>
    <x v="28"/>
    <x v="2"/>
    <s v="ISNE"/>
    <n v="1727.7"/>
    <n v="12504"/>
    <x v="1535"/>
    <n v="416"/>
    <n v="3106"/>
    <x v="1410"/>
    <n v="0"/>
    <n v="0"/>
    <x v="1"/>
  </r>
  <r>
    <n v="2022"/>
    <n v="57067"/>
    <s v="ENGIE Retail, LLC"/>
    <s v="B"/>
    <x v="1"/>
    <s v="O"/>
    <x v="49"/>
    <x v="2"/>
    <s v="ISNE"/>
    <n v="443.5"/>
    <n v="3794"/>
    <x v="1536"/>
    <n v="4.9000000000000004"/>
    <n v="37"/>
    <x v="48"/>
    <n v="0"/>
    <n v="0"/>
    <x v="1"/>
  </r>
  <r>
    <n v="2022"/>
    <n v="57067"/>
    <s v="ENGIE Retail, LLC"/>
    <s v="B"/>
    <x v="1"/>
    <s v="O"/>
    <x v="26"/>
    <x v="2"/>
    <s v="PJM"/>
    <n v="199.9"/>
    <n v="1771"/>
    <x v="1537"/>
    <n v="31"/>
    <n v="268"/>
    <x v="1158"/>
    <n v="0"/>
    <n v="0"/>
    <x v="1"/>
  </r>
  <r>
    <n v="2022"/>
    <n v="57067"/>
    <s v="ENGIE Retail, LLC"/>
    <s v="B"/>
    <x v="1"/>
    <s v="O"/>
    <x v="4"/>
    <x v="2"/>
    <s v="NYIS"/>
    <n v="27.5"/>
    <n v="369"/>
    <x v="1538"/>
    <n v="134.4"/>
    <n v="2047"/>
    <x v="1353"/>
    <n v="0"/>
    <n v="0"/>
    <x v="1"/>
  </r>
  <r>
    <n v="2022"/>
    <n v="57067"/>
    <s v="ENGIE Retail, LLC"/>
    <s v="B"/>
    <x v="1"/>
    <s v="O"/>
    <x v="32"/>
    <x v="2"/>
    <s v="PJM"/>
    <n v="1231.5999999999999"/>
    <n v="8042"/>
    <x v="1539"/>
    <n v="138.80000000000001"/>
    <n v="1267"/>
    <x v="1360"/>
    <n v="0"/>
    <n v="0"/>
    <x v="1"/>
  </r>
  <r>
    <n v="2022"/>
    <n v="57067"/>
    <s v="ENGIE Retail, LLC"/>
    <s v="B"/>
    <x v="1"/>
    <s v="O"/>
    <x v="5"/>
    <x v="2"/>
    <s v="PJM"/>
    <n v="7469"/>
    <n v="50849"/>
    <x v="1540"/>
    <n v="2323.6999999999998"/>
    <n v="15629"/>
    <x v="1464"/>
    <n v="0"/>
    <n v="0"/>
    <x v="1"/>
  </r>
  <r>
    <n v="2022"/>
    <n v="57067"/>
    <s v="ENGIE Retail, LLC"/>
    <s v="B"/>
    <x v="1"/>
    <s v="O"/>
    <x v="36"/>
    <x v="2"/>
    <s v="ISNE"/>
    <n v="188.4"/>
    <n v="1873"/>
    <x v="1541"/>
    <n v="8.8000000000000007"/>
    <n v="78"/>
    <x v="501"/>
    <n v="0"/>
    <n v="0"/>
    <x v="1"/>
  </r>
  <r>
    <n v="2022"/>
    <n v="57067"/>
    <s v="ENGIE Retail, LLC"/>
    <s v="D"/>
    <x v="0"/>
    <s v="O"/>
    <x v="21"/>
    <x v="2"/>
    <s v="ERCO"/>
    <n v="18881.7"/>
    <n v="151900"/>
    <x v="1542"/>
    <n v="1159.4000000000001"/>
    <n v="9282"/>
    <x v="846"/>
    <n v="0"/>
    <n v="0"/>
    <x v="1"/>
  </r>
  <r>
    <n v="2022"/>
    <n v="57074"/>
    <s v="Stream Energy New Jersey, LLC"/>
    <s v="B"/>
    <x v="1"/>
    <s v="O"/>
    <x v="26"/>
    <x v="2"/>
    <s v="PJM"/>
    <n v="12736.2"/>
    <n v="79991"/>
    <x v="1543"/>
    <n v="3815.3"/>
    <n v="29127"/>
    <x v="1465"/>
    <n v="0"/>
    <n v="0"/>
    <x v="1"/>
  </r>
  <r>
    <n v="2022"/>
    <n v="57132"/>
    <s v="US Retailers, LLC"/>
    <s v="D"/>
    <x v="0"/>
    <s v="O"/>
    <x v="21"/>
    <x v="2"/>
    <s v="ERCO"/>
    <n v="660182"/>
    <n v="5251001"/>
    <x v="1544"/>
    <n v="319885"/>
    <n v="3223857"/>
    <x v="1466"/>
    <n v="0"/>
    <n v="0"/>
    <x v="1"/>
  </r>
  <r>
    <n v="2022"/>
    <n v="57185"/>
    <s v="Palmco Power MD, LLC"/>
    <s v="B"/>
    <x v="1"/>
    <s v="O"/>
    <x v="1"/>
    <x v="2"/>
    <s v="PJM"/>
    <n v="6282"/>
    <n v="26298"/>
    <x v="1545"/>
    <n v="77.8"/>
    <n v="787"/>
    <x v="1467"/>
    <n v="0"/>
    <n v="0"/>
    <x v="1"/>
  </r>
  <r>
    <n v="2022"/>
    <n v="57307"/>
    <s v="ENGIE Power &amp; Gas LLC"/>
    <s v="B"/>
    <x v="1"/>
    <s v="O"/>
    <x v="27"/>
    <x v="2"/>
    <s v="PJM"/>
    <n v="590"/>
    <n v="3229"/>
    <x v="1546"/>
    <n v="2426"/>
    <n v="38123"/>
    <x v="1468"/>
    <n v="0"/>
    <n v="0"/>
    <x v="1"/>
  </r>
  <r>
    <n v="2022"/>
    <n v="57307"/>
    <s v="ENGIE Power &amp; Gas LLC"/>
    <s v="B"/>
    <x v="1"/>
    <s v="O"/>
    <x v="1"/>
    <x v="2"/>
    <s v="PJM"/>
    <n v="371.6"/>
    <n v="1865"/>
    <x v="1547"/>
    <n v="2745"/>
    <n v="35519"/>
    <x v="1469"/>
    <n v="0"/>
    <n v="0"/>
    <x v="1"/>
  </r>
  <r>
    <n v="2022"/>
    <n v="57307"/>
    <s v="ENGIE Power &amp; Gas LLC"/>
    <s v="B"/>
    <x v="1"/>
    <s v="O"/>
    <x v="26"/>
    <x v="2"/>
    <s v="PJM"/>
    <n v="1297"/>
    <n v="6855"/>
    <x v="1548"/>
    <n v="30045"/>
    <n v="295578"/>
    <x v="1470"/>
    <n v="0"/>
    <n v="0"/>
    <x v="1"/>
  </r>
  <r>
    <n v="2022"/>
    <n v="57307"/>
    <s v="ENGIE Power &amp; Gas LLC"/>
    <s v="B"/>
    <x v="1"/>
    <s v="O"/>
    <x v="4"/>
    <x v="2"/>
    <s v="NYIS"/>
    <n v="60.5"/>
    <n v="330"/>
    <x v="1549"/>
    <n v="94390"/>
    <n v="1176775"/>
    <x v="1471"/>
    <n v="0"/>
    <n v="0"/>
    <x v="1"/>
  </r>
  <r>
    <n v="2022"/>
    <n v="57307"/>
    <s v="ENGIE Power &amp; Gas LLC"/>
    <s v="B"/>
    <x v="1"/>
    <s v="O"/>
    <x v="32"/>
    <x v="2"/>
    <s v="PJM"/>
    <n v="315"/>
    <n v="2007"/>
    <x v="1550"/>
    <n v="359"/>
    <n v="5809"/>
    <x v="440"/>
    <n v="0"/>
    <n v="0"/>
    <x v="1"/>
  </r>
  <r>
    <n v="2022"/>
    <n v="57307"/>
    <s v="ENGIE Power &amp; Gas LLC"/>
    <s v="B"/>
    <x v="1"/>
    <s v="O"/>
    <x v="5"/>
    <x v="2"/>
    <s v="PJM"/>
    <n v="614"/>
    <n v="3166"/>
    <x v="1551"/>
    <n v="3175"/>
    <n v="39883"/>
    <x v="1472"/>
    <n v="0"/>
    <n v="0"/>
    <x v="1"/>
  </r>
  <r>
    <n v="2022"/>
    <n v="57313"/>
    <s v="Tesla Inc."/>
    <s v="A"/>
    <x v="0"/>
    <s v="O"/>
    <x v="8"/>
    <x v="8"/>
    <s v="AZPS"/>
    <n v="35127"/>
    <n v="278597"/>
    <x v="1552"/>
    <n v="2283"/>
    <n v="44326"/>
    <x v="638"/>
    <n v="0"/>
    <n v="0"/>
    <x v="1"/>
  </r>
  <r>
    <n v="2022"/>
    <n v="57313"/>
    <s v="Tesla Inc."/>
    <s v="A"/>
    <x v="0"/>
    <s v="O"/>
    <x v="8"/>
    <x v="8"/>
    <s v="SRP"/>
    <n v="8794"/>
    <n v="85630"/>
    <x v="1553"/>
    <n v="2082"/>
    <n v="26821"/>
    <x v="440"/>
    <n v="0"/>
    <n v="0"/>
    <x v="1"/>
  </r>
  <r>
    <n v="2022"/>
    <n v="57313"/>
    <s v="Tesla Inc."/>
    <s v="A"/>
    <x v="0"/>
    <s v="O"/>
    <x v="8"/>
    <x v="8"/>
    <s v="TEPC"/>
    <n v="11794"/>
    <n v="100692"/>
    <x v="1554"/>
    <n v="1614"/>
    <n v="11935"/>
    <x v="1473"/>
    <n v="0"/>
    <n v="0"/>
    <x v="1"/>
  </r>
  <r>
    <n v="2022"/>
    <n v="57313"/>
    <s v="Tesla Inc."/>
    <s v="A"/>
    <x v="0"/>
    <s v="O"/>
    <x v="8"/>
    <x v="8"/>
    <s v="WALC"/>
    <n v="208"/>
    <n v="1849"/>
    <x v="1555"/>
    <n v="0"/>
    <n v="0"/>
    <x v="19"/>
    <n v="0"/>
    <n v="0"/>
    <x v="1"/>
  </r>
  <r>
    <n v="2022"/>
    <n v="57313"/>
    <s v="Tesla Inc."/>
    <s v="A"/>
    <x v="0"/>
    <s v="O"/>
    <x v="10"/>
    <x v="8"/>
    <s v="CISO"/>
    <n v="174977"/>
    <n v="914176"/>
    <x v="1556"/>
    <n v="46344"/>
    <n v="340537"/>
    <x v="1474"/>
    <n v="0"/>
    <n v="0"/>
    <x v="1"/>
  </r>
  <r>
    <n v="2022"/>
    <n v="57313"/>
    <s v="Tesla Inc."/>
    <s v="A"/>
    <x v="0"/>
    <s v="O"/>
    <x v="10"/>
    <x v="8"/>
    <s v="IID"/>
    <n v="2013"/>
    <n v="15092"/>
    <x v="1351"/>
    <n v="7"/>
    <n v="879"/>
    <x v="501"/>
    <n v="0"/>
    <n v="0"/>
    <x v="1"/>
  </r>
  <r>
    <n v="2022"/>
    <n v="57313"/>
    <s v="Tesla Inc."/>
    <s v="A"/>
    <x v="0"/>
    <s v="O"/>
    <x v="10"/>
    <x v="8"/>
    <s v="LDWP"/>
    <n v="8589"/>
    <n v="57676"/>
    <x v="1557"/>
    <n v="111"/>
    <n v="1196"/>
    <x v="1475"/>
    <n v="0"/>
    <n v="0"/>
    <x v="1"/>
  </r>
  <r>
    <n v="2022"/>
    <n v="57313"/>
    <s v="Tesla Inc."/>
    <s v="A"/>
    <x v="0"/>
    <s v="O"/>
    <x v="10"/>
    <x v="8"/>
    <s v="PACW"/>
    <n v="2"/>
    <n v="14"/>
    <x v="640"/>
    <n v="0"/>
    <n v="886"/>
    <x v="501"/>
    <n v="0"/>
    <n v="0"/>
    <x v="1"/>
  </r>
  <r>
    <n v="2022"/>
    <n v="57313"/>
    <s v="Tesla Inc."/>
    <s v="A"/>
    <x v="0"/>
    <s v="O"/>
    <x v="10"/>
    <x v="8"/>
    <s v="TIDC"/>
    <n v="499"/>
    <n v="3127"/>
    <x v="1472"/>
    <n v="0"/>
    <n v="1037"/>
    <x v="501"/>
    <n v="0"/>
    <n v="0"/>
    <x v="1"/>
  </r>
  <r>
    <n v="2022"/>
    <n v="57313"/>
    <s v="Tesla Inc."/>
    <s v="A"/>
    <x v="0"/>
    <s v="O"/>
    <x v="10"/>
    <x v="8"/>
    <s v="WALC"/>
    <n v="4"/>
    <n v="18"/>
    <x v="47"/>
    <n v="0"/>
    <n v="0"/>
    <x v="19"/>
    <n v="0"/>
    <n v="0"/>
    <x v="1"/>
  </r>
  <r>
    <n v="2022"/>
    <n v="57313"/>
    <s v="Tesla Inc."/>
    <s v="A"/>
    <x v="0"/>
    <s v="O"/>
    <x v="10"/>
    <x v="8"/>
    <s v="BANC"/>
    <n v="9043"/>
    <n v="69331"/>
    <x v="1558"/>
    <n v="1328"/>
    <n v="14319"/>
    <x v="1449"/>
    <n v="0"/>
    <n v="0"/>
    <x v="1"/>
  </r>
  <r>
    <n v="2022"/>
    <n v="57313"/>
    <s v="Tesla Inc."/>
    <s v="A"/>
    <x v="0"/>
    <s v="O"/>
    <x v="45"/>
    <x v="8"/>
    <s v="PSCO"/>
    <n v="10530"/>
    <n v="89810"/>
    <x v="1559"/>
    <n v="1093"/>
    <n v="12367"/>
    <x v="1328"/>
    <n v="0"/>
    <n v="0"/>
    <x v="1"/>
  </r>
  <r>
    <n v="2022"/>
    <n v="57313"/>
    <s v="Tesla Inc."/>
    <s v="A"/>
    <x v="0"/>
    <s v="O"/>
    <x v="45"/>
    <x v="8"/>
    <s v="WACM"/>
    <n v="12"/>
    <n v="135"/>
    <x v="1560"/>
    <n v="990"/>
    <n v="9021"/>
    <x v="1476"/>
    <n v="0"/>
    <n v="0"/>
    <x v="1"/>
  </r>
  <r>
    <n v="2022"/>
    <n v="57313"/>
    <s v="Tesla Inc."/>
    <s v="A"/>
    <x v="0"/>
    <s v="O"/>
    <x v="39"/>
    <x v="8"/>
    <s v="ISNE"/>
    <n v="9989"/>
    <n v="58470"/>
    <x v="216"/>
    <n v="1836"/>
    <n v="18123"/>
    <x v="1477"/>
    <n v="0"/>
    <n v="0"/>
    <x v="1"/>
  </r>
  <r>
    <n v="2022"/>
    <n v="57313"/>
    <s v="Tesla Inc."/>
    <s v="A"/>
    <x v="0"/>
    <s v="O"/>
    <x v="48"/>
    <x v="8"/>
    <s v="PJM"/>
    <n v="256"/>
    <n v="2105"/>
    <x v="1561"/>
    <n v="0"/>
    <n v="0"/>
    <x v="19"/>
    <n v="0"/>
    <n v="0"/>
    <x v="1"/>
  </r>
  <r>
    <n v="2022"/>
    <n v="57313"/>
    <s v="Tesla Inc."/>
    <s v="A"/>
    <x v="0"/>
    <s v="O"/>
    <x v="31"/>
    <x v="8"/>
    <s v="PJM"/>
    <n v="4676"/>
    <n v="31062"/>
    <x v="1562"/>
    <n v="35"/>
    <n v="557"/>
    <x v="4"/>
    <n v="0"/>
    <n v="0"/>
    <x v="1"/>
  </r>
  <r>
    <n v="2022"/>
    <n v="57313"/>
    <s v="Tesla Inc."/>
    <s v="A"/>
    <x v="0"/>
    <s v="O"/>
    <x v="29"/>
    <x v="8"/>
    <s v="FPL"/>
    <n v="4"/>
    <n v="51"/>
    <x v="66"/>
    <n v="0"/>
    <n v="0"/>
    <x v="19"/>
    <n v="0"/>
    <n v="0"/>
    <x v="1"/>
  </r>
  <r>
    <n v="2022"/>
    <n v="57313"/>
    <s v="Tesla Inc."/>
    <s v="A"/>
    <x v="0"/>
    <s v="O"/>
    <x v="29"/>
    <x v="8"/>
    <s v="FPC"/>
    <n v="293"/>
    <n v="3555"/>
    <x v="1563"/>
    <n v="0"/>
    <n v="0"/>
    <x v="19"/>
    <n v="0"/>
    <n v="0"/>
    <x v="1"/>
  </r>
  <r>
    <n v="2022"/>
    <n v="57313"/>
    <s v="Tesla Inc."/>
    <s v="A"/>
    <x v="0"/>
    <s v="O"/>
    <x v="29"/>
    <x v="8"/>
    <s v="SOCO"/>
    <n v="0"/>
    <n v="0"/>
    <x v="19"/>
    <n v="339"/>
    <n v="2594"/>
    <x v="1478"/>
    <n v="0"/>
    <n v="0"/>
    <x v="1"/>
  </r>
  <r>
    <n v="2022"/>
    <n v="57313"/>
    <s v="Tesla Inc."/>
    <s v="A"/>
    <x v="0"/>
    <s v="O"/>
    <x v="29"/>
    <x v="8"/>
    <s v="SEC"/>
    <n v="61"/>
    <n v="746"/>
    <x v="1564"/>
    <n v="0"/>
    <n v="0"/>
    <x v="19"/>
    <n v="0"/>
    <n v="0"/>
    <x v="1"/>
  </r>
  <r>
    <n v="2022"/>
    <n v="57313"/>
    <s v="Tesla Inc."/>
    <s v="A"/>
    <x v="0"/>
    <s v="O"/>
    <x v="29"/>
    <x v="8"/>
    <s v="FMPP"/>
    <n v="1"/>
    <n v="16"/>
    <x v="1066"/>
    <n v="0"/>
    <n v="0"/>
    <x v="19"/>
    <n v="0"/>
    <n v="0"/>
    <x v="1"/>
  </r>
  <r>
    <n v="2022"/>
    <n v="57313"/>
    <s v="Tesla Inc."/>
    <s v="A"/>
    <x v="0"/>
    <s v="O"/>
    <x v="50"/>
    <x v="8"/>
    <s v="NA"/>
    <n v="632"/>
    <n v="2786"/>
    <x v="1565"/>
    <n v="303"/>
    <n v="1857"/>
    <x v="1479"/>
    <n v="0"/>
    <n v="0"/>
    <x v="1"/>
  </r>
  <r>
    <n v="2022"/>
    <n v="57313"/>
    <s v="Tesla Inc."/>
    <s v="A"/>
    <x v="0"/>
    <s v="O"/>
    <x v="50"/>
    <x v="8"/>
    <s v="HECO"/>
    <n v="3345"/>
    <n v="18674"/>
    <x v="1566"/>
    <n v="3245"/>
    <n v="33026"/>
    <x v="1480"/>
    <n v="0"/>
    <n v="0"/>
    <x v="1"/>
  </r>
  <r>
    <n v="2022"/>
    <n v="57313"/>
    <s v="Tesla Inc."/>
    <s v="A"/>
    <x v="0"/>
    <s v="O"/>
    <x v="27"/>
    <x v="8"/>
    <s v="PJM"/>
    <n v="2"/>
    <n v="24"/>
    <x v="1165"/>
    <n v="0"/>
    <n v="0"/>
    <x v="19"/>
    <n v="0"/>
    <n v="0"/>
    <x v="1"/>
  </r>
  <r>
    <n v="2022"/>
    <n v="57313"/>
    <s v="Tesla Inc."/>
    <s v="A"/>
    <x v="0"/>
    <s v="O"/>
    <x v="40"/>
    <x v="8"/>
    <s v="ISNE"/>
    <n v="19645"/>
    <n v="125077"/>
    <x v="1567"/>
    <n v="657"/>
    <n v="5066"/>
    <x v="1449"/>
    <n v="0"/>
    <n v="0"/>
    <x v="1"/>
  </r>
  <r>
    <n v="2022"/>
    <n v="57313"/>
    <s v="Tesla Inc."/>
    <s v="A"/>
    <x v="0"/>
    <s v="O"/>
    <x v="1"/>
    <x v="8"/>
    <s v="PJM"/>
    <n v="33184"/>
    <n v="221166"/>
    <x v="1568"/>
    <n v="1403"/>
    <n v="25241"/>
    <x v="182"/>
    <n v="0"/>
    <n v="0"/>
    <x v="1"/>
  </r>
  <r>
    <n v="2022"/>
    <n v="57313"/>
    <s v="Tesla Inc."/>
    <s v="A"/>
    <x v="0"/>
    <s v="O"/>
    <x v="28"/>
    <x v="8"/>
    <s v="ISNE"/>
    <n v="0"/>
    <n v="0"/>
    <x v="19"/>
    <n v="160"/>
    <n v="1365"/>
    <x v="555"/>
    <n v="0"/>
    <n v="0"/>
    <x v="1"/>
  </r>
  <r>
    <n v="2022"/>
    <n v="57313"/>
    <s v="Tesla Inc."/>
    <s v="A"/>
    <x v="0"/>
    <s v="O"/>
    <x v="49"/>
    <x v="8"/>
    <s v="ISNE"/>
    <n v="1486"/>
    <n v="8690"/>
    <x v="1569"/>
    <n v="0"/>
    <n v="0"/>
    <x v="19"/>
    <n v="0"/>
    <n v="0"/>
    <x v="1"/>
  </r>
  <r>
    <n v="2022"/>
    <n v="57313"/>
    <s v="Tesla Inc."/>
    <s v="A"/>
    <x v="0"/>
    <s v="O"/>
    <x v="26"/>
    <x v="8"/>
    <s v="NYIS"/>
    <n v="262"/>
    <n v="1480"/>
    <x v="1564"/>
    <n v="0"/>
    <n v="0"/>
    <x v="19"/>
    <n v="0"/>
    <n v="0"/>
    <x v="1"/>
  </r>
  <r>
    <n v="2022"/>
    <n v="57313"/>
    <s v="Tesla Inc."/>
    <s v="A"/>
    <x v="0"/>
    <s v="O"/>
    <x v="26"/>
    <x v="8"/>
    <s v="PJM"/>
    <n v="12680"/>
    <n v="74104"/>
    <x v="1570"/>
    <n v="345"/>
    <n v="4284"/>
    <x v="1083"/>
    <n v="0"/>
    <n v="0"/>
    <x v="1"/>
  </r>
  <r>
    <n v="2022"/>
    <n v="57313"/>
    <s v="Tesla Inc."/>
    <s v="A"/>
    <x v="0"/>
    <s v="O"/>
    <x v="43"/>
    <x v="8"/>
    <s v="EPE"/>
    <n v="1"/>
    <n v="27"/>
    <x v="1139"/>
    <n v="109"/>
    <n v="1915"/>
    <x v="48"/>
    <n v="0"/>
    <n v="0"/>
    <x v="1"/>
  </r>
  <r>
    <n v="2022"/>
    <n v="57313"/>
    <s v="Tesla Inc."/>
    <s v="A"/>
    <x v="0"/>
    <s v="O"/>
    <x v="43"/>
    <x v="8"/>
    <s v="PNM"/>
    <n v="470"/>
    <n v="3065"/>
    <x v="1571"/>
    <n v="998"/>
    <n v="8849"/>
    <x v="1481"/>
    <n v="0"/>
    <n v="0"/>
    <x v="1"/>
  </r>
  <r>
    <n v="2022"/>
    <n v="57313"/>
    <s v="Tesla Inc."/>
    <s v="A"/>
    <x v="0"/>
    <s v="O"/>
    <x v="37"/>
    <x v="8"/>
    <s v="NEVP"/>
    <n v="15137"/>
    <n v="124480"/>
    <x v="1572"/>
    <n v="291"/>
    <n v="3760"/>
    <x v="91"/>
    <n v="0"/>
    <n v="0"/>
    <x v="1"/>
  </r>
  <r>
    <n v="2022"/>
    <n v="57313"/>
    <s v="Tesla Inc."/>
    <s v="A"/>
    <x v="0"/>
    <s v="O"/>
    <x v="4"/>
    <x v="8"/>
    <s v="ISNE"/>
    <n v="1"/>
    <n v="3"/>
    <x v="47"/>
    <n v="0"/>
    <n v="0"/>
    <x v="19"/>
    <n v="0"/>
    <n v="0"/>
    <x v="1"/>
  </r>
  <r>
    <n v="2022"/>
    <n v="57313"/>
    <s v="Tesla Inc."/>
    <s v="A"/>
    <x v="0"/>
    <s v="O"/>
    <x v="4"/>
    <x v="8"/>
    <s v="NYIS"/>
    <n v="21003"/>
    <n v="122511"/>
    <x v="1573"/>
    <n v="1192"/>
    <n v="17018"/>
    <x v="1482"/>
    <n v="0"/>
    <n v="0"/>
    <x v="1"/>
  </r>
  <r>
    <n v="2022"/>
    <n v="57313"/>
    <s v="Tesla Inc."/>
    <s v="A"/>
    <x v="0"/>
    <s v="O"/>
    <x v="32"/>
    <x v="8"/>
    <s v="PJM"/>
    <n v="0"/>
    <n v="0"/>
    <x v="19"/>
    <n v="258"/>
    <n v="7733"/>
    <x v="1033"/>
    <n v="0"/>
    <n v="0"/>
    <x v="1"/>
  </r>
  <r>
    <n v="2022"/>
    <n v="57313"/>
    <s v="Tesla Inc."/>
    <s v="A"/>
    <x v="0"/>
    <s v="O"/>
    <x v="33"/>
    <x v="8"/>
    <s v="BPAT"/>
    <n v="8"/>
    <n v="87"/>
    <x v="849"/>
    <n v="48"/>
    <n v="507"/>
    <x v="501"/>
    <n v="0"/>
    <n v="0"/>
    <x v="1"/>
  </r>
  <r>
    <n v="2022"/>
    <n v="57313"/>
    <s v="Tesla Inc."/>
    <s v="A"/>
    <x v="0"/>
    <s v="O"/>
    <x v="33"/>
    <x v="8"/>
    <s v="PACW"/>
    <n v="263"/>
    <n v="2859"/>
    <x v="1574"/>
    <n v="232"/>
    <n v="3748"/>
    <x v="1096"/>
    <n v="0"/>
    <n v="0"/>
    <x v="1"/>
  </r>
  <r>
    <n v="2022"/>
    <n v="57313"/>
    <s v="Tesla Inc."/>
    <s v="A"/>
    <x v="0"/>
    <s v="O"/>
    <x v="33"/>
    <x v="8"/>
    <s v="PGE"/>
    <n v="1950"/>
    <n v="17252"/>
    <x v="1575"/>
    <n v="208"/>
    <n v="3835"/>
    <x v="1033"/>
    <n v="0"/>
    <n v="0"/>
    <x v="1"/>
  </r>
  <r>
    <n v="2022"/>
    <n v="57313"/>
    <s v="Tesla Inc."/>
    <s v="A"/>
    <x v="0"/>
    <s v="O"/>
    <x v="5"/>
    <x v="8"/>
    <s v="PJM"/>
    <n v="8721"/>
    <n v="59447"/>
    <x v="1576"/>
    <n v="49"/>
    <n v="2372"/>
    <x v="1158"/>
    <n v="0"/>
    <n v="0"/>
    <x v="1"/>
  </r>
  <r>
    <n v="2022"/>
    <n v="57313"/>
    <s v="Tesla Inc."/>
    <s v="A"/>
    <x v="0"/>
    <s v="O"/>
    <x v="36"/>
    <x v="8"/>
    <s v="ISNE"/>
    <n v="153"/>
    <n v="736"/>
    <x v="942"/>
    <n v="254"/>
    <n v="2383"/>
    <x v="70"/>
    <n v="0"/>
    <n v="0"/>
    <x v="1"/>
  </r>
  <r>
    <n v="2022"/>
    <n v="57313"/>
    <s v="Tesla Inc."/>
    <s v="A"/>
    <x v="0"/>
    <s v="O"/>
    <x v="21"/>
    <x v="8"/>
    <s v="EPE"/>
    <n v="1064"/>
    <n v="8969"/>
    <x v="1577"/>
    <n v="101"/>
    <n v="920"/>
    <x v="501"/>
    <n v="0"/>
    <n v="0"/>
    <x v="1"/>
  </r>
  <r>
    <n v="2022"/>
    <n v="57313"/>
    <s v="Tesla Inc."/>
    <s v="A"/>
    <x v="0"/>
    <s v="O"/>
    <x v="21"/>
    <x v="8"/>
    <s v="ERCO"/>
    <n v="7949"/>
    <n v="60624"/>
    <x v="766"/>
    <n v="2210"/>
    <n v="22140"/>
    <x v="789"/>
    <n v="0"/>
    <n v="0"/>
    <x v="1"/>
  </r>
  <r>
    <n v="2022"/>
    <n v="57313"/>
    <s v="Tesla Inc."/>
    <s v="A"/>
    <x v="0"/>
    <s v="O"/>
    <x v="38"/>
    <x v="8"/>
    <s v="PACE"/>
    <n v="0"/>
    <n v="0"/>
    <x v="19"/>
    <n v="222"/>
    <n v="3629"/>
    <x v="555"/>
    <n v="0"/>
    <n v="0"/>
    <x v="1"/>
  </r>
  <r>
    <n v="2022"/>
    <n v="57313"/>
    <s v="Tesla Inc."/>
    <s v="A"/>
    <x v="0"/>
    <s v="O"/>
    <x v="2"/>
    <x v="8"/>
    <s v="PJM"/>
    <n v="23"/>
    <n v="308"/>
    <x v="1578"/>
    <n v="32"/>
    <n v="309"/>
    <x v="501"/>
    <n v="0"/>
    <n v="0"/>
    <x v="1"/>
  </r>
  <r>
    <n v="2022"/>
    <n v="57313"/>
    <s v="Tesla Inc."/>
    <s v="A"/>
    <x v="0"/>
    <s v="O"/>
    <x v="41"/>
    <x v="8"/>
    <s v="ISNE"/>
    <n v="1745"/>
    <n v="9087"/>
    <x v="1579"/>
    <n v="0"/>
    <n v="0"/>
    <x v="19"/>
    <n v="0"/>
    <n v="0"/>
    <x v="1"/>
  </r>
  <r>
    <n v="2022"/>
    <n v="57313"/>
    <s v="Tesla Inc."/>
    <s v="A"/>
    <x v="0"/>
    <s v="O"/>
    <x v="20"/>
    <x v="8"/>
    <s v="PSEI"/>
    <n v="76"/>
    <n v="576"/>
    <x v="1580"/>
    <n v="0"/>
    <n v="0"/>
    <x v="19"/>
    <n v="0"/>
    <n v="0"/>
    <x v="1"/>
  </r>
  <r>
    <n v="2022"/>
    <n v="57350"/>
    <s v="Summer Energy LLC"/>
    <s v="D"/>
    <x v="0"/>
    <s v="O"/>
    <x v="21"/>
    <x v="2"/>
    <s v="ERCO"/>
    <n v="59247"/>
    <n v="395476"/>
    <x v="1581"/>
    <n v="214350"/>
    <n v="2271116"/>
    <x v="1483"/>
    <n v="0"/>
    <n v="0"/>
    <x v="1"/>
  </r>
  <r>
    <n v="2022"/>
    <n v="57394"/>
    <s v="Value Based Brands LLC"/>
    <s v="D"/>
    <x v="0"/>
    <s v="O"/>
    <x v="21"/>
    <x v="2"/>
    <s v="ERCO"/>
    <n v="388937"/>
    <n v="2742120"/>
    <x v="1582"/>
    <n v="0"/>
    <n v="0"/>
    <x v="19"/>
    <n v="0"/>
    <n v="0"/>
    <x v="1"/>
  </r>
  <r>
    <n v="2022"/>
    <n v="57459"/>
    <s v="Wolverine Alternative Investments, LLC"/>
    <s v="D"/>
    <x v="0"/>
    <s v="O"/>
    <x v="21"/>
    <x v="2"/>
    <s v="ERCO"/>
    <n v="311.3"/>
    <n v="2920"/>
    <x v="1583"/>
    <n v="2524.4"/>
    <n v="38515"/>
    <x v="1484"/>
    <n v="0"/>
    <n v="0"/>
    <x v="1"/>
  </r>
  <r>
    <n v="2022"/>
    <n v="57483"/>
    <s v="Liberty Utilities"/>
    <s v="A"/>
    <x v="0"/>
    <s v="O"/>
    <x v="10"/>
    <x v="3"/>
    <s v="CISO"/>
    <n v="46741.5"/>
    <n v="294017"/>
    <x v="1584"/>
    <n v="37401.800000000003"/>
    <n v="267710"/>
    <x v="1485"/>
    <s v="."/>
    <s v="."/>
    <x v="7"/>
  </r>
  <r>
    <n v="2022"/>
    <n v="57486"/>
    <s v="XOOM Energy Texas, LLC"/>
    <s v="D"/>
    <x v="0"/>
    <s v="O"/>
    <x v="21"/>
    <x v="2"/>
    <s v="ERCO"/>
    <n v="90381.6"/>
    <n v="622402"/>
    <x v="1585"/>
    <n v="8365.2000000000007"/>
    <n v="51190"/>
    <x v="1486"/>
    <n v="0"/>
    <n v="0"/>
    <x v="1"/>
  </r>
  <r>
    <n v="2022"/>
    <n v="57487"/>
    <s v="XOOM Energy Connecticut, LLC"/>
    <s v="B"/>
    <x v="1"/>
    <s v="O"/>
    <x v="39"/>
    <x v="2"/>
    <s v="ISNE"/>
    <n v="3818.3"/>
    <n v="40257"/>
    <x v="1586"/>
    <n v="2536.3000000000002"/>
    <n v="23312"/>
    <x v="447"/>
    <n v="0"/>
    <n v="0"/>
    <x v="1"/>
  </r>
  <r>
    <n v="2022"/>
    <n v="57488"/>
    <s v="XOOM Energy Illinois, LLC"/>
    <s v="B"/>
    <x v="1"/>
    <s v="O"/>
    <x v="27"/>
    <x v="2"/>
    <s v="PJM"/>
    <n v="13811"/>
    <n v="110825"/>
    <x v="1587"/>
    <n v="5161"/>
    <n v="43546"/>
    <x v="679"/>
    <n v="0"/>
    <n v="0"/>
    <x v="1"/>
  </r>
  <r>
    <n v="2022"/>
    <n v="57489"/>
    <s v="XOOM Energy Massachusetts, LLC"/>
    <s v="B"/>
    <x v="1"/>
    <s v="O"/>
    <x v="40"/>
    <x v="2"/>
    <s v="ISNE"/>
    <n v="4256"/>
    <n v="27107"/>
    <x v="1588"/>
    <n v="1945"/>
    <n v="12524"/>
    <x v="1487"/>
    <n v="0"/>
    <n v="0"/>
    <x v="1"/>
  </r>
  <r>
    <n v="2022"/>
    <n v="57490"/>
    <s v="XOOM Energy Maryland, LLC"/>
    <s v="B"/>
    <x v="1"/>
    <s v="O"/>
    <x v="1"/>
    <x v="2"/>
    <s v="PJM"/>
    <n v="15162"/>
    <n v="104343"/>
    <x v="1589"/>
    <n v="6635"/>
    <n v="52443"/>
    <x v="1488"/>
    <n v="0"/>
    <n v="0"/>
    <x v="1"/>
  </r>
  <r>
    <n v="2022"/>
    <n v="57491"/>
    <s v="XOOM Energy New Jersey, LLC"/>
    <s v="B"/>
    <x v="1"/>
    <s v="O"/>
    <x v="26"/>
    <x v="2"/>
    <s v="PJM"/>
    <n v="5042"/>
    <n v="28990"/>
    <x v="1590"/>
    <n v="4665"/>
    <n v="29953"/>
    <x v="1489"/>
    <n v="0"/>
    <n v="0"/>
    <x v="1"/>
  </r>
  <r>
    <n v="2022"/>
    <n v="58085"/>
    <s v="Electricity Maine, LLC"/>
    <s v="B"/>
    <x v="1"/>
    <s v="O"/>
    <x v="28"/>
    <x v="2"/>
    <s v="ISNE"/>
    <n v="24052"/>
    <n v="171601"/>
    <x v="1591"/>
    <n v="2732"/>
    <n v="21502"/>
    <x v="1490"/>
    <n v="0"/>
    <n v="0"/>
    <x v="1"/>
  </r>
  <r>
    <n v="2022"/>
    <n v="58086"/>
    <s v="Electricity NH, LLC"/>
    <s v="B"/>
    <x v="1"/>
    <s v="O"/>
    <x v="49"/>
    <x v="2"/>
    <s v="ISNE"/>
    <n v="16971"/>
    <n v="121155"/>
    <x v="1592"/>
    <n v="2751"/>
    <n v="19287"/>
    <x v="274"/>
    <n v="0"/>
    <n v="0"/>
    <x v="1"/>
  </r>
  <r>
    <n v="2022"/>
    <n v="58116"/>
    <s v="Public Power &amp; Utility of Maryland, LLC"/>
    <s v="B"/>
    <x v="1"/>
    <s v="O"/>
    <x v="1"/>
    <x v="2"/>
    <s v="PJM"/>
    <n v="7041"/>
    <n v="61151"/>
    <x v="1593"/>
    <n v="296"/>
    <n v="2560"/>
    <x v="1491"/>
    <n v="0"/>
    <n v="0"/>
    <x v="1"/>
  </r>
  <r>
    <n v="2022"/>
    <n v="58118"/>
    <s v="Public Power LLC (PA)"/>
    <s v="B"/>
    <x v="1"/>
    <s v="O"/>
    <x v="5"/>
    <x v="2"/>
    <s v="PJM"/>
    <n v="11184"/>
    <n v="137673"/>
    <x v="1594"/>
    <n v="3731"/>
    <n v="32980"/>
    <x v="1492"/>
    <n v="0"/>
    <n v="0"/>
    <x v="1"/>
  </r>
  <r>
    <n v="2022"/>
    <n v="58119"/>
    <s v="Public Power LLC (CT)"/>
    <s v="B"/>
    <x v="1"/>
    <s v="O"/>
    <x v="39"/>
    <x v="2"/>
    <s v="ISNE"/>
    <n v="5380"/>
    <n v="52376"/>
    <x v="1595"/>
    <n v="6392"/>
    <n v="53735"/>
    <x v="1493"/>
    <n v="0"/>
    <n v="0"/>
    <x v="1"/>
  </r>
  <r>
    <n v="2022"/>
    <n v="58119"/>
    <s v="Public Power LLC (CT)"/>
    <s v="B"/>
    <x v="1"/>
    <s v="O"/>
    <x v="48"/>
    <x v="2"/>
    <s v="PJM"/>
    <n v="1283"/>
    <n v="10170"/>
    <x v="1596"/>
    <n v="55"/>
    <n v="509"/>
    <x v="440"/>
    <n v="0"/>
    <n v="0"/>
    <x v="1"/>
  </r>
  <r>
    <n v="2022"/>
    <n v="58119"/>
    <s v="Public Power LLC (CT)"/>
    <s v="B"/>
    <x v="1"/>
    <s v="O"/>
    <x v="27"/>
    <x v="2"/>
    <s v="PJM"/>
    <n v="826"/>
    <n v="7894"/>
    <x v="1597"/>
    <n v="6861"/>
    <n v="91922"/>
    <x v="1494"/>
    <n v="0"/>
    <n v="0"/>
    <x v="1"/>
  </r>
  <r>
    <n v="2022"/>
    <n v="58119"/>
    <s v="Public Power LLC (CT)"/>
    <s v="B"/>
    <x v="1"/>
    <s v="O"/>
    <x v="40"/>
    <x v="2"/>
    <s v="ISNE"/>
    <n v="789"/>
    <n v="5505"/>
    <x v="1598"/>
    <n v="5862"/>
    <n v="50778"/>
    <x v="1495"/>
    <n v="0"/>
    <n v="0"/>
    <x v="1"/>
  </r>
  <r>
    <n v="2022"/>
    <n v="58119"/>
    <s v="Public Power LLC (CT)"/>
    <s v="B"/>
    <x v="1"/>
    <s v="O"/>
    <x v="4"/>
    <x v="2"/>
    <s v="NYIS"/>
    <n v="3461"/>
    <n v="36875"/>
    <x v="1490"/>
    <n v="5338"/>
    <n v="59132"/>
    <x v="826"/>
    <n v="0"/>
    <n v="0"/>
    <x v="1"/>
  </r>
  <r>
    <n v="2022"/>
    <n v="58119"/>
    <s v="Public Power LLC (CT)"/>
    <s v="B"/>
    <x v="1"/>
    <s v="O"/>
    <x v="32"/>
    <x v="2"/>
    <s v="PJM"/>
    <n v="3068"/>
    <n v="38381"/>
    <x v="1599"/>
    <n v="4225"/>
    <n v="61957"/>
    <x v="1295"/>
    <n v="0"/>
    <n v="0"/>
    <x v="1"/>
  </r>
  <r>
    <n v="2022"/>
    <n v="58119"/>
    <s v="Public Power LLC (CT)"/>
    <s v="B"/>
    <x v="1"/>
    <s v="O"/>
    <x v="36"/>
    <x v="2"/>
    <s v="ISNE"/>
    <n v="59"/>
    <n v="474"/>
    <x v="221"/>
    <n v="1333"/>
    <n v="13204"/>
    <x v="1496"/>
    <n v="0"/>
    <n v="0"/>
    <x v="1"/>
  </r>
  <r>
    <n v="2022"/>
    <n v="58124"/>
    <s v="City of Winter Park - (FL)"/>
    <s v="A"/>
    <x v="0"/>
    <s v="O"/>
    <x v="29"/>
    <x v="0"/>
    <s v="FPC"/>
    <n v="27428.799999999999"/>
    <n v="191118"/>
    <x v="1600"/>
    <n v="24699.200000000001"/>
    <n v="237117"/>
    <x v="1497"/>
    <s v="."/>
    <s v="."/>
    <x v="7"/>
  </r>
  <r>
    <n v="2022"/>
    <n v="58142"/>
    <s v="Viridian Energy Ohio LLC"/>
    <s v="B"/>
    <x v="1"/>
    <s v="O"/>
    <x v="32"/>
    <x v="2"/>
    <s v="PJM"/>
    <n v="13437.9"/>
    <n v="129063"/>
    <x v="1601"/>
    <n v="3.3"/>
    <n v="44"/>
    <x v="4"/>
    <n v="0"/>
    <n v="0"/>
    <x v="1"/>
  </r>
  <r>
    <n v="2022"/>
    <n v="58158"/>
    <s v="FairPoint Energy LLC"/>
    <s v="B"/>
    <x v="1"/>
    <s v="O"/>
    <x v="28"/>
    <x v="2"/>
    <s v="ISNE"/>
    <n v="3819.1"/>
    <n v="24293"/>
    <x v="1602"/>
    <n v="4118"/>
    <n v="48420"/>
    <x v="1498"/>
    <n v="0"/>
    <n v="0"/>
    <x v="1"/>
  </r>
  <r>
    <n v="2022"/>
    <n v="58158"/>
    <s v="FairPoint Energy LLC"/>
    <s v="B"/>
    <x v="1"/>
    <s v="O"/>
    <x v="49"/>
    <x v="2"/>
    <s v="ISNE"/>
    <n v="3626"/>
    <n v="22923"/>
    <x v="1603"/>
    <n v="2884"/>
    <n v="30370"/>
    <x v="1499"/>
    <n v="0"/>
    <n v="0"/>
    <x v="1"/>
  </r>
  <r>
    <n v="2022"/>
    <n v="58160"/>
    <s v="Viridian Energy NY LLC"/>
    <s v="B"/>
    <x v="1"/>
    <s v="O"/>
    <x v="4"/>
    <x v="2"/>
    <s v="NYIS"/>
    <n v="7806.2"/>
    <n v="67713"/>
    <x v="1604"/>
    <n v="2972.4"/>
    <n v="27478"/>
    <x v="1500"/>
    <n v="0"/>
    <n v="0"/>
    <x v="1"/>
  </r>
  <r>
    <n v="2022"/>
    <n v="58161"/>
    <s v="Viridian Energy LLC"/>
    <s v="B"/>
    <x v="1"/>
    <s v="O"/>
    <x v="39"/>
    <x v="2"/>
    <s v="ISNE"/>
    <n v="942"/>
    <n v="6968"/>
    <x v="1605"/>
    <n v="486"/>
    <n v="3282"/>
    <x v="1501"/>
    <n v="0"/>
    <n v="0"/>
    <x v="1"/>
  </r>
  <r>
    <n v="2022"/>
    <n v="58161"/>
    <s v="Viridian Energy LLC"/>
    <s v="B"/>
    <x v="1"/>
    <s v="O"/>
    <x v="40"/>
    <x v="2"/>
    <s v="ISNE"/>
    <n v="13576.4"/>
    <n v="82920"/>
    <x v="1606"/>
    <n v="3794"/>
    <n v="24538"/>
    <x v="1502"/>
    <n v="0"/>
    <n v="0"/>
    <x v="1"/>
  </r>
  <r>
    <n v="2022"/>
    <n v="58161"/>
    <s v="Viridian Energy LLC"/>
    <s v="B"/>
    <x v="1"/>
    <s v="O"/>
    <x v="36"/>
    <x v="2"/>
    <s v="ISNE"/>
    <n v="562"/>
    <n v="3514"/>
    <x v="1607"/>
    <n v="194.2"/>
    <n v="1319"/>
    <x v="1037"/>
    <n v="0"/>
    <n v="0"/>
    <x v="1"/>
  </r>
  <r>
    <n v="2022"/>
    <n v="58162"/>
    <s v="Viridian Energy PA LLC"/>
    <s v="B"/>
    <x v="1"/>
    <s v="O"/>
    <x v="48"/>
    <x v="2"/>
    <s v="PJM"/>
    <n v="132.6"/>
    <n v="904"/>
    <x v="1608"/>
    <n v="30.6"/>
    <n v="256"/>
    <x v="91"/>
    <n v="0"/>
    <n v="0"/>
    <x v="1"/>
  </r>
  <r>
    <n v="2022"/>
    <n v="58162"/>
    <s v="Viridian Energy PA LLC"/>
    <s v="B"/>
    <x v="1"/>
    <s v="O"/>
    <x v="31"/>
    <x v="2"/>
    <s v="PJM"/>
    <n v="313.2"/>
    <n v="2309"/>
    <x v="1609"/>
    <n v="114.4"/>
    <n v="1193"/>
    <x v="219"/>
    <n v="0"/>
    <n v="0"/>
    <x v="1"/>
  </r>
  <r>
    <n v="2022"/>
    <n v="58162"/>
    <s v="Viridian Energy PA LLC"/>
    <s v="B"/>
    <x v="1"/>
    <s v="O"/>
    <x v="27"/>
    <x v="2"/>
    <s v="PJM"/>
    <n v="4713.3"/>
    <n v="33584"/>
    <x v="1610"/>
    <n v="1307.8"/>
    <n v="10327"/>
    <x v="1503"/>
    <n v="0"/>
    <n v="0"/>
    <x v="1"/>
  </r>
  <r>
    <n v="2022"/>
    <n v="58162"/>
    <s v="Viridian Energy PA LLC"/>
    <s v="B"/>
    <x v="1"/>
    <s v="O"/>
    <x v="1"/>
    <x v="2"/>
    <s v="PJM"/>
    <n v="3367.9"/>
    <n v="21715"/>
    <x v="1611"/>
    <n v="806.3"/>
    <n v="5573"/>
    <x v="1504"/>
    <n v="0"/>
    <n v="0"/>
    <x v="1"/>
  </r>
  <r>
    <n v="2022"/>
    <n v="58162"/>
    <s v="Viridian Energy PA LLC"/>
    <s v="B"/>
    <x v="1"/>
    <s v="O"/>
    <x v="26"/>
    <x v="2"/>
    <s v="PJM"/>
    <n v="14308.9"/>
    <n v="85705"/>
    <x v="1612"/>
    <n v="1591.6"/>
    <n v="10887"/>
    <x v="1505"/>
    <n v="0"/>
    <n v="0"/>
    <x v="1"/>
  </r>
  <r>
    <n v="2022"/>
    <n v="58162"/>
    <s v="Viridian Energy PA LLC"/>
    <s v="B"/>
    <x v="1"/>
    <s v="O"/>
    <x v="32"/>
    <x v="2"/>
    <s v="PJM"/>
    <n v="74.7"/>
    <n v="679"/>
    <x v="1613"/>
    <n v="8.1999999999999993"/>
    <n v="76"/>
    <x v="1158"/>
    <n v="0"/>
    <n v="0"/>
    <x v="1"/>
  </r>
  <r>
    <n v="2022"/>
    <n v="58162"/>
    <s v="Viridian Energy PA LLC"/>
    <s v="B"/>
    <x v="1"/>
    <s v="O"/>
    <x v="5"/>
    <x v="2"/>
    <s v="PJM"/>
    <n v="2139.9"/>
    <n v="16222"/>
    <x v="1614"/>
    <n v="356.4"/>
    <n v="2864"/>
    <x v="1506"/>
    <n v="0"/>
    <n v="0"/>
    <x v="1"/>
  </r>
  <r>
    <n v="2022"/>
    <n v="58181"/>
    <s v="Stream Energy New York, LLC"/>
    <s v="B"/>
    <x v="1"/>
    <s v="O"/>
    <x v="4"/>
    <x v="2"/>
    <s v="NYIS"/>
    <n v="2739"/>
    <n v="35335"/>
    <x v="1615"/>
    <n v="531"/>
    <n v="4501"/>
    <x v="1307"/>
    <n v="0"/>
    <n v="0"/>
    <x v="1"/>
  </r>
  <r>
    <n v="2022"/>
    <n v="58196"/>
    <s v="C. N. Brown Electricity, LLC"/>
    <s v="B"/>
    <x v="1"/>
    <s v="O"/>
    <x v="28"/>
    <x v="2"/>
    <s v="ISNE"/>
    <n v="3191"/>
    <n v="32948"/>
    <x v="1616"/>
    <n v="2991"/>
    <n v="27299"/>
    <x v="357"/>
    <n v="0"/>
    <n v="0"/>
    <x v="1"/>
  </r>
  <r>
    <n v="2022"/>
    <n v="58248"/>
    <s v="EnergyMark, LLC"/>
    <s v="B"/>
    <x v="1"/>
    <s v="O"/>
    <x v="4"/>
    <x v="2"/>
    <s v="NYIS"/>
    <n v="1574.9"/>
    <n v="23951"/>
    <x v="1617"/>
    <n v="19507.7"/>
    <n v="322064"/>
    <x v="1507"/>
    <n v="19431.3"/>
    <n v="338055"/>
    <x v="488"/>
  </r>
  <r>
    <n v="2022"/>
    <n v="58263"/>
    <s v="V247 Power Corporation"/>
    <s v="D"/>
    <x v="0"/>
    <s v="O"/>
    <x v="21"/>
    <x v="2"/>
    <s v="ERCO"/>
    <n v="10597.3"/>
    <n v="99994"/>
    <x v="1618"/>
    <n v="3690"/>
    <n v="35986"/>
    <x v="1508"/>
    <n v="0"/>
    <n v="0"/>
    <x v="1"/>
  </r>
  <r>
    <n v="2022"/>
    <n v="58314"/>
    <s v="Palmco Power IL, LLC"/>
    <s v="B"/>
    <x v="1"/>
    <s v="O"/>
    <x v="27"/>
    <x v="2"/>
    <s v="PJM"/>
    <n v="16428.7"/>
    <n v="133667"/>
    <x v="1619"/>
    <n v="1748"/>
    <n v="23934"/>
    <x v="686"/>
    <n v="0"/>
    <n v="0"/>
    <x v="1"/>
  </r>
  <r>
    <n v="2022"/>
    <n v="58339"/>
    <s v="XOOM Energy Pennsylvania, LLC"/>
    <s v="B"/>
    <x v="1"/>
    <s v="O"/>
    <x v="5"/>
    <x v="2"/>
    <s v="PJM"/>
    <n v="15108"/>
    <n v="122412"/>
    <x v="1620"/>
    <n v="7074"/>
    <n v="60940"/>
    <x v="1509"/>
    <n v="0"/>
    <n v="0"/>
    <x v="1"/>
  </r>
  <r>
    <n v="2022"/>
    <n v="58364"/>
    <s v="New Brunswick Power Generation Corp."/>
    <s v="B"/>
    <x v="1"/>
    <s v="O"/>
    <x v="28"/>
    <x v="2"/>
    <s v="NBSO"/>
    <s v="."/>
    <s v="."/>
    <x v="73"/>
    <n v="967.6"/>
    <n v="15074"/>
    <x v="501"/>
    <n v="4011.5"/>
    <n v="69261"/>
    <x v="15"/>
  </r>
  <r>
    <n v="2022"/>
    <n v="58367"/>
    <s v="XOOM Energy New York, LLC"/>
    <s v="B"/>
    <x v="1"/>
    <s v="O"/>
    <x v="4"/>
    <x v="2"/>
    <s v="NYIS"/>
    <n v="15642"/>
    <n v="100780"/>
    <x v="1621"/>
    <n v="21690"/>
    <n v="153934"/>
    <x v="1510"/>
    <n v="0"/>
    <n v="0"/>
    <x v="1"/>
  </r>
  <r>
    <n v="2022"/>
    <n v="58457"/>
    <s v="EDF Industrial Power Services (CA), LLC"/>
    <s v="B"/>
    <x v="1"/>
    <s v="O"/>
    <x v="10"/>
    <x v="2"/>
    <s v="CISO"/>
    <n v="0"/>
    <n v="0"/>
    <x v="19"/>
    <n v="86637.3"/>
    <n v="727399"/>
    <x v="1511"/>
    <n v="39551"/>
    <n v="451493"/>
    <x v="12"/>
  </r>
  <r>
    <n v="2022"/>
    <n v="58458"/>
    <s v="Silver State Energy Association"/>
    <s v="B"/>
    <x v="1"/>
    <s v="O"/>
    <x v="37"/>
    <x v="2"/>
    <s v="NEVP"/>
    <s v="."/>
    <s v="."/>
    <x v="73"/>
    <n v="60766"/>
    <n v="1036775"/>
    <x v="91"/>
    <s v="."/>
    <s v="."/>
    <x v="7"/>
  </r>
  <r>
    <n v="2022"/>
    <n v="58476"/>
    <s v="Stream Energy Columbia, LLC"/>
    <s v="B"/>
    <x v="1"/>
    <s v="O"/>
    <x v="48"/>
    <x v="2"/>
    <s v="PJM"/>
    <n v="454.8"/>
    <n v="3093"/>
    <x v="1622"/>
    <n v="255.4"/>
    <n v="1675"/>
    <x v="1185"/>
    <n v="0"/>
    <n v="0"/>
    <x v="1"/>
  </r>
  <r>
    <n v="2022"/>
    <n v="58630"/>
    <s v="XOOM Energy Maine, LLC"/>
    <s v="B"/>
    <x v="1"/>
    <s v="O"/>
    <x v="28"/>
    <x v="2"/>
    <s v="ISNE"/>
    <n v="814"/>
    <n v="4977"/>
    <x v="1623"/>
    <n v="908"/>
    <n v="9475"/>
    <x v="1501"/>
    <n v="0"/>
    <n v="0"/>
    <x v="1"/>
  </r>
  <r>
    <n v="2022"/>
    <n v="58631"/>
    <s v="XOOM Energy Rhode Island, LLC"/>
    <s v="B"/>
    <x v="1"/>
    <s v="O"/>
    <x v="36"/>
    <x v="2"/>
    <s v="ISNE"/>
    <n v="336"/>
    <n v="2319"/>
    <x v="1624"/>
    <n v="123"/>
    <n v="876"/>
    <x v="1320"/>
    <n v="0"/>
    <n v="0"/>
    <x v="1"/>
  </r>
  <r>
    <n v="2022"/>
    <n v="58632"/>
    <s v="XOOM Energy Delaware, LLC"/>
    <s v="B"/>
    <x v="1"/>
    <s v="O"/>
    <x v="31"/>
    <x v="2"/>
    <s v="PJM"/>
    <n v="768"/>
    <n v="5193"/>
    <x v="1625"/>
    <n v="324"/>
    <n v="2278"/>
    <x v="1512"/>
    <n v="0"/>
    <n v="0"/>
    <x v="1"/>
  </r>
  <r>
    <n v="2022"/>
    <n v="58633"/>
    <s v="XOOM Energy New Hampshire, LLC"/>
    <s v="B"/>
    <x v="1"/>
    <s v="O"/>
    <x v="49"/>
    <x v="2"/>
    <s v="ISNE"/>
    <n v="1237"/>
    <n v="10248"/>
    <x v="1626"/>
    <n v="212"/>
    <n v="1596"/>
    <x v="1428"/>
    <n v="0"/>
    <n v="0"/>
    <x v="1"/>
  </r>
  <r>
    <n v="2022"/>
    <n v="58663"/>
    <s v="Respond Power LLC"/>
    <s v="B"/>
    <x v="1"/>
    <s v="O"/>
    <x v="26"/>
    <x v="2"/>
    <s v="PJM"/>
    <n v="2716"/>
    <n v="15682"/>
    <x v="1627"/>
    <n v="3440"/>
    <n v="26409"/>
    <x v="1513"/>
    <n v="0"/>
    <n v="0"/>
    <x v="1"/>
  </r>
  <r>
    <n v="2022"/>
    <n v="58663"/>
    <s v="Respond Power LLC"/>
    <s v="B"/>
    <x v="1"/>
    <s v="O"/>
    <x v="5"/>
    <x v="2"/>
    <s v="PJM"/>
    <n v="14403"/>
    <n v="121113"/>
    <x v="1628"/>
    <n v="1791"/>
    <n v="14693"/>
    <x v="1514"/>
    <n v="0"/>
    <n v="0"/>
    <x v="1"/>
  </r>
  <r>
    <n v="2022"/>
    <n v="58667"/>
    <s v="North American Power and Gas, LLC"/>
    <s v="B"/>
    <x v="1"/>
    <s v="O"/>
    <x v="39"/>
    <x v="2"/>
    <s v="ISNE"/>
    <n v="9328"/>
    <n v="70397"/>
    <x v="1629"/>
    <n v="374"/>
    <n v="2567"/>
    <x v="1294"/>
    <n v="0"/>
    <n v="0"/>
    <x v="1"/>
  </r>
  <r>
    <n v="2022"/>
    <n v="58667"/>
    <s v="North American Power and Gas, LLC"/>
    <s v="B"/>
    <x v="1"/>
    <s v="O"/>
    <x v="27"/>
    <x v="2"/>
    <s v="PJM"/>
    <n v="2216"/>
    <n v="14160"/>
    <x v="1630"/>
    <n v="113"/>
    <n v="722"/>
    <x v="1361"/>
    <n v="0"/>
    <n v="0"/>
    <x v="1"/>
  </r>
  <r>
    <n v="2022"/>
    <n v="58667"/>
    <s v="North American Power and Gas, LLC"/>
    <s v="B"/>
    <x v="1"/>
    <s v="O"/>
    <x v="1"/>
    <x v="2"/>
    <s v="PJM"/>
    <n v="3299"/>
    <n v="21810"/>
    <x v="1631"/>
    <n v="73"/>
    <n v="429"/>
    <x v="1515"/>
    <n v="0"/>
    <n v="0"/>
    <x v="1"/>
  </r>
  <r>
    <n v="2022"/>
    <n v="58667"/>
    <s v="North American Power and Gas, LLC"/>
    <s v="B"/>
    <x v="1"/>
    <s v="O"/>
    <x v="28"/>
    <x v="2"/>
    <s v="ISNE"/>
    <n v="2540"/>
    <n v="17480"/>
    <x v="1632"/>
    <n v="78"/>
    <n v="474"/>
    <x v="1516"/>
    <n v="0"/>
    <n v="0"/>
    <x v="1"/>
  </r>
  <r>
    <n v="2022"/>
    <n v="58667"/>
    <s v="North American Power and Gas, LLC"/>
    <s v="B"/>
    <x v="1"/>
    <s v="O"/>
    <x v="49"/>
    <x v="2"/>
    <s v="ISNE"/>
    <n v="18334"/>
    <n v="124106"/>
    <x v="1633"/>
    <n v="580"/>
    <n v="3787"/>
    <x v="97"/>
    <n v="0"/>
    <n v="0"/>
    <x v="1"/>
  </r>
  <r>
    <n v="2022"/>
    <n v="58667"/>
    <s v="North American Power and Gas, LLC"/>
    <s v="B"/>
    <x v="1"/>
    <s v="O"/>
    <x v="26"/>
    <x v="2"/>
    <s v="PJM"/>
    <n v="10007"/>
    <n v="61678"/>
    <x v="1634"/>
    <n v="244"/>
    <n v="1413"/>
    <x v="1517"/>
    <n v="0"/>
    <n v="0"/>
    <x v="1"/>
  </r>
  <r>
    <n v="2022"/>
    <n v="58667"/>
    <s v="North American Power and Gas, LLC"/>
    <s v="B"/>
    <x v="1"/>
    <s v="O"/>
    <x v="4"/>
    <x v="2"/>
    <s v="NYIS"/>
    <n v="1734"/>
    <n v="11829"/>
    <x v="1635"/>
    <n v="77"/>
    <n v="521"/>
    <x v="44"/>
    <n v="0"/>
    <n v="0"/>
    <x v="1"/>
  </r>
  <r>
    <n v="2022"/>
    <n v="58667"/>
    <s v="North American Power and Gas, LLC"/>
    <s v="B"/>
    <x v="1"/>
    <s v="O"/>
    <x v="32"/>
    <x v="2"/>
    <s v="PJM"/>
    <n v="4061"/>
    <n v="34703"/>
    <x v="1636"/>
    <n v="34"/>
    <n v="258"/>
    <x v="1479"/>
    <n v="0"/>
    <n v="0"/>
    <x v="1"/>
  </r>
  <r>
    <n v="2022"/>
    <n v="58667"/>
    <s v="North American Power and Gas, LLC"/>
    <s v="B"/>
    <x v="1"/>
    <s v="O"/>
    <x v="5"/>
    <x v="2"/>
    <s v="PJM"/>
    <n v="15226"/>
    <n v="121343"/>
    <x v="1637"/>
    <n v="390"/>
    <n v="2871"/>
    <x v="1370"/>
    <n v="0"/>
    <n v="0"/>
    <x v="1"/>
  </r>
  <r>
    <n v="2022"/>
    <n v="58667"/>
    <s v="North American Power and Gas, LLC"/>
    <s v="B"/>
    <x v="1"/>
    <s v="O"/>
    <x v="36"/>
    <x v="2"/>
    <s v="ISNE"/>
    <n v="3990"/>
    <n v="24291"/>
    <x v="1638"/>
    <n v="70"/>
    <n v="402"/>
    <x v="1032"/>
    <n v="0"/>
    <n v="0"/>
    <x v="1"/>
  </r>
  <r>
    <n v="2022"/>
    <n v="58683"/>
    <s v="Everyday Energy LLC"/>
    <s v="B"/>
    <x v="1"/>
    <s v="O"/>
    <x v="39"/>
    <x v="2"/>
    <s v="ISNE"/>
    <n v="240.1"/>
    <n v="2007"/>
    <x v="1639"/>
    <n v="0"/>
    <n v="0"/>
    <x v="19"/>
    <n v="0"/>
    <n v="0"/>
    <x v="1"/>
  </r>
  <r>
    <n v="2022"/>
    <n v="58683"/>
    <s v="Everyday Energy LLC"/>
    <s v="B"/>
    <x v="1"/>
    <s v="O"/>
    <x v="27"/>
    <x v="2"/>
    <s v="PJM"/>
    <n v="335.1"/>
    <n v="2603"/>
    <x v="1640"/>
    <n v="0"/>
    <n v="0"/>
    <x v="19"/>
    <n v="0"/>
    <n v="0"/>
    <x v="1"/>
  </r>
  <r>
    <n v="2022"/>
    <n v="58683"/>
    <s v="Everyday Energy LLC"/>
    <s v="B"/>
    <x v="1"/>
    <s v="O"/>
    <x v="40"/>
    <x v="2"/>
    <s v="ISNE"/>
    <n v="100.3"/>
    <n v="663"/>
    <x v="1641"/>
    <n v="0"/>
    <n v="0"/>
    <x v="19"/>
    <n v="0"/>
    <n v="0"/>
    <x v="1"/>
  </r>
  <r>
    <n v="2022"/>
    <n v="58683"/>
    <s v="Everyday Energy LLC"/>
    <s v="B"/>
    <x v="1"/>
    <s v="O"/>
    <x v="26"/>
    <x v="2"/>
    <s v="PJM"/>
    <n v="323.89999999999998"/>
    <n v="2109"/>
    <x v="1642"/>
    <n v="0"/>
    <n v="0"/>
    <x v="19"/>
    <n v="0"/>
    <n v="0"/>
    <x v="1"/>
  </r>
  <r>
    <n v="2022"/>
    <n v="58683"/>
    <s v="Everyday Energy LLC"/>
    <s v="B"/>
    <x v="1"/>
    <s v="O"/>
    <x v="32"/>
    <x v="2"/>
    <s v="PJM"/>
    <n v="243.6"/>
    <n v="2046"/>
    <x v="1643"/>
    <n v="341.9"/>
    <n v="3291"/>
    <x v="1518"/>
    <s v="."/>
    <s v="."/>
    <x v="7"/>
  </r>
  <r>
    <n v="2022"/>
    <n v="58683"/>
    <s v="Everyday Energy LLC"/>
    <s v="B"/>
    <x v="1"/>
    <s v="O"/>
    <x v="5"/>
    <x v="2"/>
    <s v="PJM"/>
    <n v="1271.2"/>
    <n v="10063"/>
    <x v="1644"/>
    <n v="0"/>
    <n v="0"/>
    <x v="19"/>
    <n v="0"/>
    <n v="0"/>
    <x v="1"/>
  </r>
  <r>
    <n v="2022"/>
    <n v="58747"/>
    <s v="Provider Power MASS, LLC"/>
    <s v="B"/>
    <x v="1"/>
    <s v="O"/>
    <x v="40"/>
    <x v="2"/>
    <s v="ISNE"/>
    <n v="20597"/>
    <n v="117359"/>
    <x v="1645"/>
    <n v="4642"/>
    <n v="30348"/>
    <x v="1519"/>
    <n v="0"/>
    <n v="0"/>
    <x v="1"/>
  </r>
  <r>
    <n v="2022"/>
    <n v="58799"/>
    <s v="Mega Energy of New England, LLC"/>
    <s v="B"/>
    <x v="1"/>
    <s v="O"/>
    <x v="39"/>
    <x v="2"/>
    <s v="ISNE"/>
    <n v="0"/>
    <n v="0"/>
    <x v="19"/>
    <n v="4353"/>
    <n v="41654"/>
    <x v="1520"/>
    <n v="0"/>
    <n v="0"/>
    <x v="1"/>
  </r>
  <r>
    <n v="2022"/>
    <n v="58799"/>
    <s v="Mega Energy of New England, LLC"/>
    <s v="B"/>
    <x v="1"/>
    <s v="O"/>
    <x v="40"/>
    <x v="2"/>
    <s v="ISNE"/>
    <n v="2468"/>
    <n v="10296"/>
    <x v="1646"/>
    <n v="2966"/>
    <n v="21013"/>
    <x v="120"/>
    <n v="0"/>
    <n v="0"/>
    <x v="1"/>
  </r>
  <r>
    <n v="2022"/>
    <n v="58851"/>
    <s v="City of Cerritos - (CA)"/>
    <s v="B"/>
    <x v="1"/>
    <s v="O"/>
    <x v="10"/>
    <x v="0"/>
    <s v="CISO"/>
    <n v="0"/>
    <n v="0"/>
    <x v="19"/>
    <n v="4765.5"/>
    <n v="51745"/>
    <x v="762"/>
    <n v="1429.6"/>
    <n v="17326"/>
    <x v="38"/>
  </r>
  <r>
    <n v="2022"/>
    <n v="58853"/>
    <s v="Kiwi Energy NY LLC"/>
    <s v="B"/>
    <x v="1"/>
    <s v="O"/>
    <x v="4"/>
    <x v="2"/>
    <s v="NYIS"/>
    <n v="14835"/>
    <n v="85801"/>
    <x v="1647"/>
    <n v="395"/>
    <n v="2297"/>
    <x v="1521"/>
    <n v="0"/>
    <n v="0"/>
    <x v="1"/>
  </r>
  <r>
    <n v="2022"/>
    <n v="58853"/>
    <s v="Kiwi Energy NY LLC"/>
    <s v="B"/>
    <x v="1"/>
    <s v="O"/>
    <x v="32"/>
    <x v="2"/>
    <s v="PJM"/>
    <n v="2288"/>
    <n v="14992"/>
    <x v="1648"/>
    <n v="63"/>
    <n v="410"/>
    <x v="982"/>
    <n v="0"/>
    <n v="0"/>
    <x v="1"/>
  </r>
  <r>
    <n v="2022"/>
    <n v="58951"/>
    <s v="CleanChoice Energy, Inc."/>
    <s v="B"/>
    <x v="1"/>
    <s v="O"/>
    <x v="48"/>
    <x v="2"/>
    <s v="PJM"/>
    <n v="13188"/>
    <n v="66960"/>
    <x v="1649"/>
    <n v="386.1"/>
    <n v="2962"/>
    <x v="1363"/>
    <n v="0"/>
    <n v="0"/>
    <x v="1"/>
  </r>
  <r>
    <n v="2022"/>
    <n v="58951"/>
    <s v="CleanChoice Energy, Inc."/>
    <s v="B"/>
    <x v="1"/>
    <s v="O"/>
    <x v="31"/>
    <x v="2"/>
    <s v="PJM"/>
    <n v="5228.8999999999996"/>
    <n v="29995"/>
    <x v="1650"/>
    <n v="17.2"/>
    <n v="101"/>
    <x v="1327"/>
    <n v="0"/>
    <n v="0"/>
    <x v="1"/>
  </r>
  <r>
    <n v="2022"/>
    <n v="58951"/>
    <s v="CleanChoice Energy, Inc."/>
    <s v="B"/>
    <x v="1"/>
    <s v="O"/>
    <x v="27"/>
    <x v="2"/>
    <s v="PJM"/>
    <n v="22250.2"/>
    <n v="131119"/>
    <x v="1651"/>
    <n v="95.4"/>
    <n v="542"/>
    <x v="405"/>
    <n v="0"/>
    <n v="0"/>
    <x v="1"/>
  </r>
  <r>
    <n v="2022"/>
    <n v="58951"/>
    <s v="CleanChoice Energy, Inc."/>
    <s v="B"/>
    <x v="1"/>
    <s v="O"/>
    <x v="40"/>
    <x v="2"/>
    <s v="ISNE"/>
    <n v="51328.7"/>
    <n v="200111"/>
    <x v="1652"/>
    <n v="1238.5999999999999"/>
    <n v="5844"/>
    <x v="1522"/>
    <n v="0"/>
    <n v="0"/>
    <x v="1"/>
  </r>
  <r>
    <n v="2022"/>
    <n v="58951"/>
    <s v="CleanChoice Energy, Inc."/>
    <s v="B"/>
    <x v="1"/>
    <s v="O"/>
    <x v="1"/>
    <x v="2"/>
    <s v="PJM"/>
    <n v="47138.2"/>
    <n v="248960"/>
    <x v="1653"/>
    <n v="468.6"/>
    <n v="3345"/>
    <x v="1523"/>
    <n v="0"/>
    <n v="0"/>
    <x v="1"/>
  </r>
  <r>
    <n v="2022"/>
    <n v="58951"/>
    <s v="CleanChoice Energy, Inc."/>
    <s v="B"/>
    <x v="1"/>
    <s v="O"/>
    <x v="26"/>
    <x v="2"/>
    <s v="PJM"/>
    <n v="15762"/>
    <n v="69561"/>
    <x v="1654"/>
    <n v="181.9"/>
    <n v="1153"/>
    <x v="1524"/>
    <n v="0"/>
    <n v="0"/>
    <x v="1"/>
  </r>
  <r>
    <n v="2022"/>
    <n v="58951"/>
    <s v="CleanChoice Energy, Inc."/>
    <s v="B"/>
    <x v="1"/>
    <s v="O"/>
    <x v="4"/>
    <x v="2"/>
    <s v="NYIS"/>
    <n v="59108.3"/>
    <n v="233145"/>
    <x v="1655"/>
    <n v="427"/>
    <n v="2216"/>
    <x v="1525"/>
    <n v="0"/>
    <n v="0"/>
    <x v="1"/>
  </r>
  <r>
    <n v="2022"/>
    <n v="58951"/>
    <s v="CleanChoice Energy, Inc."/>
    <s v="B"/>
    <x v="1"/>
    <s v="O"/>
    <x v="32"/>
    <x v="2"/>
    <s v="PJM"/>
    <n v="21864.400000000001"/>
    <n v="151660"/>
    <x v="1656"/>
    <n v="78.599999999999994"/>
    <n v="577"/>
    <x v="951"/>
    <n v="0"/>
    <n v="0"/>
    <x v="1"/>
  </r>
  <r>
    <n v="2022"/>
    <n v="58951"/>
    <s v="CleanChoice Energy, Inc."/>
    <s v="B"/>
    <x v="1"/>
    <s v="O"/>
    <x v="5"/>
    <x v="2"/>
    <s v="PJM"/>
    <n v="67370.5"/>
    <n v="430077"/>
    <x v="1657"/>
    <n v="536.6"/>
    <n v="3542"/>
    <x v="1526"/>
    <n v="0"/>
    <n v="0"/>
    <x v="1"/>
  </r>
  <r>
    <n v="2022"/>
    <n v="58952"/>
    <s v="Tomorow Energy Corp."/>
    <s v="B"/>
    <x v="1"/>
    <s v="O"/>
    <x v="27"/>
    <x v="2"/>
    <s v="PJM"/>
    <n v="4177.8999999999996"/>
    <n v="17803"/>
    <x v="1658"/>
    <n v="353.5"/>
    <n v="1504"/>
    <x v="1308"/>
    <n v="0"/>
    <n v="0"/>
    <x v="1"/>
  </r>
  <r>
    <n v="2022"/>
    <n v="58952"/>
    <s v="Tomorow Energy Corp."/>
    <s v="B"/>
    <x v="1"/>
    <s v="O"/>
    <x v="1"/>
    <x v="2"/>
    <s v="PJM"/>
    <n v="8678.2999999999993"/>
    <n v="51686"/>
    <x v="1659"/>
    <n v="1.5"/>
    <n v="6"/>
    <x v="501"/>
    <n v="0"/>
    <n v="0"/>
    <x v="1"/>
  </r>
  <r>
    <n v="2022"/>
    <n v="58952"/>
    <s v="Tomorow Energy Corp."/>
    <s v="B"/>
    <x v="1"/>
    <s v="O"/>
    <x v="26"/>
    <x v="2"/>
    <s v="PJM"/>
    <n v="4036.6"/>
    <n v="17527"/>
    <x v="1660"/>
    <n v="3.9"/>
    <n v="15"/>
    <x v="91"/>
    <n v="0"/>
    <n v="0"/>
    <x v="1"/>
  </r>
  <r>
    <n v="2022"/>
    <n v="58952"/>
    <s v="Tomorow Energy Corp."/>
    <s v="B"/>
    <x v="1"/>
    <s v="O"/>
    <x v="32"/>
    <x v="2"/>
    <s v="PJM"/>
    <n v="6617.1"/>
    <n v="37228"/>
    <x v="1661"/>
    <n v="3.8"/>
    <n v="16"/>
    <x v="555"/>
    <n v="0"/>
    <n v="0"/>
    <x v="1"/>
  </r>
  <r>
    <n v="2022"/>
    <n v="58952"/>
    <s v="Tomorow Energy Corp."/>
    <s v="B"/>
    <x v="1"/>
    <s v="O"/>
    <x v="5"/>
    <x v="2"/>
    <s v="PJM"/>
    <n v="37369.1"/>
    <n v="281330"/>
    <x v="1662"/>
    <n v="694.7"/>
    <n v="4216"/>
    <x v="1527"/>
    <n v="0"/>
    <n v="0"/>
    <x v="1"/>
  </r>
  <r>
    <n v="2022"/>
    <n v="58952"/>
    <s v="Tomorow Energy Corp."/>
    <s v="D"/>
    <x v="0"/>
    <s v="O"/>
    <x v="21"/>
    <x v="2"/>
    <s v="ERCO"/>
    <n v="6320.7"/>
    <n v="50129"/>
    <x v="1663"/>
    <n v="0"/>
    <n v="0"/>
    <x v="19"/>
    <n v="0"/>
    <n v="0"/>
    <x v="1"/>
  </r>
  <r>
    <n v="2022"/>
    <n v="58953"/>
    <s v="Star Energy Partners, LLC"/>
    <s v="B"/>
    <x v="1"/>
    <s v="O"/>
    <x v="48"/>
    <x v="2"/>
    <s v="PJM"/>
    <n v="973.1"/>
    <n v="7606"/>
    <x v="1664"/>
    <n v="0"/>
    <n v="0"/>
    <x v="19"/>
    <n v="0"/>
    <n v="0"/>
    <x v="1"/>
  </r>
  <r>
    <n v="2022"/>
    <n v="58953"/>
    <s v="Star Energy Partners, LLC"/>
    <s v="B"/>
    <x v="1"/>
    <s v="O"/>
    <x v="27"/>
    <x v="2"/>
    <s v="PJM"/>
    <n v="7241"/>
    <n v="64487"/>
    <x v="1665"/>
    <n v="0"/>
    <n v="0"/>
    <x v="19"/>
    <n v="0"/>
    <n v="0"/>
    <x v="1"/>
  </r>
  <r>
    <n v="2022"/>
    <n v="58953"/>
    <s v="Star Energy Partners, LLC"/>
    <s v="B"/>
    <x v="1"/>
    <s v="O"/>
    <x v="1"/>
    <x v="2"/>
    <s v="PJM"/>
    <n v="2553.4"/>
    <n v="22064"/>
    <x v="1666"/>
    <n v="0"/>
    <n v="0"/>
    <x v="19"/>
    <n v="0"/>
    <n v="0"/>
    <x v="1"/>
  </r>
  <r>
    <n v="2022"/>
    <n v="58953"/>
    <s v="Star Energy Partners, LLC"/>
    <s v="B"/>
    <x v="1"/>
    <s v="O"/>
    <x v="26"/>
    <x v="2"/>
    <s v="PJM"/>
    <n v="2951.4"/>
    <n v="15443"/>
    <x v="1667"/>
    <n v="0"/>
    <n v="0"/>
    <x v="19"/>
    <n v="0"/>
    <n v="0"/>
    <x v="1"/>
  </r>
  <r>
    <n v="2022"/>
    <n v="58953"/>
    <s v="Star Energy Partners, LLC"/>
    <s v="B"/>
    <x v="1"/>
    <s v="O"/>
    <x v="32"/>
    <x v="2"/>
    <s v="PJM"/>
    <n v="3074.8"/>
    <n v="33504"/>
    <x v="1668"/>
    <n v="0"/>
    <n v="0"/>
    <x v="19"/>
    <n v="0"/>
    <n v="0"/>
    <x v="1"/>
  </r>
  <r>
    <n v="2022"/>
    <n v="58953"/>
    <s v="Star Energy Partners, LLC"/>
    <s v="B"/>
    <x v="1"/>
    <s v="O"/>
    <x v="5"/>
    <x v="2"/>
    <s v="PJM"/>
    <n v="3695.3"/>
    <n v="35559"/>
    <x v="1669"/>
    <n v="0"/>
    <n v="0"/>
    <x v="19"/>
    <n v="0"/>
    <n v="0"/>
    <x v="1"/>
  </r>
  <r>
    <n v="2022"/>
    <n v="58956"/>
    <s v="SmartEnergy Holdings, LLC"/>
    <s v="B"/>
    <x v="1"/>
    <s v="O"/>
    <x v="48"/>
    <x v="2"/>
    <s v="PJM"/>
    <n v="5375.2"/>
    <n v="28137"/>
    <x v="1670"/>
    <n v="0"/>
    <n v="0"/>
    <x v="19"/>
    <n v="0"/>
    <n v="0"/>
    <x v="1"/>
  </r>
  <r>
    <n v="2022"/>
    <n v="58956"/>
    <s v="SmartEnergy Holdings, LLC"/>
    <s v="B"/>
    <x v="1"/>
    <s v="O"/>
    <x v="31"/>
    <x v="2"/>
    <s v="PJM"/>
    <n v="4304"/>
    <n v="23030"/>
    <x v="1671"/>
    <n v="0"/>
    <n v="0"/>
    <x v="19"/>
    <n v="0"/>
    <n v="0"/>
    <x v="1"/>
  </r>
  <r>
    <n v="2022"/>
    <n v="58956"/>
    <s v="SmartEnergy Holdings, LLC"/>
    <s v="B"/>
    <x v="1"/>
    <s v="O"/>
    <x v="27"/>
    <x v="2"/>
    <s v="PJM"/>
    <n v="13426.5"/>
    <n v="96852"/>
    <x v="1672"/>
    <n v="0"/>
    <n v="0"/>
    <x v="19"/>
    <n v="0"/>
    <n v="0"/>
    <x v="1"/>
  </r>
  <r>
    <n v="2022"/>
    <n v="58956"/>
    <s v="SmartEnergy Holdings, LLC"/>
    <s v="B"/>
    <x v="1"/>
    <s v="O"/>
    <x v="27"/>
    <x v="2"/>
    <s v="MISO"/>
    <n v="12524"/>
    <n v="94455"/>
    <x v="1673"/>
    <n v="0"/>
    <n v="0"/>
    <x v="19"/>
    <n v="0"/>
    <n v="0"/>
    <x v="1"/>
  </r>
  <r>
    <n v="2022"/>
    <n v="58956"/>
    <s v="SmartEnergy Holdings, LLC"/>
    <s v="B"/>
    <x v="1"/>
    <s v="O"/>
    <x v="40"/>
    <x v="2"/>
    <s v="ISNE"/>
    <n v="15840.8"/>
    <n v="75660"/>
    <x v="1674"/>
    <n v="0"/>
    <n v="0"/>
    <x v="19"/>
    <n v="0"/>
    <n v="0"/>
    <x v="1"/>
  </r>
  <r>
    <n v="2022"/>
    <n v="58956"/>
    <s v="SmartEnergy Holdings, LLC"/>
    <s v="B"/>
    <x v="1"/>
    <s v="O"/>
    <x v="1"/>
    <x v="2"/>
    <s v="PJM"/>
    <n v="9765.6"/>
    <n v="57929"/>
    <x v="1675"/>
    <n v="0"/>
    <n v="0"/>
    <x v="19"/>
    <n v="0"/>
    <n v="0"/>
    <x v="1"/>
  </r>
  <r>
    <n v="2022"/>
    <n v="58956"/>
    <s v="SmartEnergy Holdings, LLC"/>
    <s v="B"/>
    <x v="1"/>
    <s v="O"/>
    <x v="28"/>
    <x v="2"/>
    <s v="ISNE"/>
    <n v="13718.3"/>
    <n v="84458"/>
    <x v="1676"/>
    <n v="0"/>
    <n v="0"/>
    <x v="19"/>
    <n v="0"/>
    <n v="0"/>
    <x v="1"/>
  </r>
  <r>
    <n v="2022"/>
    <n v="58956"/>
    <s v="SmartEnergy Holdings, LLC"/>
    <s v="B"/>
    <x v="1"/>
    <s v="O"/>
    <x v="49"/>
    <x v="2"/>
    <s v="ISNE"/>
    <n v="6383.6"/>
    <n v="37132"/>
    <x v="1677"/>
    <n v="0"/>
    <n v="0"/>
    <x v="19"/>
    <n v="0"/>
    <n v="0"/>
    <x v="1"/>
  </r>
  <r>
    <n v="2022"/>
    <n v="58956"/>
    <s v="SmartEnergy Holdings, LLC"/>
    <s v="B"/>
    <x v="1"/>
    <s v="O"/>
    <x v="26"/>
    <x v="2"/>
    <s v="PJM"/>
    <n v="21380.2"/>
    <n v="100143"/>
    <x v="1678"/>
    <s v="."/>
    <s v="."/>
    <x v="74"/>
    <s v="."/>
    <s v="."/>
    <x v="7"/>
  </r>
  <r>
    <n v="2022"/>
    <n v="58956"/>
    <s v="SmartEnergy Holdings, LLC"/>
    <s v="B"/>
    <x v="1"/>
    <s v="O"/>
    <x v="4"/>
    <x v="2"/>
    <s v="NYIS"/>
    <n v="2820.1"/>
    <n v="35210"/>
    <x v="1679"/>
    <n v="0"/>
    <n v="0"/>
    <x v="19"/>
    <n v="0"/>
    <n v="0"/>
    <x v="1"/>
  </r>
  <r>
    <n v="2022"/>
    <n v="58956"/>
    <s v="SmartEnergy Holdings, LLC"/>
    <s v="B"/>
    <x v="1"/>
    <s v="O"/>
    <x v="32"/>
    <x v="2"/>
    <s v="PJM"/>
    <n v="30863.9"/>
    <n v="205375"/>
    <x v="1680"/>
    <n v="0"/>
    <n v="0"/>
    <x v="19"/>
    <n v="0"/>
    <n v="0"/>
    <x v="1"/>
  </r>
  <r>
    <n v="2022"/>
    <n v="58956"/>
    <s v="SmartEnergy Holdings, LLC"/>
    <s v="B"/>
    <x v="1"/>
    <s v="O"/>
    <x v="5"/>
    <x v="2"/>
    <s v="PJM"/>
    <n v="45947.8"/>
    <n v="268535"/>
    <x v="1681"/>
    <n v="0"/>
    <n v="0"/>
    <x v="19"/>
    <n v="0"/>
    <n v="0"/>
    <x v="1"/>
  </r>
  <r>
    <n v="2022"/>
    <n v="58956"/>
    <s v="SmartEnergy Holdings, LLC"/>
    <s v="B"/>
    <x v="1"/>
    <s v="O"/>
    <x v="36"/>
    <x v="2"/>
    <s v="ISNE"/>
    <n v="7005.9"/>
    <n v="40095"/>
    <x v="1682"/>
    <n v="0"/>
    <n v="0"/>
    <x v="19"/>
    <n v="0"/>
    <n v="0"/>
    <x v="1"/>
  </r>
  <r>
    <n v="2022"/>
    <n v="58956"/>
    <s v="SmartEnergy Holdings, LLC"/>
    <s v="D"/>
    <x v="0"/>
    <s v="O"/>
    <x v="21"/>
    <x v="2"/>
    <s v="ERCO"/>
    <n v="7.5"/>
    <n v="51"/>
    <x v="1139"/>
    <n v="0"/>
    <n v="0"/>
    <x v="19"/>
    <n v="0"/>
    <n v="0"/>
    <x v="1"/>
  </r>
  <r>
    <n v="2022"/>
    <n v="58957"/>
    <s v="Interstate Gas Supply, Inc."/>
    <s v="B"/>
    <x v="1"/>
    <s v="O"/>
    <x v="27"/>
    <x v="2"/>
    <s v="PJM"/>
    <n v="19533"/>
    <n v="156809"/>
    <x v="1683"/>
    <n v="50312"/>
    <n v="726358"/>
    <x v="1528"/>
    <n v="0"/>
    <n v="0"/>
    <x v="1"/>
  </r>
  <r>
    <n v="2022"/>
    <n v="58957"/>
    <s v="Interstate Gas Supply, Inc."/>
    <s v="B"/>
    <x v="1"/>
    <s v="O"/>
    <x v="1"/>
    <x v="2"/>
    <s v="PJM"/>
    <n v="1943"/>
    <n v="14727"/>
    <x v="1684"/>
    <n v="3962"/>
    <n v="48634"/>
    <x v="1529"/>
    <n v="0"/>
    <n v="0"/>
    <x v="1"/>
  </r>
  <r>
    <n v="2022"/>
    <n v="58957"/>
    <s v="Interstate Gas Supply, Inc."/>
    <s v="B"/>
    <x v="1"/>
    <s v="O"/>
    <x v="32"/>
    <x v="2"/>
    <s v="PJM"/>
    <n v="182871"/>
    <n v="1802839"/>
    <x v="1685"/>
    <n v="263156"/>
    <n v="4758080"/>
    <x v="1530"/>
    <n v="0"/>
    <n v="0"/>
    <x v="1"/>
  </r>
  <r>
    <n v="2022"/>
    <n v="58957"/>
    <s v="Interstate Gas Supply, Inc."/>
    <s v="B"/>
    <x v="1"/>
    <s v="O"/>
    <x v="5"/>
    <x v="2"/>
    <s v="PJM"/>
    <n v="66848"/>
    <n v="495792"/>
    <x v="1686"/>
    <n v="87136"/>
    <n v="1279206"/>
    <x v="1531"/>
    <n v="0"/>
    <n v="0"/>
    <x v="1"/>
  </r>
  <r>
    <n v="2022"/>
    <n v="58963"/>
    <s v="Brooklet Energy Distribution"/>
    <s v="D"/>
    <x v="0"/>
    <s v="O"/>
    <x v="21"/>
    <x v="2"/>
    <s v="ERCO"/>
    <n v="16442"/>
    <n v="139426"/>
    <x v="1687"/>
    <n v="244"/>
    <n v="3539"/>
    <x v="1180"/>
    <n v="0"/>
    <n v="0"/>
    <x v="1"/>
  </r>
  <r>
    <n v="2022"/>
    <n v="58964"/>
    <s v="Alpha Gas and Electric, LLC"/>
    <s v="B"/>
    <x v="1"/>
    <s v="O"/>
    <x v="48"/>
    <x v="2"/>
    <s v="PJM"/>
    <n v="40.4"/>
    <n v="281"/>
    <x v="1688"/>
    <n v="0"/>
    <n v="0"/>
    <x v="19"/>
    <n v="0"/>
    <n v="0"/>
    <x v="1"/>
  </r>
  <r>
    <n v="2022"/>
    <n v="58964"/>
    <s v="Alpha Gas and Electric, LLC"/>
    <s v="B"/>
    <x v="1"/>
    <s v="O"/>
    <x v="27"/>
    <x v="2"/>
    <s v="PJM"/>
    <n v="4057"/>
    <n v="30541"/>
    <x v="1689"/>
    <n v="0"/>
    <n v="0"/>
    <x v="19"/>
    <n v="0"/>
    <n v="0"/>
    <x v="1"/>
  </r>
  <r>
    <n v="2022"/>
    <n v="58964"/>
    <s v="Alpha Gas and Electric, LLC"/>
    <s v="B"/>
    <x v="1"/>
    <s v="O"/>
    <x v="40"/>
    <x v="2"/>
    <s v="ISNE"/>
    <n v="4452.3999999999996"/>
    <n v="19553"/>
    <x v="1505"/>
    <n v="3381"/>
    <n v="24814"/>
    <x v="483"/>
    <n v="0"/>
    <n v="0"/>
    <x v="1"/>
  </r>
  <r>
    <n v="2022"/>
    <n v="58964"/>
    <s v="Alpha Gas and Electric, LLC"/>
    <s v="B"/>
    <x v="1"/>
    <s v="O"/>
    <x v="1"/>
    <x v="2"/>
    <s v="PJM"/>
    <n v="1672.3"/>
    <n v="12859"/>
    <x v="1690"/>
    <n v="0"/>
    <n v="0"/>
    <x v="19"/>
    <n v="0"/>
    <n v="0"/>
    <x v="1"/>
  </r>
  <r>
    <n v="2022"/>
    <n v="58964"/>
    <s v="Alpha Gas and Electric, LLC"/>
    <s v="B"/>
    <x v="1"/>
    <s v="O"/>
    <x v="26"/>
    <x v="2"/>
    <s v="PJM"/>
    <n v="1799.2"/>
    <n v="12214"/>
    <x v="1691"/>
    <n v="1146.7"/>
    <n v="8917"/>
    <x v="219"/>
    <n v="0"/>
    <n v="0"/>
    <x v="1"/>
  </r>
  <r>
    <n v="2022"/>
    <n v="58964"/>
    <s v="Alpha Gas and Electric, LLC"/>
    <s v="B"/>
    <x v="1"/>
    <s v="O"/>
    <x v="4"/>
    <x v="2"/>
    <s v="NYIS"/>
    <n v="7789.4"/>
    <n v="64011"/>
    <x v="1692"/>
    <n v="3079.1"/>
    <n v="36871"/>
    <x v="1532"/>
    <n v="0"/>
    <n v="0"/>
    <x v="1"/>
  </r>
  <r>
    <n v="2022"/>
    <n v="58964"/>
    <s v="Alpha Gas and Electric, LLC"/>
    <s v="B"/>
    <x v="1"/>
    <s v="O"/>
    <x v="32"/>
    <x v="2"/>
    <s v="PJM"/>
    <n v="932.5"/>
    <n v="9740"/>
    <x v="1693"/>
    <n v="431.6"/>
    <n v="5624"/>
    <x v="1030"/>
    <n v="0"/>
    <n v="0"/>
    <x v="1"/>
  </r>
  <r>
    <n v="2022"/>
    <n v="58964"/>
    <s v="Alpha Gas and Electric, LLC"/>
    <s v="B"/>
    <x v="1"/>
    <s v="O"/>
    <x v="5"/>
    <x v="2"/>
    <s v="PJM"/>
    <n v="1732.7"/>
    <n v="15807"/>
    <x v="1694"/>
    <n v="144"/>
    <n v="1484"/>
    <x v="1533"/>
    <n v="0"/>
    <n v="0"/>
    <x v="1"/>
  </r>
  <r>
    <n v="2022"/>
    <n v="58966"/>
    <s v="Marathon Power LLC"/>
    <s v="B"/>
    <x v="1"/>
    <s v="O"/>
    <x v="1"/>
    <x v="2"/>
    <s v="PJM"/>
    <n v="0"/>
    <n v="0"/>
    <x v="19"/>
    <n v="324.3"/>
    <n v="3830"/>
    <x v="1534"/>
    <n v="0"/>
    <n v="0"/>
    <x v="1"/>
  </r>
  <r>
    <n v="2022"/>
    <n v="58966"/>
    <s v="Marathon Power LLC"/>
    <s v="B"/>
    <x v="1"/>
    <s v="O"/>
    <x v="26"/>
    <x v="2"/>
    <s v="PJM"/>
    <n v="687.3"/>
    <n v="5715"/>
    <x v="1695"/>
    <n v="39464.300000000003"/>
    <n v="403708"/>
    <x v="1535"/>
    <n v="0"/>
    <n v="0"/>
    <x v="1"/>
  </r>
  <r>
    <n v="2022"/>
    <n v="58966"/>
    <s v="Marathon Power LLC"/>
    <s v="B"/>
    <x v="1"/>
    <s v="O"/>
    <x v="4"/>
    <x v="2"/>
    <s v="NYIS"/>
    <n v="5003.1000000000004"/>
    <n v="58707"/>
    <x v="1696"/>
    <n v="91044.2"/>
    <n v="1306207"/>
    <x v="1536"/>
    <n v="0"/>
    <n v="0"/>
    <x v="1"/>
  </r>
  <r>
    <n v="2022"/>
    <n v="58966"/>
    <s v="Marathon Power LLC"/>
    <s v="B"/>
    <x v="1"/>
    <s v="O"/>
    <x v="5"/>
    <x v="2"/>
    <s v="PJM"/>
    <n v="68.400000000000006"/>
    <n v="743"/>
    <x v="1697"/>
    <n v="10414.5"/>
    <n v="131763"/>
    <x v="1220"/>
    <n v="0"/>
    <n v="0"/>
    <x v="1"/>
  </r>
  <r>
    <n v="2022"/>
    <n v="58972"/>
    <s v="Realgy, LLC"/>
    <s v="B"/>
    <x v="1"/>
    <s v="O"/>
    <x v="27"/>
    <x v="2"/>
    <s v="PJM"/>
    <n v="16729.900000000001"/>
    <n v="140119"/>
    <x v="1698"/>
    <n v="8287.1"/>
    <n v="89532"/>
    <x v="375"/>
    <n v="0"/>
    <n v="0"/>
    <x v="1"/>
  </r>
  <r>
    <n v="2022"/>
    <n v="58972"/>
    <s v="Realgy, LLC"/>
    <s v="B"/>
    <x v="1"/>
    <s v="O"/>
    <x v="32"/>
    <x v="2"/>
    <s v="PJM"/>
    <n v="3336.4"/>
    <n v="30210"/>
    <x v="1699"/>
    <n v="2751.5"/>
    <n v="25610"/>
    <x v="1537"/>
    <n v="0"/>
    <n v="0"/>
    <x v="1"/>
  </r>
  <r>
    <n v="2022"/>
    <n v="58973"/>
    <s v="Town Square Energy East, LLC"/>
    <s v="B"/>
    <x v="1"/>
    <s v="O"/>
    <x v="1"/>
    <x v="2"/>
    <s v="PJM"/>
    <n v="159.19999999999999"/>
    <n v="903"/>
    <x v="1700"/>
    <n v="0"/>
    <n v="0"/>
    <x v="19"/>
    <n v="0"/>
    <n v="0"/>
    <x v="1"/>
  </r>
  <r>
    <n v="2022"/>
    <n v="58973"/>
    <s v="Town Square Energy East, LLC"/>
    <s v="B"/>
    <x v="1"/>
    <s v="O"/>
    <x v="26"/>
    <x v="2"/>
    <s v="PJM"/>
    <n v="405.7"/>
    <n v="2244"/>
    <x v="1701"/>
    <n v="1.9"/>
    <n v="14"/>
    <x v="48"/>
    <n v="0"/>
    <n v="0"/>
    <x v="1"/>
  </r>
  <r>
    <n v="2022"/>
    <n v="58973"/>
    <s v="Town Square Energy East, LLC"/>
    <s v="B"/>
    <x v="1"/>
    <s v="O"/>
    <x v="32"/>
    <x v="2"/>
    <s v="PJM"/>
    <n v="889.8"/>
    <n v="5921"/>
    <x v="1702"/>
    <n v="12.3"/>
    <n v="97"/>
    <x v="219"/>
    <n v="0"/>
    <n v="0"/>
    <x v="1"/>
  </r>
  <r>
    <n v="2022"/>
    <n v="58973"/>
    <s v="Town Square Energy East, LLC"/>
    <s v="B"/>
    <x v="1"/>
    <s v="O"/>
    <x v="5"/>
    <x v="2"/>
    <s v="PJM"/>
    <n v="5732.5"/>
    <n v="49854"/>
    <x v="1703"/>
    <n v="138.1"/>
    <n v="1245"/>
    <x v="1538"/>
    <n v="0"/>
    <n v="0"/>
    <x v="1"/>
  </r>
  <r>
    <n v="2022"/>
    <n v="58974"/>
    <s v="Clearview Electric Inc."/>
    <s v="B"/>
    <x v="1"/>
    <s v="O"/>
    <x v="39"/>
    <x v="2"/>
    <s v="ISNE"/>
    <n v="5.0999999999999996"/>
    <n v="56"/>
    <x v="1704"/>
    <n v="0.8"/>
    <n v="6"/>
    <x v="1158"/>
    <n v="0"/>
    <n v="0"/>
    <x v="1"/>
  </r>
  <r>
    <n v="2022"/>
    <n v="58974"/>
    <s v="Clearview Electric Inc."/>
    <s v="B"/>
    <x v="1"/>
    <s v="O"/>
    <x v="48"/>
    <x v="2"/>
    <s v="PJM"/>
    <n v="702.7"/>
    <n v="3990"/>
    <x v="1705"/>
    <n v="434"/>
    <n v="4389"/>
    <x v="116"/>
    <n v="0"/>
    <n v="0"/>
    <x v="1"/>
  </r>
  <r>
    <n v="2022"/>
    <n v="58974"/>
    <s v="Clearview Electric Inc."/>
    <s v="B"/>
    <x v="1"/>
    <s v="O"/>
    <x v="31"/>
    <x v="2"/>
    <s v="PJM"/>
    <n v="991"/>
    <n v="5373"/>
    <x v="1706"/>
    <n v="16.7"/>
    <n v="90"/>
    <x v="48"/>
    <n v="0"/>
    <n v="0"/>
    <x v="1"/>
  </r>
  <r>
    <n v="2022"/>
    <n v="58974"/>
    <s v="Clearview Electric Inc."/>
    <s v="B"/>
    <x v="1"/>
    <s v="O"/>
    <x v="27"/>
    <x v="2"/>
    <s v="MISO"/>
    <n v="17321.099999999999"/>
    <n v="114423"/>
    <x v="1707"/>
    <n v="225.2"/>
    <n v="1286"/>
    <x v="368"/>
    <n v="0"/>
    <n v="0"/>
    <x v="1"/>
  </r>
  <r>
    <n v="2022"/>
    <n v="58974"/>
    <s v="Clearview Electric Inc."/>
    <s v="B"/>
    <x v="1"/>
    <s v="O"/>
    <x v="40"/>
    <x v="2"/>
    <s v="ISNE"/>
    <n v="17578.599999999999"/>
    <n v="89080"/>
    <x v="1708"/>
    <n v="629.5"/>
    <n v="3855"/>
    <x v="1539"/>
    <n v="0"/>
    <n v="0"/>
    <x v="1"/>
  </r>
  <r>
    <n v="2022"/>
    <n v="58974"/>
    <s v="Clearview Electric Inc."/>
    <s v="B"/>
    <x v="1"/>
    <s v="O"/>
    <x v="1"/>
    <x v="2"/>
    <s v="PJM"/>
    <n v="6932.6"/>
    <n v="44327"/>
    <x v="1709"/>
    <n v="115.2"/>
    <n v="741"/>
    <x v="1540"/>
    <n v="0"/>
    <n v="0"/>
    <x v="1"/>
  </r>
  <r>
    <n v="2022"/>
    <n v="58974"/>
    <s v="Clearview Electric Inc."/>
    <s v="B"/>
    <x v="1"/>
    <s v="O"/>
    <x v="28"/>
    <x v="2"/>
    <s v="ISNE"/>
    <n v="971"/>
    <n v="5046"/>
    <x v="1710"/>
    <n v="1.8"/>
    <n v="10"/>
    <x v="135"/>
    <s v="."/>
    <s v="."/>
    <x v="7"/>
  </r>
  <r>
    <n v="2022"/>
    <n v="58974"/>
    <s v="Clearview Electric Inc."/>
    <s v="B"/>
    <x v="1"/>
    <s v="O"/>
    <x v="49"/>
    <x v="2"/>
    <s v="ISNE"/>
    <n v="1659.2"/>
    <n v="7079"/>
    <x v="1711"/>
    <n v="0"/>
    <n v="0"/>
    <x v="19"/>
    <n v="0"/>
    <n v="0"/>
    <x v="1"/>
  </r>
  <r>
    <n v="2022"/>
    <n v="58974"/>
    <s v="Clearview Electric Inc."/>
    <s v="B"/>
    <x v="1"/>
    <s v="O"/>
    <x v="26"/>
    <x v="2"/>
    <s v="PJM"/>
    <n v="7215.2"/>
    <n v="36302"/>
    <x v="1712"/>
    <n v="260.5"/>
    <n v="1161"/>
    <x v="1359"/>
    <n v="0"/>
    <n v="0"/>
    <x v="1"/>
  </r>
  <r>
    <n v="2022"/>
    <n v="58974"/>
    <s v="Clearview Electric Inc."/>
    <s v="B"/>
    <x v="1"/>
    <s v="O"/>
    <x v="4"/>
    <x v="2"/>
    <s v="NYIS"/>
    <n v="3683"/>
    <n v="35915"/>
    <x v="1713"/>
    <n v="131.69999999999999"/>
    <n v="1275"/>
    <x v="1353"/>
    <n v="0"/>
    <n v="0"/>
    <x v="1"/>
  </r>
  <r>
    <n v="2022"/>
    <n v="58974"/>
    <s v="Clearview Electric Inc."/>
    <s v="B"/>
    <x v="1"/>
    <s v="O"/>
    <x v="32"/>
    <x v="2"/>
    <s v="PJM"/>
    <n v="1847.7"/>
    <n v="15781"/>
    <x v="1714"/>
    <n v="0"/>
    <n v="0"/>
    <x v="19"/>
    <n v="0"/>
    <n v="0"/>
    <x v="1"/>
  </r>
  <r>
    <n v="2022"/>
    <n v="58974"/>
    <s v="Clearview Electric Inc."/>
    <s v="B"/>
    <x v="1"/>
    <s v="O"/>
    <x v="5"/>
    <x v="2"/>
    <s v="PJM"/>
    <n v="15749.6"/>
    <n v="110948"/>
    <x v="1715"/>
    <n v="235.2"/>
    <n v="1382"/>
    <x v="1541"/>
    <n v="0"/>
    <n v="0"/>
    <x v="1"/>
  </r>
  <r>
    <n v="2022"/>
    <n v="58974"/>
    <s v="Clearview Electric Inc."/>
    <s v="B"/>
    <x v="1"/>
    <s v="O"/>
    <x v="36"/>
    <x v="2"/>
    <s v="ISNE"/>
    <n v="8114.4"/>
    <n v="43750"/>
    <x v="1716"/>
    <n v="22.9"/>
    <n v="118"/>
    <x v="443"/>
    <n v="0"/>
    <n v="0"/>
    <x v="1"/>
  </r>
  <r>
    <n v="2022"/>
    <n v="58974"/>
    <s v="Clearview Electric Inc."/>
    <s v="D"/>
    <x v="0"/>
    <s v="O"/>
    <x v="21"/>
    <x v="2"/>
    <s v="ERCO"/>
    <n v="990.7"/>
    <n v="6166"/>
    <x v="1717"/>
    <n v="0"/>
    <n v="0"/>
    <x v="19"/>
    <n v="0"/>
    <n v="0"/>
    <x v="1"/>
  </r>
  <r>
    <n v="2022"/>
    <n v="58978"/>
    <s v="Harborside Energy, LLC"/>
    <s v="B"/>
    <x v="1"/>
    <s v="O"/>
    <x v="26"/>
    <x v="2"/>
    <s v="PJM"/>
    <n v="745.2"/>
    <n v="3232"/>
    <x v="1718"/>
    <n v="7.8"/>
    <n v="50"/>
    <x v="555"/>
    <n v="0"/>
    <n v="0"/>
    <x v="1"/>
  </r>
  <r>
    <n v="2022"/>
    <n v="59012"/>
    <s v="Mega Energy of New Hampshire, LLC"/>
    <s v="B"/>
    <x v="1"/>
    <s v="O"/>
    <x v="49"/>
    <x v="2"/>
    <s v="ISNE"/>
    <n v="600"/>
    <n v="2656"/>
    <x v="1719"/>
    <n v="736"/>
    <n v="4582"/>
    <x v="1542"/>
    <n v="0"/>
    <n v="0"/>
    <x v="1"/>
  </r>
  <r>
    <n v="2022"/>
    <n v="59013"/>
    <s v="PUD No 1 of Jefferson County"/>
    <s v="A"/>
    <x v="0"/>
    <s v="O"/>
    <x v="20"/>
    <x v="4"/>
    <s v="BPAT"/>
    <n v="27669"/>
    <n v="229986"/>
    <x v="1720"/>
    <n v="8214.7999999999993"/>
    <n v="68850"/>
    <x v="1543"/>
    <n v="5814.5"/>
    <n v="95574"/>
    <x v="193"/>
  </r>
  <r>
    <n v="2022"/>
    <n v="59052"/>
    <s v="Astral Energy LLC"/>
    <s v="B"/>
    <x v="1"/>
    <s v="O"/>
    <x v="40"/>
    <x v="2"/>
    <s v="ISNE"/>
    <n v="13.1"/>
    <n v="120"/>
    <x v="1245"/>
    <n v="11.5"/>
    <n v="98"/>
    <x v="501"/>
    <n v="0"/>
    <n v="0"/>
    <x v="1"/>
  </r>
  <r>
    <n v="2022"/>
    <n v="59052"/>
    <s v="Astral Energy LLC"/>
    <s v="B"/>
    <x v="1"/>
    <s v="O"/>
    <x v="1"/>
    <x v="2"/>
    <s v="PJM"/>
    <n v="16.399999999999999"/>
    <n v="221"/>
    <x v="486"/>
    <n v="0"/>
    <n v="0"/>
    <x v="19"/>
    <n v="0"/>
    <n v="0"/>
    <x v="1"/>
  </r>
  <r>
    <n v="2022"/>
    <n v="59052"/>
    <s v="Astral Energy LLC"/>
    <s v="B"/>
    <x v="1"/>
    <s v="O"/>
    <x v="26"/>
    <x v="2"/>
    <s v="PJM"/>
    <n v="1087.5999999999999"/>
    <n v="4875"/>
    <x v="1721"/>
    <n v="5427.2"/>
    <n v="45976"/>
    <x v="1544"/>
    <n v="0"/>
    <n v="0"/>
    <x v="1"/>
  </r>
  <r>
    <n v="2022"/>
    <n v="59052"/>
    <s v="Astral Energy LLC"/>
    <s v="B"/>
    <x v="1"/>
    <s v="O"/>
    <x v="4"/>
    <x v="2"/>
    <s v="NYIS"/>
    <n v="693.9"/>
    <n v="5078"/>
    <x v="1722"/>
    <n v="5267.5"/>
    <n v="45069"/>
    <x v="506"/>
    <n v="0"/>
    <n v="0"/>
    <x v="1"/>
  </r>
  <r>
    <n v="2022"/>
    <n v="59052"/>
    <s v="Astral Energy LLC"/>
    <s v="B"/>
    <x v="1"/>
    <s v="O"/>
    <x v="32"/>
    <x v="2"/>
    <s v="PJM"/>
    <n v="3.2"/>
    <n v="43"/>
    <x v="1137"/>
    <n v="16.899999999999999"/>
    <n v="180"/>
    <x v="253"/>
    <n v="0"/>
    <n v="0"/>
    <x v="1"/>
  </r>
  <r>
    <n v="2022"/>
    <n v="59052"/>
    <s v="Astral Energy LLC"/>
    <s v="B"/>
    <x v="1"/>
    <s v="O"/>
    <x v="5"/>
    <x v="2"/>
    <s v="PJM"/>
    <n v="821.6"/>
    <n v="6915"/>
    <x v="1723"/>
    <n v="359.4"/>
    <n v="3834"/>
    <x v="1545"/>
    <n v="0"/>
    <n v="0"/>
    <x v="1"/>
  </r>
  <r>
    <n v="2022"/>
    <n v="59053"/>
    <s v="Abest Power &amp; Gas, LLC"/>
    <s v="B"/>
    <x v="1"/>
    <s v="O"/>
    <x v="4"/>
    <x v="2"/>
    <s v="NYIS"/>
    <n v="3530"/>
    <n v="19069"/>
    <x v="1724"/>
    <n v="92"/>
    <n v="437"/>
    <x v="443"/>
    <n v="0"/>
    <n v="0"/>
    <x v="1"/>
  </r>
  <r>
    <n v="2022"/>
    <n v="59054"/>
    <s v="Eligo Energy, LLC"/>
    <s v="B"/>
    <x v="1"/>
    <s v="O"/>
    <x v="39"/>
    <x v="2"/>
    <s v="ISNE"/>
    <n v="0"/>
    <n v="0"/>
    <x v="19"/>
    <n v="7213.7"/>
    <n v="41464"/>
    <x v="1384"/>
    <n v="0"/>
    <n v="0"/>
    <x v="1"/>
  </r>
  <r>
    <n v="2022"/>
    <n v="59054"/>
    <s v="Eligo Energy, LLC"/>
    <s v="B"/>
    <x v="1"/>
    <s v="O"/>
    <x v="48"/>
    <x v="2"/>
    <s v="PJM"/>
    <n v="324.10000000000002"/>
    <n v="1724"/>
    <x v="1725"/>
    <n v="78.2"/>
    <n v="627"/>
    <x v="116"/>
    <n v="0"/>
    <n v="0"/>
    <x v="1"/>
  </r>
  <r>
    <n v="2022"/>
    <n v="59054"/>
    <s v="Eligo Energy, LLC"/>
    <s v="B"/>
    <x v="1"/>
    <s v="O"/>
    <x v="27"/>
    <x v="2"/>
    <s v="PJM"/>
    <n v="24575.3"/>
    <n v="292573"/>
    <x v="1726"/>
    <n v="6189.5"/>
    <n v="66700"/>
    <x v="1546"/>
    <n v="0"/>
    <n v="0"/>
    <x v="1"/>
  </r>
  <r>
    <n v="2022"/>
    <n v="59054"/>
    <s v="Eligo Energy, LLC"/>
    <s v="B"/>
    <x v="1"/>
    <s v="O"/>
    <x v="40"/>
    <x v="2"/>
    <s v="ISNE"/>
    <n v="10200.9"/>
    <n v="47605"/>
    <x v="1727"/>
    <n v="230.8"/>
    <n v="1709"/>
    <x v="1365"/>
    <n v="0"/>
    <n v="0"/>
    <x v="1"/>
  </r>
  <r>
    <n v="2022"/>
    <n v="59054"/>
    <s v="Eligo Energy, LLC"/>
    <s v="B"/>
    <x v="1"/>
    <s v="O"/>
    <x v="1"/>
    <x v="2"/>
    <s v="PJM"/>
    <n v="4599.2"/>
    <n v="26304"/>
    <x v="1728"/>
    <n v="2651.2"/>
    <n v="19793"/>
    <x v="638"/>
    <n v="0"/>
    <n v="0"/>
    <x v="1"/>
  </r>
  <r>
    <n v="2022"/>
    <n v="59054"/>
    <s v="Eligo Energy, LLC"/>
    <s v="B"/>
    <x v="1"/>
    <s v="O"/>
    <x v="26"/>
    <x v="2"/>
    <s v="PJM"/>
    <n v="1090.9000000000001"/>
    <n v="6517"/>
    <x v="1729"/>
    <n v="778.9"/>
    <n v="4725"/>
    <x v="1547"/>
    <n v="0"/>
    <n v="0"/>
    <x v="1"/>
  </r>
  <r>
    <n v="2022"/>
    <n v="59054"/>
    <s v="Eligo Energy, LLC"/>
    <s v="B"/>
    <x v="1"/>
    <s v="O"/>
    <x v="4"/>
    <x v="2"/>
    <s v="NYIS"/>
    <n v="14309"/>
    <n v="91905"/>
    <x v="1730"/>
    <n v="3618.6"/>
    <n v="42624"/>
    <x v="1548"/>
    <n v="0"/>
    <n v="0"/>
    <x v="1"/>
  </r>
  <r>
    <n v="2022"/>
    <n v="59054"/>
    <s v="Eligo Energy, LLC"/>
    <s v="B"/>
    <x v="1"/>
    <s v="O"/>
    <x v="32"/>
    <x v="2"/>
    <s v="PJM"/>
    <n v="10789"/>
    <n v="85322"/>
    <x v="1731"/>
    <n v="6621.9"/>
    <n v="57055"/>
    <x v="1549"/>
    <n v="0"/>
    <n v="0"/>
    <x v="1"/>
  </r>
  <r>
    <n v="2022"/>
    <n v="59054"/>
    <s v="Eligo Energy, LLC"/>
    <s v="B"/>
    <x v="1"/>
    <s v="O"/>
    <x v="5"/>
    <x v="2"/>
    <s v="PJM"/>
    <n v="17272.900000000001"/>
    <n v="135967"/>
    <x v="1732"/>
    <n v="7028.2"/>
    <n v="53658"/>
    <x v="1550"/>
    <n v="0"/>
    <n v="0"/>
    <x v="1"/>
  </r>
  <r>
    <n v="2022"/>
    <n v="59055"/>
    <s v="Choice Energy, LLC"/>
    <s v="B"/>
    <x v="1"/>
    <s v="O"/>
    <x v="39"/>
    <x v="2"/>
    <s v="ISNE"/>
    <n v="320"/>
    <n v="2128"/>
    <x v="1733"/>
    <n v="0"/>
    <n v="0"/>
    <x v="19"/>
    <n v="0"/>
    <n v="0"/>
    <x v="1"/>
  </r>
  <r>
    <n v="2022"/>
    <n v="59055"/>
    <s v="Choice Energy, LLC"/>
    <s v="B"/>
    <x v="1"/>
    <s v="O"/>
    <x v="26"/>
    <x v="2"/>
    <s v="PJM"/>
    <n v="1127"/>
    <n v="8219"/>
    <x v="1734"/>
    <n v="0"/>
    <n v="0"/>
    <x v="19"/>
    <n v="0"/>
    <n v="0"/>
    <x v="1"/>
  </r>
  <r>
    <n v="2022"/>
    <n v="59055"/>
    <s v="Choice Energy, LLC"/>
    <s v="B"/>
    <x v="1"/>
    <s v="O"/>
    <x v="32"/>
    <x v="2"/>
    <s v="PJM"/>
    <n v="599"/>
    <n v="5320"/>
    <x v="1735"/>
    <n v="0"/>
    <n v="0"/>
    <x v="19"/>
    <n v="0"/>
    <n v="0"/>
    <x v="1"/>
  </r>
  <r>
    <n v="2022"/>
    <n v="59055"/>
    <s v="Choice Energy, LLC"/>
    <s v="B"/>
    <x v="1"/>
    <s v="O"/>
    <x v="5"/>
    <x v="2"/>
    <s v="PJM"/>
    <n v="6907"/>
    <n v="54859"/>
    <x v="1736"/>
    <n v="0"/>
    <n v="0"/>
    <x v="19"/>
    <n v="0"/>
    <n v="0"/>
    <x v="1"/>
  </r>
  <r>
    <n v="2022"/>
    <n v="59057"/>
    <s v="Mega Energy of Maine, LLC"/>
    <s v="B"/>
    <x v="1"/>
    <s v="O"/>
    <x v="28"/>
    <x v="2"/>
    <s v="ISNE"/>
    <n v="139"/>
    <n v="851"/>
    <x v="1737"/>
    <n v="66"/>
    <n v="801"/>
    <x v="242"/>
    <n v="0"/>
    <n v="0"/>
    <x v="1"/>
  </r>
  <r>
    <n v="2022"/>
    <n v="59059"/>
    <s v="Town Square Energy"/>
    <s v="B"/>
    <x v="1"/>
    <s v="O"/>
    <x v="39"/>
    <x v="2"/>
    <s v="ISNE"/>
    <n v="14605.9"/>
    <n v="149460"/>
    <x v="1738"/>
    <n v="2262.4"/>
    <n v="21821"/>
    <x v="734"/>
    <n v="0"/>
    <n v="0"/>
    <x v="1"/>
  </r>
  <r>
    <n v="2022"/>
    <n v="59059"/>
    <s v="Town Square Energy"/>
    <s v="B"/>
    <x v="1"/>
    <s v="O"/>
    <x v="40"/>
    <x v="2"/>
    <s v="ISNE"/>
    <n v="11130.3"/>
    <n v="63034"/>
    <x v="1739"/>
    <n v="336.9"/>
    <n v="2122"/>
    <x v="1551"/>
    <n v="0"/>
    <n v="0"/>
    <x v="1"/>
  </r>
  <r>
    <n v="2022"/>
    <n v="59059"/>
    <s v="Town Square Energy"/>
    <s v="B"/>
    <x v="1"/>
    <s v="O"/>
    <x v="28"/>
    <x v="2"/>
    <s v="ISNE"/>
    <n v="1576.4"/>
    <n v="8823"/>
    <x v="1740"/>
    <n v="300.7"/>
    <n v="2206"/>
    <x v="1552"/>
    <s v="."/>
    <s v="."/>
    <x v="7"/>
  </r>
  <r>
    <n v="2022"/>
    <n v="59059"/>
    <s v="Town Square Energy"/>
    <s v="B"/>
    <x v="1"/>
    <s v="O"/>
    <x v="49"/>
    <x v="2"/>
    <s v="ISNE"/>
    <n v="5460.9"/>
    <n v="31103"/>
    <x v="1741"/>
    <n v="81.2"/>
    <n v="557"/>
    <x v="1553"/>
    <n v="0"/>
    <n v="0"/>
    <x v="1"/>
  </r>
  <r>
    <n v="2022"/>
    <n v="59059"/>
    <s v="Town Square Energy"/>
    <s v="B"/>
    <x v="1"/>
    <s v="O"/>
    <x v="36"/>
    <x v="2"/>
    <s v="ISNE"/>
    <n v="4422.8"/>
    <n v="21613"/>
    <x v="1742"/>
    <n v="220.1"/>
    <n v="1447"/>
    <x v="1461"/>
    <n v="0"/>
    <n v="0"/>
    <x v="1"/>
  </r>
  <r>
    <n v="2022"/>
    <n v="59062"/>
    <s v="Horizon Power and Light, LLC"/>
    <s v="B"/>
    <x v="1"/>
    <s v="O"/>
    <x v="48"/>
    <x v="2"/>
    <s v="PJM"/>
    <n v="223.2"/>
    <n v="1510"/>
    <x v="1132"/>
    <n v="981"/>
    <n v="9917"/>
    <x v="1035"/>
    <n v="0"/>
    <n v="0"/>
    <x v="1"/>
  </r>
  <r>
    <n v="2022"/>
    <n v="59062"/>
    <s v="Horizon Power and Light, LLC"/>
    <s v="B"/>
    <x v="1"/>
    <s v="O"/>
    <x v="1"/>
    <x v="2"/>
    <s v="PJM"/>
    <n v="1463"/>
    <n v="12300"/>
    <x v="1743"/>
    <n v="3338.8"/>
    <n v="39565"/>
    <x v="1554"/>
    <n v="0"/>
    <n v="0"/>
    <x v="1"/>
  </r>
  <r>
    <n v="2022"/>
    <n v="59064"/>
    <s v="Great American Power, LLC"/>
    <s v="B"/>
    <x v="1"/>
    <s v="O"/>
    <x v="27"/>
    <x v="2"/>
    <s v="PJM"/>
    <n v="2205.5"/>
    <n v="21429"/>
    <x v="1744"/>
    <n v="6.1"/>
    <n v="76"/>
    <x v="253"/>
    <n v="0"/>
    <n v="0"/>
    <x v="1"/>
  </r>
  <r>
    <n v="2022"/>
    <n v="59064"/>
    <s v="Great American Power, LLC"/>
    <s v="B"/>
    <x v="1"/>
    <s v="O"/>
    <x v="1"/>
    <x v="2"/>
    <s v="PJM"/>
    <n v="1537.9"/>
    <n v="14801"/>
    <x v="1745"/>
    <n v="6"/>
    <n v="52"/>
    <x v="501"/>
    <n v="0"/>
    <n v="0"/>
    <x v="1"/>
  </r>
  <r>
    <n v="2022"/>
    <n v="59064"/>
    <s v="Great American Power, LLC"/>
    <s v="B"/>
    <x v="1"/>
    <s v="O"/>
    <x v="32"/>
    <x v="2"/>
    <s v="PJM"/>
    <n v="401.7"/>
    <n v="5371"/>
    <x v="1625"/>
    <n v="0"/>
    <n v="0"/>
    <x v="19"/>
    <n v="0"/>
    <n v="0"/>
    <x v="1"/>
  </r>
  <r>
    <n v="2022"/>
    <n v="59064"/>
    <s v="Great American Power, LLC"/>
    <s v="B"/>
    <x v="1"/>
    <s v="O"/>
    <x v="5"/>
    <x v="2"/>
    <s v="PJM"/>
    <n v="9540.7999999999993"/>
    <n v="101939"/>
    <x v="1746"/>
    <n v="2.4"/>
    <n v="21"/>
    <x v="135"/>
    <n v="0"/>
    <n v="0"/>
    <x v="1"/>
  </r>
  <r>
    <n v="2022"/>
    <n v="59065"/>
    <s v="Titan Gas LLC"/>
    <s v="B"/>
    <x v="1"/>
    <s v="O"/>
    <x v="48"/>
    <x v="2"/>
    <s v="PJM"/>
    <n v="551.5"/>
    <n v="3837"/>
    <x v="1747"/>
    <n v="119.9"/>
    <n v="1114"/>
    <x v="116"/>
    <n v="0"/>
    <n v="0"/>
    <x v="1"/>
  </r>
  <r>
    <n v="2022"/>
    <n v="59065"/>
    <s v="Titan Gas LLC"/>
    <s v="B"/>
    <x v="1"/>
    <s v="O"/>
    <x v="27"/>
    <x v="2"/>
    <s v="PJM"/>
    <n v="21.1"/>
    <n v="257"/>
    <x v="1332"/>
    <n v="4341.8999999999996"/>
    <n v="64887"/>
    <x v="1356"/>
    <n v="0"/>
    <n v="0"/>
    <x v="1"/>
  </r>
  <r>
    <n v="2022"/>
    <n v="59065"/>
    <s v="Titan Gas LLC"/>
    <s v="B"/>
    <x v="1"/>
    <s v="O"/>
    <x v="40"/>
    <x v="2"/>
    <s v="ISNE"/>
    <n v="9953.2999999999993"/>
    <n v="75450"/>
    <x v="1748"/>
    <n v="1625.7"/>
    <n v="13697"/>
    <x v="1555"/>
    <n v="0"/>
    <n v="0"/>
    <x v="1"/>
  </r>
  <r>
    <n v="2022"/>
    <n v="59065"/>
    <s v="Titan Gas LLC"/>
    <s v="B"/>
    <x v="1"/>
    <s v="O"/>
    <x v="1"/>
    <x v="2"/>
    <s v="PJM"/>
    <n v="9712.7000000000007"/>
    <n v="81095"/>
    <x v="1749"/>
    <n v="1299.4000000000001"/>
    <n v="12735"/>
    <x v="582"/>
    <n v="0"/>
    <n v="0"/>
    <x v="1"/>
  </r>
  <r>
    <n v="2022"/>
    <n v="59065"/>
    <s v="Titan Gas LLC"/>
    <s v="B"/>
    <x v="1"/>
    <s v="O"/>
    <x v="26"/>
    <x v="2"/>
    <s v="PJM"/>
    <n v="1219.0999999999999"/>
    <n v="10202"/>
    <x v="322"/>
    <n v="3152.8"/>
    <n v="28502"/>
    <x v="321"/>
    <n v="0"/>
    <n v="0"/>
    <x v="1"/>
  </r>
  <r>
    <n v="2022"/>
    <n v="59065"/>
    <s v="Titan Gas LLC"/>
    <s v="B"/>
    <x v="1"/>
    <s v="O"/>
    <x v="32"/>
    <x v="2"/>
    <s v="PJM"/>
    <n v="10692.6"/>
    <n v="81378"/>
    <x v="1750"/>
    <n v="243.1"/>
    <n v="2038"/>
    <x v="440"/>
    <n v="0"/>
    <n v="0"/>
    <x v="1"/>
  </r>
  <r>
    <n v="2022"/>
    <n v="59065"/>
    <s v="Titan Gas LLC"/>
    <s v="B"/>
    <x v="1"/>
    <s v="O"/>
    <x v="5"/>
    <x v="2"/>
    <s v="PJM"/>
    <n v="43042.5"/>
    <n v="379482"/>
    <x v="1751"/>
    <n v="7938.3"/>
    <n v="93229"/>
    <x v="1556"/>
    <n v="0"/>
    <n v="0"/>
    <x v="1"/>
  </r>
  <r>
    <n v="2022"/>
    <n v="59082"/>
    <s v="Family Energy, Inc. New York"/>
    <s v="B"/>
    <x v="1"/>
    <s v="O"/>
    <x v="4"/>
    <x v="2"/>
    <s v="NYIS"/>
    <n v="14040"/>
    <n v="151347"/>
    <x v="1752"/>
    <n v="53602"/>
    <n v="575221"/>
    <x v="1557"/>
    <n v="0"/>
    <n v="0"/>
    <x v="1"/>
  </r>
  <r>
    <n v="2022"/>
    <n v="59083"/>
    <s v="SFE Energy Pennsylvania, Inc."/>
    <s v="B"/>
    <x v="1"/>
    <s v="O"/>
    <x v="5"/>
    <x v="2"/>
    <s v="PJM"/>
    <n v="16088"/>
    <n v="159396"/>
    <x v="1753"/>
    <n v="29353"/>
    <n v="292078"/>
    <x v="1238"/>
    <n v="0"/>
    <n v="0"/>
    <x v="1"/>
  </r>
  <r>
    <n v="2022"/>
    <n v="59084"/>
    <s v="SFE Energy Maryland, Inc."/>
    <s v="B"/>
    <x v="1"/>
    <s v="O"/>
    <x v="1"/>
    <x v="2"/>
    <s v="PJM"/>
    <n v="11860"/>
    <n v="100610"/>
    <x v="1754"/>
    <n v="7538"/>
    <n v="63237"/>
    <x v="1558"/>
    <n v="0"/>
    <n v="0"/>
    <x v="1"/>
  </r>
  <r>
    <n v="2022"/>
    <n v="59085"/>
    <s v="SFE Energy NJ, Inc."/>
    <s v="B"/>
    <x v="1"/>
    <s v="O"/>
    <x v="26"/>
    <x v="2"/>
    <s v="PJM"/>
    <n v="4807"/>
    <n v="35705"/>
    <x v="1755"/>
    <n v="14420"/>
    <n v="106684"/>
    <x v="1559"/>
    <n v="0"/>
    <n v="0"/>
    <x v="1"/>
  </r>
  <r>
    <n v="2022"/>
    <n v="59086"/>
    <s v="Constellation Solar Holding, LLC"/>
    <s v="A"/>
    <x v="0"/>
    <s v="O"/>
    <x v="8"/>
    <x v="8"/>
    <s v="AZPS"/>
    <n v="0"/>
    <n v="0"/>
    <x v="19"/>
    <n v="3877.9"/>
    <n v="37899"/>
    <x v="1158"/>
    <n v="0"/>
    <n v="0"/>
    <x v="1"/>
  </r>
  <r>
    <n v="2022"/>
    <n v="59086"/>
    <s v="Constellation Solar Holding, LLC"/>
    <s v="A"/>
    <x v="0"/>
    <s v="O"/>
    <x v="8"/>
    <x v="8"/>
    <s v="TEPC"/>
    <n v="0"/>
    <n v="0"/>
    <x v="19"/>
    <n v="4469.7"/>
    <n v="41454"/>
    <x v="501"/>
    <n v="0"/>
    <n v="0"/>
    <x v="1"/>
  </r>
  <r>
    <n v="2022"/>
    <n v="59086"/>
    <s v="Constellation Solar Holding, LLC"/>
    <s v="A"/>
    <x v="0"/>
    <s v="O"/>
    <x v="10"/>
    <x v="8"/>
    <s v="CISO"/>
    <n v="0"/>
    <n v="0"/>
    <x v="19"/>
    <n v="15380.7"/>
    <n v="92626"/>
    <x v="1511"/>
    <n v="146.1"/>
    <n v="1102"/>
    <x v="14"/>
  </r>
  <r>
    <n v="2022"/>
    <n v="59086"/>
    <s v="Constellation Solar Holding, LLC"/>
    <s v="A"/>
    <x v="0"/>
    <s v="O"/>
    <x v="39"/>
    <x v="8"/>
    <s v="ISNE"/>
    <n v="0"/>
    <n v="0"/>
    <x v="19"/>
    <n v="68.400000000000006"/>
    <n v="570"/>
    <x v="4"/>
    <n v="0"/>
    <n v="0"/>
    <x v="1"/>
  </r>
  <r>
    <n v="2022"/>
    <n v="59086"/>
    <s v="Constellation Solar Holding, LLC"/>
    <s v="A"/>
    <x v="0"/>
    <s v="O"/>
    <x v="48"/>
    <x v="8"/>
    <s v="PJM"/>
    <n v="0"/>
    <n v="0"/>
    <x v="19"/>
    <n v="68.7"/>
    <n v="1151"/>
    <x v="501"/>
    <n v="0"/>
    <n v="0"/>
    <x v="1"/>
  </r>
  <r>
    <n v="2022"/>
    <n v="59086"/>
    <s v="Constellation Solar Holding, LLC"/>
    <s v="A"/>
    <x v="0"/>
    <s v="O"/>
    <x v="31"/>
    <x v="8"/>
    <s v="PJM"/>
    <n v="0"/>
    <n v="0"/>
    <x v="19"/>
    <n v="66.599999999999994"/>
    <n v="1119"/>
    <x v="4"/>
    <n v="91.4"/>
    <n v="1219"/>
    <x v="14"/>
  </r>
  <r>
    <n v="2022"/>
    <n v="59086"/>
    <s v="Constellation Solar Holding, LLC"/>
    <s v="A"/>
    <x v="0"/>
    <s v="O"/>
    <x v="40"/>
    <x v="8"/>
    <s v="ISNE"/>
    <n v="0"/>
    <n v="0"/>
    <x v="19"/>
    <n v="396.9"/>
    <n v="3388"/>
    <x v="48"/>
    <n v="0"/>
    <n v="0"/>
    <x v="1"/>
  </r>
  <r>
    <n v="2022"/>
    <n v="59086"/>
    <s v="Constellation Solar Holding, LLC"/>
    <s v="A"/>
    <x v="0"/>
    <s v="O"/>
    <x v="1"/>
    <x v="8"/>
    <s v="PJM"/>
    <n v="0"/>
    <n v="0"/>
    <x v="19"/>
    <n v="973.2"/>
    <n v="14199"/>
    <x v="1052"/>
    <n v="234.2"/>
    <n v="1598"/>
    <x v="0"/>
  </r>
  <r>
    <n v="2022"/>
    <n v="59088"/>
    <s v="Nordic Energy Services, LLC"/>
    <s v="B"/>
    <x v="1"/>
    <s v="O"/>
    <x v="27"/>
    <x v="2"/>
    <s v="PJM"/>
    <n v="1881.4"/>
    <n v="16756"/>
    <x v="1756"/>
    <n v="5616"/>
    <n v="48472"/>
    <x v="1560"/>
    <n v="0"/>
    <n v="0"/>
    <x v="1"/>
  </r>
  <r>
    <n v="2022"/>
    <n v="59088"/>
    <s v="Nordic Energy Services, LLC"/>
    <s v="B"/>
    <x v="1"/>
    <s v="O"/>
    <x v="27"/>
    <x v="2"/>
    <s v="MISO"/>
    <n v="8249.7000000000007"/>
    <n v="46674"/>
    <x v="1757"/>
    <n v="2633.6"/>
    <n v="17429"/>
    <x v="1561"/>
    <n v="0"/>
    <n v="0"/>
    <x v="1"/>
  </r>
  <r>
    <n v="2022"/>
    <n v="59088"/>
    <s v="Nordic Energy Services, LLC"/>
    <s v="B"/>
    <x v="1"/>
    <s v="O"/>
    <x v="40"/>
    <x v="2"/>
    <s v="ISNE"/>
    <n v="4513"/>
    <n v="21847"/>
    <x v="1758"/>
    <n v="551.20000000000005"/>
    <n v="3209"/>
    <x v="838"/>
    <n v="0"/>
    <n v="0"/>
    <x v="1"/>
  </r>
  <r>
    <n v="2022"/>
    <n v="59088"/>
    <s v="Nordic Energy Services, LLC"/>
    <s v="B"/>
    <x v="1"/>
    <s v="O"/>
    <x v="1"/>
    <x v="2"/>
    <s v="PJM"/>
    <n v="527.20000000000005"/>
    <n v="3202"/>
    <x v="1759"/>
    <n v="787"/>
    <n v="7064"/>
    <x v="1083"/>
    <n v="0"/>
    <n v="0"/>
    <x v="1"/>
  </r>
  <r>
    <n v="2022"/>
    <n v="59088"/>
    <s v="Nordic Energy Services, LLC"/>
    <s v="B"/>
    <x v="1"/>
    <s v="O"/>
    <x v="26"/>
    <x v="2"/>
    <s v="PJM"/>
    <n v="102.1"/>
    <n v="591"/>
    <x v="1760"/>
    <n v="217.1"/>
    <n v="1394"/>
    <x v="1185"/>
    <n v="0"/>
    <n v="0"/>
    <x v="1"/>
  </r>
  <r>
    <n v="2022"/>
    <n v="59088"/>
    <s v="Nordic Energy Services, LLC"/>
    <s v="B"/>
    <x v="1"/>
    <s v="O"/>
    <x v="4"/>
    <x v="2"/>
    <s v="NYIS"/>
    <n v="178.6"/>
    <n v="1543"/>
    <x v="1761"/>
    <n v="0.4"/>
    <n v="3"/>
    <x v="4"/>
    <n v="0"/>
    <n v="0"/>
    <x v="1"/>
  </r>
  <r>
    <n v="2022"/>
    <n v="59088"/>
    <s v="Nordic Energy Services, LLC"/>
    <s v="B"/>
    <x v="1"/>
    <s v="O"/>
    <x v="32"/>
    <x v="2"/>
    <s v="PJM"/>
    <n v="5263.6"/>
    <n v="39536"/>
    <x v="1762"/>
    <n v="2067.4"/>
    <n v="15927"/>
    <x v="25"/>
    <n v="0"/>
    <n v="0"/>
    <x v="1"/>
  </r>
  <r>
    <n v="2022"/>
    <n v="59088"/>
    <s v="Nordic Energy Services, LLC"/>
    <s v="B"/>
    <x v="1"/>
    <s v="O"/>
    <x v="5"/>
    <x v="2"/>
    <s v="PJM"/>
    <n v="3390"/>
    <n v="28158"/>
    <x v="1763"/>
    <n v="1768"/>
    <n v="13545"/>
    <x v="1534"/>
    <n v="0"/>
    <n v="0"/>
    <x v="1"/>
  </r>
  <r>
    <n v="2022"/>
    <n v="59126"/>
    <s v="Sonoma Clean Power Authority"/>
    <s v="B"/>
    <x v="1"/>
    <s v="O"/>
    <x v="10"/>
    <x v="7"/>
    <s v="CISO"/>
    <n v="121017"/>
    <n v="1085640"/>
    <x v="1764"/>
    <n v="105317"/>
    <n v="951076"/>
    <x v="1562"/>
    <n v="14468"/>
    <n v="142509"/>
    <x v="489"/>
  </r>
  <r>
    <n v="2022"/>
    <n v="59127"/>
    <s v="Sunwave Gas &amp; Power Connecticut, Inc."/>
    <s v="B"/>
    <x v="1"/>
    <s v="O"/>
    <x v="39"/>
    <x v="2"/>
    <s v="ISNE"/>
    <n v="280.39999999999998"/>
    <n v="3227"/>
    <x v="1765"/>
    <n v="849.8"/>
    <n v="8698"/>
    <x v="1563"/>
    <n v="0"/>
    <n v="0"/>
    <x v="1"/>
  </r>
  <r>
    <n v="2022"/>
    <n v="59127"/>
    <s v="Sunwave Gas &amp; Power Connecticut, Inc."/>
    <s v="B"/>
    <x v="1"/>
    <s v="O"/>
    <x v="40"/>
    <x v="2"/>
    <s v="ISNE"/>
    <n v="117.6"/>
    <n v="611"/>
    <x v="1766"/>
    <n v="679.7"/>
    <n v="5612"/>
    <x v="428"/>
    <n v="0"/>
    <n v="0"/>
    <x v="1"/>
  </r>
  <r>
    <n v="2022"/>
    <n v="59127"/>
    <s v="Sunwave Gas &amp; Power Connecticut, Inc."/>
    <s v="B"/>
    <x v="1"/>
    <s v="O"/>
    <x v="1"/>
    <x v="2"/>
    <s v="PJM"/>
    <n v="0"/>
    <n v="0"/>
    <x v="19"/>
    <n v="57.5"/>
    <n v="436"/>
    <x v="131"/>
    <n v="0"/>
    <n v="0"/>
    <x v="1"/>
  </r>
  <r>
    <n v="2022"/>
    <n v="59127"/>
    <s v="Sunwave Gas &amp; Power Connecticut, Inc."/>
    <s v="B"/>
    <x v="1"/>
    <s v="O"/>
    <x v="28"/>
    <x v="2"/>
    <s v="ISNE"/>
    <n v="0"/>
    <n v="0"/>
    <x v="19"/>
    <n v="7.7"/>
    <n v="86"/>
    <x v="116"/>
    <n v="0"/>
    <n v="0"/>
    <x v="1"/>
  </r>
  <r>
    <n v="2022"/>
    <n v="59127"/>
    <s v="Sunwave Gas &amp; Power Connecticut, Inc."/>
    <s v="B"/>
    <x v="1"/>
    <s v="O"/>
    <x v="49"/>
    <x v="2"/>
    <s v="ISNE"/>
    <n v="17.8"/>
    <n v="199"/>
    <x v="1767"/>
    <n v="132.6"/>
    <n v="1206"/>
    <x v="1185"/>
    <n v="0"/>
    <n v="0"/>
    <x v="1"/>
  </r>
  <r>
    <n v="2022"/>
    <n v="59127"/>
    <s v="Sunwave Gas &amp; Power Connecticut, Inc."/>
    <s v="B"/>
    <x v="1"/>
    <s v="O"/>
    <x v="26"/>
    <x v="2"/>
    <s v="PJM"/>
    <n v="22.5"/>
    <n v="190"/>
    <x v="736"/>
    <n v="196.3"/>
    <n v="1789"/>
    <x v="6"/>
    <n v="0"/>
    <n v="0"/>
    <x v="1"/>
  </r>
  <r>
    <n v="2022"/>
    <n v="59127"/>
    <s v="Sunwave Gas &amp; Power Connecticut, Inc."/>
    <s v="B"/>
    <x v="1"/>
    <s v="O"/>
    <x v="4"/>
    <x v="2"/>
    <s v="NYIS"/>
    <n v="0"/>
    <n v="0"/>
    <x v="19"/>
    <n v="458.2"/>
    <n v="5591"/>
    <x v="1564"/>
    <n v="0"/>
    <n v="0"/>
    <x v="1"/>
  </r>
  <r>
    <n v="2022"/>
    <n v="59127"/>
    <s v="Sunwave Gas &amp; Power Connecticut, Inc."/>
    <s v="B"/>
    <x v="1"/>
    <s v="O"/>
    <x v="32"/>
    <x v="2"/>
    <s v="PJM"/>
    <n v="40.299999999999997"/>
    <n v="743"/>
    <x v="1103"/>
    <n v="324.3"/>
    <n v="5258"/>
    <x v="1565"/>
    <n v="0"/>
    <n v="0"/>
    <x v="1"/>
  </r>
  <r>
    <n v="2022"/>
    <n v="59127"/>
    <s v="Sunwave Gas &amp; Power Connecticut, Inc."/>
    <s v="B"/>
    <x v="1"/>
    <s v="O"/>
    <x v="5"/>
    <x v="2"/>
    <s v="PJM"/>
    <n v="141.6"/>
    <n v="1091"/>
    <x v="1768"/>
    <n v="170.7"/>
    <n v="2036"/>
    <x v="1566"/>
    <n v="0"/>
    <n v="0"/>
    <x v="1"/>
  </r>
  <r>
    <n v="2022"/>
    <n v="59127"/>
    <s v="Sunwave Gas &amp; Power Connecticut, Inc."/>
    <s v="B"/>
    <x v="1"/>
    <s v="O"/>
    <x v="36"/>
    <x v="2"/>
    <s v="ISNE"/>
    <n v="22.1"/>
    <n v="229"/>
    <x v="1769"/>
    <n v="23.5"/>
    <n v="281"/>
    <x v="1511"/>
    <n v="0"/>
    <n v="0"/>
    <x v="1"/>
  </r>
  <r>
    <n v="2022"/>
    <n v="59128"/>
    <s v="MPower Energy LLC"/>
    <s v="B"/>
    <x v="1"/>
    <s v="O"/>
    <x v="4"/>
    <x v="2"/>
    <s v="NYIS"/>
    <n v="22315.7"/>
    <n v="121334"/>
    <x v="1770"/>
    <n v="6843.6"/>
    <n v="38964"/>
    <x v="1567"/>
    <n v="0"/>
    <n v="0"/>
    <x v="1"/>
  </r>
  <r>
    <n v="2022"/>
    <n v="59310"/>
    <s v="Inspire Energy Holdings, LLC"/>
    <s v="B"/>
    <x v="1"/>
    <s v="O"/>
    <x v="48"/>
    <x v="2"/>
    <s v="PJM"/>
    <n v="315.10000000000002"/>
    <n v="2519"/>
    <x v="1640"/>
    <n v="0"/>
    <n v="0"/>
    <x v="19"/>
    <n v="0"/>
    <n v="0"/>
    <x v="1"/>
  </r>
  <r>
    <n v="2022"/>
    <n v="59310"/>
    <s v="Inspire Energy Holdings, LLC"/>
    <s v="B"/>
    <x v="1"/>
    <s v="O"/>
    <x v="31"/>
    <x v="2"/>
    <s v="PJM"/>
    <n v="2220"/>
    <n v="21860"/>
    <x v="122"/>
    <n v="3.1"/>
    <n v="30"/>
    <x v="48"/>
    <n v="0"/>
    <n v="0"/>
    <x v="1"/>
  </r>
  <r>
    <n v="2022"/>
    <n v="59310"/>
    <s v="Inspire Energy Holdings, LLC"/>
    <s v="B"/>
    <x v="1"/>
    <s v="O"/>
    <x v="27"/>
    <x v="2"/>
    <s v="PJM"/>
    <n v="9493"/>
    <n v="84539"/>
    <x v="1771"/>
    <n v="0"/>
    <n v="0"/>
    <x v="19"/>
    <n v="0"/>
    <n v="0"/>
    <x v="1"/>
  </r>
  <r>
    <n v="2022"/>
    <n v="59310"/>
    <s v="Inspire Energy Holdings, LLC"/>
    <s v="B"/>
    <x v="1"/>
    <s v="O"/>
    <x v="40"/>
    <x v="2"/>
    <s v="ISNE"/>
    <n v="60803.4"/>
    <n v="411908"/>
    <x v="1772"/>
    <n v="6697.7"/>
    <n v="61451"/>
    <x v="1568"/>
    <n v="0"/>
    <n v="0"/>
    <x v="1"/>
  </r>
  <r>
    <n v="2022"/>
    <n v="59310"/>
    <s v="Inspire Energy Holdings, LLC"/>
    <s v="B"/>
    <x v="1"/>
    <s v="O"/>
    <x v="1"/>
    <x v="2"/>
    <s v="PJM"/>
    <n v="45574"/>
    <n v="363618"/>
    <x v="1773"/>
    <n v="277.5"/>
    <n v="2140"/>
    <x v="227"/>
    <n v="0"/>
    <n v="0"/>
    <x v="1"/>
  </r>
  <r>
    <n v="2022"/>
    <n v="59310"/>
    <s v="Inspire Energy Holdings, LLC"/>
    <s v="B"/>
    <x v="1"/>
    <s v="O"/>
    <x v="26"/>
    <x v="2"/>
    <s v="PJM"/>
    <n v="44771.3"/>
    <n v="277577"/>
    <x v="1774"/>
    <n v="143.1"/>
    <n v="971"/>
    <x v="1402"/>
    <n v="0"/>
    <n v="0"/>
    <x v="1"/>
  </r>
  <r>
    <n v="2022"/>
    <n v="59310"/>
    <s v="Inspire Energy Holdings, LLC"/>
    <s v="B"/>
    <x v="1"/>
    <s v="O"/>
    <x v="4"/>
    <x v="2"/>
    <s v="NYIS"/>
    <n v="11765"/>
    <n v="112702"/>
    <x v="1775"/>
    <n v="44.4"/>
    <n v="486"/>
    <x v="836"/>
    <n v="0"/>
    <n v="0"/>
    <x v="1"/>
  </r>
  <r>
    <n v="2022"/>
    <n v="59310"/>
    <s v="Inspire Energy Holdings, LLC"/>
    <s v="B"/>
    <x v="1"/>
    <s v="O"/>
    <x v="32"/>
    <x v="2"/>
    <s v="PJM"/>
    <n v="38895.300000000003"/>
    <n v="371367"/>
    <x v="1776"/>
    <n v="212.7"/>
    <n v="3762"/>
    <x v="553"/>
    <n v="0"/>
    <n v="0"/>
    <x v="1"/>
  </r>
  <r>
    <n v="2022"/>
    <n v="59310"/>
    <s v="Inspire Energy Holdings, LLC"/>
    <s v="B"/>
    <x v="1"/>
    <s v="O"/>
    <x v="5"/>
    <x v="2"/>
    <s v="PJM"/>
    <n v="86978.3"/>
    <n v="789946"/>
    <x v="1777"/>
    <n v="1731"/>
    <n v="20644"/>
    <x v="666"/>
    <n v="0"/>
    <n v="0"/>
    <x v="1"/>
  </r>
  <r>
    <n v="2022"/>
    <n v="59311"/>
    <s v="XOOM Energy Ohio, LLC"/>
    <s v="B"/>
    <x v="1"/>
    <s v="O"/>
    <x v="32"/>
    <x v="2"/>
    <s v="PJM"/>
    <n v="10888"/>
    <n v="101466"/>
    <x v="1778"/>
    <n v="5291"/>
    <n v="51613"/>
    <x v="1452"/>
    <n v="0"/>
    <n v="0"/>
    <x v="1"/>
  </r>
  <r>
    <n v="2022"/>
    <n v="59312"/>
    <s v="XOOM Energy Washington DC, LLC"/>
    <s v="B"/>
    <x v="1"/>
    <s v="O"/>
    <x v="48"/>
    <x v="2"/>
    <s v="PJM"/>
    <n v="1290"/>
    <n v="8847"/>
    <x v="1779"/>
    <n v="736"/>
    <n v="5239"/>
    <x v="1569"/>
    <n v="0"/>
    <n v="0"/>
    <x v="1"/>
  </r>
  <r>
    <n v="2022"/>
    <n v="59313"/>
    <s v="Palmco Power MA, LLC"/>
    <s v="B"/>
    <x v="1"/>
    <s v="O"/>
    <x v="40"/>
    <x v="2"/>
    <s v="ISNE"/>
    <n v="9665.7000000000007"/>
    <n v="36862"/>
    <x v="1780"/>
    <n v="1947.9"/>
    <n v="13079"/>
    <x v="1570"/>
    <n v="0"/>
    <n v="0"/>
    <x v="1"/>
  </r>
  <r>
    <n v="2022"/>
    <n v="59314"/>
    <s v="Infuse Energy LLC"/>
    <s v="D"/>
    <x v="0"/>
    <s v="O"/>
    <x v="21"/>
    <x v="2"/>
    <s v="ERCO"/>
    <n v="12487.1"/>
    <n v="109622"/>
    <x v="1781"/>
    <n v="1423.3"/>
    <n v="12767"/>
    <x v="710"/>
    <n v="0"/>
    <n v="0"/>
    <x v="1"/>
  </r>
  <r>
    <n v="2022"/>
    <n v="59385"/>
    <s v="Dynegy Energy Services, LLC"/>
    <s v="B"/>
    <x v="1"/>
    <s v="O"/>
    <x v="27"/>
    <x v="2"/>
    <s v="PJM"/>
    <n v="39167.599999999999"/>
    <n v="622630"/>
    <x v="1782"/>
    <n v="239922.1"/>
    <n v="4024950"/>
    <x v="1571"/>
    <n v="4564.3"/>
    <n v="79092"/>
    <x v="10"/>
  </r>
  <r>
    <n v="2022"/>
    <n v="59385"/>
    <s v="Dynegy Energy Services, LLC"/>
    <s v="B"/>
    <x v="1"/>
    <s v="O"/>
    <x v="40"/>
    <x v="2"/>
    <s v="ISNE"/>
    <n v="132511.79999999999"/>
    <n v="1277042"/>
    <x v="1783"/>
    <n v="39585.9"/>
    <n v="360254"/>
    <x v="1572"/>
    <n v="1347"/>
    <n v="12072"/>
    <x v="101"/>
  </r>
  <r>
    <n v="2022"/>
    <n v="59385"/>
    <s v="Dynegy Energy Services, LLC"/>
    <s v="B"/>
    <x v="1"/>
    <s v="O"/>
    <x v="32"/>
    <x v="2"/>
    <s v="PJM"/>
    <n v="194937"/>
    <n v="3720279"/>
    <x v="1784"/>
    <n v="352306"/>
    <n v="7357735"/>
    <x v="1419"/>
    <n v="21446.7"/>
    <n v="418361"/>
    <x v="280"/>
  </r>
  <r>
    <n v="2022"/>
    <n v="59385"/>
    <s v="Dynegy Energy Services, LLC"/>
    <s v="B"/>
    <x v="1"/>
    <s v="O"/>
    <x v="5"/>
    <x v="2"/>
    <s v="PJM"/>
    <n v="39540"/>
    <n v="505848"/>
    <x v="1785"/>
    <n v="127745.9"/>
    <n v="2174243"/>
    <x v="1573"/>
    <n v="2718.5"/>
    <n v="55650"/>
    <x v="9"/>
  </r>
  <r>
    <n v="2022"/>
    <n v="59410"/>
    <s v="Shipley Choice, LLC"/>
    <s v="B"/>
    <x v="1"/>
    <s v="O"/>
    <x v="1"/>
    <x v="2"/>
    <s v="PJM"/>
    <n v="501.1"/>
    <n v="3919"/>
    <x v="1786"/>
    <n v="0"/>
    <n v="0"/>
    <x v="19"/>
    <n v="0"/>
    <n v="0"/>
    <x v="1"/>
  </r>
  <r>
    <n v="2022"/>
    <n v="59410"/>
    <s v="Shipley Choice, LLC"/>
    <s v="B"/>
    <x v="1"/>
    <s v="O"/>
    <x v="32"/>
    <x v="2"/>
    <s v="PJM"/>
    <n v="1699.5"/>
    <n v="25089"/>
    <x v="1787"/>
    <n v="5364.2"/>
    <n v="111128"/>
    <x v="1574"/>
    <n v="1524.8"/>
    <n v="27544"/>
    <x v="37"/>
  </r>
  <r>
    <n v="2022"/>
    <n v="59410"/>
    <s v="Shipley Choice, LLC"/>
    <s v="B"/>
    <x v="1"/>
    <s v="O"/>
    <x v="5"/>
    <x v="2"/>
    <s v="PJM"/>
    <n v="14931.5"/>
    <n v="127836"/>
    <x v="1788"/>
    <n v="335"/>
    <n v="3839"/>
    <x v="1575"/>
    <n v="0"/>
    <n v="0"/>
    <x v="1"/>
  </r>
  <r>
    <n v="2022"/>
    <n v="59505"/>
    <s v="Heartland REMC"/>
    <s v="A"/>
    <x v="0"/>
    <s v="O"/>
    <x v="14"/>
    <x v="1"/>
    <s v="PJM"/>
    <n v="36863"/>
    <n v="269107"/>
    <x v="1789"/>
    <n v="19998"/>
    <n v="167602"/>
    <x v="1576"/>
    <n v="21141"/>
    <n v="251250"/>
    <x v="12"/>
  </r>
  <r>
    <n v="2022"/>
    <n v="59579"/>
    <s v="Sunnova"/>
    <s v="A"/>
    <x v="0"/>
    <s v="O"/>
    <x v="8"/>
    <x v="8"/>
    <s v="AZPS"/>
    <n v="3726.7"/>
    <n v="34880"/>
    <x v="1790"/>
    <n v="0"/>
    <n v="0"/>
    <x v="19"/>
    <n v="0"/>
    <n v="0"/>
    <x v="1"/>
  </r>
  <r>
    <n v="2022"/>
    <n v="59579"/>
    <s v="Sunnova"/>
    <s v="A"/>
    <x v="0"/>
    <s v="O"/>
    <x v="8"/>
    <x v="8"/>
    <s v="SRP"/>
    <n v="896.9"/>
    <n v="8394"/>
    <x v="1791"/>
    <n v="0"/>
    <n v="0"/>
    <x v="19"/>
    <n v="0"/>
    <n v="0"/>
    <x v="1"/>
  </r>
  <r>
    <n v="2022"/>
    <n v="59579"/>
    <s v="Sunnova"/>
    <s v="A"/>
    <x v="0"/>
    <s v="O"/>
    <x v="8"/>
    <x v="8"/>
    <s v="TEPC"/>
    <n v="400.6"/>
    <n v="3749"/>
    <x v="1792"/>
    <n v="0"/>
    <n v="0"/>
    <x v="19"/>
    <n v="0"/>
    <n v="0"/>
    <x v="1"/>
  </r>
  <r>
    <n v="2022"/>
    <n v="59579"/>
    <s v="Sunnova"/>
    <s v="A"/>
    <x v="0"/>
    <s v="O"/>
    <x v="8"/>
    <x v="8"/>
    <s v="WALC"/>
    <n v="53.3"/>
    <n v="498"/>
    <x v="1793"/>
    <n v="0"/>
    <n v="0"/>
    <x v="19"/>
    <n v="0"/>
    <n v="0"/>
    <x v="1"/>
  </r>
  <r>
    <n v="2022"/>
    <n v="59579"/>
    <s v="Sunnova"/>
    <s v="A"/>
    <x v="0"/>
    <s v="O"/>
    <x v="10"/>
    <x v="8"/>
    <s v="CISO"/>
    <n v="57973.9"/>
    <n v="405547"/>
    <x v="1794"/>
    <n v="0"/>
    <n v="0"/>
    <x v="19"/>
    <n v="0"/>
    <n v="0"/>
    <x v="1"/>
  </r>
  <r>
    <n v="2022"/>
    <n v="59579"/>
    <s v="Sunnova"/>
    <s v="A"/>
    <x v="0"/>
    <s v="O"/>
    <x v="10"/>
    <x v="8"/>
    <s v="IID"/>
    <n v="82.6"/>
    <n v="578"/>
    <x v="1795"/>
    <n v="0"/>
    <n v="0"/>
    <x v="19"/>
    <n v="0"/>
    <n v="0"/>
    <x v="1"/>
  </r>
  <r>
    <n v="2022"/>
    <n v="59579"/>
    <s v="Sunnova"/>
    <s v="A"/>
    <x v="0"/>
    <s v="O"/>
    <x v="10"/>
    <x v="8"/>
    <s v="LDWP"/>
    <n v="1135.2"/>
    <n v="7941"/>
    <x v="1796"/>
    <n v="0"/>
    <n v="0"/>
    <x v="19"/>
    <n v="0"/>
    <n v="0"/>
    <x v="1"/>
  </r>
  <r>
    <n v="2022"/>
    <n v="59579"/>
    <s v="Sunnova"/>
    <s v="A"/>
    <x v="0"/>
    <s v="O"/>
    <x v="10"/>
    <x v="8"/>
    <s v="TIDC"/>
    <n v="124.9"/>
    <n v="874"/>
    <x v="1797"/>
    <n v="0"/>
    <n v="0"/>
    <x v="19"/>
    <n v="0"/>
    <n v="0"/>
    <x v="1"/>
  </r>
  <r>
    <n v="2022"/>
    <n v="59579"/>
    <s v="Sunnova"/>
    <s v="A"/>
    <x v="0"/>
    <s v="O"/>
    <x v="10"/>
    <x v="8"/>
    <s v="BANC"/>
    <n v="1739.1"/>
    <n v="12166"/>
    <x v="1798"/>
    <n v="0"/>
    <n v="0"/>
    <x v="19"/>
    <n v="0"/>
    <n v="0"/>
    <x v="1"/>
  </r>
  <r>
    <n v="2022"/>
    <n v="59579"/>
    <s v="Sunnova"/>
    <s v="A"/>
    <x v="0"/>
    <s v="O"/>
    <x v="45"/>
    <x v="8"/>
    <s v="PSCO"/>
    <n v="452.4"/>
    <n v="8815"/>
    <x v="1799"/>
    <n v="0"/>
    <n v="0"/>
    <x v="19"/>
    <n v="0"/>
    <n v="0"/>
    <x v="1"/>
  </r>
  <r>
    <n v="2022"/>
    <n v="59579"/>
    <s v="Sunnova"/>
    <s v="A"/>
    <x v="0"/>
    <s v="O"/>
    <x v="39"/>
    <x v="8"/>
    <s v="ISNE"/>
    <n v="22494"/>
    <n v="135739"/>
    <x v="1800"/>
    <n v="0"/>
    <n v="0"/>
    <x v="19"/>
    <n v="0"/>
    <n v="0"/>
    <x v="1"/>
  </r>
  <r>
    <n v="2022"/>
    <n v="59579"/>
    <s v="Sunnova"/>
    <s v="A"/>
    <x v="0"/>
    <s v="O"/>
    <x v="48"/>
    <x v="8"/>
    <s v="PJM"/>
    <n v="15.1"/>
    <n v="273"/>
    <x v="1801"/>
    <n v="0"/>
    <n v="0"/>
    <x v="19"/>
    <n v="0"/>
    <n v="0"/>
    <x v="1"/>
  </r>
  <r>
    <n v="2022"/>
    <n v="59579"/>
    <s v="Sunnova"/>
    <s v="A"/>
    <x v="0"/>
    <s v="O"/>
    <x v="31"/>
    <x v="8"/>
    <s v="PJM"/>
    <n v="52.8"/>
    <n v="826"/>
    <x v="1802"/>
    <n v="0"/>
    <n v="0"/>
    <x v="19"/>
    <n v="0"/>
    <n v="0"/>
    <x v="1"/>
  </r>
  <r>
    <n v="2022"/>
    <n v="59579"/>
    <s v="Sunnova"/>
    <s v="A"/>
    <x v="0"/>
    <s v="O"/>
    <x v="29"/>
    <x v="8"/>
    <s v="FPL"/>
    <n v="1304.3"/>
    <n v="16020"/>
    <x v="1803"/>
    <n v="0"/>
    <n v="0"/>
    <x v="19"/>
    <n v="0"/>
    <n v="0"/>
    <x v="1"/>
  </r>
  <r>
    <n v="2022"/>
    <n v="59579"/>
    <s v="Sunnova"/>
    <s v="A"/>
    <x v="0"/>
    <s v="O"/>
    <x v="29"/>
    <x v="8"/>
    <s v="FPC"/>
    <n v="2565.8000000000002"/>
    <n v="31514"/>
    <x v="1804"/>
    <n v="0"/>
    <n v="0"/>
    <x v="19"/>
    <n v="0"/>
    <n v="0"/>
    <x v="1"/>
  </r>
  <r>
    <n v="2022"/>
    <n v="59579"/>
    <s v="Sunnova"/>
    <s v="A"/>
    <x v="0"/>
    <s v="O"/>
    <x v="29"/>
    <x v="8"/>
    <s v="HST"/>
    <n v="15"/>
    <n v="184"/>
    <x v="1066"/>
    <n v="0"/>
    <n v="0"/>
    <x v="19"/>
    <n v="0"/>
    <n v="0"/>
    <x v="1"/>
  </r>
  <r>
    <n v="2022"/>
    <n v="59579"/>
    <s v="Sunnova"/>
    <s v="A"/>
    <x v="0"/>
    <s v="O"/>
    <x v="29"/>
    <x v="8"/>
    <s v="JEA"/>
    <n v="2.1"/>
    <n v="26"/>
    <x v="640"/>
    <n v="0"/>
    <n v="0"/>
    <x v="19"/>
    <n v="0"/>
    <n v="0"/>
    <x v="1"/>
  </r>
  <r>
    <n v="2022"/>
    <n v="59579"/>
    <s v="Sunnova"/>
    <s v="A"/>
    <x v="0"/>
    <s v="O"/>
    <x v="29"/>
    <x v="8"/>
    <s v="TEC"/>
    <n v="346.6"/>
    <n v="4257"/>
    <x v="1805"/>
    <n v="0"/>
    <n v="0"/>
    <x v="19"/>
    <n v="0"/>
    <n v="0"/>
    <x v="1"/>
  </r>
  <r>
    <n v="2022"/>
    <n v="59579"/>
    <s v="Sunnova"/>
    <s v="A"/>
    <x v="0"/>
    <s v="O"/>
    <x v="29"/>
    <x v="8"/>
    <s v="SEC"/>
    <n v="182.2"/>
    <n v="2238"/>
    <x v="1806"/>
    <n v="0"/>
    <n v="0"/>
    <x v="19"/>
    <n v="0"/>
    <n v="0"/>
    <x v="1"/>
  </r>
  <r>
    <n v="2022"/>
    <n v="59579"/>
    <s v="Sunnova"/>
    <s v="A"/>
    <x v="0"/>
    <s v="O"/>
    <x v="12"/>
    <x v="8"/>
    <s v="DUK"/>
    <n v="2.7"/>
    <n v="36"/>
    <x v="47"/>
    <n v="0"/>
    <n v="0"/>
    <x v="19"/>
    <n v="0"/>
    <n v="0"/>
    <x v="1"/>
  </r>
  <r>
    <n v="2022"/>
    <n v="59579"/>
    <s v="Sunnova"/>
    <s v="A"/>
    <x v="0"/>
    <s v="O"/>
    <x v="50"/>
    <x v="8"/>
    <s v="NA"/>
    <n v="590.1"/>
    <n v="3016"/>
    <x v="1807"/>
    <n v="0"/>
    <n v="0"/>
    <x v="19"/>
    <n v="0"/>
    <n v="0"/>
    <x v="1"/>
  </r>
  <r>
    <n v="2022"/>
    <n v="59579"/>
    <s v="Sunnova"/>
    <s v="A"/>
    <x v="0"/>
    <s v="O"/>
    <x v="50"/>
    <x v="8"/>
    <s v="HECO"/>
    <n v="2754.5"/>
    <n v="14077"/>
    <x v="1808"/>
    <n v="0"/>
    <n v="0"/>
    <x v="19"/>
    <n v="0"/>
    <n v="0"/>
    <x v="1"/>
  </r>
  <r>
    <n v="2022"/>
    <n v="59579"/>
    <s v="Sunnova"/>
    <s v="A"/>
    <x v="0"/>
    <s v="O"/>
    <x v="27"/>
    <x v="8"/>
    <s v="PJM"/>
    <n v="150.9"/>
    <n v="949"/>
    <x v="1797"/>
    <n v="0"/>
    <n v="0"/>
    <x v="19"/>
    <n v="0"/>
    <n v="0"/>
    <x v="1"/>
  </r>
  <r>
    <n v="2022"/>
    <n v="59579"/>
    <s v="Sunnova"/>
    <s v="A"/>
    <x v="0"/>
    <s v="O"/>
    <x v="14"/>
    <x v="8"/>
    <s v="PJM"/>
    <n v="4.4000000000000004"/>
    <n v="23"/>
    <x v="640"/>
    <n v="0"/>
    <n v="0"/>
    <x v="19"/>
    <n v="0"/>
    <n v="0"/>
    <x v="1"/>
  </r>
  <r>
    <n v="2022"/>
    <n v="59579"/>
    <s v="Sunnova"/>
    <s v="A"/>
    <x v="0"/>
    <s v="O"/>
    <x v="17"/>
    <x v="8"/>
    <s v="MISO"/>
    <n v="19"/>
    <n v="133"/>
    <x v="1809"/>
    <n v="0"/>
    <n v="0"/>
    <x v="19"/>
    <n v="0"/>
    <n v="0"/>
    <x v="1"/>
  </r>
  <r>
    <n v="2022"/>
    <n v="59579"/>
    <s v="Sunnova"/>
    <s v="A"/>
    <x v="0"/>
    <s v="O"/>
    <x v="17"/>
    <x v="8"/>
    <s v="SWPP"/>
    <n v="8.3000000000000007"/>
    <n v="58"/>
    <x v="1810"/>
    <n v="0"/>
    <n v="0"/>
    <x v="19"/>
    <n v="0"/>
    <n v="0"/>
    <x v="1"/>
  </r>
  <r>
    <n v="2022"/>
    <n v="59579"/>
    <s v="Sunnova"/>
    <s v="A"/>
    <x v="0"/>
    <s v="O"/>
    <x v="40"/>
    <x v="8"/>
    <s v="ISNE"/>
    <n v="17586.7"/>
    <n v="104717"/>
    <x v="1811"/>
    <n v="0"/>
    <n v="0"/>
    <x v="19"/>
    <n v="0"/>
    <n v="0"/>
    <x v="1"/>
  </r>
  <r>
    <n v="2022"/>
    <n v="59579"/>
    <s v="Sunnova"/>
    <s v="A"/>
    <x v="0"/>
    <s v="O"/>
    <x v="1"/>
    <x v="8"/>
    <s v="PJM"/>
    <n v="7318.6"/>
    <n v="52856"/>
    <x v="1812"/>
    <n v="0"/>
    <n v="0"/>
    <x v="19"/>
    <n v="0"/>
    <n v="0"/>
    <x v="1"/>
  </r>
  <r>
    <n v="2022"/>
    <n v="59579"/>
    <s v="Sunnova"/>
    <s v="A"/>
    <x v="0"/>
    <s v="O"/>
    <x v="6"/>
    <x v="8"/>
    <s v="MISO"/>
    <n v="0.9"/>
    <n v="16"/>
    <x v="1165"/>
    <n v="0"/>
    <n v="0"/>
    <x v="19"/>
    <n v="0"/>
    <n v="0"/>
    <x v="1"/>
  </r>
  <r>
    <n v="2022"/>
    <n v="59579"/>
    <s v="Sunnova"/>
    <s v="A"/>
    <x v="0"/>
    <s v="O"/>
    <x v="35"/>
    <x v="8"/>
    <s v="MISO"/>
    <n v="1.1000000000000001"/>
    <n v="8"/>
    <x v="47"/>
    <n v="0"/>
    <n v="0"/>
    <x v="19"/>
    <n v="0"/>
    <n v="0"/>
    <x v="1"/>
  </r>
  <r>
    <n v="2022"/>
    <n v="59579"/>
    <s v="Sunnova"/>
    <s v="A"/>
    <x v="0"/>
    <s v="O"/>
    <x v="13"/>
    <x v="8"/>
    <s v="DUK"/>
    <n v="6.7"/>
    <n v="141"/>
    <x v="486"/>
    <n v="0"/>
    <n v="0"/>
    <x v="19"/>
    <n v="0"/>
    <n v="0"/>
    <x v="1"/>
  </r>
  <r>
    <n v="2022"/>
    <n v="59579"/>
    <s v="Sunnova"/>
    <s v="A"/>
    <x v="0"/>
    <s v="O"/>
    <x v="49"/>
    <x v="8"/>
    <s v="ISNE"/>
    <n v="37.700000000000003"/>
    <n v="437"/>
    <x v="1813"/>
    <n v="0"/>
    <n v="0"/>
    <x v="19"/>
    <n v="0"/>
    <n v="0"/>
    <x v="1"/>
  </r>
  <r>
    <n v="2022"/>
    <n v="59579"/>
    <s v="Sunnova"/>
    <s v="A"/>
    <x v="0"/>
    <s v="O"/>
    <x v="26"/>
    <x v="8"/>
    <s v="NYIS"/>
    <n v="161.1"/>
    <n v="1042"/>
    <x v="1814"/>
    <n v="0"/>
    <n v="0"/>
    <x v="19"/>
    <n v="0"/>
    <n v="0"/>
    <x v="1"/>
  </r>
  <r>
    <n v="2022"/>
    <n v="59579"/>
    <s v="Sunnova"/>
    <s v="A"/>
    <x v="0"/>
    <s v="O"/>
    <x v="26"/>
    <x v="8"/>
    <s v="PJM"/>
    <n v="44366.400000000001"/>
    <n v="286924"/>
    <x v="1815"/>
    <n v="0"/>
    <n v="0"/>
    <x v="19"/>
    <n v="0"/>
    <n v="0"/>
    <x v="1"/>
  </r>
  <r>
    <n v="2022"/>
    <n v="59579"/>
    <s v="Sunnova"/>
    <s v="A"/>
    <x v="0"/>
    <s v="O"/>
    <x v="43"/>
    <x v="8"/>
    <s v="EPE"/>
    <n v="26.3"/>
    <n v="157"/>
    <x v="849"/>
    <n v="0"/>
    <n v="0"/>
    <x v="19"/>
    <n v="0"/>
    <n v="0"/>
    <x v="1"/>
  </r>
  <r>
    <n v="2022"/>
    <n v="59579"/>
    <s v="Sunnova"/>
    <s v="A"/>
    <x v="0"/>
    <s v="O"/>
    <x v="43"/>
    <x v="8"/>
    <s v="PNM"/>
    <n v="1317.1"/>
    <n v="7895"/>
    <x v="1816"/>
    <n v="0"/>
    <n v="0"/>
    <x v="19"/>
    <n v="0"/>
    <n v="0"/>
    <x v="1"/>
  </r>
  <r>
    <n v="2022"/>
    <n v="59579"/>
    <s v="Sunnova"/>
    <s v="A"/>
    <x v="0"/>
    <s v="O"/>
    <x v="43"/>
    <x v="8"/>
    <s v="SWPP"/>
    <n v="5.5"/>
    <n v="33"/>
    <x v="1139"/>
    <n v="0"/>
    <n v="0"/>
    <x v="19"/>
    <n v="0"/>
    <n v="0"/>
    <x v="1"/>
  </r>
  <r>
    <n v="2022"/>
    <n v="59579"/>
    <s v="Sunnova"/>
    <s v="A"/>
    <x v="0"/>
    <s v="O"/>
    <x v="37"/>
    <x v="8"/>
    <s v="NEVP"/>
    <n v="5745.1"/>
    <n v="47714"/>
    <x v="1817"/>
    <n v="0"/>
    <n v="0"/>
    <x v="19"/>
    <n v="0"/>
    <n v="0"/>
    <x v="1"/>
  </r>
  <r>
    <n v="2022"/>
    <n v="59579"/>
    <s v="Sunnova"/>
    <s v="A"/>
    <x v="0"/>
    <s v="O"/>
    <x v="4"/>
    <x v="8"/>
    <s v="NA"/>
    <n v="0.6"/>
    <n v="3"/>
    <x v="1818"/>
    <n v="0"/>
    <n v="0"/>
    <x v="19"/>
    <n v="0"/>
    <n v="0"/>
    <x v="1"/>
  </r>
  <r>
    <n v="2022"/>
    <n v="59579"/>
    <s v="Sunnova"/>
    <s v="A"/>
    <x v="0"/>
    <s v="O"/>
    <x v="4"/>
    <x v="8"/>
    <s v="NYIS"/>
    <n v="6128.4"/>
    <n v="32806"/>
    <x v="1819"/>
    <n v="0"/>
    <n v="0"/>
    <x v="19"/>
    <n v="0"/>
    <n v="0"/>
    <x v="1"/>
  </r>
  <r>
    <n v="2022"/>
    <n v="59579"/>
    <s v="Sunnova"/>
    <s v="A"/>
    <x v="0"/>
    <s v="O"/>
    <x v="4"/>
    <x v="8"/>
    <s v="PJM"/>
    <n v="5341.7"/>
    <n v="28594"/>
    <x v="1820"/>
    <n v="0"/>
    <n v="0"/>
    <x v="19"/>
    <n v="0"/>
    <n v="0"/>
    <x v="1"/>
  </r>
  <r>
    <n v="2022"/>
    <n v="59579"/>
    <s v="Sunnova"/>
    <s v="A"/>
    <x v="0"/>
    <s v="O"/>
    <x v="32"/>
    <x v="8"/>
    <s v="PJM"/>
    <n v="0.2"/>
    <n v="6"/>
    <x v="47"/>
    <n v="0"/>
    <n v="0"/>
    <x v="19"/>
    <n v="0"/>
    <n v="0"/>
    <x v="1"/>
  </r>
  <r>
    <n v="2022"/>
    <n v="59579"/>
    <s v="Sunnova"/>
    <s v="A"/>
    <x v="0"/>
    <s v="O"/>
    <x v="5"/>
    <x v="8"/>
    <s v="PJM"/>
    <n v="9079.2000000000007"/>
    <n v="65141"/>
    <x v="1821"/>
    <n v="0"/>
    <n v="0"/>
    <x v="19"/>
    <n v="0"/>
    <n v="0"/>
    <x v="1"/>
  </r>
  <r>
    <n v="2022"/>
    <n v="59579"/>
    <s v="Sunnova"/>
    <s v="A"/>
    <x v="0"/>
    <s v="O"/>
    <x v="36"/>
    <x v="8"/>
    <s v="ISNE"/>
    <n v="2528.5"/>
    <n v="16343"/>
    <x v="1822"/>
    <n v="0"/>
    <n v="0"/>
    <x v="19"/>
    <n v="0"/>
    <n v="0"/>
    <x v="1"/>
  </r>
  <r>
    <n v="2022"/>
    <n v="59579"/>
    <s v="Sunnova"/>
    <s v="A"/>
    <x v="0"/>
    <s v="O"/>
    <x v="7"/>
    <x v="8"/>
    <s v="CPLE"/>
    <n v="21.4"/>
    <n v="210"/>
    <x v="1435"/>
    <n v="0"/>
    <n v="0"/>
    <x v="19"/>
    <n v="0"/>
    <n v="0"/>
    <x v="1"/>
  </r>
  <r>
    <n v="2022"/>
    <n v="59579"/>
    <s v="Sunnova"/>
    <s v="A"/>
    <x v="0"/>
    <s v="O"/>
    <x v="7"/>
    <x v="8"/>
    <s v="DUK"/>
    <n v="292.60000000000002"/>
    <n v="2875"/>
    <x v="1823"/>
    <n v="0"/>
    <n v="0"/>
    <x v="19"/>
    <n v="0"/>
    <n v="0"/>
    <x v="1"/>
  </r>
  <r>
    <n v="2022"/>
    <n v="59579"/>
    <s v="Sunnova"/>
    <s v="A"/>
    <x v="0"/>
    <s v="O"/>
    <x v="21"/>
    <x v="8"/>
    <s v="EPE"/>
    <n v="375.8"/>
    <n v="4414"/>
    <x v="1824"/>
    <n v="0"/>
    <n v="0"/>
    <x v="19"/>
    <n v="0"/>
    <n v="0"/>
    <x v="1"/>
  </r>
  <r>
    <n v="2022"/>
    <n v="59579"/>
    <s v="Sunnova"/>
    <s v="A"/>
    <x v="0"/>
    <s v="O"/>
    <x v="21"/>
    <x v="8"/>
    <s v="ERCO"/>
    <n v="6181.5"/>
    <n v="72607"/>
    <x v="1825"/>
    <n v="0"/>
    <n v="0"/>
    <x v="19"/>
    <n v="0"/>
    <n v="0"/>
    <x v="1"/>
  </r>
  <r>
    <n v="2022"/>
    <n v="59579"/>
    <s v="Sunnova"/>
    <s v="A"/>
    <x v="0"/>
    <s v="O"/>
    <x v="21"/>
    <x v="8"/>
    <s v="MISO"/>
    <n v="48.2"/>
    <n v="566"/>
    <x v="1826"/>
    <n v="0"/>
    <n v="0"/>
    <x v="19"/>
    <n v="0"/>
    <n v="0"/>
    <x v="1"/>
  </r>
  <r>
    <n v="2022"/>
    <n v="59579"/>
    <s v="Sunnova"/>
    <s v="A"/>
    <x v="0"/>
    <s v="O"/>
    <x v="21"/>
    <x v="8"/>
    <s v="SWPP"/>
    <n v="27.3"/>
    <n v="320"/>
    <x v="686"/>
    <n v="0"/>
    <n v="0"/>
    <x v="19"/>
    <n v="0"/>
    <n v="0"/>
    <x v="1"/>
  </r>
  <r>
    <n v="2022"/>
    <n v="59579"/>
    <s v="Sunnova"/>
    <s v="A"/>
    <x v="0"/>
    <s v="O"/>
    <x v="38"/>
    <x v="8"/>
    <s v="BPAT"/>
    <n v="0.8"/>
    <n v="21"/>
    <x v="1165"/>
    <n v="0"/>
    <n v="0"/>
    <x v="19"/>
    <n v="0"/>
    <n v="0"/>
    <x v="1"/>
  </r>
  <r>
    <n v="2022"/>
    <n v="59579"/>
    <s v="Sunnova"/>
    <s v="A"/>
    <x v="0"/>
    <s v="O"/>
    <x v="2"/>
    <x v="8"/>
    <s v="PJM"/>
    <n v="5"/>
    <n v="55"/>
    <x v="1245"/>
    <n v="0"/>
    <n v="0"/>
    <x v="19"/>
    <n v="0"/>
    <n v="0"/>
    <x v="1"/>
  </r>
  <r>
    <n v="2022"/>
    <n v="59580"/>
    <s v="SunPower Capital, LLC"/>
    <s v="A"/>
    <x v="0"/>
    <s v="O"/>
    <x v="8"/>
    <x v="8"/>
    <s v="AZPS"/>
    <n v="12514.6"/>
    <n v="87597"/>
    <x v="1827"/>
    <n v="0"/>
    <n v="0"/>
    <x v="19"/>
    <n v="0"/>
    <n v="0"/>
    <x v="1"/>
  </r>
  <r>
    <n v="2022"/>
    <n v="59580"/>
    <s v="SunPower Capital, LLC"/>
    <s v="A"/>
    <x v="0"/>
    <s v="O"/>
    <x v="8"/>
    <x v="8"/>
    <s v="CISO"/>
    <n v="366.7"/>
    <n v="2566"/>
    <x v="1828"/>
    <n v="0"/>
    <n v="0"/>
    <x v="19"/>
    <n v="0"/>
    <n v="0"/>
    <x v="1"/>
  </r>
  <r>
    <n v="2022"/>
    <n v="59580"/>
    <s v="SunPower Capital, LLC"/>
    <s v="A"/>
    <x v="0"/>
    <s v="O"/>
    <x v="8"/>
    <x v="8"/>
    <s v="PSCO"/>
    <n v="9.9"/>
    <n v="69"/>
    <x v="408"/>
    <n v="0"/>
    <n v="0"/>
    <x v="19"/>
    <n v="0"/>
    <n v="0"/>
    <x v="1"/>
  </r>
  <r>
    <n v="2022"/>
    <n v="59580"/>
    <s v="SunPower Capital, LLC"/>
    <s v="A"/>
    <x v="0"/>
    <s v="O"/>
    <x v="8"/>
    <x v="8"/>
    <s v="SRP"/>
    <n v="720.2"/>
    <n v="5041"/>
    <x v="1829"/>
    <n v="0"/>
    <n v="0"/>
    <x v="19"/>
    <n v="0"/>
    <n v="0"/>
    <x v="1"/>
  </r>
  <r>
    <n v="2022"/>
    <n v="59580"/>
    <s v="SunPower Capital, LLC"/>
    <s v="A"/>
    <x v="0"/>
    <s v="O"/>
    <x v="8"/>
    <x v="8"/>
    <s v="TEPC"/>
    <n v="3475.5"/>
    <n v="24327"/>
    <x v="94"/>
    <n v="0"/>
    <n v="0"/>
    <x v="19"/>
    <n v="0"/>
    <n v="0"/>
    <x v="1"/>
  </r>
  <r>
    <n v="2022"/>
    <n v="59580"/>
    <s v="SunPower Capital, LLC"/>
    <s v="A"/>
    <x v="0"/>
    <s v="O"/>
    <x v="8"/>
    <x v="8"/>
    <s v="WALC"/>
    <n v="351"/>
    <n v="2456"/>
    <x v="1830"/>
    <n v="0"/>
    <n v="0"/>
    <x v="19"/>
    <n v="0"/>
    <n v="0"/>
    <x v="1"/>
  </r>
  <r>
    <n v="2022"/>
    <n v="59580"/>
    <s v="SunPower Capital, LLC"/>
    <s v="A"/>
    <x v="0"/>
    <s v="O"/>
    <x v="10"/>
    <x v="8"/>
    <s v="CISO"/>
    <n v="80388.5"/>
    <n v="358082"/>
    <x v="1831"/>
    <n v="0"/>
    <n v="0"/>
    <x v="19"/>
    <n v="0"/>
    <n v="0"/>
    <x v="1"/>
  </r>
  <r>
    <n v="2022"/>
    <n v="59580"/>
    <s v="SunPower Capital, LLC"/>
    <s v="A"/>
    <x v="0"/>
    <s v="O"/>
    <x v="10"/>
    <x v="8"/>
    <s v="IID"/>
    <n v="1615.3"/>
    <n v="7195"/>
    <x v="1832"/>
    <n v="0"/>
    <n v="0"/>
    <x v="19"/>
    <n v="0"/>
    <n v="0"/>
    <x v="1"/>
  </r>
  <r>
    <n v="2022"/>
    <n v="59580"/>
    <s v="SunPower Capital, LLC"/>
    <s v="A"/>
    <x v="0"/>
    <s v="O"/>
    <x v="10"/>
    <x v="8"/>
    <s v="LDWP"/>
    <n v="5482.1"/>
    <n v="24419"/>
    <x v="1833"/>
    <n v="0"/>
    <n v="0"/>
    <x v="19"/>
    <n v="0"/>
    <n v="0"/>
    <x v="1"/>
  </r>
  <r>
    <n v="2022"/>
    <n v="59580"/>
    <s v="SunPower Capital, LLC"/>
    <s v="A"/>
    <x v="0"/>
    <s v="O"/>
    <x v="10"/>
    <x v="8"/>
    <s v="NEVP"/>
    <n v="18"/>
    <n v="80"/>
    <x v="1834"/>
    <n v="0"/>
    <n v="0"/>
    <x v="19"/>
    <n v="0"/>
    <n v="0"/>
    <x v="1"/>
  </r>
  <r>
    <n v="2022"/>
    <n v="59580"/>
    <s v="SunPower Capital, LLC"/>
    <s v="A"/>
    <x v="0"/>
    <s v="O"/>
    <x v="10"/>
    <x v="8"/>
    <s v="PACW"/>
    <n v="66.2"/>
    <n v="295"/>
    <x v="1835"/>
    <n v="0"/>
    <n v="0"/>
    <x v="19"/>
    <n v="0"/>
    <n v="0"/>
    <x v="1"/>
  </r>
  <r>
    <n v="2022"/>
    <n v="59580"/>
    <s v="SunPower Capital, LLC"/>
    <s v="A"/>
    <x v="0"/>
    <s v="O"/>
    <x v="10"/>
    <x v="8"/>
    <s v="TIDC"/>
    <n v="4281.1000000000004"/>
    <n v="19070"/>
    <x v="1836"/>
    <n v="0"/>
    <n v="0"/>
    <x v="19"/>
    <n v="0"/>
    <n v="0"/>
    <x v="1"/>
  </r>
  <r>
    <n v="2022"/>
    <n v="59580"/>
    <s v="SunPower Capital, LLC"/>
    <s v="A"/>
    <x v="0"/>
    <s v="O"/>
    <x v="10"/>
    <x v="8"/>
    <s v="WALC"/>
    <n v="161.19999999999999"/>
    <n v="718"/>
    <x v="1837"/>
    <n v="0"/>
    <n v="0"/>
    <x v="19"/>
    <n v="0"/>
    <n v="0"/>
    <x v="1"/>
  </r>
  <r>
    <n v="2022"/>
    <n v="59580"/>
    <s v="SunPower Capital, LLC"/>
    <s v="A"/>
    <x v="0"/>
    <s v="O"/>
    <x v="10"/>
    <x v="8"/>
    <s v="BANC"/>
    <n v="6"/>
    <n v="27"/>
    <x v="1165"/>
    <n v="0"/>
    <n v="0"/>
    <x v="19"/>
    <n v="0"/>
    <n v="0"/>
    <x v="1"/>
  </r>
  <r>
    <n v="2022"/>
    <n v="59580"/>
    <s v="SunPower Capital, LLC"/>
    <s v="A"/>
    <x v="0"/>
    <s v="O"/>
    <x v="45"/>
    <x v="8"/>
    <s v="PSCO"/>
    <n v="748.9"/>
    <n v="4290"/>
    <x v="1838"/>
    <n v="0"/>
    <n v="0"/>
    <x v="19"/>
    <n v="0"/>
    <n v="0"/>
    <x v="1"/>
  </r>
  <r>
    <n v="2022"/>
    <n v="59580"/>
    <s v="SunPower Capital, LLC"/>
    <s v="A"/>
    <x v="0"/>
    <s v="O"/>
    <x v="45"/>
    <x v="8"/>
    <s v="WACM"/>
    <n v="58.4"/>
    <n v="335"/>
    <x v="1839"/>
    <n v="0"/>
    <n v="0"/>
    <x v="19"/>
    <n v="0"/>
    <n v="0"/>
    <x v="1"/>
  </r>
  <r>
    <n v="2022"/>
    <n v="59580"/>
    <s v="SunPower Capital, LLC"/>
    <s v="A"/>
    <x v="0"/>
    <s v="O"/>
    <x v="39"/>
    <x v="8"/>
    <s v="ISNE"/>
    <n v="3941.5"/>
    <n v="23935"/>
    <x v="1840"/>
    <n v="0"/>
    <n v="0"/>
    <x v="19"/>
    <n v="0"/>
    <n v="0"/>
    <x v="1"/>
  </r>
  <r>
    <n v="2022"/>
    <n v="59580"/>
    <s v="SunPower Capital, LLC"/>
    <s v="A"/>
    <x v="0"/>
    <s v="O"/>
    <x v="50"/>
    <x v="8"/>
    <s v="HECO"/>
    <n v="2461.5"/>
    <n v="4563"/>
    <x v="1841"/>
    <n v="0"/>
    <n v="0"/>
    <x v="19"/>
    <n v="0"/>
    <n v="0"/>
    <x v="1"/>
  </r>
  <r>
    <n v="2022"/>
    <n v="59580"/>
    <s v="SunPower Capital, LLC"/>
    <s v="A"/>
    <x v="0"/>
    <s v="O"/>
    <x v="40"/>
    <x v="8"/>
    <s v="ISNE"/>
    <n v="1117"/>
    <n v="6670"/>
    <x v="1842"/>
    <n v="0"/>
    <n v="0"/>
    <x v="19"/>
    <n v="0"/>
    <n v="0"/>
    <x v="1"/>
  </r>
  <r>
    <n v="2022"/>
    <n v="59580"/>
    <s v="SunPower Capital, LLC"/>
    <s v="A"/>
    <x v="0"/>
    <s v="O"/>
    <x v="26"/>
    <x v="8"/>
    <s v="NYIS"/>
    <n v="27"/>
    <n v="177"/>
    <x v="849"/>
    <n v="0"/>
    <n v="0"/>
    <x v="19"/>
    <n v="0"/>
    <n v="0"/>
    <x v="1"/>
  </r>
  <r>
    <n v="2022"/>
    <n v="59580"/>
    <s v="SunPower Capital, LLC"/>
    <s v="A"/>
    <x v="0"/>
    <s v="O"/>
    <x v="26"/>
    <x v="8"/>
    <s v="PJM"/>
    <n v="7647.7"/>
    <n v="50193"/>
    <x v="1843"/>
    <n v="0"/>
    <n v="0"/>
    <x v="19"/>
    <n v="0"/>
    <n v="0"/>
    <x v="1"/>
  </r>
  <r>
    <n v="2022"/>
    <n v="59580"/>
    <s v="SunPower Capital, LLC"/>
    <s v="A"/>
    <x v="0"/>
    <s v="O"/>
    <x v="37"/>
    <x v="8"/>
    <s v="NEVP"/>
    <n v="1421.2"/>
    <n v="10360"/>
    <x v="1311"/>
    <n v="0"/>
    <n v="0"/>
    <x v="19"/>
    <n v="0"/>
    <n v="0"/>
    <x v="1"/>
  </r>
  <r>
    <n v="2022"/>
    <n v="59580"/>
    <s v="SunPower Capital, LLC"/>
    <s v="A"/>
    <x v="0"/>
    <s v="O"/>
    <x v="4"/>
    <x v="8"/>
    <s v="NYIS"/>
    <n v="13557"/>
    <n v="52461"/>
    <x v="1844"/>
    <n v="0"/>
    <n v="0"/>
    <x v="19"/>
    <n v="0"/>
    <n v="0"/>
    <x v="1"/>
  </r>
  <r>
    <n v="2022"/>
    <n v="59580"/>
    <s v="SunPower Capital, LLC"/>
    <s v="A"/>
    <x v="0"/>
    <s v="O"/>
    <x v="4"/>
    <x v="8"/>
    <s v="PJM"/>
    <n v="1707.3"/>
    <n v="6607"/>
    <x v="1845"/>
    <n v="0"/>
    <n v="0"/>
    <x v="19"/>
    <n v="0"/>
    <n v="0"/>
    <x v="1"/>
  </r>
  <r>
    <n v="2022"/>
    <n v="59580"/>
    <s v="SunPower Capital, LLC"/>
    <s v="A"/>
    <x v="0"/>
    <s v="O"/>
    <x v="5"/>
    <x v="8"/>
    <s v="NYIS"/>
    <n v="0.5"/>
    <n v="5"/>
    <x v="47"/>
    <n v="0"/>
    <n v="0"/>
    <x v="19"/>
    <n v="0"/>
    <n v="0"/>
    <x v="1"/>
  </r>
  <r>
    <n v="2022"/>
    <n v="59580"/>
    <s v="SunPower Capital, LLC"/>
    <s v="A"/>
    <x v="0"/>
    <s v="O"/>
    <x v="5"/>
    <x v="8"/>
    <s v="PJM"/>
    <n v="26.4"/>
    <n v="238"/>
    <x v="1208"/>
    <n v="0"/>
    <n v="0"/>
    <x v="19"/>
    <n v="0"/>
    <n v="0"/>
    <x v="1"/>
  </r>
  <r>
    <n v="2022"/>
    <n v="59580"/>
    <s v="SunPower Capital, LLC"/>
    <s v="A"/>
    <x v="0"/>
    <s v="O"/>
    <x v="41"/>
    <x v="8"/>
    <s v="ISNE"/>
    <n v="361.7"/>
    <n v="1287"/>
    <x v="1846"/>
    <n v="0"/>
    <n v="0"/>
    <x v="19"/>
    <n v="0"/>
    <n v="0"/>
    <x v="1"/>
  </r>
  <r>
    <n v="2022"/>
    <n v="59619"/>
    <s v="EDF Energy Services, LLC"/>
    <s v="B"/>
    <x v="1"/>
    <s v="O"/>
    <x v="39"/>
    <x v="2"/>
    <s v="ISNE"/>
    <n v="0"/>
    <n v="0"/>
    <x v="19"/>
    <n v="48465"/>
    <n v="599207"/>
    <x v="1577"/>
    <n v="17392.3"/>
    <n v="195043"/>
    <x v="21"/>
  </r>
  <r>
    <n v="2022"/>
    <n v="59619"/>
    <s v="EDF Energy Services, LLC"/>
    <s v="B"/>
    <x v="1"/>
    <s v="O"/>
    <x v="48"/>
    <x v="2"/>
    <s v="PJM"/>
    <n v="0"/>
    <n v="0"/>
    <x v="19"/>
    <n v="5596.4"/>
    <n v="63961"/>
    <x v="116"/>
    <n v="0"/>
    <n v="0"/>
    <x v="1"/>
  </r>
  <r>
    <n v="2022"/>
    <n v="59619"/>
    <s v="EDF Energy Services, LLC"/>
    <s v="B"/>
    <x v="1"/>
    <s v="O"/>
    <x v="31"/>
    <x v="2"/>
    <s v="PJM"/>
    <n v="0"/>
    <n v="0"/>
    <x v="19"/>
    <n v="292.39999999999998"/>
    <n v="3930"/>
    <x v="555"/>
    <n v="8178.9"/>
    <n v="118987"/>
    <x v="2"/>
  </r>
  <r>
    <n v="2022"/>
    <n v="59619"/>
    <s v="EDF Energy Services, LLC"/>
    <s v="B"/>
    <x v="1"/>
    <s v="O"/>
    <x v="27"/>
    <x v="2"/>
    <s v="PJM"/>
    <n v="0"/>
    <n v="0"/>
    <x v="19"/>
    <n v="58047.4"/>
    <n v="1058425"/>
    <x v="1382"/>
    <n v="157630.79999999999"/>
    <n v="2050304"/>
    <x v="193"/>
  </r>
  <r>
    <n v="2022"/>
    <n v="59619"/>
    <s v="EDF Energy Services, LLC"/>
    <s v="B"/>
    <x v="1"/>
    <s v="O"/>
    <x v="40"/>
    <x v="2"/>
    <s v="ISNE"/>
    <n v="0"/>
    <n v="0"/>
    <x v="19"/>
    <n v="209066.4"/>
    <n v="1947877"/>
    <x v="905"/>
    <n v="41622.300000000003"/>
    <n v="409096"/>
    <x v="106"/>
  </r>
  <r>
    <n v="2022"/>
    <n v="59619"/>
    <s v="EDF Energy Services, LLC"/>
    <s v="B"/>
    <x v="1"/>
    <s v="O"/>
    <x v="1"/>
    <x v="2"/>
    <s v="PJM"/>
    <n v="0"/>
    <n v="0"/>
    <x v="19"/>
    <n v="9211"/>
    <n v="106648"/>
    <x v="1327"/>
    <n v="3414.4"/>
    <n v="46050"/>
    <x v="12"/>
  </r>
  <r>
    <n v="2022"/>
    <n v="59619"/>
    <s v="EDF Energy Services, LLC"/>
    <s v="B"/>
    <x v="1"/>
    <s v="O"/>
    <x v="28"/>
    <x v="2"/>
    <s v="ISNE"/>
    <n v="0"/>
    <n v="0"/>
    <x v="19"/>
    <n v="19811.8"/>
    <n v="303934"/>
    <x v="1552"/>
    <n v="10313.1"/>
    <n v="155798"/>
    <x v="5"/>
  </r>
  <r>
    <n v="2022"/>
    <n v="59619"/>
    <s v="EDF Energy Services, LLC"/>
    <s v="B"/>
    <x v="1"/>
    <s v="O"/>
    <x v="49"/>
    <x v="2"/>
    <s v="ISNE"/>
    <n v="0"/>
    <n v="0"/>
    <x v="19"/>
    <n v="23599.599999999999"/>
    <n v="279825"/>
    <x v="427"/>
    <n v="5480.3"/>
    <n v="68216"/>
    <x v="50"/>
  </r>
  <r>
    <n v="2022"/>
    <n v="59619"/>
    <s v="EDF Energy Services, LLC"/>
    <s v="B"/>
    <x v="1"/>
    <s v="O"/>
    <x v="26"/>
    <x v="2"/>
    <s v="PJM"/>
    <n v="0"/>
    <n v="0"/>
    <x v="19"/>
    <n v="130043.8"/>
    <n v="1527471"/>
    <x v="1501"/>
    <n v="22346.9"/>
    <n v="269688"/>
    <x v="21"/>
  </r>
  <r>
    <n v="2022"/>
    <n v="59619"/>
    <s v="EDF Energy Services, LLC"/>
    <s v="B"/>
    <x v="1"/>
    <s v="O"/>
    <x v="4"/>
    <x v="2"/>
    <s v="NYIS"/>
    <n v="0"/>
    <n v="0"/>
    <x v="19"/>
    <n v="40497.1"/>
    <n v="413740"/>
    <x v="427"/>
    <n v="4982.3999999999996"/>
    <n v="100746"/>
    <x v="2"/>
  </r>
  <r>
    <n v="2022"/>
    <n v="59619"/>
    <s v="EDF Energy Services, LLC"/>
    <s v="B"/>
    <x v="1"/>
    <s v="O"/>
    <x v="32"/>
    <x v="2"/>
    <s v="PJM"/>
    <n v="0"/>
    <n v="0"/>
    <x v="19"/>
    <n v="42746.9"/>
    <n v="642695"/>
    <x v="1383"/>
    <n v="191840.2"/>
    <n v="2691052"/>
    <x v="139"/>
  </r>
  <r>
    <n v="2022"/>
    <n v="59619"/>
    <s v="EDF Energy Services, LLC"/>
    <s v="B"/>
    <x v="1"/>
    <s v="O"/>
    <x v="5"/>
    <x v="2"/>
    <s v="PJM"/>
    <n v="0"/>
    <n v="0"/>
    <x v="19"/>
    <n v="55613.4"/>
    <n v="778155"/>
    <x v="1578"/>
    <n v="140786.79999999999"/>
    <n v="1977634"/>
    <x v="21"/>
  </r>
  <r>
    <n v="2022"/>
    <n v="59619"/>
    <s v="EDF Energy Services, LLC"/>
    <s v="B"/>
    <x v="1"/>
    <s v="O"/>
    <x v="36"/>
    <x v="2"/>
    <s v="ISNE"/>
    <n v="0"/>
    <n v="0"/>
    <x v="19"/>
    <n v="19243"/>
    <n v="229836"/>
    <x v="1383"/>
    <n v="4110.5"/>
    <n v="52264"/>
    <x v="27"/>
  </r>
  <r>
    <n v="2022"/>
    <n v="59619"/>
    <s v="EDF Energy Services, LLC"/>
    <s v="B"/>
    <x v="1"/>
    <s v="O"/>
    <x v="2"/>
    <x v="2"/>
    <s v="PJM"/>
    <n v="0"/>
    <n v="0"/>
    <x v="19"/>
    <n v="55713.9"/>
    <n v="649342"/>
    <x v="91"/>
    <n v="20613.5"/>
    <n v="285194"/>
    <x v="15"/>
  </r>
  <r>
    <n v="2022"/>
    <n v="59619"/>
    <s v="EDF Energy Services, LLC"/>
    <s v="D"/>
    <x v="0"/>
    <s v="O"/>
    <x v="21"/>
    <x v="2"/>
    <s v="ERCO"/>
    <n v="0"/>
    <n v="0"/>
    <x v="19"/>
    <n v="708783"/>
    <n v="13291084"/>
    <x v="1579"/>
    <n v="1397986.3"/>
    <n v="20799720"/>
    <x v="490"/>
  </r>
  <r>
    <n v="2022"/>
    <n v="59620"/>
    <s v="Verde Energy USA"/>
    <s v="B"/>
    <x v="1"/>
    <s v="O"/>
    <x v="39"/>
    <x v="2"/>
    <s v="ISNE"/>
    <n v="8188"/>
    <n v="57359"/>
    <x v="1847"/>
    <n v="2098"/>
    <n v="14572"/>
    <x v="807"/>
    <n v="0"/>
    <n v="0"/>
    <x v="1"/>
  </r>
  <r>
    <n v="2022"/>
    <n v="59620"/>
    <s v="Verde Energy USA"/>
    <s v="B"/>
    <x v="1"/>
    <s v="O"/>
    <x v="40"/>
    <x v="2"/>
    <s v="ISNE"/>
    <n v="11339"/>
    <n v="44506"/>
    <x v="1848"/>
    <n v="309"/>
    <n v="1168"/>
    <x v="777"/>
    <n v="0"/>
    <n v="0"/>
    <x v="1"/>
  </r>
  <r>
    <n v="2022"/>
    <n v="59620"/>
    <s v="Verde Energy USA"/>
    <s v="B"/>
    <x v="1"/>
    <s v="O"/>
    <x v="26"/>
    <x v="2"/>
    <s v="PJM"/>
    <n v="17259"/>
    <n v="81468"/>
    <x v="1849"/>
    <n v="1102"/>
    <n v="5717"/>
    <x v="1541"/>
    <n v="0"/>
    <n v="0"/>
    <x v="1"/>
  </r>
  <r>
    <n v="2022"/>
    <n v="59620"/>
    <s v="Verde Energy USA"/>
    <s v="B"/>
    <x v="1"/>
    <s v="O"/>
    <x v="4"/>
    <x v="2"/>
    <s v="NYIS"/>
    <n v="3795"/>
    <n v="40794"/>
    <x v="1850"/>
    <n v="1570"/>
    <n v="12179"/>
    <x v="621"/>
    <n v="0"/>
    <n v="0"/>
    <x v="1"/>
  </r>
  <r>
    <n v="2022"/>
    <n v="59620"/>
    <s v="Verde Energy USA"/>
    <s v="B"/>
    <x v="1"/>
    <s v="O"/>
    <x v="32"/>
    <x v="2"/>
    <s v="PJM"/>
    <n v="9598"/>
    <n v="48790"/>
    <x v="1851"/>
    <n v="95"/>
    <n v="456"/>
    <x v="1360"/>
    <n v="0"/>
    <n v="0"/>
    <x v="1"/>
  </r>
  <r>
    <n v="2022"/>
    <n v="59620"/>
    <s v="Verde Energy USA"/>
    <s v="B"/>
    <x v="1"/>
    <s v="O"/>
    <x v="5"/>
    <x v="2"/>
    <s v="PJM"/>
    <n v="40960"/>
    <n v="312689"/>
    <x v="1852"/>
    <n v="829"/>
    <n v="4453"/>
    <x v="1580"/>
    <n v="0"/>
    <n v="0"/>
    <x v="1"/>
  </r>
  <r>
    <n v="2022"/>
    <n v="59622"/>
    <s v="Ahana Renewables, LLC"/>
    <s v="A"/>
    <x v="0"/>
    <s v="O"/>
    <x v="10"/>
    <x v="8"/>
    <s v="CISO"/>
    <n v="0"/>
    <n v="0"/>
    <x v="19"/>
    <n v="2483"/>
    <n v="10720"/>
    <x v="1449"/>
    <n v="0"/>
    <n v="0"/>
    <x v="1"/>
  </r>
  <r>
    <n v="2022"/>
    <n v="59622"/>
    <s v="Ahana Renewables, LLC"/>
    <s v="A"/>
    <x v="0"/>
    <s v="O"/>
    <x v="40"/>
    <x v="8"/>
    <s v="ISNE"/>
    <n v="0"/>
    <n v="0"/>
    <x v="19"/>
    <n v="130"/>
    <n v="1014"/>
    <x v="478"/>
    <n v="0"/>
    <n v="0"/>
    <x v="1"/>
  </r>
  <r>
    <n v="2022"/>
    <n v="59622"/>
    <s v="Ahana Renewables, LLC"/>
    <s v="A"/>
    <x v="0"/>
    <s v="O"/>
    <x v="26"/>
    <x v="8"/>
    <s v="PJM"/>
    <n v="0"/>
    <n v="0"/>
    <x v="19"/>
    <n v="132"/>
    <n v="1760"/>
    <x v="131"/>
    <n v="0"/>
    <n v="0"/>
    <x v="1"/>
  </r>
  <r>
    <n v="2022"/>
    <n v="59625"/>
    <s v="Lancaster Choice Energy"/>
    <s v="B"/>
    <x v="1"/>
    <s v="O"/>
    <x v="10"/>
    <x v="7"/>
    <s v="CISO"/>
    <n v="37658.1"/>
    <n v="354992"/>
    <x v="1853"/>
    <n v="18910.599999999999"/>
    <n v="192642"/>
    <x v="1581"/>
    <n v="6736.8"/>
    <n v="76427"/>
    <x v="87"/>
  </r>
  <r>
    <n v="2022"/>
    <n v="59647"/>
    <s v="Sunrun Inc."/>
    <s v="A"/>
    <x v="0"/>
    <s v="O"/>
    <x v="8"/>
    <x v="8"/>
    <s v="AZPS"/>
    <n v="58093.3"/>
    <n v="417510"/>
    <x v="1854"/>
    <n v="0"/>
    <n v="0"/>
    <x v="19"/>
    <n v="0"/>
    <n v="0"/>
    <x v="1"/>
  </r>
  <r>
    <n v="2022"/>
    <n v="59647"/>
    <s v="Sunrun Inc."/>
    <s v="A"/>
    <x v="0"/>
    <s v="O"/>
    <x v="8"/>
    <x v="8"/>
    <s v="CISO"/>
    <n v="0.6"/>
    <n v="4"/>
    <x v="640"/>
    <n v="0"/>
    <n v="0"/>
    <x v="19"/>
    <n v="0"/>
    <n v="0"/>
    <x v="1"/>
  </r>
  <r>
    <n v="2022"/>
    <n v="59647"/>
    <s v="Sunrun Inc."/>
    <s v="A"/>
    <x v="0"/>
    <s v="O"/>
    <x v="8"/>
    <x v="8"/>
    <s v="SRP"/>
    <n v="1686.4"/>
    <n v="13003"/>
    <x v="1855"/>
    <n v="0"/>
    <n v="0"/>
    <x v="19"/>
    <n v="0"/>
    <n v="0"/>
    <x v="1"/>
  </r>
  <r>
    <n v="2022"/>
    <n v="59647"/>
    <s v="Sunrun Inc."/>
    <s v="A"/>
    <x v="0"/>
    <s v="O"/>
    <x v="8"/>
    <x v="8"/>
    <s v="TEPC"/>
    <n v="4786.8"/>
    <n v="33414"/>
    <x v="1856"/>
    <n v="0"/>
    <n v="0"/>
    <x v="19"/>
    <n v="0"/>
    <n v="0"/>
    <x v="1"/>
  </r>
  <r>
    <n v="2022"/>
    <n v="59647"/>
    <s v="Sunrun Inc."/>
    <s v="A"/>
    <x v="0"/>
    <s v="O"/>
    <x v="8"/>
    <x v="8"/>
    <s v="WALC"/>
    <n v="46.3"/>
    <n v="226"/>
    <x v="1857"/>
    <n v="0"/>
    <n v="0"/>
    <x v="19"/>
    <n v="0"/>
    <n v="0"/>
    <x v="1"/>
  </r>
  <r>
    <n v="2022"/>
    <n v="59647"/>
    <s v="Sunrun Inc."/>
    <s v="A"/>
    <x v="0"/>
    <s v="O"/>
    <x v="10"/>
    <x v="8"/>
    <s v="CISO"/>
    <n v="409305.3"/>
    <n v="1869608"/>
    <x v="1858"/>
    <n v="0"/>
    <n v="0"/>
    <x v="19"/>
    <n v="0"/>
    <n v="0"/>
    <x v="1"/>
  </r>
  <r>
    <n v="2022"/>
    <n v="59647"/>
    <s v="Sunrun Inc."/>
    <s v="A"/>
    <x v="0"/>
    <s v="O"/>
    <x v="10"/>
    <x v="8"/>
    <s v="IID"/>
    <n v="386.1"/>
    <n v="3632"/>
    <x v="1805"/>
    <n v="0"/>
    <n v="0"/>
    <x v="19"/>
    <n v="0"/>
    <n v="0"/>
    <x v="1"/>
  </r>
  <r>
    <n v="2022"/>
    <n v="59647"/>
    <s v="Sunrun Inc."/>
    <s v="A"/>
    <x v="0"/>
    <s v="O"/>
    <x v="10"/>
    <x v="8"/>
    <s v="LDWP"/>
    <n v="6915.4"/>
    <n v="68012"/>
    <x v="1859"/>
    <n v="0"/>
    <n v="0"/>
    <x v="19"/>
    <n v="0"/>
    <n v="0"/>
    <x v="1"/>
  </r>
  <r>
    <n v="2022"/>
    <n v="59647"/>
    <s v="Sunrun Inc."/>
    <s v="A"/>
    <x v="0"/>
    <s v="O"/>
    <x v="10"/>
    <x v="8"/>
    <s v="TIDC"/>
    <n v="30.6"/>
    <n v="179"/>
    <x v="1860"/>
    <n v="0"/>
    <n v="0"/>
    <x v="19"/>
    <n v="0"/>
    <n v="0"/>
    <x v="1"/>
  </r>
  <r>
    <n v="2022"/>
    <n v="59647"/>
    <s v="Sunrun Inc."/>
    <s v="A"/>
    <x v="0"/>
    <s v="O"/>
    <x v="10"/>
    <x v="8"/>
    <s v="BANC"/>
    <n v="7124.7"/>
    <n v="51239"/>
    <x v="1861"/>
    <n v="0"/>
    <n v="0"/>
    <x v="19"/>
    <n v="0"/>
    <n v="0"/>
    <x v="1"/>
  </r>
  <r>
    <n v="2022"/>
    <n v="59647"/>
    <s v="Sunrun Inc."/>
    <s v="A"/>
    <x v="0"/>
    <s v="O"/>
    <x v="45"/>
    <x v="8"/>
    <s v="PSCO"/>
    <n v="7692.6"/>
    <n v="48729"/>
    <x v="1862"/>
    <n v="0"/>
    <n v="0"/>
    <x v="19"/>
    <n v="0"/>
    <n v="0"/>
    <x v="1"/>
  </r>
  <r>
    <n v="2022"/>
    <n v="59647"/>
    <s v="Sunrun Inc."/>
    <s v="A"/>
    <x v="0"/>
    <s v="O"/>
    <x v="45"/>
    <x v="8"/>
    <s v="WACM"/>
    <n v="181.3"/>
    <n v="1033"/>
    <x v="1863"/>
    <n v="0"/>
    <n v="0"/>
    <x v="19"/>
    <n v="0"/>
    <n v="0"/>
    <x v="1"/>
  </r>
  <r>
    <n v="2022"/>
    <n v="59647"/>
    <s v="Sunrun Inc."/>
    <s v="A"/>
    <x v="0"/>
    <s v="O"/>
    <x v="39"/>
    <x v="8"/>
    <s v="ISNE"/>
    <n v="20187.2"/>
    <n v="97657"/>
    <x v="1864"/>
    <n v="0"/>
    <n v="0"/>
    <x v="19"/>
    <n v="0"/>
    <n v="0"/>
    <x v="1"/>
  </r>
  <r>
    <n v="2022"/>
    <n v="59647"/>
    <s v="Sunrun Inc."/>
    <s v="A"/>
    <x v="0"/>
    <s v="O"/>
    <x v="48"/>
    <x v="8"/>
    <s v="PJM"/>
    <n v="32.6"/>
    <n v="259"/>
    <x v="1865"/>
    <n v="0"/>
    <n v="0"/>
    <x v="19"/>
    <n v="0"/>
    <n v="0"/>
    <x v="1"/>
  </r>
  <r>
    <n v="2022"/>
    <n v="59647"/>
    <s v="Sunrun Inc."/>
    <s v="A"/>
    <x v="0"/>
    <s v="O"/>
    <x v="31"/>
    <x v="8"/>
    <s v="PJM"/>
    <n v="395.9"/>
    <n v="3317"/>
    <x v="1866"/>
    <n v="0"/>
    <n v="0"/>
    <x v="19"/>
    <n v="0"/>
    <n v="0"/>
    <x v="1"/>
  </r>
  <r>
    <n v="2022"/>
    <n v="59647"/>
    <s v="Sunrun Inc."/>
    <s v="A"/>
    <x v="0"/>
    <s v="O"/>
    <x v="29"/>
    <x v="8"/>
    <s v="FPL"/>
    <n v="1018.4"/>
    <n v="7784"/>
    <x v="373"/>
    <n v="0"/>
    <n v="0"/>
    <x v="19"/>
    <n v="0"/>
    <n v="0"/>
    <x v="1"/>
  </r>
  <r>
    <n v="2022"/>
    <n v="59647"/>
    <s v="Sunrun Inc."/>
    <s v="A"/>
    <x v="0"/>
    <s v="O"/>
    <x v="29"/>
    <x v="8"/>
    <s v="FPC"/>
    <n v="13097.2"/>
    <n v="80144"/>
    <x v="1867"/>
    <n v="0"/>
    <n v="0"/>
    <x v="19"/>
    <n v="0"/>
    <n v="0"/>
    <x v="1"/>
  </r>
  <r>
    <n v="2022"/>
    <n v="59647"/>
    <s v="Sunrun Inc."/>
    <s v="A"/>
    <x v="0"/>
    <s v="O"/>
    <x v="29"/>
    <x v="8"/>
    <s v="TEC"/>
    <n v="1978.5"/>
    <n v="13750"/>
    <x v="1868"/>
    <n v="0"/>
    <n v="0"/>
    <x v="19"/>
    <n v="0"/>
    <n v="0"/>
    <x v="1"/>
  </r>
  <r>
    <n v="2022"/>
    <n v="59647"/>
    <s v="Sunrun Inc."/>
    <s v="A"/>
    <x v="0"/>
    <s v="O"/>
    <x v="50"/>
    <x v="8"/>
    <s v="HECO"/>
    <n v="26714.400000000001"/>
    <n v="94997"/>
    <x v="1869"/>
    <n v="0"/>
    <n v="0"/>
    <x v="19"/>
    <n v="0"/>
    <n v="0"/>
    <x v="1"/>
  </r>
  <r>
    <n v="2022"/>
    <n v="59647"/>
    <s v="Sunrun Inc."/>
    <s v="A"/>
    <x v="0"/>
    <s v="O"/>
    <x v="27"/>
    <x v="8"/>
    <s v="PJM"/>
    <n v="17791.099999999999"/>
    <n v="132495"/>
    <x v="1870"/>
    <n v="0"/>
    <n v="0"/>
    <x v="19"/>
    <n v="0"/>
    <n v="0"/>
    <x v="1"/>
  </r>
  <r>
    <n v="2022"/>
    <n v="59647"/>
    <s v="Sunrun Inc."/>
    <s v="A"/>
    <x v="0"/>
    <s v="O"/>
    <x v="40"/>
    <x v="8"/>
    <s v="ISNE"/>
    <n v="54089.9"/>
    <n v="292924"/>
    <x v="1871"/>
    <n v="0"/>
    <n v="0"/>
    <x v="19"/>
    <n v="0"/>
    <n v="0"/>
    <x v="1"/>
  </r>
  <r>
    <n v="2022"/>
    <n v="59647"/>
    <s v="Sunrun Inc."/>
    <s v="A"/>
    <x v="0"/>
    <s v="O"/>
    <x v="1"/>
    <x v="8"/>
    <s v="PJM"/>
    <n v="30532.7"/>
    <n v="230721"/>
    <x v="1872"/>
    <n v="0"/>
    <n v="0"/>
    <x v="19"/>
    <n v="0"/>
    <n v="0"/>
    <x v="1"/>
  </r>
  <r>
    <n v="2022"/>
    <n v="59647"/>
    <s v="Sunrun Inc."/>
    <s v="A"/>
    <x v="0"/>
    <s v="O"/>
    <x v="49"/>
    <x v="8"/>
    <s v="ISNE"/>
    <n v="1801.1"/>
    <n v="8552"/>
    <x v="411"/>
    <n v="0"/>
    <n v="0"/>
    <x v="19"/>
    <n v="0"/>
    <n v="0"/>
    <x v="1"/>
  </r>
  <r>
    <n v="2022"/>
    <n v="59647"/>
    <s v="Sunrun Inc."/>
    <s v="A"/>
    <x v="0"/>
    <s v="O"/>
    <x v="26"/>
    <x v="8"/>
    <s v="PJM"/>
    <n v="46570.400000000001"/>
    <n v="290756"/>
    <x v="1873"/>
    <n v="0"/>
    <n v="0"/>
    <x v="19"/>
    <n v="0"/>
    <n v="0"/>
    <x v="1"/>
  </r>
  <r>
    <n v="2022"/>
    <n v="59647"/>
    <s v="Sunrun Inc."/>
    <s v="A"/>
    <x v="0"/>
    <s v="O"/>
    <x v="43"/>
    <x v="8"/>
    <s v="PNM"/>
    <n v="3664.2"/>
    <n v="28299"/>
    <x v="1874"/>
    <n v="0"/>
    <n v="0"/>
    <x v="19"/>
    <n v="0"/>
    <n v="0"/>
    <x v="1"/>
  </r>
  <r>
    <n v="2022"/>
    <n v="59647"/>
    <s v="Sunrun Inc."/>
    <s v="A"/>
    <x v="0"/>
    <s v="O"/>
    <x v="37"/>
    <x v="8"/>
    <s v="NEVP"/>
    <n v="24891.8"/>
    <n v="189036"/>
    <x v="1875"/>
    <n v="0"/>
    <n v="0"/>
    <x v="19"/>
    <n v="0"/>
    <n v="0"/>
    <x v="1"/>
  </r>
  <r>
    <n v="2022"/>
    <n v="59647"/>
    <s v="Sunrun Inc."/>
    <s v="A"/>
    <x v="0"/>
    <s v="O"/>
    <x v="4"/>
    <x v="8"/>
    <s v="ISNE"/>
    <n v="3593.6"/>
    <n v="24213"/>
    <x v="1876"/>
    <n v="0"/>
    <n v="0"/>
    <x v="19"/>
    <n v="0"/>
    <n v="0"/>
    <x v="1"/>
  </r>
  <r>
    <n v="2022"/>
    <n v="59647"/>
    <s v="Sunrun Inc."/>
    <s v="A"/>
    <x v="0"/>
    <s v="O"/>
    <x v="4"/>
    <x v="8"/>
    <s v="NYIS"/>
    <n v="15135.1"/>
    <n v="67886"/>
    <x v="1877"/>
    <n v="0"/>
    <n v="0"/>
    <x v="19"/>
    <n v="0"/>
    <n v="0"/>
    <x v="1"/>
  </r>
  <r>
    <n v="2022"/>
    <n v="59647"/>
    <s v="Sunrun Inc."/>
    <s v="A"/>
    <x v="0"/>
    <s v="O"/>
    <x v="4"/>
    <x v="8"/>
    <s v="PJM"/>
    <n v="26822.1"/>
    <n v="141983"/>
    <x v="1878"/>
    <n v="0"/>
    <n v="0"/>
    <x v="19"/>
    <n v="0"/>
    <n v="0"/>
    <x v="1"/>
  </r>
  <r>
    <n v="2022"/>
    <n v="59647"/>
    <s v="Sunrun Inc."/>
    <s v="A"/>
    <x v="0"/>
    <s v="O"/>
    <x v="33"/>
    <x v="8"/>
    <s v="PGE"/>
    <n v="50.9"/>
    <n v="397"/>
    <x v="861"/>
    <n v="0"/>
    <n v="0"/>
    <x v="19"/>
    <n v="0"/>
    <n v="0"/>
    <x v="1"/>
  </r>
  <r>
    <n v="2022"/>
    <n v="59647"/>
    <s v="Sunrun Inc."/>
    <s v="A"/>
    <x v="0"/>
    <s v="O"/>
    <x v="5"/>
    <x v="8"/>
    <s v="PJM"/>
    <n v="6848.4"/>
    <n v="45923"/>
    <x v="1879"/>
    <n v="0"/>
    <n v="0"/>
    <x v="19"/>
    <n v="0"/>
    <n v="0"/>
    <x v="1"/>
  </r>
  <r>
    <n v="2022"/>
    <n v="59647"/>
    <s v="Sunrun Inc."/>
    <s v="A"/>
    <x v="0"/>
    <s v="O"/>
    <x v="36"/>
    <x v="8"/>
    <s v="ISNE"/>
    <n v="3305.1"/>
    <n v="13860"/>
    <x v="1880"/>
    <n v="0"/>
    <n v="0"/>
    <x v="19"/>
    <n v="0"/>
    <n v="0"/>
    <x v="1"/>
  </r>
  <r>
    <n v="2022"/>
    <n v="59647"/>
    <s v="Sunrun Inc."/>
    <s v="A"/>
    <x v="0"/>
    <s v="O"/>
    <x v="7"/>
    <x v="8"/>
    <s v="DUK"/>
    <n v="5910.3"/>
    <n v="41406"/>
    <x v="1881"/>
    <n v="0"/>
    <n v="0"/>
    <x v="19"/>
    <n v="0"/>
    <n v="0"/>
    <x v="1"/>
  </r>
  <r>
    <n v="2022"/>
    <n v="59647"/>
    <s v="Sunrun Inc."/>
    <s v="A"/>
    <x v="0"/>
    <s v="O"/>
    <x v="7"/>
    <x v="8"/>
    <s v="SCEG"/>
    <n v="6807.4"/>
    <n v="33591"/>
    <x v="507"/>
    <n v="0"/>
    <n v="0"/>
    <x v="19"/>
    <n v="0"/>
    <n v="0"/>
    <x v="1"/>
  </r>
  <r>
    <n v="2022"/>
    <n v="59647"/>
    <s v="Sunrun Inc."/>
    <s v="A"/>
    <x v="0"/>
    <s v="O"/>
    <x v="21"/>
    <x v="8"/>
    <s v="ERCO"/>
    <n v="9108.7999999999993"/>
    <n v="50527"/>
    <x v="1882"/>
    <n v="0"/>
    <n v="0"/>
    <x v="19"/>
    <n v="0"/>
    <n v="0"/>
    <x v="1"/>
  </r>
  <r>
    <n v="2022"/>
    <n v="59647"/>
    <s v="Sunrun Inc."/>
    <s v="A"/>
    <x v="0"/>
    <s v="O"/>
    <x v="38"/>
    <x v="8"/>
    <s v="PACE"/>
    <n v="822"/>
    <n v="5884"/>
    <x v="1883"/>
    <n v="0"/>
    <n v="0"/>
    <x v="19"/>
    <n v="0"/>
    <n v="0"/>
    <x v="1"/>
  </r>
  <r>
    <n v="2022"/>
    <n v="59647"/>
    <s v="Sunrun Inc."/>
    <s v="A"/>
    <x v="0"/>
    <s v="O"/>
    <x v="41"/>
    <x v="8"/>
    <s v="ISNE"/>
    <n v="2697.6"/>
    <n v="11973"/>
    <x v="1884"/>
    <n v="0"/>
    <n v="0"/>
    <x v="19"/>
    <n v="0"/>
    <n v="0"/>
    <x v="1"/>
  </r>
  <r>
    <n v="2022"/>
    <n v="59676"/>
    <s v="Collegiate Clean Energy, LLC"/>
    <s v="B"/>
    <x v="1"/>
    <s v="O"/>
    <x v="2"/>
    <x v="2"/>
    <s v="PJM"/>
    <n v="0"/>
    <n v="0"/>
    <x v="19"/>
    <n v="4693"/>
    <n v="68284"/>
    <x v="1541"/>
    <n v="4309"/>
    <n v="41188"/>
    <x v="0"/>
  </r>
  <r>
    <n v="2022"/>
    <n v="59679"/>
    <s v="Aggregated Transit Energy"/>
    <s v="B"/>
    <x v="1"/>
    <s v="O"/>
    <x v="40"/>
    <x v="2"/>
    <s v="ISNE"/>
    <s v="."/>
    <s v="."/>
    <x v="73"/>
    <s v="."/>
    <s v="."/>
    <x v="74"/>
    <s v="."/>
    <s v="."/>
    <x v="7"/>
  </r>
  <r>
    <n v="2022"/>
    <n v="59734"/>
    <s v="SFE Energy Massachusetts, Inc."/>
    <s v="B"/>
    <x v="1"/>
    <s v="O"/>
    <x v="40"/>
    <x v="2"/>
    <s v="ISNE"/>
    <n v="11409"/>
    <n v="59636"/>
    <x v="1885"/>
    <n v="6975"/>
    <n v="36840"/>
    <x v="393"/>
    <n v="0"/>
    <n v="0"/>
    <x v="1"/>
  </r>
  <r>
    <n v="2022"/>
    <n v="59763"/>
    <s v="Consolidated Power Co., LLC"/>
    <s v="B"/>
    <x v="1"/>
    <s v="O"/>
    <x v="4"/>
    <x v="2"/>
    <s v="NYIS"/>
    <n v="0"/>
    <n v="0"/>
    <x v="19"/>
    <n v="2757.3"/>
    <n v="15109"/>
    <x v="131"/>
    <n v="0"/>
    <n v="0"/>
    <x v="1"/>
  </r>
  <r>
    <n v="2022"/>
    <n v="59793"/>
    <s v="First Point Power, LLC"/>
    <s v="B"/>
    <x v="1"/>
    <s v="O"/>
    <x v="39"/>
    <x v="2"/>
    <s v="ISNE"/>
    <n v="0"/>
    <n v="0"/>
    <x v="19"/>
    <n v="8404.2999999999993"/>
    <n v="93763"/>
    <x v="1582"/>
    <n v="6540.6"/>
    <n v="72262"/>
    <x v="95"/>
  </r>
  <r>
    <n v="2022"/>
    <n v="59793"/>
    <s v="First Point Power, LLC"/>
    <s v="B"/>
    <x v="1"/>
    <s v="O"/>
    <x v="31"/>
    <x v="2"/>
    <s v="PJM"/>
    <n v="75.5"/>
    <n v="457"/>
    <x v="483"/>
    <n v="88.1"/>
    <n v="528"/>
    <x v="253"/>
    <n v="0"/>
    <n v="0"/>
    <x v="1"/>
  </r>
  <r>
    <n v="2022"/>
    <n v="59793"/>
    <s v="First Point Power, LLC"/>
    <s v="B"/>
    <x v="1"/>
    <s v="O"/>
    <x v="40"/>
    <x v="2"/>
    <s v="ISNE"/>
    <n v="43397.8"/>
    <n v="373668"/>
    <x v="1886"/>
    <n v="44296.5"/>
    <n v="389562"/>
    <x v="1583"/>
    <n v="44632.7"/>
    <n v="429466"/>
    <x v="109"/>
  </r>
  <r>
    <n v="2022"/>
    <n v="59793"/>
    <s v="First Point Power, LLC"/>
    <s v="B"/>
    <x v="1"/>
    <s v="O"/>
    <x v="1"/>
    <x v="2"/>
    <s v="PJM"/>
    <n v="6.5"/>
    <n v="38"/>
    <x v="47"/>
    <n v="7.8"/>
    <n v="46"/>
    <x v="48"/>
    <n v="0"/>
    <n v="0"/>
    <x v="1"/>
  </r>
  <r>
    <n v="2022"/>
    <n v="59793"/>
    <s v="First Point Power, LLC"/>
    <s v="B"/>
    <x v="1"/>
    <s v="O"/>
    <x v="28"/>
    <x v="2"/>
    <s v="ISNE"/>
    <n v="168.3"/>
    <n v="2005"/>
    <x v="1887"/>
    <n v="10503.7"/>
    <n v="136894"/>
    <x v="1584"/>
    <n v="7837.9"/>
    <n v="113996"/>
    <x v="230"/>
  </r>
  <r>
    <n v="2022"/>
    <n v="59793"/>
    <s v="First Point Power, LLC"/>
    <s v="B"/>
    <x v="1"/>
    <s v="O"/>
    <x v="49"/>
    <x v="2"/>
    <s v="ISNE"/>
    <n v="1600.7"/>
    <n v="16339"/>
    <x v="1888"/>
    <n v="15660.5"/>
    <n v="164327"/>
    <x v="1585"/>
    <n v="8308"/>
    <n v="103399"/>
    <x v="98"/>
  </r>
  <r>
    <n v="2022"/>
    <n v="59793"/>
    <s v="First Point Power, LLC"/>
    <s v="B"/>
    <x v="1"/>
    <s v="O"/>
    <x v="26"/>
    <x v="2"/>
    <s v="PJM"/>
    <n v="10.1"/>
    <n v="62"/>
    <x v="1165"/>
    <n v="304.89999999999998"/>
    <n v="1923"/>
    <x v="1"/>
    <n v="0"/>
    <n v="0"/>
    <x v="1"/>
  </r>
  <r>
    <n v="2022"/>
    <n v="59793"/>
    <s v="First Point Power, LLC"/>
    <s v="B"/>
    <x v="1"/>
    <s v="O"/>
    <x v="5"/>
    <x v="2"/>
    <s v="PJM"/>
    <n v="31.6"/>
    <n v="195"/>
    <x v="1809"/>
    <n v="465.6"/>
    <n v="2835"/>
    <x v="1038"/>
    <n v="0"/>
    <n v="0"/>
    <x v="1"/>
  </r>
  <r>
    <n v="2022"/>
    <n v="59793"/>
    <s v="First Point Power, LLC"/>
    <s v="B"/>
    <x v="1"/>
    <s v="O"/>
    <x v="36"/>
    <x v="2"/>
    <s v="ISNE"/>
    <n v="773.8"/>
    <n v="6395"/>
    <x v="1889"/>
    <n v="9679.5"/>
    <n v="102686"/>
    <x v="1586"/>
    <n v="4188.3999999999996"/>
    <n v="45513"/>
    <x v="33"/>
  </r>
  <r>
    <n v="2022"/>
    <n v="59794"/>
    <s v="Starion Energy, Inc."/>
    <s v="B"/>
    <x v="1"/>
    <s v="O"/>
    <x v="39"/>
    <x v="2"/>
    <s v="ISNE"/>
    <n v="2.2999999999999998"/>
    <n v="29"/>
    <x v="1809"/>
    <n v="5.9"/>
    <n v="65"/>
    <x v="1"/>
    <n v="0"/>
    <n v="0"/>
    <x v="1"/>
  </r>
  <r>
    <n v="2022"/>
    <n v="59794"/>
    <s v="Starion Energy, Inc."/>
    <s v="B"/>
    <x v="1"/>
    <s v="O"/>
    <x v="40"/>
    <x v="2"/>
    <s v="ISNE"/>
    <n v="11.1"/>
    <n v="98"/>
    <x v="1549"/>
    <n v="1.6"/>
    <n v="15"/>
    <x v="116"/>
    <n v="0"/>
    <n v="0"/>
    <x v="1"/>
  </r>
  <r>
    <n v="2022"/>
    <n v="59795"/>
    <s v="Starion Energy PA, Inc."/>
    <s v="B"/>
    <x v="1"/>
    <s v="O"/>
    <x v="48"/>
    <x v="2"/>
    <s v="PJM"/>
    <n v="0.1"/>
    <n v="2"/>
    <x v="640"/>
    <n v="0"/>
    <n v="0"/>
    <x v="19"/>
    <n v="0"/>
    <n v="0"/>
    <x v="1"/>
  </r>
  <r>
    <n v="2022"/>
    <n v="59795"/>
    <s v="Starion Energy PA, Inc."/>
    <s v="B"/>
    <x v="1"/>
    <s v="O"/>
    <x v="27"/>
    <x v="2"/>
    <s v="PJM"/>
    <n v="0.9"/>
    <n v="9"/>
    <x v="1809"/>
    <n v="0.1"/>
    <n v="1"/>
    <x v="4"/>
    <n v="0"/>
    <n v="0"/>
    <x v="1"/>
  </r>
  <r>
    <n v="2022"/>
    <n v="59795"/>
    <s v="Starion Energy PA, Inc."/>
    <s v="B"/>
    <x v="1"/>
    <s v="O"/>
    <x v="1"/>
    <x v="2"/>
    <s v="PJM"/>
    <n v="0.9"/>
    <n v="14"/>
    <x v="1890"/>
    <n v="0.1"/>
    <n v="1"/>
    <x v="48"/>
    <n v="0"/>
    <n v="0"/>
    <x v="1"/>
  </r>
  <r>
    <n v="2022"/>
    <n v="59795"/>
    <s v="Starion Energy PA, Inc."/>
    <s v="B"/>
    <x v="1"/>
    <s v="O"/>
    <x v="26"/>
    <x v="2"/>
    <s v="PJM"/>
    <n v="8.6"/>
    <n v="70"/>
    <x v="1813"/>
    <n v="39.9"/>
    <n v="269"/>
    <x v="1328"/>
    <n v="0"/>
    <n v="0"/>
    <x v="1"/>
  </r>
  <r>
    <n v="2022"/>
    <n v="59795"/>
    <s v="Starion Energy PA, Inc."/>
    <s v="B"/>
    <x v="1"/>
    <s v="O"/>
    <x v="32"/>
    <x v="2"/>
    <s v="PJM"/>
    <n v="3"/>
    <n v="37"/>
    <x v="1891"/>
    <n v="0.1"/>
    <n v="2"/>
    <x v="4"/>
    <n v="0"/>
    <n v="0"/>
    <x v="1"/>
  </r>
  <r>
    <n v="2022"/>
    <n v="59795"/>
    <s v="Starion Energy PA, Inc."/>
    <s v="B"/>
    <x v="1"/>
    <s v="O"/>
    <x v="5"/>
    <x v="2"/>
    <s v="PJM"/>
    <n v="6.4"/>
    <n v="99"/>
    <x v="1892"/>
    <n v="0.6"/>
    <n v="5"/>
    <x v="242"/>
    <n v="0"/>
    <n v="0"/>
    <x v="1"/>
  </r>
  <r>
    <n v="2022"/>
    <n v="59796"/>
    <s v="Starion Energy NY, Inc."/>
    <s v="B"/>
    <x v="1"/>
    <s v="O"/>
    <x v="4"/>
    <x v="2"/>
    <s v="NYIS"/>
    <n v="6.2"/>
    <n v="92"/>
    <x v="1893"/>
    <n v="2.4"/>
    <n v="17"/>
    <x v="131"/>
    <n v="0"/>
    <n v="0"/>
    <x v="1"/>
  </r>
  <r>
    <n v="2022"/>
    <n v="59797"/>
    <s v="Park Power LLC"/>
    <s v="B"/>
    <x v="1"/>
    <s v="O"/>
    <x v="48"/>
    <x v="2"/>
    <s v="PJM"/>
    <n v="591.5"/>
    <n v="4310"/>
    <x v="1894"/>
    <n v="0"/>
    <n v="0"/>
    <x v="19"/>
    <n v="0"/>
    <n v="0"/>
    <x v="1"/>
  </r>
  <r>
    <n v="2022"/>
    <n v="59797"/>
    <s v="Park Power LLC"/>
    <s v="B"/>
    <x v="1"/>
    <s v="O"/>
    <x v="31"/>
    <x v="2"/>
    <s v="PJM"/>
    <n v="526.79999999999995"/>
    <n v="4240"/>
    <x v="1895"/>
    <n v="0"/>
    <n v="0"/>
    <x v="19"/>
    <n v="0"/>
    <n v="0"/>
    <x v="1"/>
  </r>
  <r>
    <n v="2022"/>
    <n v="59797"/>
    <s v="Park Power LLC"/>
    <s v="B"/>
    <x v="1"/>
    <s v="O"/>
    <x v="27"/>
    <x v="2"/>
    <s v="PJM"/>
    <n v="901.7"/>
    <n v="7058"/>
    <x v="1301"/>
    <n v="0.2"/>
    <n v="2"/>
    <x v="4"/>
    <n v="0"/>
    <n v="0"/>
    <x v="1"/>
  </r>
  <r>
    <n v="2022"/>
    <n v="59797"/>
    <s v="Park Power LLC"/>
    <s v="B"/>
    <x v="1"/>
    <s v="O"/>
    <x v="1"/>
    <x v="2"/>
    <s v="PJM"/>
    <n v="2202.4"/>
    <n v="15570"/>
    <x v="1896"/>
    <n v="0"/>
    <n v="0"/>
    <x v="19"/>
    <n v="0"/>
    <n v="0"/>
    <x v="1"/>
  </r>
  <r>
    <n v="2022"/>
    <n v="59797"/>
    <s v="Park Power LLC"/>
    <s v="B"/>
    <x v="1"/>
    <s v="O"/>
    <x v="26"/>
    <x v="2"/>
    <s v="PJM"/>
    <n v="206.7"/>
    <n v="1322"/>
    <x v="1132"/>
    <n v="0"/>
    <n v="0"/>
    <x v="19"/>
    <n v="0"/>
    <n v="0"/>
    <x v="1"/>
  </r>
  <r>
    <n v="2022"/>
    <n v="59797"/>
    <s v="Park Power LLC"/>
    <s v="B"/>
    <x v="1"/>
    <s v="O"/>
    <x v="32"/>
    <x v="2"/>
    <s v="PJM"/>
    <n v="2683.3"/>
    <n v="18219"/>
    <x v="1897"/>
    <n v="0"/>
    <n v="0"/>
    <x v="19"/>
    <n v="0"/>
    <n v="0"/>
    <x v="1"/>
  </r>
  <r>
    <n v="2022"/>
    <n v="59797"/>
    <s v="Park Power LLC"/>
    <s v="B"/>
    <x v="1"/>
    <s v="O"/>
    <x v="5"/>
    <x v="2"/>
    <s v="PJM"/>
    <n v="14293.4"/>
    <n v="117040"/>
    <x v="1898"/>
    <n v="182.6"/>
    <n v="1646"/>
    <x v="440"/>
    <s v="."/>
    <s v="."/>
    <x v="7"/>
  </r>
  <r>
    <n v="2022"/>
    <n v="59799"/>
    <s v="American Power &amp; Gas"/>
    <s v="B"/>
    <x v="1"/>
    <s v="O"/>
    <x v="27"/>
    <x v="2"/>
    <s v="PJM"/>
    <n v="974.6"/>
    <n v="8361"/>
    <x v="1899"/>
    <n v="3461.3"/>
    <n v="24024"/>
    <x v="1587"/>
    <n v="0"/>
    <n v="0"/>
    <x v="1"/>
  </r>
  <r>
    <n v="2022"/>
    <n v="59799"/>
    <s v="American Power &amp; Gas"/>
    <s v="B"/>
    <x v="1"/>
    <s v="O"/>
    <x v="40"/>
    <x v="2"/>
    <s v="ISNE"/>
    <n v="3.5"/>
    <n v="16"/>
    <x v="640"/>
    <n v="124.1"/>
    <n v="664"/>
    <x v="131"/>
    <n v="0"/>
    <n v="0"/>
    <x v="1"/>
  </r>
  <r>
    <n v="2022"/>
    <n v="59799"/>
    <s v="American Power &amp; Gas"/>
    <s v="B"/>
    <x v="1"/>
    <s v="O"/>
    <x v="1"/>
    <x v="2"/>
    <s v="PJM"/>
    <n v="2117.1999999999998"/>
    <n v="12065"/>
    <x v="1900"/>
    <n v="9569.1"/>
    <n v="65490"/>
    <x v="1588"/>
    <n v="0"/>
    <n v="0"/>
    <x v="1"/>
  </r>
  <r>
    <n v="2022"/>
    <n v="59799"/>
    <s v="American Power &amp; Gas"/>
    <s v="B"/>
    <x v="1"/>
    <s v="O"/>
    <x v="26"/>
    <x v="2"/>
    <s v="PJM"/>
    <n v="3870.3"/>
    <n v="19719"/>
    <x v="1901"/>
    <n v="16566.5"/>
    <n v="89790"/>
    <x v="1589"/>
    <n v="0"/>
    <n v="0"/>
    <x v="1"/>
  </r>
  <r>
    <n v="2022"/>
    <n v="59799"/>
    <s v="American Power &amp; Gas"/>
    <s v="B"/>
    <x v="1"/>
    <s v="O"/>
    <x v="4"/>
    <x v="2"/>
    <s v="NYIS"/>
    <n v="17583.400000000001"/>
    <n v="111004"/>
    <x v="1902"/>
    <n v="43425.4"/>
    <n v="293459"/>
    <x v="1590"/>
    <n v="0"/>
    <n v="0"/>
    <x v="1"/>
  </r>
  <r>
    <n v="2022"/>
    <n v="59799"/>
    <s v="American Power &amp; Gas"/>
    <s v="B"/>
    <x v="1"/>
    <s v="O"/>
    <x v="32"/>
    <x v="2"/>
    <s v="PJM"/>
    <n v="9580.1"/>
    <n v="70493"/>
    <x v="1903"/>
    <n v="24425.200000000001"/>
    <n v="188821"/>
    <x v="1591"/>
    <n v="0"/>
    <n v="0"/>
    <x v="1"/>
  </r>
  <r>
    <n v="2022"/>
    <n v="59799"/>
    <s v="American Power &amp; Gas"/>
    <s v="B"/>
    <x v="1"/>
    <s v="O"/>
    <x v="5"/>
    <x v="2"/>
    <s v="PJM"/>
    <n v="29435.1"/>
    <n v="192079"/>
    <x v="1904"/>
    <n v="59311.4"/>
    <n v="381400"/>
    <x v="1592"/>
    <n v="0"/>
    <n v="0"/>
    <x v="1"/>
  </r>
  <r>
    <n v="2022"/>
    <n v="59801"/>
    <s v="CEI"/>
    <s v="B"/>
    <x v="1"/>
    <s v="O"/>
    <x v="5"/>
    <x v="2"/>
    <s v="PJM"/>
    <n v="338.7"/>
    <n v="2828"/>
    <x v="1905"/>
    <n v="0"/>
    <n v="0"/>
    <x v="19"/>
    <n v="0"/>
    <n v="0"/>
    <x v="1"/>
  </r>
  <r>
    <n v="2022"/>
    <n v="59807"/>
    <s v="Rushmore Energy, LLC"/>
    <s v="B"/>
    <x v="1"/>
    <s v="O"/>
    <x v="31"/>
    <x v="2"/>
    <s v="PJM"/>
    <n v="2721.3"/>
    <n v="26820"/>
    <x v="1906"/>
    <n v="0"/>
    <n v="0"/>
    <x v="19"/>
    <n v="0"/>
    <n v="0"/>
    <x v="1"/>
  </r>
  <r>
    <n v="2022"/>
    <n v="59807"/>
    <s v="Rushmore Energy, LLC"/>
    <s v="B"/>
    <x v="1"/>
    <s v="O"/>
    <x v="27"/>
    <x v="2"/>
    <s v="PJM"/>
    <n v="2449.1999999999998"/>
    <n v="24697"/>
    <x v="1907"/>
    <n v="0"/>
    <n v="0"/>
    <x v="19"/>
    <n v="0"/>
    <n v="0"/>
    <x v="1"/>
  </r>
  <r>
    <n v="2022"/>
    <n v="59807"/>
    <s v="Rushmore Energy, LLC"/>
    <s v="B"/>
    <x v="1"/>
    <s v="O"/>
    <x v="27"/>
    <x v="2"/>
    <s v="MISO"/>
    <n v="1591.7"/>
    <n v="18968"/>
    <x v="1908"/>
    <n v="0"/>
    <n v="0"/>
    <x v="19"/>
    <n v="0"/>
    <n v="0"/>
    <x v="1"/>
  </r>
  <r>
    <n v="2022"/>
    <n v="59807"/>
    <s v="Rushmore Energy, LLC"/>
    <s v="B"/>
    <x v="1"/>
    <s v="O"/>
    <x v="1"/>
    <x v="2"/>
    <s v="PJM"/>
    <n v="2393.5"/>
    <n v="21547"/>
    <x v="1909"/>
    <n v="0"/>
    <n v="0"/>
    <x v="19"/>
    <n v="0"/>
    <n v="0"/>
    <x v="1"/>
  </r>
  <r>
    <n v="2022"/>
    <n v="59807"/>
    <s v="Rushmore Energy, LLC"/>
    <s v="B"/>
    <x v="1"/>
    <s v="O"/>
    <x v="26"/>
    <x v="2"/>
    <s v="PJM"/>
    <n v="1691.5"/>
    <n v="11793"/>
    <x v="1910"/>
    <n v="0"/>
    <n v="0"/>
    <x v="19"/>
    <n v="0"/>
    <n v="0"/>
    <x v="1"/>
  </r>
  <r>
    <n v="2022"/>
    <n v="59807"/>
    <s v="Rushmore Energy, LLC"/>
    <s v="B"/>
    <x v="1"/>
    <s v="O"/>
    <x v="32"/>
    <x v="2"/>
    <s v="PJM"/>
    <n v="4055.8"/>
    <n v="41670"/>
    <x v="173"/>
    <n v="8.4"/>
    <n v="104"/>
    <x v="91"/>
    <s v="."/>
    <s v="."/>
    <x v="7"/>
  </r>
  <r>
    <n v="2022"/>
    <n v="59807"/>
    <s v="Rushmore Energy, LLC"/>
    <s v="B"/>
    <x v="1"/>
    <s v="O"/>
    <x v="5"/>
    <x v="2"/>
    <s v="PJM"/>
    <n v="3676.6"/>
    <n v="32436"/>
    <x v="1911"/>
    <n v="0"/>
    <n v="0"/>
    <x v="19"/>
    <n v="0"/>
    <n v="0"/>
    <x v="1"/>
  </r>
  <r>
    <n v="2022"/>
    <n v="59808"/>
    <s v="MP2 Energy LLC"/>
    <s v="B"/>
    <x v="1"/>
    <s v="O"/>
    <x v="39"/>
    <x v="2"/>
    <s v="ISNE"/>
    <n v="0"/>
    <n v="0"/>
    <x v="19"/>
    <n v="13282.2"/>
    <n v="112660"/>
    <x v="1593"/>
    <n v="896"/>
    <n v="10877"/>
    <x v="43"/>
  </r>
  <r>
    <n v="2022"/>
    <n v="59808"/>
    <s v="MP2 Energy LLC"/>
    <s v="B"/>
    <x v="1"/>
    <s v="O"/>
    <x v="48"/>
    <x v="2"/>
    <s v="PJM"/>
    <n v="0"/>
    <n v="0"/>
    <x v="19"/>
    <n v="30044.3"/>
    <n v="272231"/>
    <x v="1594"/>
    <n v="0"/>
    <n v="0"/>
    <x v="1"/>
  </r>
  <r>
    <n v="2022"/>
    <n v="59808"/>
    <s v="MP2 Energy LLC"/>
    <s v="B"/>
    <x v="1"/>
    <s v="O"/>
    <x v="31"/>
    <x v="2"/>
    <s v="PJM"/>
    <n v="0"/>
    <n v="0"/>
    <x v="19"/>
    <n v="1637.7"/>
    <n v="20356"/>
    <x v="1595"/>
    <n v="536.6"/>
    <n v="5973"/>
    <x v="57"/>
  </r>
  <r>
    <n v="2022"/>
    <n v="59808"/>
    <s v="MP2 Energy LLC"/>
    <s v="B"/>
    <x v="1"/>
    <s v="O"/>
    <x v="27"/>
    <x v="2"/>
    <s v="PJM"/>
    <n v="0"/>
    <n v="0"/>
    <x v="19"/>
    <n v="83542.100000000006"/>
    <n v="1285628"/>
    <x v="1596"/>
    <n v="14101.3"/>
    <n v="333410"/>
    <x v="128"/>
  </r>
  <r>
    <n v="2022"/>
    <n v="59808"/>
    <s v="MP2 Energy LLC"/>
    <s v="B"/>
    <x v="1"/>
    <s v="O"/>
    <x v="40"/>
    <x v="2"/>
    <s v="ISNE"/>
    <n v="0"/>
    <n v="0"/>
    <x v="19"/>
    <n v="6138.7"/>
    <n v="56020"/>
    <x v="1364"/>
    <n v="5287.3"/>
    <n v="46785"/>
    <x v="164"/>
  </r>
  <r>
    <n v="2022"/>
    <n v="59808"/>
    <s v="MP2 Energy LLC"/>
    <s v="B"/>
    <x v="1"/>
    <s v="O"/>
    <x v="1"/>
    <x v="2"/>
    <s v="PJM"/>
    <n v="0"/>
    <n v="0"/>
    <x v="19"/>
    <n v="51698"/>
    <n v="567866"/>
    <x v="1597"/>
    <n v="36.5"/>
    <n v="559"/>
    <x v="38"/>
  </r>
  <r>
    <n v="2022"/>
    <n v="59808"/>
    <s v="MP2 Energy LLC"/>
    <s v="B"/>
    <x v="1"/>
    <s v="O"/>
    <x v="28"/>
    <x v="2"/>
    <s v="ISNE"/>
    <n v="0"/>
    <n v="0"/>
    <x v="19"/>
    <n v="2627.4"/>
    <n v="22771"/>
    <x v="1538"/>
    <n v="520.29999999999995"/>
    <n v="6301"/>
    <x v="61"/>
  </r>
  <r>
    <n v="2022"/>
    <n v="59808"/>
    <s v="MP2 Energy LLC"/>
    <s v="B"/>
    <x v="1"/>
    <s v="O"/>
    <x v="49"/>
    <x v="2"/>
    <s v="ISNE"/>
    <n v="0"/>
    <n v="0"/>
    <x v="19"/>
    <n v="2394.3000000000002"/>
    <n v="20426"/>
    <x v="1598"/>
    <n v="108.8"/>
    <n v="1069"/>
    <x v="12"/>
  </r>
  <r>
    <n v="2022"/>
    <n v="59808"/>
    <s v="MP2 Energy LLC"/>
    <s v="B"/>
    <x v="1"/>
    <s v="O"/>
    <x v="26"/>
    <x v="2"/>
    <s v="PJM"/>
    <n v="0"/>
    <n v="0"/>
    <x v="19"/>
    <n v="34663.599999999999"/>
    <n v="405534"/>
    <x v="1599"/>
    <n v="17525.7"/>
    <n v="251260"/>
    <x v="66"/>
  </r>
  <r>
    <n v="2022"/>
    <n v="59808"/>
    <s v="MP2 Energy LLC"/>
    <s v="B"/>
    <x v="1"/>
    <s v="O"/>
    <x v="4"/>
    <x v="2"/>
    <s v="NYIS"/>
    <n v="0"/>
    <n v="0"/>
    <x v="19"/>
    <n v="15043.3"/>
    <n v="153053"/>
    <x v="1600"/>
    <n v="402.5"/>
    <n v="5773"/>
    <x v="61"/>
  </r>
  <r>
    <n v="2022"/>
    <n v="59808"/>
    <s v="MP2 Energy LLC"/>
    <s v="B"/>
    <x v="1"/>
    <s v="O"/>
    <x v="32"/>
    <x v="2"/>
    <s v="PJM"/>
    <n v="0"/>
    <n v="0"/>
    <x v="19"/>
    <n v="115156.5"/>
    <n v="2130375"/>
    <x v="1601"/>
    <n v="22492.5"/>
    <n v="381161"/>
    <x v="310"/>
  </r>
  <r>
    <n v="2022"/>
    <n v="59808"/>
    <s v="MP2 Energy LLC"/>
    <s v="B"/>
    <x v="1"/>
    <s v="O"/>
    <x v="5"/>
    <x v="2"/>
    <s v="PJM"/>
    <n v="0"/>
    <n v="0"/>
    <x v="19"/>
    <n v="50435.199999999997"/>
    <n v="701584"/>
    <x v="1602"/>
    <n v="10176.4"/>
    <n v="170017"/>
    <x v="112"/>
  </r>
  <r>
    <n v="2022"/>
    <n v="59808"/>
    <s v="MP2 Energy LLC"/>
    <s v="B"/>
    <x v="1"/>
    <s v="O"/>
    <x v="36"/>
    <x v="2"/>
    <s v="ISNE"/>
    <n v="0"/>
    <n v="0"/>
    <x v="19"/>
    <n v="1567.9"/>
    <n v="13847"/>
    <x v="1603"/>
    <n v="187.5"/>
    <n v="2258"/>
    <x v="12"/>
  </r>
  <r>
    <n v="2022"/>
    <n v="59808"/>
    <s v="MP2 Energy LLC"/>
    <s v="B"/>
    <x v="1"/>
    <s v="O"/>
    <x v="2"/>
    <x v="2"/>
    <s v="PJM"/>
    <n v="0"/>
    <n v="0"/>
    <x v="19"/>
    <n v="26376.799999999999"/>
    <n v="322705"/>
    <x v="1185"/>
    <n v="22456"/>
    <n v="271906"/>
    <x v="57"/>
  </r>
  <r>
    <n v="2022"/>
    <n v="59808"/>
    <s v="MP2 Energy LLC"/>
    <s v="D"/>
    <x v="0"/>
    <s v="O"/>
    <x v="21"/>
    <x v="2"/>
    <s v="ERCO"/>
    <n v="71241"/>
    <n v="503541"/>
    <x v="1912"/>
    <n v="749307.7"/>
    <n v="11011165"/>
    <x v="1604"/>
    <n v="225315.5"/>
    <n v="3174335"/>
    <x v="491"/>
  </r>
  <r>
    <n v="2022"/>
    <n v="59809"/>
    <s v="Residents Energy, LLC"/>
    <s v="B"/>
    <x v="1"/>
    <s v="O"/>
    <x v="31"/>
    <x v="2"/>
    <s v="PJM"/>
    <n v="1294.7"/>
    <n v="8383"/>
    <x v="1913"/>
    <n v="1.4"/>
    <n v="83"/>
    <x v="135"/>
    <n v="0"/>
    <n v="0"/>
    <x v="1"/>
  </r>
  <r>
    <n v="2022"/>
    <n v="59809"/>
    <s v="Residents Energy, LLC"/>
    <s v="B"/>
    <x v="1"/>
    <s v="O"/>
    <x v="27"/>
    <x v="2"/>
    <s v="PJM"/>
    <n v="25281"/>
    <n v="192581"/>
    <x v="1914"/>
    <n v="753.9"/>
    <n v="6633"/>
    <x v="1605"/>
    <n v="0"/>
    <n v="0"/>
    <x v="1"/>
  </r>
  <r>
    <n v="2022"/>
    <n v="59809"/>
    <s v="Residents Energy, LLC"/>
    <s v="B"/>
    <x v="1"/>
    <s v="O"/>
    <x v="40"/>
    <x v="2"/>
    <s v="ISNE"/>
    <n v="35328.199999999997"/>
    <n v="225289"/>
    <x v="1915"/>
    <n v="8416.9"/>
    <n v="75016"/>
    <x v="1606"/>
    <n v="0"/>
    <n v="0"/>
    <x v="1"/>
  </r>
  <r>
    <n v="2022"/>
    <n v="59809"/>
    <s v="Residents Energy, LLC"/>
    <s v="B"/>
    <x v="1"/>
    <s v="O"/>
    <x v="26"/>
    <x v="2"/>
    <s v="PJM"/>
    <n v="2692"/>
    <n v="13831"/>
    <x v="965"/>
    <n v="33.4"/>
    <n v="168"/>
    <x v="1052"/>
    <n v="0"/>
    <n v="0"/>
    <x v="1"/>
  </r>
  <r>
    <n v="2022"/>
    <n v="59809"/>
    <s v="Residents Energy, LLC"/>
    <s v="B"/>
    <x v="1"/>
    <s v="O"/>
    <x v="4"/>
    <x v="2"/>
    <s v="NYIS"/>
    <n v="4297.7"/>
    <n v="20990"/>
    <x v="1916"/>
    <n v="86.9"/>
    <n v="425"/>
    <x v="1524"/>
    <n v="0"/>
    <n v="0"/>
    <x v="1"/>
  </r>
  <r>
    <n v="2022"/>
    <n v="59809"/>
    <s v="Residents Energy, LLC"/>
    <s v="B"/>
    <x v="1"/>
    <s v="O"/>
    <x v="32"/>
    <x v="2"/>
    <s v="PJM"/>
    <n v="3577"/>
    <n v="31107"/>
    <x v="1917"/>
    <n v="16.7"/>
    <n v="123"/>
    <x v="836"/>
    <n v="0"/>
    <n v="0"/>
    <x v="1"/>
  </r>
  <r>
    <n v="2022"/>
    <n v="59809"/>
    <s v="Residents Energy, LLC"/>
    <s v="B"/>
    <x v="1"/>
    <s v="O"/>
    <x v="5"/>
    <x v="2"/>
    <s v="PJM"/>
    <n v="11077.2"/>
    <n v="74347"/>
    <x v="1918"/>
    <n v="231.8"/>
    <n v="1691"/>
    <x v="1607"/>
    <n v="0"/>
    <n v="0"/>
    <x v="1"/>
  </r>
  <r>
    <n v="2022"/>
    <n v="59810"/>
    <s v="Greenlight Energy Inc."/>
    <s v="B"/>
    <x v="1"/>
    <s v="O"/>
    <x v="31"/>
    <x v="2"/>
    <s v="PJM"/>
    <n v="17"/>
    <n v="108"/>
    <x v="1332"/>
    <s v="."/>
    <s v="."/>
    <x v="74"/>
    <s v="."/>
    <s v="."/>
    <x v="7"/>
  </r>
  <r>
    <n v="2022"/>
    <n v="59810"/>
    <s v="Greenlight Energy Inc."/>
    <s v="B"/>
    <x v="1"/>
    <s v="O"/>
    <x v="27"/>
    <x v="2"/>
    <s v="MISO"/>
    <n v="454.8"/>
    <n v="3341"/>
    <x v="1919"/>
    <s v="."/>
    <s v="."/>
    <x v="74"/>
    <s v="."/>
    <s v="."/>
    <x v="7"/>
  </r>
  <r>
    <n v="2022"/>
    <n v="59810"/>
    <s v="Greenlight Energy Inc."/>
    <s v="B"/>
    <x v="1"/>
    <s v="O"/>
    <x v="1"/>
    <x v="2"/>
    <s v="PJM"/>
    <n v="5503"/>
    <n v="34811"/>
    <x v="1920"/>
    <s v="."/>
    <s v="."/>
    <x v="74"/>
    <s v="."/>
    <s v="."/>
    <x v="7"/>
  </r>
  <r>
    <n v="2022"/>
    <n v="59810"/>
    <s v="Greenlight Energy Inc."/>
    <s v="B"/>
    <x v="1"/>
    <s v="O"/>
    <x v="26"/>
    <x v="2"/>
    <s v="PJM"/>
    <n v="530"/>
    <n v="2668"/>
    <x v="1921"/>
    <s v="."/>
    <s v="."/>
    <x v="74"/>
    <s v="."/>
    <s v="."/>
    <x v="7"/>
  </r>
  <r>
    <n v="2022"/>
    <n v="59810"/>
    <s v="Greenlight Energy Inc."/>
    <s v="B"/>
    <x v="1"/>
    <s v="O"/>
    <x v="4"/>
    <x v="2"/>
    <s v="NYIS"/>
    <n v="3089"/>
    <n v="18307"/>
    <x v="1922"/>
    <n v="305"/>
    <n v="1702"/>
    <x v="1608"/>
    <s v="."/>
    <s v="."/>
    <x v="7"/>
  </r>
  <r>
    <n v="2022"/>
    <n v="59810"/>
    <s v="Greenlight Energy Inc."/>
    <s v="B"/>
    <x v="1"/>
    <s v="O"/>
    <x v="32"/>
    <x v="2"/>
    <s v="PJM"/>
    <n v="168"/>
    <n v="1245"/>
    <x v="1923"/>
    <s v="."/>
    <s v="."/>
    <x v="74"/>
    <s v="."/>
    <s v="."/>
    <x v="7"/>
  </r>
  <r>
    <n v="2022"/>
    <n v="59810"/>
    <s v="Greenlight Energy Inc."/>
    <s v="B"/>
    <x v="1"/>
    <s v="O"/>
    <x v="5"/>
    <x v="2"/>
    <s v="PJM"/>
    <n v="3067"/>
    <n v="19563"/>
    <x v="1034"/>
    <s v="."/>
    <s v="."/>
    <x v="74"/>
    <s v="."/>
    <s v="."/>
    <x v="7"/>
  </r>
  <r>
    <n v="2022"/>
    <n v="59811"/>
    <s v="Santanna Energy Services"/>
    <s v="B"/>
    <x v="1"/>
    <s v="O"/>
    <x v="27"/>
    <x v="2"/>
    <s v="PJM"/>
    <n v="7939.8"/>
    <n v="66435"/>
    <x v="1924"/>
    <n v="2845"/>
    <n v="23805"/>
    <x v="1579"/>
    <n v="0"/>
    <n v="0"/>
    <x v="1"/>
  </r>
  <r>
    <n v="2022"/>
    <n v="59811"/>
    <s v="Santanna Energy Services"/>
    <s v="B"/>
    <x v="1"/>
    <s v="O"/>
    <x v="32"/>
    <x v="2"/>
    <s v="PJM"/>
    <n v="6094.4"/>
    <n v="73203"/>
    <x v="1925"/>
    <n v="6692.9"/>
    <n v="80391"/>
    <x v="1609"/>
    <s v="."/>
    <s v="."/>
    <x v="7"/>
  </r>
  <r>
    <n v="2022"/>
    <n v="59811"/>
    <s v="Santanna Energy Services"/>
    <s v="B"/>
    <x v="1"/>
    <s v="O"/>
    <x v="5"/>
    <x v="2"/>
    <s v="PJM"/>
    <n v="2205.6"/>
    <n v="28047"/>
    <x v="1926"/>
    <n v="250.8"/>
    <n v="3189"/>
    <x v="1607"/>
    <n v="0"/>
    <n v="0"/>
    <x v="1"/>
  </r>
  <r>
    <n v="2022"/>
    <n v="59812"/>
    <s v="New Wave Energy Corporation"/>
    <s v="B"/>
    <x v="1"/>
    <s v="O"/>
    <x v="4"/>
    <x v="2"/>
    <s v="NYIS"/>
    <n v="6002.3"/>
    <n v="58491"/>
    <x v="1927"/>
    <n v="43629.5"/>
    <n v="451147"/>
    <x v="1174"/>
    <n v="0"/>
    <n v="0"/>
    <x v="1"/>
  </r>
  <r>
    <n v="2022"/>
    <n v="59812"/>
    <s v="New Wave Energy Corporation"/>
    <s v="B"/>
    <x v="1"/>
    <s v="O"/>
    <x v="32"/>
    <x v="2"/>
    <s v="PJM"/>
    <n v="1343.3"/>
    <n v="14425"/>
    <x v="1928"/>
    <n v="4668.5"/>
    <n v="47862"/>
    <x v="1043"/>
    <n v="0"/>
    <n v="0"/>
    <x v="1"/>
  </r>
  <r>
    <n v="2022"/>
    <n v="59812"/>
    <s v="New Wave Energy Corporation"/>
    <s v="B"/>
    <x v="1"/>
    <s v="O"/>
    <x v="5"/>
    <x v="2"/>
    <s v="PJM"/>
    <n v="5784.3"/>
    <n v="56623"/>
    <x v="1929"/>
    <n v="12871.5"/>
    <n v="121928"/>
    <x v="1610"/>
    <n v="0"/>
    <n v="0"/>
    <x v="1"/>
  </r>
  <r>
    <n v="2022"/>
    <n v="59818"/>
    <s v="Algonquin Energy Services"/>
    <s v="B"/>
    <x v="1"/>
    <s v="O"/>
    <x v="28"/>
    <x v="2"/>
    <s v="NBSO"/>
    <n v="0"/>
    <n v="0"/>
    <x v="19"/>
    <n v="2664.8"/>
    <n v="35891"/>
    <x v="411"/>
    <n v="5389.9"/>
    <n v="85362"/>
    <x v="95"/>
  </r>
  <r>
    <n v="2022"/>
    <n v="59847"/>
    <s v="Sustainable Star LLC"/>
    <s v="B"/>
    <x v="1"/>
    <s v="O"/>
    <x v="27"/>
    <x v="2"/>
    <s v="PJM"/>
    <n v="0"/>
    <n v="0"/>
    <x v="19"/>
    <n v="0"/>
    <n v="0"/>
    <x v="19"/>
    <n v="27"/>
    <n v="257"/>
    <x v="61"/>
  </r>
  <r>
    <n v="2022"/>
    <n v="59847"/>
    <s v="Sustainable Star LLC"/>
    <s v="B"/>
    <x v="1"/>
    <s v="O"/>
    <x v="32"/>
    <x v="2"/>
    <s v="PJM"/>
    <n v="0"/>
    <n v="0"/>
    <x v="19"/>
    <n v="0"/>
    <n v="0"/>
    <x v="19"/>
    <n v="32"/>
    <n v="478"/>
    <x v="15"/>
  </r>
  <r>
    <n v="2022"/>
    <n v="59848"/>
    <s v="ResCom Energy, LLC"/>
    <s v="B"/>
    <x v="1"/>
    <s v="O"/>
    <x v="31"/>
    <x v="2"/>
    <s v="PJM"/>
    <n v="0.1"/>
    <n v="1"/>
    <x v="1137"/>
    <n v="0"/>
    <n v="0"/>
    <x v="19"/>
    <n v="0"/>
    <n v="0"/>
    <x v="1"/>
  </r>
  <r>
    <n v="2022"/>
    <n v="59848"/>
    <s v="ResCom Energy, LLC"/>
    <s v="B"/>
    <x v="1"/>
    <s v="O"/>
    <x v="27"/>
    <x v="2"/>
    <s v="PJM"/>
    <n v="33.200000000000003"/>
    <n v="313"/>
    <x v="1930"/>
    <n v="0"/>
    <n v="0"/>
    <x v="19"/>
    <n v="0"/>
    <n v="0"/>
    <x v="1"/>
  </r>
  <r>
    <n v="2022"/>
    <n v="59848"/>
    <s v="ResCom Energy, LLC"/>
    <s v="B"/>
    <x v="1"/>
    <s v="O"/>
    <x v="26"/>
    <x v="2"/>
    <s v="PJM"/>
    <n v="8.9"/>
    <n v="50"/>
    <x v="1332"/>
    <n v="0"/>
    <n v="0"/>
    <x v="19"/>
    <n v="0"/>
    <n v="0"/>
    <x v="1"/>
  </r>
  <r>
    <n v="2022"/>
    <n v="59848"/>
    <s v="ResCom Energy, LLC"/>
    <s v="B"/>
    <x v="1"/>
    <s v="O"/>
    <x v="32"/>
    <x v="2"/>
    <s v="PJM"/>
    <n v="3.3"/>
    <n v="52"/>
    <x v="1931"/>
    <n v="0"/>
    <n v="0"/>
    <x v="19"/>
    <n v="0"/>
    <n v="0"/>
    <x v="1"/>
  </r>
  <r>
    <n v="2022"/>
    <n v="59931"/>
    <s v="MidAmerican Energy Services, LLC"/>
    <s v="B"/>
    <x v="1"/>
    <s v="O"/>
    <x v="48"/>
    <x v="2"/>
    <s v="PJM"/>
    <n v="75.099999999999994"/>
    <n v="805"/>
    <x v="1932"/>
    <n v="2995.3"/>
    <n v="32410"/>
    <x v="1611"/>
    <n v="0"/>
    <n v="0"/>
    <x v="1"/>
  </r>
  <r>
    <n v="2022"/>
    <n v="59931"/>
    <s v="MidAmerican Energy Services, LLC"/>
    <s v="B"/>
    <x v="1"/>
    <s v="O"/>
    <x v="31"/>
    <x v="2"/>
    <s v="PJM"/>
    <n v="92.7"/>
    <n v="1640"/>
    <x v="1933"/>
    <n v="2894"/>
    <n v="45821"/>
    <x v="431"/>
    <n v="379.3"/>
    <n v="7102"/>
    <x v="0"/>
  </r>
  <r>
    <n v="2022"/>
    <n v="59931"/>
    <s v="MidAmerican Energy Services, LLC"/>
    <s v="B"/>
    <x v="1"/>
    <s v="O"/>
    <x v="27"/>
    <x v="2"/>
    <s v="PJM"/>
    <n v="80.2"/>
    <n v="962"/>
    <x v="1934"/>
    <n v="58907.3"/>
    <n v="974369"/>
    <x v="1612"/>
    <n v="68113.3"/>
    <n v="1026659"/>
    <x v="33"/>
  </r>
  <r>
    <n v="2022"/>
    <n v="59931"/>
    <s v="MidAmerican Energy Services, LLC"/>
    <s v="B"/>
    <x v="1"/>
    <s v="O"/>
    <x v="27"/>
    <x v="2"/>
    <s v="MISO"/>
    <n v="116.2"/>
    <n v="2109"/>
    <x v="1935"/>
    <n v="17544.8"/>
    <n v="255629"/>
    <x v="417"/>
    <n v="26084.3"/>
    <n v="437976"/>
    <x v="492"/>
  </r>
  <r>
    <n v="2022"/>
    <n v="59931"/>
    <s v="MidAmerican Energy Services, LLC"/>
    <s v="B"/>
    <x v="1"/>
    <s v="O"/>
    <x v="40"/>
    <x v="2"/>
    <s v="ISNE"/>
    <n v="5.4"/>
    <n v="48"/>
    <x v="1810"/>
    <n v="6189.1"/>
    <n v="58011"/>
    <x v="1613"/>
    <n v="1793.8"/>
    <n v="16158"/>
    <x v="15"/>
  </r>
  <r>
    <n v="2022"/>
    <n v="59931"/>
    <s v="MidAmerican Energy Services, LLC"/>
    <s v="B"/>
    <x v="1"/>
    <s v="O"/>
    <x v="1"/>
    <x v="2"/>
    <s v="PJM"/>
    <n v="569.4"/>
    <n v="7942"/>
    <x v="1936"/>
    <n v="28064.1"/>
    <n v="390475"/>
    <x v="1614"/>
    <n v="5437.3"/>
    <n v="77712"/>
    <x v="9"/>
  </r>
  <r>
    <n v="2022"/>
    <n v="59931"/>
    <s v="MidAmerican Energy Services, LLC"/>
    <s v="B"/>
    <x v="1"/>
    <s v="O"/>
    <x v="26"/>
    <x v="2"/>
    <s v="PJM"/>
    <n v="0"/>
    <n v="0"/>
    <x v="19"/>
    <n v="28647.1"/>
    <n v="253829"/>
    <x v="1615"/>
    <n v="33755.800000000003"/>
    <n v="303005"/>
    <x v="85"/>
  </r>
  <r>
    <n v="2022"/>
    <n v="59931"/>
    <s v="MidAmerican Energy Services, LLC"/>
    <s v="B"/>
    <x v="1"/>
    <s v="O"/>
    <x v="4"/>
    <x v="2"/>
    <s v="NYIS"/>
    <n v="300.8"/>
    <n v="3338"/>
    <x v="245"/>
    <n v="15242.8"/>
    <n v="202522"/>
    <x v="473"/>
    <n v="7401.9"/>
    <n v="84278"/>
    <x v="12"/>
  </r>
  <r>
    <n v="2022"/>
    <n v="59931"/>
    <s v="MidAmerican Energy Services, LLC"/>
    <s v="B"/>
    <x v="1"/>
    <s v="O"/>
    <x v="32"/>
    <x v="2"/>
    <s v="PJM"/>
    <n v="174.2"/>
    <n v="2931"/>
    <x v="1937"/>
    <n v="19829"/>
    <n v="328554"/>
    <x v="1616"/>
    <n v="12414.1"/>
    <n v="264559"/>
    <x v="155"/>
  </r>
  <r>
    <n v="2022"/>
    <n v="59931"/>
    <s v="MidAmerican Energy Services, LLC"/>
    <s v="B"/>
    <x v="1"/>
    <s v="O"/>
    <x v="5"/>
    <x v="2"/>
    <s v="PJM"/>
    <n v="218.7"/>
    <n v="2767"/>
    <x v="1938"/>
    <n v="39128.1"/>
    <n v="575237"/>
    <x v="1617"/>
    <n v="37594.300000000003"/>
    <n v="513338"/>
    <x v="402"/>
  </r>
  <r>
    <n v="2022"/>
    <n v="59931"/>
    <s v="MidAmerican Energy Services, LLC"/>
    <s v="D"/>
    <x v="0"/>
    <s v="O"/>
    <x v="21"/>
    <x v="2"/>
    <s v="ERCO"/>
    <n v="8352.2000000000007"/>
    <n v="71413"/>
    <x v="1939"/>
    <n v="96944.6"/>
    <n v="1368158"/>
    <x v="1618"/>
    <n v="30244.6"/>
    <n v="561155"/>
    <x v="211"/>
  </r>
  <r>
    <n v="2022"/>
    <n v="59932"/>
    <s v="Switch Energy"/>
    <s v="B"/>
    <x v="1"/>
    <s v="O"/>
    <x v="32"/>
    <x v="2"/>
    <s v="PJM"/>
    <n v="0.1"/>
    <n v="2"/>
    <x v="408"/>
    <n v="0"/>
    <n v="0"/>
    <x v="19"/>
    <n v="0"/>
    <n v="0"/>
    <x v="1"/>
  </r>
  <r>
    <n v="2022"/>
    <n v="59933"/>
    <s v="Texpo Power, L.P."/>
    <s v="B"/>
    <x v="1"/>
    <s v="O"/>
    <x v="26"/>
    <x v="2"/>
    <s v="PJM"/>
    <n v="165.9"/>
    <n v="987"/>
    <x v="1839"/>
    <n v="2788.6"/>
    <n v="22729"/>
    <x v="67"/>
    <n v="0"/>
    <n v="0"/>
    <x v="1"/>
  </r>
  <r>
    <n v="2022"/>
    <n v="59933"/>
    <s v="Texpo Power, L.P."/>
    <s v="B"/>
    <x v="1"/>
    <s v="O"/>
    <x v="5"/>
    <x v="2"/>
    <s v="PJM"/>
    <n v="3061.8"/>
    <n v="20698"/>
    <x v="1940"/>
    <n v="2026.1"/>
    <n v="17747"/>
    <x v="1098"/>
    <n v="0"/>
    <n v="0"/>
    <x v="1"/>
  </r>
  <r>
    <n v="2022"/>
    <n v="59933"/>
    <s v="Texpo Power, L.P."/>
    <s v="D"/>
    <x v="0"/>
    <s v="O"/>
    <x v="21"/>
    <x v="2"/>
    <s v="ERCO"/>
    <n v="76475.100000000006"/>
    <n v="1107216"/>
    <x v="1941"/>
    <n v="13536.4"/>
    <n v="174844"/>
    <x v="1571"/>
    <n v="0"/>
    <n v="0"/>
    <x v="1"/>
  </r>
  <r>
    <n v="2022"/>
    <n v="59943"/>
    <s v="Spruce Finance"/>
    <s v="A"/>
    <x v="0"/>
    <s v="O"/>
    <x v="8"/>
    <x v="8"/>
    <s v="AZPS"/>
    <n v="4215.8999999999996"/>
    <n v="31614"/>
    <x v="1942"/>
    <n v="0"/>
    <n v="0"/>
    <x v="19"/>
    <n v="0"/>
    <n v="0"/>
    <x v="1"/>
  </r>
  <r>
    <n v="2022"/>
    <n v="59943"/>
    <s v="Spruce Finance"/>
    <s v="A"/>
    <x v="0"/>
    <s v="O"/>
    <x v="10"/>
    <x v="8"/>
    <s v="CISO"/>
    <n v="31973.7"/>
    <n v="153412"/>
    <x v="1943"/>
    <n v="0"/>
    <n v="0"/>
    <x v="19"/>
    <n v="0"/>
    <n v="0"/>
    <x v="1"/>
  </r>
  <r>
    <n v="2022"/>
    <n v="59943"/>
    <s v="Spruce Finance"/>
    <s v="A"/>
    <x v="0"/>
    <s v="O"/>
    <x v="45"/>
    <x v="8"/>
    <s v="PACE"/>
    <n v="864.6"/>
    <n v="8566"/>
    <x v="1944"/>
    <n v="0"/>
    <n v="0"/>
    <x v="19"/>
    <n v="0"/>
    <n v="0"/>
    <x v="1"/>
  </r>
  <r>
    <n v="2022"/>
    <n v="59943"/>
    <s v="Spruce Finance"/>
    <s v="A"/>
    <x v="0"/>
    <s v="O"/>
    <x v="39"/>
    <x v="8"/>
    <s v="ISNE"/>
    <n v="1522.9"/>
    <n v="9265"/>
    <x v="1945"/>
    <n v="0"/>
    <n v="0"/>
    <x v="19"/>
    <n v="0"/>
    <n v="0"/>
    <x v="1"/>
  </r>
  <r>
    <n v="2022"/>
    <n v="59943"/>
    <s v="Spruce Finance"/>
    <s v="A"/>
    <x v="0"/>
    <s v="O"/>
    <x v="50"/>
    <x v="8"/>
    <s v="NA"/>
    <n v="610.5"/>
    <n v="3126"/>
    <x v="1432"/>
    <n v="0"/>
    <n v="0"/>
    <x v="19"/>
    <n v="0"/>
    <n v="0"/>
    <x v="1"/>
  </r>
  <r>
    <n v="2022"/>
    <n v="59943"/>
    <s v="Spruce Finance"/>
    <s v="A"/>
    <x v="0"/>
    <s v="O"/>
    <x v="17"/>
    <x v="8"/>
    <s v="MISO"/>
    <n v="47.5"/>
    <n v="603"/>
    <x v="1891"/>
    <n v="0"/>
    <n v="0"/>
    <x v="19"/>
    <n v="0"/>
    <n v="0"/>
    <x v="1"/>
  </r>
  <r>
    <n v="2022"/>
    <n v="59943"/>
    <s v="Spruce Finance"/>
    <s v="A"/>
    <x v="0"/>
    <s v="O"/>
    <x v="40"/>
    <x v="8"/>
    <s v="ISNE"/>
    <n v="2381.6999999999998"/>
    <n v="15292"/>
    <x v="1024"/>
    <n v="0"/>
    <n v="0"/>
    <x v="19"/>
    <n v="0"/>
    <n v="0"/>
    <x v="1"/>
  </r>
  <r>
    <n v="2022"/>
    <n v="59943"/>
    <s v="Spruce Finance"/>
    <s v="A"/>
    <x v="0"/>
    <s v="O"/>
    <x v="1"/>
    <x v="8"/>
    <s v="PJM"/>
    <n v="465.1"/>
    <n v="3246"/>
    <x v="1946"/>
    <n v="0"/>
    <n v="0"/>
    <x v="19"/>
    <n v="0"/>
    <n v="0"/>
    <x v="1"/>
  </r>
  <r>
    <n v="2022"/>
    <n v="59943"/>
    <s v="Spruce Finance"/>
    <s v="A"/>
    <x v="0"/>
    <s v="O"/>
    <x v="26"/>
    <x v="8"/>
    <s v="PJM"/>
    <n v="5323.9"/>
    <n v="33758"/>
    <x v="1947"/>
    <n v="0"/>
    <n v="0"/>
    <x v="19"/>
    <n v="0"/>
    <n v="0"/>
    <x v="1"/>
  </r>
  <r>
    <n v="2022"/>
    <n v="59943"/>
    <s v="Spruce Finance"/>
    <s v="A"/>
    <x v="0"/>
    <s v="O"/>
    <x v="37"/>
    <x v="8"/>
    <s v="NEVP"/>
    <n v="185.2"/>
    <n v="1418"/>
    <x v="1948"/>
    <n v="0"/>
    <n v="0"/>
    <x v="19"/>
    <n v="0"/>
    <n v="0"/>
    <x v="1"/>
  </r>
  <r>
    <n v="2022"/>
    <n v="59943"/>
    <s v="Spruce Finance"/>
    <s v="A"/>
    <x v="0"/>
    <s v="O"/>
    <x v="4"/>
    <x v="8"/>
    <s v="ISNE"/>
    <n v="2863.2"/>
    <n v="15745"/>
    <x v="1949"/>
    <n v="0"/>
    <n v="0"/>
    <x v="19"/>
    <n v="0"/>
    <n v="0"/>
    <x v="1"/>
  </r>
  <r>
    <n v="2022"/>
    <n v="59943"/>
    <s v="Spruce Finance"/>
    <s v="A"/>
    <x v="0"/>
    <s v="O"/>
    <x v="4"/>
    <x v="8"/>
    <s v="PJM"/>
    <n v="1227.0999999999999"/>
    <n v="6748"/>
    <x v="1950"/>
    <n v="0"/>
    <n v="0"/>
    <x v="19"/>
    <n v="0"/>
    <n v="0"/>
    <x v="1"/>
  </r>
  <r>
    <n v="2022"/>
    <n v="59958"/>
    <s v="Mega Energy of Illinois, LLC"/>
    <s v="B"/>
    <x v="1"/>
    <s v="O"/>
    <x v="27"/>
    <x v="2"/>
    <s v="PJM"/>
    <n v="6716"/>
    <n v="46276"/>
    <x v="1951"/>
    <n v="1831"/>
    <n v="19736"/>
    <x v="1619"/>
    <n v="0"/>
    <n v="0"/>
    <x v="1"/>
  </r>
  <r>
    <n v="2022"/>
    <n v="59972"/>
    <s v="The Regents of the Univ. of California"/>
    <s v="B"/>
    <x v="1"/>
    <s v="O"/>
    <x v="10"/>
    <x v="2"/>
    <s v="CISO"/>
    <n v="0"/>
    <n v="0"/>
    <x v="19"/>
    <n v="41328.699999999997"/>
    <n v="478002"/>
    <x v="542"/>
    <n v="0"/>
    <n v="0"/>
    <x v="1"/>
  </r>
  <r>
    <n v="2022"/>
    <n v="59993"/>
    <s v="Discount Power Inc - (CT)"/>
    <s v="B"/>
    <x v="1"/>
    <s v="O"/>
    <x v="39"/>
    <x v="2"/>
    <s v="ISNE"/>
    <n v="1865.4"/>
    <n v="16179"/>
    <x v="1952"/>
    <n v="1146.5"/>
    <n v="11068"/>
    <x v="1620"/>
    <n v="0"/>
    <n v="0"/>
    <x v="1"/>
  </r>
  <r>
    <n v="2022"/>
    <n v="59993"/>
    <s v="Discount Power Inc - (CT)"/>
    <s v="B"/>
    <x v="1"/>
    <s v="O"/>
    <x v="31"/>
    <x v="2"/>
    <s v="PJM"/>
    <n v="281.5"/>
    <n v="1796"/>
    <x v="1768"/>
    <n v="0"/>
    <n v="0"/>
    <x v="19"/>
    <n v="0"/>
    <n v="0"/>
    <x v="1"/>
  </r>
  <r>
    <n v="2022"/>
    <n v="59993"/>
    <s v="Discount Power Inc - (CT)"/>
    <s v="B"/>
    <x v="1"/>
    <s v="O"/>
    <x v="40"/>
    <x v="2"/>
    <s v="ISNE"/>
    <n v="9115.6"/>
    <n v="41550"/>
    <x v="1953"/>
    <n v="89"/>
    <n v="631"/>
    <x v="1083"/>
    <n v="0"/>
    <n v="0"/>
    <x v="1"/>
  </r>
  <r>
    <n v="2022"/>
    <n v="59993"/>
    <s v="Discount Power Inc - (CT)"/>
    <s v="B"/>
    <x v="1"/>
    <s v="O"/>
    <x v="1"/>
    <x v="2"/>
    <s v="PJM"/>
    <n v="1158.9000000000001"/>
    <n v="6628"/>
    <x v="1954"/>
    <n v="16.600000000000001"/>
    <n v="101"/>
    <x v="478"/>
    <n v="0"/>
    <n v="0"/>
    <x v="1"/>
  </r>
  <r>
    <n v="2022"/>
    <n v="59993"/>
    <s v="Discount Power Inc - (CT)"/>
    <s v="B"/>
    <x v="1"/>
    <s v="O"/>
    <x v="26"/>
    <x v="2"/>
    <s v="PJM"/>
    <n v="1414.3"/>
    <n v="7230"/>
    <x v="1955"/>
    <n v="5.9"/>
    <n v="49"/>
    <x v="501"/>
    <n v="0"/>
    <n v="0"/>
    <x v="1"/>
  </r>
  <r>
    <n v="2022"/>
    <n v="59993"/>
    <s v="Discount Power Inc - (CT)"/>
    <s v="B"/>
    <x v="1"/>
    <s v="O"/>
    <x v="32"/>
    <x v="2"/>
    <s v="PJM"/>
    <n v="929.5"/>
    <n v="6556"/>
    <x v="1504"/>
    <n v="0"/>
    <n v="0"/>
    <x v="19"/>
    <n v="0"/>
    <n v="0"/>
    <x v="1"/>
  </r>
  <r>
    <n v="2022"/>
    <n v="59993"/>
    <s v="Discount Power Inc - (CT)"/>
    <s v="B"/>
    <x v="1"/>
    <s v="O"/>
    <x v="5"/>
    <x v="2"/>
    <s v="PJM"/>
    <n v="6614.1"/>
    <n v="40673"/>
    <x v="1956"/>
    <n v="154.69999999999999"/>
    <n v="1246"/>
    <x v="1621"/>
    <n v="0"/>
    <n v="0"/>
    <x v="1"/>
  </r>
  <r>
    <n v="2022"/>
    <n v="59993"/>
    <s v="Discount Power Inc - (CT)"/>
    <s v="B"/>
    <x v="1"/>
    <s v="O"/>
    <x v="36"/>
    <x v="2"/>
    <s v="ISNE"/>
    <n v="863.1"/>
    <n v="4910"/>
    <x v="1957"/>
    <n v="4.5999999999999996"/>
    <n v="50"/>
    <x v="501"/>
    <s v="."/>
    <s v="."/>
    <x v="7"/>
  </r>
  <r>
    <n v="2022"/>
    <n v="60025"/>
    <s v="Greenbacker Renewable Energy Corporation"/>
    <s v="A"/>
    <x v="0"/>
    <s v="O"/>
    <x v="25"/>
    <x v="8"/>
    <s v="SPA"/>
    <n v="0"/>
    <n v="0"/>
    <x v="19"/>
    <n v="125.5"/>
    <n v="2041"/>
    <x v="501"/>
    <n v="0"/>
    <n v="0"/>
    <x v="1"/>
  </r>
  <r>
    <n v="2022"/>
    <n v="60025"/>
    <s v="Greenbacker Renewable Energy Corporation"/>
    <s v="A"/>
    <x v="0"/>
    <s v="O"/>
    <x v="8"/>
    <x v="8"/>
    <s v="TEPC"/>
    <n v="0"/>
    <n v="0"/>
    <x v="19"/>
    <n v="116.5"/>
    <n v="1910"/>
    <x v="555"/>
    <n v="0"/>
    <n v="0"/>
    <x v="1"/>
  </r>
  <r>
    <n v="2022"/>
    <n v="60025"/>
    <s v="Greenbacker Renewable Energy Corporation"/>
    <s v="A"/>
    <x v="0"/>
    <s v="O"/>
    <x v="10"/>
    <x v="8"/>
    <s v="CISO"/>
    <n v="0"/>
    <n v="0"/>
    <x v="19"/>
    <n v="1037.8"/>
    <n v="10825"/>
    <x v="1515"/>
    <n v="0"/>
    <n v="0"/>
    <x v="1"/>
  </r>
  <r>
    <n v="2022"/>
    <n v="60025"/>
    <s v="Greenbacker Renewable Energy Corporation"/>
    <s v="A"/>
    <x v="0"/>
    <s v="O"/>
    <x v="45"/>
    <x v="8"/>
    <s v="PSCO"/>
    <n v="6.3"/>
    <n v="65"/>
    <x v="66"/>
    <n v="346.8"/>
    <n v="6881"/>
    <x v="1360"/>
    <n v="0"/>
    <n v="0"/>
    <x v="1"/>
  </r>
  <r>
    <n v="2022"/>
    <n v="60025"/>
    <s v="Greenbacker Renewable Energy Corporation"/>
    <s v="A"/>
    <x v="0"/>
    <s v="O"/>
    <x v="39"/>
    <x v="8"/>
    <s v="ISNE"/>
    <n v="0"/>
    <n v="0"/>
    <x v="19"/>
    <n v="196.6"/>
    <n v="959"/>
    <x v="48"/>
    <n v="0"/>
    <n v="0"/>
    <x v="1"/>
  </r>
  <r>
    <n v="2022"/>
    <n v="60025"/>
    <s v="Greenbacker Renewable Energy Corporation"/>
    <s v="A"/>
    <x v="0"/>
    <s v="O"/>
    <x v="29"/>
    <x v="8"/>
    <s v="GVL"/>
    <n v="0"/>
    <n v="0"/>
    <x v="19"/>
    <n v="97.5"/>
    <n v="500"/>
    <x v="4"/>
    <n v="0"/>
    <n v="0"/>
    <x v="1"/>
  </r>
  <r>
    <n v="2022"/>
    <n v="60025"/>
    <s v="Greenbacker Renewable Energy Corporation"/>
    <s v="A"/>
    <x v="0"/>
    <s v="O"/>
    <x v="50"/>
    <x v="8"/>
    <s v="NA"/>
    <n v="0"/>
    <n v="0"/>
    <x v="19"/>
    <n v="92.5"/>
    <n v="463"/>
    <x v="4"/>
    <n v="0"/>
    <n v="0"/>
    <x v="1"/>
  </r>
  <r>
    <n v="2022"/>
    <n v="60025"/>
    <s v="Greenbacker Renewable Energy Corporation"/>
    <s v="A"/>
    <x v="0"/>
    <s v="O"/>
    <x v="14"/>
    <x v="8"/>
    <s v="PJM"/>
    <n v="0"/>
    <n v="0"/>
    <x v="19"/>
    <n v="530.1"/>
    <n v="1712"/>
    <x v="555"/>
    <n v="0"/>
    <n v="0"/>
    <x v="1"/>
  </r>
  <r>
    <n v="2022"/>
    <n v="60025"/>
    <s v="Greenbacker Renewable Energy Corporation"/>
    <s v="A"/>
    <x v="0"/>
    <s v="O"/>
    <x v="40"/>
    <x v="8"/>
    <s v="ISNE"/>
    <n v="0"/>
    <n v="0"/>
    <x v="19"/>
    <n v="2556.8000000000002"/>
    <n v="16693"/>
    <x v="1033"/>
    <n v="0"/>
    <n v="0"/>
    <x v="1"/>
  </r>
  <r>
    <n v="2022"/>
    <n v="60025"/>
    <s v="Greenbacker Renewable Energy Corporation"/>
    <s v="A"/>
    <x v="0"/>
    <s v="O"/>
    <x v="1"/>
    <x v="8"/>
    <s v="PJM"/>
    <n v="0"/>
    <n v="0"/>
    <x v="19"/>
    <n v="22.6"/>
    <n v="226"/>
    <x v="4"/>
    <n v="0"/>
    <n v="0"/>
    <x v="1"/>
  </r>
  <r>
    <n v="2022"/>
    <n v="60025"/>
    <s v="Greenbacker Renewable Energy Corporation"/>
    <s v="A"/>
    <x v="0"/>
    <s v="O"/>
    <x v="13"/>
    <x v="8"/>
    <s v="DUK"/>
    <n v="0"/>
    <n v="0"/>
    <x v="19"/>
    <n v="269.10000000000002"/>
    <n v="1794"/>
    <x v="48"/>
    <n v="0"/>
    <n v="0"/>
    <x v="1"/>
  </r>
  <r>
    <n v="2022"/>
    <n v="60025"/>
    <s v="Greenbacker Renewable Energy Corporation"/>
    <s v="A"/>
    <x v="0"/>
    <s v="O"/>
    <x v="26"/>
    <x v="8"/>
    <s v="PJM"/>
    <n v="0"/>
    <n v="0"/>
    <x v="19"/>
    <n v="478.3"/>
    <n v="4240"/>
    <x v="1158"/>
    <n v="0"/>
    <n v="0"/>
    <x v="1"/>
  </r>
  <r>
    <n v="2022"/>
    <n v="60025"/>
    <s v="Greenbacker Renewable Energy Corporation"/>
    <s v="A"/>
    <x v="0"/>
    <s v="O"/>
    <x v="4"/>
    <x v="8"/>
    <s v="NYIS"/>
    <n v="0"/>
    <n v="0"/>
    <x v="19"/>
    <n v="62.9"/>
    <n v="421"/>
    <x v="4"/>
    <n v="0"/>
    <n v="0"/>
    <x v="1"/>
  </r>
  <r>
    <n v="2022"/>
    <n v="60025"/>
    <s v="Greenbacker Renewable Energy Corporation"/>
    <s v="A"/>
    <x v="0"/>
    <s v="O"/>
    <x v="22"/>
    <x v="8"/>
    <s v="PJM"/>
    <n v="0"/>
    <n v="0"/>
    <x v="19"/>
    <n v="480.3"/>
    <n v="5989"/>
    <x v="1052"/>
    <n v="0"/>
    <n v="0"/>
    <x v="1"/>
  </r>
  <r>
    <n v="2022"/>
    <n v="60025"/>
    <s v="Greenbacker Renewable Energy Corporation"/>
    <s v="A"/>
    <x v="0"/>
    <s v="O"/>
    <x v="41"/>
    <x v="8"/>
    <s v="ISNE"/>
    <n v="0"/>
    <n v="0"/>
    <x v="19"/>
    <n v="2671.5"/>
    <n v="14354"/>
    <x v="1467"/>
    <n v="0"/>
    <n v="0"/>
    <x v="1"/>
  </r>
  <r>
    <n v="2022"/>
    <n v="60041"/>
    <s v="Planet Energy"/>
    <s v="B"/>
    <x v="1"/>
    <s v="O"/>
    <x v="1"/>
    <x v="2"/>
    <s v="PJM"/>
    <n v="89.3"/>
    <n v="1302"/>
    <x v="1958"/>
    <n v="0"/>
    <n v="0"/>
    <x v="19"/>
    <n v="0"/>
    <n v="0"/>
    <x v="1"/>
  </r>
  <r>
    <n v="2022"/>
    <n v="60041"/>
    <s v="Planet Energy"/>
    <s v="B"/>
    <x v="1"/>
    <s v="O"/>
    <x v="32"/>
    <x v="2"/>
    <s v="PJM"/>
    <n v="311.2"/>
    <n v="5202"/>
    <x v="1959"/>
    <n v="0"/>
    <n v="0"/>
    <x v="19"/>
    <n v="0"/>
    <n v="0"/>
    <x v="1"/>
  </r>
  <r>
    <n v="2022"/>
    <n v="60041"/>
    <s v="Planet Energy"/>
    <s v="B"/>
    <x v="1"/>
    <s v="O"/>
    <x v="5"/>
    <x v="2"/>
    <s v="PJM"/>
    <n v="2544.1"/>
    <n v="32464"/>
    <x v="1960"/>
    <n v="0"/>
    <n v="0"/>
    <x v="19"/>
    <n v="0"/>
    <n v="0"/>
    <x v="1"/>
  </r>
  <r>
    <n v="2022"/>
    <n v="60124"/>
    <s v="Spring Energy RRH LLC"/>
    <s v="B"/>
    <x v="1"/>
    <s v="O"/>
    <x v="1"/>
    <x v="2"/>
    <s v="PJM"/>
    <n v="2384"/>
    <n v="12914"/>
    <x v="1455"/>
    <n v="14"/>
    <n v="75"/>
    <x v="669"/>
    <n v="0"/>
    <n v="0"/>
    <x v="1"/>
  </r>
  <r>
    <n v="2022"/>
    <n v="60124"/>
    <s v="Spring Energy RRH LLC"/>
    <s v="B"/>
    <x v="1"/>
    <s v="O"/>
    <x v="26"/>
    <x v="2"/>
    <s v="PJM"/>
    <n v="1349"/>
    <n v="6249"/>
    <x v="1961"/>
    <n v="8"/>
    <n v="36"/>
    <x v="91"/>
    <s v="."/>
    <s v="."/>
    <x v="7"/>
  </r>
  <r>
    <n v="2022"/>
    <n v="60124"/>
    <s v="Spring Energy RRH LLC"/>
    <s v="B"/>
    <x v="1"/>
    <s v="O"/>
    <x v="5"/>
    <x v="2"/>
    <s v="PJM"/>
    <n v="2667"/>
    <n v="16085"/>
    <x v="1962"/>
    <n v="15"/>
    <n v="93"/>
    <x v="253"/>
    <s v="."/>
    <s v="."/>
    <x v="7"/>
  </r>
  <r>
    <n v="2022"/>
    <n v="60181"/>
    <s v="CleanPowerSF"/>
    <s v="B"/>
    <x v="1"/>
    <s v="O"/>
    <x v="10"/>
    <x v="7"/>
    <s v="CISO"/>
    <n v="136051.1"/>
    <n v="1221826"/>
    <x v="1963"/>
    <n v="147375.6"/>
    <n v="1381749"/>
    <x v="1622"/>
    <n v="25327.5"/>
    <n v="245609"/>
    <x v="124"/>
  </r>
  <r>
    <n v="2022"/>
    <n v="60202"/>
    <s v="Electranet Power LLC"/>
    <s v="D"/>
    <x v="0"/>
    <s v="O"/>
    <x v="21"/>
    <x v="2"/>
    <s v="ERCO"/>
    <s v="."/>
    <s v="."/>
    <x v="73"/>
    <s v="."/>
    <s v="."/>
    <x v="74"/>
    <n v="181.8"/>
    <n v="3389"/>
    <x v="39"/>
  </r>
  <r>
    <n v="2022"/>
    <n v="60218"/>
    <s v="MPower Energy NJ LLC"/>
    <s v="B"/>
    <x v="1"/>
    <s v="O"/>
    <x v="48"/>
    <x v="2"/>
    <s v="PJM"/>
    <n v="2243.3000000000002"/>
    <n v="13781"/>
    <x v="1964"/>
    <n v="0.6"/>
    <n v="8"/>
    <x v="555"/>
    <n v="0"/>
    <n v="0"/>
    <x v="1"/>
  </r>
  <r>
    <n v="2022"/>
    <n v="60218"/>
    <s v="MPower Energy NJ LLC"/>
    <s v="B"/>
    <x v="1"/>
    <s v="O"/>
    <x v="27"/>
    <x v="2"/>
    <s v="PJM"/>
    <n v="359.4"/>
    <n v="2474"/>
    <x v="1607"/>
    <n v="0"/>
    <n v="0"/>
    <x v="19"/>
    <n v="0"/>
    <n v="0"/>
    <x v="1"/>
  </r>
  <r>
    <n v="2022"/>
    <n v="60218"/>
    <s v="MPower Energy NJ LLC"/>
    <s v="B"/>
    <x v="1"/>
    <s v="O"/>
    <x v="1"/>
    <x v="2"/>
    <s v="PJM"/>
    <n v="5357.4"/>
    <n v="31242"/>
    <x v="1965"/>
    <n v="101"/>
    <n v="530"/>
    <x v="1030"/>
    <n v="0"/>
    <n v="0"/>
    <x v="1"/>
  </r>
  <r>
    <n v="2022"/>
    <n v="60218"/>
    <s v="MPower Energy NJ LLC"/>
    <s v="B"/>
    <x v="1"/>
    <s v="O"/>
    <x v="26"/>
    <x v="2"/>
    <s v="PJM"/>
    <n v="4578.8"/>
    <n v="26263"/>
    <x v="1966"/>
    <n v="1258.3"/>
    <n v="7490"/>
    <x v="1623"/>
    <n v="0"/>
    <n v="0"/>
    <x v="1"/>
  </r>
  <r>
    <n v="2022"/>
    <n v="60218"/>
    <s v="MPower Energy NJ LLC"/>
    <s v="B"/>
    <x v="1"/>
    <s v="O"/>
    <x v="32"/>
    <x v="2"/>
    <s v="PJM"/>
    <n v="3366.6"/>
    <n v="23742"/>
    <x v="1967"/>
    <n v="9.5"/>
    <n v="88"/>
    <x v="91"/>
    <n v="0"/>
    <n v="0"/>
    <x v="1"/>
  </r>
  <r>
    <n v="2022"/>
    <n v="60218"/>
    <s v="MPower Energy NJ LLC"/>
    <s v="B"/>
    <x v="1"/>
    <s v="O"/>
    <x v="5"/>
    <x v="2"/>
    <s v="PJM"/>
    <n v="5688"/>
    <n v="38693"/>
    <x v="1968"/>
    <n v="577.70000000000005"/>
    <n v="4002"/>
    <x v="1624"/>
    <n v="0"/>
    <n v="0"/>
    <x v="1"/>
  </r>
  <r>
    <n v="2022"/>
    <n v="60402"/>
    <s v="Peninsula Clean Energy Authority"/>
    <s v="B"/>
    <x v="1"/>
    <s v="O"/>
    <x v="10"/>
    <x v="7"/>
    <s v="CISO"/>
    <n v="157815"/>
    <n v="1530250"/>
    <x v="1969"/>
    <n v="190382"/>
    <n v="1832765"/>
    <x v="1625"/>
    <n v="24096"/>
    <n v="252264"/>
    <x v="493"/>
  </r>
  <r>
    <n v="2022"/>
    <n v="60482"/>
    <s v="CKenergy Electric Cooperative"/>
    <s v="A"/>
    <x v="0"/>
    <s v="O"/>
    <x v="16"/>
    <x v="1"/>
    <s v="SWPP"/>
    <n v="40557"/>
    <n v="273451"/>
    <x v="1970"/>
    <n v="35967"/>
    <n v="264456"/>
    <x v="1626"/>
    <n v="15940"/>
    <n v="174944"/>
    <x v="39"/>
  </r>
  <r>
    <n v="2022"/>
    <n v="60579"/>
    <s v="SFE Energy Ohio, Inc."/>
    <s v="B"/>
    <x v="1"/>
    <s v="O"/>
    <x v="32"/>
    <x v="2"/>
    <s v="PJM"/>
    <n v="2917"/>
    <n v="32698"/>
    <x v="1971"/>
    <n v="2864"/>
    <n v="32490"/>
    <x v="1627"/>
    <n v="0"/>
    <n v="0"/>
    <x v="1"/>
  </r>
  <r>
    <n v="2022"/>
    <n v="60583"/>
    <s v="Atlantic Energy LLC"/>
    <s v="B"/>
    <x v="1"/>
    <s v="O"/>
    <x v="39"/>
    <x v="2"/>
    <s v="ISNE"/>
    <n v="0"/>
    <n v="0"/>
    <x v="19"/>
    <n v="505.9"/>
    <n v="4451"/>
    <x v="1057"/>
    <n v="0"/>
    <n v="0"/>
    <x v="1"/>
  </r>
  <r>
    <n v="2022"/>
    <n v="60583"/>
    <s v="Atlantic Energy LLC"/>
    <s v="B"/>
    <x v="1"/>
    <s v="O"/>
    <x v="48"/>
    <x v="2"/>
    <s v="PJM"/>
    <n v="0"/>
    <n v="0"/>
    <x v="19"/>
    <n v="2913.5"/>
    <n v="16693"/>
    <x v="1628"/>
    <n v="0"/>
    <n v="0"/>
    <x v="1"/>
  </r>
  <r>
    <n v="2022"/>
    <n v="60583"/>
    <s v="Atlantic Energy LLC"/>
    <s v="B"/>
    <x v="1"/>
    <s v="O"/>
    <x v="31"/>
    <x v="2"/>
    <s v="PJM"/>
    <n v="0"/>
    <n v="0"/>
    <x v="19"/>
    <n v="742.1"/>
    <n v="4610"/>
    <x v="734"/>
    <n v="0"/>
    <n v="0"/>
    <x v="1"/>
  </r>
  <r>
    <n v="2022"/>
    <n v="60583"/>
    <s v="Atlantic Energy LLC"/>
    <s v="B"/>
    <x v="1"/>
    <s v="O"/>
    <x v="27"/>
    <x v="2"/>
    <s v="PJM"/>
    <n v="0"/>
    <n v="0"/>
    <x v="19"/>
    <n v="2566.9"/>
    <n v="23602"/>
    <x v="1629"/>
    <n v="0"/>
    <n v="0"/>
    <x v="1"/>
  </r>
  <r>
    <n v="2022"/>
    <n v="60583"/>
    <s v="Atlantic Energy LLC"/>
    <s v="B"/>
    <x v="1"/>
    <s v="O"/>
    <x v="40"/>
    <x v="2"/>
    <s v="ISNE"/>
    <n v="0"/>
    <n v="0"/>
    <x v="19"/>
    <n v="18290.2"/>
    <n v="78128"/>
    <x v="1630"/>
    <n v="0"/>
    <n v="0"/>
    <x v="1"/>
  </r>
  <r>
    <n v="2022"/>
    <n v="60583"/>
    <s v="Atlantic Energy LLC"/>
    <s v="B"/>
    <x v="1"/>
    <s v="O"/>
    <x v="1"/>
    <x v="2"/>
    <s v="PJM"/>
    <n v="0"/>
    <n v="0"/>
    <x v="19"/>
    <n v="5549.9"/>
    <n v="30779"/>
    <x v="1631"/>
    <n v="0"/>
    <n v="0"/>
    <x v="1"/>
  </r>
  <r>
    <n v="2022"/>
    <n v="60583"/>
    <s v="Atlantic Energy LLC"/>
    <s v="B"/>
    <x v="1"/>
    <s v="O"/>
    <x v="26"/>
    <x v="2"/>
    <s v="PJM"/>
    <n v="0"/>
    <n v="0"/>
    <x v="19"/>
    <n v="6833"/>
    <n v="37094"/>
    <x v="1632"/>
    <n v="0"/>
    <n v="0"/>
    <x v="1"/>
  </r>
  <r>
    <n v="2022"/>
    <n v="60583"/>
    <s v="Atlantic Energy LLC"/>
    <s v="B"/>
    <x v="1"/>
    <s v="O"/>
    <x v="4"/>
    <x v="2"/>
    <s v="NYIS"/>
    <n v="1873.2"/>
    <n v="11418"/>
    <x v="1972"/>
    <n v="10615"/>
    <n v="64701"/>
    <x v="1633"/>
    <n v="0"/>
    <n v="0"/>
    <x v="1"/>
  </r>
  <r>
    <n v="2022"/>
    <n v="60583"/>
    <s v="Atlantic Energy LLC"/>
    <s v="B"/>
    <x v="1"/>
    <s v="O"/>
    <x v="32"/>
    <x v="2"/>
    <s v="PJM"/>
    <n v="0"/>
    <n v="0"/>
    <x v="19"/>
    <n v="1990.8"/>
    <n v="15144"/>
    <x v="1634"/>
    <n v="0"/>
    <n v="0"/>
    <x v="1"/>
  </r>
  <r>
    <n v="2022"/>
    <n v="60583"/>
    <s v="Atlantic Energy LLC"/>
    <s v="B"/>
    <x v="1"/>
    <s v="O"/>
    <x v="5"/>
    <x v="2"/>
    <s v="PJM"/>
    <n v="0"/>
    <n v="0"/>
    <x v="19"/>
    <n v="4857.1000000000004"/>
    <n v="29706"/>
    <x v="1635"/>
    <n v="0"/>
    <n v="0"/>
    <x v="1"/>
  </r>
  <r>
    <n v="2022"/>
    <n v="60631"/>
    <s v="Upper Michigan Energy Resources Corp."/>
    <s v="A"/>
    <x v="0"/>
    <s v="O"/>
    <x v="18"/>
    <x v="3"/>
    <s v="MISO"/>
    <n v="42413.5"/>
    <n v="238994"/>
    <x v="1973"/>
    <n v="21446.6"/>
    <n v="129042"/>
    <x v="1636"/>
    <n v="118919.1"/>
    <n v="1337704"/>
    <x v="280"/>
  </r>
  <r>
    <n v="2022"/>
    <n v="60631"/>
    <s v="Upper Michigan Energy Resources Corp."/>
    <s v="C"/>
    <x v="2"/>
    <s v="O"/>
    <x v="18"/>
    <x v="3"/>
    <s v="MISO"/>
    <n v="0"/>
    <n v="0"/>
    <x v="19"/>
    <n v="1567.2"/>
    <n v="48629"/>
    <x v="1328"/>
    <n v="1040.3"/>
    <n v="225493"/>
    <x v="43"/>
  </r>
  <r>
    <n v="2022"/>
    <n v="60696"/>
    <s v="Vista Energy Marketing, L.P."/>
    <s v="B"/>
    <x v="1"/>
    <s v="O"/>
    <x v="27"/>
    <x v="2"/>
    <s v="PJM"/>
    <n v="5333.1"/>
    <n v="35927"/>
    <x v="1974"/>
    <n v="603.5"/>
    <n v="7313"/>
    <x v="1565"/>
    <n v="0"/>
    <n v="0"/>
    <x v="1"/>
  </r>
  <r>
    <n v="2022"/>
    <n v="60696"/>
    <s v="Vista Energy Marketing, L.P."/>
    <s v="B"/>
    <x v="1"/>
    <s v="O"/>
    <x v="27"/>
    <x v="2"/>
    <s v="MISO"/>
    <n v="3215.3"/>
    <n v="23573"/>
    <x v="1975"/>
    <n v="1.3"/>
    <n v="22"/>
    <x v="501"/>
    <n v="0"/>
    <n v="0"/>
    <x v="1"/>
  </r>
  <r>
    <n v="2022"/>
    <n v="60696"/>
    <s v="Vista Energy Marketing, L.P."/>
    <s v="B"/>
    <x v="1"/>
    <s v="O"/>
    <x v="26"/>
    <x v="2"/>
    <s v="PJM"/>
    <n v="196"/>
    <n v="889"/>
    <x v="1958"/>
    <n v="0"/>
    <n v="0"/>
    <x v="19"/>
    <n v="0"/>
    <n v="0"/>
    <x v="1"/>
  </r>
  <r>
    <n v="2022"/>
    <n v="60696"/>
    <s v="Vista Energy Marketing, L.P."/>
    <s v="B"/>
    <x v="1"/>
    <s v="O"/>
    <x v="32"/>
    <x v="2"/>
    <s v="PJM"/>
    <n v="4322"/>
    <n v="26742"/>
    <x v="1916"/>
    <s v="."/>
    <n v="0"/>
    <x v="19"/>
    <n v="0"/>
    <n v="0"/>
    <x v="1"/>
  </r>
  <r>
    <n v="2022"/>
    <n v="60696"/>
    <s v="Vista Energy Marketing, L.P."/>
    <s v="B"/>
    <x v="1"/>
    <s v="O"/>
    <x v="5"/>
    <x v="2"/>
    <s v="PJM"/>
    <n v="3171"/>
    <n v="24368"/>
    <x v="1976"/>
    <n v="150"/>
    <n v="1713"/>
    <x v="1402"/>
    <n v="0"/>
    <n v="0"/>
    <x v="1"/>
  </r>
  <r>
    <n v="2022"/>
    <n v="60758"/>
    <s v="Apple Valley Choice Energy"/>
    <s v="B"/>
    <x v="1"/>
    <s v="O"/>
    <x v="10"/>
    <x v="7"/>
    <s v="CISO"/>
    <n v="17819.7"/>
    <n v="178267"/>
    <x v="1977"/>
    <n v="5888.1"/>
    <n v="63969"/>
    <x v="1637"/>
    <n v="1220"/>
    <n v="16987"/>
    <x v="56"/>
  </r>
  <r>
    <n v="2022"/>
    <n v="60759"/>
    <s v="Silicon Valley Clean Energy Authority"/>
    <s v="B"/>
    <x v="1"/>
    <s v="O"/>
    <x v="10"/>
    <x v="7"/>
    <s v="CISO"/>
    <n v="151419.9"/>
    <n v="1353155"/>
    <x v="1978"/>
    <n v="188516.9"/>
    <n v="1677272"/>
    <x v="1638"/>
    <n v="72252.899999999994"/>
    <n v="761557"/>
    <x v="494"/>
  </r>
  <r>
    <n v="2022"/>
    <n v="60839"/>
    <s v="Southern Pioneer Electric Company"/>
    <s v="A"/>
    <x v="0"/>
    <s v="O"/>
    <x v="15"/>
    <x v="1"/>
    <s v="SWPP"/>
    <n v="21518"/>
    <n v="122688"/>
    <x v="1979"/>
    <n v="24758"/>
    <n v="154647"/>
    <x v="1639"/>
    <n v="34691"/>
    <n v="523629"/>
    <x v="191"/>
  </r>
  <r>
    <n v="2022"/>
    <n v="60868"/>
    <s v="Redwood Coast Energy Authority"/>
    <s v="B"/>
    <x v="1"/>
    <s v="O"/>
    <x v="10"/>
    <x v="7"/>
    <s v="CISO"/>
    <n v="33003.300000000003"/>
    <n v="300405"/>
    <x v="1980"/>
    <n v="22807.7"/>
    <n v="203084"/>
    <x v="1640"/>
    <n v="9688"/>
    <n v="94865"/>
    <x v="495"/>
  </r>
  <r>
    <n v="2022"/>
    <n v="60870"/>
    <s v="PSEG Energy Solutions LLC"/>
    <s v="B"/>
    <x v="1"/>
    <s v="O"/>
    <x v="26"/>
    <x v="2"/>
    <s v="PJM"/>
    <n v="0"/>
    <n v="0"/>
    <x v="19"/>
    <n v="8.6"/>
    <n v="98"/>
    <x v="4"/>
    <n v="0"/>
    <n v="0"/>
    <x v="1"/>
  </r>
  <r>
    <n v="2022"/>
    <n v="60870"/>
    <s v="PSEG Energy Solutions LLC"/>
    <s v="B"/>
    <x v="1"/>
    <s v="O"/>
    <x v="5"/>
    <x v="2"/>
    <s v="PJM"/>
    <n v="0"/>
    <n v="0"/>
    <x v="19"/>
    <n v="26.6"/>
    <n v="392"/>
    <x v="1327"/>
    <n v="0"/>
    <n v="0"/>
    <x v="1"/>
  </r>
  <r>
    <n v="2022"/>
    <n v="60914"/>
    <s v="Current Power &amp; Gas Inc."/>
    <s v="B"/>
    <x v="1"/>
    <s v="O"/>
    <x v="32"/>
    <x v="2"/>
    <s v="PJM"/>
    <n v="9.1999999999999993"/>
    <n v="186"/>
    <x v="1688"/>
    <n v="7551.7"/>
    <n v="123499"/>
    <x v="931"/>
    <s v="."/>
    <s v="."/>
    <x v="7"/>
  </r>
  <r>
    <n v="2022"/>
    <n v="60977"/>
    <s v="StateWise Energy Ohio LLC"/>
    <s v="B"/>
    <x v="1"/>
    <s v="O"/>
    <x v="32"/>
    <x v="2"/>
    <s v="PJM"/>
    <n v="6147"/>
    <n v="63690"/>
    <x v="1981"/>
    <n v="14"/>
    <n v="136"/>
    <x v="253"/>
    <n v="0"/>
    <n v="0"/>
    <x v="1"/>
  </r>
  <r>
    <n v="2022"/>
    <n v="60981"/>
    <s v="TerraForm US Energy Services, LLC"/>
    <s v="A"/>
    <x v="0"/>
    <s v="O"/>
    <x v="8"/>
    <x v="8"/>
    <s v="AZPS"/>
    <n v="0"/>
    <n v="0"/>
    <x v="19"/>
    <n v="1868"/>
    <n v="16013"/>
    <x v="1265"/>
    <n v="0"/>
    <n v="0"/>
    <x v="1"/>
  </r>
  <r>
    <n v="2022"/>
    <n v="60981"/>
    <s v="TerraForm US Energy Services, LLC"/>
    <s v="A"/>
    <x v="0"/>
    <s v="O"/>
    <x v="10"/>
    <x v="8"/>
    <s v="CISO"/>
    <n v="0"/>
    <n v="0"/>
    <x v="19"/>
    <n v="5944"/>
    <n v="36333"/>
    <x v="1641"/>
    <n v="0"/>
    <n v="0"/>
    <x v="1"/>
  </r>
  <r>
    <n v="2022"/>
    <n v="60981"/>
    <s v="TerraForm US Energy Services, LLC"/>
    <s v="A"/>
    <x v="0"/>
    <s v="O"/>
    <x v="45"/>
    <x v="8"/>
    <s v="PSCO"/>
    <n v="0"/>
    <n v="0"/>
    <x v="19"/>
    <n v="95"/>
    <n v="1554"/>
    <x v="253"/>
    <n v="0"/>
    <n v="0"/>
    <x v="1"/>
  </r>
  <r>
    <n v="2022"/>
    <n v="60981"/>
    <s v="TerraForm US Energy Services, LLC"/>
    <s v="A"/>
    <x v="0"/>
    <s v="O"/>
    <x v="39"/>
    <x v="8"/>
    <s v="ISNE"/>
    <n v="0"/>
    <n v="0"/>
    <x v="19"/>
    <n v="304"/>
    <n v="1518"/>
    <x v="91"/>
    <n v="0"/>
    <n v="0"/>
    <x v="1"/>
  </r>
  <r>
    <n v="2022"/>
    <n v="60981"/>
    <s v="TerraForm US Energy Services, LLC"/>
    <s v="A"/>
    <x v="0"/>
    <s v="O"/>
    <x v="29"/>
    <x v="8"/>
    <s v="FPC"/>
    <n v="0"/>
    <n v="0"/>
    <x v="19"/>
    <n v="206"/>
    <n v="785"/>
    <x v="48"/>
    <n v="0"/>
    <n v="0"/>
    <x v="1"/>
  </r>
  <r>
    <n v="2022"/>
    <n v="60981"/>
    <s v="TerraForm US Energy Services, LLC"/>
    <s v="A"/>
    <x v="0"/>
    <s v="O"/>
    <x v="12"/>
    <x v="8"/>
    <s v="SEPA"/>
    <n v="0"/>
    <n v="0"/>
    <x v="19"/>
    <n v="878"/>
    <n v="6381"/>
    <x v="135"/>
    <n v="0"/>
    <n v="0"/>
    <x v="1"/>
  </r>
  <r>
    <n v="2022"/>
    <n v="60981"/>
    <s v="TerraForm US Energy Services, LLC"/>
    <s v="A"/>
    <x v="0"/>
    <s v="O"/>
    <x v="50"/>
    <x v="8"/>
    <s v="HECO"/>
    <n v="0"/>
    <n v="0"/>
    <x v="19"/>
    <n v="404"/>
    <n v="1667"/>
    <x v="478"/>
    <n v="0"/>
    <n v="0"/>
    <x v="1"/>
  </r>
  <r>
    <n v="2022"/>
    <n v="60981"/>
    <s v="TerraForm US Energy Services, LLC"/>
    <s v="A"/>
    <x v="0"/>
    <s v="O"/>
    <x v="40"/>
    <x v="8"/>
    <s v="ISNE"/>
    <n v="0"/>
    <n v="0"/>
    <x v="19"/>
    <n v="2037"/>
    <n v="18264"/>
    <x v="1449"/>
    <n v="0"/>
    <n v="0"/>
    <x v="1"/>
  </r>
  <r>
    <n v="2022"/>
    <n v="60981"/>
    <s v="TerraForm US Energy Services, LLC"/>
    <s v="A"/>
    <x v="0"/>
    <s v="O"/>
    <x v="1"/>
    <x v="8"/>
    <s v="PJM"/>
    <n v="0"/>
    <n v="0"/>
    <x v="19"/>
    <n v="370"/>
    <n v="3137"/>
    <x v="91"/>
    <n v="0"/>
    <n v="0"/>
    <x v="1"/>
  </r>
  <r>
    <n v="2022"/>
    <n v="60981"/>
    <s v="TerraForm US Energy Services, LLC"/>
    <s v="A"/>
    <x v="0"/>
    <s v="O"/>
    <x v="49"/>
    <x v="8"/>
    <s v="ISNE"/>
    <n v="0"/>
    <n v="0"/>
    <x v="19"/>
    <n v="101"/>
    <n v="1178"/>
    <x v="4"/>
    <n v="0"/>
    <n v="0"/>
    <x v="1"/>
  </r>
  <r>
    <n v="2022"/>
    <n v="60981"/>
    <s v="TerraForm US Energy Services, LLC"/>
    <s v="A"/>
    <x v="0"/>
    <s v="O"/>
    <x v="26"/>
    <x v="8"/>
    <s v="PJM"/>
    <n v="0"/>
    <n v="0"/>
    <x v="19"/>
    <n v="4919"/>
    <n v="37233"/>
    <x v="182"/>
    <n v="0"/>
    <n v="0"/>
    <x v="1"/>
  </r>
  <r>
    <n v="2022"/>
    <n v="60981"/>
    <s v="TerraForm US Energy Services, LLC"/>
    <s v="A"/>
    <x v="0"/>
    <s v="O"/>
    <x v="4"/>
    <x v="8"/>
    <s v="NYIS"/>
    <n v="0"/>
    <n v="0"/>
    <x v="19"/>
    <n v="234"/>
    <n v="1786"/>
    <x v="478"/>
    <n v="0"/>
    <n v="0"/>
    <x v="1"/>
  </r>
  <r>
    <n v="2022"/>
    <n v="60981"/>
    <s v="TerraForm US Energy Services, LLC"/>
    <s v="A"/>
    <x v="0"/>
    <s v="O"/>
    <x v="33"/>
    <x v="8"/>
    <s v="PACW"/>
    <n v="0"/>
    <n v="0"/>
    <x v="19"/>
    <n v="79"/>
    <n v="1007"/>
    <x v="48"/>
    <n v="0"/>
    <n v="0"/>
    <x v="1"/>
  </r>
  <r>
    <n v="2022"/>
    <n v="60981"/>
    <s v="TerraForm US Energy Services, LLC"/>
    <s v="A"/>
    <x v="0"/>
    <s v="O"/>
    <x v="5"/>
    <x v="8"/>
    <s v="PJM"/>
    <n v="0"/>
    <n v="0"/>
    <x v="19"/>
    <n v="240"/>
    <n v="3121"/>
    <x v="1033"/>
    <n v="0"/>
    <n v="0"/>
    <x v="1"/>
  </r>
  <r>
    <n v="2022"/>
    <n v="60981"/>
    <s v="TerraForm US Energy Services, LLC"/>
    <s v="A"/>
    <x v="0"/>
    <s v="O"/>
    <x v="21"/>
    <x v="8"/>
    <s v="ERCO"/>
    <n v="0"/>
    <n v="0"/>
    <x v="19"/>
    <n v="80"/>
    <n v="1181"/>
    <x v="501"/>
    <n v="0"/>
    <n v="0"/>
    <x v="1"/>
  </r>
  <r>
    <n v="2022"/>
    <n v="60981"/>
    <s v="TerraForm US Energy Services, LLC"/>
    <s v="A"/>
    <x v="0"/>
    <s v="O"/>
    <x v="41"/>
    <x v="8"/>
    <s v="ISNE"/>
    <n v="0"/>
    <n v="0"/>
    <x v="19"/>
    <n v="650"/>
    <n v="2384"/>
    <x v="501"/>
    <n v="0"/>
    <n v="0"/>
    <x v="1"/>
  </r>
  <r>
    <n v="2022"/>
    <n v="61059"/>
    <s v="Renaissance Power &amp; Gas, Inc."/>
    <s v="B"/>
    <x v="1"/>
    <s v="O"/>
    <x v="48"/>
    <x v="2"/>
    <s v="PJM"/>
    <n v="228"/>
    <n v="1654"/>
    <x v="1982"/>
    <n v="0"/>
    <n v="0"/>
    <x v="19"/>
    <n v="0"/>
    <n v="0"/>
    <x v="1"/>
  </r>
  <r>
    <n v="2022"/>
    <n v="61059"/>
    <s v="Renaissance Power &amp; Gas, Inc."/>
    <s v="B"/>
    <x v="1"/>
    <s v="O"/>
    <x v="40"/>
    <x v="2"/>
    <s v="ISNE"/>
    <n v="1371"/>
    <n v="6880"/>
    <x v="1983"/>
    <n v="0"/>
    <n v="0"/>
    <x v="19"/>
    <n v="0"/>
    <n v="0"/>
    <x v="1"/>
  </r>
  <r>
    <n v="2022"/>
    <n v="61059"/>
    <s v="Renaissance Power &amp; Gas, Inc."/>
    <s v="B"/>
    <x v="1"/>
    <s v="O"/>
    <x v="4"/>
    <x v="2"/>
    <s v="NYIS"/>
    <n v="2564"/>
    <n v="14362"/>
    <x v="1984"/>
    <n v="2003"/>
    <n v="11547"/>
    <x v="1642"/>
    <n v="0"/>
    <n v="0"/>
    <x v="1"/>
  </r>
  <r>
    <n v="2022"/>
    <n v="61059"/>
    <s v="Renaissance Power &amp; Gas, Inc."/>
    <s v="B"/>
    <x v="1"/>
    <s v="O"/>
    <x v="32"/>
    <x v="2"/>
    <s v="PJM"/>
    <n v="310"/>
    <n v="2339"/>
    <x v="1486"/>
    <n v="12"/>
    <n v="91"/>
    <x v="91"/>
    <n v="0"/>
    <n v="0"/>
    <x v="1"/>
  </r>
  <r>
    <n v="2022"/>
    <n v="61083"/>
    <s v="Pico Rivera Innovative Municipal Energy"/>
    <s v="B"/>
    <x v="1"/>
    <s v="O"/>
    <x v="10"/>
    <x v="7"/>
    <s v="CISO"/>
    <n v="9675.2000000000007"/>
    <n v="94572"/>
    <x v="1985"/>
    <n v="8391.2000000000007"/>
    <n v="91059"/>
    <x v="1643"/>
    <n v="2760.4"/>
    <n v="35621"/>
    <x v="39"/>
  </r>
  <r>
    <n v="2022"/>
    <n v="61092"/>
    <s v="Stream Energy Illinois, LLC"/>
    <s v="B"/>
    <x v="1"/>
    <s v="O"/>
    <x v="27"/>
    <x v="2"/>
    <s v="PJM"/>
    <n v="3727.3"/>
    <n v="35554"/>
    <x v="1986"/>
    <n v="769.5"/>
    <n v="7845"/>
    <x v="1644"/>
    <n v="0"/>
    <n v="0"/>
    <x v="1"/>
  </r>
  <r>
    <n v="2022"/>
    <n v="61098"/>
    <s v="Longroad Energy"/>
    <s v="A"/>
    <x v="0"/>
    <s v="O"/>
    <x v="8"/>
    <x v="8"/>
    <s v="TEPC"/>
    <s v="."/>
    <s v="."/>
    <x v="73"/>
    <n v="624"/>
    <n v="7552"/>
    <x v="1327"/>
    <s v="."/>
    <s v="."/>
    <x v="7"/>
  </r>
  <r>
    <n v="2022"/>
    <n v="61098"/>
    <s v="Longroad Energy"/>
    <s v="A"/>
    <x v="0"/>
    <s v="O"/>
    <x v="10"/>
    <x v="8"/>
    <s v="CISO"/>
    <s v="."/>
    <s v="."/>
    <x v="73"/>
    <n v="6621.6"/>
    <n v="40027"/>
    <x v="1645"/>
    <s v="."/>
    <s v="."/>
    <x v="7"/>
  </r>
  <r>
    <n v="2022"/>
    <n v="61098"/>
    <s v="Longroad Energy"/>
    <s v="A"/>
    <x v="0"/>
    <s v="O"/>
    <x v="10"/>
    <x v="8"/>
    <s v="LDWP"/>
    <s v="."/>
    <s v="."/>
    <x v="73"/>
    <n v="122.1"/>
    <n v="456"/>
    <x v="501"/>
    <s v="."/>
    <s v="."/>
    <x v="7"/>
  </r>
  <r>
    <n v="2022"/>
    <n v="61098"/>
    <s v="Longroad Energy"/>
    <s v="A"/>
    <x v="0"/>
    <s v="O"/>
    <x v="45"/>
    <x v="8"/>
    <s v="PSCO"/>
    <s v="."/>
    <s v="."/>
    <x v="73"/>
    <n v="392.1"/>
    <n v="5530"/>
    <x v="1327"/>
    <s v="."/>
    <s v="."/>
    <x v="7"/>
  </r>
  <r>
    <n v="2022"/>
    <n v="61098"/>
    <s v="Longroad Energy"/>
    <s v="A"/>
    <x v="0"/>
    <s v="O"/>
    <x v="39"/>
    <x v="8"/>
    <s v="ISNE"/>
    <s v="."/>
    <s v="."/>
    <x v="73"/>
    <n v="172.9"/>
    <n v="1398"/>
    <x v="1158"/>
    <s v="."/>
    <s v="."/>
    <x v="7"/>
  </r>
  <r>
    <n v="2022"/>
    <n v="61098"/>
    <s v="Longroad Energy"/>
    <s v="A"/>
    <x v="0"/>
    <s v="O"/>
    <x v="29"/>
    <x v="8"/>
    <s v="TEC"/>
    <s v="."/>
    <s v="."/>
    <x v="73"/>
    <n v="79.2"/>
    <n v="282"/>
    <x v="4"/>
    <s v="."/>
    <s v="."/>
    <x v="7"/>
  </r>
  <r>
    <n v="2022"/>
    <n v="61098"/>
    <s v="Longroad Energy"/>
    <s v="A"/>
    <x v="0"/>
    <s v="O"/>
    <x v="12"/>
    <x v="8"/>
    <s v="SOCO"/>
    <s v="."/>
    <s v="."/>
    <x v="73"/>
    <n v="193.3"/>
    <n v="1487"/>
    <x v="501"/>
    <s v="."/>
    <s v="."/>
    <x v="7"/>
  </r>
  <r>
    <n v="2022"/>
    <n v="61098"/>
    <s v="Longroad Energy"/>
    <s v="A"/>
    <x v="0"/>
    <s v="O"/>
    <x v="50"/>
    <x v="8"/>
    <s v="HECO"/>
    <s v="."/>
    <s v="."/>
    <x v="73"/>
    <n v="477.7"/>
    <n v="2246"/>
    <x v="91"/>
    <s v="."/>
    <s v="."/>
    <x v="7"/>
  </r>
  <r>
    <n v="2022"/>
    <n v="61098"/>
    <s v="Longroad Energy"/>
    <s v="A"/>
    <x v="0"/>
    <s v="O"/>
    <x v="40"/>
    <x v="8"/>
    <s v="ISNE"/>
    <s v="."/>
    <s v="."/>
    <x v="73"/>
    <n v="695.7"/>
    <n v="3947"/>
    <x v="1158"/>
    <s v="."/>
    <s v="."/>
    <x v="7"/>
  </r>
  <r>
    <n v="2022"/>
    <n v="61098"/>
    <s v="Longroad Energy"/>
    <s v="A"/>
    <x v="0"/>
    <s v="O"/>
    <x v="1"/>
    <x v="8"/>
    <s v="PJM"/>
    <s v="."/>
    <s v="."/>
    <x v="73"/>
    <n v="807.8"/>
    <n v="6416"/>
    <x v="836"/>
    <s v="."/>
    <s v="."/>
    <x v="7"/>
  </r>
  <r>
    <n v="2022"/>
    <n v="61098"/>
    <s v="Longroad Energy"/>
    <s v="A"/>
    <x v="0"/>
    <s v="O"/>
    <x v="26"/>
    <x v="8"/>
    <s v="PJM"/>
    <s v="."/>
    <s v="."/>
    <x v="73"/>
    <n v="1124.9000000000001"/>
    <n v="8145"/>
    <x v="1646"/>
    <s v="."/>
    <s v="."/>
    <x v="7"/>
  </r>
  <r>
    <n v="2022"/>
    <n v="61098"/>
    <s v="Longroad Energy"/>
    <s v="A"/>
    <x v="0"/>
    <s v="O"/>
    <x v="4"/>
    <x v="8"/>
    <s v="NYIS"/>
    <s v="."/>
    <s v="."/>
    <x v="73"/>
    <n v="142"/>
    <n v="691"/>
    <x v="48"/>
    <s v="."/>
    <s v="."/>
    <x v="7"/>
  </r>
  <r>
    <n v="2022"/>
    <n v="61098"/>
    <s v="Longroad Energy"/>
    <s v="A"/>
    <x v="0"/>
    <s v="O"/>
    <x v="32"/>
    <x v="8"/>
    <s v="PJM"/>
    <s v="."/>
    <s v="."/>
    <x v="73"/>
    <n v="45.5"/>
    <n v="389"/>
    <x v="4"/>
    <s v="."/>
    <s v="."/>
    <x v="7"/>
  </r>
  <r>
    <n v="2022"/>
    <n v="61098"/>
    <s v="Longroad Energy"/>
    <s v="A"/>
    <x v="0"/>
    <s v="O"/>
    <x v="33"/>
    <x v="8"/>
    <s v="PACW"/>
    <s v="."/>
    <s v="."/>
    <x v="73"/>
    <n v="32.1"/>
    <n v="111"/>
    <x v="4"/>
    <s v="."/>
    <s v="."/>
    <x v="7"/>
  </r>
  <r>
    <n v="2022"/>
    <n v="61098"/>
    <s v="Longroad Energy"/>
    <s v="A"/>
    <x v="0"/>
    <s v="O"/>
    <x v="33"/>
    <x v="8"/>
    <s v="PGE"/>
    <s v="."/>
    <s v="."/>
    <x v="73"/>
    <n v="43.2"/>
    <n v="882"/>
    <x v="1533"/>
    <s v="."/>
    <s v="."/>
    <x v="7"/>
  </r>
  <r>
    <n v="2022"/>
    <n v="61098"/>
    <s v="Longroad Energy"/>
    <s v="A"/>
    <x v="0"/>
    <s v="O"/>
    <x v="5"/>
    <x v="8"/>
    <s v="PJM"/>
    <s v="."/>
    <s v="."/>
    <x v="73"/>
    <n v="231.7"/>
    <n v="1625"/>
    <x v="135"/>
    <s v="."/>
    <s v="."/>
    <x v="7"/>
  </r>
  <r>
    <n v="2022"/>
    <n v="61098"/>
    <s v="Longroad Energy"/>
    <s v="A"/>
    <x v="0"/>
    <s v="O"/>
    <x v="3"/>
    <x v="8"/>
    <s v="MISO"/>
    <s v="."/>
    <s v="."/>
    <x v="73"/>
    <n v="44"/>
    <n v="515"/>
    <x v="48"/>
    <s v="."/>
    <s v="."/>
    <x v="7"/>
  </r>
  <r>
    <n v="2022"/>
    <n v="61131"/>
    <s v="Freepoint Energy Solutions LLC"/>
    <s v="B"/>
    <x v="1"/>
    <s v="O"/>
    <x v="48"/>
    <x v="2"/>
    <s v="PJM"/>
    <n v="0"/>
    <n v="0"/>
    <x v="19"/>
    <n v="6893.6"/>
    <n v="85420"/>
    <x v="1518"/>
    <n v="0"/>
    <n v="0"/>
    <x v="1"/>
  </r>
  <r>
    <n v="2022"/>
    <n v="61131"/>
    <s v="Freepoint Energy Solutions LLC"/>
    <s v="B"/>
    <x v="1"/>
    <s v="O"/>
    <x v="31"/>
    <x v="2"/>
    <s v="PJM"/>
    <n v="0"/>
    <n v="0"/>
    <x v="19"/>
    <n v="3295.3"/>
    <n v="47824"/>
    <x v="1647"/>
    <n v="0"/>
    <n v="0"/>
    <x v="1"/>
  </r>
  <r>
    <n v="2022"/>
    <n v="61131"/>
    <s v="Freepoint Energy Solutions LLC"/>
    <s v="B"/>
    <x v="1"/>
    <s v="O"/>
    <x v="27"/>
    <x v="2"/>
    <s v="PJM"/>
    <n v="0"/>
    <n v="0"/>
    <x v="19"/>
    <n v="27712.7"/>
    <n v="432619"/>
    <x v="1648"/>
    <n v="0"/>
    <n v="0"/>
    <x v="1"/>
  </r>
  <r>
    <n v="2022"/>
    <n v="61131"/>
    <s v="Freepoint Energy Solutions LLC"/>
    <s v="B"/>
    <x v="1"/>
    <s v="O"/>
    <x v="1"/>
    <x v="2"/>
    <s v="PJM"/>
    <n v="0"/>
    <n v="0"/>
    <x v="19"/>
    <n v="32690.7"/>
    <n v="432196"/>
    <x v="1649"/>
    <n v="0"/>
    <n v="0"/>
    <x v="1"/>
  </r>
  <r>
    <n v="2022"/>
    <n v="61131"/>
    <s v="Freepoint Energy Solutions LLC"/>
    <s v="B"/>
    <x v="1"/>
    <s v="O"/>
    <x v="26"/>
    <x v="2"/>
    <s v="PJM"/>
    <n v="0"/>
    <n v="0"/>
    <x v="19"/>
    <n v="26672.6"/>
    <n v="300193"/>
    <x v="1650"/>
    <n v="0"/>
    <n v="0"/>
    <x v="1"/>
  </r>
  <r>
    <n v="2022"/>
    <n v="61131"/>
    <s v="Freepoint Energy Solutions LLC"/>
    <s v="B"/>
    <x v="1"/>
    <s v="O"/>
    <x v="4"/>
    <x v="2"/>
    <s v="NYIS"/>
    <n v="0"/>
    <n v="0"/>
    <x v="19"/>
    <n v="13.9"/>
    <n v="188"/>
    <x v="48"/>
    <n v="0"/>
    <n v="0"/>
    <x v="1"/>
  </r>
  <r>
    <n v="2022"/>
    <n v="61131"/>
    <s v="Freepoint Energy Solutions LLC"/>
    <s v="B"/>
    <x v="1"/>
    <s v="O"/>
    <x v="32"/>
    <x v="2"/>
    <s v="PJM"/>
    <n v="0"/>
    <n v="0"/>
    <x v="19"/>
    <n v="115488"/>
    <n v="2290686"/>
    <x v="1104"/>
    <n v="0"/>
    <n v="0"/>
    <x v="1"/>
  </r>
  <r>
    <n v="2022"/>
    <n v="61131"/>
    <s v="Freepoint Energy Solutions LLC"/>
    <s v="B"/>
    <x v="1"/>
    <s v="O"/>
    <x v="5"/>
    <x v="2"/>
    <s v="PJM"/>
    <n v="0"/>
    <n v="0"/>
    <x v="19"/>
    <n v="121650.6"/>
    <n v="1788643"/>
    <x v="1651"/>
    <n v="0"/>
    <n v="0"/>
    <x v="1"/>
  </r>
  <r>
    <n v="2022"/>
    <n v="61131"/>
    <s v="Freepoint Energy Solutions LLC"/>
    <s v="D"/>
    <x v="0"/>
    <s v="O"/>
    <x v="21"/>
    <x v="2"/>
    <s v="ERCO"/>
    <n v="0"/>
    <n v="0"/>
    <x v="19"/>
    <n v="110449.9"/>
    <n v="1298949"/>
    <x v="1652"/>
    <n v="0"/>
    <n v="0"/>
    <x v="1"/>
  </r>
  <r>
    <n v="2022"/>
    <n v="61200"/>
    <s v="Summer Energy Northeast, LLC"/>
    <s v="B"/>
    <x v="1"/>
    <s v="O"/>
    <x v="40"/>
    <x v="2"/>
    <s v="ISNE"/>
    <n v="845"/>
    <n v="3877"/>
    <x v="1987"/>
    <n v="587"/>
    <n v="3061"/>
    <x v="1653"/>
    <n v="0"/>
    <n v="0"/>
    <x v="1"/>
  </r>
  <r>
    <n v="2022"/>
    <n v="61200"/>
    <s v="Summer Energy Northeast, LLC"/>
    <s v="B"/>
    <x v="1"/>
    <s v="O"/>
    <x v="49"/>
    <x v="2"/>
    <s v="ISNE"/>
    <n v="91"/>
    <n v="538"/>
    <x v="1613"/>
    <n v="105"/>
    <n v="734"/>
    <x v="1511"/>
    <n v="0"/>
    <n v="0"/>
    <x v="1"/>
  </r>
  <r>
    <n v="2022"/>
    <n v="61201"/>
    <s v="Stream Energy Delaware, LLC"/>
    <s v="B"/>
    <x v="1"/>
    <s v="O"/>
    <x v="31"/>
    <x v="2"/>
    <s v="PJM"/>
    <n v="452.6"/>
    <n v="3523"/>
    <x v="1988"/>
    <n v="30.2"/>
    <n v="207"/>
    <x v="669"/>
    <n v="0"/>
    <n v="0"/>
    <x v="1"/>
  </r>
  <r>
    <n v="2022"/>
    <n v="61206"/>
    <s v="Total Gas &amp; Power North America Inc"/>
    <s v="D"/>
    <x v="0"/>
    <s v="O"/>
    <x v="21"/>
    <x v="2"/>
    <s v="ERCO"/>
    <n v="0"/>
    <n v="0"/>
    <x v="19"/>
    <n v="0"/>
    <n v="0"/>
    <x v="19"/>
    <n v="47289.1"/>
    <n v="602871"/>
    <x v="42"/>
  </r>
  <r>
    <n v="2022"/>
    <n v="61264"/>
    <s v="Heritage Power LLC"/>
    <s v="D"/>
    <x v="0"/>
    <s v="O"/>
    <x v="21"/>
    <x v="2"/>
    <s v="ERCO"/>
    <n v="10376.9"/>
    <n v="101126"/>
    <x v="1989"/>
    <n v="4630.6000000000004"/>
    <n v="51376"/>
    <x v="1654"/>
    <n v="0"/>
    <n v="0"/>
    <x v="1"/>
  </r>
  <r>
    <n v="2022"/>
    <n v="61265"/>
    <s v="Pogo Energy LLC"/>
    <s v="D"/>
    <x v="0"/>
    <s v="O"/>
    <x v="21"/>
    <x v="2"/>
    <s v="ERCO"/>
    <n v="24902"/>
    <n v="163468"/>
    <x v="1990"/>
    <n v="6"/>
    <n v="32"/>
    <x v="48"/>
    <n v="0"/>
    <n v="0"/>
    <x v="1"/>
  </r>
  <r>
    <n v="2022"/>
    <n v="61283"/>
    <s v="Palmco Power DC, LLC"/>
    <s v="B"/>
    <x v="1"/>
    <s v="O"/>
    <x v="48"/>
    <x v="2"/>
    <s v="PJM"/>
    <n v="1301.2"/>
    <n v="4981"/>
    <x v="1991"/>
    <n v="203.3"/>
    <n v="2334"/>
    <x v="1382"/>
    <n v="0"/>
    <n v="0"/>
    <x v="1"/>
  </r>
  <r>
    <n v="2022"/>
    <n v="61349"/>
    <s v="Palmco Power DE, LLC"/>
    <s v="B"/>
    <x v="1"/>
    <s v="O"/>
    <x v="31"/>
    <x v="2"/>
    <s v="PJM"/>
    <n v="914.3"/>
    <n v="3569"/>
    <x v="1992"/>
    <n v="435.5"/>
    <n v="6415"/>
    <x v="669"/>
    <n v="0"/>
    <n v="0"/>
    <x v="1"/>
  </r>
  <r>
    <n v="2022"/>
    <n v="61367"/>
    <s v="South Bay Energy Corp."/>
    <s v="B"/>
    <x v="1"/>
    <s v="O"/>
    <x v="27"/>
    <x v="2"/>
    <s v="PJM"/>
    <n v="157"/>
    <n v="1049"/>
    <x v="1993"/>
    <n v="268"/>
    <n v="2213"/>
    <x v="1524"/>
    <n v="0"/>
    <n v="0"/>
    <x v="1"/>
  </r>
  <r>
    <n v="2022"/>
    <n v="61367"/>
    <s v="South Bay Energy Corp."/>
    <s v="B"/>
    <x v="1"/>
    <s v="O"/>
    <x v="26"/>
    <x v="2"/>
    <s v="PJM"/>
    <n v="1104"/>
    <n v="5594"/>
    <x v="652"/>
    <n v="5136"/>
    <n v="25626"/>
    <x v="1489"/>
    <n v="0"/>
    <n v="0"/>
    <x v="1"/>
  </r>
  <r>
    <n v="2022"/>
    <n v="61367"/>
    <s v="South Bay Energy Corp."/>
    <s v="B"/>
    <x v="1"/>
    <s v="O"/>
    <x v="4"/>
    <x v="2"/>
    <s v="NYIS"/>
    <n v="1971"/>
    <n v="8955"/>
    <x v="1994"/>
    <n v="6711"/>
    <n v="35736"/>
    <x v="1655"/>
    <n v="320"/>
    <n v="1697"/>
    <x v="91"/>
  </r>
  <r>
    <n v="2022"/>
    <n v="61367"/>
    <s v="South Bay Energy Corp."/>
    <s v="B"/>
    <x v="1"/>
    <s v="O"/>
    <x v="32"/>
    <x v="2"/>
    <s v="PJM"/>
    <n v="300"/>
    <n v="2177"/>
    <x v="1995"/>
    <n v="531"/>
    <n v="3877"/>
    <x v="1656"/>
    <n v="0"/>
    <n v="0"/>
    <x v="1"/>
  </r>
  <r>
    <n v="2022"/>
    <n v="61367"/>
    <s v="South Bay Energy Corp."/>
    <s v="B"/>
    <x v="1"/>
    <s v="O"/>
    <x v="5"/>
    <x v="2"/>
    <s v="PJM"/>
    <n v="3189"/>
    <n v="20075"/>
    <x v="1996"/>
    <n v="2823"/>
    <n v="18225"/>
    <x v="1023"/>
    <n v="3"/>
    <n v="19"/>
    <x v="14"/>
  </r>
  <r>
    <n v="2022"/>
    <n v="61431"/>
    <s v="Pioneer Community Energy"/>
    <s v="B"/>
    <x v="1"/>
    <s v="O"/>
    <x v="10"/>
    <x v="7"/>
    <s v="CISO"/>
    <n v="103221.8"/>
    <n v="942829"/>
    <x v="1997"/>
    <n v="55279.4"/>
    <n v="513593"/>
    <x v="1657"/>
    <n v="11003"/>
    <n v="119246"/>
    <x v="481"/>
  </r>
  <r>
    <n v="2022"/>
    <n v="61432"/>
    <s v="Central Coast Community Energy"/>
    <s v="B"/>
    <x v="1"/>
    <s v="O"/>
    <x v="10"/>
    <x v="7"/>
    <s v="CISO"/>
    <n v="171867.2"/>
    <n v="1757498"/>
    <x v="1998"/>
    <n v="174521.3"/>
    <n v="1911901"/>
    <x v="1658"/>
    <n v="118955.4"/>
    <n v="1366207"/>
    <x v="496"/>
  </r>
  <r>
    <n v="2022"/>
    <n v="61433"/>
    <s v="San Jacinto Power"/>
    <s v="B"/>
    <x v="1"/>
    <s v="O"/>
    <x v="10"/>
    <x v="7"/>
    <s v="CISO"/>
    <n v="11519"/>
    <n v="110088"/>
    <x v="1999"/>
    <n v="4271"/>
    <n v="46728"/>
    <x v="1659"/>
    <n v="1819"/>
    <n v="24880"/>
    <x v="140"/>
  </r>
  <r>
    <n v="2022"/>
    <n v="61439"/>
    <s v="Windrose Power &amp; Gas LLC"/>
    <s v="D"/>
    <x v="0"/>
    <s v="O"/>
    <x v="21"/>
    <x v="2"/>
    <s v="ERCO"/>
    <n v="2870.9"/>
    <n v="47849"/>
    <x v="2000"/>
    <n v="132.80000000000001"/>
    <n v="1816"/>
    <x v="1463"/>
    <n v="0"/>
    <n v="0"/>
    <x v="1"/>
  </r>
  <r>
    <n v="2022"/>
    <n v="61462"/>
    <s v="Valley Clean Energy Alliance"/>
    <s v="B"/>
    <x v="1"/>
    <s v="O"/>
    <x v="10"/>
    <x v="7"/>
    <s v="CISO"/>
    <n v="35784"/>
    <n v="301363"/>
    <x v="2001"/>
    <n v="32682.2"/>
    <n v="279685"/>
    <x v="1660"/>
    <n v="17496.7"/>
    <n v="160824"/>
    <x v="497"/>
  </r>
  <r>
    <n v="2022"/>
    <n v="61471"/>
    <s v="Rancho Mirage Energy Authority"/>
    <s v="B"/>
    <x v="1"/>
    <s v="O"/>
    <x v="10"/>
    <x v="7"/>
    <s v="CISO"/>
    <n v="15224"/>
    <n v="144440"/>
    <x v="2002"/>
    <n v="6487"/>
    <n v="69279"/>
    <x v="1433"/>
    <n v="5402"/>
    <n v="74656"/>
    <x v="125"/>
  </r>
  <r>
    <n v="2022"/>
    <n v="61475"/>
    <s v="East Bay Community Energy"/>
    <s v="B"/>
    <x v="1"/>
    <s v="O"/>
    <x v="10"/>
    <x v="7"/>
    <s v="CISO"/>
    <n v="305853"/>
    <n v="2651484"/>
    <x v="2003"/>
    <n v="317046"/>
    <n v="2818799"/>
    <x v="1661"/>
    <n v="116667"/>
    <n v="1053056"/>
    <x v="498"/>
  </r>
  <r>
    <n v="2022"/>
    <n v="61479"/>
    <s v="Stream Ohio Gas &amp; Electric, LLC"/>
    <s v="B"/>
    <x v="1"/>
    <s v="O"/>
    <x v="32"/>
    <x v="2"/>
    <s v="PJM"/>
    <n v="2364.3000000000002"/>
    <n v="23318"/>
    <x v="2004"/>
    <n v="303.7"/>
    <n v="2710"/>
    <x v="1575"/>
    <n v="0"/>
    <n v="0"/>
    <x v="1"/>
  </r>
  <r>
    <n v="2022"/>
    <n v="61526"/>
    <s v="Clean Power Alliance of Southern Califor"/>
    <s v="B"/>
    <x v="1"/>
    <s v="O"/>
    <x v="10"/>
    <x v="7"/>
    <s v="CISO"/>
    <n v="496706"/>
    <n v="5336999"/>
    <x v="2005"/>
    <n v="370352.4"/>
    <n v="4052900"/>
    <x v="1662"/>
    <n v="119370.4"/>
    <n v="1480592"/>
    <x v="499"/>
  </r>
  <r>
    <n v="2022"/>
    <n v="61570"/>
    <s v="King City Community Power"/>
    <s v="B"/>
    <x v="1"/>
    <s v="O"/>
    <x v="10"/>
    <x v="7"/>
    <s v="CISO"/>
    <n v="1138"/>
    <n v="10929"/>
    <x v="2006"/>
    <n v="1751"/>
    <n v="18307"/>
    <x v="1663"/>
    <n v="480"/>
    <n v="4757"/>
    <x v="156"/>
  </r>
  <r>
    <n v="2022"/>
    <n v="61823"/>
    <s v="Greenskies Renewable Energy, LLC"/>
    <s v="A"/>
    <x v="0"/>
    <s v="O"/>
    <x v="10"/>
    <x v="8"/>
    <s v="CISO"/>
    <n v="0"/>
    <n v="0"/>
    <x v="19"/>
    <n v="1434"/>
    <n v="17009"/>
    <x v="501"/>
    <n v="0"/>
    <n v="0"/>
    <x v="1"/>
  </r>
  <r>
    <n v="2022"/>
    <n v="61823"/>
    <s v="Greenskies Renewable Energy, LLC"/>
    <s v="A"/>
    <x v="0"/>
    <s v="O"/>
    <x v="45"/>
    <x v="8"/>
    <s v="WACM"/>
    <n v="0"/>
    <n v="0"/>
    <x v="19"/>
    <n v="79"/>
    <n v="2168"/>
    <x v="4"/>
    <n v="0"/>
    <n v="0"/>
    <x v="1"/>
  </r>
  <r>
    <n v="2022"/>
    <n v="61823"/>
    <s v="Greenskies Renewable Energy, LLC"/>
    <s v="A"/>
    <x v="0"/>
    <s v="O"/>
    <x v="39"/>
    <x v="8"/>
    <s v="ISNE"/>
    <n v="0"/>
    <n v="0"/>
    <x v="19"/>
    <n v="2292"/>
    <n v="38662"/>
    <x v="192"/>
    <n v="0"/>
    <n v="0"/>
    <x v="1"/>
  </r>
  <r>
    <n v="2022"/>
    <n v="61823"/>
    <s v="Greenskies Renewable Energy, LLC"/>
    <s v="A"/>
    <x v="0"/>
    <s v="O"/>
    <x v="29"/>
    <x v="8"/>
    <s v="GVL"/>
    <n v="0"/>
    <n v="0"/>
    <x v="19"/>
    <n v="397"/>
    <n v="1369"/>
    <x v="4"/>
    <n v="0"/>
    <n v="0"/>
    <x v="1"/>
  </r>
  <r>
    <n v="2022"/>
    <n v="61823"/>
    <s v="Greenskies Renewable Energy, LLC"/>
    <s v="A"/>
    <x v="0"/>
    <s v="O"/>
    <x v="40"/>
    <x v="8"/>
    <s v="ISNE"/>
    <n v="0"/>
    <n v="0"/>
    <x v="19"/>
    <n v="1748"/>
    <n v="28151"/>
    <x v="4"/>
    <n v="0"/>
    <n v="0"/>
    <x v="1"/>
  </r>
  <r>
    <n v="2022"/>
    <n v="61823"/>
    <s v="Greenskies Renewable Energy, LLC"/>
    <s v="A"/>
    <x v="0"/>
    <s v="O"/>
    <x v="26"/>
    <x v="8"/>
    <s v="PJM"/>
    <n v="0"/>
    <n v="0"/>
    <x v="19"/>
    <n v="778"/>
    <n v="20204"/>
    <x v="1030"/>
    <n v="0"/>
    <n v="0"/>
    <x v="1"/>
  </r>
  <r>
    <n v="2022"/>
    <n v="61823"/>
    <s v="Greenskies Renewable Energy, LLC"/>
    <s v="A"/>
    <x v="0"/>
    <s v="O"/>
    <x v="5"/>
    <x v="8"/>
    <s v="PJM"/>
    <n v="0"/>
    <n v="0"/>
    <x v="19"/>
    <n v="35"/>
    <n v="465"/>
    <x v="4"/>
    <n v="0"/>
    <n v="0"/>
    <x v="1"/>
  </r>
  <r>
    <n v="2022"/>
    <n v="61855"/>
    <s v="Pulse Power, LLC"/>
    <s v="D"/>
    <x v="0"/>
    <s v="O"/>
    <x v="21"/>
    <x v="2"/>
    <s v="ERCO"/>
    <n v="351740.5"/>
    <n v="2591318"/>
    <x v="2007"/>
    <n v="13454"/>
    <n v="123174"/>
    <x v="1664"/>
    <n v="0"/>
    <n v="0"/>
    <x v="1"/>
  </r>
  <r>
    <n v="2022"/>
    <n v="61858"/>
    <s v="San Jose Clean Energy"/>
    <s v="B"/>
    <x v="1"/>
    <s v="O"/>
    <x v="10"/>
    <x v="7"/>
    <s v="CISO"/>
    <n v="215409.9"/>
    <n v="1638449"/>
    <x v="2008"/>
    <n v="236322"/>
    <n v="1764058"/>
    <x v="1665"/>
    <n v="43350.3"/>
    <n v="369265"/>
    <x v="156"/>
  </r>
  <r>
    <n v="2022"/>
    <n v="61920"/>
    <s v="All American Power and Gas, LLC"/>
    <s v="B"/>
    <x v="1"/>
    <s v="O"/>
    <x v="26"/>
    <x v="2"/>
    <s v="PJM"/>
    <n v="1056.5"/>
    <n v="3463"/>
    <x v="2009"/>
    <n v="9425.6"/>
    <n v="30861"/>
    <x v="1666"/>
    <s v="."/>
    <s v="."/>
    <x v="7"/>
  </r>
  <r>
    <n v="2022"/>
    <n v="61920"/>
    <s v="All American Power and Gas, LLC"/>
    <s v="B"/>
    <x v="1"/>
    <s v="O"/>
    <x v="4"/>
    <x v="2"/>
    <s v="NYIS"/>
    <n v="1234"/>
    <n v="3938"/>
    <x v="2010"/>
    <n v="11072.1"/>
    <n v="35123"/>
    <x v="1667"/>
    <s v="."/>
    <s v="."/>
    <x v="7"/>
  </r>
  <r>
    <n v="2022"/>
    <n v="61920"/>
    <s v="All American Power and Gas, LLC"/>
    <s v="B"/>
    <x v="1"/>
    <s v="O"/>
    <x v="32"/>
    <x v="2"/>
    <s v="PJM"/>
    <n v="71.5"/>
    <n v="367"/>
    <x v="221"/>
    <n v="3.6"/>
    <n v="17"/>
    <x v="4"/>
    <s v="."/>
    <s v="."/>
    <x v="7"/>
  </r>
  <r>
    <n v="2022"/>
    <n v="61920"/>
    <s v="All American Power and Gas, LLC"/>
    <s v="B"/>
    <x v="1"/>
    <s v="O"/>
    <x v="5"/>
    <x v="2"/>
    <s v="PJM"/>
    <n v="948"/>
    <n v="4216"/>
    <x v="2011"/>
    <n v="904.3"/>
    <n v="3671"/>
    <x v="1353"/>
    <s v="."/>
    <s v="."/>
    <x v="7"/>
  </r>
  <r>
    <n v="2022"/>
    <n v="61922"/>
    <s v="Pure Energy USA, LLC"/>
    <s v="B"/>
    <x v="1"/>
    <s v="O"/>
    <x v="27"/>
    <x v="2"/>
    <s v="PJM"/>
    <n v="3010"/>
    <n v="15376"/>
    <x v="2012"/>
    <n v="439"/>
    <n v="2207"/>
    <x v="1668"/>
    <s v="."/>
    <s v="."/>
    <x v="7"/>
  </r>
  <r>
    <n v="2022"/>
    <n v="61922"/>
    <s v="Pure Energy USA, LLC"/>
    <s v="B"/>
    <x v="1"/>
    <s v="O"/>
    <x v="26"/>
    <x v="2"/>
    <s v="PJM"/>
    <n v="5707"/>
    <n v="18544"/>
    <x v="2013"/>
    <n v="4823"/>
    <n v="16206"/>
    <x v="1078"/>
    <s v="."/>
    <s v="."/>
    <x v="7"/>
  </r>
  <r>
    <n v="2022"/>
    <n v="61922"/>
    <s v="Pure Energy USA, LLC"/>
    <s v="B"/>
    <x v="1"/>
    <s v="O"/>
    <x v="4"/>
    <x v="2"/>
    <s v="NYIS"/>
    <n v="7004"/>
    <n v="24079"/>
    <x v="2014"/>
    <n v="6418"/>
    <n v="23447"/>
    <x v="1669"/>
    <s v="."/>
    <s v="."/>
    <x v="7"/>
  </r>
  <r>
    <n v="2022"/>
    <n v="61922"/>
    <s v="Pure Energy USA, LLC"/>
    <s v="B"/>
    <x v="1"/>
    <s v="O"/>
    <x v="32"/>
    <x v="2"/>
    <s v="PJM"/>
    <n v="893"/>
    <n v="4472"/>
    <x v="1607"/>
    <n v="81"/>
    <n v="401"/>
    <x v="443"/>
    <s v="."/>
    <s v="."/>
    <x v="7"/>
  </r>
  <r>
    <n v="2022"/>
    <n v="61922"/>
    <s v="Pure Energy USA, LLC"/>
    <s v="B"/>
    <x v="1"/>
    <s v="O"/>
    <x v="5"/>
    <x v="2"/>
    <s v="PJM"/>
    <n v="13785"/>
    <n v="58743"/>
    <x v="2015"/>
    <n v="2478"/>
    <n v="9940"/>
    <x v="1670"/>
    <s v="."/>
    <s v="."/>
    <x v="7"/>
  </r>
  <r>
    <n v="2022"/>
    <n v="61972"/>
    <s v="SunSea Energy, LLC"/>
    <s v="B"/>
    <x v="1"/>
    <s v="O"/>
    <x v="48"/>
    <x v="2"/>
    <s v="PJM"/>
    <n v="2221"/>
    <n v="8532"/>
    <x v="1138"/>
    <n v="309"/>
    <n v="1173"/>
    <x v="1671"/>
    <s v="."/>
    <s v="."/>
    <x v="7"/>
  </r>
  <r>
    <n v="2022"/>
    <n v="61972"/>
    <s v="SunSea Energy, LLC"/>
    <s v="B"/>
    <x v="1"/>
    <s v="O"/>
    <x v="1"/>
    <x v="2"/>
    <s v="PJM"/>
    <n v="979"/>
    <n v="3941"/>
    <x v="2016"/>
    <s v="."/>
    <s v="."/>
    <x v="74"/>
    <s v="."/>
    <s v="."/>
    <x v="7"/>
  </r>
  <r>
    <n v="2022"/>
    <n v="61972"/>
    <s v="SunSea Energy, LLC"/>
    <s v="B"/>
    <x v="1"/>
    <s v="O"/>
    <x v="26"/>
    <x v="2"/>
    <s v="PJM"/>
    <n v="3438"/>
    <n v="9918"/>
    <x v="2017"/>
    <n v="225"/>
    <n v="678"/>
    <x v="1672"/>
    <s v="."/>
    <s v="."/>
    <x v="7"/>
  </r>
  <r>
    <n v="2022"/>
    <n v="61972"/>
    <s v="SunSea Energy, LLC"/>
    <s v="B"/>
    <x v="1"/>
    <s v="O"/>
    <x v="4"/>
    <x v="2"/>
    <s v="NYIS"/>
    <n v="4363"/>
    <n v="18449"/>
    <x v="2018"/>
    <n v="0.4"/>
    <n v="1"/>
    <x v="4"/>
    <s v="."/>
    <s v="."/>
    <x v="7"/>
  </r>
  <r>
    <n v="2022"/>
    <n v="61972"/>
    <s v="SunSea Energy, LLC"/>
    <s v="B"/>
    <x v="1"/>
    <s v="O"/>
    <x v="32"/>
    <x v="2"/>
    <s v="PJM"/>
    <n v="1165"/>
    <n v="6459"/>
    <x v="1596"/>
    <n v="91"/>
    <n v="444"/>
    <x v="1402"/>
    <s v="."/>
    <s v="."/>
    <x v="7"/>
  </r>
  <r>
    <n v="2022"/>
    <n v="62094"/>
    <s v="SFE Energy Illinois, Inc."/>
    <s v="B"/>
    <x v="1"/>
    <s v="O"/>
    <x v="27"/>
    <x v="2"/>
    <s v="MISO"/>
    <n v="426"/>
    <n v="4960"/>
    <x v="2019"/>
    <n v="4460"/>
    <n v="49838"/>
    <x v="1196"/>
    <n v="0"/>
    <n v="0"/>
    <x v="1"/>
  </r>
  <r>
    <n v="2022"/>
    <n v="62117"/>
    <s v="SFE Energy Texas, Inc."/>
    <s v="D"/>
    <x v="0"/>
    <s v="O"/>
    <x v="21"/>
    <x v="2"/>
    <s v="ERCO"/>
    <n v="0"/>
    <n v="0"/>
    <x v="19"/>
    <n v="6513"/>
    <n v="56839"/>
    <x v="1673"/>
    <s v="."/>
    <s v="."/>
    <x v="7"/>
  </r>
  <r>
    <n v="2022"/>
    <n v="62148"/>
    <s v="Powervine Energy"/>
    <s v="B"/>
    <x v="1"/>
    <s v="O"/>
    <x v="32"/>
    <x v="2"/>
    <s v="PJM"/>
    <n v="1900.7"/>
    <n v="32746"/>
    <x v="2020"/>
    <n v="0"/>
    <n v="0"/>
    <x v="19"/>
    <n v="0"/>
    <n v="0"/>
    <x v="1"/>
  </r>
  <r>
    <n v="2022"/>
    <n v="62148"/>
    <s v="Powervine Energy"/>
    <s v="B"/>
    <x v="1"/>
    <s v="O"/>
    <x v="5"/>
    <x v="2"/>
    <s v="PJM"/>
    <n v="4644.3"/>
    <n v="56481"/>
    <x v="2021"/>
    <n v="0.3"/>
    <n v="3"/>
    <x v="478"/>
    <n v="0"/>
    <n v="0"/>
    <x v="1"/>
  </r>
  <r>
    <n v="2022"/>
    <n v="62154"/>
    <s v="StateWise Energy Maryland LLC"/>
    <s v="B"/>
    <x v="1"/>
    <s v="O"/>
    <x v="1"/>
    <x v="2"/>
    <s v="PJM"/>
    <n v="4423"/>
    <n v="37062"/>
    <x v="2022"/>
    <n v="26"/>
    <n v="207"/>
    <x v="48"/>
    <n v="0"/>
    <n v="0"/>
    <x v="1"/>
  </r>
  <r>
    <n v="2022"/>
    <n v="62156"/>
    <s v="Power UP Energy, LLC"/>
    <s v="B"/>
    <x v="1"/>
    <s v="O"/>
    <x v="26"/>
    <x v="2"/>
    <s v="PJM"/>
    <n v="616"/>
    <n v="2013"/>
    <x v="2023"/>
    <n v="6162"/>
    <n v="21353"/>
    <x v="1674"/>
    <n v="0"/>
    <n v="0"/>
    <x v="1"/>
  </r>
  <r>
    <n v="2022"/>
    <n v="62156"/>
    <s v="Power UP Energy, LLC"/>
    <s v="B"/>
    <x v="1"/>
    <s v="O"/>
    <x v="4"/>
    <x v="2"/>
    <s v="NYIS"/>
    <n v="14"/>
    <n v="47"/>
    <x v="4"/>
    <n v="7319"/>
    <n v="24015"/>
    <x v="1675"/>
    <n v="0"/>
    <n v="0"/>
    <x v="1"/>
  </r>
  <r>
    <n v="2022"/>
    <n v="62156"/>
    <s v="Power UP Energy, LLC"/>
    <s v="B"/>
    <x v="1"/>
    <s v="O"/>
    <x v="5"/>
    <x v="2"/>
    <s v="PJM"/>
    <n v="1"/>
    <n v="4"/>
    <x v="47"/>
    <n v="1820"/>
    <n v="7342"/>
    <x v="1676"/>
    <n v="0"/>
    <n v="0"/>
    <x v="1"/>
  </r>
  <r>
    <n v="2022"/>
    <n v="62790"/>
    <s v="Summer Energy Midwest, LLC"/>
    <s v="B"/>
    <x v="1"/>
    <s v="O"/>
    <x v="27"/>
    <x v="2"/>
    <s v="PJM"/>
    <n v="0"/>
    <n v="0"/>
    <x v="19"/>
    <n v="5272"/>
    <n v="91229"/>
    <x v="1677"/>
    <n v="0"/>
    <n v="0"/>
    <x v="1"/>
  </r>
  <r>
    <n v="2022"/>
    <n v="62790"/>
    <s v="Summer Energy Midwest, LLC"/>
    <s v="B"/>
    <x v="1"/>
    <s v="O"/>
    <x v="32"/>
    <x v="2"/>
    <s v="PJM"/>
    <n v="2"/>
    <n v="24"/>
    <x v="47"/>
    <n v="4361"/>
    <n v="74610"/>
    <x v="1678"/>
    <n v="0"/>
    <n v="0"/>
    <x v="1"/>
  </r>
  <r>
    <n v="2022"/>
    <n v="62790"/>
    <s v="Summer Energy Midwest, LLC"/>
    <s v="B"/>
    <x v="1"/>
    <s v="O"/>
    <x v="5"/>
    <x v="2"/>
    <s v="PJM"/>
    <n v="9"/>
    <n v="118"/>
    <x v="1890"/>
    <n v="311"/>
    <n v="4953"/>
    <x v="440"/>
    <n v="0"/>
    <n v="0"/>
    <x v="1"/>
  </r>
  <r>
    <n v="2022"/>
    <n v="62862"/>
    <s v="Chariot Energy"/>
    <s v="D"/>
    <x v="0"/>
    <s v="O"/>
    <x v="21"/>
    <x v="2"/>
    <s v="ERCO"/>
    <n v="56906"/>
    <n v="453235"/>
    <x v="2024"/>
    <n v="1977"/>
    <n v="13571"/>
    <x v="554"/>
    <n v="0"/>
    <n v="0"/>
    <x v="1"/>
  </r>
  <r>
    <n v="2022"/>
    <n v="62914"/>
    <s v="StateWise Energy Pennsylvania LLC"/>
    <s v="B"/>
    <x v="1"/>
    <s v="O"/>
    <x v="5"/>
    <x v="2"/>
    <s v="PJM"/>
    <n v="1631"/>
    <n v="22423"/>
    <x v="2025"/>
    <n v="19"/>
    <n v="266"/>
    <x v="48"/>
    <n v="0"/>
    <n v="0"/>
    <x v="1"/>
  </r>
  <r>
    <n v="2022"/>
    <n v="62952"/>
    <s v="Southern Federal Power, LLC"/>
    <s v="D"/>
    <x v="0"/>
    <s v="O"/>
    <x v="21"/>
    <x v="2"/>
    <s v="ERCO"/>
    <n v="13070"/>
    <n v="184417"/>
    <x v="2026"/>
    <n v="0"/>
    <n v="0"/>
    <x v="19"/>
    <n v="0"/>
    <n v="0"/>
    <x v="1"/>
  </r>
  <r>
    <n v="2022"/>
    <n v="62987"/>
    <s v="Octopus Energy LLC"/>
    <s v="D"/>
    <x v="0"/>
    <s v="O"/>
    <x v="21"/>
    <x v="2"/>
    <s v="ERCO"/>
    <n v="29024.3"/>
    <n v="272559"/>
    <x v="2027"/>
    <n v="0"/>
    <n v="0"/>
    <x v="19"/>
    <n v="0"/>
    <n v="0"/>
    <x v="1"/>
  </r>
  <r>
    <n v="2022"/>
    <n v="63007"/>
    <s v="First Choice Energy LLC"/>
    <s v="B"/>
    <x v="1"/>
    <s v="O"/>
    <x v="4"/>
    <x v="2"/>
    <s v="NYIS"/>
    <n v="1012.8"/>
    <n v="7815"/>
    <x v="2028"/>
    <n v="208.1"/>
    <n v="2124"/>
    <x v="219"/>
    <n v="0"/>
    <n v="0"/>
    <x v="1"/>
  </r>
  <r>
    <n v="2022"/>
    <n v="63008"/>
    <s v="Agressive Energy LLC"/>
    <s v="B"/>
    <x v="1"/>
    <s v="O"/>
    <x v="27"/>
    <x v="2"/>
    <s v="PJM"/>
    <n v="0"/>
    <n v="0"/>
    <x v="19"/>
    <n v="29080.2"/>
    <n v="460839"/>
    <x v="1183"/>
    <n v="0"/>
    <n v="0"/>
    <x v="1"/>
  </r>
  <r>
    <n v="2022"/>
    <n v="63008"/>
    <s v="Agressive Energy LLC"/>
    <s v="B"/>
    <x v="1"/>
    <s v="O"/>
    <x v="1"/>
    <x v="2"/>
    <s v="PJM"/>
    <n v="0"/>
    <n v="0"/>
    <x v="19"/>
    <n v="1148.5"/>
    <n v="11800"/>
    <x v="192"/>
    <n v="0"/>
    <n v="0"/>
    <x v="1"/>
  </r>
  <r>
    <n v="2022"/>
    <n v="63008"/>
    <s v="Agressive Energy LLC"/>
    <s v="B"/>
    <x v="1"/>
    <s v="O"/>
    <x v="26"/>
    <x v="2"/>
    <s v="PJM"/>
    <n v="0"/>
    <n v="0"/>
    <x v="19"/>
    <n v="11875.7"/>
    <n v="110029"/>
    <x v="1010"/>
    <n v="0"/>
    <n v="0"/>
    <x v="1"/>
  </r>
  <r>
    <n v="2022"/>
    <n v="63008"/>
    <s v="Agressive Energy LLC"/>
    <s v="B"/>
    <x v="1"/>
    <s v="O"/>
    <x v="4"/>
    <x v="2"/>
    <s v="NYIS"/>
    <n v="0"/>
    <n v="0"/>
    <x v="19"/>
    <n v="164960.9"/>
    <n v="1494499"/>
    <x v="1679"/>
    <s v="."/>
    <s v="."/>
    <x v="7"/>
  </r>
  <r>
    <n v="2022"/>
    <n v="63008"/>
    <s v="Agressive Energy LLC"/>
    <s v="B"/>
    <x v="1"/>
    <s v="O"/>
    <x v="32"/>
    <x v="2"/>
    <s v="PJM"/>
    <n v="0"/>
    <n v="0"/>
    <x v="19"/>
    <n v="515.79999999999995"/>
    <n v="7993"/>
    <x v="1328"/>
    <n v="0"/>
    <n v="0"/>
    <x v="1"/>
  </r>
  <r>
    <n v="2022"/>
    <n v="63008"/>
    <s v="Agressive Energy LLC"/>
    <s v="B"/>
    <x v="1"/>
    <s v="O"/>
    <x v="5"/>
    <x v="2"/>
    <s v="PJM"/>
    <n v="0"/>
    <n v="0"/>
    <x v="19"/>
    <n v="10071.5"/>
    <n v="152365"/>
    <x v="729"/>
    <n v="0"/>
    <n v="0"/>
    <x v="1"/>
  </r>
  <r>
    <n v="2022"/>
    <n v="63027"/>
    <s v="Josco Energy Corp-  NY"/>
    <s v="B"/>
    <x v="1"/>
    <s v="O"/>
    <x v="4"/>
    <x v="2"/>
    <s v="NYIS"/>
    <n v="5339.9"/>
    <n v="30325"/>
    <x v="2029"/>
    <n v="400.9"/>
    <n v="2496"/>
    <x v="1680"/>
    <n v="0"/>
    <n v="0"/>
    <x v="1"/>
  </r>
  <r>
    <n v="2022"/>
    <n v="63028"/>
    <s v="Josco Energy USA LLC"/>
    <s v="B"/>
    <x v="1"/>
    <s v="O"/>
    <x v="1"/>
    <x v="2"/>
    <s v="PJM"/>
    <n v="1522.8"/>
    <n v="9248"/>
    <x v="2030"/>
    <n v="0"/>
    <n v="0"/>
    <x v="19"/>
    <n v="0"/>
    <n v="0"/>
    <x v="1"/>
  </r>
  <r>
    <n v="2022"/>
    <n v="63028"/>
    <s v="Josco Energy USA LLC"/>
    <s v="B"/>
    <x v="1"/>
    <s v="O"/>
    <x v="26"/>
    <x v="2"/>
    <s v="PJM"/>
    <n v="1266.4000000000001"/>
    <n v="6175"/>
    <x v="2031"/>
    <n v="0"/>
    <n v="0"/>
    <x v="19"/>
    <n v="0"/>
    <n v="0"/>
    <x v="1"/>
  </r>
  <r>
    <n v="2022"/>
    <n v="63028"/>
    <s v="Josco Energy USA LLC"/>
    <s v="B"/>
    <x v="1"/>
    <s v="O"/>
    <x v="32"/>
    <x v="2"/>
    <s v="PJM"/>
    <n v="413.8"/>
    <n v="3728"/>
    <x v="1504"/>
    <n v="0"/>
    <n v="0"/>
    <x v="19"/>
    <n v="0"/>
    <n v="0"/>
    <x v="1"/>
  </r>
  <r>
    <n v="2022"/>
    <n v="63028"/>
    <s v="Josco Energy USA LLC"/>
    <s v="B"/>
    <x v="1"/>
    <s v="O"/>
    <x v="5"/>
    <x v="2"/>
    <s v="PJM"/>
    <n v="871"/>
    <n v="6258"/>
    <x v="2032"/>
    <n v="1.2"/>
    <n v="8"/>
    <x v="116"/>
    <n v="0"/>
    <n v="0"/>
    <x v="1"/>
  </r>
  <r>
    <n v="2022"/>
    <n v="63029"/>
    <s v="Josco Energy IL LLC"/>
    <s v="B"/>
    <x v="1"/>
    <s v="O"/>
    <x v="27"/>
    <x v="2"/>
    <s v="PJM"/>
    <n v="116.3"/>
    <n v="757"/>
    <x v="2033"/>
    <n v="31.3"/>
    <n v="418"/>
    <x v="1096"/>
    <n v="0"/>
    <n v="0"/>
    <x v="1"/>
  </r>
  <r>
    <n v="2022"/>
    <n v="63112"/>
    <s v="Bulb US LLC"/>
    <s v="D"/>
    <x v="0"/>
    <s v="O"/>
    <x v="21"/>
    <x v="2"/>
    <s v="ERCO"/>
    <n v="9248.7999999999993"/>
    <n v="65905"/>
    <x v="2034"/>
    <n v="6.9"/>
    <n v="48"/>
    <x v="135"/>
    <n v="0"/>
    <n v="0"/>
    <x v="1"/>
  </r>
  <r>
    <n v="2022"/>
    <n v="63122"/>
    <s v="Approved Energy II, LLC"/>
    <s v="B"/>
    <x v="1"/>
    <s v="O"/>
    <x v="26"/>
    <x v="2"/>
    <s v="PJM"/>
    <n v="0.9"/>
    <n v="6"/>
    <x v="47"/>
    <n v="1319.6"/>
    <n v="13288"/>
    <x v="982"/>
    <n v="0"/>
    <n v="0"/>
    <x v="1"/>
  </r>
  <r>
    <n v="2022"/>
    <n v="63122"/>
    <s v="Approved Energy II, LLC"/>
    <s v="B"/>
    <x v="1"/>
    <s v="O"/>
    <x v="4"/>
    <x v="2"/>
    <s v="NYIS"/>
    <n v="41.8"/>
    <n v="387"/>
    <x v="1931"/>
    <n v="21555.200000000001"/>
    <n v="197426"/>
    <x v="1681"/>
    <n v="0"/>
    <n v="0"/>
    <x v="1"/>
  </r>
  <r>
    <n v="2022"/>
    <n v="63168"/>
    <s v="Median Energy Corp."/>
    <s v="B"/>
    <x v="1"/>
    <s v="O"/>
    <x v="1"/>
    <x v="2"/>
    <s v="PJM"/>
    <n v="277.8"/>
    <n v="1784"/>
    <x v="2035"/>
    <n v="0"/>
    <n v="0"/>
    <x v="19"/>
    <n v="0"/>
    <n v="0"/>
    <x v="1"/>
  </r>
  <r>
    <n v="2022"/>
    <n v="63168"/>
    <s v="Median Energy Corp."/>
    <s v="B"/>
    <x v="1"/>
    <s v="O"/>
    <x v="26"/>
    <x v="2"/>
    <s v="PJM"/>
    <n v="876.7"/>
    <n v="4796"/>
    <x v="2036"/>
    <n v="0"/>
    <n v="0"/>
    <x v="19"/>
    <n v="0"/>
    <n v="0"/>
    <x v="1"/>
  </r>
  <r>
    <n v="2022"/>
    <n v="63168"/>
    <s v="Median Energy Corp."/>
    <s v="B"/>
    <x v="1"/>
    <s v="O"/>
    <x v="4"/>
    <x v="2"/>
    <s v="NYIS"/>
    <n v="2532.9"/>
    <n v="14376"/>
    <x v="1929"/>
    <n v="156.4"/>
    <n v="1003"/>
    <x v="1031"/>
    <n v="0"/>
    <n v="0"/>
    <x v="1"/>
  </r>
  <r>
    <n v="2022"/>
    <n v="63168"/>
    <s v="Median Energy Corp."/>
    <s v="B"/>
    <x v="1"/>
    <s v="O"/>
    <x v="32"/>
    <x v="2"/>
    <s v="PJM"/>
    <n v="587.4"/>
    <n v="4911"/>
    <x v="2037"/>
    <n v="1.2"/>
    <n v="11"/>
    <x v="501"/>
    <s v="."/>
    <s v="."/>
    <x v="7"/>
  </r>
  <r>
    <n v="2022"/>
    <n v="63169"/>
    <s v="Median Energy PA LLC"/>
    <s v="B"/>
    <x v="1"/>
    <s v="O"/>
    <x v="5"/>
    <x v="2"/>
    <s v="PJM"/>
    <n v="366.4"/>
    <n v="2352"/>
    <x v="1624"/>
    <n v="205"/>
    <n v="1736"/>
    <x v="1566"/>
    <n v="0"/>
    <n v="0"/>
    <x v="1"/>
  </r>
  <r>
    <n v="2022"/>
    <n v="63232"/>
    <s v="National Gas &amp; Electric, LLC"/>
    <s v="B"/>
    <x v="1"/>
    <s v="O"/>
    <x v="39"/>
    <x v="2"/>
    <s v="ISNE"/>
    <n v="13.8"/>
    <n v="163"/>
    <x v="1435"/>
    <n v="1.7"/>
    <n v="15"/>
    <x v="4"/>
    <n v="0"/>
    <n v="0"/>
    <x v="1"/>
  </r>
  <r>
    <n v="2022"/>
    <n v="63232"/>
    <s v="National Gas &amp; Electric, LLC"/>
    <s v="B"/>
    <x v="1"/>
    <s v="O"/>
    <x v="40"/>
    <x v="2"/>
    <s v="ISNE"/>
    <n v="7683.3"/>
    <n v="35442"/>
    <x v="2038"/>
    <n v="458.5"/>
    <n v="3731"/>
    <x v="1393"/>
    <n v="138.4"/>
    <n v="1089"/>
    <x v="14"/>
  </r>
  <r>
    <n v="2022"/>
    <n v="63232"/>
    <s v="National Gas &amp; Electric, LLC"/>
    <s v="B"/>
    <x v="1"/>
    <s v="O"/>
    <x v="1"/>
    <x v="2"/>
    <s v="PJM"/>
    <n v="2313.1"/>
    <n v="13512"/>
    <x v="2039"/>
    <n v="216.4"/>
    <n v="1596"/>
    <x v="1382"/>
    <n v="0"/>
    <n v="0"/>
    <x v="1"/>
  </r>
  <r>
    <n v="2022"/>
    <n v="63232"/>
    <s v="National Gas &amp; Electric, LLC"/>
    <s v="B"/>
    <x v="1"/>
    <s v="O"/>
    <x v="26"/>
    <x v="2"/>
    <s v="NYIS"/>
    <n v="321.2"/>
    <n v="2720"/>
    <x v="2040"/>
    <n v="217.5"/>
    <n v="2450"/>
    <x v="1320"/>
    <n v="142.1"/>
    <n v="1676"/>
    <x v="0"/>
  </r>
  <r>
    <n v="2022"/>
    <n v="63232"/>
    <s v="National Gas &amp; Electric, LLC"/>
    <s v="B"/>
    <x v="1"/>
    <s v="O"/>
    <x v="32"/>
    <x v="2"/>
    <s v="PJM"/>
    <n v="2118.1"/>
    <n v="15928"/>
    <x v="1532"/>
    <n v="18.3"/>
    <n v="202"/>
    <x v="1158"/>
    <n v="0"/>
    <n v="0"/>
    <x v="1"/>
  </r>
  <r>
    <n v="2022"/>
    <n v="63232"/>
    <s v="National Gas &amp; Electric, LLC"/>
    <s v="B"/>
    <x v="1"/>
    <s v="O"/>
    <x v="5"/>
    <x v="2"/>
    <s v="PJM"/>
    <n v="4229.3"/>
    <n v="27993"/>
    <x v="2041"/>
    <n v="225.9"/>
    <n v="1638"/>
    <x v="1516"/>
    <n v="0"/>
    <n v="0"/>
    <x v="1"/>
  </r>
  <r>
    <n v="2022"/>
    <n v="63356"/>
    <s v="SmartestEnergy US LLC"/>
    <s v="B"/>
    <x v="1"/>
    <s v="O"/>
    <x v="48"/>
    <x v="2"/>
    <s v="PJM"/>
    <n v="0"/>
    <n v="0"/>
    <x v="19"/>
    <n v="267"/>
    <n v="2054"/>
    <x v="135"/>
    <n v="0"/>
    <n v="0"/>
    <x v="1"/>
  </r>
  <r>
    <n v="2022"/>
    <n v="63356"/>
    <s v="SmartestEnergy US LLC"/>
    <s v="B"/>
    <x v="1"/>
    <s v="O"/>
    <x v="31"/>
    <x v="2"/>
    <s v="PJM"/>
    <n v="0"/>
    <n v="0"/>
    <x v="19"/>
    <n v="307"/>
    <n v="3877"/>
    <x v="253"/>
    <n v="0"/>
    <n v="0"/>
    <x v="1"/>
  </r>
  <r>
    <n v="2022"/>
    <n v="63356"/>
    <s v="SmartestEnergy US LLC"/>
    <s v="B"/>
    <x v="1"/>
    <s v="O"/>
    <x v="27"/>
    <x v="2"/>
    <s v="PJM"/>
    <n v="0"/>
    <n v="0"/>
    <x v="19"/>
    <n v="3154"/>
    <n v="43886"/>
    <x v="1095"/>
    <n v="0"/>
    <n v="0"/>
    <x v="1"/>
  </r>
  <r>
    <n v="2022"/>
    <n v="63356"/>
    <s v="SmartestEnergy US LLC"/>
    <s v="B"/>
    <x v="1"/>
    <s v="O"/>
    <x v="1"/>
    <x v="2"/>
    <s v="PJM"/>
    <n v="0"/>
    <n v="0"/>
    <x v="19"/>
    <n v="1636"/>
    <n v="16080"/>
    <x v="1096"/>
    <n v="0"/>
    <n v="0"/>
    <x v="1"/>
  </r>
  <r>
    <n v="2022"/>
    <n v="63356"/>
    <s v="SmartestEnergy US LLC"/>
    <s v="B"/>
    <x v="1"/>
    <s v="O"/>
    <x v="26"/>
    <x v="2"/>
    <s v="PJM"/>
    <n v="0"/>
    <n v="0"/>
    <x v="19"/>
    <n v="10504"/>
    <n v="91758"/>
    <x v="1682"/>
    <n v="0"/>
    <n v="0"/>
    <x v="1"/>
  </r>
  <r>
    <n v="2022"/>
    <n v="63356"/>
    <s v="SmartestEnergy US LLC"/>
    <s v="B"/>
    <x v="1"/>
    <s v="O"/>
    <x v="4"/>
    <x v="2"/>
    <s v="NYIS"/>
    <n v="0"/>
    <n v="0"/>
    <x v="19"/>
    <n v="40730"/>
    <n v="464421"/>
    <x v="1274"/>
    <n v="0"/>
    <n v="0"/>
    <x v="1"/>
  </r>
  <r>
    <n v="2022"/>
    <n v="63356"/>
    <s v="SmartestEnergy US LLC"/>
    <s v="B"/>
    <x v="1"/>
    <s v="O"/>
    <x v="32"/>
    <x v="2"/>
    <s v="PJM"/>
    <n v="0"/>
    <n v="0"/>
    <x v="19"/>
    <n v="3476"/>
    <n v="59431"/>
    <x v="1468"/>
    <n v="0"/>
    <n v="0"/>
    <x v="1"/>
  </r>
  <r>
    <n v="2022"/>
    <n v="63356"/>
    <s v="SmartestEnergy US LLC"/>
    <s v="B"/>
    <x v="1"/>
    <s v="O"/>
    <x v="5"/>
    <x v="2"/>
    <s v="PJM"/>
    <n v="0"/>
    <n v="0"/>
    <x v="19"/>
    <n v="51894"/>
    <n v="568143"/>
    <x v="1334"/>
    <n v="0"/>
    <n v="0"/>
    <x v="1"/>
  </r>
  <r>
    <n v="2022"/>
    <n v="63364"/>
    <s v="Mirabito Power &amp; Gas, LLC"/>
    <s v="B"/>
    <x v="1"/>
    <s v="O"/>
    <x v="4"/>
    <x v="2"/>
    <s v="NYIS"/>
    <n v="302"/>
    <n v="3874"/>
    <x v="2042"/>
    <n v="10611"/>
    <n v="133650"/>
    <x v="1683"/>
    <n v="1922"/>
    <n v="21190"/>
    <x v="128"/>
  </r>
  <r>
    <n v="2022"/>
    <n v="63367"/>
    <s v="Commercial Energy of California"/>
    <s v="B"/>
    <x v="1"/>
    <s v="O"/>
    <x v="10"/>
    <x v="2"/>
    <s v="CISO"/>
    <n v="0"/>
    <n v="0"/>
    <x v="19"/>
    <n v="56743"/>
    <n v="693288"/>
    <x v="1684"/>
    <n v="0"/>
    <n v="0"/>
    <x v="1"/>
  </r>
  <r>
    <n v="2022"/>
    <n v="63422"/>
    <s v="Varsity Energy"/>
    <s v="D"/>
    <x v="0"/>
    <s v="O"/>
    <x v="21"/>
    <x v="2"/>
    <s v="ERCO"/>
    <n v="12693.4"/>
    <n v="98258"/>
    <x v="2043"/>
    <n v="65.599999999999994"/>
    <n v="612"/>
    <x v="1096"/>
    <n v="0"/>
    <n v="0"/>
    <x v="1"/>
  </r>
  <r>
    <n v="2022"/>
    <n v="63489"/>
    <s v="Tenaska Power Management, LLC"/>
    <s v="B"/>
    <x v="1"/>
    <s v="O"/>
    <x v="27"/>
    <x v="2"/>
    <s v="MISO"/>
    <n v="0"/>
    <n v="0"/>
    <x v="19"/>
    <n v="117862.8"/>
    <n v="1467761"/>
    <x v="501"/>
    <n v="0"/>
    <n v="0"/>
    <x v="1"/>
  </r>
  <r>
    <n v="2022"/>
    <n v="63546"/>
    <s v="Provision Power &amp; Gas, LLC"/>
    <s v="B"/>
    <x v="1"/>
    <s v="O"/>
    <x v="32"/>
    <x v="2"/>
    <s v="PJM"/>
    <n v="8864.2000000000007"/>
    <n v="62793"/>
    <x v="2044"/>
    <n v="414.2"/>
    <n v="2831"/>
    <x v="1685"/>
    <n v="0"/>
    <n v="0"/>
    <x v="1"/>
  </r>
  <r>
    <n v="2022"/>
    <n v="63570"/>
    <s v="Chief Energy Power, LLC"/>
    <s v="B"/>
    <x v="1"/>
    <s v="O"/>
    <x v="4"/>
    <x v="2"/>
    <s v="NYIS"/>
    <n v="2166"/>
    <n v="16109"/>
    <x v="2045"/>
    <n v="5855"/>
    <n v="37680"/>
    <x v="1686"/>
    <n v="0"/>
    <n v="0"/>
    <x v="1"/>
  </r>
  <r>
    <n v="2022"/>
    <n v="63695"/>
    <s v="RPA Energy, Inc."/>
    <s v="B"/>
    <x v="1"/>
    <s v="O"/>
    <x v="48"/>
    <x v="2"/>
    <s v="PJM"/>
    <n v="201"/>
    <n v="1128"/>
    <x v="2046"/>
    <n v="0"/>
    <n v="0"/>
    <x v="19"/>
    <n v="0"/>
    <n v="0"/>
    <x v="1"/>
  </r>
  <r>
    <n v="2022"/>
    <n v="63695"/>
    <s v="RPA Energy, Inc."/>
    <s v="B"/>
    <x v="1"/>
    <s v="O"/>
    <x v="31"/>
    <x v="2"/>
    <s v="PJM"/>
    <n v="266"/>
    <n v="1545"/>
    <x v="2047"/>
    <n v="0"/>
    <n v="0"/>
    <x v="19"/>
    <n v="0"/>
    <n v="0"/>
    <x v="1"/>
  </r>
  <r>
    <n v="2022"/>
    <n v="63695"/>
    <s v="RPA Energy, Inc."/>
    <s v="B"/>
    <x v="1"/>
    <s v="O"/>
    <x v="27"/>
    <x v="2"/>
    <s v="PJM"/>
    <n v="11129"/>
    <n v="63127"/>
    <x v="2048"/>
    <n v="0"/>
    <n v="0"/>
    <x v="19"/>
    <n v="0"/>
    <n v="0"/>
    <x v="1"/>
  </r>
  <r>
    <n v="2022"/>
    <n v="63695"/>
    <s v="RPA Energy, Inc."/>
    <s v="B"/>
    <x v="1"/>
    <s v="O"/>
    <x v="1"/>
    <x v="2"/>
    <s v="PJM"/>
    <n v="3022"/>
    <n v="15302"/>
    <x v="2049"/>
    <n v="0"/>
    <n v="0"/>
    <x v="19"/>
    <n v="0"/>
    <n v="0"/>
    <x v="1"/>
  </r>
  <r>
    <n v="2022"/>
    <n v="63695"/>
    <s v="RPA Energy, Inc."/>
    <s v="B"/>
    <x v="1"/>
    <s v="O"/>
    <x v="26"/>
    <x v="2"/>
    <s v="PJM"/>
    <n v="1647"/>
    <n v="6920"/>
    <x v="2050"/>
    <n v="0"/>
    <n v="0"/>
    <x v="19"/>
    <n v="0"/>
    <n v="0"/>
    <x v="1"/>
  </r>
  <r>
    <n v="2022"/>
    <n v="63695"/>
    <s v="RPA Energy, Inc."/>
    <s v="B"/>
    <x v="1"/>
    <s v="O"/>
    <x v="32"/>
    <x v="2"/>
    <s v="PJM"/>
    <n v="1949"/>
    <n v="15225"/>
    <x v="2051"/>
    <n v="0"/>
    <n v="0"/>
    <x v="19"/>
    <n v="0"/>
    <n v="0"/>
    <x v="1"/>
  </r>
  <r>
    <n v="2022"/>
    <n v="63695"/>
    <s v="RPA Energy, Inc."/>
    <s v="B"/>
    <x v="1"/>
    <s v="O"/>
    <x v="5"/>
    <x v="2"/>
    <s v="PJM"/>
    <n v="4579"/>
    <n v="23791"/>
    <x v="2052"/>
    <n v="0"/>
    <n v="0"/>
    <x v="19"/>
    <n v="0"/>
    <n v="0"/>
    <x v="1"/>
  </r>
  <r>
    <n v="2022"/>
    <n v="63724"/>
    <s v="BPROUD"/>
    <s v="B"/>
    <x v="1"/>
    <s v="O"/>
    <x v="10"/>
    <x v="7"/>
    <s v="CISO"/>
    <n v="1317.4"/>
    <n v="15534"/>
    <x v="2053"/>
    <n v="610.29999999999995"/>
    <n v="9822"/>
    <x v="1687"/>
    <n v="0"/>
    <n v="0"/>
    <x v="1"/>
  </r>
  <r>
    <n v="2022"/>
    <n v="63725"/>
    <s v="Pomona Choice Energy (PCE)"/>
    <s v="B"/>
    <x v="1"/>
    <s v="O"/>
    <x v="10"/>
    <x v="7"/>
    <s v="CISO"/>
    <n v="24659.4"/>
    <n v="231169"/>
    <x v="2054"/>
    <n v="17724.5"/>
    <n v="180762"/>
    <x v="1688"/>
    <n v="896.5"/>
    <n v="12490"/>
    <x v="55"/>
  </r>
  <r>
    <n v="2022"/>
    <n v="63870"/>
    <s v="Click Energy LLC"/>
    <s v="B"/>
    <x v="1"/>
    <s v="O"/>
    <x v="5"/>
    <x v="2"/>
    <s v="PJM"/>
    <n v="2306.4"/>
    <n v="26627"/>
    <x v="2055"/>
    <n v="0"/>
    <n v="0"/>
    <x v="19"/>
    <n v="0"/>
    <n v="0"/>
    <x v="1"/>
  </r>
  <r>
    <n v="2022"/>
    <n v="64011"/>
    <s v="Rhythm Ops LLC"/>
    <s v="D"/>
    <x v="0"/>
    <s v="O"/>
    <x v="21"/>
    <x v="2"/>
    <s v="ERCO"/>
    <n v="94952.8"/>
    <n v="527299"/>
    <x v="2056"/>
    <n v="16975.099999999999"/>
    <n v="151114"/>
    <x v="288"/>
    <n v="0"/>
    <n v="0"/>
    <x v="1"/>
  </r>
  <r>
    <n v="2022"/>
    <n v="64195"/>
    <s v="Desert Community Energy"/>
    <s v="B"/>
    <x v="1"/>
    <s v="O"/>
    <x v="10"/>
    <x v="7"/>
    <s v="CISO"/>
    <n v="31233.7"/>
    <n v="229831"/>
    <x v="2057"/>
    <n v="19905.900000000001"/>
    <n v="146382"/>
    <x v="1689"/>
    <n v="2185.1"/>
    <n v="22010"/>
    <x v="500"/>
  </r>
  <r>
    <n v="2022"/>
    <n v="64222"/>
    <s v="Grid Power Direct, LLC"/>
    <s v="B"/>
    <x v="1"/>
    <s v="O"/>
    <x v="48"/>
    <x v="2"/>
    <s v="PJM"/>
    <n v="0"/>
    <n v="0"/>
    <x v="19"/>
    <n v="2959"/>
    <n v="20242"/>
    <x v="116"/>
    <n v="0"/>
    <n v="0"/>
    <x v="7"/>
  </r>
  <r>
    <n v="2022"/>
    <n v="64222"/>
    <s v="Grid Power Direct, LLC"/>
    <s v="B"/>
    <x v="1"/>
    <s v="O"/>
    <x v="27"/>
    <x v="2"/>
    <s v="PJM"/>
    <n v="0"/>
    <n v="0"/>
    <x v="19"/>
    <n v="11000"/>
    <n v="98273"/>
    <x v="1690"/>
    <n v="0"/>
    <n v="0"/>
    <x v="1"/>
  </r>
  <r>
    <n v="2022"/>
    <n v="64222"/>
    <s v="Grid Power Direct, LLC"/>
    <s v="B"/>
    <x v="1"/>
    <s v="O"/>
    <x v="40"/>
    <x v="2"/>
    <s v="ISNE"/>
    <n v="0"/>
    <n v="0"/>
    <x v="19"/>
    <n v="2600"/>
    <n v="13549"/>
    <x v="116"/>
    <n v="0"/>
    <n v="0"/>
    <x v="1"/>
  </r>
  <r>
    <n v="2022"/>
    <n v="64222"/>
    <s v="Grid Power Direct, LLC"/>
    <s v="B"/>
    <x v="1"/>
    <s v="O"/>
    <x v="26"/>
    <x v="2"/>
    <s v="NYIS"/>
    <n v="0"/>
    <n v="0"/>
    <x v="19"/>
    <n v="6389"/>
    <n v="36737"/>
    <x v="1621"/>
    <n v="0"/>
    <n v="0"/>
    <x v="1"/>
  </r>
  <r>
    <n v="2022"/>
    <n v="64222"/>
    <s v="Grid Power Direct, LLC"/>
    <s v="B"/>
    <x v="1"/>
    <s v="O"/>
    <x v="4"/>
    <x v="2"/>
    <s v="NYIS"/>
    <n v="0"/>
    <n v="0"/>
    <x v="19"/>
    <n v="11437"/>
    <n v="88607"/>
    <x v="1542"/>
    <n v="0"/>
    <n v="0"/>
    <x v="1"/>
  </r>
  <r>
    <n v="2022"/>
    <n v="64222"/>
    <s v="Grid Power Direct, LLC"/>
    <s v="B"/>
    <x v="1"/>
    <s v="O"/>
    <x v="32"/>
    <x v="2"/>
    <s v="PJM"/>
    <n v="0"/>
    <n v="0"/>
    <x v="19"/>
    <n v="3398"/>
    <n v="30145"/>
    <x v="1235"/>
    <n v="0"/>
    <n v="0"/>
    <x v="1"/>
  </r>
  <r>
    <n v="2022"/>
    <n v="64222"/>
    <s v="Grid Power Direct, LLC"/>
    <s v="B"/>
    <x v="1"/>
    <s v="O"/>
    <x v="5"/>
    <x v="2"/>
    <s v="PJM"/>
    <n v="0"/>
    <n v="0"/>
    <x v="19"/>
    <n v="6993"/>
    <n v="52326"/>
    <x v="1577"/>
    <n v="0"/>
    <n v="0"/>
    <x v="1"/>
  </r>
  <r>
    <n v="2022"/>
    <n v="64289"/>
    <s v="San Diego Community Power"/>
    <s v="B"/>
    <x v="1"/>
    <s v="O"/>
    <x v="10"/>
    <x v="7"/>
    <s v="CISO"/>
    <n v="261309"/>
    <n v="1612544"/>
    <x v="2058"/>
    <n v="366646"/>
    <n v="3803896"/>
    <x v="1691"/>
    <n v="9468"/>
    <n v="106958"/>
    <x v="263"/>
  </r>
  <r>
    <n v="2022"/>
    <n v="64312"/>
    <s v="JP Energy Resources, LLC"/>
    <s v="D"/>
    <x v="0"/>
    <s v="O"/>
    <x v="21"/>
    <x v="2"/>
    <s v="ERCO"/>
    <n v="39013.9"/>
    <n v="289643"/>
    <x v="2059"/>
    <n v="16327.2"/>
    <n v="171439"/>
    <x v="1692"/>
    <n v="0"/>
    <n v="0"/>
    <x v="1"/>
  </r>
  <r>
    <n v="2022"/>
    <n v="64314"/>
    <s v="BP Energy Retail LLC"/>
    <s v="B"/>
    <x v="1"/>
    <s v="O"/>
    <x v="32"/>
    <x v="2"/>
    <s v="PJM"/>
    <n v="0"/>
    <n v="0"/>
    <x v="19"/>
    <n v="0"/>
    <n v="0"/>
    <x v="19"/>
    <n v="53503.5"/>
    <n v="805210"/>
    <x v="14"/>
  </r>
  <r>
    <n v="2022"/>
    <n v="64314"/>
    <s v="BP Energy Retail LLC"/>
    <s v="D"/>
    <x v="0"/>
    <s v="O"/>
    <x v="21"/>
    <x v="2"/>
    <s v="ERCO"/>
    <n v="0"/>
    <n v="0"/>
    <x v="19"/>
    <n v="0"/>
    <n v="0"/>
    <x v="19"/>
    <n v="2770.8"/>
    <n v="18954"/>
    <x v="14"/>
  </r>
  <r>
    <n v="2022"/>
    <n v="64326"/>
    <s v="Phoenix Energy Group, LLC"/>
    <s v="B"/>
    <x v="1"/>
    <s v="O"/>
    <x v="4"/>
    <x v="2"/>
    <s v="NYIS"/>
    <n v="63.9"/>
    <n v="420"/>
    <x v="2060"/>
    <n v="3064.7"/>
    <n v="15895"/>
    <x v="1523"/>
    <n v="0"/>
    <n v="0"/>
    <x v="1"/>
  </r>
  <r>
    <n v="2022"/>
    <n v="64425"/>
    <s v="Clean Energy Alliance"/>
    <s v="B"/>
    <x v="1"/>
    <s v="O"/>
    <x v="10"/>
    <x v="7"/>
    <s v="CISO"/>
    <n v="26356.3"/>
    <n v="231058"/>
    <x v="2061"/>
    <n v="41037.699999999997"/>
    <n v="421921"/>
    <x v="1693"/>
    <n v="532"/>
    <n v="7028"/>
    <x v="446"/>
  </r>
  <r>
    <n v="2022"/>
    <n v="64521"/>
    <s v="Ironhorse Power Services LLC"/>
    <s v="D"/>
    <x v="0"/>
    <s v="O"/>
    <x v="21"/>
    <x v="2"/>
    <s v="ERCO"/>
    <n v="26079.599999999999"/>
    <n v="339420"/>
    <x v="2062"/>
    <n v="4774"/>
    <n v="61401"/>
    <x v="925"/>
    <n v="0"/>
    <n v="0"/>
    <x v="1"/>
  </r>
  <r>
    <n v="2022"/>
    <n v="64543"/>
    <s v="StateWise Energy Illinois LLC"/>
    <s v="B"/>
    <x v="1"/>
    <s v="O"/>
    <x v="27"/>
    <x v="2"/>
    <s v="MISO"/>
    <n v="61"/>
    <n v="1452"/>
    <x v="746"/>
    <n v="0"/>
    <n v="0"/>
    <x v="19"/>
    <n v="0"/>
    <n v="0"/>
    <x v="1"/>
  </r>
  <r>
    <n v="2022"/>
    <n v="64544"/>
    <s v="Mega Energy of New Jersey, LLC"/>
    <s v="B"/>
    <x v="1"/>
    <s v="O"/>
    <x v="26"/>
    <x v="2"/>
    <s v="PJM"/>
    <n v="168"/>
    <n v="848"/>
    <x v="2063"/>
    <n v="0"/>
    <n v="0"/>
    <x v="19"/>
    <n v="0"/>
    <n v="0"/>
    <x v="1"/>
  </r>
  <r>
    <n v="2022"/>
    <n v="64554"/>
    <s v="OhmConnect Texas LLC"/>
    <s v="D"/>
    <x v="0"/>
    <s v="O"/>
    <x v="21"/>
    <x v="2"/>
    <s v="ERCO"/>
    <n v="3415.4"/>
    <n v="28081"/>
    <x v="2064"/>
    <s v="."/>
    <s v="."/>
    <x v="74"/>
    <s v="."/>
    <s v="."/>
    <x v="7"/>
  </r>
  <r>
    <n v="2022"/>
    <n v="64555"/>
    <s v="Santa Barbara Clean Energy"/>
    <s v="B"/>
    <x v="1"/>
    <s v="O"/>
    <x v="10"/>
    <x v="7"/>
    <s v="CISO"/>
    <n v="14485"/>
    <n v="141977"/>
    <x v="2065"/>
    <n v="15178"/>
    <n v="137173"/>
    <x v="1694"/>
    <n v="2319"/>
    <n v="25418"/>
    <x v="132"/>
  </r>
  <r>
    <n v="2022"/>
    <n v="64601"/>
    <s v="LE Energy"/>
    <s v="B"/>
    <x v="1"/>
    <s v="O"/>
    <x v="32"/>
    <x v="2"/>
    <s v="PJM"/>
    <n v="14787.2"/>
    <n v="111091"/>
    <x v="2066"/>
    <s v="."/>
    <s v="."/>
    <x v="74"/>
    <s v="."/>
    <s v="."/>
    <x v="7"/>
  </r>
  <r>
    <n v="2022"/>
    <n v="64653"/>
    <s v="Declaration Energy LLC"/>
    <s v="D"/>
    <x v="0"/>
    <s v="O"/>
    <x v="21"/>
    <x v="2"/>
    <s v="ERCO"/>
    <n v="101421"/>
    <n v="789929"/>
    <x v="2067"/>
    <n v="0"/>
    <n v="0"/>
    <x v="19"/>
    <n v="0"/>
    <n v="0"/>
    <x v="1"/>
  </r>
  <r>
    <n v="2022"/>
    <n v="64682"/>
    <s v="Gexa Energy, LP"/>
    <s v="D"/>
    <x v="0"/>
    <s v="O"/>
    <x v="21"/>
    <x v="2"/>
    <s v="ERCO"/>
    <n v="608972.5"/>
    <n v="3384935"/>
    <x v="2068"/>
    <n v="584384.19999999995"/>
    <n v="7801766"/>
    <x v="1695"/>
    <n v="0"/>
    <n v="0"/>
    <x v="1"/>
  </r>
  <r>
    <n v="2022"/>
    <n v="64705"/>
    <s v="NTHERM, LLC"/>
    <s v="B"/>
    <x v="1"/>
    <s v="O"/>
    <x v="32"/>
    <x v="2"/>
    <s v="PJM"/>
    <n v="2966.9"/>
    <n v="20261"/>
    <x v="2069"/>
    <n v="14431.1"/>
    <n v="93468"/>
    <x v="933"/>
    <n v="0"/>
    <n v="0"/>
    <x v="1"/>
  </r>
  <r>
    <n v="2022"/>
    <n v="64705"/>
    <s v="NTHERM, LLC"/>
    <s v="B"/>
    <x v="1"/>
    <s v="O"/>
    <x v="5"/>
    <x v="2"/>
    <s v="PJM"/>
    <n v="9767.2999999999993"/>
    <n v="55960"/>
    <x v="2070"/>
    <n v="38213.599999999999"/>
    <n v="221302"/>
    <x v="1696"/>
    <n v="0"/>
    <n v="0"/>
    <x v="1"/>
  </r>
  <r>
    <n v="2022"/>
    <n v="64727"/>
    <s v="Branch Energy Texas LLC"/>
    <s v="D"/>
    <x v="0"/>
    <s v="O"/>
    <x v="21"/>
    <x v="2"/>
    <s v="ERCO"/>
    <n v="5024.5"/>
    <n v="44193"/>
    <x v="126"/>
    <n v="0"/>
    <n v="0"/>
    <x v="19"/>
    <n v="0"/>
    <n v="0"/>
    <x v="1"/>
  </r>
  <r>
    <n v="2022"/>
    <n v="64906"/>
    <s v="Mothership"/>
    <s v="D"/>
    <x v="0"/>
    <s v="O"/>
    <x v="21"/>
    <x v="2"/>
    <s v="ERCO"/>
    <n v="8612"/>
    <n v="47203"/>
    <x v="2071"/>
    <n v="9136"/>
    <n v="118892"/>
    <x v="135"/>
    <s v="."/>
    <s v="."/>
    <x v="7"/>
  </r>
  <r>
    <n v="2022"/>
    <n v="64923"/>
    <s v="Capital Energy PA LLC"/>
    <s v="B"/>
    <x v="1"/>
    <s v="O"/>
    <x v="5"/>
    <x v="2"/>
    <s v="PJM"/>
    <n v="78.599999999999994"/>
    <n v="1066"/>
    <x v="2072"/>
    <n v="295.7"/>
    <n v="2996"/>
    <x v="1382"/>
    <n v="0"/>
    <n v="0"/>
    <x v="1"/>
  </r>
  <r>
    <n v="2022"/>
    <n v="64923"/>
    <s v="Capital Energy PA LLC"/>
    <s v="D"/>
    <x v="0"/>
    <s v="O"/>
    <x v="21"/>
    <x v="2"/>
    <s v="ERCO"/>
    <n v="26143.1"/>
    <n v="210424"/>
    <x v="2073"/>
    <n v="1813.1"/>
    <n v="14714"/>
    <x v="1697"/>
    <n v="0"/>
    <n v="0"/>
    <x v="1"/>
  </r>
  <r>
    <n v="2022"/>
    <n v="64928"/>
    <s v="Orange County Power Authority"/>
    <s v="B"/>
    <x v="1"/>
    <s v="O"/>
    <x v="10"/>
    <x v="7"/>
    <s v="CISO"/>
    <n v="16585.400000000001"/>
    <n v="145601"/>
    <x v="2074"/>
    <n v="103829"/>
    <n v="933476"/>
    <x v="1698"/>
    <n v="30850.2"/>
    <n v="333760"/>
    <x v="501"/>
  </r>
  <r>
    <n v="2022"/>
    <n v="64929"/>
    <s v="Good Charlie &amp; Co., LLC"/>
    <s v="D"/>
    <x v="0"/>
    <s v="O"/>
    <x v="21"/>
    <x v="2"/>
    <s v="ERCO"/>
    <n v="4935.7"/>
    <n v="31576"/>
    <x v="2075"/>
    <s v="."/>
    <s v="."/>
    <x v="74"/>
    <s v="."/>
    <s v="."/>
    <x v="7"/>
  </r>
  <r>
    <n v="2022"/>
    <n v="64974"/>
    <s v="PBF Power Marketing"/>
    <s v="B"/>
    <x v="1"/>
    <s v="O"/>
    <x v="31"/>
    <x v="2"/>
    <s v="PJM"/>
    <s v="."/>
    <s v="."/>
    <x v="73"/>
    <s v="."/>
    <s v="."/>
    <x v="74"/>
    <n v="24529.4"/>
    <n v="363809"/>
    <x v="14"/>
  </r>
  <r>
    <n v="2022"/>
    <n v="64974"/>
    <s v="PBF Power Marketing"/>
    <s v="B"/>
    <x v="1"/>
    <s v="O"/>
    <x v="26"/>
    <x v="2"/>
    <s v="PJM"/>
    <s v="."/>
    <s v="."/>
    <x v="73"/>
    <s v="."/>
    <s v="."/>
    <x v="74"/>
    <n v="2766.4"/>
    <n v="42864"/>
    <x v="14"/>
  </r>
  <r>
    <n v="2022"/>
    <n v="64974"/>
    <s v="PBF Power Marketing"/>
    <s v="B"/>
    <x v="1"/>
    <s v="O"/>
    <x v="32"/>
    <x v="2"/>
    <s v="PJM"/>
    <s v="."/>
    <s v="."/>
    <x v="73"/>
    <s v="."/>
    <s v="."/>
    <x v="74"/>
    <n v="0"/>
    <n v="0"/>
    <x v="1"/>
  </r>
  <r>
    <n v="2022"/>
    <n v="64975"/>
    <s v="Mega Energy of Ohio"/>
    <s v="B"/>
    <x v="1"/>
    <s v="O"/>
    <x v="32"/>
    <x v="2"/>
    <s v="PJM"/>
    <n v="452"/>
    <n v="3000"/>
    <x v="2076"/>
    <n v="203"/>
    <n v="2195"/>
    <x v="1093"/>
    <n v="0"/>
    <n v="0"/>
    <x v="1"/>
  </r>
  <r>
    <n v="2022"/>
    <n v="64977"/>
    <s v="Revolution Energy LLC"/>
    <s v="D"/>
    <x v="0"/>
    <s v="O"/>
    <x v="21"/>
    <x v="2"/>
    <s v="ERCO"/>
    <n v="141"/>
    <n v="925"/>
    <x v="1443"/>
    <n v="49.6"/>
    <n v="449"/>
    <x v="48"/>
    <n v="0"/>
    <n v="0"/>
    <x v="1"/>
  </r>
  <r>
    <n v="2022"/>
    <n v="65242"/>
    <s v="Scale Sustainable I, LLC"/>
    <s v="A"/>
    <x v="0"/>
    <s v="O"/>
    <x v="10"/>
    <x v="8"/>
    <s v="CISO"/>
    <n v="0"/>
    <n v="0"/>
    <x v="19"/>
    <n v="62"/>
    <n v="341"/>
    <x v="501"/>
    <n v="0"/>
    <n v="0"/>
    <x v="1"/>
  </r>
  <r>
    <n v="2022"/>
    <n v="65242"/>
    <s v="Scale Sustainable I, LLC"/>
    <s v="A"/>
    <x v="0"/>
    <s v="O"/>
    <x v="45"/>
    <x v="8"/>
    <s v="PSCO"/>
    <n v="0"/>
    <n v="0"/>
    <x v="19"/>
    <n v="24.9"/>
    <n v="251"/>
    <x v="555"/>
    <n v="0"/>
    <n v="0"/>
    <x v="1"/>
  </r>
  <r>
    <n v="2022"/>
    <n v="65242"/>
    <s v="Scale Sustainable I, LLC"/>
    <s v="A"/>
    <x v="0"/>
    <s v="O"/>
    <x v="31"/>
    <x v="8"/>
    <s v="PJM"/>
    <n v="0"/>
    <n v="0"/>
    <x v="19"/>
    <n v="0.5"/>
    <n v="5"/>
    <x v="4"/>
    <n v="0"/>
    <n v="0"/>
    <x v="1"/>
  </r>
  <r>
    <n v="2022"/>
    <n v="65242"/>
    <s v="Scale Sustainable I, LLC"/>
    <s v="A"/>
    <x v="0"/>
    <s v="O"/>
    <x v="26"/>
    <x v="8"/>
    <s v="PJM"/>
    <n v="0"/>
    <n v="0"/>
    <x v="19"/>
    <n v="15.7"/>
    <n v="218"/>
    <x v="4"/>
    <n v="0"/>
    <n v="0"/>
    <x v="1"/>
  </r>
  <r>
    <n v="2022"/>
    <n v="65242"/>
    <s v="Scale Sustainable I, LLC"/>
    <s v="A"/>
    <x v="0"/>
    <s v="O"/>
    <x v="33"/>
    <x v="8"/>
    <s v="PACW"/>
    <n v="0"/>
    <n v="0"/>
    <x v="19"/>
    <n v="19.399999999999999"/>
    <n v="39"/>
    <x v="48"/>
    <n v="0"/>
    <n v="0"/>
    <x v="1"/>
  </r>
  <r>
    <n v="2022"/>
    <n v="65242"/>
    <s v="Scale Sustainable I, LLC"/>
    <s v="A"/>
    <x v="0"/>
    <s v="O"/>
    <x v="5"/>
    <x v="8"/>
    <s v="PJM"/>
    <n v="0"/>
    <n v="0"/>
    <x v="19"/>
    <n v="0.5"/>
    <n v="4"/>
    <x v="4"/>
    <n v="0"/>
    <n v="0"/>
    <x v="1"/>
  </r>
  <r>
    <n v="2022"/>
    <n v="65259"/>
    <s v="Energy for Palmdale's Independent Choice"/>
    <s v="B"/>
    <x v="1"/>
    <s v="O"/>
    <x v="10"/>
    <x v="7"/>
    <s v="CISO"/>
    <n v="3993.1"/>
    <n v="36798"/>
    <x v="2077"/>
    <n v="42.1"/>
    <n v="515"/>
    <x v="1699"/>
    <n v="2.1"/>
    <n v="29"/>
    <x v="0"/>
  </r>
  <r>
    <n v="2022"/>
    <n v="65261"/>
    <s v="Gila River Indian Utility Authority (GRICUA)"/>
    <s v="A"/>
    <x v="0"/>
    <s v="O"/>
    <x v="8"/>
    <x v="1"/>
    <s v="WALC"/>
    <n v="5551.2"/>
    <n v="39422"/>
    <x v="2078"/>
    <n v="22963.9"/>
    <n v="183540"/>
    <x v="1700"/>
    <n v="0"/>
    <n v="0"/>
    <x v="1"/>
  </r>
  <r>
    <n v="2022"/>
    <n v="65262"/>
    <s v="Archer Energy, LLC"/>
    <s v="B"/>
    <x v="1"/>
    <s v="O"/>
    <x v="32"/>
    <x v="2"/>
    <s v="PJM"/>
    <n v="7.4"/>
    <n v="115"/>
    <x v="2079"/>
    <n v="55.3"/>
    <n v="977"/>
    <x v="435"/>
    <n v="0"/>
    <n v="0"/>
    <x v="1"/>
  </r>
  <r>
    <n v="2022"/>
    <n v="65262"/>
    <s v="Archer Energy, LLC"/>
    <s v="B"/>
    <x v="1"/>
    <s v="O"/>
    <x v="36"/>
    <x v="2"/>
    <s v="ISNE"/>
    <n v="127.9"/>
    <n v="1327"/>
    <x v="2080"/>
    <n v="18.600000000000001"/>
    <n v="152"/>
    <x v="1035"/>
    <n v="203.9"/>
    <n v="1157"/>
    <x v="19"/>
  </r>
  <r>
    <n v="2022"/>
    <n v="65310"/>
    <s v="Energywell LLC"/>
    <s v="B"/>
    <x v="1"/>
    <s v="O"/>
    <x v="39"/>
    <x v="2"/>
    <s v="ISNE"/>
    <n v="16.600000000000001"/>
    <n v="146"/>
    <x v="1769"/>
    <n v="56.2"/>
    <n v="400"/>
    <x v="1532"/>
    <n v="0"/>
    <n v="0"/>
    <x v="1"/>
  </r>
  <r>
    <n v="2022"/>
    <n v="65310"/>
    <s v="Energywell LLC"/>
    <s v="B"/>
    <x v="1"/>
    <s v="O"/>
    <x v="48"/>
    <x v="2"/>
    <s v="PJM"/>
    <n v="0.4"/>
    <n v="2"/>
    <x v="640"/>
    <n v="0"/>
    <n v="0"/>
    <x v="19"/>
    <n v="0"/>
    <n v="0"/>
    <x v="1"/>
  </r>
  <r>
    <n v="2022"/>
    <n v="65310"/>
    <s v="Energywell LLC"/>
    <s v="B"/>
    <x v="1"/>
    <s v="O"/>
    <x v="31"/>
    <x v="2"/>
    <s v="PJM"/>
    <n v="3.3"/>
    <n v="17"/>
    <x v="1857"/>
    <n v="8.8000000000000007"/>
    <n v="45"/>
    <x v="478"/>
    <n v="0"/>
    <n v="0"/>
    <x v="1"/>
  </r>
  <r>
    <n v="2022"/>
    <n v="65310"/>
    <s v="Energywell LLC"/>
    <s v="B"/>
    <x v="1"/>
    <s v="O"/>
    <x v="27"/>
    <x v="2"/>
    <s v="PJM"/>
    <n v="221.9"/>
    <n v="1157"/>
    <x v="2081"/>
    <n v="52.7"/>
    <n v="325"/>
    <x v="1529"/>
    <n v="0"/>
    <n v="0"/>
    <x v="1"/>
  </r>
  <r>
    <n v="2022"/>
    <n v="65310"/>
    <s v="Energywell LLC"/>
    <s v="B"/>
    <x v="1"/>
    <s v="O"/>
    <x v="40"/>
    <x v="2"/>
    <s v="ISNE"/>
    <n v="626.79999999999995"/>
    <n v="3611"/>
    <x v="2082"/>
    <n v="312.39999999999998"/>
    <n v="1813"/>
    <x v="1701"/>
    <n v="0"/>
    <n v="0"/>
    <x v="1"/>
  </r>
  <r>
    <n v="2022"/>
    <n v="65310"/>
    <s v="Energywell LLC"/>
    <s v="B"/>
    <x v="1"/>
    <s v="O"/>
    <x v="1"/>
    <x v="2"/>
    <s v="PJM"/>
    <n v="108.6"/>
    <n v="564"/>
    <x v="2083"/>
    <n v="148.4"/>
    <n v="995"/>
    <x v="289"/>
    <n v="0"/>
    <n v="0"/>
    <x v="1"/>
  </r>
  <r>
    <n v="2022"/>
    <n v="65310"/>
    <s v="Energywell LLC"/>
    <s v="B"/>
    <x v="1"/>
    <s v="O"/>
    <x v="28"/>
    <x v="2"/>
    <s v="ISNE"/>
    <n v="258"/>
    <n v="1938"/>
    <x v="2084"/>
    <n v="60"/>
    <n v="501"/>
    <x v="1702"/>
    <n v="0"/>
    <n v="0"/>
    <x v="1"/>
  </r>
  <r>
    <n v="2022"/>
    <n v="65310"/>
    <s v="Energywell LLC"/>
    <s v="B"/>
    <x v="1"/>
    <s v="O"/>
    <x v="49"/>
    <x v="2"/>
    <s v="ISNE"/>
    <n v="292.39999999999998"/>
    <n v="1726"/>
    <x v="2085"/>
    <n v="19.3"/>
    <n v="120"/>
    <x v="1093"/>
    <n v="0"/>
    <n v="0"/>
    <x v="1"/>
  </r>
  <r>
    <n v="2022"/>
    <n v="65310"/>
    <s v="Energywell LLC"/>
    <s v="B"/>
    <x v="1"/>
    <s v="O"/>
    <x v="26"/>
    <x v="2"/>
    <s v="PJM"/>
    <n v="24.4"/>
    <n v="221"/>
    <x v="2086"/>
    <n v="3.9"/>
    <n v="36"/>
    <x v="1158"/>
    <n v="0"/>
    <n v="0"/>
    <x v="1"/>
  </r>
  <r>
    <n v="2022"/>
    <n v="65310"/>
    <s v="Energywell LLC"/>
    <s v="B"/>
    <x v="1"/>
    <s v="O"/>
    <x v="4"/>
    <x v="2"/>
    <s v="NYIS"/>
    <n v="1.3"/>
    <n v="19"/>
    <x v="1834"/>
    <n v="6.7"/>
    <n v="85"/>
    <x v="1052"/>
    <n v="0"/>
    <n v="0"/>
    <x v="1"/>
  </r>
  <r>
    <n v="2022"/>
    <n v="65310"/>
    <s v="Energywell LLC"/>
    <s v="B"/>
    <x v="1"/>
    <s v="O"/>
    <x v="32"/>
    <x v="2"/>
    <s v="PJM"/>
    <n v="165.2"/>
    <n v="1001"/>
    <x v="2087"/>
    <n v="17.600000000000001"/>
    <n v="186"/>
    <x v="1360"/>
    <n v="0"/>
    <n v="0"/>
    <x v="1"/>
  </r>
  <r>
    <n v="2022"/>
    <n v="65310"/>
    <s v="Energywell LLC"/>
    <s v="B"/>
    <x v="1"/>
    <s v="O"/>
    <x v="5"/>
    <x v="2"/>
    <s v="PJM"/>
    <n v="1005.7"/>
    <n v="6521"/>
    <x v="2088"/>
    <n v="281.3"/>
    <n v="1743"/>
    <x v="1703"/>
    <n v="0"/>
    <n v="0"/>
    <x v="1"/>
  </r>
  <r>
    <n v="2022"/>
    <n v="65310"/>
    <s v="Energywell LLC"/>
    <s v="B"/>
    <x v="1"/>
    <s v="O"/>
    <x v="36"/>
    <x v="2"/>
    <s v="ISNE"/>
    <n v="36.1"/>
    <n v="319"/>
    <x v="2089"/>
    <n v="1.4"/>
    <n v="13"/>
    <x v="48"/>
    <n v="0"/>
    <n v="0"/>
    <x v="1"/>
  </r>
  <r>
    <n v="2022"/>
    <n v="65310"/>
    <s v="Energywell LLC"/>
    <s v="D"/>
    <x v="0"/>
    <s v="O"/>
    <x v="21"/>
    <x v="2"/>
    <s v="ERCO"/>
    <n v="802.2"/>
    <n v="7917"/>
    <x v="152"/>
    <n v="29.5"/>
    <n v="352"/>
    <x v="1704"/>
    <n v="0"/>
    <n v="0"/>
    <x v="1"/>
  </r>
  <r>
    <n v="2022"/>
    <n v="65314"/>
    <s v="BKV-BPP Retail, LLC"/>
    <s v="D"/>
    <x v="0"/>
    <s v="O"/>
    <x v="21"/>
    <x v="2"/>
    <s v="ERCO"/>
    <n v="0.2"/>
    <n v="1"/>
    <x v="408"/>
    <n v="0"/>
    <n v="0"/>
    <x v="19"/>
    <n v="0"/>
    <n v="0"/>
    <x v="1"/>
  </r>
  <r>
    <n v="2022"/>
    <n v="65335"/>
    <s v="Pay Less Energy LLC"/>
    <s v="B"/>
    <x v="1"/>
    <s v="O"/>
    <x v="4"/>
    <x v="2"/>
    <s v="NYIS"/>
    <n v="0.1"/>
    <n v="1"/>
    <x v="640"/>
    <n v="15.9"/>
    <n v="68"/>
    <x v="1407"/>
    <n v="0"/>
    <n v="0"/>
    <x v="1"/>
  </r>
  <r>
    <n v="2022"/>
    <n v="65352"/>
    <s v="Umpqua Indian Utility Cooperative"/>
    <s v="A"/>
    <x v="0"/>
    <s v="O"/>
    <x v="33"/>
    <x v="1"/>
    <s v="BPAT"/>
    <n v="45"/>
    <n v="457"/>
    <x v="2090"/>
    <n v="1776"/>
    <n v="21980"/>
    <x v="1467"/>
    <s v="."/>
    <s v="."/>
    <x v="7"/>
  </r>
  <r>
    <n v="2022"/>
    <n v="65353"/>
    <s v="Arrow Energy TX LLC"/>
    <s v="D"/>
    <x v="0"/>
    <s v="O"/>
    <x v="21"/>
    <x v="2"/>
    <s v="ERCO"/>
    <n v="5"/>
    <n v="36"/>
    <x v="1538"/>
    <n v="0"/>
    <n v="0"/>
    <x v="19"/>
    <n v="0"/>
    <n v="0"/>
    <x v="1"/>
  </r>
  <r>
    <n v="2022"/>
    <n v="65413"/>
    <s v="Tesla Energy Ventures"/>
    <s v="D"/>
    <x v="0"/>
    <s v="O"/>
    <x v="21"/>
    <x v="2"/>
    <s v="ERCO"/>
    <n v="4"/>
    <n v="117"/>
    <x v="1890"/>
    <n v="5487"/>
    <n v="35608"/>
    <x v="1029"/>
    <n v="0"/>
    <n v="0"/>
    <x v="1"/>
  </r>
  <r>
    <n v="2022"/>
    <n v="65610"/>
    <s v="Ammper Power LLC"/>
    <s v="D"/>
    <x v="0"/>
    <s v="O"/>
    <x v="21"/>
    <x v="2"/>
    <s v="ERCO"/>
    <s v="."/>
    <s v="."/>
    <x v="73"/>
    <n v="22.9"/>
    <n v="221"/>
    <x v="135"/>
    <s v="."/>
    <s v="."/>
    <x v="7"/>
  </r>
  <r>
    <n v="2022"/>
    <n v="88888"/>
    <s v="Withheld"/>
    <s v="D"/>
    <x v="0"/>
    <s v="O"/>
    <x v="21"/>
    <x v="2"/>
    <s v="ERCO"/>
    <n v="0"/>
    <n v="0"/>
    <x v="19"/>
    <n v="0"/>
    <n v="0"/>
    <x v="19"/>
    <n v="141474"/>
    <n v="2015367"/>
    <x v="9"/>
  </r>
  <r>
    <n v="2022"/>
    <n v="88888"/>
    <s v="Withheld"/>
    <s v="D"/>
    <x v="0"/>
    <s v="O"/>
    <x v="21"/>
    <x v="2"/>
    <s v="ERCO"/>
    <s v="."/>
    <s v="."/>
    <x v="73"/>
    <s v="."/>
    <s v="."/>
    <x v="74"/>
    <n v="232922"/>
    <n v="3095733"/>
    <x v="61"/>
  </r>
  <r>
    <n v="2022"/>
    <n v="88888"/>
    <s v="Withheld"/>
    <s v="D"/>
    <x v="0"/>
    <s v="O"/>
    <x v="21"/>
    <x v="2"/>
    <s v="ERCO"/>
    <s v="."/>
    <s v="."/>
    <x v="73"/>
    <s v="."/>
    <s v="."/>
    <x v="74"/>
    <n v="17978"/>
    <n v="238808"/>
    <x v="0"/>
  </r>
  <r>
    <n v="2022"/>
    <n v="99999"/>
    <s v="Adjustment 2022"/>
    <s v="A"/>
    <x v="0"/>
    <s v="I"/>
    <x v="11"/>
    <x v="9"/>
    <s v="NA"/>
    <n v="54415.6"/>
    <n v="196624"/>
    <x v="2091"/>
    <n v="97293.4"/>
    <n v="325444"/>
    <x v="1705"/>
    <n v="31634.7"/>
    <n v="120178"/>
    <x v="502"/>
  </r>
  <r>
    <n v="2022"/>
    <n v="99999"/>
    <s v="Adjustment 2022"/>
    <s v="A"/>
    <x v="0"/>
    <s v="I"/>
    <x v="11"/>
    <x v="9"/>
    <s v="AMPL"/>
    <n v="120.2"/>
    <n v="371"/>
    <x v="1793"/>
    <n v="154"/>
    <n v="481"/>
    <x v="836"/>
    <n v="14.8"/>
    <n v="45"/>
    <x v="14"/>
  </r>
  <r>
    <n v="2022"/>
    <n v="99999"/>
    <s v="Adjustment 2022"/>
    <s v="A"/>
    <x v="0"/>
    <s v="I"/>
    <x v="9"/>
    <x v="9"/>
    <s v="SOCO"/>
    <n v="96708.9"/>
    <n v="740329"/>
    <x v="2092"/>
    <n v="37511.9"/>
    <n v="303583"/>
    <x v="1706"/>
    <n v="37701.599999999999"/>
    <n v="372652"/>
    <x v="503"/>
  </r>
  <r>
    <n v="2022"/>
    <n v="99999"/>
    <s v="Adjustment 2022"/>
    <s v="A"/>
    <x v="0"/>
    <s v="I"/>
    <x v="9"/>
    <x v="9"/>
    <s v="TVA"/>
    <n v="0"/>
    <n v="0"/>
    <x v="19"/>
    <n v="1671"/>
    <n v="18578"/>
    <x v="4"/>
    <n v="0"/>
    <n v="0"/>
    <x v="1"/>
  </r>
  <r>
    <n v="2022"/>
    <n v="99999"/>
    <s v="Adjustment 2022"/>
    <s v="A"/>
    <x v="0"/>
    <s v="I"/>
    <x v="25"/>
    <x v="9"/>
    <s v="SPA"/>
    <n v="2045"/>
    <n v="18870"/>
    <x v="2093"/>
    <n v="1628"/>
    <n v="15282"/>
    <x v="26"/>
    <n v="0"/>
    <n v="0"/>
    <x v="1"/>
  </r>
  <r>
    <n v="2022"/>
    <n v="99999"/>
    <s v="Adjustment 2022"/>
    <s v="A"/>
    <x v="0"/>
    <s v="I"/>
    <x v="25"/>
    <x v="9"/>
    <s v="MISO"/>
    <n v="38231.4"/>
    <n v="314925"/>
    <x v="2094"/>
    <n v="12820.7"/>
    <n v="117314"/>
    <x v="1707"/>
    <n v="20153.900000000001"/>
    <n v="142220"/>
    <x v="504"/>
  </r>
  <r>
    <n v="2022"/>
    <n v="99999"/>
    <s v="Adjustment 2022"/>
    <s v="A"/>
    <x v="0"/>
    <s v="I"/>
    <x v="25"/>
    <x v="9"/>
    <s v="SWPP"/>
    <n v="1984.8"/>
    <n v="18454"/>
    <x v="2095"/>
    <n v="1011.2"/>
    <n v="8843"/>
    <x v="1644"/>
    <n v="921"/>
    <n v="8749"/>
    <x v="61"/>
  </r>
  <r>
    <n v="2022"/>
    <n v="99999"/>
    <s v="Adjustment 2022"/>
    <s v="A"/>
    <x v="0"/>
    <s v="I"/>
    <x v="8"/>
    <x v="9"/>
    <s v="AZPS"/>
    <n v="7655.5"/>
    <n v="59361"/>
    <x v="2096"/>
    <n v="18768.3"/>
    <n v="163056"/>
    <x v="1708"/>
    <n v="36609.199999999997"/>
    <n v="404310"/>
    <x v="505"/>
  </r>
  <r>
    <n v="2022"/>
    <n v="99999"/>
    <s v="Adjustment 2022"/>
    <s v="A"/>
    <x v="0"/>
    <s v="I"/>
    <x v="8"/>
    <x v="9"/>
    <s v="CISO"/>
    <n v="0"/>
    <n v="0"/>
    <x v="2097"/>
    <n v="0"/>
    <n v="0"/>
    <x v="19"/>
    <n v="0"/>
    <n v="0"/>
    <x v="1"/>
  </r>
  <r>
    <n v="2022"/>
    <n v="99999"/>
    <s v="Adjustment 2022"/>
    <s v="A"/>
    <x v="0"/>
    <s v="I"/>
    <x v="8"/>
    <x v="9"/>
    <s v="PSCO"/>
    <n v="0"/>
    <n v="0"/>
    <x v="2098"/>
    <n v="0"/>
    <n v="0"/>
    <x v="19"/>
    <n v="0"/>
    <n v="0"/>
    <x v="1"/>
  </r>
  <r>
    <n v="2022"/>
    <n v="99999"/>
    <s v="Adjustment 2022"/>
    <s v="A"/>
    <x v="0"/>
    <s v="I"/>
    <x v="8"/>
    <x v="9"/>
    <s v="PNM"/>
    <n v="352.5"/>
    <n v="2065"/>
    <x v="2099"/>
    <n v="54.9"/>
    <n v="342"/>
    <x v="1382"/>
    <n v="299.3"/>
    <n v="2283"/>
    <x v="101"/>
  </r>
  <r>
    <n v="2022"/>
    <n v="99999"/>
    <s v="Adjustment 2022"/>
    <s v="A"/>
    <x v="0"/>
    <s v="I"/>
    <x v="8"/>
    <x v="9"/>
    <s v="SRP"/>
    <n v="177.4"/>
    <n v="1160"/>
    <x v="2100"/>
    <n v="2987.8"/>
    <n v="33894"/>
    <x v="1709"/>
    <n v="4917.8"/>
    <n v="57796"/>
    <x v="506"/>
  </r>
  <r>
    <n v="2022"/>
    <n v="99999"/>
    <s v="Adjustment 2022"/>
    <s v="A"/>
    <x v="0"/>
    <s v="I"/>
    <x v="8"/>
    <x v="9"/>
    <s v="TEPC"/>
    <n v="0"/>
    <n v="0"/>
    <x v="2101"/>
    <n v="2294"/>
    <n v="23641"/>
    <x v="1710"/>
    <n v="0"/>
    <n v="0"/>
    <x v="1"/>
  </r>
  <r>
    <n v="2022"/>
    <n v="99999"/>
    <s v="Adjustment 2022"/>
    <s v="A"/>
    <x v="0"/>
    <s v="I"/>
    <x v="8"/>
    <x v="9"/>
    <s v="WALC"/>
    <n v="36691.599999999999"/>
    <n v="323783"/>
    <x v="2102"/>
    <n v="28986.799999999999"/>
    <n v="276571"/>
    <x v="1711"/>
    <n v="16548.2"/>
    <n v="222571"/>
    <x v="281"/>
  </r>
  <r>
    <n v="2022"/>
    <n v="99999"/>
    <s v="Adjustment 2022"/>
    <s v="A"/>
    <x v="0"/>
    <s v="I"/>
    <x v="10"/>
    <x v="9"/>
    <s v="CISO"/>
    <n v="72476.800000000003"/>
    <n v="411575"/>
    <x v="2103"/>
    <n v="162996.20000000001"/>
    <n v="1236655"/>
    <x v="1712"/>
    <n v="169458.9"/>
    <n v="1731861"/>
    <x v="235"/>
  </r>
  <r>
    <n v="2022"/>
    <n v="99999"/>
    <s v="Adjustment 2022"/>
    <s v="A"/>
    <x v="0"/>
    <s v="I"/>
    <x v="10"/>
    <x v="9"/>
    <s v="IID"/>
    <n v="0"/>
    <n v="0"/>
    <x v="2104"/>
    <n v="0"/>
    <n v="0"/>
    <x v="1713"/>
    <n v="876"/>
    <n v="9641"/>
    <x v="15"/>
  </r>
  <r>
    <n v="2022"/>
    <n v="99999"/>
    <s v="Adjustment 2022"/>
    <s v="A"/>
    <x v="0"/>
    <s v="I"/>
    <x v="10"/>
    <x v="9"/>
    <s v="LDWP"/>
    <n v="0"/>
    <n v="0"/>
    <x v="2105"/>
    <n v="884"/>
    <n v="7573"/>
    <x v="1714"/>
    <n v="0"/>
    <n v="0"/>
    <x v="1"/>
  </r>
  <r>
    <n v="2022"/>
    <n v="99999"/>
    <s v="Adjustment 2022"/>
    <s v="A"/>
    <x v="0"/>
    <s v="I"/>
    <x v="10"/>
    <x v="9"/>
    <s v="NEVP"/>
    <n v="17974.5"/>
    <n v="95471"/>
    <x v="754"/>
    <n v="13161.7"/>
    <n v="71684"/>
    <x v="1715"/>
    <n v="0"/>
    <n v="0"/>
    <x v="1"/>
  </r>
  <r>
    <n v="2022"/>
    <n v="99999"/>
    <s v="Adjustment 2022"/>
    <s v="A"/>
    <x v="0"/>
    <s v="I"/>
    <x v="10"/>
    <x v="9"/>
    <s v=""/>
    <n v="0"/>
    <n v="0"/>
    <x v="19"/>
    <n v="3225"/>
    <n v="38812"/>
    <x v="4"/>
    <n v="0"/>
    <n v="0"/>
    <x v="1"/>
  </r>
  <r>
    <n v="2022"/>
    <n v="99999"/>
    <s v="Adjustment 2022"/>
    <s v="A"/>
    <x v="0"/>
    <s v="I"/>
    <x v="10"/>
    <x v="9"/>
    <s v="PACW"/>
    <n v="0"/>
    <n v="0"/>
    <x v="2106"/>
    <n v="0"/>
    <n v="0"/>
    <x v="1713"/>
    <n v="0"/>
    <n v="0"/>
    <x v="1"/>
  </r>
  <r>
    <n v="2022"/>
    <n v="99999"/>
    <s v="Adjustment 2022"/>
    <s v="A"/>
    <x v="0"/>
    <s v="I"/>
    <x v="10"/>
    <x v="9"/>
    <s v=""/>
    <n v="0"/>
    <n v="0"/>
    <x v="19"/>
    <n v="131"/>
    <n v="1514"/>
    <x v="4"/>
    <n v="0"/>
    <n v="0"/>
    <x v="1"/>
  </r>
  <r>
    <n v="2022"/>
    <n v="99999"/>
    <s v="Adjustment 2022"/>
    <s v="A"/>
    <x v="0"/>
    <s v="I"/>
    <x v="10"/>
    <x v="9"/>
    <s v=""/>
    <n v="0"/>
    <n v="0"/>
    <x v="19"/>
    <n v="3168"/>
    <n v="34350"/>
    <x v="116"/>
    <n v="0"/>
    <n v="0"/>
    <x v="1"/>
  </r>
  <r>
    <n v="2022"/>
    <n v="99999"/>
    <s v="Adjustment 2022"/>
    <s v="A"/>
    <x v="0"/>
    <s v="I"/>
    <x v="10"/>
    <x v="9"/>
    <s v="TIDC"/>
    <n v="0"/>
    <n v="0"/>
    <x v="2107"/>
    <n v="0"/>
    <n v="0"/>
    <x v="1713"/>
    <n v="0"/>
    <n v="0"/>
    <x v="1"/>
  </r>
  <r>
    <n v="2022"/>
    <n v="99999"/>
    <s v="Adjustment 2022"/>
    <s v="A"/>
    <x v="0"/>
    <s v="I"/>
    <x v="10"/>
    <x v="9"/>
    <s v=""/>
    <n v="0"/>
    <n v="0"/>
    <x v="19"/>
    <n v="496"/>
    <n v="3883"/>
    <x v="4"/>
    <n v="0"/>
    <n v="0"/>
    <x v="1"/>
  </r>
  <r>
    <n v="2022"/>
    <n v="99999"/>
    <s v="Adjustment 2022"/>
    <s v="A"/>
    <x v="0"/>
    <s v="I"/>
    <x v="10"/>
    <x v="9"/>
    <s v="WALC"/>
    <n v="22413.4"/>
    <n v="148921"/>
    <x v="2108"/>
    <n v="4837.3999999999996"/>
    <n v="31476"/>
    <x v="117"/>
    <n v="252.3"/>
    <n v="2212"/>
    <x v="95"/>
  </r>
  <r>
    <n v="2022"/>
    <n v="99999"/>
    <s v="Adjustment 2022"/>
    <s v="A"/>
    <x v="0"/>
    <s v="I"/>
    <x v="10"/>
    <x v="9"/>
    <s v="BANC"/>
    <n v="16588.099999999999"/>
    <n v="122224"/>
    <x v="2109"/>
    <n v="5956.1"/>
    <n v="46439"/>
    <x v="1716"/>
    <n v="19409.5"/>
    <n v="171106"/>
    <x v="21"/>
  </r>
  <r>
    <n v="2022"/>
    <n v="99999"/>
    <s v="Adjustment 2022"/>
    <s v="A"/>
    <x v="0"/>
    <s v="I"/>
    <x v="45"/>
    <x v="9"/>
    <s v=""/>
    <n v="0"/>
    <n v="0"/>
    <x v="19"/>
    <n v="297"/>
    <n v="1544"/>
    <x v="4"/>
    <n v="0"/>
    <n v="0"/>
    <x v="1"/>
  </r>
  <r>
    <n v="2022"/>
    <n v="99999"/>
    <s v="Adjustment 2022"/>
    <s v="A"/>
    <x v="0"/>
    <s v="I"/>
    <x v="45"/>
    <x v="9"/>
    <s v="PACE"/>
    <n v="0"/>
    <n v="0"/>
    <x v="2110"/>
    <n v="0"/>
    <n v="0"/>
    <x v="19"/>
    <n v="4707.3"/>
    <n v="40818"/>
    <x v="14"/>
  </r>
  <r>
    <n v="2022"/>
    <n v="99999"/>
    <s v="Adjustment 2022"/>
    <s v="A"/>
    <x v="0"/>
    <s v="I"/>
    <x v="45"/>
    <x v="9"/>
    <s v="PSCO"/>
    <n v="31626.400000000001"/>
    <n v="206259"/>
    <x v="746"/>
    <n v="49711.1"/>
    <n v="382895"/>
    <x v="1717"/>
    <n v="9393.5"/>
    <n v="108156"/>
    <x v="507"/>
  </r>
  <r>
    <n v="2022"/>
    <n v="99999"/>
    <s v="Adjustment 2022"/>
    <s v="A"/>
    <x v="0"/>
    <s v="I"/>
    <x v="45"/>
    <x v="9"/>
    <s v="WACM"/>
    <n v="54020.1"/>
    <n v="351022"/>
    <x v="2111"/>
    <n v="31150"/>
    <n v="256325"/>
    <x v="1718"/>
    <n v="3190.1"/>
    <n v="17656"/>
    <x v="508"/>
  </r>
  <r>
    <n v="2022"/>
    <n v="99999"/>
    <s v="Adjustment 2022"/>
    <s v="A"/>
    <x v="0"/>
    <s v="I"/>
    <x v="45"/>
    <x v="9"/>
    <s v="SWPP"/>
    <n v="0"/>
    <n v="0"/>
    <x v="19"/>
    <n v="296"/>
    <n v="3000"/>
    <x v="4"/>
    <n v="0"/>
    <n v="0"/>
    <x v="1"/>
  </r>
  <r>
    <n v="2022"/>
    <n v="99999"/>
    <s v="Adjustment 2022"/>
    <s v="A"/>
    <x v="0"/>
    <s v="I"/>
    <x v="39"/>
    <x v="9"/>
    <s v="ISNE"/>
    <n v="15371.7"/>
    <n v="92483"/>
    <x v="2112"/>
    <n v="44694.1"/>
    <n v="317445"/>
    <x v="1719"/>
    <n v="3588.3"/>
    <n v="20731"/>
    <x v="320"/>
  </r>
  <r>
    <n v="2022"/>
    <n v="99999"/>
    <s v="Adjustment 2022"/>
    <s v="A"/>
    <x v="0"/>
    <s v="I"/>
    <x v="48"/>
    <x v="9"/>
    <s v="PJM"/>
    <n v="0"/>
    <n v="0"/>
    <x v="2113"/>
    <n v="520"/>
    <n v="10557"/>
    <x v="19"/>
    <n v="0"/>
    <n v="0"/>
    <x v="1"/>
  </r>
  <r>
    <n v="2022"/>
    <n v="99999"/>
    <s v="Adjustment 2022"/>
    <s v="A"/>
    <x v="0"/>
    <s v="I"/>
    <x v="31"/>
    <x v="9"/>
    <s v="PJM"/>
    <n v="22514.7"/>
    <n v="162998"/>
    <x v="2114"/>
    <n v="11976.7"/>
    <n v="98402"/>
    <x v="1637"/>
    <n v="17492.8"/>
    <n v="147468"/>
    <x v="509"/>
  </r>
  <r>
    <n v="2022"/>
    <n v="99999"/>
    <s v="Adjustment 2022"/>
    <s v="A"/>
    <x v="0"/>
    <s v="I"/>
    <x v="29"/>
    <x v="9"/>
    <s v="FPL"/>
    <n v="4722.5"/>
    <n v="32167"/>
    <x v="2115"/>
    <n v="7671"/>
    <n v="48021"/>
    <x v="1720"/>
    <n v="0"/>
    <n v="0"/>
    <x v="1"/>
  </r>
  <r>
    <n v="2022"/>
    <n v="99999"/>
    <s v="Adjustment 2022"/>
    <s v="A"/>
    <x v="0"/>
    <s v="I"/>
    <x v="29"/>
    <x v="9"/>
    <s v="FPC"/>
    <n v="47834.9"/>
    <n v="342216"/>
    <x v="2116"/>
    <n v="47470.7"/>
    <n v="390897"/>
    <x v="1721"/>
    <n v="7006.2"/>
    <n v="38168"/>
    <x v="286"/>
  </r>
  <r>
    <n v="2022"/>
    <n v="99999"/>
    <s v="Adjustment 2022"/>
    <s v="A"/>
    <x v="0"/>
    <s v="I"/>
    <x v="29"/>
    <x v="9"/>
    <s v="GVL"/>
    <n v="0"/>
    <n v="0"/>
    <x v="19"/>
    <n v="0"/>
    <n v="0"/>
    <x v="1713"/>
    <n v="0"/>
    <n v="0"/>
    <x v="1"/>
  </r>
  <r>
    <n v="2022"/>
    <n v="99999"/>
    <s v="Adjustment 2022"/>
    <s v="A"/>
    <x v="0"/>
    <s v="I"/>
    <x v="29"/>
    <x v="9"/>
    <s v="HST"/>
    <n v="0"/>
    <n v="0"/>
    <x v="2117"/>
    <n v="0"/>
    <n v="0"/>
    <x v="19"/>
    <n v="0"/>
    <n v="0"/>
    <x v="1"/>
  </r>
  <r>
    <n v="2022"/>
    <n v="99999"/>
    <s v="Adjustment 2022"/>
    <s v="A"/>
    <x v="0"/>
    <s v="I"/>
    <x v="29"/>
    <x v="9"/>
    <s v="JEA"/>
    <n v="0"/>
    <n v="0"/>
    <x v="2118"/>
    <n v="0"/>
    <n v="0"/>
    <x v="19"/>
    <n v="0"/>
    <n v="0"/>
    <x v="1"/>
  </r>
  <r>
    <n v="2022"/>
    <n v="99999"/>
    <s v="Adjustment 2022"/>
    <s v="A"/>
    <x v="0"/>
    <s v="I"/>
    <x v="29"/>
    <x v="9"/>
    <s v=""/>
    <n v="0"/>
    <n v="0"/>
    <x v="19"/>
    <n v="301"/>
    <n v="2469"/>
    <x v="4"/>
    <n v="0"/>
    <n v="0"/>
    <x v="1"/>
  </r>
  <r>
    <n v="2022"/>
    <n v="99999"/>
    <s v="Adjustment 2022"/>
    <s v="A"/>
    <x v="0"/>
    <s v="I"/>
    <x v="29"/>
    <x v="9"/>
    <s v="SOCO"/>
    <n v="25369.7"/>
    <n v="176873"/>
    <x v="2119"/>
    <n v="8684.2999999999993"/>
    <n v="63476"/>
    <x v="1722"/>
    <n v="0"/>
    <n v="0"/>
    <x v="1"/>
  </r>
  <r>
    <n v="2022"/>
    <n v="99999"/>
    <s v="Adjustment 2022"/>
    <s v="A"/>
    <x v="0"/>
    <s v="I"/>
    <x v="29"/>
    <x v="9"/>
    <s v="TEC"/>
    <n v="0"/>
    <n v="0"/>
    <x v="2120"/>
    <n v="390"/>
    <n v="2055"/>
    <x v="19"/>
    <n v="0"/>
    <n v="0"/>
    <x v="1"/>
  </r>
  <r>
    <n v="2022"/>
    <n v="99999"/>
    <s v="Adjustment 2022"/>
    <s v="A"/>
    <x v="0"/>
    <s v="I"/>
    <x v="29"/>
    <x v="9"/>
    <s v="SEC"/>
    <n v="0"/>
    <n v="0"/>
    <x v="2121"/>
    <n v="0"/>
    <n v="0"/>
    <x v="19"/>
    <n v="0"/>
    <n v="0"/>
    <x v="1"/>
  </r>
  <r>
    <n v="2022"/>
    <n v="99999"/>
    <s v="Adjustment 2022"/>
    <s v="A"/>
    <x v="0"/>
    <s v="I"/>
    <x v="29"/>
    <x v="9"/>
    <s v="FMPP"/>
    <n v="6942.9"/>
    <n v="51432"/>
    <x v="2122"/>
    <n v="8212.1"/>
    <n v="56508"/>
    <x v="1723"/>
    <n v="0"/>
    <n v="0"/>
    <x v="1"/>
  </r>
  <r>
    <n v="2022"/>
    <n v="99999"/>
    <s v="Adjustment 2022"/>
    <s v="A"/>
    <x v="0"/>
    <s v="I"/>
    <x v="12"/>
    <x v="9"/>
    <s v="DUK"/>
    <n v="0"/>
    <n v="0"/>
    <x v="2123"/>
    <n v="0"/>
    <n v="0"/>
    <x v="19"/>
    <n v="0"/>
    <n v="0"/>
    <x v="1"/>
  </r>
  <r>
    <n v="2022"/>
    <n v="99999"/>
    <s v="Adjustment 2022"/>
    <s v="A"/>
    <x v="0"/>
    <s v="I"/>
    <x v="12"/>
    <x v="9"/>
    <s v="SOCO"/>
    <n v="221375.5"/>
    <n v="1809915"/>
    <x v="2124"/>
    <n v="164231.5"/>
    <n v="1568579"/>
    <x v="1724"/>
    <n v="106376.8"/>
    <n v="1211900"/>
    <x v="510"/>
  </r>
  <r>
    <n v="2022"/>
    <n v="99999"/>
    <s v="Adjustment 2022"/>
    <s v="A"/>
    <x v="0"/>
    <s v="I"/>
    <x v="12"/>
    <x v="9"/>
    <s v="SEPA"/>
    <n v="5049.8"/>
    <n v="46746"/>
    <x v="2125"/>
    <n v="5210.7"/>
    <n v="49096"/>
    <x v="83"/>
    <n v="2804.5"/>
    <n v="41372"/>
    <x v="17"/>
  </r>
  <r>
    <n v="2022"/>
    <n v="99999"/>
    <s v="Adjustment 2022"/>
    <s v="A"/>
    <x v="0"/>
    <s v="I"/>
    <x v="50"/>
    <x v="9"/>
    <s v="NA"/>
    <n v="11"/>
    <n v="88"/>
    <x v="2126"/>
    <n v="3723"/>
    <n v="33502"/>
    <x v="1725"/>
    <n v="2701"/>
    <n v="7188"/>
    <x v="14"/>
  </r>
  <r>
    <n v="2022"/>
    <n v="99999"/>
    <s v="Adjustment 2022"/>
    <s v="A"/>
    <x v="0"/>
    <s v="I"/>
    <x v="50"/>
    <x v="9"/>
    <s v="HECO"/>
    <n v="0"/>
    <n v="0"/>
    <x v="2127"/>
    <n v="595"/>
    <n v="5831"/>
    <x v="1726"/>
    <n v="0"/>
    <n v="0"/>
    <x v="1"/>
  </r>
  <r>
    <n v="2022"/>
    <n v="99999"/>
    <s v="Adjustment 2022"/>
    <s v="A"/>
    <x v="0"/>
    <s v="I"/>
    <x v="19"/>
    <x v="9"/>
    <s v="AECI"/>
    <n v="22214.3"/>
    <n v="154545"/>
    <x v="2128"/>
    <n v="6022.5"/>
    <n v="54996"/>
    <x v="530"/>
    <n v="1994.4"/>
    <n v="20617"/>
    <x v="190"/>
  </r>
  <r>
    <n v="2022"/>
    <n v="99999"/>
    <s v="Adjustment 2022"/>
    <s v="A"/>
    <x v="0"/>
    <s v="I"/>
    <x v="19"/>
    <x v="9"/>
    <s v="MISO"/>
    <n v="225596.1"/>
    <n v="1825938"/>
    <x v="2129"/>
    <n v="113681.1"/>
    <n v="1125714"/>
    <x v="1727"/>
    <n v="87465.8"/>
    <n v="1035119"/>
    <x v="511"/>
  </r>
  <r>
    <n v="2022"/>
    <n v="99999"/>
    <s v="Adjustment 2022"/>
    <s v="A"/>
    <x v="0"/>
    <s v="I"/>
    <x v="19"/>
    <x v="9"/>
    <s v="SWPP"/>
    <n v="65268.3"/>
    <n v="533538"/>
    <x v="2130"/>
    <n v="24531.8"/>
    <n v="231917"/>
    <x v="1728"/>
    <n v="35604.1"/>
    <n v="457228"/>
    <x v="512"/>
  </r>
  <r>
    <n v="2022"/>
    <n v="99999"/>
    <s v="Adjustment 2022"/>
    <s v="A"/>
    <x v="0"/>
    <s v="I"/>
    <x v="46"/>
    <x v="9"/>
    <s v="BPAT"/>
    <n v="17517.8"/>
    <n v="221210"/>
    <x v="2131"/>
    <n v="12280"/>
    <n v="183547"/>
    <x v="1729"/>
    <n v="5757"/>
    <n v="104231"/>
    <x v="220"/>
  </r>
  <r>
    <n v="2022"/>
    <n v="99999"/>
    <s v="Adjustment 2022"/>
    <s v="A"/>
    <x v="0"/>
    <s v="I"/>
    <x v="46"/>
    <x v="9"/>
    <s v="IPCO"/>
    <n v="1668"/>
    <n v="23422"/>
    <x v="2132"/>
    <n v="0"/>
    <n v="0"/>
    <x v="19"/>
    <n v="0"/>
    <n v="0"/>
    <x v="1"/>
  </r>
  <r>
    <n v="2022"/>
    <n v="99999"/>
    <s v="Adjustment 2022"/>
    <s v="A"/>
    <x v="0"/>
    <s v="I"/>
    <x v="46"/>
    <x v="9"/>
    <s v="NWMT"/>
    <n v="19.600000000000001"/>
    <n v="162"/>
    <x v="2133"/>
    <n v="0"/>
    <n v="0"/>
    <x v="19"/>
    <n v="0"/>
    <n v="0"/>
    <x v="1"/>
  </r>
  <r>
    <n v="2022"/>
    <n v="99999"/>
    <s v="Adjustment 2022"/>
    <s v="A"/>
    <x v="0"/>
    <s v="I"/>
    <x v="46"/>
    <x v="9"/>
    <s v="PACE"/>
    <n v="4536.7"/>
    <n v="50730"/>
    <x v="2134"/>
    <n v="874.9"/>
    <n v="8898"/>
    <x v="734"/>
    <n v="4204.7"/>
    <n v="56342"/>
    <x v="513"/>
  </r>
  <r>
    <n v="2022"/>
    <n v="99999"/>
    <s v="Adjustment 2022"/>
    <s v="A"/>
    <x v="0"/>
    <s v="I"/>
    <x v="46"/>
    <x v="9"/>
    <s v="AVA"/>
    <n v="23102.6"/>
    <n v="200190"/>
    <x v="2135"/>
    <n v="4319.6000000000004"/>
    <n v="47000"/>
    <x v="1730"/>
    <n v="2761.4"/>
    <n v="43594"/>
    <x v="39"/>
  </r>
  <r>
    <n v="2022"/>
    <n v="99999"/>
    <s v="Adjustment 2022"/>
    <s v="A"/>
    <x v="0"/>
    <s v="I"/>
    <x v="27"/>
    <x v="9"/>
    <s v="PJM"/>
    <n v="10901.2"/>
    <n v="81945"/>
    <x v="2136"/>
    <n v="5638.4"/>
    <n v="59857"/>
    <x v="1731"/>
    <n v="11961"/>
    <n v="448208"/>
    <x v="14"/>
  </r>
  <r>
    <n v="2022"/>
    <n v="99999"/>
    <s v="Adjustment 2022"/>
    <s v="A"/>
    <x v="0"/>
    <s v="I"/>
    <x v="27"/>
    <x v="9"/>
    <s v="MISO"/>
    <n v="263327.5"/>
    <n v="1802296"/>
    <x v="2137"/>
    <n v="98976.8"/>
    <n v="795411"/>
    <x v="1732"/>
    <n v="59207.3"/>
    <n v="537921"/>
    <x v="514"/>
  </r>
  <r>
    <n v="2022"/>
    <n v="99999"/>
    <s v="Adjustment 2022"/>
    <s v="A"/>
    <x v="0"/>
    <s v="I"/>
    <x v="14"/>
    <x v="9"/>
    <s v="PJM"/>
    <n v="45213.4"/>
    <n v="358654"/>
    <x v="2138"/>
    <n v="22216"/>
    <n v="203456"/>
    <x v="709"/>
    <n v="22531.200000000001"/>
    <n v="196611"/>
    <x v="515"/>
  </r>
  <r>
    <n v="2022"/>
    <n v="99999"/>
    <s v="Adjustment 2022"/>
    <s v="A"/>
    <x v="0"/>
    <s v="I"/>
    <x v="14"/>
    <x v="9"/>
    <s v="MISO"/>
    <n v="201002.9"/>
    <n v="1565266"/>
    <x v="2139"/>
    <n v="75333.7"/>
    <n v="650630"/>
    <x v="1733"/>
    <n v="110717.1"/>
    <n v="1085337"/>
    <x v="516"/>
  </r>
  <r>
    <n v="2022"/>
    <n v="99999"/>
    <s v="Adjustment 2022"/>
    <s v="A"/>
    <x v="0"/>
    <s v="I"/>
    <x v="15"/>
    <x v="9"/>
    <s v="MISO"/>
    <n v="232"/>
    <n v="1643"/>
    <x v="2140"/>
    <n v="0"/>
    <n v="0"/>
    <x v="19"/>
    <n v="0"/>
    <n v="0"/>
    <x v="1"/>
  </r>
  <r>
    <n v="2022"/>
    <n v="99999"/>
    <s v="Adjustment 2022"/>
    <s v="A"/>
    <x v="0"/>
    <s v="I"/>
    <x v="15"/>
    <x v="9"/>
    <s v="SWPP"/>
    <n v="312711.8"/>
    <n v="2104774"/>
    <x v="2141"/>
    <n v="194863.7"/>
    <n v="1522830"/>
    <x v="1734"/>
    <n v="71539.7"/>
    <n v="640176"/>
    <x v="517"/>
  </r>
  <r>
    <n v="2022"/>
    <n v="99999"/>
    <s v="Adjustment 2022"/>
    <s v="A"/>
    <x v="0"/>
    <s v="I"/>
    <x v="23"/>
    <x v="9"/>
    <s v="LGEE"/>
    <n v="25094.400000000001"/>
    <n v="246714"/>
    <x v="2142"/>
    <n v="10794.3"/>
    <n v="104264"/>
    <x v="1735"/>
    <n v="19470.599999999999"/>
    <n v="193250"/>
    <x v="518"/>
  </r>
  <r>
    <n v="2022"/>
    <n v="99999"/>
    <s v="Adjustment 2022"/>
    <s v="A"/>
    <x v="0"/>
    <s v="I"/>
    <x v="23"/>
    <x v="9"/>
    <s v="PJM"/>
    <n v="7251.7"/>
    <n v="52575"/>
    <x v="1882"/>
    <n v="3408.9"/>
    <n v="23250"/>
    <x v="1736"/>
    <n v="3261.9"/>
    <n v="29620"/>
    <x v="124"/>
  </r>
  <r>
    <n v="2022"/>
    <n v="99999"/>
    <s v="Adjustment 2022"/>
    <s v="A"/>
    <x v="0"/>
    <s v="I"/>
    <x v="23"/>
    <x v="9"/>
    <s v="TVA"/>
    <n v="0"/>
    <n v="0"/>
    <x v="19"/>
    <n v="0"/>
    <n v="0"/>
    <x v="19"/>
    <n v="9495"/>
    <n v="127557"/>
    <x v="15"/>
  </r>
  <r>
    <n v="2022"/>
    <n v="99999"/>
    <s v="Adjustment 2022"/>
    <s v="A"/>
    <x v="0"/>
    <s v="I"/>
    <x v="17"/>
    <x v="9"/>
    <s v="MISO"/>
    <n v="60726.7"/>
    <n v="499087"/>
    <x v="2143"/>
    <n v="42413.8"/>
    <n v="340641"/>
    <x v="178"/>
    <n v="16281.2"/>
    <n v="134222"/>
    <x v="158"/>
  </r>
  <r>
    <n v="2022"/>
    <n v="99999"/>
    <s v="Adjustment 2022"/>
    <s v="A"/>
    <x v="0"/>
    <s v="I"/>
    <x v="17"/>
    <x v="9"/>
    <s v="SWPP"/>
    <n v="0"/>
    <n v="0"/>
    <x v="2144"/>
    <n v="0"/>
    <n v="0"/>
    <x v="19"/>
    <n v="0"/>
    <n v="0"/>
    <x v="1"/>
  </r>
  <r>
    <n v="2022"/>
    <n v="99999"/>
    <s v="Adjustment 2022"/>
    <s v="A"/>
    <x v="0"/>
    <s v="I"/>
    <x v="40"/>
    <x v="9"/>
    <s v="ISNE"/>
    <n v="163315.4"/>
    <n v="921544"/>
    <x v="2145"/>
    <n v="127921.4"/>
    <n v="747480"/>
    <x v="1737"/>
    <n v="74786"/>
    <n v="420692"/>
    <x v="519"/>
  </r>
  <r>
    <n v="2022"/>
    <n v="99999"/>
    <s v="Adjustment 2022"/>
    <s v="A"/>
    <x v="0"/>
    <s v="I"/>
    <x v="40"/>
    <x v="9"/>
    <s v=""/>
    <n v="0"/>
    <n v="0"/>
    <x v="19"/>
    <n v="548"/>
    <n v="5476"/>
    <x v="4"/>
    <n v="0"/>
    <n v="0"/>
    <x v="1"/>
  </r>
  <r>
    <n v="2022"/>
    <n v="99999"/>
    <s v="Adjustment 2022"/>
    <s v="A"/>
    <x v="0"/>
    <s v="I"/>
    <x v="1"/>
    <x v="9"/>
    <s v=""/>
    <n v="0"/>
    <n v="0"/>
    <x v="19"/>
    <n v="291"/>
    <n v="4962"/>
    <x v="501"/>
    <n v="0"/>
    <n v="0"/>
    <x v="1"/>
  </r>
  <r>
    <n v="2022"/>
    <n v="99999"/>
    <s v="Adjustment 2022"/>
    <s v="A"/>
    <x v="0"/>
    <s v="I"/>
    <x v="1"/>
    <x v="9"/>
    <s v="PJM"/>
    <n v="7357"/>
    <n v="74045"/>
    <x v="2146"/>
    <n v="12215"/>
    <n v="151375"/>
    <x v="1738"/>
    <n v="4740.3"/>
    <n v="47618"/>
    <x v="520"/>
  </r>
  <r>
    <n v="2022"/>
    <n v="99999"/>
    <s v="Adjustment 2022"/>
    <s v="A"/>
    <x v="0"/>
    <s v="I"/>
    <x v="28"/>
    <x v="9"/>
    <s v="NA"/>
    <n v="99"/>
    <n v="193"/>
    <x v="2079"/>
    <n v="0"/>
    <n v="0"/>
    <x v="19"/>
    <n v="0"/>
    <n v="0"/>
    <x v="1"/>
  </r>
  <r>
    <n v="2022"/>
    <n v="99999"/>
    <s v="Adjustment 2022"/>
    <s v="A"/>
    <x v="0"/>
    <s v="I"/>
    <x v="28"/>
    <x v="9"/>
    <s v="NBSO"/>
    <n v="976.7"/>
    <n v="8408"/>
    <x v="2147"/>
    <n v="235.2"/>
    <n v="2020"/>
    <x v="1677"/>
    <n v="5989.1"/>
    <n v="105346"/>
    <x v="101"/>
  </r>
  <r>
    <n v="2022"/>
    <n v="99999"/>
    <s v="Adjustment 2022"/>
    <s v="A"/>
    <x v="0"/>
    <s v="I"/>
    <x v="28"/>
    <x v="9"/>
    <s v="ISNE"/>
    <n v="9809.2999999999993"/>
    <n v="71395"/>
    <x v="2148"/>
    <n v="5700"/>
    <n v="46983"/>
    <x v="1739"/>
    <n v="1629.7"/>
    <n v="9349"/>
    <x v="57"/>
  </r>
  <r>
    <n v="2022"/>
    <n v="99999"/>
    <s v="Adjustment 2022"/>
    <s v="A"/>
    <x v="0"/>
    <s v="I"/>
    <x v="18"/>
    <x v="9"/>
    <s v="PJM"/>
    <n v="19374.400000000001"/>
    <n v="129368"/>
    <x v="2149"/>
    <n v="16957.3"/>
    <n v="135541"/>
    <x v="1740"/>
    <n v="9954.2999999999993"/>
    <n v="98233"/>
    <x v="405"/>
  </r>
  <r>
    <n v="2022"/>
    <n v="99999"/>
    <s v="Adjustment 2022"/>
    <s v="A"/>
    <x v="0"/>
    <s v="I"/>
    <x v="18"/>
    <x v="9"/>
    <s v="MISO"/>
    <n v="68845.100000000006"/>
    <n v="506610"/>
    <x v="2150"/>
    <n v="54461.5"/>
    <n v="473787"/>
    <x v="1741"/>
    <n v="65488.800000000003"/>
    <n v="821211"/>
    <x v="521"/>
  </r>
  <r>
    <n v="2022"/>
    <n v="99999"/>
    <s v="Adjustment 2022"/>
    <s v="A"/>
    <x v="0"/>
    <s v="I"/>
    <x v="6"/>
    <x v="9"/>
    <s v="MISO"/>
    <n v="367360.9"/>
    <n v="2888638"/>
    <x v="2151"/>
    <n v="225260.2"/>
    <n v="2023299"/>
    <x v="1742"/>
    <n v="180516.2"/>
    <n v="1979155"/>
    <x v="522"/>
  </r>
  <r>
    <n v="2022"/>
    <n v="99999"/>
    <s v="Adjustment 2022"/>
    <s v="A"/>
    <x v="0"/>
    <s v="I"/>
    <x v="6"/>
    <x v="9"/>
    <s v="SWPP"/>
    <n v="17087.2"/>
    <n v="148982"/>
    <x v="1925"/>
    <n v="6501.3"/>
    <n v="63339"/>
    <x v="1743"/>
    <n v="3475.4"/>
    <n v="44509"/>
    <x v="101"/>
  </r>
  <r>
    <n v="2022"/>
    <n v="99999"/>
    <s v="Adjustment 2022"/>
    <s v="A"/>
    <x v="0"/>
    <s v="I"/>
    <x v="35"/>
    <x v="9"/>
    <s v="AECI"/>
    <n v="208595.6"/>
    <n v="1616349"/>
    <x v="2152"/>
    <n v="84964.5"/>
    <n v="786985"/>
    <x v="1744"/>
    <n v="55699.1"/>
    <n v="552044"/>
    <x v="523"/>
  </r>
  <r>
    <n v="2022"/>
    <n v="99999"/>
    <s v="Adjustment 2022"/>
    <s v="A"/>
    <x v="0"/>
    <s v="I"/>
    <x v="35"/>
    <x v="9"/>
    <s v="SPA"/>
    <n v="1674.2"/>
    <n v="14799"/>
    <x v="2153"/>
    <n v="2426.6"/>
    <n v="21209"/>
    <x v="1306"/>
    <n v="0"/>
    <n v="0"/>
    <x v="1"/>
  </r>
  <r>
    <n v="2022"/>
    <n v="99999"/>
    <s v="Adjustment 2022"/>
    <s v="A"/>
    <x v="0"/>
    <s v="I"/>
    <x v="35"/>
    <x v="9"/>
    <s v="MISO"/>
    <n v="21662.799999999999"/>
    <n v="187789"/>
    <x v="2154"/>
    <n v="11611.6"/>
    <n v="107199"/>
    <x v="1745"/>
    <n v="6150.3"/>
    <n v="63514"/>
    <x v="32"/>
  </r>
  <r>
    <n v="2022"/>
    <n v="99999"/>
    <s v="Adjustment 2022"/>
    <s v="A"/>
    <x v="0"/>
    <s v="I"/>
    <x v="35"/>
    <x v="9"/>
    <s v="SWPP"/>
    <n v="76809.7"/>
    <n v="691961"/>
    <x v="2155"/>
    <n v="50023.3"/>
    <n v="544533"/>
    <x v="1746"/>
    <n v="32030.799999999999"/>
    <n v="291195"/>
    <x v="524"/>
  </r>
  <r>
    <n v="2022"/>
    <n v="99999"/>
    <s v="Adjustment 2022"/>
    <s v="A"/>
    <x v="0"/>
    <s v="I"/>
    <x v="0"/>
    <x v="9"/>
    <s v="SOCO"/>
    <n v="2194.3000000000002"/>
    <n v="21139"/>
    <x v="2156"/>
    <n v="2674.4"/>
    <n v="25325"/>
    <x v="1233"/>
    <n v="53.3"/>
    <n v="453"/>
    <x v="42"/>
  </r>
  <r>
    <n v="2022"/>
    <n v="99999"/>
    <s v="Adjustment 2022"/>
    <s v="A"/>
    <x v="0"/>
    <s v="I"/>
    <x v="0"/>
    <x v="9"/>
    <s v="MISO"/>
    <n v="53091.199999999997"/>
    <n v="446292"/>
    <x v="2157"/>
    <n v="33197.699999999997"/>
    <n v="254342"/>
    <x v="1747"/>
    <n v="18682"/>
    <n v="147529"/>
    <x v="525"/>
  </r>
  <r>
    <n v="2022"/>
    <n v="99999"/>
    <s v="Adjustment 2022"/>
    <s v="A"/>
    <x v="0"/>
    <s v="I"/>
    <x v="47"/>
    <x v="9"/>
    <s v="BPAT"/>
    <n v="10743.2"/>
    <n v="109551"/>
    <x v="2158"/>
    <n v="3049.6"/>
    <n v="37436"/>
    <x v="480"/>
    <n v="560.1"/>
    <n v="6086"/>
    <x v="50"/>
  </r>
  <r>
    <n v="2022"/>
    <n v="99999"/>
    <s v="Adjustment 2022"/>
    <s v="A"/>
    <x v="0"/>
    <s v="I"/>
    <x v="47"/>
    <x v="9"/>
    <s v="NWMT"/>
    <n v="76035.899999999994"/>
    <n v="717529"/>
    <x v="2159"/>
    <n v="23017.599999999999"/>
    <n v="234609"/>
    <x v="1748"/>
    <n v="26131"/>
    <n v="315166"/>
    <x v="526"/>
  </r>
  <r>
    <n v="2022"/>
    <n v="99999"/>
    <s v="Adjustment 2022"/>
    <s v="A"/>
    <x v="0"/>
    <s v="I"/>
    <x v="47"/>
    <x v="9"/>
    <s v="WAUW"/>
    <n v="19653.2"/>
    <n v="144536"/>
    <x v="2160"/>
    <n v="5316.1"/>
    <n v="47886"/>
    <x v="1749"/>
    <n v="9221.1"/>
    <n v="76133"/>
    <x v="527"/>
  </r>
  <r>
    <n v="2022"/>
    <n v="99999"/>
    <s v="Adjustment 2022"/>
    <s v="A"/>
    <x v="0"/>
    <s v="I"/>
    <x v="47"/>
    <x v="9"/>
    <s v="WACM"/>
    <n v="48"/>
    <n v="286"/>
    <x v="483"/>
    <n v="353.3"/>
    <n v="2383"/>
    <x v="1032"/>
    <n v="2092.6999999999998"/>
    <n v="18655"/>
    <x v="14"/>
  </r>
  <r>
    <n v="2022"/>
    <n v="99999"/>
    <s v="Adjustment 2022"/>
    <s v="A"/>
    <x v="0"/>
    <s v="I"/>
    <x v="47"/>
    <x v="9"/>
    <s v="SWPP"/>
    <n v="7680.8"/>
    <n v="70345"/>
    <x v="491"/>
    <n v="11401.9"/>
    <n v="76389"/>
    <x v="479"/>
    <n v="2953.5"/>
    <n v="17775"/>
    <x v="528"/>
  </r>
  <r>
    <n v="2022"/>
    <n v="99999"/>
    <s v="Adjustment 2022"/>
    <s v="A"/>
    <x v="0"/>
    <s v="I"/>
    <x v="13"/>
    <x v="9"/>
    <s v="CPLE"/>
    <n v="122420"/>
    <n v="915987"/>
    <x v="2161"/>
    <n v="83556.2"/>
    <n v="776493"/>
    <x v="1750"/>
    <n v="11420.3"/>
    <n v="105185"/>
    <x v="446"/>
  </r>
  <r>
    <n v="2022"/>
    <n v="99999"/>
    <s v="Adjustment 2022"/>
    <s v="A"/>
    <x v="0"/>
    <s v="I"/>
    <x v="13"/>
    <x v="9"/>
    <s v="DUK"/>
    <n v="59086.9"/>
    <n v="498348"/>
    <x v="2162"/>
    <n v="61160.5"/>
    <n v="611578"/>
    <x v="1751"/>
    <n v="19844.7"/>
    <n v="214436"/>
    <x v="529"/>
  </r>
  <r>
    <n v="2022"/>
    <n v="99999"/>
    <s v="Adjustment 2022"/>
    <s v="A"/>
    <x v="0"/>
    <s v="I"/>
    <x v="13"/>
    <x v="9"/>
    <s v="PJM"/>
    <n v="20817.599999999999"/>
    <n v="137349"/>
    <x v="2163"/>
    <n v="8833.2000000000007"/>
    <n v="70003"/>
    <x v="361"/>
    <n v="1681.2"/>
    <n v="17268"/>
    <x v="0"/>
  </r>
  <r>
    <n v="2022"/>
    <n v="99999"/>
    <s v="Adjustment 2022"/>
    <s v="A"/>
    <x v="0"/>
    <s v="I"/>
    <x v="30"/>
    <x v="9"/>
    <s v="WACM"/>
    <n v="341"/>
    <n v="2775"/>
    <x v="1995"/>
    <n v="155.19999999999999"/>
    <n v="1530"/>
    <x v="836"/>
    <n v="0"/>
    <n v="0"/>
    <x v="1"/>
  </r>
  <r>
    <n v="2022"/>
    <n v="99999"/>
    <s v="Adjustment 2022"/>
    <s v="A"/>
    <x v="0"/>
    <s v="I"/>
    <x v="30"/>
    <x v="9"/>
    <s v="MISO"/>
    <n v="11982.6"/>
    <n v="100995"/>
    <x v="2164"/>
    <n v="4966.1000000000004"/>
    <n v="82685"/>
    <x v="1752"/>
    <n v="2974.5"/>
    <n v="27913"/>
    <x v="125"/>
  </r>
  <r>
    <n v="2022"/>
    <n v="99999"/>
    <s v="Adjustment 2022"/>
    <s v="A"/>
    <x v="0"/>
    <s v="I"/>
    <x v="30"/>
    <x v="9"/>
    <s v="SWPP"/>
    <n v="26003.200000000001"/>
    <n v="229235"/>
    <x v="2165"/>
    <n v="21900.3"/>
    <n v="196919"/>
    <x v="157"/>
    <n v="3467.4"/>
    <n v="29710"/>
    <x v="530"/>
  </r>
  <r>
    <n v="2022"/>
    <n v="99999"/>
    <s v="Adjustment 2022"/>
    <s v="A"/>
    <x v="0"/>
    <s v="I"/>
    <x v="42"/>
    <x v="9"/>
    <s v="WACM"/>
    <n v="41353.699999999997"/>
    <n v="323032"/>
    <x v="2166"/>
    <n v="18233.599999999999"/>
    <n v="146879"/>
    <x v="1753"/>
    <n v="47626.9"/>
    <n v="376873"/>
    <x v="531"/>
  </r>
  <r>
    <n v="2022"/>
    <n v="99999"/>
    <s v="Adjustment 2022"/>
    <s v="A"/>
    <x v="0"/>
    <s v="I"/>
    <x v="42"/>
    <x v="9"/>
    <s v="SWPP"/>
    <n v="212731.9"/>
    <n v="1980359"/>
    <x v="2167"/>
    <n v="123445.1"/>
    <n v="1203428"/>
    <x v="1754"/>
    <n v="155611"/>
    <n v="1492701"/>
    <x v="532"/>
  </r>
  <r>
    <n v="2022"/>
    <n v="99999"/>
    <s v="Adjustment 2022"/>
    <s v="A"/>
    <x v="0"/>
    <s v="I"/>
    <x v="49"/>
    <x v="9"/>
    <s v="ISNE"/>
    <n v="10596.4"/>
    <n v="77313"/>
    <x v="2168"/>
    <n v="7475.4"/>
    <n v="46149"/>
    <x v="1755"/>
    <n v="10173.9"/>
    <n v="65385"/>
    <x v="128"/>
  </r>
  <r>
    <n v="2022"/>
    <n v="99999"/>
    <s v="Adjustment 2022"/>
    <s v="A"/>
    <x v="0"/>
    <s v="I"/>
    <x v="26"/>
    <x v="9"/>
    <s v=""/>
    <n v="0"/>
    <n v="0"/>
    <x v="19"/>
    <n v="37"/>
    <n v="671"/>
    <x v="4"/>
    <n v="0"/>
    <n v="0"/>
    <x v="1"/>
  </r>
  <r>
    <n v="2022"/>
    <n v="99999"/>
    <s v="Adjustment 2022"/>
    <s v="A"/>
    <x v="0"/>
    <s v="I"/>
    <x v="26"/>
    <x v="9"/>
    <s v="NYIS"/>
    <n v="0"/>
    <n v="0"/>
    <x v="2169"/>
    <n v="0"/>
    <n v="0"/>
    <x v="19"/>
    <n v="0"/>
    <n v="0"/>
    <x v="1"/>
  </r>
  <r>
    <n v="2022"/>
    <n v="99999"/>
    <s v="Adjustment 2022"/>
    <s v="A"/>
    <x v="0"/>
    <s v="I"/>
    <x v="26"/>
    <x v="9"/>
    <s v="PJM"/>
    <n v="60802.3"/>
    <n v="423246"/>
    <x v="2170"/>
    <n v="73608"/>
    <n v="688881"/>
    <x v="110"/>
    <n v="24211.7"/>
    <n v="216647"/>
    <x v="98"/>
  </r>
  <r>
    <n v="2022"/>
    <n v="99999"/>
    <s v="Adjustment 2022"/>
    <s v="A"/>
    <x v="0"/>
    <s v="I"/>
    <x v="43"/>
    <x v="9"/>
    <s v="EPE"/>
    <n v="0"/>
    <n v="0"/>
    <x v="2171"/>
    <n v="0"/>
    <n v="0"/>
    <x v="1756"/>
    <n v="0"/>
    <n v="0"/>
    <x v="1"/>
  </r>
  <r>
    <n v="2022"/>
    <n v="99999"/>
    <s v="Adjustment 2022"/>
    <s v="A"/>
    <x v="0"/>
    <s v="I"/>
    <x v="43"/>
    <x v="9"/>
    <s v="PSCO"/>
    <n v="3394.7"/>
    <n v="21510"/>
    <x v="2172"/>
    <n v="1356.1"/>
    <n v="10119"/>
    <x v="241"/>
    <n v="1310.2"/>
    <n v="11448"/>
    <x v="39"/>
  </r>
  <r>
    <n v="2022"/>
    <n v="99999"/>
    <s v="Adjustment 2022"/>
    <s v="A"/>
    <x v="0"/>
    <s v="I"/>
    <x v="43"/>
    <x v="9"/>
    <s v="PNM"/>
    <n v="45229.599999999999"/>
    <n v="292178"/>
    <x v="2173"/>
    <n v="40459.4"/>
    <n v="293313"/>
    <x v="1757"/>
    <n v="9821.6"/>
    <n v="81512"/>
    <x v="65"/>
  </r>
  <r>
    <n v="2022"/>
    <n v="99999"/>
    <s v="Adjustment 2022"/>
    <s v="A"/>
    <x v="0"/>
    <s v="I"/>
    <x v="43"/>
    <x v="9"/>
    <s v="WALC"/>
    <n v="390.4"/>
    <n v="2636"/>
    <x v="2174"/>
    <n v="44.6"/>
    <n v="303"/>
    <x v="1360"/>
    <n v="189.6"/>
    <n v="1192"/>
    <x v="187"/>
  </r>
  <r>
    <n v="2022"/>
    <n v="99999"/>
    <s v="Adjustment 2022"/>
    <s v="A"/>
    <x v="0"/>
    <s v="I"/>
    <x v="43"/>
    <x v="9"/>
    <s v="WACM"/>
    <n v="2265.6"/>
    <n v="17067"/>
    <x v="2175"/>
    <n v="3117.4"/>
    <n v="25348"/>
    <x v="984"/>
    <n v="0"/>
    <n v="0"/>
    <x v="1"/>
  </r>
  <r>
    <n v="2022"/>
    <n v="99999"/>
    <s v="Adjustment 2022"/>
    <s v="A"/>
    <x v="0"/>
    <s v="I"/>
    <x v="43"/>
    <x v="9"/>
    <s v="SWPP"/>
    <n v="0"/>
    <n v="0"/>
    <x v="2176"/>
    <n v="324"/>
    <n v="4829"/>
    <x v="48"/>
    <n v="0"/>
    <n v="0"/>
    <x v="1"/>
  </r>
  <r>
    <n v="2022"/>
    <n v="99999"/>
    <s v="Adjustment 2022"/>
    <s v="A"/>
    <x v="0"/>
    <s v="I"/>
    <x v="37"/>
    <x v="9"/>
    <s v="BPAT"/>
    <n v="1302.4000000000001"/>
    <n v="15497"/>
    <x v="2177"/>
    <n v="795.2"/>
    <n v="8983"/>
    <x v="1758"/>
    <n v="5900.4"/>
    <n v="98948"/>
    <x v="533"/>
  </r>
  <r>
    <n v="2022"/>
    <n v="99999"/>
    <s v="Adjustment 2022"/>
    <s v="A"/>
    <x v="0"/>
    <s v="I"/>
    <x v="37"/>
    <x v="9"/>
    <s v="CISO"/>
    <n v="975.8"/>
    <n v="5290"/>
    <x v="2178"/>
    <n v="11.1"/>
    <n v="51"/>
    <x v="91"/>
    <n v="11.6"/>
    <n v="83"/>
    <x v="0"/>
  </r>
  <r>
    <n v="2022"/>
    <n v="99999"/>
    <s v="Adjustment 2022"/>
    <s v="A"/>
    <x v="0"/>
    <s v="I"/>
    <x v="37"/>
    <x v="9"/>
    <s v="NEVP"/>
    <n v="7541.9"/>
    <n v="62662"/>
    <x v="2179"/>
    <n v="10182.5"/>
    <n v="94973"/>
    <x v="1738"/>
    <n v="3982.8"/>
    <n v="37676"/>
    <x v="534"/>
  </r>
  <r>
    <n v="2022"/>
    <n v="99999"/>
    <s v="Adjustment 2022"/>
    <s v="A"/>
    <x v="0"/>
    <s v="I"/>
    <x v="37"/>
    <x v="9"/>
    <s v="WALC"/>
    <n v="251.5"/>
    <n v="2412"/>
    <x v="1492"/>
    <n v="1980"/>
    <n v="17936"/>
    <x v="1759"/>
    <n v="56"/>
    <n v="481"/>
    <x v="2"/>
  </r>
  <r>
    <n v="2022"/>
    <n v="99999"/>
    <s v="Adjustment 2022"/>
    <s v="A"/>
    <x v="0"/>
    <s v="I"/>
    <x v="4"/>
    <x v="9"/>
    <s v="NA"/>
    <n v="1986.5"/>
    <n v="6261"/>
    <x v="2180"/>
    <n v="141.30000000000001"/>
    <n v="620"/>
    <x v="443"/>
    <n v="0"/>
    <n v="0"/>
    <x v="1"/>
  </r>
  <r>
    <n v="2022"/>
    <n v="99999"/>
    <s v="Adjustment 2022"/>
    <s v="A"/>
    <x v="0"/>
    <s v="I"/>
    <x v="4"/>
    <x v="9"/>
    <s v="ISNE"/>
    <n v="0"/>
    <n v="0"/>
    <x v="2181"/>
    <n v="712"/>
    <n v="10739"/>
    <x v="135"/>
    <n v="0"/>
    <n v="0"/>
    <x v="1"/>
  </r>
  <r>
    <n v="2022"/>
    <n v="99999"/>
    <s v="Adjustment 2022"/>
    <s v="A"/>
    <x v="0"/>
    <s v="I"/>
    <x v="4"/>
    <x v="9"/>
    <s v="NYIS"/>
    <n v="96404.5"/>
    <n v="1241573"/>
    <x v="2182"/>
    <n v="110101.4"/>
    <n v="1185895"/>
    <x v="1760"/>
    <n v="55057.1"/>
    <n v="883110"/>
    <x v="535"/>
  </r>
  <r>
    <n v="2022"/>
    <n v="99999"/>
    <s v="Adjustment 2022"/>
    <s v="A"/>
    <x v="0"/>
    <s v="I"/>
    <x v="4"/>
    <x v="9"/>
    <s v="PJM"/>
    <n v="0"/>
    <n v="0"/>
    <x v="2183"/>
    <n v="0"/>
    <n v="0"/>
    <x v="19"/>
    <n v="0"/>
    <n v="0"/>
    <x v="1"/>
  </r>
  <r>
    <n v="2022"/>
    <n v="99999"/>
    <s v="Adjustment 2022"/>
    <s v="A"/>
    <x v="0"/>
    <s v="I"/>
    <x v="32"/>
    <x v="9"/>
    <s v="PJM"/>
    <n v="264528.2"/>
    <n v="1927462"/>
    <x v="2184"/>
    <n v="111932.1"/>
    <n v="893295"/>
    <x v="1761"/>
    <n v="154547.5"/>
    <n v="1550751"/>
    <x v="536"/>
  </r>
  <r>
    <n v="2022"/>
    <n v="99999"/>
    <s v="Adjustment 2022"/>
    <s v="A"/>
    <x v="0"/>
    <s v="I"/>
    <x v="16"/>
    <x v="9"/>
    <s v="AECI"/>
    <n v="2954.8"/>
    <n v="24576"/>
    <x v="2185"/>
    <n v="3949.4"/>
    <n v="29333"/>
    <x v="1762"/>
    <n v="0"/>
    <n v="0"/>
    <x v="1"/>
  </r>
  <r>
    <n v="2022"/>
    <n v="99999"/>
    <s v="Adjustment 2022"/>
    <s v="A"/>
    <x v="0"/>
    <s v="I"/>
    <x v="16"/>
    <x v="9"/>
    <s v="SPA"/>
    <n v="6362.7"/>
    <n v="50496"/>
    <x v="2186"/>
    <n v="5654.3"/>
    <n v="48363"/>
    <x v="1763"/>
    <n v="0"/>
    <n v="0"/>
    <x v="1"/>
  </r>
  <r>
    <n v="2022"/>
    <n v="99999"/>
    <s v="Adjustment 2022"/>
    <s v="A"/>
    <x v="0"/>
    <s v="I"/>
    <x v="16"/>
    <x v="9"/>
    <s v="MISO"/>
    <n v="640.79999999999995"/>
    <n v="6088"/>
    <x v="1561"/>
    <n v="57.2"/>
    <n v="570"/>
    <x v="1515"/>
    <n v="0"/>
    <n v="0"/>
    <x v="1"/>
  </r>
  <r>
    <n v="2022"/>
    <n v="99999"/>
    <s v="Adjustment 2022"/>
    <s v="A"/>
    <x v="0"/>
    <s v="I"/>
    <x v="16"/>
    <x v="9"/>
    <s v="SWPP"/>
    <n v="149401.60000000001"/>
    <n v="1186686"/>
    <x v="2187"/>
    <n v="103467"/>
    <n v="922933"/>
    <x v="1764"/>
    <n v="45584.4"/>
    <n v="499178"/>
    <x v="537"/>
  </r>
  <r>
    <n v="2022"/>
    <n v="99999"/>
    <s v="Adjustment 2022"/>
    <s v="A"/>
    <x v="0"/>
    <s v="I"/>
    <x v="33"/>
    <x v="9"/>
    <s v="BPAT"/>
    <n v="76932.600000000006"/>
    <n v="676779"/>
    <x v="2188"/>
    <n v="24665.4"/>
    <n v="258478"/>
    <x v="1765"/>
    <n v="27670.9"/>
    <n v="394332"/>
    <x v="538"/>
  </r>
  <r>
    <n v="2022"/>
    <n v="99999"/>
    <s v="Adjustment 2022"/>
    <s v="A"/>
    <x v="0"/>
    <s v="I"/>
    <x v="33"/>
    <x v="9"/>
    <s v="PACW"/>
    <n v="9242.1"/>
    <n v="86269"/>
    <x v="2189"/>
    <n v="5853"/>
    <n v="54316"/>
    <x v="960"/>
    <n v="2590.9"/>
    <n v="30985"/>
    <x v="449"/>
  </r>
  <r>
    <n v="2022"/>
    <n v="99999"/>
    <s v="Adjustment 2022"/>
    <s v="A"/>
    <x v="0"/>
    <s v="I"/>
    <x v="33"/>
    <x v="9"/>
    <s v="PGE"/>
    <n v="6856"/>
    <n v="79858"/>
    <x v="2190"/>
    <n v="4535.8999999999996"/>
    <n v="73811"/>
    <x v="1766"/>
    <n v="2217.1999999999998"/>
    <n v="34772"/>
    <x v="50"/>
  </r>
  <r>
    <n v="2022"/>
    <n v="99999"/>
    <s v="Adjustment 2022"/>
    <s v="A"/>
    <x v="0"/>
    <s v="I"/>
    <x v="5"/>
    <x v="9"/>
    <s v="NYIS"/>
    <n v="0"/>
    <n v="0"/>
    <x v="2123"/>
    <n v="0"/>
    <n v="0"/>
    <x v="19"/>
    <n v="0"/>
    <n v="0"/>
    <x v="1"/>
  </r>
  <r>
    <n v="2022"/>
    <n v="99999"/>
    <s v="Adjustment 2022"/>
    <s v="A"/>
    <x v="0"/>
    <s v="I"/>
    <x v="5"/>
    <x v="9"/>
    <s v="PJM"/>
    <n v="128099"/>
    <n v="841190"/>
    <x v="2191"/>
    <n v="59140"/>
    <n v="488983"/>
    <x v="1767"/>
    <n v="38338.800000000003"/>
    <n v="315187"/>
    <x v="539"/>
  </r>
  <r>
    <n v="2022"/>
    <n v="99999"/>
    <s v="Adjustment 2022"/>
    <s v="A"/>
    <x v="0"/>
    <s v="I"/>
    <x v="36"/>
    <x v="9"/>
    <s v="ISNE"/>
    <n v="0"/>
    <n v="0"/>
    <x v="2192"/>
    <n v="5112"/>
    <n v="38385"/>
    <x v="1768"/>
    <n v="0"/>
    <n v="0"/>
    <x v="1"/>
  </r>
  <r>
    <n v="2022"/>
    <n v="99999"/>
    <s v="Adjustment 2022"/>
    <s v="A"/>
    <x v="0"/>
    <s v="I"/>
    <x v="7"/>
    <x v="9"/>
    <s v="CPLE"/>
    <n v="13684.7"/>
    <n v="105268"/>
    <x v="2193"/>
    <n v="9228.2000000000007"/>
    <n v="64947"/>
    <x v="934"/>
    <n v="0"/>
    <n v="0"/>
    <x v="1"/>
  </r>
  <r>
    <n v="2022"/>
    <n v="99999"/>
    <s v="Adjustment 2022"/>
    <s v="A"/>
    <x v="0"/>
    <s v="I"/>
    <x v="7"/>
    <x v="9"/>
    <s v="DUK"/>
    <n v="61543.4"/>
    <n v="420697"/>
    <x v="2194"/>
    <n v="38720.400000000001"/>
    <n v="300180"/>
    <x v="1769"/>
    <n v="6941.2"/>
    <n v="48655"/>
    <x v="33"/>
  </r>
  <r>
    <n v="2022"/>
    <n v="99999"/>
    <s v="Adjustment 2022"/>
    <s v="A"/>
    <x v="0"/>
    <s v="I"/>
    <x v="7"/>
    <x v="9"/>
    <s v="SCEG"/>
    <n v="6337.7"/>
    <n v="43923"/>
    <x v="2195"/>
    <n v="4145.2"/>
    <n v="30019"/>
    <x v="800"/>
    <n v="53.8"/>
    <n v="3789"/>
    <x v="2"/>
  </r>
  <r>
    <n v="2022"/>
    <n v="99999"/>
    <s v="Adjustment 2022"/>
    <s v="A"/>
    <x v="0"/>
    <s v="I"/>
    <x v="7"/>
    <x v="9"/>
    <s v="SC"/>
    <n v="34815.599999999999"/>
    <n v="251009"/>
    <x v="2196"/>
    <n v="15996.2"/>
    <n v="154363"/>
    <x v="1770"/>
    <n v="1413.6"/>
    <n v="11070"/>
    <x v="2"/>
  </r>
  <r>
    <n v="2022"/>
    <n v="99999"/>
    <s v="Adjustment 2022"/>
    <s v="A"/>
    <x v="0"/>
    <s v="I"/>
    <x v="34"/>
    <x v="9"/>
    <s v="WACM"/>
    <n v="27453.7"/>
    <n v="228050"/>
    <x v="2197"/>
    <n v="11853"/>
    <n v="109740"/>
    <x v="1771"/>
    <n v="9502.1"/>
    <n v="113189"/>
    <x v="540"/>
  </r>
  <r>
    <n v="2022"/>
    <n v="99999"/>
    <s v="Adjustment 2022"/>
    <s v="A"/>
    <x v="0"/>
    <s v="I"/>
    <x v="34"/>
    <x v="9"/>
    <s v="MISO"/>
    <n v="4734.6000000000004"/>
    <n v="40218"/>
    <x v="2198"/>
    <n v="10722.1"/>
    <n v="110045"/>
    <x v="704"/>
    <n v="1072.9000000000001"/>
    <n v="10779"/>
    <x v="9"/>
  </r>
  <r>
    <n v="2022"/>
    <n v="99999"/>
    <s v="Adjustment 2022"/>
    <s v="A"/>
    <x v="0"/>
    <s v="I"/>
    <x v="34"/>
    <x v="9"/>
    <s v="SWPP"/>
    <n v="127011.3"/>
    <n v="1094138"/>
    <x v="2199"/>
    <n v="63747.4"/>
    <n v="625079"/>
    <x v="1772"/>
    <n v="20033.900000000001"/>
    <n v="225203"/>
    <x v="541"/>
  </r>
  <r>
    <n v="2022"/>
    <n v="99999"/>
    <s v="Adjustment 2022"/>
    <s v="A"/>
    <x v="0"/>
    <s v="I"/>
    <x v="22"/>
    <x v="9"/>
    <s v="PJM"/>
    <n v="0"/>
    <n v="0"/>
    <x v="19"/>
    <n v="0"/>
    <n v="0"/>
    <x v="1773"/>
    <n v="2297"/>
    <n v="42562"/>
    <x v="14"/>
  </r>
  <r>
    <n v="2022"/>
    <n v="99999"/>
    <s v="Adjustment 2022"/>
    <s v="A"/>
    <x v="0"/>
    <s v="I"/>
    <x v="22"/>
    <x v="9"/>
    <s v=""/>
    <n v="0"/>
    <n v="0"/>
    <x v="19"/>
    <n v="0"/>
    <n v="0"/>
    <x v="19"/>
    <n v="1191"/>
    <n v="18044"/>
    <x v="14"/>
  </r>
  <r>
    <n v="2022"/>
    <n v="99999"/>
    <s v="Adjustment 2022"/>
    <s v="A"/>
    <x v="0"/>
    <s v="I"/>
    <x v="22"/>
    <x v="9"/>
    <s v="TVA"/>
    <n v="0"/>
    <n v="0"/>
    <x v="19"/>
    <n v="0"/>
    <n v="0"/>
    <x v="19"/>
    <n v="1336"/>
    <n v="11178"/>
    <x v="14"/>
  </r>
  <r>
    <n v="2022"/>
    <n v="99999"/>
    <s v="Adjustment 2022"/>
    <s v="A"/>
    <x v="0"/>
    <s v="I"/>
    <x v="21"/>
    <x v="9"/>
    <s v="EPE"/>
    <n v="0"/>
    <n v="0"/>
    <x v="2200"/>
    <n v="0"/>
    <n v="0"/>
    <x v="1713"/>
    <n v="0"/>
    <n v="0"/>
    <x v="1"/>
  </r>
  <r>
    <n v="2022"/>
    <n v="99999"/>
    <s v="Adjustment 2022"/>
    <s v="A"/>
    <x v="0"/>
    <s v="I"/>
    <x v="21"/>
    <x v="9"/>
    <s v="ERCO"/>
    <n v="182910.4"/>
    <n v="1473869"/>
    <x v="2201"/>
    <n v="171837.1"/>
    <n v="1968225"/>
    <x v="1774"/>
    <n v="468367.6"/>
    <n v="7327455"/>
    <x v="542"/>
  </r>
  <r>
    <n v="2022"/>
    <n v="99999"/>
    <s v="Adjustment 2022"/>
    <s v="A"/>
    <x v="0"/>
    <s v="I"/>
    <x v="21"/>
    <x v="9"/>
    <s v="MISO"/>
    <n v="20123.099999999999"/>
    <n v="160377"/>
    <x v="2202"/>
    <n v="28260.799999999999"/>
    <n v="247343"/>
    <x v="1775"/>
    <n v="31166.799999999999"/>
    <n v="339792"/>
    <x v="45"/>
  </r>
  <r>
    <n v="2022"/>
    <n v="99999"/>
    <s v="Adjustment 2022"/>
    <s v="A"/>
    <x v="0"/>
    <s v="I"/>
    <x v="21"/>
    <x v="9"/>
    <s v="SWPP"/>
    <n v="17701.2"/>
    <n v="127949"/>
    <x v="2203"/>
    <n v="16427.2"/>
    <n v="132887"/>
    <x v="772"/>
    <n v="17354"/>
    <n v="124192"/>
    <x v="543"/>
  </r>
  <r>
    <n v="2022"/>
    <n v="99999"/>
    <s v="Adjustment 2022"/>
    <s v="A"/>
    <x v="0"/>
    <s v="I"/>
    <x v="38"/>
    <x v="9"/>
    <s v="BPAT"/>
    <n v="0"/>
    <n v="0"/>
    <x v="2204"/>
    <n v="0"/>
    <n v="0"/>
    <x v="19"/>
    <n v="0"/>
    <n v="0"/>
    <x v="1"/>
  </r>
  <r>
    <n v="2022"/>
    <n v="99999"/>
    <s v="Adjustment 2022"/>
    <s v="A"/>
    <x v="0"/>
    <s v="I"/>
    <x v="38"/>
    <x v="9"/>
    <s v="PACE"/>
    <n v="90960.5"/>
    <n v="838801"/>
    <x v="2205"/>
    <n v="54033.1"/>
    <n v="533618"/>
    <x v="1776"/>
    <n v="21463.8"/>
    <n v="291242"/>
    <x v="429"/>
  </r>
  <r>
    <n v="2022"/>
    <n v="99999"/>
    <s v="Adjustment 2022"/>
    <s v="A"/>
    <x v="0"/>
    <s v="I"/>
    <x v="38"/>
    <x v="9"/>
    <s v="WACM"/>
    <n v="1588.9"/>
    <n v="9359"/>
    <x v="2206"/>
    <n v="728.1"/>
    <n v="7337"/>
    <x v="1045"/>
    <n v="72.099999999999994"/>
    <n v="600"/>
    <x v="66"/>
  </r>
  <r>
    <n v="2022"/>
    <n v="99999"/>
    <s v="Adjustment 2022"/>
    <s v="A"/>
    <x v="0"/>
    <s v="I"/>
    <x v="2"/>
    <x v="9"/>
    <s v="PJM"/>
    <n v="106795.9"/>
    <n v="802986"/>
    <x v="2207"/>
    <n v="45946.5"/>
    <n v="392739"/>
    <x v="1777"/>
    <n v="14113.1"/>
    <n v="129465"/>
    <x v="102"/>
  </r>
  <r>
    <n v="2022"/>
    <n v="99999"/>
    <s v="Adjustment 2022"/>
    <s v="A"/>
    <x v="0"/>
    <s v="I"/>
    <x v="41"/>
    <x v="9"/>
    <s v="ISNE"/>
    <n v="33884.800000000003"/>
    <n v="207848"/>
    <x v="2208"/>
    <n v="22993.5"/>
    <n v="147354"/>
    <x v="1778"/>
    <n v="15778.8"/>
    <n v="92104"/>
    <x v="84"/>
  </r>
  <r>
    <n v="2022"/>
    <n v="99999"/>
    <s v="Adjustment 2022"/>
    <s v="A"/>
    <x v="0"/>
    <s v="I"/>
    <x v="20"/>
    <x v="9"/>
    <s v="BPAT"/>
    <n v="75792.899999999994"/>
    <n v="709572"/>
    <x v="2209"/>
    <n v="28120.2"/>
    <n v="306579"/>
    <x v="1779"/>
    <n v="6427.4"/>
    <n v="73545"/>
    <x v="544"/>
  </r>
  <r>
    <n v="2022"/>
    <n v="99999"/>
    <s v="Adjustment 2022"/>
    <s v="A"/>
    <x v="0"/>
    <s v="I"/>
    <x v="20"/>
    <x v="9"/>
    <s v="PSEI"/>
    <n v="2956.9"/>
    <n v="33855"/>
    <x v="2210"/>
    <n v="4154.8"/>
    <n v="46164"/>
    <x v="1780"/>
    <n v="2393.1"/>
    <n v="23109"/>
    <x v="132"/>
  </r>
  <r>
    <n v="2022"/>
    <n v="99999"/>
    <s v="Adjustment 2022"/>
    <s v="A"/>
    <x v="0"/>
    <s v="I"/>
    <x v="20"/>
    <x v="9"/>
    <s v="TPWR"/>
    <n v="1271"/>
    <n v="10148"/>
    <x v="2211"/>
    <n v="0"/>
    <n v="0"/>
    <x v="19"/>
    <n v="0"/>
    <n v="0"/>
    <x v="1"/>
  </r>
  <r>
    <n v="2022"/>
    <n v="99999"/>
    <s v="Adjustment 2022"/>
    <s v="A"/>
    <x v="0"/>
    <s v="I"/>
    <x v="20"/>
    <x v="9"/>
    <s v="AVA"/>
    <n v="6733.7"/>
    <n v="87049"/>
    <x v="2212"/>
    <n v="4560.8"/>
    <n v="78735"/>
    <x v="1781"/>
    <n v="1480.5"/>
    <n v="27337"/>
    <x v="38"/>
  </r>
  <r>
    <n v="2022"/>
    <n v="99999"/>
    <s v="Adjustment 2022"/>
    <s v="A"/>
    <x v="0"/>
    <s v="I"/>
    <x v="3"/>
    <x v="9"/>
    <s v="MISO"/>
    <n v="255422.9"/>
    <n v="1761159"/>
    <x v="2213"/>
    <n v="75525.7"/>
    <n v="662207"/>
    <x v="1782"/>
    <n v="87698.3"/>
    <n v="949715"/>
    <x v="545"/>
  </r>
  <r>
    <n v="2022"/>
    <n v="99999"/>
    <s v="Adjustment 2022"/>
    <s v="A"/>
    <x v="0"/>
    <s v="I"/>
    <x v="24"/>
    <x v="9"/>
    <s v="PJM"/>
    <n v="14352.5"/>
    <n v="88783"/>
    <x v="2214"/>
    <n v="8544.9"/>
    <n v="66549"/>
    <x v="1783"/>
    <n v="26"/>
    <n v="248"/>
    <x v="51"/>
  </r>
  <r>
    <n v="2022"/>
    <n v="99999"/>
    <s v="Adjustment 2022"/>
    <s v="A"/>
    <x v="0"/>
    <s v="I"/>
    <x v="44"/>
    <x v="9"/>
    <s v="NWMT"/>
    <n v="1176.0999999999999"/>
    <n v="9518"/>
    <x v="1991"/>
    <n v="365.2"/>
    <n v="3149"/>
    <x v="1317"/>
    <n v="0"/>
    <n v="0"/>
    <x v="1"/>
  </r>
  <r>
    <n v="2022"/>
    <n v="99999"/>
    <s v="Adjustment 2022"/>
    <s v="A"/>
    <x v="0"/>
    <s v="I"/>
    <x v="44"/>
    <x v="9"/>
    <s v="PACE"/>
    <n v="1060.2"/>
    <n v="7120"/>
    <x v="2215"/>
    <n v="322.3"/>
    <n v="2258"/>
    <x v="1407"/>
    <n v="539.70000000000005"/>
    <n v="4269"/>
    <x v="48"/>
  </r>
  <r>
    <n v="2022"/>
    <n v="99999"/>
    <s v="Adjustment 2022"/>
    <s v="A"/>
    <x v="0"/>
    <s v="I"/>
    <x v="44"/>
    <x v="9"/>
    <s v="WAUW"/>
    <n v="19.100000000000001"/>
    <n v="165"/>
    <x v="66"/>
    <n v="8.9"/>
    <n v="90"/>
    <x v="501"/>
    <n v="0"/>
    <n v="0"/>
    <x v="1"/>
  </r>
  <r>
    <n v="2022"/>
    <n v="99999"/>
    <s v="Adjustment 2022"/>
    <s v="A"/>
    <x v="0"/>
    <s v="I"/>
    <x v="44"/>
    <x v="9"/>
    <s v="WACM"/>
    <n v="46242.9"/>
    <n v="326184"/>
    <x v="2216"/>
    <n v="31929.200000000001"/>
    <n v="266856"/>
    <x v="1784"/>
    <n v="50394.2"/>
    <n v="474226"/>
    <x v="546"/>
  </r>
  <r>
    <n v="2022"/>
    <n v="99999"/>
    <s v="Adjustment 2022"/>
    <s v="B"/>
    <x v="1"/>
    <s v="I"/>
    <x v="10"/>
    <x v="9"/>
    <s v="CISO"/>
    <n v="-57196.9"/>
    <n v="-447773"/>
    <x v="2217"/>
    <n v="-134932.79999999999"/>
    <n v="-1647700"/>
    <x v="1785"/>
    <n v="148955"/>
    <n v="1676592"/>
    <x v="547"/>
  </r>
  <r>
    <n v="2022"/>
    <n v="99999"/>
    <s v="Adjustment 2022"/>
    <s v="B"/>
    <x v="1"/>
    <s v="I"/>
    <x v="39"/>
    <x v="9"/>
    <s v="ISNE"/>
    <n v="18049.900000000001"/>
    <n v="175183"/>
    <x v="1532"/>
    <n v="13644.3"/>
    <n v="154186"/>
    <x v="1786"/>
    <n v="-23692.400000000001"/>
    <n v="-262997"/>
    <x v="548"/>
  </r>
  <r>
    <n v="2022"/>
    <n v="99999"/>
    <s v="Adjustment 2022"/>
    <s v="B"/>
    <x v="1"/>
    <s v="I"/>
    <x v="48"/>
    <x v="9"/>
    <s v="PJM"/>
    <n v="30365.9"/>
    <n v="189668"/>
    <x v="2218"/>
    <n v="6316.4"/>
    <n v="63423"/>
    <x v="1787"/>
    <n v="-502"/>
    <n v="-4548"/>
    <x v="549"/>
  </r>
  <r>
    <n v="2022"/>
    <n v="99999"/>
    <s v="Adjustment 2022"/>
    <s v="B"/>
    <x v="1"/>
    <s v="I"/>
    <x v="31"/>
    <x v="9"/>
    <s v="PJM"/>
    <n v="737.5"/>
    <n v="5774"/>
    <x v="2219"/>
    <n v="2075.3000000000002"/>
    <n v="31796"/>
    <x v="343"/>
    <n v="4656.5"/>
    <n v="66956"/>
    <x v="550"/>
  </r>
  <r>
    <n v="2022"/>
    <n v="99999"/>
    <s v="Adjustment 2022"/>
    <s v="B"/>
    <x v="1"/>
    <s v="I"/>
    <x v="27"/>
    <x v="9"/>
    <s v="PJM"/>
    <n v="58981.2"/>
    <n v="556021"/>
    <x v="2220"/>
    <n v="-623159.1"/>
    <n v="-9654090"/>
    <x v="1788"/>
    <n v="1344745.7"/>
    <n v="20826442"/>
    <x v="551"/>
  </r>
  <r>
    <n v="2022"/>
    <n v="99999"/>
    <s v="Adjustment 2022"/>
    <s v="B"/>
    <x v="1"/>
    <s v="I"/>
    <x v="27"/>
    <x v="9"/>
    <s v="MISO"/>
    <n v="-51903.4"/>
    <n v="-767177"/>
    <x v="2221"/>
    <n v="-1054759.8"/>
    <n v="-15238336"/>
    <x v="1789"/>
    <n v="439659"/>
    <n v="6288725"/>
    <x v="552"/>
  </r>
  <r>
    <n v="2022"/>
    <n v="99999"/>
    <s v="Adjustment 2022"/>
    <s v="B"/>
    <x v="1"/>
    <s v="I"/>
    <x v="40"/>
    <x v="9"/>
    <s v="ISNE"/>
    <n v="-42049.2"/>
    <n v="-321876"/>
    <x v="2222"/>
    <n v="22749.3"/>
    <n v="207567"/>
    <x v="1790"/>
    <n v="139860.9"/>
    <n v="1296000"/>
    <x v="553"/>
  </r>
  <r>
    <n v="2022"/>
    <n v="99999"/>
    <s v="Adjustment 2022"/>
    <s v="B"/>
    <x v="1"/>
    <s v="I"/>
    <x v="1"/>
    <x v="9"/>
    <s v="PJM"/>
    <n v="-53393.8"/>
    <n v="-442096"/>
    <x v="2223"/>
    <n v="44059.4"/>
    <n v="544257"/>
    <x v="1791"/>
    <n v="83959.7"/>
    <n v="1095497"/>
    <x v="554"/>
  </r>
  <r>
    <n v="2022"/>
    <n v="99999"/>
    <s v="Adjustment 2022"/>
    <s v="B"/>
    <x v="1"/>
    <s v="I"/>
    <x v="28"/>
    <x v="9"/>
    <s v="NBSO"/>
    <n v="3.8"/>
    <n v="43"/>
    <x v="66"/>
    <n v="-597.70000000000005"/>
    <n v="-10655"/>
    <x v="135"/>
    <n v="3429.6"/>
    <n v="55174"/>
    <x v="555"/>
  </r>
  <r>
    <n v="2022"/>
    <n v="99999"/>
    <s v="Adjustment 2022"/>
    <s v="B"/>
    <x v="1"/>
    <s v="I"/>
    <x v="28"/>
    <x v="9"/>
    <s v="ISNE"/>
    <n v="-427.4"/>
    <n v="-1573"/>
    <x v="2224"/>
    <n v="-82516.7"/>
    <n v="-1106756"/>
    <x v="1792"/>
    <n v="69230.5"/>
    <n v="910273"/>
    <x v="408"/>
  </r>
  <r>
    <n v="2022"/>
    <n v="99999"/>
    <s v="Adjustment 2022"/>
    <s v="B"/>
    <x v="1"/>
    <s v="I"/>
    <x v="18"/>
    <x v="9"/>
    <s v="PJM"/>
    <n v="0"/>
    <n v="0"/>
    <x v="19"/>
    <n v="-13853.3"/>
    <n v="-222447"/>
    <x v="1793"/>
    <n v="14042.1"/>
    <n v="226449"/>
    <x v="193"/>
  </r>
  <r>
    <n v="2022"/>
    <n v="99999"/>
    <s v="Adjustment 2022"/>
    <s v="B"/>
    <x v="1"/>
    <s v="I"/>
    <x v="18"/>
    <x v="9"/>
    <s v="MISO"/>
    <n v="30.1"/>
    <n v="305"/>
    <x v="302"/>
    <n v="-65073.4"/>
    <n v="-919370"/>
    <x v="1794"/>
    <n v="49071.6"/>
    <n v="685270"/>
    <x v="556"/>
  </r>
  <r>
    <n v="2022"/>
    <n v="99999"/>
    <s v="Adjustment 2022"/>
    <s v="B"/>
    <x v="1"/>
    <s v="I"/>
    <x v="47"/>
    <x v="9"/>
    <s v="NWMT"/>
    <n v="0.3"/>
    <n v="5"/>
    <x v="640"/>
    <n v="7348.8"/>
    <n v="126263"/>
    <x v="26"/>
    <n v="139574.70000000001"/>
    <n v="2108517"/>
    <x v="124"/>
  </r>
  <r>
    <n v="2022"/>
    <n v="99999"/>
    <s v="Adjustment 2022"/>
    <s v="B"/>
    <x v="1"/>
    <s v="I"/>
    <x v="49"/>
    <x v="9"/>
    <s v="ISNE"/>
    <n v="-774.5"/>
    <n v="-6432"/>
    <x v="2225"/>
    <n v="-94926"/>
    <n v="-1108441"/>
    <x v="1795"/>
    <n v="88597"/>
    <n v="1035408"/>
    <x v="557"/>
  </r>
  <r>
    <n v="2022"/>
    <n v="99999"/>
    <s v="Adjustment 2022"/>
    <s v="B"/>
    <x v="1"/>
    <s v="I"/>
    <x v="26"/>
    <x v="9"/>
    <s v="NYIS"/>
    <n v="620.1"/>
    <n v="3809"/>
    <x v="2226"/>
    <n v="-3062.5"/>
    <n v="-18415"/>
    <x v="434"/>
    <n v="274.3"/>
    <n v="1204"/>
    <x v="1"/>
  </r>
  <r>
    <n v="2022"/>
    <n v="99999"/>
    <s v="Adjustment 2022"/>
    <s v="B"/>
    <x v="1"/>
    <s v="I"/>
    <x v="26"/>
    <x v="9"/>
    <s v="PJM"/>
    <n v="-9985.2000000000007"/>
    <n v="-63366"/>
    <x v="2227"/>
    <n v="-220599.2"/>
    <n v="-2372364"/>
    <x v="1796"/>
    <n v="254621.2"/>
    <n v="2722822"/>
    <x v="558"/>
  </r>
  <r>
    <n v="2022"/>
    <n v="99999"/>
    <s v="Adjustment 2022"/>
    <s v="B"/>
    <x v="1"/>
    <s v="I"/>
    <x v="37"/>
    <x v="9"/>
    <s v="NEVP"/>
    <n v="0"/>
    <n v="0"/>
    <x v="19"/>
    <n v="-25118.1"/>
    <n v="-334135"/>
    <x v="1624"/>
    <n v="109971.7"/>
    <n v="1306703"/>
    <x v="2"/>
  </r>
  <r>
    <n v="2022"/>
    <n v="99999"/>
    <s v="Adjustment 2022"/>
    <s v="B"/>
    <x v="1"/>
    <s v="I"/>
    <x v="4"/>
    <x v="9"/>
    <s v="NYIS"/>
    <n v="5710.6"/>
    <n v="29752"/>
    <x v="2228"/>
    <n v="149684.20000000001"/>
    <n v="1769881"/>
    <x v="1797"/>
    <n v="-3437.2"/>
    <n v="51177"/>
    <x v="559"/>
  </r>
  <r>
    <n v="2022"/>
    <n v="99999"/>
    <s v="Adjustment 2022"/>
    <s v="B"/>
    <x v="1"/>
    <s v="I"/>
    <x v="4"/>
    <x v="9"/>
    <s v="PJM"/>
    <n v="130.6"/>
    <n v="918"/>
    <x v="942"/>
    <n v="807.9"/>
    <n v="8860"/>
    <x v="908"/>
    <n v="0"/>
    <n v="0"/>
    <x v="1"/>
  </r>
  <r>
    <n v="2022"/>
    <n v="99999"/>
    <s v="Adjustment 2022"/>
    <s v="B"/>
    <x v="1"/>
    <s v="I"/>
    <x v="32"/>
    <x v="9"/>
    <s v="PJM"/>
    <n v="278742.8"/>
    <n v="4015663"/>
    <x v="2229"/>
    <n v="-1161222.5"/>
    <n v="-21218593"/>
    <x v="1798"/>
    <n v="1198827.8999999999"/>
    <n v="21867889"/>
    <x v="560"/>
  </r>
  <r>
    <n v="2022"/>
    <n v="99999"/>
    <s v="Adjustment 2022"/>
    <s v="B"/>
    <x v="1"/>
    <s v="I"/>
    <x v="33"/>
    <x v="9"/>
    <s v="PACW"/>
    <n v="0"/>
    <n v="0"/>
    <x v="19"/>
    <n v="-10474.700000000001"/>
    <n v="-155924"/>
    <x v="1566"/>
    <n v="22933.7"/>
    <n v="342923"/>
    <x v="57"/>
  </r>
  <r>
    <n v="2022"/>
    <n v="99999"/>
    <s v="Adjustment 2022"/>
    <s v="B"/>
    <x v="1"/>
    <s v="I"/>
    <x v="33"/>
    <x v="9"/>
    <s v="PGE"/>
    <n v="0"/>
    <n v="0"/>
    <x v="19"/>
    <n v="-78629.7"/>
    <n v="-1143354"/>
    <x v="428"/>
    <n v="74871.199999999997"/>
    <n v="1089269"/>
    <x v="288"/>
  </r>
  <r>
    <n v="2022"/>
    <n v="99999"/>
    <s v="Adjustment 2022"/>
    <s v="B"/>
    <x v="1"/>
    <s v="I"/>
    <x v="5"/>
    <x v="9"/>
    <s v="NYIS"/>
    <n v="746.3"/>
    <n v="6482"/>
    <x v="961"/>
    <n v="770.3"/>
    <n v="7463"/>
    <x v="927"/>
    <n v="0"/>
    <n v="0"/>
    <x v="1"/>
  </r>
  <r>
    <n v="2022"/>
    <n v="99999"/>
    <s v="Adjustment 2022"/>
    <s v="B"/>
    <x v="1"/>
    <s v="I"/>
    <x v="5"/>
    <x v="9"/>
    <s v="PJM"/>
    <n v="33707.800000000003"/>
    <n v="260278"/>
    <x v="2230"/>
    <n v="-2428447.4"/>
    <n v="-34535121"/>
    <x v="1799"/>
    <n v="2531562.2000000002"/>
    <n v="35950398"/>
    <x v="561"/>
  </r>
  <r>
    <n v="2022"/>
    <n v="99999"/>
    <s v="Adjustment 2022"/>
    <s v="B"/>
    <x v="1"/>
    <s v="I"/>
    <x v="36"/>
    <x v="9"/>
    <s v="ISNE"/>
    <n v="37.6"/>
    <n v="842"/>
    <x v="2231"/>
    <n v="-19040.7"/>
    <n v="-214553"/>
    <x v="1800"/>
    <n v="19156.8"/>
    <n v="222695"/>
    <x v="419"/>
  </r>
  <r>
    <n v="2022"/>
    <n v="99999"/>
    <s v="Adjustment 2022"/>
    <s v="B"/>
    <x v="1"/>
    <s v="I"/>
    <x v="2"/>
    <x v="9"/>
    <s v="PJM"/>
    <n v="0"/>
    <n v="0"/>
    <x v="19"/>
    <n v="146963.79999999999"/>
    <n v="1775097"/>
    <x v="1801"/>
    <n v="141057.4"/>
    <n v="1735689"/>
    <x v="9"/>
  </r>
  <r>
    <n v="2022"/>
    <n v="99999"/>
    <s v="Adjustment 2022"/>
    <s v="B"/>
    <x v="1"/>
    <s v="I"/>
    <x v="20"/>
    <x v="9"/>
    <s v="PSEI"/>
    <n v="0"/>
    <n v="0"/>
    <x v="19"/>
    <n v="21263.9"/>
    <n v="283852"/>
    <x v="1802"/>
    <n v="29667.8"/>
    <n v="260950"/>
    <x v="4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96">
  <r>
    <n v="2010"/>
    <n v="34"/>
    <s v="Abbeville City of"/>
    <s v="A"/>
    <s v="Bundled"/>
    <s v="O"/>
    <x v="0"/>
    <x v="0"/>
    <n v="4238"/>
    <n v="36074"/>
    <n v="2998"/>
    <n v="3020"/>
    <n v="28142"/>
    <n v="535"/>
    <s v="."/>
    <s v="."/>
    <s v="."/>
  </r>
  <r>
    <n v="2010"/>
    <n v="55"/>
    <s v="Aberdeen City of"/>
    <s v="A"/>
    <s v="Bundled"/>
    <s v="O"/>
    <x v="1"/>
    <x v="0"/>
    <n v="3795"/>
    <n v="41242"/>
    <n v="2721"/>
    <n v="3612"/>
    <n v="36616"/>
    <n v="717"/>
    <n v="6533"/>
    <n v="116541"/>
    <n v="3"/>
  </r>
  <r>
    <n v="2010"/>
    <n v="59"/>
    <s v="City of Abbeville"/>
    <s v="A"/>
    <s v="Bundled"/>
    <s v="O"/>
    <x v="2"/>
    <x v="0"/>
    <n v="5642"/>
    <n v="60090"/>
    <n v="4544"/>
    <n v="4286"/>
    <n v="42377"/>
    <n v="1010"/>
    <n v="3039"/>
    <n v="39463"/>
    <n v="23"/>
  </r>
  <r>
    <n v="2010"/>
    <n v="84"/>
    <s v="A &amp; N Electric Coop"/>
    <s v="A"/>
    <s v="Bundled"/>
    <s v="O"/>
    <x v="3"/>
    <x v="1"/>
    <n v="289.3"/>
    <n v="2416"/>
    <n v="278"/>
    <n v="77.3"/>
    <n v="619"/>
    <n v="49"/>
    <n v="0"/>
    <n v="0"/>
    <n v="0"/>
  </r>
  <r>
    <n v="2010"/>
    <n v="84"/>
    <s v="A &amp; N Electric Coop"/>
    <s v="A"/>
    <s v="Bundled"/>
    <s v="O"/>
    <x v="4"/>
    <x v="1"/>
    <n v="40405.199999999997"/>
    <n v="343941"/>
    <n v="30287"/>
    <n v="17803.5"/>
    <n v="162549"/>
    <n v="4042"/>
    <n v="14675.7"/>
    <n v="167967"/>
    <n v="16"/>
  </r>
  <r>
    <n v="2010"/>
    <n v="87"/>
    <s v="City of Ada"/>
    <s v="A"/>
    <s v="Bundled"/>
    <s v="O"/>
    <x v="5"/>
    <x v="0"/>
    <n v="691"/>
    <n v="9487"/>
    <n v="860"/>
    <n v="423"/>
    <n v="6820"/>
    <n v="148"/>
    <n v="178"/>
    <n v="3254"/>
    <n v="34"/>
  </r>
  <r>
    <n v="2010"/>
    <n v="97"/>
    <s v="Adams Electric Coop"/>
    <s v="A"/>
    <s v="Bundled"/>
    <s v="O"/>
    <x v="6"/>
    <x v="1"/>
    <n v="14510"/>
    <n v="113706"/>
    <n v="8320"/>
    <n v="4292"/>
    <n v="51524"/>
    <n v="191"/>
    <s v="."/>
    <s v="."/>
    <s v="."/>
  </r>
  <r>
    <n v="2010"/>
    <n v="108"/>
    <s v="Adams-Columbia Electric Coop"/>
    <s v="A"/>
    <s v="Bundled"/>
    <s v="O"/>
    <x v="7"/>
    <x v="1"/>
    <n v="40600"/>
    <n v="272253"/>
    <n v="33584"/>
    <n v="6908"/>
    <n v="58456"/>
    <n v="1779"/>
    <n v="11181"/>
    <n v="127431"/>
    <n v="691"/>
  </r>
  <r>
    <n v="2010"/>
    <n v="113"/>
    <s v="Agway Energy Services, LLC"/>
    <s v="B"/>
    <s v="Energy"/>
    <s v="O"/>
    <x v="8"/>
    <x v="2"/>
    <n v="24341"/>
    <n v="272629"/>
    <n v="32943"/>
    <n v="26689"/>
    <n v="341551"/>
    <n v="20544"/>
    <s v="."/>
    <s v="."/>
    <s v="."/>
  </r>
  <r>
    <n v="2010"/>
    <n v="118"/>
    <s v="Adams Rural Electric Coop, Inc"/>
    <s v="A"/>
    <s v="Bundled"/>
    <s v="O"/>
    <x v="9"/>
    <x v="1"/>
    <n v="12782"/>
    <n v="102393"/>
    <n v="7454"/>
    <n v="1539"/>
    <n v="14345"/>
    <n v="57"/>
    <s v="."/>
    <s v="."/>
    <s v="."/>
  </r>
  <r>
    <n v="2010"/>
    <n v="122"/>
    <s v="Village of Arcade"/>
    <s v="A"/>
    <s v="Bundled"/>
    <s v="O"/>
    <x v="8"/>
    <x v="0"/>
    <n v="3272"/>
    <n v="67511"/>
    <n v="3562"/>
    <n v="1710"/>
    <n v="38698"/>
    <n v="562"/>
    <n v="1478"/>
    <n v="38165"/>
    <n v="16"/>
  </r>
  <r>
    <n v="2010"/>
    <n v="123"/>
    <s v="City of Adel"/>
    <s v="A"/>
    <s v="Bundled"/>
    <s v="O"/>
    <x v="10"/>
    <x v="0"/>
    <n v="3523"/>
    <n v="30827"/>
    <n v="2002"/>
    <n v="3814"/>
    <n v="33633"/>
    <n v="509"/>
    <n v="4591"/>
    <n v="62949"/>
    <n v="17"/>
  </r>
  <r>
    <n v="2010"/>
    <n v="149"/>
    <s v="City of Afton"/>
    <s v="A"/>
    <s v="Bundled"/>
    <s v="O"/>
    <x v="11"/>
    <x v="0"/>
    <n v="450"/>
    <n v="3597"/>
    <n v="404"/>
    <n v="305"/>
    <n v="2633"/>
    <n v="96"/>
    <s v="."/>
    <s v="."/>
    <s v="."/>
  </r>
  <r>
    <n v="2010"/>
    <n v="150"/>
    <s v="Adrian Public Utilities Comm"/>
    <s v="A"/>
    <s v="Bundled"/>
    <s v="O"/>
    <x v="5"/>
    <x v="0"/>
    <n v="646"/>
    <n v="6763"/>
    <n v="526"/>
    <n v="582"/>
    <n v="5940"/>
    <n v="107"/>
    <n v="61"/>
    <n v="544"/>
    <n v="2"/>
  </r>
  <r>
    <n v="2010"/>
    <n v="155"/>
    <s v="Agralite Electric Coop"/>
    <s v="A"/>
    <s v="Bundled"/>
    <s v="O"/>
    <x v="5"/>
    <x v="1"/>
    <n v="8885"/>
    <n v="84586"/>
    <n v="4392"/>
    <n v="3887"/>
    <n v="60057"/>
    <n v="223"/>
    <n v="4501"/>
    <n v="61802"/>
    <n v="195"/>
  </r>
  <r>
    <n v="2010"/>
    <n v="157"/>
    <s v="Town of Advance"/>
    <s v="A"/>
    <s v="Bundled"/>
    <s v="O"/>
    <x v="12"/>
    <x v="0"/>
    <n v="342"/>
    <n v="3661"/>
    <n v="239"/>
    <n v="74"/>
    <n v="736"/>
    <n v="33"/>
    <s v="."/>
    <s v="."/>
    <s v="."/>
  </r>
  <r>
    <n v="2010"/>
    <n v="162"/>
    <s v="Aiken Electric Coop Inc"/>
    <s v="A"/>
    <s v="Bundled"/>
    <s v="O"/>
    <x v="0"/>
    <x v="1"/>
    <n v="78848"/>
    <n v="666938"/>
    <n v="42490"/>
    <n v="13502"/>
    <n v="131339"/>
    <n v="2733"/>
    <n v="12957"/>
    <n v="187929"/>
    <n v="14"/>
  </r>
  <r>
    <n v="2010"/>
    <n v="174"/>
    <s v="Aitkin Public Utilities Comm"/>
    <s v="A"/>
    <s v="Bundled"/>
    <s v="O"/>
    <x v="5"/>
    <x v="0"/>
    <n v="1719"/>
    <n v="13360"/>
    <n v="1630"/>
    <n v="449"/>
    <n v="5275"/>
    <n v="315"/>
    <n v="1109"/>
    <n v="16052"/>
    <n v="75"/>
  </r>
  <r>
    <n v="2010"/>
    <n v="176"/>
    <s v="Ajo Improvement Co"/>
    <s v="A"/>
    <s v="Bundled"/>
    <s v="O"/>
    <x v="13"/>
    <x v="3"/>
    <n v="638"/>
    <n v="5195"/>
    <n v="876"/>
    <n v="472"/>
    <n v="5011"/>
    <n v="164"/>
    <n v="180"/>
    <n v="1606"/>
    <n v="1"/>
  </r>
  <r>
    <n v="2010"/>
    <n v="182"/>
    <s v="City of Akron"/>
    <s v="A"/>
    <s v="Bundled"/>
    <s v="O"/>
    <x v="11"/>
    <x v="0"/>
    <n v="683"/>
    <n v="8296"/>
    <n v="698"/>
    <n v="126"/>
    <n v="1125"/>
    <n v="87"/>
    <n v="505"/>
    <n v="5267"/>
    <n v="51"/>
  </r>
  <r>
    <n v="2010"/>
    <n v="183"/>
    <s v="Village of Akron"/>
    <s v="A"/>
    <s v="Bundled"/>
    <s v="O"/>
    <x v="8"/>
    <x v="0"/>
    <n v="810"/>
    <n v="18455"/>
    <n v="1377"/>
    <n v="151"/>
    <n v="2855"/>
    <n v="158"/>
    <n v="1426"/>
    <n v="32346"/>
    <n v="37"/>
  </r>
  <r>
    <n v="2010"/>
    <n v="191"/>
    <s v="Alamo Power District No 3"/>
    <s v="A"/>
    <s v="Bundled"/>
    <s v="O"/>
    <x v="14"/>
    <x v="4"/>
    <n v="774"/>
    <n v="8532"/>
    <n v="632"/>
    <n v="240"/>
    <n v="2857"/>
    <n v="37"/>
    <n v="91"/>
    <n v="1627"/>
    <n v="36"/>
  </r>
  <r>
    <n v="2010"/>
    <n v="192"/>
    <s v="Akiachak Native Community Electric Co"/>
    <s v="A"/>
    <s v="Bundled"/>
    <s v="O"/>
    <x v="15"/>
    <x v="1"/>
    <n v="360"/>
    <n v="576"/>
    <n v="152"/>
    <n v="311"/>
    <n v="921"/>
    <n v="32"/>
    <n v="89"/>
    <n v="121"/>
    <n v="4"/>
  </r>
  <r>
    <n v="2010"/>
    <n v="195"/>
    <s v="Alabama Power Co"/>
    <s v="A"/>
    <s v="Bundled"/>
    <s v="O"/>
    <x v="16"/>
    <x v="3"/>
    <n v="2283420"/>
    <n v="20417032"/>
    <n v="1232188"/>
    <n v="1561871"/>
    <n v="14999022"/>
    <n v="198400"/>
    <n v="1230462"/>
    <n v="20557837"/>
    <n v="5641"/>
  </r>
  <r>
    <n v="2010"/>
    <n v="198"/>
    <s v="City of Alton"/>
    <s v="A"/>
    <s v="Bundled"/>
    <s v="O"/>
    <x v="11"/>
    <x v="0"/>
    <n v="452"/>
    <n v="6206"/>
    <n v="459"/>
    <n v="407"/>
    <n v="5943"/>
    <n v="113"/>
    <s v="."/>
    <s v="."/>
    <s v="."/>
  </r>
  <r>
    <n v="2010"/>
    <n v="201"/>
    <s v="City of Alachua"/>
    <s v="A"/>
    <s v="Bundled"/>
    <s v="O"/>
    <x v="17"/>
    <x v="0"/>
    <n v="5458"/>
    <n v="43735"/>
    <n v="3476"/>
    <n v="9043"/>
    <n v="80304"/>
    <n v="720"/>
    <n v="0"/>
    <n v="0"/>
    <n v="0"/>
  </r>
  <r>
    <n v="2010"/>
    <n v="202"/>
    <s v="Town of Black Creek"/>
    <s v="A"/>
    <s v="Bundled"/>
    <s v="O"/>
    <x v="18"/>
    <x v="0"/>
    <n v="1268"/>
    <n v="9927"/>
    <n v="645"/>
    <n v="258"/>
    <n v="1893"/>
    <n v="111"/>
    <s v="."/>
    <s v="."/>
    <s v="."/>
  </r>
  <r>
    <n v="2010"/>
    <n v="207"/>
    <s v="City of Alameda"/>
    <s v="A"/>
    <s v="Bundled"/>
    <s v="O"/>
    <x v="19"/>
    <x v="0"/>
    <n v="17647.599999999999"/>
    <n v="139409"/>
    <n v="30030"/>
    <n v="30329"/>
    <n v="243711"/>
    <n v="4369"/>
    <s v="."/>
    <s v="."/>
    <s v="."/>
  </r>
  <r>
    <n v="2010"/>
    <n v="213"/>
    <s v="Alaska Electric Light&amp;Power Co"/>
    <s v="A"/>
    <s v="Bundled"/>
    <s v="O"/>
    <x v="15"/>
    <x v="3"/>
    <n v="14020"/>
    <n v="131097"/>
    <n v="13781"/>
    <n v="10652"/>
    <n v="121319"/>
    <n v="2161"/>
    <n v="10736"/>
    <n v="118427"/>
    <n v="92"/>
  </r>
  <r>
    <n v="2010"/>
    <n v="219"/>
    <s v="Alaska Power and Telephone Co"/>
    <s v="A"/>
    <s v="Bundled"/>
    <s v="O"/>
    <x v="15"/>
    <x v="3"/>
    <n v="6576"/>
    <n v="23648"/>
    <n v="4721"/>
    <n v="10258"/>
    <n v="40930"/>
    <n v="2146"/>
    <s v="."/>
    <s v="."/>
    <s v="."/>
  </r>
  <r>
    <n v="2010"/>
    <n v="221"/>
    <s v="Alaska Village Elec Coop, Inc"/>
    <s v="A"/>
    <s v="Bundled"/>
    <s v="O"/>
    <x v="15"/>
    <x v="1"/>
    <n v="15911"/>
    <n v="29204"/>
    <n v="5987"/>
    <n v="19227"/>
    <n v="40680"/>
    <n v="1712"/>
    <s v="."/>
    <s v="."/>
    <s v="."/>
  </r>
  <r>
    <n v="2010"/>
    <n v="228"/>
    <s v="City of Albany"/>
    <s v="A"/>
    <s v="Bundled"/>
    <s v="O"/>
    <x v="20"/>
    <x v="0"/>
    <n v="1144"/>
    <n v="9484"/>
    <n v="821"/>
    <n v="872"/>
    <n v="7339"/>
    <n v="165"/>
    <s v="."/>
    <s v="."/>
    <s v="."/>
  </r>
  <r>
    <n v="2010"/>
    <n v="229"/>
    <s v="City of Albany"/>
    <s v="A"/>
    <s v="Bundled"/>
    <s v="O"/>
    <x v="6"/>
    <x v="0"/>
    <n v="426"/>
    <n v="4214"/>
    <n v="436"/>
    <n v="76"/>
    <n v="738"/>
    <n v="40"/>
    <s v="."/>
    <s v="."/>
    <s v="."/>
  </r>
  <r>
    <n v="2010"/>
    <n v="230"/>
    <s v="Albany Water Gas &amp; Light Comm"/>
    <s v="A"/>
    <s v="Bundled"/>
    <s v="O"/>
    <x v="10"/>
    <x v="0"/>
    <n v="39089"/>
    <n v="449035"/>
    <n v="32131"/>
    <n v="46658"/>
    <n v="625122"/>
    <n v="5659"/>
    <s v="."/>
    <s v="."/>
    <s v="."/>
  </r>
  <r>
    <n v="2010"/>
    <n v="232"/>
    <s v="City of Albemarle"/>
    <s v="A"/>
    <s v="Bundled"/>
    <s v="O"/>
    <x v="18"/>
    <x v="0"/>
    <n v="15483"/>
    <n v="141892"/>
    <n v="9851"/>
    <n v="12356"/>
    <n v="132166"/>
    <n v="2089"/>
    <n v="2557"/>
    <n v="34285"/>
    <n v="17"/>
  </r>
  <r>
    <n v="2010"/>
    <n v="240"/>
    <s v="Albemarle Electric Member Corp"/>
    <s v="A"/>
    <s v="Bundled"/>
    <s v="O"/>
    <x v="18"/>
    <x v="1"/>
    <n v="22733"/>
    <n v="191506"/>
    <n v="11718"/>
    <n v="3162"/>
    <n v="30568"/>
    <n v="910"/>
    <n v="634"/>
    <n v="9113"/>
    <n v="6"/>
  </r>
  <r>
    <n v="2010"/>
    <n v="241"/>
    <s v="Albertville Municipal Utils Bd"/>
    <s v="A"/>
    <s v="Bundled"/>
    <s v="O"/>
    <x v="16"/>
    <x v="0"/>
    <n v="11891"/>
    <n v="139987"/>
    <n v="8241"/>
    <n v="11767"/>
    <n v="129729"/>
    <n v="1776"/>
    <n v="27110"/>
    <n v="321107"/>
    <n v="18"/>
  </r>
  <r>
    <n v="2010"/>
    <n v="244"/>
    <s v="City of Albion"/>
    <s v="A"/>
    <s v="Bundled"/>
    <s v="O"/>
    <x v="21"/>
    <x v="0"/>
    <n v="151"/>
    <n v="2192"/>
    <n v="166"/>
    <n v="55"/>
    <n v="965"/>
    <n v="19"/>
    <s v="."/>
    <s v="."/>
    <s v="."/>
  </r>
  <r>
    <n v="2010"/>
    <n v="261"/>
    <s v="AGC Division of APG Inc"/>
    <s v="A"/>
    <s v="Bundled"/>
    <s v="O"/>
    <x v="12"/>
    <x v="3"/>
    <n v="0"/>
    <n v="0"/>
    <n v="0"/>
    <n v="0"/>
    <n v="0"/>
    <n v="0"/>
    <n v="157461"/>
    <n v="4547011"/>
    <n v="1"/>
  </r>
  <r>
    <n v="2010"/>
    <n v="266"/>
    <s v="City of Alpha"/>
    <s v="A"/>
    <s v="Bundled"/>
    <s v="O"/>
    <x v="5"/>
    <x v="0"/>
    <n v="69"/>
    <n v="910"/>
    <n v="62"/>
    <n v="58"/>
    <n v="606"/>
    <n v="14"/>
    <s v="."/>
    <s v="."/>
    <s v="."/>
  </r>
  <r>
    <n v="2010"/>
    <n v="276"/>
    <s v="Alcorn County Elec Power Assn"/>
    <s v="A"/>
    <s v="Bundled"/>
    <s v="O"/>
    <x v="1"/>
    <x v="1"/>
    <n v="23603"/>
    <n v="245994"/>
    <n v="14546"/>
    <n v="17576"/>
    <n v="163661"/>
    <n v="4165"/>
    <n v="19172"/>
    <n v="333973"/>
    <n v="10"/>
  </r>
  <r>
    <n v="2010"/>
    <n v="282"/>
    <s v="Village of Arcadia"/>
    <s v="A"/>
    <s v="Bundled"/>
    <s v="O"/>
    <x v="9"/>
    <x v="0"/>
    <n v="324"/>
    <n v="2934"/>
    <n v="248"/>
    <n v="102"/>
    <n v="872"/>
    <n v="55"/>
    <n v="131"/>
    <n v="1176"/>
    <n v="3"/>
  </r>
  <r>
    <n v="2010"/>
    <n v="287"/>
    <s v="Alder Mutual Light Co, Inc"/>
    <s v="A"/>
    <s v="Bundled"/>
    <s v="O"/>
    <x v="22"/>
    <x v="1"/>
    <n v="246"/>
    <n v="3842"/>
    <n v="253"/>
    <n v="24.9"/>
    <n v="378"/>
    <n v="28"/>
    <n v="0"/>
    <n v="0"/>
    <n v="0"/>
  </r>
  <r>
    <n v="2010"/>
    <n v="289"/>
    <s v="City of Alexander City"/>
    <s v="A"/>
    <s v="Bundled"/>
    <s v="O"/>
    <x v="16"/>
    <x v="0"/>
    <n v="5979"/>
    <n v="61906"/>
    <n v="5332"/>
    <n v="3133"/>
    <n v="28685"/>
    <n v="1372"/>
    <n v="3415"/>
    <n v="40602"/>
    <n v="63"/>
  </r>
  <r>
    <n v="2010"/>
    <n v="295"/>
    <s v="City of Alexandria"/>
    <s v="A"/>
    <s v="Bundled"/>
    <s v="O"/>
    <x v="5"/>
    <x v="0"/>
    <n v="6564"/>
    <n v="72265"/>
    <n v="7846"/>
    <n v="3417"/>
    <n v="39362"/>
    <n v="1522"/>
    <n v="11467.3"/>
    <n v="165455"/>
    <n v="187"/>
  </r>
  <r>
    <n v="2010"/>
    <n v="296"/>
    <s v="Alfalfa Electric Coop, Inc"/>
    <s v="A"/>
    <s v="Bundled"/>
    <s v="O"/>
    <x v="23"/>
    <x v="1"/>
    <n v="377"/>
    <n v="4321"/>
    <n v="222"/>
    <n v="777"/>
    <n v="7732"/>
    <n v="652"/>
    <n v="296"/>
    <n v="4265"/>
    <n v="11"/>
  </r>
  <r>
    <n v="2010"/>
    <n v="296"/>
    <s v="Alfalfa Electric Coop, Inc"/>
    <s v="A"/>
    <s v="Bundled"/>
    <s v="O"/>
    <x v="24"/>
    <x v="1"/>
    <n v="4250"/>
    <n v="48354"/>
    <n v="2626"/>
    <n v="4561"/>
    <n v="41988"/>
    <n v="4404"/>
    <n v="10359"/>
    <n v="156788"/>
    <n v="105"/>
  </r>
  <r>
    <n v="2010"/>
    <n v="298"/>
    <s v="City of Alexandria"/>
    <s v="A"/>
    <s v="Bundled"/>
    <s v="O"/>
    <x v="2"/>
    <x v="0"/>
    <n v="13844"/>
    <n v="322579"/>
    <n v="20668"/>
    <n v="16949"/>
    <n v="393555"/>
    <n v="3547"/>
    <n v="762"/>
    <n v="44984"/>
    <n v="452"/>
  </r>
  <r>
    <n v="2010"/>
    <n v="305"/>
    <s v="Alger-Delta Coop Electric Assn"/>
    <s v="A"/>
    <s v="Bundled"/>
    <s v="O"/>
    <x v="25"/>
    <x v="1"/>
    <n v="9179"/>
    <n v="45570"/>
    <n v="9469"/>
    <n v="2061"/>
    <n v="12689"/>
    <n v="546"/>
    <n v="0"/>
    <n v="0"/>
    <n v="0"/>
  </r>
  <r>
    <n v="2010"/>
    <n v="307"/>
    <s v="Algoma Utility Comm"/>
    <s v="A"/>
    <s v="Bundled"/>
    <s v="O"/>
    <x v="7"/>
    <x v="0"/>
    <n v="1405"/>
    <n v="11544"/>
    <n v="1645"/>
    <n v="1817.4"/>
    <n v="17287"/>
    <n v="354"/>
    <n v="1164"/>
    <n v="12084"/>
    <n v="2"/>
  </r>
  <r>
    <n v="2010"/>
    <n v="308"/>
    <s v="City of Acworth"/>
    <s v="A"/>
    <s v="Bundled"/>
    <s v="O"/>
    <x v="10"/>
    <x v="0"/>
    <n v="7970"/>
    <n v="65616"/>
    <n v="5631"/>
    <n v="3806"/>
    <n v="37568"/>
    <n v="618"/>
    <n v="0"/>
    <s v="."/>
    <s v="."/>
  </r>
  <r>
    <n v="2010"/>
    <n v="309"/>
    <s v="City of Algona"/>
    <s v="A"/>
    <s v="Bundled"/>
    <s v="O"/>
    <x v="11"/>
    <x v="0"/>
    <n v="2831"/>
    <n v="32747"/>
    <n v="3023"/>
    <n v="1932"/>
    <n v="26665"/>
    <n v="656"/>
    <n v="2164"/>
    <n v="44483"/>
    <n v="13"/>
  </r>
  <r>
    <n v="2010"/>
    <n v="329"/>
    <s v="Allamakee-Clayton El Coop, Inc"/>
    <s v="A"/>
    <s v="Bundled"/>
    <s v="O"/>
    <x v="11"/>
    <x v="1"/>
    <n v="14386"/>
    <n v="113054"/>
    <n v="9237"/>
    <n v="1296"/>
    <n v="11460"/>
    <n v="501"/>
    <s v="."/>
    <s v="."/>
    <s v="."/>
  </r>
  <r>
    <n v="2010"/>
    <n v="366"/>
    <s v="City of Allendale"/>
    <s v="A"/>
    <s v="Bundled"/>
    <s v="O"/>
    <x v="6"/>
    <x v="0"/>
    <n v="297.60000000000002"/>
    <n v="2716"/>
    <n v="238"/>
    <n v="104"/>
    <n v="724"/>
    <n v="18"/>
    <s v="."/>
    <s v="."/>
    <s v="."/>
  </r>
  <r>
    <n v="2010"/>
    <n v="367"/>
    <s v="City of Alliance"/>
    <s v="A"/>
    <s v="Bundled"/>
    <s v="O"/>
    <x v="26"/>
    <x v="0"/>
    <n v="3086"/>
    <n v="37048"/>
    <n v="4134"/>
    <n v="3712"/>
    <n v="48316"/>
    <n v="835"/>
    <n v="1710"/>
    <n v="28581"/>
    <n v="11"/>
  </r>
  <r>
    <n v="2010"/>
    <n v="385"/>
    <s v="City of Alma"/>
    <s v="A"/>
    <s v="Bundled"/>
    <s v="O"/>
    <x v="23"/>
    <x v="0"/>
    <n v="386"/>
    <n v="3560"/>
    <n v="369"/>
    <n v="338"/>
    <n v="3237"/>
    <n v="119"/>
    <n v="583"/>
    <n v="7138"/>
    <n v="3"/>
  </r>
  <r>
    <n v="2010"/>
    <n v="392"/>
    <s v="Alpena Power Co"/>
    <s v="A"/>
    <s v="Bundled"/>
    <s v="O"/>
    <x v="25"/>
    <x v="3"/>
    <n v="12188"/>
    <n v="88972"/>
    <n v="13714"/>
    <n v="12190"/>
    <n v="103757"/>
    <n v="3933"/>
    <n v="8460"/>
    <n v="136081"/>
    <n v="4"/>
  </r>
  <r>
    <n v="2010"/>
    <n v="405"/>
    <s v="City of Alta"/>
    <s v="A"/>
    <s v="Bundled"/>
    <s v="O"/>
    <x v="11"/>
    <x v="0"/>
    <n v="793.1"/>
    <n v="10164"/>
    <n v="826"/>
    <n v="574.1"/>
    <n v="7182"/>
    <n v="139"/>
    <s v="."/>
    <s v="."/>
    <s v="."/>
  </r>
  <r>
    <n v="2010"/>
    <n v="406"/>
    <s v="Altamont City of"/>
    <s v="A"/>
    <s v="Bundled"/>
    <s v="O"/>
    <x v="6"/>
    <x v="0"/>
    <n v="1361"/>
    <n v="12541"/>
    <n v="1397"/>
    <n v="334"/>
    <n v="3619"/>
    <n v="170"/>
    <n v="633"/>
    <n v="7360"/>
    <n v="23"/>
  </r>
  <r>
    <n v="2010"/>
    <n v="407"/>
    <s v="Altamaha Electric Member Corp"/>
    <s v="A"/>
    <s v="Bundled"/>
    <s v="O"/>
    <x v="10"/>
    <x v="1"/>
    <n v="30940"/>
    <n v="270883"/>
    <n v="17934"/>
    <n v="9531"/>
    <n v="102835"/>
    <n v="1862"/>
    <n v="2329"/>
    <n v="33361"/>
    <n v="8"/>
  </r>
  <r>
    <n v="2010"/>
    <n v="408"/>
    <s v="City of Altamont"/>
    <s v="A"/>
    <s v="Bundled"/>
    <s v="O"/>
    <x v="23"/>
    <x v="0"/>
    <n v="837"/>
    <n v="9077"/>
    <n v="555"/>
    <s v="."/>
    <s v="."/>
    <s v="."/>
    <s v="."/>
    <s v="."/>
    <s v="."/>
  </r>
  <r>
    <n v="2010"/>
    <n v="416"/>
    <s v="City of Altus"/>
    <s v="A"/>
    <s v="Bundled"/>
    <s v="O"/>
    <x v="24"/>
    <x v="0"/>
    <n v="8490"/>
    <n v="100221"/>
    <n v="7673"/>
    <n v="4714"/>
    <n v="81947"/>
    <n v="1216"/>
    <n v="1754"/>
    <n v="44046"/>
    <n v="8"/>
  </r>
  <r>
    <n v="2010"/>
    <n v="432"/>
    <s v="City of Alta Vista"/>
    <s v="A"/>
    <s v="Bundled"/>
    <s v="O"/>
    <x v="11"/>
    <x v="0"/>
    <n v="135.80000000000001"/>
    <n v="1490"/>
    <n v="161"/>
    <n v="52.6"/>
    <n v="632"/>
    <n v="36"/>
    <s v="."/>
    <s v="."/>
    <s v="."/>
  </r>
  <r>
    <n v="2010"/>
    <n v="471"/>
    <s v="Amana Society Service Co"/>
    <s v="A"/>
    <s v="Bundled"/>
    <s v="O"/>
    <x v="11"/>
    <x v="3"/>
    <n v="953"/>
    <n v="7620"/>
    <n v="710"/>
    <n v="1072"/>
    <n v="8965"/>
    <n v="180"/>
    <n v="5888"/>
    <n v="68524"/>
    <n v="1"/>
  </r>
  <r>
    <n v="2010"/>
    <n v="482"/>
    <s v="City of Alvarado"/>
    <s v="A"/>
    <s v="Bundled"/>
    <s v="O"/>
    <x v="5"/>
    <x v="0"/>
    <n v="266"/>
    <n v="2801"/>
    <n v="215"/>
    <n v="111"/>
    <n v="870"/>
    <n v="33"/>
    <s v="."/>
    <s v="."/>
    <s v="."/>
  </r>
  <r>
    <n v="2010"/>
    <n v="540"/>
    <s v="BP Energy Company"/>
    <s v="B"/>
    <s v="Energy"/>
    <s v="O"/>
    <x v="22"/>
    <x v="2"/>
    <s v="."/>
    <s v="."/>
    <s v="."/>
    <s v="."/>
    <s v="."/>
    <s v="."/>
    <n v="30695"/>
    <n v="770865"/>
    <n v="2"/>
  </r>
  <r>
    <n v="2010"/>
    <n v="540"/>
    <s v="BP Energy Company"/>
    <s v="D"/>
    <s v="Bundled"/>
    <s v="O"/>
    <x v="27"/>
    <x v="2"/>
    <s v="."/>
    <s v="."/>
    <s v="."/>
    <s v="."/>
    <s v="."/>
    <s v="."/>
    <n v="16093"/>
    <n v="282103"/>
    <n v="6"/>
  </r>
  <r>
    <n v="2010"/>
    <n v="554"/>
    <s v="Ames City of"/>
    <s v="A"/>
    <s v="Bundled"/>
    <s v="O"/>
    <x v="11"/>
    <x v="0"/>
    <n v="17650.5"/>
    <n v="164385"/>
    <n v="21732"/>
    <n v="24314.1"/>
    <n v="278913"/>
    <n v="2856"/>
    <n v="8760.7999999999993"/>
    <n v="127934"/>
    <n v="4"/>
  </r>
  <r>
    <n v="2010"/>
    <n v="560"/>
    <s v="City of Amherst"/>
    <s v="A"/>
    <s v="Bundled"/>
    <s v="O"/>
    <x v="9"/>
    <x v="0"/>
    <n v="7021"/>
    <n v="73207"/>
    <n v="5336"/>
    <n v="1088"/>
    <n v="9786"/>
    <n v="397"/>
    <n v="1991"/>
    <n v="22048"/>
    <n v="49"/>
  </r>
  <r>
    <n v="2010"/>
    <n v="562"/>
    <s v="Amicalola Electric Member Corp"/>
    <s v="A"/>
    <s v="Bundled"/>
    <s v="O"/>
    <x v="10"/>
    <x v="1"/>
    <n v="63652"/>
    <n v="647055"/>
    <n v="41421"/>
    <n v="11598"/>
    <n v="110355"/>
    <n v="4261"/>
    <s v="."/>
    <s v="."/>
    <s v="."/>
  </r>
  <r>
    <n v="2010"/>
    <n v="571"/>
    <s v="City of Amory"/>
    <s v="A"/>
    <s v="Bundled"/>
    <s v="O"/>
    <x v="1"/>
    <x v="0"/>
    <n v="4266"/>
    <n v="45234"/>
    <n v="2988"/>
    <n v="5346"/>
    <n v="50776"/>
    <n v="1003"/>
    <n v="3646"/>
    <n v="47690"/>
    <n v="4"/>
  </r>
  <r>
    <n v="2010"/>
    <n v="577"/>
    <s v="City of Alcoa Utilities"/>
    <s v="A"/>
    <s v="Bundled"/>
    <s v="O"/>
    <x v="28"/>
    <x v="0"/>
    <n v="36518"/>
    <n v="408514"/>
    <n v="23723"/>
    <n v="17462"/>
    <n v="182466"/>
    <n v="3785"/>
    <n v="4637"/>
    <n v="57850"/>
    <n v="12"/>
  </r>
  <r>
    <n v="2010"/>
    <n v="588"/>
    <s v="Anadarko Public Works Auth"/>
    <s v="A"/>
    <s v="Bundled"/>
    <s v="O"/>
    <x v="24"/>
    <x v="0"/>
    <n v="2428"/>
    <n v="23375"/>
    <n v="2129"/>
    <n v="2274"/>
    <n v="25420"/>
    <n v="448"/>
    <n v="0"/>
    <n v="0"/>
    <n v="0"/>
  </r>
  <r>
    <n v="2010"/>
    <n v="590"/>
    <s v="City of Anaheim"/>
    <s v="A"/>
    <s v="Bundled"/>
    <s v="O"/>
    <x v="19"/>
    <x v="0"/>
    <n v="82201"/>
    <n v="573507"/>
    <n v="97069"/>
    <n v="102210.5"/>
    <n v="679877"/>
    <n v="16556"/>
    <n v="136047.5"/>
    <n v="1108760"/>
    <n v="444"/>
  </r>
  <r>
    <n v="2010"/>
    <n v="599"/>
    <s v="Anchorage Municipal Light and Power"/>
    <s v="A"/>
    <s v="Bundled"/>
    <s v="O"/>
    <x v="15"/>
    <x v="0"/>
    <n v="18576"/>
    <n v="143473"/>
    <n v="24206"/>
    <n v="98145.5"/>
    <n v="965307"/>
    <n v="6275"/>
    <n v="0"/>
    <n v="0"/>
    <n v="0"/>
  </r>
  <r>
    <n v="2010"/>
    <n v="604"/>
    <s v="City of Andalusia"/>
    <s v="A"/>
    <s v="Bundled"/>
    <s v="O"/>
    <x v="16"/>
    <x v="0"/>
    <n v="5662"/>
    <n v="49873"/>
    <n v="3675"/>
    <n v="7731"/>
    <n v="65094"/>
    <n v="1011"/>
    <n v="15753"/>
    <n v="265696"/>
    <n v="7"/>
  </r>
  <r>
    <n v="2010"/>
    <n v="636"/>
    <s v="City of Anderson"/>
    <s v="A"/>
    <s v="Bundled"/>
    <s v="O"/>
    <x v="12"/>
    <x v="0"/>
    <n v="31477"/>
    <n v="333520"/>
    <n v="32860"/>
    <n v="28689"/>
    <n v="334682"/>
    <n v="3758"/>
    <n v="10974"/>
    <n v="170963"/>
    <n v="69"/>
  </r>
  <r>
    <n v="2010"/>
    <n v="661"/>
    <s v="Village of Andover"/>
    <s v="A"/>
    <s v="Bundled"/>
    <s v="O"/>
    <x v="8"/>
    <x v="0"/>
    <n v="317.39999999999998"/>
    <n v="5138"/>
    <n v="504"/>
    <n v="168"/>
    <n v="2492"/>
    <n v="71"/>
    <s v="."/>
    <s v="."/>
    <s v="."/>
  </r>
  <r>
    <n v="2010"/>
    <n v="669"/>
    <s v="Village of Angelica"/>
    <s v="A"/>
    <s v="Bundled"/>
    <s v="O"/>
    <x v="8"/>
    <x v="0"/>
    <n v="405.6"/>
    <n v="6495"/>
    <n v="639"/>
    <n v="251.7"/>
    <n v="2951"/>
    <n v="78"/>
    <s v="."/>
    <s v="."/>
    <s v="."/>
  </r>
  <r>
    <n v="2010"/>
    <n v="682"/>
    <s v="City of Anita"/>
    <s v="A"/>
    <s v="Bundled"/>
    <s v="O"/>
    <x v="11"/>
    <x v="0"/>
    <n v="475"/>
    <n v="4933"/>
    <n v="492"/>
    <n v="364"/>
    <n v="4252"/>
    <n v="134"/>
    <n v="0"/>
    <n v="0"/>
    <n v="0"/>
  </r>
  <r>
    <n v="2010"/>
    <n v="689"/>
    <s v="Connexus Energy"/>
    <s v="A"/>
    <s v="Bundled"/>
    <s v="O"/>
    <x v="5"/>
    <x v="1"/>
    <n v="132217"/>
    <n v="1169218"/>
    <n v="113162"/>
    <n v="62500.7"/>
    <n v="714619"/>
    <n v="11430"/>
    <n v="5940.8"/>
    <n v="77732"/>
    <n v="340"/>
  </r>
  <r>
    <n v="2010"/>
    <n v="690"/>
    <s v="City of Bardstown"/>
    <s v="A"/>
    <s v="Bundled"/>
    <s v="O"/>
    <x v="29"/>
    <x v="0"/>
    <n v="3649"/>
    <n v="48815"/>
    <n v="3316"/>
    <n v="4455"/>
    <n v="58726"/>
    <n v="1037"/>
    <n v="4589"/>
    <n v="91119"/>
    <n v="14"/>
  </r>
  <r>
    <n v="2010"/>
    <n v="691"/>
    <s v="City of Anoka"/>
    <s v="A"/>
    <s v="Bundled"/>
    <s v="O"/>
    <x v="5"/>
    <x v="0"/>
    <n v="8398"/>
    <n v="77811"/>
    <n v="10476"/>
    <n v="7719"/>
    <n v="87870"/>
    <n v="1326"/>
    <n v="7287"/>
    <n v="99430"/>
    <n v="16"/>
  </r>
  <r>
    <n v="2010"/>
    <n v="694"/>
    <s v="Anza Electric Coop Inc"/>
    <s v="A"/>
    <s v="Bundled"/>
    <s v="O"/>
    <x v="19"/>
    <x v="1"/>
    <n v="6460.9"/>
    <n v="33247"/>
    <n v="4152"/>
    <n v="1887.8"/>
    <n v="9556"/>
    <n v="290"/>
    <n v="310.10000000000002"/>
    <n v="1612"/>
    <n v="17"/>
  </r>
  <r>
    <n v="2010"/>
    <n v="695"/>
    <s v="City of Ansley"/>
    <s v="A"/>
    <s v="Bundled"/>
    <s v="O"/>
    <x v="26"/>
    <x v="0"/>
    <n v="232"/>
    <n v="2577"/>
    <n v="256"/>
    <n v="162"/>
    <n v="1790"/>
    <n v="72"/>
    <n v="0"/>
    <n v="0"/>
    <n v="0"/>
  </r>
  <r>
    <n v="2010"/>
    <n v="700"/>
    <s v="City of Anthon"/>
    <s v="A"/>
    <s v="Bundled"/>
    <s v="O"/>
    <x v="11"/>
    <x v="0"/>
    <n v="304.2"/>
    <n v="4392"/>
    <n v="306"/>
    <n v="63.6"/>
    <n v="1002"/>
    <n v="51"/>
    <n v="106.2"/>
    <n v="1483"/>
    <n v="13"/>
  </r>
  <r>
    <n v="2010"/>
    <n v="701"/>
    <s v="Anthony City of"/>
    <s v="A"/>
    <s v="Bundled"/>
    <s v="O"/>
    <x v="23"/>
    <x v="0"/>
    <n v="1826"/>
    <n v="14754"/>
    <n v="1648"/>
    <n v="1633"/>
    <n v="13163"/>
    <n v="336"/>
    <n v="0"/>
    <n v="0"/>
    <n v="0"/>
  </r>
  <r>
    <n v="2010"/>
    <n v="719"/>
    <s v="Town of Apex"/>
    <s v="A"/>
    <s v="Bundled"/>
    <s v="O"/>
    <x v="18"/>
    <x v="0"/>
    <n v="18986.599999999999"/>
    <n v="157478"/>
    <n v="12855"/>
    <n v="9205.1"/>
    <n v="99155"/>
    <n v="1140"/>
    <s v="."/>
    <s v="."/>
    <s v="."/>
  </r>
  <r>
    <n v="2010"/>
    <n v="723"/>
    <s v="City of Aplington"/>
    <s v="A"/>
    <s v="Bundled"/>
    <s v="O"/>
    <x v="11"/>
    <x v="0"/>
    <n v="426"/>
    <n v="4950"/>
    <n v="498"/>
    <n v="204"/>
    <n v="2569"/>
    <n v="72"/>
    <s v="."/>
    <s v="."/>
    <s v="."/>
  </r>
  <r>
    <n v="2010"/>
    <n v="727"/>
    <s v="Appalachian Electric Coop"/>
    <s v="A"/>
    <s v="Bundled"/>
    <s v="O"/>
    <x v="28"/>
    <x v="1"/>
    <n v="64049"/>
    <n v="680928"/>
    <n v="38697"/>
    <n v="22082"/>
    <n v="211869"/>
    <n v="6053"/>
    <n v="6796"/>
    <n v="94347"/>
    <n v="8"/>
  </r>
  <r>
    <n v="2010"/>
    <n v="733"/>
    <s v="Appalachian Power Co"/>
    <s v="A"/>
    <s v="Bundled"/>
    <s v="O"/>
    <x v="4"/>
    <x v="3"/>
    <n v="717169"/>
    <n v="6919563"/>
    <n v="445929"/>
    <n v="354246"/>
    <n v="4249870"/>
    <n v="73378"/>
    <n v="354047"/>
    <n v="5435337"/>
    <n v="1929"/>
  </r>
  <r>
    <n v="2010"/>
    <n v="733"/>
    <s v="Appalachian Power Co"/>
    <s v="A"/>
    <s v="Bundled"/>
    <s v="O"/>
    <x v="30"/>
    <x v="3"/>
    <n v="504394"/>
    <n v="6207486"/>
    <n v="371429"/>
    <n v="279803"/>
    <n v="3827117"/>
    <n v="66131"/>
    <n v="299785"/>
    <n v="5338790"/>
    <n v="2433"/>
  </r>
  <r>
    <n v="2010"/>
    <n v="737"/>
    <s v="Aguila Irrigation District"/>
    <s v="A"/>
    <s v="Bundled"/>
    <s v="O"/>
    <x v="13"/>
    <x v="4"/>
    <s v="."/>
    <s v="."/>
    <s v="."/>
    <s v="."/>
    <s v="."/>
    <s v="."/>
    <n v="1449"/>
    <n v="24877"/>
    <n v="52"/>
  </r>
  <r>
    <n v="2010"/>
    <n v="745"/>
    <s v="Applied Energy Inc"/>
    <s v="A"/>
    <s v="Bundled"/>
    <s v="O"/>
    <x v="19"/>
    <x v="5"/>
    <s v="."/>
    <s v="."/>
    <s v="."/>
    <s v="."/>
    <s v="."/>
    <s v="."/>
    <n v="997"/>
    <n v="15229"/>
    <n v="1"/>
  </r>
  <r>
    <n v="2010"/>
    <n v="750"/>
    <s v="Arab Electric Coop Inc"/>
    <s v="A"/>
    <s v="Bundled"/>
    <s v="O"/>
    <x v="16"/>
    <x v="1"/>
    <n v="20792"/>
    <n v="222232"/>
    <n v="12317"/>
    <n v="11285"/>
    <n v="113667"/>
    <n v="2939"/>
    <n v="431"/>
    <n v="4777"/>
    <n v="1"/>
  </r>
  <r>
    <n v="2010"/>
    <n v="752"/>
    <s v="City of Arapahoe"/>
    <s v="A"/>
    <s v="Bundled"/>
    <s v="O"/>
    <x v="26"/>
    <x v="0"/>
    <n v="638"/>
    <n v="5212"/>
    <n v="492"/>
    <n v="629"/>
    <n v="5613"/>
    <n v="191"/>
    <s v="."/>
    <s v="."/>
    <s v="."/>
  </r>
  <r>
    <n v="2010"/>
    <n v="764"/>
    <s v="City of Arcadia"/>
    <s v="A"/>
    <s v="Bundled"/>
    <s v="O"/>
    <x v="23"/>
    <x v="0"/>
    <n v="202"/>
    <n v="1648"/>
    <n v="178"/>
    <n v="9"/>
    <n v="77"/>
    <n v="2"/>
    <s v="."/>
    <s v="."/>
    <s v="."/>
  </r>
  <r>
    <n v="2010"/>
    <n v="765"/>
    <s v="Arcadia City of"/>
    <s v="A"/>
    <s v="Bundled"/>
    <s v="O"/>
    <x v="7"/>
    <x v="0"/>
    <n v="1136"/>
    <n v="10674"/>
    <n v="1190"/>
    <n v="578"/>
    <n v="5890"/>
    <n v="244"/>
    <n v="4698"/>
    <n v="66470"/>
    <n v="50"/>
  </r>
  <r>
    <n v="2010"/>
    <n v="768"/>
    <s v="Arcanum City of"/>
    <s v="A"/>
    <s v="Bundled"/>
    <s v="O"/>
    <x v="9"/>
    <x v="0"/>
    <n v="1664"/>
    <n v="17219"/>
    <n v="1481"/>
    <n v="243"/>
    <n v="2142"/>
    <n v="147"/>
    <n v="360"/>
    <n v="3751"/>
    <n v="29"/>
  </r>
  <r>
    <n v="2010"/>
    <n v="789"/>
    <s v="Town of Argos"/>
    <s v="A"/>
    <s v="Bundled"/>
    <s v="O"/>
    <x v="12"/>
    <x v="0"/>
    <n v="681"/>
    <n v="6522"/>
    <n v="740"/>
    <n v="480"/>
    <n v="4613"/>
    <n v="115"/>
    <n v="1082"/>
    <n v="12296"/>
    <n v="5"/>
  </r>
  <r>
    <n v="2010"/>
    <n v="792"/>
    <s v="City of Argyle"/>
    <s v="A"/>
    <s v="Bundled"/>
    <s v="O"/>
    <x v="7"/>
    <x v="0"/>
    <n v="401"/>
    <n v="3833"/>
    <n v="404"/>
    <n v="244"/>
    <n v="2359"/>
    <n v="96"/>
    <n v="54"/>
    <n v="606"/>
    <n v="1"/>
  </r>
  <r>
    <n v="2010"/>
    <n v="803"/>
    <s v="Arizona Public Service Co"/>
    <s v="A"/>
    <s v="Bundled"/>
    <s v="O"/>
    <x v="13"/>
    <x v="3"/>
    <n v="1504037"/>
    <n v="13035500"/>
    <n v="996422"/>
    <n v="1270274"/>
    <n v="12503880"/>
    <n v="121740"/>
    <n v="170264"/>
    <n v="2170083"/>
    <n v="3777"/>
  </r>
  <r>
    <n v="2010"/>
    <n v="814"/>
    <s v="Entergy Arkansas Inc"/>
    <s v="A"/>
    <s v="Bundled"/>
    <s v="O"/>
    <x v="31"/>
    <x v="3"/>
    <n v="771405.3"/>
    <n v="8500515"/>
    <n v="582972"/>
    <n v="459889.3"/>
    <n v="6420368"/>
    <n v="89015"/>
    <n v="413994.6"/>
    <n v="7081919"/>
    <n v="22109"/>
  </r>
  <r>
    <n v="2010"/>
    <n v="814"/>
    <s v="Entergy Arkansas Inc"/>
    <s v="A"/>
    <s v="Bundled"/>
    <s v="O"/>
    <x v="28"/>
    <x v="3"/>
    <n v="6"/>
    <n v="63"/>
    <n v="8"/>
    <n v="8.1"/>
    <n v="90"/>
    <n v="4"/>
    <n v="1.4"/>
    <n v="7"/>
    <n v="3"/>
  </r>
  <r>
    <n v="2010"/>
    <n v="817"/>
    <s v="Arkansas Valley Elec Coop Corp"/>
    <s v="A"/>
    <s v="Bundled"/>
    <s v="O"/>
    <x v="31"/>
    <x v="1"/>
    <n v="67229.7"/>
    <n v="789916"/>
    <n v="49210"/>
    <n v="12565"/>
    <n v="166005"/>
    <n v="3490"/>
    <n v="11223"/>
    <n v="221744"/>
    <n v="14"/>
  </r>
  <r>
    <n v="2010"/>
    <n v="817"/>
    <s v="Arkansas Valley Elec Coop Corp"/>
    <s v="A"/>
    <s v="Bundled"/>
    <s v="O"/>
    <x v="24"/>
    <x v="1"/>
    <n v="4944.8999999999996"/>
    <n v="61774"/>
    <n v="3951"/>
    <n v="1618.5"/>
    <n v="24221"/>
    <n v="477"/>
    <s v="."/>
    <s v="."/>
    <s v="."/>
  </r>
  <r>
    <n v="2010"/>
    <n v="828"/>
    <s v="City of Arlington"/>
    <s v="A"/>
    <s v="Bundled"/>
    <s v="O"/>
    <x v="5"/>
    <x v="0"/>
    <n v="657.8"/>
    <n v="8623"/>
    <n v="972"/>
    <n v="794.5"/>
    <n v="10457"/>
    <n v="160"/>
    <n v="0"/>
    <n v="0"/>
    <n v="0"/>
  </r>
  <r>
    <n v="2010"/>
    <n v="831"/>
    <s v="City of Arlington"/>
    <s v="A"/>
    <s v="Bundled"/>
    <s v="O"/>
    <x v="32"/>
    <x v="0"/>
    <n v="510"/>
    <n v="5015"/>
    <n v="459"/>
    <n v="575"/>
    <n v="5555"/>
    <n v="101"/>
    <n v="423"/>
    <n v="4028"/>
    <n v="2"/>
  </r>
  <r>
    <n v="2010"/>
    <n v="832"/>
    <s v="City of Arma"/>
    <s v="A"/>
    <s v="Bundled"/>
    <s v="O"/>
    <x v="23"/>
    <x v="0"/>
    <n v="805.4"/>
    <n v="7680"/>
    <n v="748"/>
    <n v="396"/>
    <n v="3162"/>
    <n v="122"/>
    <s v="."/>
    <s v="."/>
    <s v="."/>
  </r>
  <r>
    <n v="2010"/>
    <n v="867"/>
    <s v="ARCO Products Co-Watson"/>
    <s v="A"/>
    <s v="Bundled"/>
    <s v="O"/>
    <x v="19"/>
    <x v="5"/>
    <s v="."/>
    <s v="."/>
    <s v="."/>
    <s v="."/>
    <s v="."/>
    <s v="."/>
    <n v="36841"/>
    <n v="739850"/>
    <n v="1"/>
  </r>
  <r>
    <n v="2010"/>
    <n v="871"/>
    <s v="Village of Arnold"/>
    <s v="A"/>
    <s v="Bundled"/>
    <s v="O"/>
    <x v="26"/>
    <x v="0"/>
    <n v="365"/>
    <n v="4453"/>
    <n v="345"/>
    <n v="293"/>
    <n v="3212"/>
    <n v="165"/>
    <s v="."/>
    <s v="."/>
    <s v="."/>
  </r>
  <r>
    <n v="2010"/>
    <n v="878"/>
    <s v="Atmautluak Tribal Utilities"/>
    <s v="A"/>
    <s v="Bundled"/>
    <s v="O"/>
    <x v="15"/>
    <x v="0"/>
    <n v="194"/>
    <n v="278"/>
    <n v="69"/>
    <n v="135"/>
    <n v="284"/>
    <n v="16"/>
    <n v="0"/>
    <n v="0"/>
    <n v="0"/>
  </r>
  <r>
    <n v="2010"/>
    <n v="887"/>
    <s v="Arrowhead Electric Coop, Inc"/>
    <s v="A"/>
    <s v="Bundled"/>
    <s v="O"/>
    <x v="5"/>
    <x v="1"/>
    <n v="5095"/>
    <n v="38510"/>
    <n v="3625"/>
    <n v="2388"/>
    <n v="25168"/>
    <n v="419"/>
    <s v="."/>
    <s v="."/>
    <s v="."/>
  </r>
  <r>
    <n v="2010"/>
    <n v="902"/>
    <s v="Town of Ashburnham"/>
    <s v="A"/>
    <s v="Bundled"/>
    <s v="O"/>
    <x v="33"/>
    <x v="0"/>
    <n v="3199"/>
    <n v="21350"/>
    <n v="2728"/>
    <n v="160"/>
    <n v="1125"/>
    <n v="175"/>
    <n v="1441"/>
    <n v="11118"/>
    <n v="43"/>
  </r>
  <r>
    <n v="2010"/>
    <n v="906"/>
    <s v="Town of Ashland"/>
    <s v="A"/>
    <s v="Bundled"/>
    <s v="O"/>
    <x v="34"/>
    <x v="0"/>
    <n v="1222"/>
    <n v="8336"/>
    <n v="1298"/>
    <n v="731"/>
    <n v="5003"/>
    <n v="251"/>
    <n v="643"/>
    <n v="4906"/>
    <n v="4"/>
  </r>
  <r>
    <n v="2010"/>
    <n v="907"/>
    <s v="City of Ashland"/>
    <s v="A"/>
    <s v="Bundled"/>
    <s v="O"/>
    <x v="35"/>
    <x v="0"/>
    <n v="6213"/>
    <n v="91219"/>
    <n v="9557"/>
    <n v="5093"/>
    <n v="81803"/>
    <n v="1499"/>
    <s v="."/>
    <s v="."/>
    <s v="."/>
  </r>
  <r>
    <n v="2010"/>
    <n v="911"/>
    <s v="City of Ashland"/>
    <s v="A"/>
    <s v="Bundled"/>
    <s v="O"/>
    <x v="23"/>
    <x v="0"/>
    <n v="634"/>
    <n v="4812"/>
    <n v="500"/>
    <n v="814"/>
    <n v="6345"/>
    <n v="171"/>
    <s v="."/>
    <s v="."/>
    <s v="."/>
  </r>
  <r>
    <n v="2010"/>
    <n v="918"/>
    <s v="City of Aspen"/>
    <s v="A"/>
    <s v="Bundled"/>
    <s v="O"/>
    <x v="36"/>
    <x v="0"/>
    <n v="2423"/>
    <n v="17975"/>
    <n v="1155"/>
    <n v="3709"/>
    <n v="47250"/>
    <n v="1597"/>
    <s v="."/>
    <s v="."/>
    <s v="."/>
  </r>
  <r>
    <n v="2010"/>
    <n v="925"/>
    <s v="Ashley Chicot Elec Coop, Inc"/>
    <s v="A"/>
    <s v="Bundled"/>
    <s v="O"/>
    <x v="31"/>
    <x v="1"/>
    <n v="6124"/>
    <n v="59727"/>
    <n v="4276"/>
    <n v="1647"/>
    <n v="16644"/>
    <n v="394"/>
    <n v="1819"/>
    <n v="14011"/>
    <n v="322"/>
  </r>
  <r>
    <n v="2010"/>
    <n v="925"/>
    <s v="Ashley Chicot Elec Coop, Inc"/>
    <s v="A"/>
    <s v="Bundled"/>
    <s v="O"/>
    <x v="2"/>
    <x v="1"/>
    <n v="175"/>
    <n v="1722"/>
    <n v="116"/>
    <n v="0"/>
    <n v="0"/>
    <n v="0"/>
    <s v="."/>
    <s v="."/>
    <s v="."/>
  </r>
  <r>
    <n v="2010"/>
    <n v="942"/>
    <s v="Atchison-Holt Electric Coop"/>
    <s v="A"/>
    <s v="Bundled"/>
    <s v="O"/>
    <x v="11"/>
    <x v="1"/>
    <n v="1217"/>
    <n v="9813"/>
    <n v="1064"/>
    <n v="567"/>
    <n v="4755"/>
    <n v="89"/>
    <n v="32"/>
    <n v="84"/>
    <n v="40"/>
  </r>
  <r>
    <n v="2010"/>
    <n v="942"/>
    <s v="Atchison-Holt Electric Coop"/>
    <s v="A"/>
    <s v="Bundled"/>
    <s v="O"/>
    <x v="20"/>
    <x v="1"/>
    <n v="2981"/>
    <n v="27930"/>
    <n v="2368"/>
    <n v="1387"/>
    <n v="13532"/>
    <n v="197"/>
    <n v="1660"/>
    <n v="23466"/>
    <n v="88"/>
  </r>
  <r>
    <n v="2010"/>
    <n v="944"/>
    <s v="City of Athens"/>
    <s v="A"/>
    <s v="Bundled"/>
    <s v="O"/>
    <x v="16"/>
    <x v="0"/>
    <n v="57858"/>
    <n v="663493"/>
    <n v="34679"/>
    <n v="27456"/>
    <n v="286376"/>
    <n v="6383"/>
    <n v="7392"/>
    <n v="90379"/>
    <n v="11"/>
  </r>
  <r>
    <n v="2010"/>
    <n v="947"/>
    <s v="Athens Utility Board"/>
    <s v="A"/>
    <s v="Bundled"/>
    <s v="O"/>
    <x v="28"/>
    <x v="0"/>
    <n v="15926"/>
    <n v="174951"/>
    <n v="10842"/>
    <n v="14616"/>
    <n v="148036"/>
    <n v="2271"/>
    <n v="17288"/>
    <n v="286545"/>
    <n v="11"/>
  </r>
  <r>
    <n v="2010"/>
    <n v="963"/>
    <s v="Atlantic City Electric Co"/>
    <s v="A"/>
    <s v="Bundled"/>
    <s v="O"/>
    <x v="37"/>
    <x v="3"/>
    <n v="761498"/>
    <n v="4623795"/>
    <n v="475594"/>
    <n v="282327.7"/>
    <n v="1870936"/>
    <n v="58403"/>
    <n v="16597.8"/>
    <n v="150162"/>
    <n v="778"/>
  </r>
  <r>
    <n v="2010"/>
    <n v="963"/>
    <s v="Atlantic City Electric Co"/>
    <s v="C"/>
    <s v="Delivery"/>
    <s v="O"/>
    <x v="37"/>
    <x v="3"/>
    <n v="3460.2"/>
    <n v="67680"/>
    <n v="6119"/>
    <n v="78185.899999999994"/>
    <n v="2625469"/>
    <n v="6334"/>
    <n v="19689.599999999999"/>
    <n v="846653"/>
    <n v="172"/>
  </r>
  <r>
    <n v="2010"/>
    <n v="965"/>
    <s v="Atlantic Municipal Utilities"/>
    <s v="A"/>
    <s v="Bundled"/>
    <s v="O"/>
    <x v="11"/>
    <x v="0"/>
    <n v="2699"/>
    <n v="42459"/>
    <n v="3822"/>
    <n v="3097"/>
    <n v="53753"/>
    <n v="809"/>
    <n v="450"/>
    <n v="11129"/>
    <n v="1"/>
  </r>
  <r>
    <n v="2010"/>
    <n v="970"/>
    <s v="Ameren Energy Marketing"/>
    <s v="B"/>
    <s v="Energy"/>
    <s v="O"/>
    <x v="6"/>
    <x v="2"/>
    <n v="0"/>
    <n v="0"/>
    <n v="0"/>
    <n v="179812"/>
    <n v="2551950"/>
    <n v="1206"/>
    <n v="168152"/>
    <n v="3564273"/>
    <n v="108"/>
  </r>
  <r>
    <n v="2010"/>
    <n v="989"/>
    <s v="City of Attica"/>
    <s v="A"/>
    <s v="Bundled"/>
    <s v="O"/>
    <x v="23"/>
    <x v="0"/>
    <n v="505"/>
    <n v="5020"/>
    <n v="370"/>
    <n v="123"/>
    <n v="1221"/>
    <n v="86"/>
    <n v="55"/>
    <n v="543"/>
    <n v="9"/>
  </r>
  <r>
    <n v="2010"/>
    <n v="993"/>
    <s v="Auburn Board of Public Works"/>
    <s v="A"/>
    <s v="Bundled"/>
    <s v="O"/>
    <x v="26"/>
    <x v="0"/>
    <n v="2059"/>
    <n v="27500"/>
    <n v="2015"/>
    <n v="2101"/>
    <n v="25700"/>
    <n v="870"/>
    <n v="413"/>
    <n v="5300"/>
    <n v="3"/>
  </r>
  <r>
    <n v="2010"/>
    <n v="994"/>
    <s v="City of Auburn"/>
    <s v="A"/>
    <s v="Bundled"/>
    <s v="O"/>
    <x v="12"/>
    <x v="0"/>
    <n v="3921"/>
    <n v="66786"/>
    <n v="6104"/>
    <n v="2125"/>
    <n v="27262"/>
    <n v="887"/>
    <n v="19067.3"/>
    <n v="310853"/>
    <n v="114"/>
  </r>
  <r>
    <n v="2010"/>
    <n v="995"/>
    <s v="City of Auburn"/>
    <s v="A"/>
    <s v="Bundled"/>
    <s v="O"/>
    <x v="11"/>
    <x v="0"/>
    <n v="235"/>
    <n v="2000"/>
    <n v="186"/>
    <s v="."/>
    <s v="."/>
    <s v="."/>
    <s v="."/>
    <s v="."/>
    <s v="."/>
  </r>
  <r>
    <n v="2010"/>
    <n v="998"/>
    <s v="City of Augusta"/>
    <s v="A"/>
    <s v="Bundled"/>
    <s v="O"/>
    <x v="23"/>
    <x v="0"/>
    <n v="4541"/>
    <n v="41173"/>
    <n v="3873"/>
    <n v="2677"/>
    <n v="27408"/>
    <n v="444"/>
    <s v="."/>
    <s v="."/>
    <s v="."/>
  </r>
  <r>
    <n v="2010"/>
    <n v="1000"/>
    <s v="City of Augusta"/>
    <s v="A"/>
    <s v="Bundled"/>
    <s v="O"/>
    <x v="31"/>
    <x v="0"/>
    <n v="867"/>
    <n v="10343"/>
    <n v="838"/>
    <n v="323"/>
    <n v="5042"/>
    <n v="131"/>
    <s v="."/>
    <s v="."/>
    <s v="."/>
  </r>
  <r>
    <n v="2010"/>
    <n v="1002"/>
    <s v="City of Aurelia"/>
    <s v="A"/>
    <s v="Bundled"/>
    <s v="O"/>
    <x v="11"/>
    <x v="0"/>
    <n v="435"/>
    <n v="5000"/>
    <n v="443"/>
    <n v="67"/>
    <n v="800"/>
    <n v="63"/>
    <n v="210"/>
    <n v="2400"/>
    <n v="15"/>
  </r>
  <r>
    <n v="2010"/>
    <n v="1004"/>
    <s v="City of Aurora"/>
    <s v="A"/>
    <s v="Bundled"/>
    <s v="O"/>
    <x v="32"/>
    <x v="0"/>
    <n v="287"/>
    <n v="2882"/>
    <n v="268"/>
    <n v="31"/>
    <n v="278"/>
    <n v="24"/>
    <n v="160"/>
    <n v="1091"/>
    <n v="5"/>
  </r>
  <r>
    <n v="2010"/>
    <n v="1009"/>
    <s v="Austin City of"/>
    <s v="A"/>
    <s v="Bundled"/>
    <s v="O"/>
    <x v="5"/>
    <x v="0"/>
    <n v="9628.6"/>
    <n v="81136"/>
    <n v="10576"/>
    <n v="13365.5"/>
    <n v="136445"/>
    <n v="1855"/>
    <n v="7466.3"/>
    <n v="119919"/>
    <n v="1"/>
  </r>
  <r>
    <n v="2010"/>
    <n v="1015"/>
    <s v="Austin Energy"/>
    <s v="A"/>
    <s v="Bundled"/>
    <s v="O"/>
    <x v="27"/>
    <x v="0"/>
    <n v="415718"/>
    <n v="4252796"/>
    <n v="369901"/>
    <n v="512681"/>
    <n v="5707609"/>
    <n v="45148"/>
    <n v="126038"/>
    <n v="2037889"/>
    <n v="79"/>
  </r>
  <r>
    <n v="2010"/>
    <n v="1024"/>
    <s v="Ava City of"/>
    <s v="A"/>
    <s v="Bundled"/>
    <s v="O"/>
    <x v="20"/>
    <x v="0"/>
    <n v="937"/>
    <n v="12391"/>
    <n v="1218"/>
    <n v="382"/>
    <n v="5125"/>
    <n v="302"/>
    <n v="1898"/>
    <n v="48154"/>
    <n v="44"/>
  </r>
  <r>
    <n v="2010"/>
    <n v="1028"/>
    <s v="Town of Avilla"/>
    <s v="A"/>
    <s v="Bundled"/>
    <s v="O"/>
    <x v="12"/>
    <x v="0"/>
    <n v="716"/>
    <n v="8965"/>
    <n v="943"/>
    <n v="435"/>
    <n v="4461"/>
    <n v="111"/>
    <n v="1168"/>
    <n v="16902"/>
    <n v="20"/>
  </r>
  <r>
    <n v="2010"/>
    <n v="1033"/>
    <s v="City of Axtell"/>
    <s v="A"/>
    <s v="Bundled"/>
    <s v="O"/>
    <x v="23"/>
    <x v="0"/>
    <n v="175"/>
    <n v="2239"/>
    <n v="193"/>
    <n v="102"/>
    <n v="963"/>
    <n v="39"/>
    <s v="."/>
    <s v="."/>
    <s v="."/>
  </r>
  <r>
    <n v="2010"/>
    <n v="1036"/>
    <s v="Town of Ayden"/>
    <s v="A"/>
    <s v="Bundled"/>
    <s v="O"/>
    <x v="18"/>
    <x v="0"/>
    <n v="6592.9"/>
    <n v="50171"/>
    <n v="4075"/>
    <n v="3239.5"/>
    <n v="25570"/>
    <n v="535"/>
    <n v="2437.6999999999998"/>
    <n v="25810"/>
    <n v="1"/>
  </r>
  <r>
    <n v="2010"/>
    <n v="1046"/>
    <s v="Aztec City of"/>
    <s v="A"/>
    <s v="Bundled"/>
    <s v="O"/>
    <x v="38"/>
    <x v="0"/>
    <n v="2631"/>
    <n v="18043"/>
    <n v="2676"/>
    <n v="3592"/>
    <n v="26088"/>
    <n v="462"/>
    <s v="."/>
    <s v="."/>
    <s v="."/>
  </r>
  <r>
    <n v="2010"/>
    <n v="1050"/>
    <s v="City of Azusa"/>
    <s v="A"/>
    <s v="Bundled"/>
    <s v="O"/>
    <x v="19"/>
    <x v="0"/>
    <n v="9899"/>
    <n v="77828"/>
    <n v="13598"/>
    <n v="10796"/>
    <n v="83184"/>
    <n v="1642"/>
    <n v="9405"/>
    <n v="84604"/>
    <n v="36"/>
  </r>
  <r>
    <n v="2010"/>
    <n v="1062"/>
    <s v="BARC Electric Coop Inc"/>
    <s v="A"/>
    <s v="Bundled"/>
    <s v="O"/>
    <x v="4"/>
    <x v="1"/>
    <n v="15581.4"/>
    <n v="125259"/>
    <n v="12060"/>
    <n v="5024"/>
    <n v="48691"/>
    <n v="593"/>
    <s v="."/>
    <s v="."/>
    <s v="."/>
  </r>
  <r>
    <n v="2010"/>
    <n v="1080"/>
    <s v="City of Badger"/>
    <s v="A"/>
    <s v="Bundled"/>
    <s v="O"/>
    <x v="32"/>
    <x v="0"/>
    <n v="108"/>
    <n v="1339"/>
    <n v="87"/>
    <n v="67"/>
    <n v="327"/>
    <n v="4"/>
    <s v="."/>
    <s v="."/>
    <s v="."/>
  </r>
  <r>
    <n v="2010"/>
    <n v="1101"/>
    <s v="Bagley Public Utilities Comm"/>
    <s v="A"/>
    <s v="Bundled"/>
    <s v="O"/>
    <x v="5"/>
    <x v="0"/>
    <n v="614.6"/>
    <n v="7372"/>
    <n v="542"/>
    <n v="307.8"/>
    <n v="3864"/>
    <n v="136"/>
    <n v="1154.5"/>
    <n v="14495"/>
    <n v="64"/>
  </r>
  <r>
    <n v="2010"/>
    <n v="1119"/>
    <s v="Town of Bainbridge"/>
    <s v="A"/>
    <s v="Bundled"/>
    <s v="O"/>
    <x v="12"/>
    <x v="0"/>
    <n v="357.3"/>
    <n v="3819"/>
    <n v="331"/>
    <n v="194.1"/>
    <n v="1926"/>
    <n v="63"/>
    <s v="."/>
    <s v="."/>
    <s v="."/>
  </r>
  <r>
    <n v="2010"/>
    <n v="1148"/>
    <s v="City of Baldwin City"/>
    <s v="A"/>
    <s v="Bundled"/>
    <s v="O"/>
    <x v="23"/>
    <x v="0"/>
    <n v="2128"/>
    <n v="16782"/>
    <n v="1584"/>
    <n v="1894"/>
    <n v="15962"/>
    <n v="279"/>
    <s v="."/>
    <s v="."/>
    <s v="."/>
  </r>
  <r>
    <n v="2010"/>
    <n v="1149"/>
    <s v="Baldwin County El Member Corp"/>
    <s v="A"/>
    <s v="Bundled"/>
    <s v="O"/>
    <x v="16"/>
    <x v="1"/>
    <n v="100686"/>
    <n v="880225"/>
    <n v="60866"/>
    <n v="43481"/>
    <n v="445376"/>
    <n v="6346"/>
    <s v="."/>
    <s v="."/>
    <s v="."/>
  </r>
  <r>
    <n v="2010"/>
    <n v="1167"/>
    <s v="Baltimore Gas &amp; Electric Co"/>
    <s v="A"/>
    <s v="Bundled"/>
    <s v="O"/>
    <x v="3"/>
    <x v="3"/>
    <n v="1808619"/>
    <n v="12344328"/>
    <n v="1005310"/>
    <n v="467353"/>
    <n v="3706750"/>
    <n v="75771"/>
    <n v="28665"/>
    <n v="267038"/>
    <n v="3368"/>
  </r>
  <r>
    <n v="2010"/>
    <n v="1167"/>
    <s v="Baltimore Gas &amp; Electric Co"/>
    <s v="C"/>
    <s v="Delivery"/>
    <s v="O"/>
    <x v="3"/>
    <x v="3"/>
    <n v="48090"/>
    <n v="1490128"/>
    <n v="107789"/>
    <n v="249187"/>
    <n v="12504155"/>
    <n v="42656"/>
    <n v="24069"/>
    <n v="2255331"/>
    <n v="2042"/>
  </r>
  <r>
    <n v="2010"/>
    <n v="1169"/>
    <s v="Bailey County Elec Coop Assn"/>
    <s v="A"/>
    <s v="Bundled"/>
    <s v="O"/>
    <x v="27"/>
    <x v="1"/>
    <n v="2478"/>
    <n v="24880"/>
    <n v="2492"/>
    <n v="3961"/>
    <n v="45417"/>
    <n v="556"/>
    <n v="18101"/>
    <n v="200278"/>
    <n v="4343"/>
  </r>
  <r>
    <n v="2010"/>
    <n v="1170"/>
    <s v="Bamberg Board of Public Works"/>
    <s v="A"/>
    <s v="Bundled"/>
    <s v="O"/>
    <x v="0"/>
    <x v="0"/>
    <n v="1921"/>
    <n v="23382"/>
    <n v="1459"/>
    <n v="1809"/>
    <n v="22561"/>
    <n v="359"/>
    <n v="469"/>
    <n v="8742"/>
    <n v="6"/>
  </r>
  <r>
    <n v="2010"/>
    <n v="1172"/>
    <s v="Bancroft Municipal Utilities"/>
    <s v="A"/>
    <s v="Bundled"/>
    <s v="O"/>
    <x v="11"/>
    <x v="0"/>
    <n v="347"/>
    <n v="3394"/>
    <n v="398"/>
    <n v="298"/>
    <n v="3010"/>
    <n v="109"/>
    <n v="592"/>
    <n v="6355"/>
    <n v="105"/>
  </r>
  <r>
    <n v="2010"/>
    <n v="1175"/>
    <s v="Bandera Electric Coop, Inc"/>
    <s v="A"/>
    <s v="Bundled"/>
    <s v="O"/>
    <x v="27"/>
    <x v="1"/>
    <n v="40149"/>
    <n v="402162"/>
    <n v="27570"/>
    <n v="15108"/>
    <n v="147915"/>
    <n v="4280"/>
    <n v="67"/>
    <n v="665"/>
    <n v="41"/>
  </r>
  <r>
    <n v="2010"/>
    <n v="1176"/>
    <s v="City of Bandon"/>
    <s v="A"/>
    <s v="Bundled"/>
    <s v="O"/>
    <x v="35"/>
    <x v="0"/>
    <n v="2444"/>
    <n v="33339"/>
    <n v="2750"/>
    <n v="2053"/>
    <n v="27473"/>
    <n v="982"/>
    <n v="110"/>
    <n v="1145"/>
    <n v="3"/>
  </r>
  <r>
    <n v="2010"/>
    <n v="1179"/>
    <s v="Bangor Hydro-Electric Co"/>
    <s v="C"/>
    <s v="Delivery"/>
    <s v="O"/>
    <x v="39"/>
    <x v="3"/>
    <n v="50607"/>
    <n v="591050"/>
    <n v="101103"/>
    <n v="41045"/>
    <n v="602782"/>
    <n v="17324"/>
    <n v="11501"/>
    <n v="362990"/>
    <n v="42"/>
  </r>
  <r>
    <n v="2010"/>
    <n v="1181"/>
    <s v="Bangor City of"/>
    <s v="A"/>
    <s v="Bundled"/>
    <s v="O"/>
    <x v="7"/>
    <x v="0"/>
    <n v="1304"/>
    <n v="11918"/>
    <n v="1423"/>
    <n v="894"/>
    <n v="7886"/>
    <n v="455"/>
    <n v="581"/>
    <n v="7395"/>
    <n v="16"/>
  </r>
  <r>
    <n v="2010"/>
    <n v="1192"/>
    <s v="Banning City of"/>
    <s v="A"/>
    <s v="Bundled"/>
    <s v="O"/>
    <x v="19"/>
    <x v="0"/>
    <n v="11812"/>
    <n v="65417"/>
    <n v="10642"/>
    <n v="10560"/>
    <n v="58230"/>
    <n v="1122"/>
    <n v="1596"/>
    <n v="9395"/>
    <n v="6"/>
  </r>
  <r>
    <n v="2010"/>
    <n v="1196"/>
    <s v="Village of Baraga"/>
    <s v="A"/>
    <s v="Bundled"/>
    <s v="O"/>
    <x v="25"/>
    <x v="0"/>
    <n v="379.3"/>
    <n v="3007"/>
    <n v="639"/>
    <n v="2055.6999999999998"/>
    <n v="15585"/>
    <n v="133"/>
    <n v="0"/>
    <n v="0"/>
    <n v="0"/>
  </r>
  <r>
    <n v="2010"/>
    <n v="1201"/>
    <s v="Barbourville Utility Comm"/>
    <s v="A"/>
    <s v="Bundled"/>
    <s v="O"/>
    <x v="29"/>
    <x v="0"/>
    <n v="3880"/>
    <n v="49898"/>
    <n v="3460"/>
    <n v="676"/>
    <n v="8929"/>
    <n v="518"/>
    <n v="3425"/>
    <n v="54741"/>
    <n v="190"/>
  </r>
  <r>
    <n v="2010"/>
    <n v="1205"/>
    <s v="City of Bardwell"/>
    <s v="A"/>
    <s v="Bundled"/>
    <s v="O"/>
    <x v="29"/>
    <x v="0"/>
    <n v="365"/>
    <n v="4036"/>
    <n v="433"/>
    <n v="403"/>
    <n v="3622"/>
    <n v="111"/>
    <s v="."/>
    <s v="."/>
    <s v="."/>
  </r>
  <r>
    <n v="2010"/>
    <n v="1208"/>
    <s v="Town of Bargersville"/>
    <s v="A"/>
    <s v="Bundled"/>
    <s v="O"/>
    <x v="12"/>
    <x v="0"/>
    <n v="3617"/>
    <n v="39134"/>
    <n v="3138"/>
    <n v="1718"/>
    <n v="17330"/>
    <n v="390"/>
    <n v="415"/>
    <n v="4481"/>
    <n v="32"/>
  </r>
  <r>
    <n v="2010"/>
    <n v="1232"/>
    <s v="City of Barnesville"/>
    <s v="A"/>
    <s v="Bundled"/>
    <s v="O"/>
    <x v="10"/>
    <x v="0"/>
    <n v="3188"/>
    <n v="27961"/>
    <n v="2583"/>
    <n v="2753"/>
    <n v="33655"/>
    <n v="280"/>
    <n v="1369"/>
    <n v="20030"/>
    <n v="1"/>
  </r>
  <r>
    <n v="2010"/>
    <n v="1233"/>
    <s v="City of Barnesville"/>
    <s v="A"/>
    <s v="Bundled"/>
    <s v="O"/>
    <x v="5"/>
    <x v="0"/>
    <n v="1572"/>
    <n v="16621"/>
    <n v="1045"/>
    <n v="351"/>
    <n v="4841"/>
    <n v="122"/>
    <s v="."/>
    <s v="."/>
    <s v="."/>
  </r>
  <r>
    <n v="2010"/>
    <n v="1251"/>
    <s v="Barron Electric Coop"/>
    <s v="A"/>
    <s v="Bundled"/>
    <s v="O"/>
    <x v="7"/>
    <x v="1"/>
    <n v="24143.1"/>
    <n v="191756"/>
    <n v="17556"/>
    <n v="2238.4"/>
    <n v="22725"/>
    <n v="192"/>
    <n v="4080.7"/>
    <n v="67625"/>
    <n v="117"/>
  </r>
  <r>
    <n v="2010"/>
    <n v="1273"/>
    <s v="Bartlett Electric Coop, Inc"/>
    <s v="A"/>
    <s v="Bundled"/>
    <s v="O"/>
    <x v="27"/>
    <x v="1"/>
    <n v="17156"/>
    <n v="145621"/>
    <n v="9240"/>
    <n v="3617"/>
    <n v="30737"/>
    <n v="815"/>
    <n v="717"/>
    <n v="7756"/>
    <n v="3"/>
  </r>
  <r>
    <n v="2010"/>
    <n v="1276"/>
    <s v="Barrow Utils &amp; Elec Coop, Inc"/>
    <s v="A"/>
    <s v="Bundled"/>
    <s v="O"/>
    <x v="15"/>
    <x v="1"/>
    <n v="1287"/>
    <n v="11114"/>
    <n v="1453"/>
    <n v="3833"/>
    <n v="38129"/>
    <n v="397"/>
    <s v="."/>
    <s v="."/>
    <s v="."/>
  </r>
  <r>
    <n v="2010"/>
    <n v="1278"/>
    <s v="City of Barron"/>
    <s v="A"/>
    <s v="Bundled"/>
    <s v="O"/>
    <x v="7"/>
    <x v="0"/>
    <n v="1278.4000000000001"/>
    <n v="13914"/>
    <n v="1474"/>
    <n v="791.3"/>
    <n v="8807"/>
    <n v="318"/>
    <n v="3866.2"/>
    <n v="57868"/>
    <n v="46"/>
  </r>
  <r>
    <n v="2010"/>
    <n v="1279"/>
    <s v="Barry Electric Coop"/>
    <s v="A"/>
    <s v="Bundled"/>
    <s v="O"/>
    <x v="20"/>
    <x v="1"/>
    <n v="11381.2"/>
    <n v="124520"/>
    <n v="8359"/>
    <n v="3953.8"/>
    <n v="49867"/>
    <n v="1306"/>
    <n v="1315.4"/>
    <n v="20057"/>
    <n v="3"/>
  </r>
  <r>
    <n v="2010"/>
    <n v="1283"/>
    <s v="Bartholomew County Rural E M C"/>
    <s v="A"/>
    <s v="Bundled"/>
    <s v="O"/>
    <x v="12"/>
    <x v="1"/>
    <n v="18298.099999999999"/>
    <n v="161438"/>
    <n v="10272"/>
    <n v="3884.2"/>
    <n v="38470"/>
    <n v="635"/>
    <n v="11923"/>
    <n v="174678"/>
    <n v="9"/>
  </r>
  <r>
    <n v="2010"/>
    <n v="1287"/>
    <s v="City of Bartlett"/>
    <s v="A"/>
    <s v="Bundled"/>
    <s v="O"/>
    <x v="27"/>
    <x v="0"/>
    <n v="1002"/>
    <n v="8084"/>
    <n v="588"/>
    <n v="368"/>
    <n v="2924"/>
    <n v="60"/>
    <s v="."/>
    <s v="."/>
    <s v="."/>
  </r>
  <r>
    <n v="2010"/>
    <n v="1299"/>
    <s v="Barton Village, Inc"/>
    <s v="A"/>
    <s v="Bundled"/>
    <s v="O"/>
    <x v="40"/>
    <x v="0"/>
    <n v="1784.7"/>
    <n v="10663"/>
    <n v="1655"/>
    <n v="713.4"/>
    <n v="4164"/>
    <n v="222"/>
    <s v="."/>
    <s v="."/>
    <s v="."/>
  </r>
  <r>
    <n v="2010"/>
    <n v="1300"/>
    <s v="Bartow City of"/>
    <s v="A"/>
    <s v="Bundled"/>
    <s v="O"/>
    <x v="17"/>
    <x v="0"/>
    <n v="19667"/>
    <n v="144190"/>
    <n v="9945"/>
    <n v="9446"/>
    <n v="67969"/>
    <n v="1423"/>
    <n v="9936"/>
    <n v="73256"/>
    <n v="291"/>
  </r>
  <r>
    <n v="2010"/>
    <n v="1301"/>
    <s v="Barton County Elec Coop, Inc"/>
    <s v="A"/>
    <s v="Bundled"/>
    <s v="O"/>
    <x v="20"/>
    <x v="1"/>
    <n v="9936"/>
    <n v="82502"/>
    <n v="5033"/>
    <n v="3862"/>
    <n v="34218"/>
    <n v="1333"/>
    <n v="2013"/>
    <n v="22517"/>
    <n v="31"/>
  </r>
  <r>
    <n v="2010"/>
    <n v="1307"/>
    <s v="Basin Electric Power Coop"/>
    <s v="A"/>
    <s v="Bundled"/>
    <s v="O"/>
    <x v="41"/>
    <x v="1"/>
    <s v="."/>
    <s v="."/>
    <s v="."/>
    <s v="."/>
    <s v="."/>
    <s v="."/>
    <n v="57566"/>
    <n v="998782"/>
    <n v="1"/>
  </r>
  <r>
    <n v="2010"/>
    <n v="1307"/>
    <s v="Basin Electric Power Coop"/>
    <s v="A"/>
    <s v="Bundled"/>
    <s v="O"/>
    <x v="32"/>
    <x v="1"/>
    <s v="."/>
    <s v="."/>
    <s v="."/>
    <n v="1149"/>
    <n v="11349"/>
    <n v="1"/>
    <s v="."/>
    <s v="."/>
    <s v="."/>
  </r>
  <r>
    <n v="2010"/>
    <n v="1324"/>
    <s v="City of Bastrop"/>
    <s v="A"/>
    <s v="Bundled"/>
    <s v="O"/>
    <x v="27"/>
    <x v="0"/>
    <n v="2787"/>
    <n v="23813"/>
    <n v="1938"/>
    <n v="3602"/>
    <n v="34067"/>
    <n v="648"/>
    <n v="0"/>
    <n v="0"/>
    <n v="0"/>
  </r>
  <r>
    <n v="2010"/>
    <n v="1325"/>
    <s v="City of Batavia"/>
    <s v="A"/>
    <s v="Bundled"/>
    <s v="O"/>
    <x v="6"/>
    <x v="0"/>
    <n v="10133.299999999999"/>
    <n v="99463"/>
    <n v="9455"/>
    <n v="14540.7"/>
    <n v="161560"/>
    <n v="1295"/>
    <n v="13025.4"/>
    <n v="167276"/>
    <n v="11"/>
  </r>
  <r>
    <n v="2010"/>
    <n v="1326"/>
    <s v="Village of Bartley"/>
    <s v="A"/>
    <s v="Bundled"/>
    <s v="O"/>
    <x v="26"/>
    <x v="0"/>
    <n v="219"/>
    <n v="2210"/>
    <n v="160"/>
    <n v="234"/>
    <n v="2890"/>
    <n v="15"/>
    <s v="."/>
    <s v="."/>
    <s v="."/>
  </r>
  <r>
    <n v="2010"/>
    <n v="1343"/>
    <s v="Bath Electric Gas &amp; Water Sys"/>
    <s v="A"/>
    <s v="Bundled"/>
    <s v="O"/>
    <x v="8"/>
    <x v="0"/>
    <n v="2282"/>
    <n v="43687"/>
    <n v="3813"/>
    <n v="1062"/>
    <n v="18768"/>
    <n v="858"/>
    <n v="903"/>
    <n v="20286"/>
    <n v="25"/>
  </r>
  <r>
    <n v="2010"/>
    <n v="1346"/>
    <s v="City of Battle Creek"/>
    <s v="A"/>
    <s v="Bundled"/>
    <s v="O"/>
    <x v="26"/>
    <x v="0"/>
    <n v="605"/>
    <n v="6356"/>
    <n v="482"/>
    <n v="309"/>
    <n v="4097"/>
    <n v="86"/>
    <n v="55"/>
    <n v="808"/>
    <n v="2"/>
  </r>
  <r>
    <n v="2010"/>
    <n v="1353"/>
    <s v="City of Baudette"/>
    <s v="A"/>
    <s v="Bundled"/>
    <s v="O"/>
    <x v="5"/>
    <x v="0"/>
    <n v="458"/>
    <n v="4448"/>
    <n v="574"/>
    <n v="961"/>
    <n v="11346"/>
    <n v="171"/>
    <n v="494"/>
    <n v="6003"/>
    <n v="1"/>
  </r>
  <r>
    <n v="2010"/>
    <n v="1366"/>
    <s v="City of Bay City"/>
    <s v="A"/>
    <s v="Bundled"/>
    <s v="O"/>
    <x v="25"/>
    <x v="0"/>
    <n v="13475"/>
    <n v="134330"/>
    <n v="17913"/>
    <n v="14082"/>
    <n v="148138"/>
    <n v="2366"/>
    <n v="3411"/>
    <n v="48072"/>
    <n v="46"/>
  </r>
  <r>
    <n v="2010"/>
    <n v="1367"/>
    <s v="Bayfield Electric Coop, Inc"/>
    <s v="A"/>
    <s v="Bundled"/>
    <s v="O"/>
    <x v="25"/>
    <x v="1"/>
    <n v="43"/>
    <n v="187"/>
    <n v="67"/>
    <s v="."/>
    <s v="."/>
    <s v="."/>
    <s v="."/>
    <s v="."/>
    <s v="."/>
  </r>
  <r>
    <n v="2010"/>
    <n v="1367"/>
    <s v="Bayfield Electric Coop, Inc"/>
    <s v="A"/>
    <s v="Bundled"/>
    <s v="O"/>
    <x v="7"/>
    <x v="1"/>
    <n v="10043"/>
    <n v="68541"/>
    <n v="8685"/>
    <n v="805"/>
    <n v="9471"/>
    <n v="48"/>
    <s v="."/>
    <s v="."/>
    <s v="."/>
  </r>
  <r>
    <n v="2010"/>
    <n v="1374"/>
    <s v="City of Bayard"/>
    <s v="A"/>
    <s v="Bundled"/>
    <s v="O"/>
    <x v="26"/>
    <x v="0"/>
    <n v="609"/>
    <n v="4851"/>
    <n v="529"/>
    <n v="367"/>
    <n v="3143"/>
    <n v="102"/>
    <n v="120"/>
    <n v="883"/>
    <n v="6"/>
  </r>
  <r>
    <n v="2010"/>
    <n v="1386"/>
    <s v="Village of Beach City"/>
    <s v="A"/>
    <s v="Bundled"/>
    <s v="O"/>
    <x v="9"/>
    <x v="0"/>
    <n v="683"/>
    <n v="7539"/>
    <n v="771"/>
    <n v="153"/>
    <n v="1729"/>
    <n v="82"/>
    <n v="430"/>
    <n v="4907"/>
    <n v="23"/>
  </r>
  <r>
    <n v="2010"/>
    <n v="1387"/>
    <s v="City of Benham"/>
    <s v="A"/>
    <s v="Bundled"/>
    <s v="O"/>
    <x v="29"/>
    <x v="0"/>
    <n v="480"/>
    <n v="6713"/>
    <n v="310"/>
    <n v="73"/>
    <n v="1004"/>
    <n v="20"/>
    <n v="12"/>
    <n v="296"/>
    <n v="5"/>
  </r>
  <r>
    <n v="2010"/>
    <n v="1417"/>
    <s v="Beartooth Electric Coop, Inc"/>
    <s v="A"/>
    <s v="Bundled"/>
    <s v="O"/>
    <x v="42"/>
    <x v="1"/>
    <n v="7046"/>
    <n v="46468"/>
    <n v="4813"/>
    <n v="1025"/>
    <n v="7311"/>
    <n v="367"/>
    <n v="228"/>
    <n v="2372"/>
    <n v="1"/>
  </r>
  <r>
    <n v="2010"/>
    <n v="1417"/>
    <s v="Beartooth Electric Coop, Inc"/>
    <s v="A"/>
    <s v="Bundled"/>
    <s v="O"/>
    <x v="43"/>
    <x v="1"/>
    <n v="642"/>
    <n v="4541"/>
    <n v="351"/>
    <n v="296"/>
    <n v="2436"/>
    <n v="58"/>
    <n v="0"/>
    <n v="0"/>
    <n v="0"/>
  </r>
  <r>
    <n v="2010"/>
    <n v="1427"/>
    <s v="Beatrice City of"/>
    <s v="A"/>
    <s v="Bundled"/>
    <s v="O"/>
    <x v="26"/>
    <x v="0"/>
    <n v="5981"/>
    <n v="73467"/>
    <n v="5887"/>
    <n v="2042"/>
    <n v="23993"/>
    <n v="1307"/>
    <n v="6022"/>
    <n v="79239"/>
    <n v="138"/>
  </r>
  <r>
    <n v="2010"/>
    <n v="1434"/>
    <s v="Beaver City Corporation"/>
    <s v="A"/>
    <s v="Bundled"/>
    <s v="O"/>
    <x v="44"/>
    <x v="0"/>
    <n v="761.1"/>
    <n v="10972"/>
    <n v="1492"/>
    <n v="1326.6"/>
    <n v="19124"/>
    <n v="401"/>
    <n v="87"/>
    <n v="1254"/>
    <n v="3"/>
  </r>
  <r>
    <n v="2010"/>
    <n v="1435"/>
    <s v="City of Beaver City"/>
    <s v="A"/>
    <s v="Bundled"/>
    <s v="O"/>
    <x v="26"/>
    <x v="0"/>
    <n v="402"/>
    <n v="5675"/>
    <n v="360"/>
    <n v="83"/>
    <n v="1200"/>
    <n v="35"/>
    <s v="."/>
    <s v="."/>
    <s v="."/>
  </r>
  <r>
    <n v="2010"/>
    <n v="1456"/>
    <s v="City of Bedford"/>
    <s v="A"/>
    <s v="Bundled"/>
    <s v="O"/>
    <x v="4"/>
    <x v="0"/>
    <n v="8662.5"/>
    <n v="89303"/>
    <n v="5581"/>
    <n v="4433.3999999999996"/>
    <n v="44550"/>
    <n v="896"/>
    <n v="5437.9"/>
    <n v="74639"/>
    <n v="27"/>
  </r>
  <r>
    <n v="2010"/>
    <n v="1458"/>
    <s v="Beauregard Electric Coop, Inc"/>
    <s v="A"/>
    <s v="Bundled"/>
    <s v="O"/>
    <x v="2"/>
    <x v="1"/>
    <n v="56684"/>
    <n v="646604"/>
    <n v="36332"/>
    <n v="22464"/>
    <n v="366863"/>
    <n v="2594"/>
    <s v="."/>
    <s v="."/>
    <s v="."/>
  </r>
  <r>
    <n v="2010"/>
    <n v="1494"/>
    <s v="Belhaven Town of"/>
    <s v="A"/>
    <s v="Bundled"/>
    <s v="O"/>
    <x v="18"/>
    <x v="0"/>
    <n v="1471.2"/>
    <n v="10220"/>
    <n v="957"/>
    <n v="1397.1"/>
    <n v="10860"/>
    <n v="207"/>
    <s v="."/>
    <s v="."/>
    <s v="."/>
  </r>
  <r>
    <n v="2010"/>
    <n v="1512"/>
    <s v="City of Belleville"/>
    <s v="A"/>
    <s v="Bundled"/>
    <s v="O"/>
    <x v="23"/>
    <x v="0"/>
    <n v="1188"/>
    <n v="9196"/>
    <n v="1100"/>
    <n v="1157"/>
    <n v="11592"/>
    <n v="272"/>
    <s v="."/>
    <s v="."/>
    <s v="."/>
  </r>
  <r>
    <n v="2010"/>
    <n v="1515"/>
    <s v="City of Bellevue"/>
    <s v="A"/>
    <s v="Bundled"/>
    <s v="O"/>
    <x v="11"/>
    <x v="0"/>
    <n v="1154"/>
    <n v="10686"/>
    <n v="1318"/>
    <n v="480"/>
    <n v="4541"/>
    <n v="200"/>
    <n v="333"/>
    <n v="3821"/>
    <n v="30"/>
  </r>
  <r>
    <n v="2010"/>
    <n v="1519"/>
    <s v="Bellville City of"/>
    <s v="A"/>
    <s v="Bundled"/>
    <s v="O"/>
    <x v="27"/>
    <x v="0"/>
    <n v="2934"/>
    <n v="26156"/>
    <n v="1953"/>
    <n v="3289"/>
    <n v="29101"/>
    <n v="432"/>
    <s v="."/>
    <s v="."/>
    <s v="."/>
  </r>
  <r>
    <n v="2010"/>
    <n v="1522"/>
    <s v="Village of Belmont"/>
    <s v="A"/>
    <s v="Bundled"/>
    <s v="O"/>
    <x v="7"/>
    <x v="0"/>
    <n v="370"/>
    <n v="3806"/>
    <n v="516"/>
    <n v="141"/>
    <n v="1596"/>
    <n v="268"/>
    <n v="1107"/>
    <n v="14813"/>
    <n v="16"/>
  </r>
  <r>
    <n v="2010"/>
    <n v="1523"/>
    <s v="Town of Belmont"/>
    <s v="A"/>
    <s v="Bundled"/>
    <s v="O"/>
    <x v="33"/>
    <x v="0"/>
    <n v="13272"/>
    <n v="75116"/>
    <n v="10217"/>
    <n v="3806"/>
    <n v="19004"/>
    <n v="830"/>
    <n v="5641"/>
    <n v="35222"/>
    <n v="63"/>
  </r>
  <r>
    <n v="2010"/>
    <n v="1525"/>
    <s v="City of Beloit"/>
    <s v="A"/>
    <s v="Bundled"/>
    <s v="O"/>
    <x v="23"/>
    <x v="0"/>
    <n v="1980.9"/>
    <n v="17122"/>
    <n v="2271"/>
    <n v="1376.1"/>
    <n v="11856"/>
    <n v="463"/>
    <n v="1449.5"/>
    <n v="16084"/>
    <n v="32"/>
  </r>
  <r>
    <n v="2010"/>
    <n v="1529"/>
    <s v="Beltrami Electric Coop, Inc"/>
    <s v="A"/>
    <s v="Bundled"/>
    <s v="O"/>
    <x v="5"/>
    <x v="1"/>
    <n v="28171.5"/>
    <n v="299478"/>
    <n v="18781"/>
    <n v="6603.1"/>
    <n v="76034"/>
    <n v="1385"/>
    <n v="5.9"/>
    <n v="56"/>
    <n v="18"/>
  </r>
  <r>
    <n v="2010"/>
    <n v="1554"/>
    <s v="City of Benkelman"/>
    <s v="A"/>
    <s v="Bundled"/>
    <s v="O"/>
    <x v="26"/>
    <x v="0"/>
    <n v="461.1"/>
    <n v="5232"/>
    <n v="511"/>
    <n v="548.79999999999995"/>
    <n v="5540"/>
    <n v="176"/>
    <s v="."/>
    <s v="."/>
    <s v="."/>
  </r>
  <r>
    <n v="2010"/>
    <n v="1566"/>
    <s v="City of Bennettsville"/>
    <s v="A"/>
    <s v="Bundled"/>
    <s v="O"/>
    <x v="0"/>
    <x v="0"/>
    <n v="5608"/>
    <n v="56066"/>
    <n v="4087"/>
    <n v="4661"/>
    <n v="46618"/>
    <n v="578"/>
    <s v="."/>
    <s v="."/>
    <s v="."/>
  </r>
  <r>
    <n v="2010"/>
    <n v="1571"/>
    <s v="Benson Town of"/>
    <s v="A"/>
    <s v="Bundled"/>
    <s v="O"/>
    <x v="18"/>
    <x v="0"/>
    <n v="2399"/>
    <n v="17418"/>
    <n v="1374"/>
    <n v="2453"/>
    <n v="20316"/>
    <n v="394"/>
    <s v="."/>
    <s v="."/>
    <s v="."/>
  </r>
  <r>
    <n v="2010"/>
    <n v="1573"/>
    <s v="City of Benson"/>
    <s v="A"/>
    <s v="Bundled"/>
    <s v="O"/>
    <x v="5"/>
    <x v="0"/>
    <n v="1421.4"/>
    <n v="15674"/>
    <n v="1528"/>
    <n v="536.4"/>
    <n v="5092"/>
    <n v="257"/>
    <n v="1279.8"/>
    <n v="16602"/>
    <n v="53"/>
  </r>
  <r>
    <n v="2010"/>
    <n v="1578"/>
    <s v="Benton County"/>
    <s v="A"/>
    <s v="Bundled"/>
    <s v="O"/>
    <x v="28"/>
    <x v="0"/>
    <n v="13079"/>
    <n v="127081"/>
    <n v="8568"/>
    <n v="6978"/>
    <n v="62758"/>
    <n v="1748"/>
    <n v="2478"/>
    <n v="28319"/>
    <n v="5"/>
  </r>
  <r>
    <n v="2010"/>
    <n v="1579"/>
    <s v="PUD No 1 of Benton County"/>
    <s v="A"/>
    <s v="Bundled"/>
    <s v="O"/>
    <x v="22"/>
    <x v="4"/>
    <n v="43707"/>
    <n v="654775"/>
    <n v="39687"/>
    <n v="28337"/>
    <n v="511341"/>
    <n v="7190"/>
    <n v="17809"/>
    <n v="426686"/>
    <n v="739"/>
  </r>
  <r>
    <n v="2010"/>
    <n v="1581"/>
    <s v="Benton City of"/>
    <s v="A"/>
    <s v="Bundled"/>
    <s v="O"/>
    <x v="31"/>
    <x v="0"/>
    <n v="15627"/>
    <n v="139764"/>
    <n v="10876"/>
    <n v="6925"/>
    <n v="73454"/>
    <n v="1732"/>
    <n v="3909"/>
    <n v="40958"/>
    <n v="21"/>
  </r>
  <r>
    <n v="2010"/>
    <n v="1582"/>
    <s v="City of Benton"/>
    <s v="A"/>
    <s v="Bundled"/>
    <s v="O"/>
    <x v="29"/>
    <x v="0"/>
    <n v="2824"/>
    <n v="27476"/>
    <n v="1860"/>
    <n v="3587"/>
    <n v="35827"/>
    <n v="632"/>
    <n v="879"/>
    <n v="9471"/>
    <n v="2"/>
  </r>
  <r>
    <n v="2010"/>
    <n v="1585"/>
    <s v="Village of Benton"/>
    <s v="A"/>
    <s v="Bundled"/>
    <s v="O"/>
    <x v="7"/>
    <x v="0"/>
    <n v="381"/>
    <n v="3737"/>
    <n v="440"/>
    <n v="189"/>
    <n v="1651"/>
    <n v="80"/>
    <s v="."/>
    <s v="."/>
    <s v="."/>
  </r>
  <r>
    <n v="2010"/>
    <n v="1586"/>
    <s v="City of Bentonville"/>
    <s v="A"/>
    <s v="Bundled"/>
    <s v="O"/>
    <x v="31"/>
    <x v="0"/>
    <n v="18583"/>
    <n v="183724"/>
    <n v="14785"/>
    <n v="31511"/>
    <n v="402546"/>
    <n v="2502"/>
    <s v="."/>
    <s v="."/>
    <s v="."/>
  </r>
  <r>
    <n v="2010"/>
    <n v="1591"/>
    <s v="Big Country Electric Coop, Inc"/>
    <s v="A"/>
    <s v="Bundled"/>
    <s v="O"/>
    <x v="27"/>
    <x v="1"/>
    <n v="9072.4"/>
    <n v="71558"/>
    <n v="8085"/>
    <n v="14160"/>
    <n v="133797"/>
    <n v="3630"/>
    <n v="1322.2"/>
    <n v="13095"/>
    <n v="625"/>
  </r>
  <r>
    <n v="2010"/>
    <n v="1601"/>
    <s v="City of Beresford"/>
    <s v="A"/>
    <s v="Bundled"/>
    <s v="O"/>
    <x v="32"/>
    <x v="0"/>
    <n v="1105"/>
    <n v="9486"/>
    <n v="896"/>
    <n v="577"/>
    <n v="5376"/>
    <n v="260"/>
    <n v="1057"/>
    <n v="10398"/>
    <n v="16"/>
  </r>
  <r>
    <n v="2010"/>
    <n v="1604"/>
    <s v="Village of Bergen"/>
    <s v="A"/>
    <s v="Bundled"/>
    <s v="O"/>
    <x v="8"/>
    <x v="0"/>
    <n v="631"/>
    <n v="7072"/>
    <n v="562"/>
    <n v="331"/>
    <n v="4421"/>
    <n v="94"/>
    <n v="1769"/>
    <n v="23551"/>
    <n v="3"/>
  </r>
  <r>
    <n v="2010"/>
    <n v="1611"/>
    <s v="Linde Energy Services, Inc."/>
    <s v="B"/>
    <s v="Energy"/>
    <s v="O"/>
    <x v="45"/>
    <x v="2"/>
    <n v="0"/>
    <n v="0"/>
    <n v="0"/>
    <n v="0"/>
    <n v="0"/>
    <n v="0"/>
    <n v="20877"/>
    <n v="240144"/>
    <n v="1"/>
  </r>
  <r>
    <n v="2010"/>
    <n v="1611"/>
    <s v="Linde Energy Services, Inc."/>
    <s v="B"/>
    <s v="Energy"/>
    <s v="O"/>
    <x v="6"/>
    <x v="2"/>
    <n v="0"/>
    <n v="0"/>
    <n v="0"/>
    <n v="0"/>
    <n v="0"/>
    <n v="0"/>
    <n v="8152"/>
    <n v="183442"/>
    <n v="3"/>
  </r>
  <r>
    <n v="2010"/>
    <n v="1611"/>
    <s v="Linde Energy Services, Inc."/>
    <s v="B"/>
    <s v="Energy"/>
    <s v="O"/>
    <x v="39"/>
    <x v="2"/>
    <n v="0"/>
    <n v="0"/>
    <n v="0"/>
    <n v="0"/>
    <n v="0"/>
    <n v="0"/>
    <n v="8603"/>
    <n v="95043"/>
    <n v="1"/>
  </r>
  <r>
    <n v="2010"/>
    <n v="1611"/>
    <s v="Linde Energy Services, Inc."/>
    <s v="B"/>
    <s v="Energy"/>
    <s v="O"/>
    <x v="37"/>
    <x v="2"/>
    <n v="0"/>
    <n v="0"/>
    <n v="0"/>
    <n v="0"/>
    <n v="0"/>
    <n v="0"/>
    <n v="702"/>
    <n v="6825"/>
    <n v="1"/>
  </r>
  <r>
    <n v="2010"/>
    <n v="1611"/>
    <s v="Linde Energy Services, Inc."/>
    <s v="B"/>
    <s v="Energy"/>
    <s v="O"/>
    <x v="8"/>
    <x v="2"/>
    <n v="0"/>
    <n v="0"/>
    <n v="0"/>
    <n v="0"/>
    <n v="0"/>
    <n v="0"/>
    <n v="323"/>
    <n v="5936"/>
    <n v="1"/>
  </r>
  <r>
    <n v="2010"/>
    <n v="1611"/>
    <s v="Linde Energy Services, Inc."/>
    <s v="B"/>
    <s v="Energy"/>
    <s v="O"/>
    <x v="46"/>
    <x v="2"/>
    <n v="0"/>
    <n v="0"/>
    <n v="0"/>
    <n v="0"/>
    <n v="0"/>
    <n v="0"/>
    <n v="32215"/>
    <n v="572278"/>
    <n v="3"/>
  </r>
  <r>
    <n v="2010"/>
    <n v="1613"/>
    <s v="Berkeley Electric Coop Inc"/>
    <s v="A"/>
    <s v="Bundled"/>
    <s v="O"/>
    <x v="0"/>
    <x v="1"/>
    <n v="146213"/>
    <n v="1258744"/>
    <n v="72309"/>
    <n v="31539"/>
    <n v="277237"/>
    <n v="9150"/>
    <n v="17798"/>
    <n v="236170"/>
    <n v="88"/>
  </r>
  <r>
    <n v="2010"/>
    <n v="1615"/>
    <s v="Berlin Town of"/>
    <s v="A"/>
    <s v="Bundled"/>
    <s v="O"/>
    <x v="3"/>
    <x v="0"/>
    <n v="3990"/>
    <n v="25984"/>
    <n v="1968"/>
    <n v="717.8"/>
    <n v="3582"/>
    <n v="311"/>
    <n v="2117.1"/>
    <n v="12560"/>
    <n v="112"/>
  </r>
  <r>
    <n v="2010"/>
    <n v="1618"/>
    <s v="Borough of Berlin"/>
    <s v="A"/>
    <s v="Bundled"/>
    <s v="O"/>
    <x v="46"/>
    <x v="0"/>
    <n v="987"/>
    <n v="10108"/>
    <n v="1053"/>
    <n v="711"/>
    <n v="7352"/>
    <n v="84"/>
    <n v="338"/>
    <n v="3478"/>
    <n v="1"/>
  </r>
  <r>
    <n v="2010"/>
    <n v="1625"/>
    <s v="Benton Rural Electric Assn"/>
    <s v="A"/>
    <s v="Bundled"/>
    <s v="O"/>
    <x v="22"/>
    <x v="1"/>
    <n v="15999"/>
    <n v="218313"/>
    <n v="11539"/>
    <n v="6530"/>
    <n v="111267"/>
    <n v="1294"/>
    <n v="10849"/>
    <n v="201062"/>
    <n v="1910"/>
  </r>
  <r>
    <n v="2010"/>
    <n v="1640"/>
    <s v="City of Bessemer Utilities"/>
    <s v="A"/>
    <s v="Bundled"/>
    <s v="O"/>
    <x v="16"/>
    <x v="0"/>
    <n v="13585"/>
    <n v="138162"/>
    <n v="9837"/>
    <n v="16327"/>
    <n v="167507"/>
    <n v="1602"/>
    <n v="4666"/>
    <n v="51673"/>
    <n v="9"/>
  </r>
  <r>
    <n v="2010"/>
    <n v="1647"/>
    <s v="City of Bethany"/>
    <s v="A"/>
    <s v="Bundled"/>
    <s v="O"/>
    <x v="20"/>
    <x v="0"/>
    <n v="1684"/>
    <n v="14561"/>
    <n v="1315"/>
    <n v="2569"/>
    <n v="23878"/>
    <n v="251"/>
    <s v="."/>
    <s v="."/>
    <s v="."/>
  </r>
  <r>
    <n v="2010"/>
    <n v="1648"/>
    <s v="Village of Bethany"/>
    <s v="A"/>
    <s v="Bundled"/>
    <s v="O"/>
    <x v="6"/>
    <x v="0"/>
    <n v="566"/>
    <n v="6248"/>
    <n v="625"/>
    <n v="266"/>
    <n v="2942"/>
    <n v="76"/>
    <s v="."/>
    <s v="."/>
    <s v="."/>
  </r>
  <r>
    <n v="2010"/>
    <n v="1650"/>
    <s v="Village of Bethel"/>
    <s v="A"/>
    <s v="Bundled"/>
    <s v="O"/>
    <x v="9"/>
    <x v="0"/>
    <n v="1741.5"/>
    <n v="15688"/>
    <n v="1375"/>
    <n v="336.3"/>
    <n v="3061"/>
    <n v="128"/>
    <n v="692.4"/>
    <n v="6898"/>
    <n v="49"/>
  </r>
  <r>
    <n v="2010"/>
    <n v="1651"/>
    <s v="Bethel Utilities Corp"/>
    <s v="A"/>
    <s v="Bundled"/>
    <s v="O"/>
    <x v="15"/>
    <x v="3"/>
    <n v="4615"/>
    <n v="10144"/>
    <n v="1632"/>
    <n v="12397"/>
    <n v="28510"/>
    <n v="1048"/>
    <s v="."/>
    <s v="."/>
    <s v="."/>
  </r>
  <r>
    <n v="2010"/>
    <n v="1671"/>
    <s v="Big Flat Electric Coop Inc"/>
    <s v="A"/>
    <s v="Bundled"/>
    <s v="O"/>
    <x v="42"/>
    <x v="1"/>
    <n v="2229.1"/>
    <n v="19057"/>
    <n v="1575"/>
    <n v="412.6"/>
    <n v="3671"/>
    <n v="198"/>
    <n v="633.1"/>
    <n v="4692"/>
    <n v="71"/>
  </r>
  <r>
    <n v="2010"/>
    <n v="1675"/>
    <s v="Big Horn Rural Electric Co"/>
    <s v="A"/>
    <s v="Bundled"/>
    <s v="O"/>
    <x v="42"/>
    <x v="1"/>
    <n v="41"/>
    <n v="329"/>
    <n v="36"/>
    <n v="194"/>
    <n v="1584"/>
    <n v="30"/>
    <n v="1815"/>
    <n v="15024"/>
    <n v="1"/>
  </r>
  <r>
    <n v="2010"/>
    <n v="1675"/>
    <s v="Big Horn Rural Electric Co"/>
    <s v="A"/>
    <s v="Bundled"/>
    <s v="O"/>
    <x v="43"/>
    <x v="1"/>
    <n v="3321"/>
    <n v="27363"/>
    <n v="2804"/>
    <n v="2457"/>
    <n v="28822"/>
    <n v="485"/>
    <n v="4665"/>
    <n v="60058"/>
    <n v="241"/>
  </r>
  <r>
    <n v="2010"/>
    <n v="1677"/>
    <s v="Village of Bloomdale"/>
    <s v="A"/>
    <s v="Bundled"/>
    <s v="O"/>
    <x v="9"/>
    <x v="0"/>
    <n v="298"/>
    <n v="2803"/>
    <n v="287"/>
    <n v="45"/>
    <n v="411"/>
    <n v="21"/>
    <n v="128"/>
    <n v="909"/>
    <n v="2"/>
  </r>
  <r>
    <n v="2010"/>
    <n v="1683"/>
    <s v="Big Horn County Elec Coop, Inc"/>
    <s v="A"/>
    <s v="Bundled"/>
    <s v="O"/>
    <x v="42"/>
    <x v="1"/>
    <n v="3398"/>
    <n v="36737"/>
    <n v="3079"/>
    <n v="1835"/>
    <n v="18932"/>
    <n v="537"/>
    <s v="."/>
    <s v="."/>
    <s v="."/>
  </r>
  <r>
    <n v="2010"/>
    <n v="1683"/>
    <s v="Big Horn County Elec Coop, Inc"/>
    <s v="A"/>
    <s v="Bundled"/>
    <s v="O"/>
    <x v="43"/>
    <x v="1"/>
    <n v="321"/>
    <n v="3588"/>
    <n v="257"/>
    <n v="62"/>
    <n v="617"/>
    <n v="28"/>
    <s v="."/>
    <s v="."/>
    <s v="."/>
  </r>
  <r>
    <n v="2010"/>
    <n v="1698"/>
    <s v="City of Big Stone City"/>
    <s v="A"/>
    <s v="Bundled"/>
    <s v="O"/>
    <x v="32"/>
    <x v="0"/>
    <n v="334"/>
    <n v="3925"/>
    <n v="334"/>
    <n v="122"/>
    <n v="1547"/>
    <n v="53"/>
    <n v="445"/>
    <n v="7807"/>
    <n v="2"/>
  </r>
  <r>
    <n v="2010"/>
    <n v="1702"/>
    <s v="City of Biggs"/>
    <s v="A"/>
    <s v="Bundled"/>
    <s v="O"/>
    <x v="19"/>
    <x v="0"/>
    <n v="775"/>
    <n v="4425"/>
    <n v="625"/>
    <n v="160"/>
    <n v="861"/>
    <n v="52"/>
    <n v="1537"/>
    <n v="10951"/>
    <n v="10"/>
  </r>
  <r>
    <n v="2010"/>
    <n v="1708"/>
    <s v="Big Sandy Rural Elec Coop Corp"/>
    <s v="A"/>
    <s v="Bundled"/>
    <s v="O"/>
    <x v="29"/>
    <x v="1"/>
    <n v="19505"/>
    <n v="197250"/>
    <n v="12122"/>
    <n v="5637"/>
    <n v="62654"/>
    <n v="1100"/>
    <n v="309"/>
    <n v="4855"/>
    <n v="2"/>
  </r>
  <r>
    <n v="2010"/>
    <n v="1723"/>
    <s v="Big Bend Electric Coop, Inc"/>
    <s v="A"/>
    <s v="Bundled"/>
    <s v="O"/>
    <x v="22"/>
    <x v="1"/>
    <n v="5988.7"/>
    <n v="94865"/>
    <n v="4536"/>
    <n v="18296"/>
    <n v="377622"/>
    <n v="4002"/>
    <s v="."/>
    <s v="."/>
    <s v="."/>
  </r>
  <r>
    <n v="2010"/>
    <n v="1726"/>
    <s v="City of Blue Mound"/>
    <s v="A"/>
    <s v="Bundled"/>
    <s v="O"/>
    <x v="23"/>
    <x v="0"/>
    <n v="195"/>
    <n v="1847"/>
    <n v="155"/>
    <s v="."/>
    <s v="."/>
    <s v="."/>
    <s v="."/>
    <s v="."/>
    <s v="."/>
  </r>
  <r>
    <n v="2010"/>
    <n v="1736"/>
    <s v="Blachly-Lane Cnty Coop El Assn"/>
    <s v="A"/>
    <s v="Bundled"/>
    <s v="O"/>
    <x v="35"/>
    <x v="1"/>
    <n v="4755"/>
    <n v="51282"/>
    <n v="3241"/>
    <n v="2510"/>
    <n v="39724"/>
    <n v="371"/>
    <n v="2336"/>
    <n v="42789"/>
    <n v="3"/>
  </r>
  <r>
    <n v="2010"/>
    <n v="1738"/>
    <s v="Bonneville Power Admin"/>
    <s v="A"/>
    <s v="Bundled"/>
    <s v="O"/>
    <x v="21"/>
    <x v="6"/>
    <s v="."/>
    <s v="."/>
    <s v="."/>
    <s v="."/>
    <s v="."/>
    <s v="."/>
    <n v="0"/>
    <n v="0"/>
    <n v="0"/>
  </r>
  <r>
    <n v="2010"/>
    <n v="1738"/>
    <s v="Bonneville Power Admin"/>
    <s v="A"/>
    <s v="Bundled"/>
    <s v="O"/>
    <x v="35"/>
    <x v="6"/>
    <s v="."/>
    <s v="."/>
    <s v="."/>
    <n v="142"/>
    <n v="4048"/>
    <n v="1"/>
    <s v="."/>
    <s v="."/>
    <s v="."/>
  </r>
  <r>
    <n v="2010"/>
    <n v="1738"/>
    <s v="Bonneville Power Admin"/>
    <s v="A"/>
    <s v="Bundled"/>
    <s v="O"/>
    <x v="22"/>
    <x v="6"/>
    <s v="."/>
    <s v="."/>
    <s v="."/>
    <n v="28510"/>
    <n v="830032"/>
    <n v="8"/>
    <n v="111410"/>
    <n v="5957058"/>
    <n v="2"/>
  </r>
  <r>
    <n v="2010"/>
    <n v="1738"/>
    <s v="Bonneville Power Admin"/>
    <s v="C"/>
    <s v="Delivery"/>
    <s v="O"/>
    <x v="42"/>
    <x v="6"/>
    <s v="."/>
    <s v="."/>
    <s v="."/>
    <s v="."/>
    <s v="."/>
    <s v="."/>
    <n v="589"/>
    <n v="4706"/>
    <n v="1"/>
  </r>
  <r>
    <n v="2010"/>
    <n v="1738"/>
    <s v="Bonneville Power Admin"/>
    <s v="C"/>
    <s v="Delivery"/>
    <s v="O"/>
    <x v="22"/>
    <x v="6"/>
    <s v="."/>
    <s v="."/>
    <s v="."/>
    <s v="."/>
    <s v="."/>
    <s v="."/>
    <n v="1408"/>
    <n v="308099"/>
    <n v="1"/>
  </r>
  <r>
    <n v="2010"/>
    <n v="1747"/>
    <s v="Birch Creek Village Elec Util"/>
    <s v="A"/>
    <s v="Bundled"/>
    <s v="O"/>
    <x v="15"/>
    <x v="0"/>
    <n v="33.6"/>
    <n v="56"/>
    <n v="18"/>
    <n v="31.5"/>
    <n v="52"/>
    <n v="4"/>
    <s v="."/>
    <s v="."/>
    <s v="."/>
  </r>
  <r>
    <n v="2010"/>
    <n v="1753"/>
    <s v="City of Biwabik"/>
    <s v="A"/>
    <s v="Bundled"/>
    <s v="O"/>
    <x v="5"/>
    <x v="0"/>
    <n v="308"/>
    <n v="3747"/>
    <n v="524"/>
    <n v="225"/>
    <n v="2992"/>
    <n v="102"/>
    <s v="."/>
    <s v="."/>
    <s v="."/>
  </r>
  <r>
    <n v="2010"/>
    <n v="1763"/>
    <s v="Black River Electric Coop, Inc"/>
    <s v="A"/>
    <s v="Bundled"/>
    <s v="O"/>
    <x v="0"/>
    <x v="1"/>
    <n v="53304"/>
    <n v="513100"/>
    <n v="27081"/>
    <n v="11876"/>
    <n v="108646"/>
    <n v="3941"/>
    <n v="8326"/>
    <n v="110970"/>
    <n v="17"/>
  </r>
  <r>
    <n v="2010"/>
    <n v="1764"/>
    <s v="Black Diamond Power Co"/>
    <s v="A"/>
    <s v="Bundled"/>
    <s v="O"/>
    <x v="30"/>
    <x v="3"/>
    <n v="5492"/>
    <n v="45700"/>
    <n v="4519"/>
    <n v="1272"/>
    <n v="18557"/>
    <n v="525"/>
    <n v="0"/>
    <n v="0"/>
    <n v="0"/>
  </r>
  <r>
    <n v="2010"/>
    <n v="1765"/>
    <s v="Village of Black Earth"/>
    <s v="A"/>
    <s v="Bundled"/>
    <s v="O"/>
    <x v="7"/>
    <x v="0"/>
    <n v="1011"/>
    <n v="9428"/>
    <n v="1095"/>
    <n v="389"/>
    <n v="3590"/>
    <n v="124"/>
    <n v="391"/>
    <n v="3855"/>
    <n v="120"/>
  </r>
  <r>
    <n v="2010"/>
    <n v="1769"/>
    <s v="Black Hills Electric Coop, Inc"/>
    <s v="A"/>
    <s v="Bundled"/>
    <s v="O"/>
    <x v="32"/>
    <x v="1"/>
    <n v="10367.799999999999"/>
    <n v="115064"/>
    <n v="8014"/>
    <n v="2799.8"/>
    <n v="29156"/>
    <n v="1117"/>
    <s v="."/>
    <s v="."/>
    <s v="."/>
  </r>
  <r>
    <n v="2010"/>
    <n v="1775"/>
    <s v="Black River Electric Coop"/>
    <s v="A"/>
    <s v="Bundled"/>
    <s v="O"/>
    <x v="20"/>
    <x v="1"/>
    <n v="27224"/>
    <n v="304244"/>
    <n v="20426"/>
    <n v="10806"/>
    <n v="123409"/>
    <n v="3637"/>
    <n v="1087"/>
    <n v="19987"/>
    <n v="3"/>
  </r>
  <r>
    <n v="2010"/>
    <n v="1776"/>
    <s v="City of Black River Falls"/>
    <s v="A"/>
    <s v="Bundled"/>
    <s v="O"/>
    <x v="7"/>
    <x v="0"/>
    <n v="2457"/>
    <n v="21452"/>
    <n v="2173"/>
    <n v="4165.6000000000004"/>
    <n v="40489"/>
    <n v="514"/>
    <n v="0"/>
    <n v="0"/>
    <n v="0"/>
  </r>
  <r>
    <n v="2010"/>
    <n v="1779"/>
    <s v="Town of Basin"/>
    <s v="A"/>
    <s v="Bundled"/>
    <s v="O"/>
    <x v="43"/>
    <x v="0"/>
    <n v="544"/>
    <n v="4175"/>
    <n v="630"/>
    <n v="297"/>
    <n v="2477"/>
    <n v="140"/>
    <n v="356"/>
    <n v="3931"/>
    <n v="8"/>
  </r>
  <r>
    <n v="2010"/>
    <n v="1780"/>
    <s v="Black Warrior Elec Member Corp"/>
    <s v="A"/>
    <s v="Bundled"/>
    <s v="O"/>
    <x v="16"/>
    <x v="1"/>
    <n v="30248"/>
    <n v="307421"/>
    <n v="22009"/>
    <n v="9619"/>
    <n v="97389"/>
    <n v="4639"/>
    <n v="1538"/>
    <n v="21319"/>
    <n v="3"/>
  </r>
  <r>
    <n v="2010"/>
    <n v="1795"/>
    <s v="Town of Blackstone"/>
    <s v="A"/>
    <s v="Bundled"/>
    <s v="O"/>
    <x v="4"/>
    <x v="0"/>
    <n v="1884"/>
    <n v="21644"/>
    <n v="1691"/>
    <n v="1085"/>
    <n v="13689"/>
    <n v="251"/>
    <n v="257"/>
    <n v="3059"/>
    <n v="3"/>
  </r>
  <r>
    <n v="2010"/>
    <n v="1800"/>
    <s v="City of Blackwell"/>
    <s v="A"/>
    <s v="Bundled"/>
    <s v="O"/>
    <x v="24"/>
    <x v="0"/>
    <n v="3743"/>
    <n v="31064"/>
    <n v="3136"/>
    <n v="1390"/>
    <n v="11240"/>
    <n v="406"/>
    <n v="1298"/>
    <n v="15971"/>
    <n v="15"/>
  </r>
  <r>
    <n v="2010"/>
    <n v="1818"/>
    <s v="City of Blaine"/>
    <s v="A"/>
    <s v="Bundled"/>
    <s v="O"/>
    <x v="22"/>
    <x v="0"/>
    <n v="1562"/>
    <n v="23078"/>
    <n v="2423"/>
    <n v="2841"/>
    <n v="37945"/>
    <n v="507"/>
    <n v="675"/>
    <n v="9098"/>
    <n v="14"/>
  </r>
  <r>
    <n v="2010"/>
    <n v="1823"/>
    <s v="Borough of Blakely"/>
    <s v="A"/>
    <s v="Bundled"/>
    <s v="O"/>
    <x v="46"/>
    <x v="0"/>
    <n v="3696"/>
    <n v="20236"/>
    <n v="3184"/>
    <n v="681"/>
    <n v="3265"/>
    <n v="257"/>
    <n v="1769"/>
    <n v="11408"/>
    <n v="48"/>
  </r>
  <r>
    <n v="2010"/>
    <n v="1824"/>
    <s v="City of Bigelow"/>
    <s v="A"/>
    <s v="Bundled"/>
    <s v="O"/>
    <x v="11"/>
    <x v="0"/>
    <s v="."/>
    <s v="."/>
    <s v="."/>
    <s v="."/>
    <s v="."/>
    <s v="."/>
    <n v="56"/>
    <n v="826"/>
    <n v="19"/>
  </r>
  <r>
    <n v="2010"/>
    <n v="1824"/>
    <s v="City of Bigelow"/>
    <s v="A"/>
    <s v="Bundled"/>
    <s v="O"/>
    <x v="5"/>
    <x v="0"/>
    <n v="72"/>
    <n v="843"/>
    <n v="96"/>
    <n v="68"/>
    <n v="534"/>
    <n v="30"/>
    <n v="8"/>
    <n v="123"/>
    <n v="5"/>
  </r>
  <r>
    <n v="2010"/>
    <n v="1826"/>
    <s v="City of Blakely"/>
    <s v="A"/>
    <s v="Bundled"/>
    <s v="O"/>
    <x v="10"/>
    <x v="0"/>
    <n v="3268"/>
    <n v="37442"/>
    <n v="2470"/>
    <n v="2902"/>
    <n v="31143"/>
    <n v="386"/>
    <n v="1098"/>
    <n v="16268"/>
    <n v="5"/>
  </r>
  <r>
    <n v="2010"/>
    <n v="1832"/>
    <s v="Village of Blanchester"/>
    <s v="A"/>
    <s v="Bundled"/>
    <s v="O"/>
    <x v="9"/>
    <x v="0"/>
    <n v="2817"/>
    <n v="26857"/>
    <n v="1981"/>
    <n v="994.5"/>
    <n v="12217"/>
    <n v="184"/>
    <n v="1961"/>
    <n v="25120"/>
    <n v="38"/>
  </r>
  <r>
    <n v="2010"/>
    <n v="1839"/>
    <s v="City of Blanding"/>
    <s v="A"/>
    <s v="Bundled"/>
    <s v="O"/>
    <x v="44"/>
    <x v="0"/>
    <n v="1199"/>
    <n v="12697"/>
    <n v="1352"/>
    <n v="1120"/>
    <n v="12926"/>
    <n v="287"/>
    <s v="."/>
    <s v="."/>
    <s v="."/>
  </r>
  <r>
    <n v="2010"/>
    <n v="1857"/>
    <s v="Block Island Power Co"/>
    <s v="A"/>
    <s v="Bundled"/>
    <s v="O"/>
    <x v="47"/>
    <x v="3"/>
    <n v="1974"/>
    <n v="4431"/>
    <n v="1383"/>
    <n v="2989"/>
    <n v="6394"/>
    <n v="486"/>
    <n v="0"/>
    <n v="0"/>
    <n v="0"/>
  </r>
  <r>
    <n v="2010"/>
    <n v="1866"/>
    <s v="Bloomer Electric &amp; Water Co"/>
    <s v="A"/>
    <s v="Bundled"/>
    <s v="O"/>
    <x v="7"/>
    <x v="0"/>
    <n v="1413"/>
    <n v="17109"/>
    <n v="1621"/>
    <n v="640"/>
    <n v="6896"/>
    <n v="348"/>
    <n v="1880"/>
    <n v="24977"/>
    <n v="55"/>
  </r>
  <r>
    <n v="2010"/>
    <n v="1869"/>
    <s v="Bloomfield City of"/>
    <s v="A"/>
    <s v="Bundled"/>
    <s v="O"/>
    <x v="11"/>
    <x v="0"/>
    <n v="1619"/>
    <n v="12566"/>
    <n v="1148"/>
    <n v="907"/>
    <n v="9697"/>
    <n v="255"/>
    <n v="343"/>
    <n v="6462"/>
    <n v="11"/>
  </r>
  <r>
    <n v="2010"/>
    <n v="1871"/>
    <s v="City of Blooming Prairie"/>
    <s v="A"/>
    <s v="Bundled"/>
    <s v="O"/>
    <x v="5"/>
    <x v="0"/>
    <n v="766"/>
    <n v="7268"/>
    <n v="865"/>
    <n v="1564"/>
    <n v="15636"/>
    <n v="197"/>
    <s v="."/>
    <s v="."/>
    <s v="."/>
  </r>
  <r>
    <n v="2010"/>
    <n v="1876"/>
    <s v="City of Blountstown"/>
    <s v="A"/>
    <s v="Bundled"/>
    <s v="O"/>
    <x v="17"/>
    <x v="0"/>
    <n v="1712"/>
    <n v="12636"/>
    <n v="1023"/>
    <n v="3589"/>
    <n v="25151"/>
    <n v="340"/>
    <s v="."/>
    <s v="."/>
    <s v="."/>
  </r>
  <r>
    <n v="2010"/>
    <n v="1883"/>
    <s v="City of Blue Earth"/>
    <s v="A"/>
    <s v="Bundled"/>
    <s v="O"/>
    <x v="5"/>
    <x v="0"/>
    <n v="1494"/>
    <n v="14390"/>
    <n v="1662"/>
    <n v="687"/>
    <n v="6579"/>
    <n v="335"/>
    <n v="3175"/>
    <n v="36815"/>
    <n v="60"/>
  </r>
  <r>
    <n v="2010"/>
    <n v="1884"/>
    <s v="Blue Earth-Nicollet-Faribault"/>
    <s v="A"/>
    <s v="Bundled"/>
    <s v="O"/>
    <x v="5"/>
    <x v="1"/>
    <n v="20237"/>
    <n v="180117"/>
    <n v="13094"/>
    <n v="7471"/>
    <n v="81886"/>
    <n v="587"/>
    <s v="."/>
    <s v="."/>
    <s v="."/>
  </r>
  <r>
    <n v="2010"/>
    <n v="1886"/>
    <s v="Blue Grass Energy Coop Corp"/>
    <s v="A"/>
    <s v="Bundled"/>
    <s v="O"/>
    <x v="29"/>
    <x v="1"/>
    <n v="85267"/>
    <n v="848626"/>
    <n v="52374"/>
    <n v="14655"/>
    <n v="156216"/>
    <n v="2594"/>
    <n v="15895"/>
    <n v="254250"/>
    <n v="12"/>
  </r>
  <r>
    <n v="2010"/>
    <n v="1889"/>
    <s v="Blue Ridge Elec Member Corp"/>
    <s v="A"/>
    <s v="Bundled"/>
    <s v="O"/>
    <x v="18"/>
    <x v="1"/>
    <n v="88377"/>
    <n v="743365"/>
    <n v="61989"/>
    <n v="27521"/>
    <n v="244505"/>
    <n v="11801"/>
    <n v="8083"/>
    <n v="125873"/>
    <n v="8"/>
  </r>
  <r>
    <n v="2010"/>
    <n v="1890"/>
    <s v="Blue Ridge Electric Coop Inc"/>
    <s v="A"/>
    <s v="Bundled"/>
    <s v="O"/>
    <x v="0"/>
    <x v="1"/>
    <n v="99042.7"/>
    <n v="802489"/>
    <n v="58182"/>
    <n v="17333.8"/>
    <n v="168243"/>
    <n v="4747"/>
    <n v="9887"/>
    <n v="113116"/>
    <n v="25"/>
  </r>
  <r>
    <n v="2010"/>
    <n v="1891"/>
    <s v="Blue Ridge Mountain E M C"/>
    <s v="A"/>
    <s v="Bundled"/>
    <s v="O"/>
    <x v="10"/>
    <x v="1"/>
    <n v="30781"/>
    <n v="277322"/>
    <n v="24591"/>
    <n v="18931"/>
    <n v="155389"/>
    <n v="7250"/>
    <n v="1437"/>
    <n v="14812"/>
    <n v="3"/>
  </r>
  <r>
    <n v="2010"/>
    <n v="1891"/>
    <s v="Blue Ridge Mountain E M C"/>
    <s v="A"/>
    <s v="Bundled"/>
    <s v="O"/>
    <x v="18"/>
    <x v="1"/>
    <n v="17021"/>
    <n v="154339"/>
    <n v="13047"/>
    <n v="6777"/>
    <n v="50752"/>
    <n v="3831"/>
    <n v="0"/>
    <n v="0"/>
    <n v="0"/>
  </r>
  <r>
    <n v="2010"/>
    <n v="1892"/>
    <s v="Bluebonnet Electric Coop, Inc"/>
    <s v="A"/>
    <s v="Bundled"/>
    <s v="O"/>
    <x v="27"/>
    <x v="1"/>
    <n v="117915.2"/>
    <n v="1069285"/>
    <n v="69804"/>
    <n v="24021.5"/>
    <n v="203317"/>
    <n v="9206"/>
    <n v="44636.9"/>
    <n v="546648"/>
    <n v="1921"/>
  </r>
  <r>
    <n v="2010"/>
    <n v="1896"/>
    <s v="City of Bluffton"/>
    <s v="A"/>
    <s v="Bundled"/>
    <s v="O"/>
    <x v="12"/>
    <x v="0"/>
    <n v="4380"/>
    <n v="50973"/>
    <n v="4749"/>
    <n v="3412"/>
    <n v="35704"/>
    <n v="934"/>
    <n v="14009"/>
    <n v="211985"/>
    <n v="34"/>
  </r>
  <r>
    <n v="2010"/>
    <n v="1898"/>
    <s v="Bon Homme Yankton El Assn, Inc"/>
    <s v="A"/>
    <s v="Bundled"/>
    <s v="O"/>
    <x v="32"/>
    <x v="1"/>
    <n v="5193"/>
    <n v="55588"/>
    <n v="3061"/>
    <n v="1453"/>
    <n v="16573"/>
    <n v="346"/>
    <n v="573"/>
    <n v="6274"/>
    <n v="1"/>
  </r>
  <r>
    <n v="2010"/>
    <n v="1913"/>
    <s v="City of Boerne"/>
    <s v="A"/>
    <s v="Bundled"/>
    <s v="O"/>
    <x v="27"/>
    <x v="0"/>
    <n v="5322"/>
    <n v="54527"/>
    <n v="3669"/>
    <n v="8173"/>
    <n v="74100"/>
    <n v="1149"/>
    <s v="."/>
    <s v="."/>
    <s v="."/>
  </r>
  <r>
    <n v="2010"/>
    <n v="1936"/>
    <s v="Bolivar Energy Authority"/>
    <s v="A"/>
    <s v="Bundled"/>
    <s v="O"/>
    <x v="28"/>
    <x v="0"/>
    <n v="14852"/>
    <n v="152914"/>
    <n v="8933"/>
    <n v="7404"/>
    <n v="67263"/>
    <n v="2254"/>
    <n v="3445"/>
    <n v="40465"/>
    <n v="5"/>
  </r>
  <r>
    <n v="2010"/>
    <n v="1955"/>
    <s v="City of Bridgeport Utilities"/>
    <s v="A"/>
    <s v="Bundled"/>
    <s v="O"/>
    <x v="26"/>
    <x v="0"/>
    <n v="626"/>
    <n v="8234"/>
    <n v="706"/>
    <n v="607"/>
    <n v="8284"/>
    <n v="179"/>
    <n v="0"/>
    <n v="0"/>
    <n v="0"/>
  </r>
  <r>
    <n v="2010"/>
    <n v="1956"/>
    <s v="City of Bonners Ferry"/>
    <s v="A"/>
    <s v="Bundled"/>
    <s v="O"/>
    <x v="21"/>
    <x v="0"/>
    <n v="1782"/>
    <n v="23529"/>
    <n v="1918"/>
    <n v="1509.4"/>
    <n v="22537"/>
    <n v="660"/>
    <n v="1061.8"/>
    <n v="18974"/>
    <n v="21"/>
  </r>
  <r>
    <n v="2010"/>
    <n v="1968"/>
    <s v="Boone Valley Electric Coop"/>
    <s v="A"/>
    <s v="Bundled"/>
    <s v="O"/>
    <x v="11"/>
    <x v="1"/>
    <n v="188"/>
    <n v="2426"/>
    <n v="110"/>
    <n v="163"/>
    <n v="2125"/>
    <n v="2"/>
    <s v="."/>
    <s v="."/>
    <s v="."/>
  </r>
  <r>
    <n v="2010"/>
    <n v="1970"/>
    <s v="Village of Boonville"/>
    <s v="A"/>
    <s v="Bundled"/>
    <s v="O"/>
    <x v="8"/>
    <x v="0"/>
    <n v="2043.9"/>
    <n v="48148"/>
    <n v="2818"/>
    <n v="328.9"/>
    <n v="5745"/>
    <n v="430"/>
    <n v="1012.4"/>
    <n v="22445"/>
    <n v="72"/>
  </r>
  <r>
    <n v="2010"/>
    <n v="1987"/>
    <s v="Town of Bostic"/>
    <s v="A"/>
    <s v="Bundled"/>
    <s v="O"/>
    <x v="18"/>
    <x v="0"/>
    <n v="274"/>
    <n v="2730"/>
    <n v="175"/>
    <n v="113"/>
    <n v="1121"/>
    <n v="26"/>
    <s v="."/>
    <s v="."/>
    <s v="."/>
  </r>
  <r>
    <n v="2010"/>
    <n v="1997"/>
    <s v="City of Boscobel"/>
    <s v="A"/>
    <s v="Bundled"/>
    <s v="O"/>
    <x v="7"/>
    <x v="0"/>
    <n v="1243.8"/>
    <n v="12148"/>
    <n v="1423"/>
    <n v="2635.8"/>
    <n v="30288"/>
    <n v="315"/>
    <n v="0"/>
    <n v="0"/>
    <n v="0"/>
  </r>
  <r>
    <n v="2010"/>
    <n v="2001"/>
    <s v="Boone Electric Coop"/>
    <s v="A"/>
    <s v="Bundled"/>
    <s v="O"/>
    <x v="20"/>
    <x v="1"/>
    <n v="39717"/>
    <n v="411953"/>
    <n v="28421"/>
    <n v="6457"/>
    <n v="77735"/>
    <n v="890"/>
    <n v="1579"/>
    <n v="25113"/>
    <n v="8"/>
  </r>
  <r>
    <n v="2010"/>
    <n v="2008"/>
    <s v="City of Boulder"/>
    <s v="A"/>
    <s v="Bundled"/>
    <s v="O"/>
    <x v="14"/>
    <x v="0"/>
    <n v="8105.6"/>
    <n v="98530"/>
    <n v="6776"/>
    <n v="5402.2"/>
    <n v="50644"/>
    <n v="895"/>
    <s v="."/>
    <s v="."/>
    <s v="."/>
  </r>
  <r>
    <n v="2010"/>
    <n v="2010"/>
    <s v="City of Bountiful"/>
    <s v="A"/>
    <s v="Bundled"/>
    <s v="O"/>
    <x v="44"/>
    <x v="0"/>
    <n v="14168"/>
    <n v="152692"/>
    <n v="15185"/>
    <n v="8141"/>
    <n v="94957"/>
    <n v="1312"/>
    <n v="2263"/>
    <n v="36207"/>
    <n v="1"/>
  </r>
  <r>
    <n v="2010"/>
    <n v="2049"/>
    <s v="Bowie-Cass Electric Coop, Inc"/>
    <s v="A"/>
    <s v="Bundled"/>
    <s v="O"/>
    <x v="27"/>
    <x v="1"/>
    <n v="51818"/>
    <n v="541594"/>
    <n v="32765"/>
    <n v="8985"/>
    <n v="97438"/>
    <n v="3602"/>
    <n v="3144"/>
    <n v="41798"/>
    <n v="7"/>
  </r>
  <r>
    <n v="2010"/>
    <n v="2050"/>
    <s v="City of Bowie"/>
    <s v="A"/>
    <s v="Bundled"/>
    <s v="O"/>
    <x v="27"/>
    <x v="0"/>
    <n v="3510"/>
    <n v="25861"/>
    <n v="2386"/>
    <n v="3672"/>
    <n v="26760"/>
    <n v="757"/>
    <n v="841"/>
    <n v="11449"/>
    <n v="1"/>
  </r>
  <r>
    <n v="2010"/>
    <n v="2054"/>
    <s v="City of Bowling Green"/>
    <s v="A"/>
    <s v="Bundled"/>
    <s v="O"/>
    <x v="9"/>
    <x v="0"/>
    <n v="10677"/>
    <n v="103582"/>
    <n v="12662"/>
    <n v="6040"/>
    <n v="63647"/>
    <n v="1873"/>
    <n v="26472"/>
    <n v="317747"/>
    <n v="93"/>
  </r>
  <r>
    <n v="2010"/>
    <n v="2056"/>
    <s v="City of Bowling Green"/>
    <s v="A"/>
    <s v="Bundled"/>
    <s v="O"/>
    <x v="29"/>
    <x v="0"/>
    <n v="25658"/>
    <n v="286926"/>
    <n v="23081"/>
    <n v="35656"/>
    <n v="352844"/>
    <n v="4546"/>
    <n v="16394"/>
    <n v="273443"/>
    <n v="16"/>
  </r>
  <r>
    <n v="2010"/>
    <n v="2064"/>
    <s v="Town of Boyce"/>
    <s v="A"/>
    <s v="Bundled"/>
    <s v="O"/>
    <x v="2"/>
    <x v="0"/>
    <n v="591.9"/>
    <n v="5291"/>
    <n v="348"/>
    <n v="123.5"/>
    <n v="1114"/>
    <n v="93"/>
    <s v="."/>
    <s v="."/>
    <s v="."/>
  </r>
  <r>
    <n v="2010"/>
    <n v="2086"/>
    <s v="Town of Boylston"/>
    <s v="A"/>
    <s v="Bundled"/>
    <s v="O"/>
    <x v="33"/>
    <x v="0"/>
    <n v="2286"/>
    <n v="19516"/>
    <n v="1887"/>
    <n v="571"/>
    <n v="4137"/>
    <n v="182"/>
    <n v="698"/>
    <n v="6436"/>
    <n v="26"/>
  </r>
  <r>
    <n v="2010"/>
    <n v="2089"/>
    <s v="Bozrah Light &amp; Power Company"/>
    <s v="A"/>
    <s v="Bundled"/>
    <s v="O"/>
    <x v="48"/>
    <x v="0"/>
    <n v="4065.6"/>
    <n v="22730"/>
    <n v="2365"/>
    <n v="1217.5999999999999"/>
    <n v="6190"/>
    <n v="328"/>
    <n v="12090.1"/>
    <n v="166673"/>
    <n v="17"/>
  </r>
  <r>
    <n v="2010"/>
    <n v="2120"/>
    <s v="Village of Brainard"/>
    <s v="A"/>
    <s v="Bundled"/>
    <s v="O"/>
    <x v="26"/>
    <x v="0"/>
    <n v="373.1"/>
    <n v="4538"/>
    <n v="241"/>
    <s v="."/>
    <s v="."/>
    <s v="."/>
    <s v="."/>
    <s v="."/>
    <s v="."/>
  </r>
  <r>
    <n v="2010"/>
    <n v="2128"/>
    <s v="Bradner Village of"/>
    <s v="A"/>
    <s v="Bundled"/>
    <s v="O"/>
    <x v="9"/>
    <x v="0"/>
    <n v="428"/>
    <n v="4153"/>
    <n v="481"/>
    <n v="79"/>
    <n v="612"/>
    <n v="37"/>
    <n v="150"/>
    <n v="1167"/>
    <n v="2"/>
  </r>
  <r>
    <n v="2010"/>
    <n v="2135"/>
    <s v="City of Brady"/>
    <s v="A"/>
    <s v="Bundled"/>
    <s v="O"/>
    <x v="27"/>
    <x v="0"/>
    <n v="3682"/>
    <n v="26759"/>
    <n v="2395"/>
    <n v="3545"/>
    <n v="29747"/>
    <n v="631"/>
    <n v="399"/>
    <n v="3892"/>
    <n v="1"/>
  </r>
  <r>
    <n v="2010"/>
    <n v="2138"/>
    <s v="Brainerd Public Utilities"/>
    <s v="A"/>
    <s v="Bundled"/>
    <s v="O"/>
    <x v="5"/>
    <x v="0"/>
    <n v="4113"/>
    <n v="50287"/>
    <n v="6491"/>
    <n v="5634"/>
    <n v="71594"/>
    <n v="1301"/>
    <n v="6738"/>
    <n v="108875"/>
    <n v="32"/>
  </r>
  <r>
    <n v="2010"/>
    <n v="2144"/>
    <s v="Braintree Town of"/>
    <s v="A"/>
    <s v="Bundled"/>
    <s v="O"/>
    <x v="33"/>
    <x v="0"/>
    <n v="16562"/>
    <n v="119984"/>
    <n v="13288"/>
    <n v="34215"/>
    <n v="229403"/>
    <n v="2575"/>
    <n v="3770"/>
    <n v="27204"/>
    <n v="8"/>
  </r>
  <r>
    <n v="2010"/>
    <n v="2182"/>
    <s v="City of Breckenridge"/>
    <s v="A"/>
    <s v="Bundled"/>
    <s v="O"/>
    <x v="5"/>
    <x v="0"/>
    <n v="1426"/>
    <n v="20205"/>
    <n v="1515"/>
    <n v="731"/>
    <n v="9571"/>
    <n v="286"/>
    <n v="847"/>
    <n v="11860"/>
    <n v="18"/>
  </r>
  <r>
    <n v="2010"/>
    <n v="2183"/>
    <s v="City of Breda"/>
    <s v="A"/>
    <s v="Bundled"/>
    <s v="O"/>
    <x v="11"/>
    <x v="0"/>
    <n v="225"/>
    <n v="2630"/>
    <n v="226"/>
    <n v="88"/>
    <n v="1238"/>
    <n v="48"/>
    <n v="56"/>
    <n v="686"/>
    <n v="11"/>
  </r>
  <r>
    <n v="2010"/>
    <n v="2188"/>
    <s v="City of Breese"/>
    <s v="A"/>
    <s v="Bundled"/>
    <s v="O"/>
    <x v="6"/>
    <x v="0"/>
    <n v="2117"/>
    <n v="25503"/>
    <n v="1944"/>
    <n v="2030"/>
    <n v="25768"/>
    <n v="290"/>
    <s v="."/>
    <s v="."/>
    <s v="."/>
  </r>
  <r>
    <n v="2010"/>
    <n v="2192"/>
    <s v="Bremen Electric Light &amp; Power Co"/>
    <s v="A"/>
    <s v="Bundled"/>
    <s v="O"/>
    <x v="12"/>
    <x v="0"/>
    <n v="1467"/>
    <n v="15461"/>
    <n v="1850"/>
    <n v="1623"/>
    <n v="16387"/>
    <n v="375"/>
    <n v="7542"/>
    <n v="105786"/>
    <n v="25"/>
  </r>
  <r>
    <n v="2010"/>
    <n v="2194"/>
    <s v="City of Brenham"/>
    <s v="A"/>
    <s v="Bundled"/>
    <s v="O"/>
    <x v="27"/>
    <x v="0"/>
    <n v="7862"/>
    <n v="76664"/>
    <n v="5337"/>
    <n v="7526"/>
    <n v="83087"/>
    <n v="1462"/>
    <n v="8461"/>
    <n v="111568"/>
    <n v="23"/>
  </r>
  <r>
    <n v="2010"/>
    <n v="2205"/>
    <s v="Village of Brewster"/>
    <s v="A"/>
    <s v="Bundled"/>
    <s v="O"/>
    <x v="9"/>
    <x v="0"/>
    <n v="982"/>
    <n v="9159"/>
    <n v="881"/>
    <n v="229"/>
    <n v="1792"/>
    <n v="67"/>
    <n v="3714"/>
    <n v="39618"/>
    <n v="17"/>
  </r>
  <r>
    <n v="2010"/>
    <n v="2206"/>
    <s v="Brewster City of"/>
    <s v="A"/>
    <s v="Bundled"/>
    <s v="O"/>
    <x v="5"/>
    <x v="0"/>
    <n v="189.2"/>
    <n v="2263"/>
    <n v="220"/>
    <n v="68.8"/>
    <n v="823"/>
    <n v="36"/>
    <n v="135.69999999999999"/>
    <n v="893"/>
    <n v="3"/>
  </r>
  <r>
    <n v="2010"/>
    <n v="2210"/>
    <s v="Bridgeport City of"/>
    <s v="A"/>
    <s v="Bundled"/>
    <s v="O"/>
    <x v="27"/>
    <x v="0"/>
    <n v="3421"/>
    <n v="23997"/>
    <n v="1783"/>
    <n v="3472"/>
    <n v="25551"/>
    <n v="469"/>
    <n v="676"/>
    <n v="5785"/>
    <n v="4"/>
  </r>
  <r>
    <n v="2010"/>
    <n v="2212"/>
    <s v="Broad River Electric Coop, Inc"/>
    <s v="A"/>
    <s v="Bundled"/>
    <s v="O"/>
    <x v="18"/>
    <x v="1"/>
    <n v="766"/>
    <n v="6282"/>
    <n v="404"/>
    <s v="."/>
    <s v="."/>
    <s v="."/>
    <s v="."/>
    <s v="."/>
    <s v="."/>
  </r>
  <r>
    <n v="2010"/>
    <n v="2212"/>
    <s v="Broad River Electric Coop, Inc"/>
    <s v="A"/>
    <s v="Bundled"/>
    <s v="O"/>
    <x v="0"/>
    <x v="1"/>
    <n v="34879.199999999997"/>
    <n v="286368"/>
    <n v="19997"/>
    <n v="3828"/>
    <n v="34223"/>
    <n v="961"/>
    <n v="2093"/>
    <n v="28801"/>
    <n v="4"/>
  </r>
  <r>
    <n v="2010"/>
    <n v="2215"/>
    <s v="Bridger Valley Elec Assn, Inc"/>
    <s v="A"/>
    <s v="Bundled"/>
    <s v="O"/>
    <x v="44"/>
    <x v="1"/>
    <n v="819.3"/>
    <n v="7314"/>
    <n v="1741"/>
    <n v="420.9"/>
    <n v="4847"/>
    <n v="221"/>
    <n v="14.2"/>
    <n v="181"/>
    <n v="19"/>
  </r>
  <r>
    <n v="2010"/>
    <n v="2215"/>
    <s v="Bridger Valley Elec Assn, Inc"/>
    <s v="A"/>
    <s v="Bundled"/>
    <s v="O"/>
    <x v="43"/>
    <x v="1"/>
    <n v="3258.4"/>
    <n v="37419"/>
    <n v="3491"/>
    <n v="2515"/>
    <n v="34279"/>
    <n v="812"/>
    <n v="3125.8"/>
    <n v="56141"/>
    <n v="154"/>
  </r>
  <r>
    <n v="2010"/>
    <n v="2220"/>
    <s v="Brigham City Corporation"/>
    <s v="A"/>
    <s v="Bundled"/>
    <s v="O"/>
    <x v="44"/>
    <x v="0"/>
    <n v="5137"/>
    <n v="53929"/>
    <n v="6404"/>
    <n v="3930"/>
    <n v="47068"/>
    <n v="872"/>
    <n v="2217"/>
    <n v="42218"/>
    <n v="1"/>
  </r>
  <r>
    <n v="2010"/>
    <n v="2236"/>
    <s v="Town of Brinson"/>
    <s v="A"/>
    <s v="Bundled"/>
    <s v="O"/>
    <x v="10"/>
    <x v="0"/>
    <n v="212.1"/>
    <n v="1854"/>
    <n v="119"/>
    <n v="6.3"/>
    <n v="57"/>
    <n v="2"/>
    <s v="."/>
    <s v="."/>
    <s v="."/>
  </r>
  <r>
    <n v="2010"/>
    <n v="2247"/>
    <s v="Bristol City of"/>
    <s v="A"/>
    <s v="Bundled"/>
    <s v="O"/>
    <x v="28"/>
    <x v="0"/>
    <n v="42081"/>
    <n v="516446"/>
    <n v="28663"/>
    <n v="22013"/>
    <n v="251037"/>
    <n v="4352"/>
    <n v="17256"/>
    <n v="252943"/>
    <n v="25"/>
  </r>
  <r>
    <n v="2010"/>
    <n v="2248"/>
    <s v="Bristol Virginia Utilities"/>
    <s v="A"/>
    <s v="Bundled"/>
    <s v="O"/>
    <x v="4"/>
    <x v="0"/>
    <n v="22031"/>
    <n v="222982"/>
    <n v="13769"/>
    <n v="19691"/>
    <n v="192363"/>
    <n v="2575"/>
    <n v="12471"/>
    <n v="187501"/>
    <n v="8"/>
  </r>
  <r>
    <n v="2010"/>
    <n v="2268"/>
    <s v="Town of Braman"/>
    <s v="A"/>
    <s v="Bundled"/>
    <s v="O"/>
    <x v="24"/>
    <x v="0"/>
    <n v="173.3"/>
    <n v="1676"/>
    <n v="124"/>
    <n v="41.8"/>
    <n v="326"/>
    <n v="39"/>
    <n v="10.4"/>
    <n v="88"/>
    <n v="3"/>
  </r>
  <r>
    <n v="2010"/>
    <n v="2270"/>
    <s v="City of Bronson"/>
    <s v="A"/>
    <s v="Bundled"/>
    <s v="O"/>
    <x v="23"/>
    <x v="0"/>
    <n v="163"/>
    <n v="1708"/>
    <n v="145"/>
    <n v="36"/>
    <n v="377"/>
    <n v="20"/>
    <s v="."/>
    <s v="."/>
    <s v="."/>
  </r>
  <r>
    <n v="2010"/>
    <n v="2272"/>
    <s v="Village of Brocton"/>
    <s v="A"/>
    <s v="Bundled"/>
    <s v="O"/>
    <x v="8"/>
    <x v="0"/>
    <n v="410"/>
    <n v="9431"/>
    <n v="783"/>
    <n v="158"/>
    <n v="3390"/>
    <n v="90"/>
    <n v="87"/>
    <n v="2242"/>
    <n v="2"/>
  </r>
  <r>
    <n v="2010"/>
    <n v="2273"/>
    <s v="Brodhead Water &amp; Lighting Comm"/>
    <s v="A"/>
    <s v="Bundled"/>
    <s v="O"/>
    <x v="7"/>
    <x v="0"/>
    <n v="1475"/>
    <n v="13176"/>
    <n v="1493"/>
    <n v="1289.5"/>
    <n v="12038"/>
    <n v="314"/>
    <n v="399.9"/>
    <n v="4430"/>
    <n v="1"/>
  </r>
  <r>
    <n v="2010"/>
    <n v="2277"/>
    <s v="City of Broken Bow"/>
    <s v="A"/>
    <s v="Bundled"/>
    <s v="O"/>
    <x v="26"/>
    <x v="0"/>
    <n v="1675"/>
    <n v="23910"/>
    <n v="1743"/>
    <n v="1576"/>
    <n v="21795"/>
    <n v="579"/>
    <n v="2057"/>
    <n v="37538"/>
    <n v="7"/>
  </r>
  <r>
    <n v="2010"/>
    <n v="2285"/>
    <s v="Brookings City of"/>
    <s v="A"/>
    <s v="Bundled"/>
    <s v="O"/>
    <x v="32"/>
    <x v="0"/>
    <n v="7608"/>
    <n v="92348"/>
    <n v="8343"/>
    <n v="3461"/>
    <n v="42342"/>
    <n v="1295"/>
    <n v="9065"/>
    <n v="151437"/>
    <n v="145"/>
  </r>
  <r>
    <n v="2010"/>
    <n v="2287"/>
    <s v="City of Brooklyn"/>
    <s v="A"/>
    <s v="Bundled"/>
    <s v="O"/>
    <x v="11"/>
    <x v="0"/>
    <n v="772.5"/>
    <n v="7205"/>
    <n v="692"/>
    <n v="568.5"/>
    <n v="5549"/>
    <n v="109"/>
    <n v="0"/>
    <n v="0"/>
    <n v="0"/>
  </r>
  <r>
    <n v="2010"/>
    <n v="2289"/>
    <s v="Town of Brooklyn"/>
    <s v="A"/>
    <s v="Bundled"/>
    <s v="O"/>
    <x v="12"/>
    <x v="0"/>
    <n v="640"/>
    <n v="6621"/>
    <n v="528"/>
    <n v="98"/>
    <n v="881"/>
    <n v="23"/>
    <s v="."/>
    <s v="."/>
    <s v="."/>
  </r>
  <r>
    <n v="2010"/>
    <n v="2304"/>
    <s v="Town of Brookston"/>
    <s v="A"/>
    <s v="Bundled"/>
    <s v="O"/>
    <x v="12"/>
    <x v="0"/>
    <n v="718"/>
    <n v="8160"/>
    <n v="738"/>
    <n v="145"/>
    <n v="1620"/>
    <n v="69"/>
    <n v="226"/>
    <n v="2606"/>
    <n v="14"/>
  </r>
  <r>
    <n v="2010"/>
    <n v="2316"/>
    <s v="Brown County Rural Elec Assn"/>
    <s v="A"/>
    <s v="Bundled"/>
    <s v="O"/>
    <x v="5"/>
    <x v="1"/>
    <n v="6262.1"/>
    <n v="66454"/>
    <n v="3294"/>
    <n v="2607.1999999999998"/>
    <n v="29979"/>
    <n v="564"/>
    <n v="3175.4"/>
    <n v="44935"/>
    <n v="27"/>
  </r>
  <r>
    <n v="2010"/>
    <n v="2354"/>
    <s v="Brown-Atchison E C A Inc"/>
    <s v="A"/>
    <s v="Bundled"/>
    <s v="O"/>
    <x v="23"/>
    <x v="1"/>
    <n v="4164"/>
    <n v="32022"/>
    <n v="2833"/>
    <n v="2060"/>
    <n v="17378"/>
    <n v="346"/>
    <s v="."/>
    <s v="."/>
    <s v="."/>
  </r>
  <r>
    <n v="2010"/>
    <n v="2394"/>
    <s v="Burke-Divide Electric Coop Inc"/>
    <s v="A"/>
    <s v="Bundled"/>
    <s v="O"/>
    <x v="41"/>
    <x v="1"/>
    <n v="3186"/>
    <n v="37986"/>
    <n v="1956"/>
    <n v="4579"/>
    <n v="43102"/>
    <n v="740"/>
    <n v="0"/>
    <n v="0"/>
    <n v="0"/>
  </r>
  <r>
    <n v="2010"/>
    <n v="2404"/>
    <s v="City of Brownfield"/>
    <s v="A"/>
    <s v="Bundled"/>
    <s v="O"/>
    <x v="27"/>
    <x v="0"/>
    <n v="3590"/>
    <n v="34896"/>
    <n v="3308"/>
    <n v="3636"/>
    <n v="33229"/>
    <n v="781"/>
    <n v="322"/>
    <n v="3261"/>
    <n v="3"/>
  </r>
  <r>
    <n v="2010"/>
    <n v="2409"/>
    <s v="Brownsville Public Utilities Board"/>
    <s v="A"/>
    <s v="Bundled"/>
    <s v="O"/>
    <x v="27"/>
    <x v="0"/>
    <n v="46960"/>
    <n v="527775"/>
    <n v="39925"/>
    <n v="17726"/>
    <n v="131962"/>
    <n v="4576"/>
    <n v="36176"/>
    <n v="546108"/>
    <n v="669"/>
  </r>
  <r>
    <n v="2010"/>
    <n v="2411"/>
    <s v="City of Brownsville"/>
    <s v="A"/>
    <s v="Bundled"/>
    <s v="O"/>
    <x v="28"/>
    <x v="0"/>
    <n v="5277"/>
    <n v="63288"/>
    <n v="4189"/>
    <n v="5400"/>
    <n v="63119"/>
    <n v="1084"/>
    <n v="6328"/>
    <n v="94061"/>
    <n v="5"/>
  </r>
  <r>
    <n v="2010"/>
    <n v="2412"/>
    <s v="City of Brownton"/>
    <s v="A"/>
    <s v="Bundled"/>
    <s v="O"/>
    <x v="5"/>
    <x v="0"/>
    <n v="340"/>
    <n v="3734"/>
    <n v="339"/>
    <n v="76"/>
    <n v="840"/>
    <n v="43"/>
    <n v="29"/>
    <n v="285"/>
    <n v="6"/>
  </r>
  <r>
    <n v="2010"/>
    <n v="2423"/>
    <s v="City of Brundidge"/>
    <s v="A"/>
    <s v="Bundled"/>
    <s v="O"/>
    <x v="16"/>
    <x v="0"/>
    <n v="1624"/>
    <n v="13906"/>
    <n v="1097"/>
    <n v="1017"/>
    <n v="7996"/>
    <n v="249"/>
    <n v="3530"/>
    <n v="35024"/>
    <n v="5"/>
  </r>
  <r>
    <n v="2010"/>
    <n v="2439"/>
    <s v="City of Bryan"/>
    <s v="A"/>
    <s v="Bundled"/>
    <s v="O"/>
    <x v="9"/>
    <x v="0"/>
    <n v="5030"/>
    <n v="48651"/>
    <n v="5061"/>
    <n v="3164"/>
    <n v="26644"/>
    <n v="713"/>
    <n v="11406"/>
    <n v="128514"/>
    <n v="54"/>
  </r>
  <r>
    <n v="2010"/>
    <n v="2442"/>
    <s v="City of Bryan"/>
    <s v="A"/>
    <s v="Bundled"/>
    <s v="O"/>
    <x v="27"/>
    <x v="0"/>
    <n v="55649"/>
    <n v="613415"/>
    <n v="41210"/>
    <n v="41303"/>
    <n v="492809"/>
    <n v="6930"/>
    <n v="9560"/>
    <n v="138447"/>
    <n v="18"/>
  </r>
  <r>
    <n v="2010"/>
    <n v="2448"/>
    <s v="City of Bryant"/>
    <s v="A"/>
    <s v="Bundled"/>
    <s v="O"/>
    <x v="32"/>
    <x v="0"/>
    <n v="218.2"/>
    <n v="2078"/>
    <n v="185"/>
    <n v="203.2"/>
    <n v="2057"/>
    <n v="60"/>
    <s v="."/>
    <s v="."/>
    <s v="."/>
  </r>
  <r>
    <n v="2010"/>
    <n v="2469"/>
    <s v="Buckeye Water C&amp;D District"/>
    <s v="A"/>
    <s v="Bundled"/>
    <s v="O"/>
    <x v="13"/>
    <x v="4"/>
    <n v="151"/>
    <n v="1494"/>
    <n v="71"/>
    <n v="293"/>
    <n v="3739"/>
    <n v="33"/>
    <s v="."/>
    <s v="."/>
    <s v="."/>
  </r>
  <r>
    <n v="2010"/>
    <n v="2485"/>
    <s v="City of Buffalo"/>
    <s v="A"/>
    <s v="Bundled"/>
    <s v="O"/>
    <x v="5"/>
    <x v="0"/>
    <n v="4095"/>
    <n v="39045"/>
    <n v="4592"/>
    <n v="5618"/>
    <n v="57098"/>
    <n v="770"/>
    <n v="959"/>
    <n v="9675"/>
    <n v="15"/>
  </r>
  <r>
    <n v="2010"/>
    <n v="2487"/>
    <s v="City of Buford"/>
    <s v="A"/>
    <s v="Bundled"/>
    <s v="O"/>
    <x v="10"/>
    <x v="0"/>
    <n v="3266"/>
    <n v="33072"/>
    <n v="2325"/>
    <n v="7148"/>
    <n v="69028"/>
    <n v="856"/>
    <n v="5074"/>
    <n v="70728"/>
    <n v="4"/>
  </r>
  <r>
    <n v="2010"/>
    <n v="2491"/>
    <s v="City of Buhl"/>
    <s v="A"/>
    <s v="Bundled"/>
    <s v="O"/>
    <x v="5"/>
    <x v="0"/>
    <n v="286"/>
    <n v="3830"/>
    <n v="548"/>
    <n v="295"/>
    <n v="3520"/>
    <n v="49"/>
    <n v="0"/>
    <n v="0"/>
    <n v="0"/>
  </r>
  <r>
    <n v="2010"/>
    <n v="2502"/>
    <s v="Buckeye Rural Elec Coop, Inc"/>
    <s v="A"/>
    <s v="Bundled"/>
    <s v="O"/>
    <x v="9"/>
    <x v="1"/>
    <n v="32953.9"/>
    <n v="250873"/>
    <n v="18361"/>
    <n v="2337.1999999999998"/>
    <n v="22063"/>
    <n v="750"/>
    <s v="."/>
    <s v="."/>
    <s v="."/>
  </r>
  <r>
    <n v="2010"/>
    <n v="2507"/>
    <s v="City of Burbank Water and Power"/>
    <s v="A"/>
    <s v="Bundled"/>
    <s v="O"/>
    <x v="19"/>
    <x v="0"/>
    <n v="37379"/>
    <n v="276768"/>
    <n v="44833"/>
    <n v="111853"/>
    <n v="859014"/>
    <n v="6981"/>
    <s v="."/>
    <s v="."/>
    <s v="."/>
  </r>
  <r>
    <n v="2010"/>
    <n v="2534"/>
    <s v="City of Burke"/>
    <s v="A"/>
    <s v="Bundled"/>
    <s v="O"/>
    <x v="32"/>
    <x v="0"/>
    <n v="336.9"/>
    <n v="3679"/>
    <n v="358"/>
    <n v="279.8"/>
    <n v="3265"/>
    <n v="78"/>
    <s v="."/>
    <s v="."/>
    <s v="."/>
  </r>
  <r>
    <n v="2010"/>
    <n v="2545"/>
    <s v="City of Burley"/>
    <s v="A"/>
    <s v="Bundled"/>
    <s v="O"/>
    <x v="21"/>
    <x v="0"/>
    <n v="3090"/>
    <n v="47326"/>
    <n v="3791"/>
    <n v="3237"/>
    <n v="66210"/>
    <n v="647"/>
    <s v="."/>
    <s v="."/>
    <s v="."/>
  </r>
  <r>
    <n v="2010"/>
    <n v="2547"/>
    <s v="City of Burlingame"/>
    <s v="A"/>
    <s v="Bundled"/>
    <s v="O"/>
    <x v="23"/>
    <x v="0"/>
    <n v="586"/>
    <n v="5799"/>
    <n v="647"/>
    <n v="241.3"/>
    <n v="3518"/>
    <n v="63"/>
    <s v="."/>
    <s v="."/>
    <s v="."/>
  </r>
  <r>
    <n v="2010"/>
    <n v="2548"/>
    <s v="City of Burlington-Electric"/>
    <s v="A"/>
    <s v="Bundled"/>
    <s v="O"/>
    <x v="40"/>
    <x v="0"/>
    <n v="13349"/>
    <n v="85670"/>
    <n v="16308"/>
    <n v="27728"/>
    <n v="193699"/>
    <n v="3730"/>
    <n v="8303"/>
    <n v="71127"/>
    <n v="13"/>
  </r>
  <r>
    <n v="2010"/>
    <n v="2550"/>
    <s v="City of Burlington"/>
    <s v="A"/>
    <s v="Bundled"/>
    <s v="O"/>
    <x v="36"/>
    <x v="0"/>
    <n v="1556"/>
    <n v="11174"/>
    <n v="1859"/>
    <n v="427"/>
    <n v="3422"/>
    <n v="265"/>
    <n v="1265"/>
    <n v="16065"/>
    <n v="86"/>
  </r>
  <r>
    <n v="2010"/>
    <n v="2551"/>
    <s v="City of Burlington"/>
    <s v="A"/>
    <s v="Bundled"/>
    <s v="O"/>
    <x v="23"/>
    <x v="0"/>
    <n v="1460"/>
    <n v="13253"/>
    <n v="1293"/>
    <n v="1950"/>
    <n v="18500"/>
    <n v="314"/>
    <n v="66"/>
    <n v="666"/>
    <n v="1"/>
  </r>
  <r>
    <n v="2010"/>
    <n v="2553"/>
    <s v="City of Burlington"/>
    <s v="A"/>
    <s v="Bundled"/>
    <s v="O"/>
    <x v="24"/>
    <x v="0"/>
    <n v="107"/>
    <n v="1368"/>
    <n v="89"/>
    <n v="82"/>
    <n v="922"/>
    <n v="20"/>
    <s v="."/>
    <s v="."/>
    <s v="."/>
  </r>
  <r>
    <n v="2010"/>
    <n v="2559"/>
    <s v="City of Burnet"/>
    <s v="A"/>
    <s v="Bundled"/>
    <s v="O"/>
    <x v="27"/>
    <x v="0"/>
    <n v="3043"/>
    <n v="26584"/>
    <n v="2176"/>
    <n v="1889"/>
    <n v="16401"/>
    <n v="596"/>
    <n v="3930"/>
    <n v="36681"/>
    <n v="51"/>
  </r>
  <r>
    <n v="2010"/>
    <n v="2599"/>
    <s v="Burt County Public Power Dist"/>
    <s v="A"/>
    <s v="Bundled"/>
    <s v="O"/>
    <x v="26"/>
    <x v="4"/>
    <n v="6788"/>
    <n v="63647"/>
    <n v="3381"/>
    <n v="119"/>
    <n v="813"/>
    <n v="126"/>
    <n v="2578"/>
    <n v="20783"/>
    <n v="632"/>
  </r>
  <r>
    <n v="2010"/>
    <n v="2600"/>
    <s v="City of Burt"/>
    <s v="A"/>
    <s v="Bundled"/>
    <s v="O"/>
    <x v="11"/>
    <x v="0"/>
    <n v="203"/>
    <n v="2301"/>
    <n v="230"/>
    <n v="127"/>
    <n v="1408"/>
    <n v="56"/>
    <s v="."/>
    <s v="."/>
    <s v="."/>
  </r>
  <r>
    <n v="2010"/>
    <n v="2609"/>
    <s v="City of Burwell"/>
    <s v="A"/>
    <s v="Bundled"/>
    <s v="O"/>
    <x v="26"/>
    <x v="0"/>
    <n v="586.29999999999995"/>
    <n v="7572"/>
    <n v="559"/>
    <n v="414.2"/>
    <n v="5101"/>
    <n v="140"/>
    <n v="42.8"/>
    <n v="527"/>
    <n v="4"/>
  </r>
  <r>
    <n v="2010"/>
    <n v="2633"/>
    <s v="City of Bushnell"/>
    <s v="A"/>
    <s v="Bundled"/>
    <s v="O"/>
    <x v="17"/>
    <x v="0"/>
    <n v="1345"/>
    <n v="9172"/>
    <n v="780"/>
    <n v="2479"/>
    <n v="16039"/>
    <n v="282"/>
    <s v="."/>
    <s v="."/>
    <s v="."/>
  </r>
  <r>
    <n v="2010"/>
    <n v="2634"/>
    <s v="City of Bushnell"/>
    <s v="A"/>
    <s v="Bundled"/>
    <s v="O"/>
    <x v="6"/>
    <x v="0"/>
    <n v="1135"/>
    <n v="14489"/>
    <n v="1409"/>
    <n v="751"/>
    <n v="10813"/>
    <n v="452"/>
    <n v="522"/>
    <n v="9245"/>
    <n v="9"/>
  </r>
  <r>
    <n v="2010"/>
    <n v="2641"/>
    <s v="Butler Rural El Coop Assn, Inc"/>
    <s v="A"/>
    <s v="Bundled"/>
    <s v="O"/>
    <x v="23"/>
    <x v="1"/>
    <n v="12586"/>
    <n v="98540"/>
    <n v="6283"/>
    <n v="2325"/>
    <n v="21351"/>
    <n v="720"/>
    <s v="."/>
    <s v="."/>
    <s v="."/>
  </r>
  <r>
    <n v="2010"/>
    <n v="2643"/>
    <s v="Butler Public Power District"/>
    <s v="A"/>
    <s v="Bundled"/>
    <s v="O"/>
    <x v="26"/>
    <x v="4"/>
    <n v="6581"/>
    <n v="68234"/>
    <n v="4555"/>
    <n v="2971"/>
    <n v="30206"/>
    <n v="547"/>
    <n v="1855"/>
    <n v="7403"/>
    <n v="577"/>
  </r>
  <r>
    <n v="2010"/>
    <n v="2647"/>
    <s v="Butler City of"/>
    <s v="A"/>
    <s v="Bundled"/>
    <s v="O"/>
    <x v="20"/>
    <x v="0"/>
    <n v="2113"/>
    <n v="19345"/>
    <n v="2040"/>
    <n v="2385"/>
    <n v="23111"/>
    <n v="423"/>
    <n v="365"/>
    <n v="4119"/>
    <n v="4"/>
  </r>
  <r>
    <n v="2010"/>
    <n v="2650"/>
    <s v="Borough of Butler"/>
    <s v="A"/>
    <s v="Bundled"/>
    <s v="O"/>
    <x v="37"/>
    <x v="0"/>
    <n v="17120.3"/>
    <n v="101700"/>
    <n v="9956"/>
    <n v="10110.700000000001"/>
    <n v="59887"/>
    <n v="1441"/>
    <s v="."/>
    <s v="."/>
    <s v="."/>
  </r>
  <r>
    <n v="2010"/>
    <n v="2651"/>
    <s v="Butler Rural Electric Coop Inc"/>
    <s v="A"/>
    <s v="Bundled"/>
    <s v="O"/>
    <x v="9"/>
    <x v="1"/>
    <n v="24993"/>
    <n v="188371"/>
    <n v="10808"/>
    <n v="2000"/>
    <n v="16348"/>
    <n v="419"/>
    <n v="1350"/>
    <n v="14847"/>
    <n v="6"/>
  </r>
  <r>
    <n v="2010"/>
    <n v="2652"/>
    <s v="Butler County Rural Elec Coop"/>
    <s v="A"/>
    <s v="Bundled"/>
    <s v="O"/>
    <x v="11"/>
    <x v="1"/>
    <n v="9824"/>
    <n v="92521"/>
    <n v="4815"/>
    <n v="1549"/>
    <n v="16321"/>
    <n v="216"/>
    <n v="4729"/>
    <n v="83869"/>
    <n v="4"/>
  </r>
  <r>
    <n v="2010"/>
    <n v="2655"/>
    <s v="Butte Electric Coop, Inc"/>
    <s v="A"/>
    <s v="Bundled"/>
    <s v="O"/>
    <x v="32"/>
    <x v="1"/>
    <n v="5806"/>
    <n v="56651"/>
    <n v="4336"/>
    <n v="3670"/>
    <n v="33999"/>
    <n v="639"/>
    <n v="157"/>
    <n v="1357"/>
    <n v="94"/>
  </r>
  <r>
    <n v="2010"/>
    <n v="2678"/>
    <s v="C &amp; L Electric Coop Corp"/>
    <s v="A"/>
    <s v="Bundled"/>
    <s v="O"/>
    <x v="31"/>
    <x v="1"/>
    <n v="26950"/>
    <n v="274734"/>
    <n v="19367"/>
    <n v="8417"/>
    <n v="83656"/>
    <n v="2197"/>
    <n v="986"/>
    <n v="13676"/>
    <n v="8"/>
  </r>
  <r>
    <n v="2010"/>
    <n v="2726"/>
    <s v="City of Cabool"/>
    <s v="A"/>
    <s v="Bundled"/>
    <s v="O"/>
    <x v="20"/>
    <x v="0"/>
    <n v="974"/>
    <n v="9213"/>
    <n v="773"/>
    <n v="834"/>
    <n v="8465"/>
    <n v="221"/>
    <n v="1651"/>
    <n v="18003"/>
    <n v="13"/>
  </r>
  <r>
    <n v="2010"/>
    <n v="2759"/>
    <s v="Village of Cadott"/>
    <s v="A"/>
    <s v="Bundled"/>
    <s v="O"/>
    <x v="7"/>
    <x v="0"/>
    <n v="541"/>
    <n v="6071"/>
    <n v="655"/>
    <n v="84"/>
    <n v="902"/>
    <n v="151"/>
    <n v="510"/>
    <n v="6135"/>
    <n v="12"/>
  </r>
  <r>
    <n v="2010"/>
    <n v="2773"/>
    <s v="City of Cairo"/>
    <s v="A"/>
    <s v="Bundled"/>
    <s v="O"/>
    <x v="10"/>
    <x v="0"/>
    <n v="5931"/>
    <n v="55390"/>
    <n v="3809"/>
    <n v="5280"/>
    <n v="53372"/>
    <n v="686"/>
    <n v="2270"/>
    <n v="31734"/>
    <n v="5"/>
  </r>
  <r>
    <n v="2010"/>
    <n v="2774"/>
    <s v="CMS Electric Coop Inc"/>
    <s v="A"/>
    <s v="Bundled"/>
    <s v="O"/>
    <x v="23"/>
    <x v="1"/>
    <n v="3732.7"/>
    <n v="24767"/>
    <n v="1987"/>
    <n v="7710"/>
    <n v="67084"/>
    <n v="1580"/>
    <n v="8368.4"/>
    <n v="99609"/>
    <n v="2244"/>
  </r>
  <r>
    <n v="2010"/>
    <n v="2776"/>
    <s v="Cairo Public Utility Company"/>
    <s v="A"/>
    <s v="Bundled"/>
    <s v="O"/>
    <x v="6"/>
    <x v="0"/>
    <n v="1507.6"/>
    <n v="12964"/>
    <n v="1126"/>
    <n v="2246.4"/>
    <n v="19788"/>
    <n v="384"/>
    <n v="2781"/>
    <n v="42505"/>
    <n v="1"/>
  </r>
  <r>
    <n v="2010"/>
    <n v="2800"/>
    <s v="City of Caldwell"/>
    <s v="A"/>
    <s v="Bundled"/>
    <s v="O"/>
    <x v="27"/>
    <x v="0"/>
    <n v="2219.1"/>
    <n v="20837"/>
    <n v="1542"/>
    <n v="2467.6999999999998"/>
    <n v="25614"/>
    <n v="441"/>
    <n v="435.8"/>
    <n v="4877"/>
    <n v="11"/>
  </r>
  <r>
    <n v="2010"/>
    <n v="2809"/>
    <s v="City of Callender"/>
    <s v="A"/>
    <s v="Bundled"/>
    <s v="O"/>
    <x v="11"/>
    <x v="0"/>
    <n v="198"/>
    <n v="1925"/>
    <n v="168"/>
    <n v="20"/>
    <n v="197"/>
    <n v="12"/>
    <s v="."/>
    <s v="."/>
    <s v="."/>
  </r>
  <r>
    <n v="2010"/>
    <n v="2810"/>
    <s v="City of Caledonia"/>
    <s v="A"/>
    <s v="Bundled"/>
    <s v="O"/>
    <x v="5"/>
    <x v="0"/>
    <n v="1164"/>
    <n v="10032"/>
    <n v="1328"/>
    <n v="580"/>
    <n v="5563"/>
    <n v="249"/>
    <n v="453"/>
    <n v="8496"/>
    <n v="23"/>
  </r>
  <r>
    <n v="2010"/>
    <n v="2812"/>
    <s v="City of Calhoun"/>
    <s v="A"/>
    <s v="Bundled"/>
    <s v="O"/>
    <x v="10"/>
    <x v="0"/>
    <n v="4349"/>
    <n v="45822"/>
    <n v="3906"/>
    <n v="7970"/>
    <n v="82744"/>
    <n v="1116"/>
    <n v="13649"/>
    <n v="223660"/>
    <n v="19"/>
  </r>
  <r>
    <n v="2010"/>
    <n v="2821"/>
    <s v="Caliente City of"/>
    <s v="A"/>
    <s v="Bundled"/>
    <s v="O"/>
    <x v="14"/>
    <x v="0"/>
    <n v="623"/>
    <n v="6356"/>
    <n v="648"/>
    <n v="462"/>
    <n v="4608"/>
    <n v="71"/>
    <n v="5"/>
    <n v="47"/>
    <n v="2"/>
  </r>
  <r>
    <n v="2010"/>
    <n v="2830"/>
    <s v="Calpine Power America LLC"/>
    <s v="B"/>
    <s v="Energy"/>
    <s v="O"/>
    <x v="19"/>
    <x v="2"/>
    <s v="."/>
    <s v="."/>
    <s v="."/>
    <n v="58219"/>
    <n v="1085540"/>
    <n v="1"/>
    <s v="."/>
    <s v="."/>
    <s v="."/>
  </r>
  <r>
    <n v="2010"/>
    <n v="2830"/>
    <s v="Calpine Power America LLC"/>
    <s v="B"/>
    <s v="Energy"/>
    <s v="O"/>
    <x v="39"/>
    <x v="2"/>
    <s v="."/>
    <s v="."/>
    <s v="."/>
    <n v="159"/>
    <n v="4316"/>
    <n v="1"/>
    <s v="."/>
    <s v="."/>
    <s v="."/>
  </r>
  <r>
    <n v="2010"/>
    <n v="2830"/>
    <s v="Calpine Power America LLC"/>
    <s v="D"/>
    <s v="Bundled"/>
    <s v="O"/>
    <x v="27"/>
    <x v="2"/>
    <s v="."/>
    <s v="."/>
    <s v="."/>
    <s v="."/>
    <s v="."/>
    <s v="."/>
    <n v="57393"/>
    <n v="1238810"/>
    <n v="14"/>
  </r>
  <r>
    <n v="2010"/>
    <n v="2843"/>
    <s v="Los Medanos Energy Center LLC"/>
    <s v="A"/>
    <s v="Bundled"/>
    <s v="O"/>
    <x v="19"/>
    <x v="5"/>
    <s v="."/>
    <s v="."/>
    <s v="."/>
    <s v="."/>
    <s v="."/>
    <s v="."/>
    <n v="9995"/>
    <n v="299946"/>
    <n v="2"/>
  </r>
  <r>
    <n v="2010"/>
    <n v="2849"/>
    <s v="Central Electric Power Assn"/>
    <s v="A"/>
    <s v="Bundled"/>
    <s v="O"/>
    <x v="1"/>
    <x v="1"/>
    <n v="49681"/>
    <n v="497568"/>
    <n v="29124"/>
    <n v="24128"/>
    <n v="208069"/>
    <n v="5834"/>
    <n v="17986"/>
    <n v="260036"/>
    <n v="13"/>
  </r>
  <r>
    <n v="2010"/>
    <n v="2851"/>
    <s v="City of California"/>
    <s v="A"/>
    <s v="Bundled"/>
    <s v="O"/>
    <x v="20"/>
    <x v="0"/>
    <n v="2167"/>
    <n v="20053"/>
    <n v="1936"/>
    <n v="480"/>
    <n v="4381"/>
    <n v="297"/>
    <n v="1100"/>
    <n v="13083"/>
    <n v="76"/>
  </r>
  <r>
    <n v="2010"/>
    <n v="2859"/>
    <s v="Village of Callaway"/>
    <s v="A"/>
    <s v="Bundled"/>
    <s v="O"/>
    <x v="26"/>
    <x v="0"/>
    <n v="381"/>
    <n v="4651"/>
    <n v="335"/>
    <n v="236"/>
    <n v="3224"/>
    <n v="50"/>
    <s v="."/>
    <s v="."/>
    <s v="."/>
  </r>
  <r>
    <n v="2010"/>
    <n v="2871"/>
    <s v="Calpine Corp-Agnews"/>
    <s v="A"/>
    <s v="Bundled"/>
    <s v="O"/>
    <x v="19"/>
    <x v="5"/>
    <s v="."/>
    <s v="."/>
    <s v="."/>
    <n v="309"/>
    <n v="3537"/>
    <n v="1"/>
    <s v="."/>
    <s v="."/>
    <s v="."/>
  </r>
  <r>
    <n v="2010"/>
    <n v="2888"/>
    <s v="City of Cambridge"/>
    <s v="A"/>
    <s v="Bundled"/>
    <s v="O"/>
    <x v="26"/>
    <x v="0"/>
    <n v="701"/>
    <n v="5822"/>
    <n v="487"/>
    <n v="771"/>
    <n v="8123"/>
    <n v="132"/>
    <n v="1504"/>
    <n v="15851"/>
    <n v="1"/>
  </r>
  <r>
    <n v="2010"/>
    <n v="2890"/>
    <s v="City of Camden"/>
    <s v="A"/>
    <s v="Bundled"/>
    <s v="O"/>
    <x v="0"/>
    <x v="0"/>
    <n v="12300"/>
    <n v="116503"/>
    <n v="9299"/>
    <n v="8703"/>
    <n v="77676"/>
    <n v="1429"/>
    <s v="."/>
    <s v="."/>
    <s v="."/>
  </r>
  <r>
    <n v="2010"/>
    <n v="2900"/>
    <s v="City of Cameron"/>
    <s v="A"/>
    <s v="Bundled"/>
    <s v="O"/>
    <x v="20"/>
    <x v="0"/>
    <n v="3361"/>
    <n v="31690"/>
    <n v="2867"/>
    <n v="4449"/>
    <n v="49633"/>
    <n v="467"/>
    <s v="."/>
    <s v="."/>
    <s v="."/>
  </r>
  <r>
    <n v="2010"/>
    <n v="2903"/>
    <s v="Canoochee Electric Member Corp"/>
    <s v="A"/>
    <s v="Bundled"/>
    <s v="O"/>
    <x v="10"/>
    <x v="1"/>
    <n v="30514"/>
    <n v="311751"/>
    <n v="19273"/>
    <n v="614"/>
    <n v="5463"/>
    <n v="295"/>
    <n v="8417"/>
    <n v="103557"/>
    <n v="317"/>
  </r>
  <r>
    <n v="2010"/>
    <n v="2910"/>
    <s v="City of Camilla"/>
    <s v="A"/>
    <s v="Bundled"/>
    <s v="O"/>
    <x v="10"/>
    <x v="0"/>
    <n v="2875.7"/>
    <n v="28573"/>
    <n v="1858"/>
    <n v="1027.2"/>
    <n v="9249"/>
    <n v="325"/>
    <n v="7989.6"/>
    <n v="106879"/>
    <n v="206"/>
  </r>
  <r>
    <n v="2010"/>
    <n v="2911"/>
    <s v="Canadian Valley Elec Coop, Inc"/>
    <s v="A"/>
    <s v="Bundled"/>
    <s v="O"/>
    <x v="24"/>
    <x v="1"/>
    <n v="31113"/>
    <n v="332524"/>
    <n v="21033"/>
    <n v="9698"/>
    <n v="126341"/>
    <n v="2401"/>
    <n v="13624"/>
    <n v="270364"/>
    <n v="30"/>
  </r>
  <r>
    <n v="2010"/>
    <n v="2930"/>
    <s v="City of Campbell"/>
    <s v="A"/>
    <s v="Bundled"/>
    <s v="O"/>
    <x v="20"/>
    <x v="0"/>
    <n v="419"/>
    <n v="3298"/>
    <n v="817"/>
    <n v="276"/>
    <n v="2289"/>
    <n v="130"/>
    <n v="0"/>
    <n v="0"/>
    <n v="0"/>
  </r>
  <r>
    <n v="2010"/>
    <n v="2931"/>
    <s v="Village of Campbell"/>
    <s v="A"/>
    <s v="Bundled"/>
    <s v="O"/>
    <x v="26"/>
    <x v="0"/>
    <n v="192"/>
    <n v="1663"/>
    <n v="173"/>
    <n v="93"/>
    <n v="989"/>
    <n v="68"/>
    <n v="2"/>
    <n v="37"/>
    <n v="1"/>
  </r>
  <r>
    <n v="2010"/>
    <n v="2955"/>
    <s v="Canby Utility Board"/>
    <s v="A"/>
    <s v="Bundled"/>
    <s v="O"/>
    <x v="35"/>
    <x v="0"/>
    <n v="4559.8999999999996"/>
    <n v="75941"/>
    <n v="6042"/>
    <n v="2605.1"/>
    <n v="55833"/>
    <n v="663"/>
    <n v="1477.8"/>
    <n v="33214"/>
    <n v="11"/>
  </r>
  <r>
    <n v="2010"/>
    <n v="2960"/>
    <s v="Caney Fork Electric Coop, Inc"/>
    <s v="A"/>
    <s v="Bundled"/>
    <s v="O"/>
    <x v="28"/>
    <x v="1"/>
    <n v="40778"/>
    <n v="430592"/>
    <n v="26674"/>
    <n v="14605"/>
    <n v="123024"/>
    <n v="4853"/>
    <n v="6668"/>
    <n v="86041"/>
    <n v="7"/>
  </r>
  <r>
    <n v="2010"/>
    <n v="2961"/>
    <s v="Caney Valley El Coop Assn, Inc"/>
    <s v="A"/>
    <s v="Bundled"/>
    <s v="O"/>
    <x v="23"/>
    <x v="1"/>
    <n v="4489"/>
    <n v="33719"/>
    <n v="3692"/>
    <n v="3449"/>
    <n v="27474"/>
    <n v="1851"/>
    <s v="."/>
    <s v="."/>
    <s v="."/>
  </r>
  <r>
    <n v="2010"/>
    <n v="2964"/>
    <s v="Cannelton Utilities"/>
    <s v="A"/>
    <s v="Bundled"/>
    <s v="O"/>
    <x v="12"/>
    <x v="0"/>
    <n v="760.6"/>
    <n v="8487"/>
    <n v="765"/>
    <n v="334.7"/>
    <n v="3874"/>
    <n v="142"/>
    <n v="347.2"/>
    <n v="4390"/>
    <n v="6"/>
  </r>
  <r>
    <n v="2010"/>
    <n v="2974"/>
    <s v="Canton Municipal Utilities"/>
    <s v="A"/>
    <s v="Bundled"/>
    <s v="O"/>
    <x v="1"/>
    <x v="0"/>
    <n v="5206"/>
    <n v="53226"/>
    <n v="3966"/>
    <n v="3548"/>
    <n v="35912"/>
    <n v="738"/>
    <n v="2785"/>
    <n v="31250"/>
    <n v="9"/>
  </r>
  <r>
    <n v="2010"/>
    <n v="2982"/>
    <s v="Cape Hatteras Elec Member Corp"/>
    <s v="A"/>
    <s v="Bundled"/>
    <s v="O"/>
    <x v="18"/>
    <x v="1"/>
    <n v="12998"/>
    <n v="99206"/>
    <n v="6413"/>
    <n v="4783"/>
    <n v="40972"/>
    <n v="1071"/>
    <s v="."/>
    <s v="."/>
    <s v="."/>
  </r>
  <r>
    <n v="2010"/>
    <n v="2985"/>
    <s v="Capital Electric Coop, Inc"/>
    <s v="A"/>
    <s v="Bundled"/>
    <s v="O"/>
    <x v="41"/>
    <x v="1"/>
    <n v="13608"/>
    <n v="166668"/>
    <n v="14106"/>
    <n v="6610"/>
    <n v="81230"/>
    <n v="1556"/>
    <n v="1872"/>
    <n v="29264"/>
    <n v="11"/>
  </r>
  <r>
    <n v="2010"/>
    <n v="2986"/>
    <s v="Cam Wal Electric Coop, Inc"/>
    <s v="A"/>
    <s v="Bundled"/>
    <s v="O"/>
    <x v="32"/>
    <x v="1"/>
    <n v="3266"/>
    <n v="32481"/>
    <n v="1996"/>
    <n v="1325"/>
    <n v="16655"/>
    <n v="212"/>
    <n v="291"/>
    <n v="3065"/>
    <n v="80"/>
  </r>
  <r>
    <n v="2010"/>
    <n v="2998"/>
    <s v="Carbon Power &amp; Light, Inc"/>
    <s v="A"/>
    <s v="Bundled"/>
    <s v="O"/>
    <x v="43"/>
    <x v="1"/>
    <n v="6083.5"/>
    <n v="45300"/>
    <n v="5374"/>
    <n v="4520.6000000000004"/>
    <n v="42969"/>
    <n v="733"/>
    <n v="2660.1"/>
    <n v="36509"/>
    <n v="43"/>
  </r>
  <r>
    <n v="2010"/>
    <n v="3008"/>
    <s v="Village of Carey"/>
    <s v="A"/>
    <s v="Bundled"/>
    <s v="O"/>
    <x v="9"/>
    <x v="0"/>
    <n v="1646"/>
    <n v="18795"/>
    <n v="1674"/>
    <n v="861"/>
    <n v="10070"/>
    <n v="188"/>
    <n v="3722"/>
    <n v="46026"/>
    <n v="5"/>
  </r>
  <r>
    <n v="2010"/>
    <n v="3029"/>
    <s v="City of Carlisle"/>
    <s v="A"/>
    <s v="Bundled"/>
    <s v="O"/>
    <x v="11"/>
    <x v="0"/>
    <n v="1046"/>
    <n v="12343"/>
    <n v="1325"/>
    <n v="671"/>
    <n v="7906"/>
    <n v="229"/>
    <s v="."/>
    <s v="."/>
    <s v="."/>
  </r>
  <r>
    <n v="2010"/>
    <n v="3030"/>
    <s v="Cardinal Cogen Inc"/>
    <s v="A"/>
    <s v="Bundled"/>
    <s v="O"/>
    <x v="19"/>
    <x v="5"/>
    <s v="."/>
    <s v="."/>
    <s v="."/>
    <n v="19198"/>
    <n v="252756"/>
    <n v="1"/>
    <s v="."/>
    <s v="."/>
    <s v="."/>
  </r>
  <r>
    <n v="2010"/>
    <n v="3037"/>
    <s v="Carlyle City of"/>
    <s v="A"/>
    <s v="Bundled"/>
    <s v="O"/>
    <x v="6"/>
    <x v="0"/>
    <n v="1321"/>
    <n v="15715"/>
    <n v="1495"/>
    <n v="1144"/>
    <n v="15091"/>
    <n v="285"/>
    <n v="606"/>
    <n v="9082"/>
    <n v="11"/>
  </r>
  <r>
    <n v="2010"/>
    <n v="3040"/>
    <s v="Carmi City of"/>
    <s v="A"/>
    <s v="Bundled"/>
    <s v="O"/>
    <x v="6"/>
    <x v="0"/>
    <n v="2841.1"/>
    <n v="28182"/>
    <n v="2738"/>
    <n v="2548"/>
    <n v="25141"/>
    <n v="627"/>
    <n v="365.2"/>
    <n v="4852"/>
    <n v="1"/>
  </r>
  <r>
    <n v="2010"/>
    <n v="3046"/>
    <s v="Progress Energy Carolinas Inc"/>
    <s v="A"/>
    <s v="Bundled"/>
    <s v="O"/>
    <x v="18"/>
    <x v="3"/>
    <n v="1740653"/>
    <n v="16820714"/>
    <n v="1081420"/>
    <n v="1196230"/>
    <n v="13892621"/>
    <n v="187159"/>
    <n v="580428"/>
    <n v="8362017"/>
    <n v="3844"/>
  </r>
  <r>
    <n v="2010"/>
    <n v="3046"/>
    <s v="Progress Energy Carolinas Inc"/>
    <s v="A"/>
    <s v="Bundled"/>
    <s v="O"/>
    <x v="0"/>
    <x v="3"/>
    <n v="233762"/>
    <n v="2450065"/>
    <n v="134634"/>
    <n v="163358"/>
    <n v="1884878"/>
    <n v="31151"/>
    <n v="140362"/>
    <n v="2293087"/>
    <n v="681"/>
  </r>
  <r>
    <n v="2010"/>
    <n v="3075"/>
    <s v="Carroll County"/>
    <s v="A"/>
    <s v="Bundled"/>
    <s v="O"/>
    <x v="28"/>
    <x v="0"/>
    <n v="18858"/>
    <n v="210961"/>
    <n v="12601"/>
    <n v="10764"/>
    <n v="109131"/>
    <n v="3078"/>
    <n v="7941"/>
    <n v="140367"/>
    <n v="4"/>
  </r>
  <r>
    <n v="2010"/>
    <n v="3076"/>
    <s v="Carroll Electric Coop, Inc"/>
    <s v="A"/>
    <s v="Bundled"/>
    <s v="O"/>
    <x v="9"/>
    <x v="1"/>
    <n v="15233"/>
    <n v="130744"/>
    <n v="10866"/>
    <n v="1412"/>
    <n v="11314"/>
    <n v="1017"/>
    <n v="2135"/>
    <n v="20984"/>
    <n v="8"/>
  </r>
  <r>
    <n v="2010"/>
    <n v="3081"/>
    <s v="Carroll Electric Member Corp"/>
    <s v="A"/>
    <s v="Bundled"/>
    <s v="O"/>
    <x v="10"/>
    <x v="1"/>
    <n v="81585.3"/>
    <n v="732555"/>
    <n v="46221"/>
    <n v="14551.6"/>
    <n v="130974"/>
    <n v="2784"/>
    <n v="14286.3"/>
    <n v="248532"/>
    <n v="33"/>
  </r>
  <r>
    <n v="2010"/>
    <n v="3082"/>
    <s v="Carrollton Board of Public Wks"/>
    <s v="A"/>
    <s v="Bundled"/>
    <s v="O"/>
    <x v="20"/>
    <x v="0"/>
    <n v="2318"/>
    <n v="18167"/>
    <n v="1715"/>
    <n v="2240"/>
    <n v="17021"/>
    <n v="436"/>
    <n v="257"/>
    <n v="2193"/>
    <n v="5"/>
  </r>
  <r>
    <n v="2010"/>
    <n v="3086"/>
    <s v="Carroll County REMC"/>
    <s v="A"/>
    <s v="Bundled"/>
    <s v="O"/>
    <x v="12"/>
    <x v="1"/>
    <n v="11102.6"/>
    <n v="98455"/>
    <n v="6724"/>
    <n v="1374.2"/>
    <n v="13533"/>
    <n v="84"/>
    <n v="6317.5"/>
    <n v="78069"/>
    <n v="2"/>
  </r>
  <r>
    <n v="2010"/>
    <n v="3093"/>
    <s v="Carroll Electric Coop Corp"/>
    <s v="A"/>
    <s v="Bundled"/>
    <s v="O"/>
    <x v="31"/>
    <x v="1"/>
    <n v="91863"/>
    <n v="1120109"/>
    <n v="71132"/>
    <n v="21989"/>
    <n v="314776"/>
    <n v="4987"/>
    <n v="12151"/>
    <n v="254535"/>
    <n v="22"/>
  </r>
  <r>
    <n v="2010"/>
    <n v="3093"/>
    <s v="Carroll Electric Coop Corp"/>
    <s v="A"/>
    <s v="Bundled"/>
    <s v="O"/>
    <x v="20"/>
    <x v="1"/>
    <n v="10392"/>
    <n v="122036"/>
    <n v="10488"/>
    <n v="1619"/>
    <n v="20679"/>
    <n v="788"/>
    <n v="0"/>
    <n v="0"/>
    <n v="0"/>
  </r>
  <r>
    <n v="2010"/>
    <n v="3107"/>
    <s v="Carteret-Craven El Member Corp"/>
    <s v="A"/>
    <s v="Bundled"/>
    <s v="O"/>
    <x v="18"/>
    <x v="1"/>
    <n v="51106.8"/>
    <n v="473747"/>
    <n v="34777"/>
    <n v="13400"/>
    <n v="143262"/>
    <n v="3917"/>
    <s v="."/>
    <s v="."/>
    <s v="."/>
  </r>
  <r>
    <n v="2010"/>
    <n v="3108"/>
    <s v="Cartersville City of"/>
    <s v="A"/>
    <s v="Bundled"/>
    <s v="O"/>
    <x v="10"/>
    <x v="0"/>
    <n v="7784"/>
    <n v="81125"/>
    <n v="6164"/>
    <n v="14620"/>
    <n v="141978"/>
    <n v="1833"/>
    <n v="20365"/>
    <n v="329764"/>
    <n v="25"/>
  </r>
  <r>
    <n v="2010"/>
    <n v="3111"/>
    <s v="Cass Electric Coop"/>
    <s v="A"/>
    <s v="Bundled"/>
    <s v="O"/>
    <x v="11"/>
    <x v="1"/>
    <n v="129"/>
    <n v="1260"/>
    <n v="94"/>
    <s v="."/>
    <s v="."/>
    <s v="."/>
    <s v="."/>
    <s v="."/>
    <s v="."/>
  </r>
  <r>
    <n v="2010"/>
    <n v="3113"/>
    <s v="City of Carthage"/>
    <s v="A"/>
    <s v="Bundled"/>
    <s v="O"/>
    <x v="20"/>
    <x v="0"/>
    <n v="6843"/>
    <n v="81653"/>
    <n v="6375"/>
    <n v="4760"/>
    <n v="72635"/>
    <n v="1082"/>
    <n v="7953"/>
    <n v="134614"/>
    <n v="23"/>
  </r>
  <r>
    <n v="2010"/>
    <n v="3136"/>
    <s v="City of Cascade Locks"/>
    <s v="A"/>
    <s v="Bundled"/>
    <s v="O"/>
    <x v="35"/>
    <x v="0"/>
    <n v="722"/>
    <n v="9010"/>
    <n v="515"/>
    <n v="805"/>
    <n v="10000"/>
    <n v="67"/>
    <n v="0"/>
    <n v="0"/>
    <n v="0"/>
  </r>
  <r>
    <n v="2010"/>
    <n v="3137"/>
    <s v="Cascade Municipal Utilities"/>
    <s v="A"/>
    <s v="Bundled"/>
    <s v="O"/>
    <x v="11"/>
    <x v="0"/>
    <n v="818"/>
    <n v="7870"/>
    <n v="901"/>
    <n v="603"/>
    <n v="6234"/>
    <n v="190"/>
    <n v="327"/>
    <n v="4227"/>
    <n v="3"/>
  </r>
  <r>
    <n v="2010"/>
    <n v="3138"/>
    <s v="Cavalier Rural Elec Coop, Inc"/>
    <s v="A"/>
    <s v="Bundled"/>
    <s v="O"/>
    <x v="41"/>
    <x v="1"/>
    <n v="2974.5"/>
    <n v="30891"/>
    <n v="1354"/>
    <n v="594.79999999999995"/>
    <n v="5532"/>
    <n v="72"/>
    <n v="81.900000000000006"/>
    <n v="954"/>
    <n v="27"/>
  </r>
  <r>
    <n v="2010"/>
    <n v="3153"/>
    <s v="City of Casey"/>
    <s v="A"/>
    <s v="Bundled"/>
    <s v="O"/>
    <x v="6"/>
    <x v="0"/>
    <n v="1696"/>
    <n v="14403"/>
    <n v="1835"/>
    <n v="1499"/>
    <n v="14019"/>
    <n v="316"/>
    <n v="561"/>
    <n v="5525"/>
    <n v="1"/>
  </r>
  <r>
    <n v="2010"/>
    <n v="3156"/>
    <s v="Village of Cashton"/>
    <s v="A"/>
    <s v="Bundled"/>
    <s v="O"/>
    <x v="7"/>
    <x v="0"/>
    <n v="474.8"/>
    <n v="4388"/>
    <n v="493"/>
    <n v="882.4"/>
    <n v="9079"/>
    <n v="127"/>
    <n v="0"/>
    <s v="."/>
    <s v="."/>
  </r>
  <r>
    <n v="2010"/>
    <n v="3164"/>
    <s v="Village of Castile"/>
    <s v="A"/>
    <s v="Bundled"/>
    <s v="O"/>
    <x v="8"/>
    <x v="0"/>
    <n v="346"/>
    <n v="6664"/>
    <n v="519"/>
    <n v="53"/>
    <n v="762"/>
    <n v="85"/>
    <n v="65"/>
    <n v="1366"/>
    <n v="16"/>
  </r>
  <r>
    <n v="2010"/>
    <n v="3168"/>
    <s v="City of Castroville"/>
    <s v="A"/>
    <s v="Bundled"/>
    <s v="O"/>
    <x v="27"/>
    <x v="0"/>
    <n v="1487"/>
    <n v="17105"/>
    <n v="1150"/>
    <n v="1086"/>
    <n v="12936"/>
    <n v="242"/>
    <s v="."/>
    <s v="."/>
    <s v="."/>
  </r>
  <r>
    <n v="2010"/>
    <n v="3170"/>
    <s v="Borough of Catawissa"/>
    <s v="A"/>
    <s v="Bundled"/>
    <s v="O"/>
    <x v="46"/>
    <x v="0"/>
    <n v="1050"/>
    <n v="6205"/>
    <n v="808"/>
    <n v="387"/>
    <n v="2544"/>
    <n v="69"/>
    <n v="162"/>
    <n v="1170"/>
    <n v="5"/>
  </r>
  <r>
    <n v="2010"/>
    <n v="3186"/>
    <s v="City of Cavalier"/>
    <s v="A"/>
    <s v="Bundled"/>
    <s v="O"/>
    <x v="41"/>
    <x v="0"/>
    <n v="649"/>
    <n v="9062"/>
    <n v="732"/>
    <n v="655"/>
    <n v="8783"/>
    <n v="184"/>
    <s v="."/>
    <s v="."/>
    <s v="."/>
  </r>
  <r>
    <n v="2010"/>
    <n v="3191"/>
    <s v="City of Cawker City"/>
    <s v="A"/>
    <s v="Bundled"/>
    <s v="O"/>
    <x v="23"/>
    <x v="0"/>
    <n v="319.39999999999998"/>
    <n v="3064"/>
    <n v="365"/>
    <n v="171.9"/>
    <n v="1649"/>
    <n v="32"/>
    <s v="."/>
    <s v="."/>
    <s v="."/>
  </r>
  <r>
    <n v="2010"/>
    <n v="3203"/>
    <s v="Cedar Falls Utilities"/>
    <s v="A"/>
    <s v="Bundled"/>
    <s v="O"/>
    <x v="11"/>
    <x v="0"/>
    <n v="14672.3"/>
    <n v="167962"/>
    <n v="15587"/>
    <n v="17253.400000000001"/>
    <n v="245933"/>
    <n v="2288"/>
    <n v="4642"/>
    <n v="69253"/>
    <n v="36"/>
  </r>
  <r>
    <n v="2010"/>
    <n v="3205"/>
    <s v="Cedar-Knox Public Power Dist"/>
    <s v="A"/>
    <s v="Bundled"/>
    <s v="O"/>
    <x v="26"/>
    <x v="4"/>
    <n v="7725"/>
    <n v="100069"/>
    <n v="5399"/>
    <n v="3232"/>
    <n v="39963"/>
    <n v="736"/>
    <n v="1858"/>
    <n v="10174"/>
    <n v="927"/>
  </r>
  <r>
    <n v="2010"/>
    <n v="3208"/>
    <s v="Cedarburg Light &amp; Water Comm"/>
    <s v="A"/>
    <s v="Bundled"/>
    <s v="O"/>
    <x v="7"/>
    <x v="0"/>
    <n v="5136.3"/>
    <n v="44713"/>
    <n v="5190"/>
    <n v="4921.3999999999996"/>
    <n v="47380"/>
    <n v="877"/>
    <n v="1427.8"/>
    <n v="17068"/>
    <n v="2"/>
  </r>
  <r>
    <n v="2010"/>
    <n v="3216"/>
    <s v="Celina City of"/>
    <s v="A"/>
    <s v="Bundled"/>
    <s v="O"/>
    <x v="9"/>
    <x v="0"/>
    <n v="6773"/>
    <n v="72958"/>
    <n v="6838"/>
    <n v="4270"/>
    <n v="52719"/>
    <n v="840"/>
    <n v="5570"/>
    <n v="81664"/>
    <n v="15"/>
  </r>
  <r>
    <n v="2010"/>
    <n v="3221"/>
    <s v="CPKelco U S Inc"/>
    <s v="A"/>
    <s v="Bundled"/>
    <s v="O"/>
    <x v="19"/>
    <x v="5"/>
    <s v="."/>
    <s v="."/>
    <s v="."/>
    <s v="."/>
    <s v="."/>
    <s v="."/>
    <n v="4"/>
    <n v="72"/>
    <n v="1"/>
  </r>
  <r>
    <n v="2010"/>
    <n v="3222"/>
    <s v="Central Alabama Electric Coop"/>
    <s v="A"/>
    <s v="Bundled"/>
    <s v="O"/>
    <x v="16"/>
    <x v="1"/>
    <n v="75085"/>
    <n v="645963"/>
    <n v="39468"/>
    <n v="10232"/>
    <n v="84756"/>
    <n v="1753"/>
    <n v="1070"/>
    <n v="11393"/>
    <n v="3"/>
  </r>
  <r>
    <n v="2010"/>
    <n v="3226"/>
    <s v="Central Rural Electric Cooperative, Inc"/>
    <s v="A"/>
    <s v="Bundled"/>
    <s v="O"/>
    <x v="24"/>
    <x v="1"/>
    <n v="27142"/>
    <n v="293495"/>
    <n v="15855"/>
    <n v="12882"/>
    <n v="155140"/>
    <n v="3292"/>
    <n v="7161"/>
    <n v="122730"/>
    <n v="14"/>
  </r>
  <r>
    <n v="2010"/>
    <n v="3227"/>
    <s v="City of Center"/>
    <s v="A"/>
    <s v="Bundled"/>
    <s v="O"/>
    <x v="36"/>
    <x v="0"/>
    <n v="382"/>
    <n v="5371"/>
    <n v="791"/>
    <n v="433"/>
    <n v="4050"/>
    <n v="191"/>
    <n v="640"/>
    <n v="7113"/>
    <n v="49"/>
  </r>
  <r>
    <n v="2010"/>
    <n v="3230"/>
    <s v="Town of Centerville"/>
    <s v="A"/>
    <s v="Bundled"/>
    <s v="O"/>
    <x v="12"/>
    <x v="0"/>
    <n v="1249.4000000000001"/>
    <n v="14814"/>
    <n v="1208"/>
    <n v="730.7"/>
    <n v="8146"/>
    <n v="63"/>
    <s v="."/>
    <s v="."/>
    <s v="."/>
  </r>
  <r>
    <n v="2010"/>
    <n v="3235"/>
    <s v="City of Central City"/>
    <s v="A"/>
    <s v="Bundled"/>
    <s v="O"/>
    <x v="26"/>
    <x v="0"/>
    <n v="1512"/>
    <n v="17912"/>
    <n v="1353"/>
    <n v="855"/>
    <n v="9428"/>
    <n v="282"/>
    <n v="573"/>
    <n v="7046"/>
    <n v="12"/>
  </r>
  <r>
    <n v="2010"/>
    <n v="3236"/>
    <s v="Central Electric Coop, Inc"/>
    <s v="A"/>
    <s v="Bundled"/>
    <s v="O"/>
    <x v="32"/>
    <x v="1"/>
    <n v="10439.4"/>
    <n v="112783"/>
    <n v="6425"/>
    <n v="1921.3"/>
    <n v="22334"/>
    <n v="646"/>
    <n v="6650.8"/>
    <n v="110884"/>
    <n v="143"/>
  </r>
  <r>
    <n v="2010"/>
    <n v="3240"/>
    <s v="Central Electric Coop Inc"/>
    <s v="A"/>
    <s v="Bundled"/>
    <s v="O"/>
    <x v="35"/>
    <x v="1"/>
    <n v="36498"/>
    <n v="445832"/>
    <n v="26927"/>
    <n v="6754"/>
    <n v="96469"/>
    <n v="2535"/>
    <n v="5492"/>
    <n v="101654"/>
    <n v="1606"/>
  </r>
  <r>
    <n v="2010"/>
    <n v="3245"/>
    <s v="Central Florida Elec Coop, Inc"/>
    <s v="A"/>
    <s v="Bundled"/>
    <s v="O"/>
    <x v="17"/>
    <x v="1"/>
    <n v="50242.2"/>
    <n v="385342"/>
    <n v="29969"/>
    <n v="10832.3"/>
    <n v="88280"/>
    <n v="2505"/>
    <n v="3697.3"/>
    <n v="33449"/>
    <n v="148"/>
  </r>
  <r>
    <n v="2010"/>
    <n v="3248"/>
    <s v="Central Georgia El Member Corp"/>
    <s v="A"/>
    <s v="Bundled"/>
    <s v="O"/>
    <x v="10"/>
    <x v="1"/>
    <n v="77793"/>
    <n v="808881"/>
    <n v="46642"/>
    <n v="15802"/>
    <n v="152023"/>
    <n v="4378"/>
    <n v="15374"/>
    <n v="216458"/>
    <n v="87"/>
  </r>
  <r>
    <n v="2010"/>
    <n v="3249"/>
    <s v="Central Hudson Gas &amp; Elec Corp"/>
    <s v="A"/>
    <s v="Bundled"/>
    <s v="O"/>
    <x v="8"/>
    <x v="3"/>
    <n v="323430.59999999998"/>
    <n v="1958837"/>
    <n v="237920"/>
    <n v="149612.4"/>
    <n v="1183268"/>
    <n v="39196"/>
    <n v="10624.9"/>
    <n v="95294"/>
    <n v="864"/>
  </r>
  <r>
    <n v="2010"/>
    <n v="3249"/>
    <s v="Central Hudson Gas &amp; Elec Corp"/>
    <s v="C"/>
    <s v="Delivery"/>
    <s v="O"/>
    <x v="8"/>
    <x v="3"/>
    <n v="11069.7"/>
    <n v="138750"/>
    <n v="15555"/>
    <n v="26010.400000000001"/>
    <n v="819866"/>
    <n v="6222"/>
    <n v="11681.2"/>
    <n v="1018720"/>
    <n v="214"/>
  </r>
  <r>
    <n v="2010"/>
    <n v="3250"/>
    <s v="Central Electric Membership Corporation"/>
    <s v="A"/>
    <s v="Bundled"/>
    <s v="O"/>
    <x v="18"/>
    <x v="1"/>
    <n v="36071"/>
    <n v="318293"/>
    <n v="18385"/>
    <n v="4694"/>
    <n v="43567"/>
    <n v="2108"/>
    <n v="2388"/>
    <n v="35021"/>
    <n v="12"/>
  </r>
  <r>
    <n v="2010"/>
    <n v="3264"/>
    <s v="Central Lincoln People's Ut Dt"/>
    <s v="A"/>
    <s v="Bundled"/>
    <s v="O"/>
    <x v="35"/>
    <x v="4"/>
    <n v="32271"/>
    <n v="420380"/>
    <n v="32782"/>
    <n v="13228"/>
    <n v="190561"/>
    <n v="5542"/>
    <n v="24060"/>
    <n v="601910"/>
    <n v="182"/>
  </r>
  <r>
    <n v="2010"/>
    <n v="3265"/>
    <s v="Cleco Power LLC"/>
    <s v="A"/>
    <s v="Bundled"/>
    <s v="O"/>
    <x v="2"/>
    <x v="3"/>
    <n v="463672"/>
    <n v="3978190"/>
    <n v="235162"/>
    <n v="299504"/>
    <n v="2743012"/>
    <n v="39519"/>
    <n v="173604"/>
    <n v="2270690"/>
    <n v="620"/>
  </r>
  <r>
    <n v="2010"/>
    <n v="3266"/>
    <s v="Central Maine Power Co"/>
    <s v="A"/>
    <s v="Bundled"/>
    <s v="O"/>
    <x v="39"/>
    <x v="3"/>
    <n v="10"/>
    <n v="62"/>
    <n v="28"/>
    <n v="28"/>
    <n v="235"/>
    <n v="6"/>
    <s v="."/>
    <s v="."/>
    <s v="."/>
  </r>
  <r>
    <n v="2010"/>
    <n v="3266"/>
    <s v="Central Maine Power Co"/>
    <s v="C"/>
    <s v="Delivery"/>
    <s v="O"/>
    <x v="39"/>
    <x v="3"/>
    <n v="223117"/>
    <n v="3442928"/>
    <n v="542537"/>
    <n v="121996"/>
    <n v="3226771"/>
    <n v="59868"/>
    <n v="45888"/>
    <n v="2191283"/>
    <n v="2613"/>
  </r>
  <r>
    <n v="2010"/>
    <n v="3268"/>
    <s v="Central Missouri Elec Coop Inc"/>
    <s v="A"/>
    <s v="Bundled"/>
    <s v="O"/>
    <x v="20"/>
    <x v="1"/>
    <n v="16179"/>
    <n v="181203"/>
    <n v="9910"/>
    <n v="1753.3"/>
    <n v="19691"/>
    <n v="441"/>
    <n v="6385.7"/>
    <n v="118191"/>
    <n v="2"/>
  </r>
  <r>
    <n v="2010"/>
    <n v="3273"/>
    <s v="Central New Mexico El Coop, Inc"/>
    <s v="A"/>
    <s v="Bundled"/>
    <s v="O"/>
    <x v="38"/>
    <x v="1"/>
    <n v="18503"/>
    <n v="116178"/>
    <n v="15937"/>
    <n v="7926"/>
    <n v="57932"/>
    <n v="1345"/>
    <n v="7435"/>
    <n v="78669"/>
    <n v="216"/>
  </r>
  <r>
    <n v="2010"/>
    <n v="3282"/>
    <s v="Central Texas Elec Coop, Inc"/>
    <s v="A"/>
    <s v="Bundled"/>
    <s v="O"/>
    <x v="27"/>
    <x v="1"/>
    <n v="43569.3"/>
    <n v="402807"/>
    <n v="33578"/>
    <n v="9596.5"/>
    <n v="96657"/>
    <n v="2708"/>
    <s v="."/>
    <s v="."/>
    <s v="."/>
  </r>
  <r>
    <n v="2010"/>
    <n v="3287"/>
    <s v="Central Valley Elec Coop, Inc"/>
    <s v="A"/>
    <s v="Bundled"/>
    <s v="O"/>
    <x v="38"/>
    <x v="1"/>
    <n v="5232.7"/>
    <n v="65164"/>
    <n v="5103"/>
    <n v="8594.1"/>
    <n v="87419"/>
    <n v="5497"/>
    <n v="35496.199999999997"/>
    <n v="529100"/>
    <n v="2408"/>
  </r>
  <r>
    <n v="2010"/>
    <n v="3291"/>
    <s v="Central Virginia Electric Coop"/>
    <s v="A"/>
    <s v="Bundled"/>
    <s v="O"/>
    <x v="4"/>
    <x v="1"/>
    <n v="46695"/>
    <n v="515079"/>
    <n v="31366"/>
    <n v="8666"/>
    <n v="101750"/>
    <n v="3409"/>
    <n v="4346"/>
    <n v="70247"/>
    <n v="10"/>
  </r>
  <r>
    <n v="2010"/>
    <n v="3292"/>
    <s v="Central Vermont Pub Serv Corp"/>
    <s v="A"/>
    <s v="Bundled"/>
    <s v="O"/>
    <x v="40"/>
    <x v="3"/>
    <n v="146835"/>
    <n v="979922"/>
    <n v="136457"/>
    <n v="113196"/>
    <n v="849639"/>
    <n v="22846"/>
    <n v="34374"/>
    <n v="371592"/>
    <n v="35"/>
  </r>
  <r>
    <n v="2010"/>
    <n v="3293"/>
    <s v="Central Wisconsin Elec Coop"/>
    <s v="A"/>
    <s v="Bundled"/>
    <s v="O"/>
    <x v="7"/>
    <x v="1"/>
    <n v="9414"/>
    <n v="66650"/>
    <n v="7324"/>
    <n v="2220"/>
    <n v="18707"/>
    <n v="450"/>
    <n v="864"/>
    <n v="8320"/>
    <n v="5"/>
  </r>
  <r>
    <n v="2010"/>
    <n v="3294"/>
    <s v="City of Centralia"/>
    <s v="A"/>
    <s v="Bundled"/>
    <s v="O"/>
    <x v="23"/>
    <x v="0"/>
    <n v="256"/>
    <n v="2170"/>
    <n v="272"/>
    <n v="165"/>
    <n v="1540"/>
    <n v="50"/>
    <s v="."/>
    <s v="."/>
    <s v="."/>
  </r>
  <r>
    <n v="2010"/>
    <n v="3295"/>
    <s v="City of Centralia"/>
    <s v="A"/>
    <s v="Bundled"/>
    <s v="O"/>
    <x v="22"/>
    <x v="0"/>
    <n v="7910.7"/>
    <n v="114952"/>
    <n v="8365"/>
    <n v="2668.8"/>
    <n v="34614"/>
    <n v="1431"/>
    <n v="7478.1"/>
    <n v="110214"/>
    <n v="146"/>
  </r>
  <r>
    <n v="2010"/>
    <n v="3296"/>
    <s v="Centralia City of"/>
    <s v="A"/>
    <s v="Bundled"/>
    <s v="O"/>
    <x v="20"/>
    <x v="0"/>
    <n v="2037.8"/>
    <n v="23195"/>
    <n v="1840"/>
    <n v="1131"/>
    <n v="10398"/>
    <n v="242"/>
    <s v="."/>
    <s v="."/>
    <s v="."/>
  </r>
  <r>
    <n v="2010"/>
    <n v="3298"/>
    <s v="Village of Centuria"/>
    <s v="A"/>
    <s v="Bundled"/>
    <s v="O"/>
    <x v="7"/>
    <x v="0"/>
    <n v="362"/>
    <n v="3298"/>
    <n v="292"/>
    <n v="238"/>
    <n v="2100"/>
    <n v="71"/>
    <s v="."/>
    <s v="."/>
    <s v="."/>
  </r>
  <r>
    <n v="2010"/>
    <n v="3314"/>
    <s v="Chariton Valley Elec Coop, Inc"/>
    <s v="A"/>
    <s v="Bundled"/>
    <s v="O"/>
    <x v="11"/>
    <x v="1"/>
    <n v="5517"/>
    <n v="51685"/>
    <n v="3637"/>
    <n v="3453"/>
    <n v="32526"/>
    <n v="2340"/>
    <n v="764"/>
    <n v="9347"/>
    <n v="6"/>
  </r>
  <r>
    <n v="2010"/>
    <n v="3315"/>
    <s v="Charles Mix Electric Assn, Inc"/>
    <s v="A"/>
    <s v="Bundled"/>
    <s v="O"/>
    <x v="32"/>
    <x v="1"/>
    <n v="3483"/>
    <n v="31608"/>
    <n v="2115"/>
    <n v="1991"/>
    <n v="22658"/>
    <n v="174"/>
    <n v="214"/>
    <n v="1338"/>
    <n v="137"/>
  </r>
  <r>
    <n v="2010"/>
    <n v="3323"/>
    <s v="Town of Chalmers"/>
    <s v="A"/>
    <s v="Bundled"/>
    <s v="O"/>
    <x v="12"/>
    <x v="0"/>
    <n v="240"/>
    <n v="2983"/>
    <n v="292"/>
    <n v="119"/>
    <n v="1359"/>
    <n v="52"/>
    <s v="."/>
    <s v="."/>
    <s v="."/>
  </r>
  <r>
    <n v="2010"/>
    <n v="3329"/>
    <s v="Borough of Chambersburg"/>
    <s v="A"/>
    <s v="Bundled"/>
    <s v="O"/>
    <x v="46"/>
    <x v="0"/>
    <n v="11838"/>
    <n v="94247"/>
    <n v="9315"/>
    <n v="12810"/>
    <n v="106235"/>
    <n v="1849"/>
    <n v="9887"/>
    <n v="97007"/>
    <n v="23"/>
  </r>
  <r>
    <n v="2010"/>
    <n v="3355"/>
    <s v="City of Chanute"/>
    <s v="A"/>
    <s v="Bundled"/>
    <s v="O"/>
    <x v="23"/>
    <x v="0"/>
    <n v="5182.3"/>
    <n v="48687"/>
    <n v="4692"/>
    <n v="4540.3999999999996"/>
    <n v="45690"/>
    <n v="965"/>
    <n v="11898.9"/>
    <n v="159121"/>
    <n v="91"/>
  </r>
  <r>
    <n v="2010"/>
    <n v="3356"/>
    <s v="City of Ceylon"/>
    <s v="A"/>
    <s v="Bundled"/>
    <s v="O"/>
    <x v="5"/>
    <x v="0"/>
    <n v="147"/>
    <n v="2059"/>
    <n v="169"/>
    <n v="51"/>
    <n v="724"/>
    <n v="45"/>
    <s v="."/>
    <s v="."/>
    <s v="."/>
  </r>
  <r>
    <n v="2010"/>
    <n v="3366"/>
    <s v="City of Chapman"/>
    <s v="A"/>
    <s v="Bundled"/>
    <s v="O"/>
    <x v="23"/>
    <x v="0"/>
    <n v="1090"/>
    <n v="9188"/>
    <n v="580"/>
    <n v="163"/>
    <n v="1373"/>
    <n v="101"/>
    <s v="."/>
    <s v="."/>
    <s v="."/>
  </r>
  <r>
    <n v="2010"/>
    <n v="3370"/>
    <s v="Channel Energy Center"/>
    <s v="A"/>
    <s v="Bundled"/>
    <s v="O"/>
    <x v="27"/>
    <x v="5"/>
    <s v="."/>
    <s v="."/>
    <s v="."/>
    <s v="."/>
    <s v="."/>
    <s v="."/>
    <n v="43228"/>
    <n v="1004972"/>
    <n v="1"/>
  </r>
  <r>
    <n v="2010"/>
    <n v="3373"/>
    <s v="City of Chappell"/>
    <s v="A"/>
    <s v="Bundled"/>
    <s v="O"/>
    <x v="26"/>
    <x v="0"/>
    <n v="321"/>
    <n v="4776"/>
    <n v="490"/>
    <n v="423"/>
    <n v="5933"/>
    <n v="193"/>
    <s v="."/>
    <s v="."/>
    <s v="."/>
  </r>
  <r>
    <n v="2010"/>
    <n v="3384"/>
    <s v="City of Charlevoix"/>
    <s v="A"/>
    <s v="Bundled"/>
    <s v="O"/>
    <x v="25"/>
    <x v="0"/>
    <n v="2038"/>
    <n v="18771"/>
    <n v="3526"/>
    <n v="2249"/>
    <n v="28720"/>
    <n v="856"/>
    <n v="1252"/>
    <n v="17397"/>
    <n v="7"/>
  </r>
  <r>
    <n v="2010"/>
    <n v="3390"/>
    <s v="Caddo Electric Coop, Inc"/>
    <s v="A"/>
    <s v="Bundled"/>
    <s v="O"/>
    <x v="24"/>
    <x v="1"/>
    <n v="20355"/>
    <n v="187343"/>
    <n v="15182"/>
    <n v="8763"/>
    <n v="89987"/>
    <n v="2651"/>
    <n v="5528"/>
    <n v="98341"/>
    <n v="9"/>
  </r>
  <r>
    <n v="2010"/>
    <n v="3400"/>
    <s v="City of Chaska"/>
    <s v="A"/>
    <s v="Bundled"/>
    <s v="O"/>
    <x v="5"/>
    <x v="0"/>
    <n v="7775"/>
    <n v="78592"/>
    <n v="8440"/>
    <n v="1650.7"/>
    <n v="18734"/>
    <n v="768"/>
    <n v="15783.7"/>
    <n v="197311"/>
    <n v="236"/>
  </r>
  <r>
    <n v="2010"/>
    <n v="3405"/>
    <s v="Village of Chatham"/>
    <s v="A"/>
    <s v="Bundled"/>
    <s v="O"/>
    <x v="6"/>
    <x v="0"/>
    <n v="5752"/>
    <n v="54192"/>
    <n v="4560"/>
    <n v="1868"/>
    <n v="16606"/>
    <n v="327"/>
    <n v="350"/>
    <n v="3410"/>
    <n v="6"/>
  </r>
  <r>
    <n v="2010"/>
    <n v="3406"/>
    <s v="City of Chattahoochee"/>
    <s v="A"/>
    <s v="Bundled"/>
    <s v="O"/>
    <x v="17"/>
    <x v="0"/>
    <n v="1867"/>
    <n v="13489"/>
    <n v="1035"/>
    <n v="837"/>
    <n v="6287"/>
    <n v="190"/>
    <n v="2199"/>
    <n v="24247"/>
    <n v="3"/>
  </r>
  <r>
    <n v="2010"/>
    <n v="3408"/>
    <s v="Chattanooga City of"/>
    <s v="A"/>
    <s v="Bundled"/>
    <s v="O"/>
    <x v="10"/>
    <x v="0"/>
    <n v="15503"/>
    <n v="172091"/>
    <n v="9592"/>
    <n v="5613"/>
    <n v="56382"/>
    <n v="1160"/>
    <n v="469"/>
    <n v="5068"/>
    <n v="1"/>
  </r>
  <r>
    <n v="2010"/>
    <n v="3408"/>
    <s v="Chattanooga City of"/>
    <s v="A"/>
    <s v="Bundled"/>
    <s v="O"/>
    <x v="28"/>
    <x v="0"/>
    <n v="208195"/>
    <n v="2310177"/>
    <n v="138285"/>
    <n v="177776"/>
    <n v="1911662"/>
    <n v="21536"/>
    <n v="111064"/>
    <n v="1560964"/>
    <n v="115"/>
  </r>
  <r>
    <n v="2010"/>
    <n v="3413"/>
    <s v="PUD No 1 of Chelan County"/>
    <s v="A"/>
    <s v="Bundled"/>
    <s v="O"/>
    <x v="22"/>
    <x v="4"/>
    <n v="25132"/>
    <n v="737441"/>
    <n v="35687"/>
    <n v="17016"/>
    <n v="450790"/>
    <n v="10306"/>
    <n v="7636"/>
    <n v="333101"/>
    <n v="1509"/>
  </r>
  <r>
    <n v="2010"/>
    <n v="3415"/>
    <s v="Village of Chelsea"/>
    <s v="A"/>
    <s v="Bundled"/>
    <s v="O"/>
    <x v="25"/>
    <x v="0"/>
    <n v="1585"/>
    <n v="17718"/>
    <n v="2214"/>
    <n v="3965"/>
    <n v="48262"/>
    <n v="503"/>
    <n v="1936"/>
    <n v="27247"/>
    <n v="8"/>
  </r>
  <r>
    <n v="2010"/>
    <n v="3420"/>
    <s v="City of Cheney"/>
    <s v="A"/>
    <s v="Bundled"/>
    <s v="O"/>
    <x v="22"/>
    <x v="0"/>
    <n v="3125"/>
    <n v="50532"/>
    <n v="4384"/>
    <n v="3387"/>
    <n v="69328"/>
    <n v="397"/>
    <n v="469"/>
    <n v="9792"/>
    <n v="8"/>
  </r>
  <r>
    <n v="2010"/>
    <n v="3421"/>
    <s v="City of Chignik"/>
    <s v="A"/>
    <s v="Bundled"/>
    <s v="O"/>
    <x v="15"/>
    <x v="0"/>
    <n v="91.3"/>
    <n v="193"/>
    <n v="54"/>
    <n v="271"/>
    <n v="623"/>
    <n v="41"/>
    <n v="0"/>
    <n v="0"/>
    <n v="0"/>
  </r>
  <r>
    <n v="2010"/>
    <n v="3422"/>
    <s v="City of Chefornak"/>
    <s v="A"/>
    <s v="Bundled"/>
    <s v="O"/>
    <x v="15"/>
    <x v="0"/>
    <n v="206"/>
    <n v="424"/>
    <n v="94"/>
    <n v="268"/>
    <n v="583"/>
    <n v="32"/>
    <s v="."/>
    <s v="."/>
    <s v="."/>
  </r>
  <r>
    <n v="2010"/>
    <n v="3426"/>
    <s v="Cherokee Electric Coop"/>
    <s v="A"/>
    <s v="Bundled"/>
    <s v="O"/>
    <x v="16"/>
    <x v="1"/>
    <n v="31680"/>
    <n v="273822"/>
    <n v="17612"/>
    <n v="14920"/>
    <n v="110767"/>
    <n v="5815"/>
    <n v="9853"/>
    <n v="146428"/>
    <n v="6"/>
  </r>
  <r>
    <n v="2010"/>
    <n v="3435"/>
    <s v="Cherry-Todd Electric Coop, Inc"/>
    <s v="A"/>
    <s v="Bundled"/>
    <s v="O"/>
    <x v="26"/>
    <x v="1"/>
    <n v="648"/>
    <n v="7887"/>
    <n v="351"/>
    <n v="1309"/>
    <n v="16314"/>
    <n v="645"/>
    <s v="."/>
    <s v="."/>
    <s v="."/>
  </r>
  <r>
    <n v="2010"/>
    <n v="3435"/>
    <s v="Cherry-Todd Electric Coop, Inc"/>
    <s v="A"/>
    <s v="Bundled"/>
    <s v="O"/>
    <x v="32"/>
    <x v="1"/>
    <n v="5120"/>
    <n v="60146"/>
    <n v="3525"/>
    <n v="3278"/>
    <n v="39461"/>
    <n v="1295"/>
    <s v="."/>
    <s v="."/>
    <s v="."/>
  </r>
  <r>
    <n v="2010"/>
    <n v="3436"/>
    <s v="Cherryland Electric Coop Inc"/>
    <s v="A"/>
    <s v="Bundled"/>
    <s v="O"/>
    <x v="25"/>
    <x v="1"/>
    <n v="29411.7"/>
    <n v="248349"/>
    <n v="30494"/>
    <n v="10825.3"/>
    <n v="114933"/>
    <n v="2637"/>
    <s v="."/>
    <s v="."/>
    <s v="."/>
  </r>
  <r>
    <n v="2010"/>
    <n v="3437"/>
    <s v="City of Cherryville"/>
    <s v="A"/>
    <s v="Bundled"/>
    <s v="O"/>
    <x v="18"/>
    <x v="0"/>
    <n v="3229"/>
    <n v="27178"/>
    <n v="2126"/>
    <n v="1925"/>
    <n v="21990"/>
    <n v="300"/>
    <n v="307"/>
    <n v="3293"/>
    <n v="6"/>
  </r>
  <r>
    <n v="2010"/>
    <n v="3445"/>
    <s v="Village of Chester"/>
    <s v="A"/>
    <s v="Bundled"/>
    <s v="O"/>
    <x v="26"/>
    <x v="0"/>
    <n v="145"/>
    <n v="1536"/>
    <n v="141"/>
    <n v="138"/>
    <n v="1249"/>
    <n v="63"/>
    <s v="."/>
    <s v="."/>
    <s v="."/>
  </r>
  <r>
    <n v="2010"/>
    <n v="3447"/>
    <s v="Town of Chester"/>
    <s v="A"/>
    <s v="Bundled"/>
    <s v="O"/>
    <x v="33"/>
    <x v="0"/>
    <n v="791"/>
    <n v="4167"/>
    <n v="598"/>
    <n v="203"/>
    <n v="1129"/>
    <n v="84"/>
    <n v="2"/>
    <n v="22"/>
    <n v="1"/>
  </r>
  <r>
    <n v="2010"/>
    <n v="3454"/>
    <s v="City of Chetopa"/>
    <s v="A"/>
    <s v="Bundled"/>
    <s v="O"/>
    <x v="23"/>
    <x v="0"/>
    <n v="802"/>
    <n v="6715"/>
    <n v="639"/>
    <n v="580"/>
    <n v="5877"/>
    <n v="126"/>
    <s v="."/>
    <s v="."/>
    <s v="."/>
  </r>
  <r>
    <n v="2010"/>
    <n v="3459"/>
    <s v="City of Chewelah"/>
    <s v="A"/>
    <s v="Bundled"/>
    <s v="O"/>
    <x v="22"/>
    <x v="0"/>
    <n v="771"/>
    <n v="12345"/>
    <n v="1095"/>
    <n v="722"/>
    <n v="9795"/>
    <n v="207"/>
    <s v="."/>
    <s v="."/>
    <s v="."/>
  </r>
  <r>
    <n v="2010"/>
    <n v="3461"/>
    <s v="Cheyenne Light Fuel &amp; Power Co"/>
    <s v="A"/>
    <s v="Bundled"/>
    <s v="O"/>
    <x v="43"/>
    <x v="3"/>
    <n v="28138"/>
    <n v="258788"/>
    <n v="35478"/>
    <n v="50511"/>
    <n v="599226"/>
    <n v="4746"/>
    <n v="9612"/>
    <n v="161079"/>
    <n v="2"/>
  </r>
  <r>
    <n v="2010"/>
    <n v="3465"/>
    <s v="Chitina Electric Inc"/>
    <s v="A"/>
    <s v="Bundled"/>
    <s v="O"/>
    <x v="15"/>
    <x v="3"/>
    <n v="94"/>
    <n v="165"/>
    <n v="53"/>
    <n v="132"/>
    <n v="296"/>
    <n v="29"/>
    <s v="."/>
    <s v="."/>
    <s v="."/>
  </r>
  <r>
    <n v="2010"/>
    <n v="3470"/>
    <s v="Cherokee County Elec Coop Assn"/>
    <s v="A"/>
    <s v="Bundled"/>
    <s v="O"/>
    <x v="27"/>
    <x v="1"/>
    <n v="30755"/>
    <n v="268603"/>
    <n v="17435"/>
    <n v="5545"/>
    <n v="50433"/>
    <n v="1493"/>
    <n v="332"/>
    <n v="1456"/>
    <n v="1"/>
  </r>
  <r>
    <n v="2010"/>
    <n v="3475"/>
    <s v="City of Chickamauga"/>
    <s v="A"/>
    <s v="Bundled"/>
    <s v="O"/>
    <x v="10"/>
    <x v="0"/>
    <n v="1220"/>
    <n v="13351"/>
    <n v="851"/>
    <n v="1489"/>
    <n v="16519"/>
    <n v="151"/>
    <n v="621"/>
    <n v="8138"/>
    <n v="1"/>
  </r>
  <r>
    <n v="2010"/>
    <n v="3477"/>
    <s v="Chicopee City of"/>
    <s v="A"/>
    <s v="Bundled"/>
    <s v="O"/>
    <x v="33"/>
    <x v="0"/>
    <n v="24625.9"/>
    <n v="190228"/>
    <n v="23046"/>
    <n v="17893.400000000001"/>
    <n v="134987"/>
    <n v="2552"/>
    <n v="14672"/>
    <n v="128797"/>
    <n v="44"/>
  </r>
  <r>
    <n v="2010"/>
    <n v="3478"/>
    <s v="Cimarron Electric Coop"/>
    <s v="A"/>
    <s v="Bundled"/>
    <s v="O"/>
    <x v="24"/>
    <x v="1"/>
    <n v="16182"/>
    <n v="145594"/>
    <n v="12168"/>
    <n v="7289"/>
    <n v="67563"/>
    <n v="1791"/>
    <n v="1754"/>
    <n v="31483"/>
    <n v="9"/>
  </r>
  <r>
    <n v="2010"/>
    <n v="3486"/>
    <s v="Chillicothe Municipal Utils"/>
    <s v="A"/>
    <s v="Bundled"/>
    <s v="O"/>
    <x v="20"/>
    <x v="0"/>
    <n v="4641"/>
    <n v="46777"/>
    <n v="3808"/>
    <n v="4232"/>
    <n v="53736"/>
    <n v="809"/>
    <n v="683"/>
    <n v="8378"/>
    <n v="24"/>
  </r>
  <r>
    <n v="2010"/>
    <n v="3495"/>
    <s v="Chimney Rock Public Power Dist"/>
    <s v="A"/>
    <s v="Bundled"/>
    <s v="O"/>
    <x v="26"/>
    <x v="4"/>
    <n v="2954"/>
    <n v="23292"/>
    <n v="1967"/>
    <n v="948"/>
    <n v="7913"/>
    <n v="284"/>
    <n v="2090"/>
    <n v="16642"/>
    <n v="779"/>
  </r>
  <r>
    <n v="2010"/>
    <n v="3498"/>
    <s v="Chippewa Valley Electric Coop"/>
    <s v="A"/>
    <s v="Bundled"/>
    <s v="O"/>
    <x v="7"/>
    <x v="1"/>
    <n v="11014.4"/>
    <n v="83882"/>
    <n v="6816"/>
    <n v="1247.2"/>
    <n v="12531"/>
    <n v="437"/>
    <n v="23.2"/>
    <n v="66"/>
    <n v="18"/>
  </r>
  <r>
    <n v="2010"/>
    <n v="3502"/>
    <s v="Choctawhatche Elec Coop, Inc"/>
    <s v="A"/>
    <s v="Bundled"/>
    <s v="O"/>
    <x v="17"/>
    <x v="1"/>
    <n v="66795"/>
    <n v="569757"/>
    <n v="37342"/>
    <n v="19623"/>
    <n v="194719"/>
    <n v="5370"/>
    <n v="1224"/>
    <n v="15959"/>
    <n v="1"/>
  </r>
  <r>
    <n v="2010"/>
    <n v="3503"/>
    <s v="Choptank Electric Coop, Inc"/>
    <s v="A"/>
    <s v="Bundled"/>
    <s v="O"/>
    <x v="3"/>
    <x v="1"/>
    <n v="91262"/>
    <n v="696761"/>
    <n v="47179"/>
    <n v="26400"/>
    <n v="218488"/>
    <n v="5042"/>
    <n v="8003"/>
    <n v="85192"/>
    <n v="22"/>
  </r>
  <r>
    <n v="2010"/>
    <n v="3522"/>
    <s v="Chugach Electric Assn Inc"/>
    <s v="A"/>
    <s v="Bundled"/>
    <s v="O"/>
    <x v="15"/>
    <x v="1"/>
    <n v="72356"/>
    <n v="545123"/>
    <n v="69590"/>
    <n v="63175"/>
    <n v="578892"/>
    <n v="9105"/>
    <n v="4579"/>
    <n v="45415"/>
    <n v="6"/>
  </r>
  <r>
    <n v="2010"/>
    <n v="3525"/>
    <s v="Village of Churchville"/>
    <s v="A"/>
    <s v="Bundled"/>
    <s v="O"/>
    <x v="8"/>
    <x v="0"/>
    <n v="709.3"/>
    <n v="11581"/>
    <n v="854"/>
    <n v="640.9"/>
    <n v="10640"/>
    <n v="88"/>
    <s v="."/>
    <s v="."/>
    <s v="."/>
  </r>
  <r>
    <n v="2010"/>
    <n v="3527"/>
    <s v="Choctaw Electric Coop Inc"/>
    <s v="A"/>
    <s v="Bundled"/>
    <s v="O"/>
    <x v="24"/>
    <x v="1"/>
    <n v="29765"/>
    <n v="254976"/>
    <n v="17729"/>
    <n v="2322"/>
    <n v="23736"/>
    <n v="170"/>
    <n v="6038"/>
    <n v="104904"/>
    <n v="8"/>
  </r>
  <r>
    <n v="2010"/>
    <n v="3535"/>
    <s v="City of Cimarron"/>
    <s v="A"/>
    <s v="Bundled"/>
    <s v="O"/>
    <x v="23"/>
    <x v="0"/>
    <n v="947"/>
    <n v="8580"/>
    <n v="885"/>
    <n v="339"/>
    <n v="3348"/>
    <n v="171"/>
    <n v="314"/>
    <n v="3074"/>
    <n v="8"/>
  </r>
  <r>
    <n v="2010"/>
    <n v="3542"/>
    <s v="Duke Energy Ohio Inc"/>
    <s v="A"/>
    <s v="Bundled"/>
    <s v="O"/>
    <x v="9"/>
    <x v="3"/>
    <n v="810049"/>
    <n v="6259335"/>
    <n v="514590"/>
    <n v="386395"/>
    <n v="3029889"/>
    <n v="53491"/>
    <n v="55453"/>
    <n v="609482"/>
    <n v="1293"/>
  </r>
  <r>
    <n v="2010"/>
    <n v="3542"/>
    <s v="Duke Energy Ohio Inc"/>
    <s v="C"/>
    <s v="Delivery"/>
    <s v="O"/>
    <x v="9"/>
    <x v="3"/>
    <n v="50545"/>
    <n v="1381507"/>
    <n v="94371"/>
    <n v="136253"/>
    <n v="5047907"/>
    <n v="19812"/>
    <n v="53432"/>
    <n v="4502166"/>
    <n v="972"/>
  </r>
  <r>
    <n v="2010"/>
    <n v="3579"/>
    <s v="Cirro Corporation"/>
    <s v="D"/>
    <s v="Bundled"/>
    <s v="O"/>
    <x v="27"/>
    <x v="2"/>
    <n v="127760"/>
    <n v="1221132"/>
    <n v="65880"/>
    <n v="211728"/>
    <n v="2123898"/>
    <n v="25154"/>
    <s v="."/>
    <s v="."/>
    <s v="."/>
  </r>
  <r>
    <n v="2010"/>
    <n v="3597"/>
    <s v="Citizens Electric Co"/>
    <s v="A"/>
    <s v="Bundled"/>
    <s v="O"/>
    <x v="46"/>
    <x v="3"/>
    <n v="8104"/>
    <n v="80611"/>
    <n v="5691"/>
    <n v="3333"/>
    <n v="28956"/>
    <n v="1103"/>
    <n v="4980"/>
    <n v="49006"/>
    <n v="39"/>
  </r>
  <r>
    <n v="2010"/>
    <n v="3600"/>
    <s v="Citizens Electric Corporation"/>
    <s v="A"/>
    <s v="Bundled"/>
    <s v="O"/>
    <x v="20"/>
    <x v="1"/>
    <n v="37797"/>
    <n v="305670"/>
    <n v="23899"/>
    <n v="12247"/>
    <n v="115454"/>
    <n v="2661"/>
    <n v="70721"/>
    <n v="1189279"/>
    <n v="101"/>
  </r>
  <r>
    <n v="2010"/>
    <n v="3633"/>
    <s v="City of McLaughlin"/>
    <s v="A"/>
    <s v="Bundled"/>
    <s v="O"/>
    <x v="32"/>
    <x v="0"/>
    <n v="282"/>
    <n v="3454"/>
    <n v="320"/>
    <n v="353"/>
    <n v="3635"/>
    <n v="65"/>
    <s v="."/>
    <s v="."/>
    <s v="."/>
  </r>
  <r>
    <n v="2010"/>
    <n v="3634"/>
    <s v="City of Nixa"/>
    <s v="A"/>
    <s v="Bundled"/>
    <s v="O"/>
    <x v="20"/>
    <x v="0"/>
    <n v="7769"/>
    <n v="88507"/>
    <n v="7889"/>
    <n v="1810"/>
    <n v="21750"/>
    <n v="894"/>
    <n v="2123"/>
    <n v="37717"/>
    <n v="49"/>
  </r>
  <r>
    <n v="2010"/>
    <n v="3641"/>
    <s v="Claiborne Electric Coop, Inc"/>
    <s v="A"/>
    <s v="Bundled"/>
    <s v="O"/>
    <x v="2"/>
    <x v="1"/>
    <n v="24082"/>
    <n v="329019"/>
    <n v="20950"/>
    <n v="5859"/>
    <n v="80659"/>
    <n v="2356"/>
    <n v="12619"/>
    <n v="220084"/>
    <n v="88"/>
  </r>
  <r>
    <n v="2010"/>
    <n v="3644"/>
    <s v="PUD No 1 of Clallam County"/>
    <s v="A"/>
    <s v="Bundled"/>
    <s v="O"/>
    <x v="22"/>
    <x v="4"/>
    <n v="32271"/>
    <n v="436871"/>
    <n v="27048"/>
    <n v="10112"/>
    <n v="165147"/>
    <n v="3132"/>
    <n v="1670"/>
    <n v="29418"/>
    <n v="6"/>
  </r>
  <r>
    <n v="2010"/>
    <n v="3647"/>
    <s v="City of Claremore"/>
    <s v="A"/>
    <s v="Bundled"/>
    <s v="O"/>
    <x v="24"/>
    <x v="0"/>
    <n v="12759"/>
    <n v="115399"/>
    <n v="9874"/>
    <n v="3828"/>
    <n v="38466"/>
    <n v="1396"/>
    <n v="8930"/>
    <n v="120894"/>
    <n v="131"/>
  </r>
  <r>
    <n v="2010"/>
    <n v="3660"/>
    <s v="PUD No 1 of Clark County"/>
    <s v="A"/>
    <s v="Bundled"/>
    <s v="O"/>
    <x v="22"/>
    <x v="4"/>
    <n v="191920"/>
    <n v="2256838"/>
    <n v="167634"/>
    <n v="94267"/>
    <n v="1304920"/>
    <n v="15854"/>
    <n v="42397"/>
    <n v="788772"/>
    <n v="26"/>
  </r>
  <r>
    <n v="2010"/>
    <n v="3687"/>
    <s v="Clark Energy Coop Inc"/>
    <s v="A"/>
    <s v="Bundled"/>
    <s v="O"/>
    <x v="29"/>
    <x v="1"/>
    <n v="35307"/>
    <n v="349511"/>
    <n v="24484"/>
    <n v="8830"/>
    <n v="85753"/>
    <n v="1668"/>
    <n v="949"/>
    <n v="11309"/>
    <n v="2"/>
  </r>
  <r>
    <n v="2010"/>
    <n v="3701"/>
    <s v="Clark Electric Coop"/>
    <s v="A"/>
    <s v="Bundled"/>
    <s v="O"/>
    <x v="7"/>
    <x v="1"/>
    <n v="15231"/>
    <n v="130373"/>
    <n v="8816"/>
    <n v="3100"/>
    <n v="40799"/>
    <n v="88"/>
    <s v="."/>
    <s v="."/>
    <s v="."/>
  </r>
  <r>
    <n v="2010"/>
    <n v="3702"/>
    <s v="Clarksdale Public Utilities"/>
    <s v="A"/>
    <s v="Bundled"/>
    <s v="O"/>
    <x v="1"/>
    <x v="0"/>
    <n v="6367"/>
    <n v="79360"/>
    <n v="5861"/>
    <n v="5556"/>
    <n v="72392"/>
    <n v="1237"/>
    <n v="990"/>
    <n v="16486"/>
    <n v="4"/>
  </r>
  <r>
    <n v="2010"/>
    <n v="3704"/>
    <s v="Clarksville City of"/>
    <s v="A"/>
    <s v="Bundled"/>
    <s v="O"/>
    <x v="28"/>
    <x v="0"/>
    <n v="82834"/>
    <n v="840901"/>
    <n v="52069"/>
    <n v="46259"/>
    <n v="450882"/>
    <n v="7482"/>
    <n v="14515"/>
    <n v="186945"/>
    <n v="16"/>
  </r>
  <r>
    <n v="2010"/>
    <n v="3705"/>
    <s v="Clarksville Light &amp; Water Co"/>
    <s v="A"/>
    <s v="Bundled"/>
    <s v="O"/>
    <x v="31"/>
    <x v="0"/>
    <n v="3652"/>
    <n v="47959"/>
    <n v="3678"/>
    <n v="2849"/>
    <n v="32180"/>
    <n v="676"/>
    <n v="12372"/>
    <n v="175641"/>
    <n v="124"/>
  </r>
  <r>
    <n v="2010"/>
    <n v="3710"/>
    <s v="City of Clay Center"/>
    <s v="A"/>
    <s v="Bundled"/>
    <s v="O"/>
    <x v="23"/>
    <x v="0"/>
    <n v="2307.5"/>
    <n v="21889"/>
    <n v="2278"/>
    <n v="1240.0999999999999"/>
    <n v="11091"/>
    <n v="335"/>
    <n v="1471.3"/>
    <n v="16786"/>
    <n v="199"/>
  </r>
  <r>
    <n v="2010"/>
    <n v="3712"/>
    <s v="Clay County Electric Coop Corp"/>
    <s v="A"/>
    <s v="Bundled"/>
    <s v="O"/>
    <x v="31"/>
    <x v="1"/>
    <n v="13188.3"/>
    <n v="116735"/>
    <n v="10499"/>
    <n v="6398.1"/>
    <n v="56684"/>
    <n v="1944"/>
    <n v="875.7"/>
    <n v="8763"/>
    <n v="5"/>
  </r>
  <r>
    <n v="2010"/>
    <n v="3712"/>
    <s v="Clay County Electric Coop Corp"/>
    <s v="A"/>
    <s v="Bundled"/>
    <s v="O"/>
    <x v="20"/>
    <x v="1"/>
    <n v="62.3"/>
    <n v="547"/>
    <n v="60"/>
    <n v="17.8"/>
    <n v="174"/>
    <n v="5"/>
    <s v="."/>
    <s v="."/>
    <s v="."/>
  </r>
  <r>
    <n v="2010"/>
    <n v="3716"/>
    <s v="Clay-Union Electric Corp"/>
    <s v="A"/>
    <s v="Bundled"/>
    <s v="O"/>
    <x v="32"/>
    <x v="1"/>
    <n v="4467"/>
    <n v="47044"/>
    <n v="3053"/>
    <n v="1402"/>
    <n v="19847"/>
    <n v="408"/>
    <s v="."/>
    <s v="."/>
    <s v="."/>
  </r>
  <r>
    <n v="2010"/>
    <n v="3722"/>
    <s v="Clarke Electric Coop Inc"/>
    <s v="A"/>
    <s v="Bundled"/>
    <s v="O"/>
    <x v="11"/>
    <x v="1"/>
    <n v="8299.6"/>
    <n v="61805"/>
    <n v="4991"/>
    <n v="2316.9"/>
    <n v="23152"/>
    <n v="237"/>
    <n v="278.5"/>
    <n v="3308"/>
    <n v="1"/>
  </r>
  <r>
    <n v="2010"/>
    <n v="3726"/>
    <s v="Clay Electric Coop Inc"/>
    <s v="A"/>
    <s v="Bundled"/>
    <s v="O"/>
    <x v="6"/>
    <x v="1"/>
    <n v="4950.5"/>
    <n v="39727"/>
    <n v="2865"/>
    <n v="1458.3"/>
    <n v="12393"/>
    <n v="339"/>
    <s v="."/>
    <s v="."/>
    <s v="."/>
  </r>
  <r>
    <n v="2010"/>
    <n v="3731"/>
    <s v="Town of Clayton"/>
    <s v="A"/>
    <s v="Bundled"/>
    <s v="O"/>
    <x v="18"/>
    <x v="0"/>
    <n v="7848"/>
    <n v="56890"/>
    <n v="4532"/>
    <n v="5048"/>
    <n v="46809"/>
    <n v="819"/>
    <s v="."/>
    <s v="."/>
    <s v="."/>
  </r>
  <r>
    <n v="2010"/>
    <n v="3732"/>
    <s v="Town of Clayton"/>
    <s v="A"/>
    <s v="Bundled"/>
    <s v="O"/>
    <x v="45"/>
    <x v="0"/>
    <n v="2082.8000000000002"/>
    <n v="12794"/>
    <n v="1166"/>
    <n v="584"/>
    <n v="3672"/>
    <n v="64"/>
    <s v="."/>
    <s v="."/>
    <s v="."/>
  </r>
  <r>
    <n v="2010"/>
    <n v="3735"/>
    <s v="City of Colman"/>
    <s v="A"/>
    <s v="Bundled"/>
    <s v="O"/>
    <x v="32"/>
    <x v="0"/>
    <n v="364"/>
    <n v="4179"/>
    <n v="272"/>
    <n v="67"/>
    <n v="712"/>
    <n v="43"/>
    <n v="362"/>
    <n v="4175"/>
    <n v="154"/>
  </r>
  <r>
    <n v="2010"/>
    <n v="3739"/>
    <s v="Clearwater Power Company"/>
    <s v="A"/>
    <s v="Bundled"/>
    <s v="O"/>
    <x v="21"/>
    <x v="1"/>
    <n v="11469"/>
    <n v="114343"/>
    <n v="8562"/>
    <n v="2032"/>
    <n v="25474"/>
    <n v="748"/>
    <n v="1070"/>
    <n v="21491"/>
    <n v="5"/>
  </r>
  <r>
    <n v="2010"/>
    <n v="3739"/>
    <s v="Clearwater Power Company"/>
    <s v="A"/>
    <s v="Bundled"/>
    <s v="O"/>
    <x v="35"/>
    <x v="1"/>
    <n v="147"/>
    <n v="1458"/>
    <n v="136"/>
    <n v="24"/>
    <n v="241"/>
    <n v="21"/>
    <s v="."/>
    <s v="."/>
    <s v="."/>
  </r>
  <r>
    <n v="2010"/>
    <n v="3739"/>
    <s v="Clearwater Power Company"/>
    <s v="A"/>
    <s v="Bundled"/>
    <s v="O"/>
    <x v="22"/>
    <x v="1"/>
    <n v="968"/>
    <n v="9491"/>
    <n v="811"/>
    <n v="242"/>
    <n v="2788"/>
    <n v="134"/>
    <n v="51"/>
    <n v="1221"/>
    <n v="1"/>
  </r>
  <r>
    <n v="2010"/>
    <n v="3755"/>
    <s v="Cleveland Electric Illum Co"/>
    <s v="A"/>
    <s v="Bundled"/>
    <s v="O"/>
    <x v="9"/>
    <x v="3"/>
    <n v="267543.5"/>
    <n v="2206108"/>
    <n v="252551"/>
    <n v="172116.4"/>
    <n v="1369006"/>
    <n v="29082"/>
    <n v="206568.1"/>
    <n v="3400353"/>
    <n v="539"/>
  </r>
  <r>
    <n v="2010"/>
    <n v="3755"/>
    <s v="Cleveland Electric Illum Co"/>
    <s v="C"/>
    <s v="Delivery"/>
    <s v="O"/>
    <x v="9"/>
    <x v="3"/>
    <n v="199145.1"/>
    <n v="3520192"/>
    <n v="413792"/>
    <n v="194317.7"/>
    <n v="3559278"/>
    <n v="54570"/>
    <n v="168949.4"/>
    <n v="4780761"/>
    <n v="1671"/>
  </r>
  <r>
    <n v="2010"/>
    <n v="3757"/>
    <s v="Clay Electric Cooperative, Inc"/>
    <s v="A"/>
    <s v="Bundled"/>
    <s v="O"/>
    <x v="17"/>
    <x v="1"/>
    <n v="277356.5"/>
    <n v="2415332"/>
    <n v="147230"/>
    <n v="65437.599999999999"/>
    <n v="636041"/>
    <n v="16522"/>
    <n v="25877.7"/>
    <n v="316016"/>
    <n v="51"/>
  </r>
  <r>
    <n v="2010"/>
    <n v="3758"/>
    <s v="Cleveland City of"/>
    <s v="A"/>
    <s v="Bundled"/>
    <s v="O"/>
    <x v="28"/>
    <x v="0"/>
    <n v="36527"/>
    <n v="415027"/>
    <n v="24771"/>
    <n v="34538"/>
    <n v="371555"/>
    <n v="4300"/>
    <n v="22407"/>
    <n v="326576"/>
    <n v="25"/>
  </r>
  <r>
    <n v="2010"/>
    <n v="3762"/>
    <s v="City of Cleveland"/>
    <s v="A"/>
    <s v="Bundled"/>
    <s v="O"/>
    <x v="9"/>
    <x v="0"/>
    <n v="49128"/>
    <n v="429375"/>
    <n v="66093"/>
    <n v="71473.5"/>
    <n v="586856"/>
    <n v="7915"/>
    <n v="45729.9"/>
    <n v="588802"/>
    <n v="18"/>
  </r>
  <r>
    <n v="2010"/>
    <n v="3763"/>
    <s v="Dominion Retail Inc"/>
    <s v="B"/>
    <s v="Energy"/>
    <s v="O"/>
    <x v="48"/>
    <x v="2"/>
    <n v="72525"/>
    <n v="711167"/>
    <n v="67414"/>
    <n v="44239"/>
    <n v="428163"/>
    <n v="11818"/>
    <n v="0"/>
    <n v="0"/>
    <n v="0"/>
  </r>
  <r>
    <n v="2010"/>
    <n v="3763"/>
    <s v="Dominion Retail Inc"/>
    <s v="B"/>
    <s v="Energy"/>
    <s v="O"/>
    <x v="33"/>
    <x v="2"/>
    <n v="101069"/>
    <n v="1046565"/>
    <n v="119683"/>
    <n v="38509"/>
    <n v="383321"/>
    <n v="7176"/>
    <n v="0"/>
    <n v="0"/>
    <n v="0"/>
  </r>
  <r>
    <n v="2010"/>
    <n v="3763"/>
    <s v="Dominion Retail Inc"/>
    <s v="B"/>
    <s v="Energy"/>
    <s v="O"/>
    <x v="3"/>
    <x v="2"/>
    <n v="23742"/>
    <n v="231828"/>
    <n v="15972"/>
    <n v="1064"/>
    <n v="11133"/>
    <n v="854"/>
    <n v="0"/>
    <n v="0"/>
    <n v="0"/>
  </r>
  <r>
    <n v="2010"/>
    <n v="3763"/>
    <s v="Dominion Retail Inc"/>
    <s v="B"/>
    <s v="Energy"/>
    <s v="O"/>
    <x v="39"/>
    <x v="2"/>
    <n v="0"/>
    <n v="0"/>
    <n v="0"/>
    <n v="93327"/>
    <n v="1308742"/>
    <n v="8622"/>
    <n v="0"/>
    <n v="0"/>
    <n v="0"/>
  </r>
  <r>
    <n v="2010"/>
    <n v="3763"/>
    <s v="Dominion Retail Inc"/>
    <s v="B"/>
    <s v="Energy"/>
    <s v="O"/>
    <x v="37"/>
    <x v="2"/>
    <n v="3284"/>
    <n v="30964"/>
    <n v="5784"/>
    <n v="990"/>
    <n v="9008"/>
    <n v="1042"/>
    <n v="0"/>
    <n v="0"/>
    <n v="0"/>
  </r>
  <r>
    <n v="2010"/>
    <n v="3763"/>
    <s v="Dominion Retail Inc"/>
    <s v="B"/>
    <s v="Energy"/>
    <s v="O"/>
    <x v="8"/>
    <x v="2"/>
    <n v="1238"/>
    <n v="19394"/>
    <n v="2687"/>
    <n v="4"/>
    <n v="61"/>
    <n v="8"/>
    <n v="0"/>
    <n v="0"/>
    <n v="0"/>
  </r>
  <r>
    <n v="2010"/>
    <n v="3763"/>
    <s v="Dominion Retail Inc"/>
    <s v="B"/>
    <s v="Energy"/>
    <s v="O"/>
    <x v="9"/>
    <x v="2"/>
    <n v="52401"/>
    <n v="750985"/>
    <n v="57628"/>
    <n v="3131"/>
    <n v="43525"/>
    <n v="1683"/>
    <n v="0"/>
    <n v="0"/>
    <n v="0"/>
  </r>
  <r>
    <n v="2010"/>
    <n v="3763"/>
    <s v="Dominion Retail Inc"/>
    <s v="B"/>
    <s v="Energy"/>
    <s v="O"/>
    <x v="46"/>
    <x v="2"/>
    <n v="320308"/>
    <n v="3504577"/>
    <n v="329590"/>
    <n v="65777"/>
    <n v="666727"/>
    <n v="25769"/>
    <n v="0"/>
    <n v="0"/>
    <n v="0"/>
  </r>
  <r>
    <n v="2010"/>
    <n v="3764"/>
    <s v="Clearwater-Polk Elec Coop Inc"/>
    <s v="A"/>
    <s v="Bundled"/>
    <s v="O"/>
    <x v="5"/>
    <x v="1"/>
    <n v="6130"/>
    <n v="63961"/>
    <n v="4131"/>
    <n v="851"/>
    <n v="9346"/>
    <n v="309"/>
    <s v="."/>
    <s v="."/>
    <s v="."/>
  </r>
  <r>
    <n v="2010"/>
    <n v="3774"/>
    <s v="City of Clewiston"/>
    <s v="A"/>
    <s v="Bundled"/>
    <s v="O"/>
    <x v="17"/>
    <x v="0"/>
    <n v="6121.4"/>
    <n v="52364"/>
    <n v="3304"/>
    <n v="5698.6"/>
    <n v="47767"/>
    <n v="664"/>
    <n v="1125.8"/>
    <n v="2861"/>
    <n v="1"/>
  </r>
  <r>
    <n v="2010"/>
    <n v="3775"/>
    <s v="Clear Lake Cogeneration LP"/>
    <s v="A"/>
    <s v="Bundled"/>
    <s v="O"/>
    <x v="21"/>
    <x v="5"/>
    <s v="."/>
    <s v="."/>
    <s v="."/>
    <s v="."/>
    <s v="."/>
    <s v="."/>
    <n v="3567"/>
    <n v="109990"/>
    <n v="1"/>
  </r>
  <r>
    <n v="2010"/>
    <n v="3804"/>
    <s v="Clinton Combined Utility Sys"/>
    <s v="A"/>
    <s v="Bundled"/>
    <s v="O"/>
    <x v="0"/>
    <x v="0"/>
    <n v="4857"/>
    <n v="38991"/>
    <n v="3501"/>
    <n v="5129"/>
    <n v="45036"/>
    <n v="617"/>
    <n v="2932"/>
    <n v="34436"/>
    <n v="9"/>
  </r>
  <r>
    <n v="2010"/>
    <n v="3806"/>
    <s v="Clinton County Elec Coop, Inc"/>
    <s v="A"/>
    <s v="Bundled"/>
    <s v="O"/>
    <x v="6"/>
    <x v="1"/>
    <n v="9560"/>
    <n v="86101"/>
    <n v="5201"/>
    <n v="4246"/>
    <n v="50089"/>
    <n v="645"/>
    <s v="."/>
    <s v="."/>
    <s v="."/>
  </r>
  <r>
    <n v="2010"/>
    <n v="3807"/>
    <s v="Cleveland Cliffs Inc"/>
    <s v="A"/>
    <s v="Bundled"/>
    <s v="O"/>
    <x v="5"/>
    <x v="5"/>
    <s v="."/>
    <s v="."/>
    <s v="."/>
    <s v="."/>
    <s v="."/>
    <s v="."/>
    <n v="25589"/>
    <n v="594549"/>
    <n v="1"/>
  </r>
  <r>
    <n v="2010"/>
    <n v="3812"/>
    <s v="Clinton City of"/>
    <s v="A"/>
    <s v="Bundled"/>
    <s v="O"/>
    <x v="28"/>
    <x v="0"/>
    <n v="39110"/>
    <n v="424844"/>
    <n v="25192"/>
    <n v="19782"/>
    <n v="197048"/>
    <n v="4040"/>
    <n v="19628"/>
    <n v="251158"/>
    <n v="21"/>
  </r>
  <r>
    <n v="2010"/>
    <n v="3813"/>
    <s v="Clinton Village of"/>
    <s v="A"/>
    <s v="Bundled"/>
    <s v="O"/>
    <x v="25"/>
    <x v="0"/>
    <n v="1181"/>
    <n v="8590"/>
    <n v="1293"/>
    <n v="778"/>
    <n v="6381"/>
    <n v="127"/>
    <n v="769"/>
    <n v="7395"/>
    <n v="8"/>
  </r>
  <r>
    <n v="2010"/>
    <n v="3814"/>
    <s v="City of Clintonville"/>
    <s v="A"/>
    <s v="Bundled"/>
    <s v="O"/>
    <x v="7"/>
    <x v="0"/>
    <n v="1974"/>
    <n v="18109"/>
    <n v="2294"/>
    <n v="2054"/>
    <n v="20925"/>
    <n v="451"/>
    <n v="5142"/>
    <n v="62679"/>
    <n v="10"/>
  </r>
  <r>
    <n v="2010"/>
    <n v="3815"/>
    <s v="Town of Coatesville"/>
    <s v="A"/>
    <s v="Bundled"/>
    <s v="O"/>
    <x v="12"/>
    <x v="0"/>
    <n v="308"/>
    <n v="3935"/>
    <n v="252"/>
    <n v="64"/>
    <n v="732"/>
    <n v="45"/>
    <n v="33"/>
    <n v="372"/>
    <n v="8"/>
  </r>
  <r>
    <n v="2010"/>
    <n v="3824"/>
    <s v="Clyde Light &amp; Power"/>
    <s v="A"/>
    <s v="Bundled"/>
    <s v="O"/>
    <x v="9"/>
    <x v="0"/>
    <n v="2769"/>
    <n v="24766"/>
    <n v="2641"/>
    <n v="2410"/>
    <n v="19404"/>
    <n v="315"/>
    <n v="12287"/>
    <n v="176461"/>
    <n v="10"/>
  </r>
  <r>
    <n v="2010"/>
    <n v="3828"/>
    <s v="Cloverland Electric Co-op"/>
    <s v="A"/>
    <s v="Bundled"/>
    <s v="O"/>
    <x v="25"/>
    <x v="1"/>
    <n v="31087"/>
    <n v="283264"/>
    <n v="35704"/>
    <n v="30436.400000000001"/>
    <n v="302752"/>
    <n v="5732"/>
    <n v="15995.7"/>
    <n v="218999"/>
    <n v="5"/>
  </r>
  <r>
    <n v="2010"/>
    <n v="3839"/>
    <s v="Coahoma Electric Power Assn"/>
    <s v="A"/>
    <s v="Bundled"/>
    <s v="O"/>
    <x v="1"/>
    <x v="1"/>
    <n v="10821.2"/>
    <n v="103120"/>
    <n v="5980"/>
    <n v="4937"/>
    <n v="46056"/>
    <n v="2010"/>
    <n v="2490.4"/>
    <n v="28677"/>
    <n v="8"/>
  </r>
  <r>
    <n v="2010"/>
    <n v="3841"/>
    <s v="Coast Electric Power Assn"/>
    <s v="A"/>
    <s v="Bundled"/>
    <s v="O"/>
    <x v="1"/>
    <x v="1"/>
    <n v="134110"/>
    <n v="1175287"/>
    <n v="71177"/>
    <n v="38846"/>
    <n v="355609"/>
    <n v="6365"/>
    <n v="16291"/>
    <n v="223777"/>
    <n v="8"/>
  </r>
  <r>
    <n v="2010"/>
    <n v="3843"/>
    <s v="Coastal Electric Member Corp"/>
    <s v="A"/>
    <s v="Bundled"/>
    <s v="O"/>
    <x v="10"/>
    <x v="1"/>
    <n v="27758"/>
    <n v="249171"/>
    <n v="14508"/>
    <n v="5893"/>
    <n v="58370"/>
    <n v="1913"/>
    <n v="8666"/>
    <n v="143113"/>
    <n v="3"/>
  </r>
  <r>
    <n v="2010"/>
    <n v="3844"/>
    <s v="Coastal Electric Coop, Inc"/>
    <s v="A"/>
    <s v="Bundled"/>
    <s v="O"/>
    <x v="0"/>
    <x v="1"/>
    <n v="21316"/>
    <n v="161110"/>
    <n v="10363"/>
    <n v="4364"/>
    <n v="39370"/>
    <n v="1144"/>
    <s v="."/>
    <s v="."/>
    <s v="."/>
  </r>
  <r>
    <n v="2010"/>
    <n v="3850"/>
    <s v="Codington-Clark Elec Coop, Inc"/>
    <s v="A"/>
    <s v="Bundled"/>
    <s v="O"/>
    <x v="32"/>
    <x v="1"/>
    <n v="6169"/>
    <n v="74474"/>
    <n v="2916"/>
    <n v="2240"/>
    <n v="27090"/>
    <n v="181"/>
    <s v="."/>
    <s v="."/>
    <s v="."/>
  </r>
  <r>
    <n v="2010"/>
    <n v="3855"/>
    <s v="Columbia Power System"/>
    <s v="A"/>
    <s v="Bundled"/>
    <s v="O"/>
    <x v="28"/>
    <x v="0"/>
    <n v="30728"/>
    <n v="339325"/>
    <n v="20964"/>
    <n v="24541"/>
    <n v="254841"/>
    <n v="3896"/>
    <n v="4810"/>
    <n v="56460"/>
    <n v="11"/>
  </r>
  <r>
    <n v="2010"/>
    <n v="3881"/>
    <s v="City of Cody"/>
    <s v="A"/>
    <s v="Bundled"/>
    <s v="O"/>
    <x v="43"/>
    <x v="0"/>
    <n v="3589"/>
    <n v="34565"/>
    <n v="5884"/>
    <n v="5432"/>
    <n v="72616"/>
    <n v="1332"/>
    <s v="."/>
    <s v="."/>
    <s v="."/>
  </r>
  <r>
    <n v="2010"/>
    <n v="3892"/>
    <s v="City of Coffeyville"/>
    <s v="A"/>
    <s v="Bundled"/>
    <s v="O"/>
    <x v="23"/>
    <x v="0"/>
    <n v="5358.2"/>
    <n v="58998"/>
    <n v="5239"/>
    <n v="6907.1"/>
    <n v="76520"/>
    <n v="1008"/>
    <n v="30346.6"/>
    <n v="571917"/>
    <n v="10"/>
  </r>
  <r>
    <n v="2010"/>
    <n v="3900"/>
    <s v="City of Coggon"/>
    <s v="A"/>
    <s v="Bundled"/>
    <s v="O"/>
    <x v="11"/>
    <x v="0"/>
    <n v="347"/>
    <n v="2767"/>
    <n v="361"/>
    <n v="36"/>
    <n v="266"/>
    <n v="25"/>
    <n v="69"/>
    <n v="556"/>
    <n v="6"/>
  </r>
  <r>
    <n v="2010"/>
    <n v="3913"/>
    <s v="City of Colby"/>
    <s v="A"/>
    <s v="Bundled"/>
    <s v="O"/>
    <x v="23"/>
    <x v="0"/>
    <n v="1937.1"/>
    <n v="20248"/>
    <n v="2126"/>
    <n v="925.6"/>
    <n v="9954"/>
    <n v="426"/>
    <n v="2193.9"/>
    <n v="31087"/>
    <n v="163"/>
  </r>
  <r>
    <n v="2010"/>
    <n v="3915"/>
    <s v="Coldwater Board of Public Util"/>
    <s v="A"/>
    <s v="Bundled"/>
    <s v="O"/>
    <x v="25"/>
    <x v="0"/>
    <n v="4764"/>
    <n v="39824"/>
    <n v="5429"/>
    <n v="5380"/>
    <n v="46806"/>
    <n v="1319"/>
    <n v="18228"/>
    <n v="201360"/>
    <n v="52"/>
  </r>
  <r>
    <n v="2010"/>
    <n v="3916"/>
    <s v="Cobb Electric Membership Corp"/>
    <s v="A"/>
    <s v="Bundled"/>
    <s v="O"/>
    <x v="10"/>
    <x v="1"/>
    <n v="288037"/>
    <n v="2684992"/>
    <n v="174406"/>
    <n v="119515"/>
    <n v="1208907"/>
    <n v="20655"/>
    <n v="16656"/>
    <n v="247913"/>
    <n v="62"/>
  </r>
  <r>
    <n v="2010"/>
    <n v="3923"/>
    <s v="City of Coleman"/>
    <s v="A"/>
    <s v="Bundled"/>
    <s v="O"/>
    <x v="27"/>
    <x v="0"/>
    <n v="3463"/>
    <n v="20427"/>
    <n v="2097"/>
    <n v="1548"/>
    <n v="9525"/>
    <n v="501"/>
    <n v="1295"/>
    <n v="9362"/>
    <n v="21"/>
  </r>
  <r>
    <n v="2010"/>
    <n v="3931"/>
    <s v="Coles-Moultrie Electric Coop"/>
    <s v="A"/>
    <s v="Bundled"/>
    <s v="O"/>
    <x v="6"/>
    <x v="1"/>
    <n v="14889"/>
    <n v="128516"/>
    <n v="8529"/>
    <n v="4370"/>
    <n v="41632"/>
    <n v="954"/>
    <n v="2278"/>
    <n v="29311"/>
    <n v="8"/>
  </r>
  <r>
    <n v="2010"/>
    <n v="3938"/>
    <s v="Coleman County Elec Coop, Inc"/>
    <s v="A"/>
    <s v="Bundled"/>
    <s v="O"/>
    <x v="27"/>
    <x v="1"/>
    <n v="6504"/>
    <n v="52515"/>
    <n v="6647"/>
    <n v="3269"/>
    <n v="29248"/>
    <n v="1783"/>
    <n v="2616"/>
    <n v="46481"/>
    <n v="4"/>
  </r>
  <r>
    <n v="2010"/>
    <n v="3939"/>
    <s v="City of College Park"/>
    <s v="A"/>
    <s v="Bundled"/>
    <s v="O"/>
    <x v="10"/>
    <x v="0"/>
    <n v="6407"/>
    <n v="82452"/>
    <n v="7103"/>
    <n v="14146"/>
    <n v="195161"/>
    <n v="881"/>
    <s v="."/>
    <s v="."/>
    <s v="."/>
  </r>
  <r>
    <n v="2010"/>
    <n v="3940"/>
    <s v="City of College Station"/>
    <s v="A"/>
    <s v="Bundled"/>
    <s v="O"/>
    <x v="27"/>
    <x v="0"/>
    <n v="53326"/>
    <n v="431810"/>
    <n v="33062"/>
    <n v="37705"/>
    <n v="351639"/>
    <n v="2741"/>
    <s v="."/>
    <s v="."/>
    <s v="."/>
  </r>
  <r>
    <n v="2010"/>
    <n v="3957"/>
    <s v="City of Collins"/>
    <s v="A"/>
    <s v="Bundled"/>
    <s v="O"/>
    <x v="1"/>
    <x v="0"/>
    <n v="930"/>
    <n v="13300"/>
    <n v="955"/>
    <n v="1664"/>
    <n v="25313"/>
    <n v="299"/>
    <n v="532"/>
    <n v="7261"/>
    <n v="11"/>
  </r>
  <r>
    <n v="2010"/>
    <n v="3986"/>
    <s v="Collinsville City of"/>
    <s v="A"/>
    <s v="Bundled"/>
    <s v="O"/>
    <x v="24"/>
    <x v="0"/>
    <n v="2561"/>
    <n v="24748"/>
    <n v="2574"/>
    <n v="1230"/>
    <n v="14333"/>
    <n v="401"/>
    <n v="409"/>
    <n v="6345"/>
    <n v="2"/>
  </r>
  <r>
    <n v="2010"/>
    <n v="3989"/>
    <s v="Colorado Springs City of"/>
    <s v="A"/>
    <s v="Bundled"/>
    <s v="O"/>
    <x v="36"/>
    <x v="0"/>
    <n v="149364"/>
    <n v="1476921"/>
    <n v="187426"/>
    <n v="77221"/>
    <n v="1102215"/>
    <n v="23788"/>
    <n v="129406"/>
    <n v="1929239"/>
    <n v="294"/>
  </r>
  <r>
    <n v="2010"/>
    <n v="3990"/>
    <s v="Colorado River Indian Irr Proj"/>
    <s v="A"/>
    <s v="Bundled"/>
    <s v="O"/>
    <x v="13"/>
    <x v="6"/>
    <n v="3139.8"/>
    <n v="39077"/>
    <n v="4065"/>
    <n v="2923.6"/>
    <n v="40638"/>
    <n v="682"/>
    <n v="122.9"/>
    <n v="2234"/>
    <n v="74"/>
  </r>
  <r>
    <n v="2010"/>
    <n v="3991"/>
    <s v="CMS Energy Resource Management Corp"/>
    <s v="B"/>
    <s v="Energy"/>
    <s v="O"/>
    <x v="25"/>
    <x v="2"/>
    <s v="."/>
    <s v="."/>
    <s v="."/>
    <s v="."/>
    <s v="."/>
    <s v="."/>
    <n v="6469"/>
    <n v="196377"/>
    <n v="1"/>
  </r>
  <r>
    <n v="2010"/>
    <n v="4003"/>
    <s v="City of Colton"/>
    <s v="A"/>
    <s v="Bundled"/>
    <s v="O"/>
    <x v="19"/>
    <x v="0"/>
    <n v="15552"/>
    <n v="92610"/>
    <n v="15994"/>
    <n v="15866"/>
    <n v="73335"/>
    <n v="2648"/>
    <n v="24724"/>
    <n v="173596"/>
    <n v="74"/>
  </r>
  <r>
    <n v="2010"/>
    <n v="4005"/>
    <s v="Columbia Basin Elec Cooperative, Inc"/>
    <s v="A"/>
    <s v="Bundled"/>
    <s v="O"/>
    <x v="35"/>
    <x v="1"/>
    <n v="3406.3"/>
    <n v="38360"/>
    <n v="3092"/>
    <n v="1618.9"/>
    <n v="22949"/>
    <n v="502"/>
    <n v="1724"/>
    <n v="32827"/>
    <n v="239"/>
  </r>
  <r>
    <n v="2010"/>
    <n v="4007"/>
    <s v="City of Columbia City"/>
    <s v="A"/>
    <s v="Bundled"/>
    <s v="O"/>
    <x v="12"/>
    <x v="0"/>
    <n v="3699.9"/>
    <n v="39967"/>
    <n v="3945"/>
    <n v="2388.6999999999998"/>
    <n v="25212"/>
    <n v="679"/>
    <n v="2617"/>
    <n v="38808"/>
    <n v="45"/>
  </r>
  <r>
    <n v="2010"/>
    <n v="4008"/>
    <s v="Columbia Power Coop Assn Inc"/>
    <s v="A"/>
    <s v="Bundled"/>
    <s v="O"/>
    <x v="35"/>
    <x v="1"/>
    <n v="1280"/>
    <n v="13974"/>
    <n v="1324"/>
    <n v="425"/>
    <n v="5334"/>
    <n v="246"/>
    <n v="323"/>
    <n v="4633"/>
    <n v="249"/>
  </r>
  <r>
    <n v="2010"/>
    <n v="4040"/>
    <s v="Calhoun County Elec Coop Assn"/>
    <s v="A"/>
    <s v="Bundled"/>
    <s v="O"/>
    <x v="11"/>
    <x v="1"/>
    <n v="2978"/>
    <n v="25611"/>
    <n v="1665"/>
    <n v="322"/>
    <n v="3372"/>
    <n v="17"/>
    <s v="."/>
    <s v="."/>
    <s v="."/>
  </r>
  <r>
    <n v="2010"/>
    <n v="4041"/>
    <s v="Columbia Rural Elec Assn, Inc"/>
    <s v="A"/>
    <s v="Bundled"/>
    <s v="O"/>
    <x v="35"/>
    <x v="1"/>
    <n v="69"/>
    <n v="813"/>
    <n v="45"/>
    <n v="22"/>
    <n v="129"/>
    <n v="27"/>
    <n v="292"/>
    <n v="4294"/>
    <n v="67"/>
  </r>
  <r>
    <n v="2010"/>
    <n v="4041"/>
    <s v="Columbia Rural Elec Assn, Inc"/>
    <s v="A"/>
    <s v="Bundled"/>
    <s v="O"/>
    <x v="22"/>
    <x v="1"/>
    <n v="4041"/>
    <n v="46380"/>
    <n v="2886"/>
    <n v="2714"/>
    <n v="32892"/>
    <n v="1155"/>
    <n v="10734"/>
    <n v="200012"/>
    <n v="526"/>
  </r>
  <r>
    <n v="2010"/>
    <n v="4045"/>
    <s v="City of Columbia"/>
    <s v="A"/>
    <s v="Bundled"/>
    <s v="O"/>
    <x v="20"/>
    <x v="0"/>
    <n v="44207"/>
    <n v="431609"/>
    <n v="39092"/>
    <n v="43177"/>
    <n v="487929"/>
    <n v="6199"/>
    <n v="17636"/>
    <n v="249179"/>
    <n v="30"/>
  </r>
  <r>
    <n v="2010"/>
    <n v="4061"/>
    <s v="Columbiana City of"/>
    <s v="A"/>
    <s v="Bundled"/>
    <s v="O"/>
    <x v="9"/>
    <x v="0"/>
    <n v="4679"/>
    <n v="41696"/>
    <n v="3514"/>
    <n v="775"/>
    <n v="7385"/>
    <n v="43"/>
    <n v="2422"/>
    <n v="27805"/>
    <n v="24"/>
  </r>
  <r>
    <n v="2010"/>
    <n v="4062"/>
    <s v="Columbus Southern Power Co"/>
    <s v="A"/>
    <s v="Bundled"/>
    <s v="O"/>
    <x v="9"/>
    <x v="3"/>
    <n v="883763.7"/>
    <n v="7804421"/>
    <n v="666996"/>
    <n v="744669.4"/>
    <n v="8224107"/>
    <n v="77209"/>
    <n v="255181.1"/>
    <n v="4577294"/>
    <n v="3250"/>
  </r>
  <r>
    <n v="2010"/>
    <n v="4062"/>
    <s v="Columbus Southern Power Co"/>
    <s v="C"/>
    <s v="Delivery"/>
    <s v="O"/>
    <x v="9"/>
    <x v="3"/>
    <n v="2.4"/>
    <n v="44"/>
    <n v="5"/>
    <n v="13538.2"/>
    <n v="535833"/>
    <n v="1719"/>
    <n v="2169.8000000000002"/>
    <n v="93353"/>
    <n v="96"/>
  </r>
  <r>
    <n v="2010"/>
    <n v="4063"/>
    <s v="Co-Mo Electric Coop Inc"/>
    <s v="A"/>
    <s v="Bundled"/>
    <s v="O"/>
    <x v="20"/>
    <x v="1"/>
    <n v="38319.199999999997"/>
    <n v="369218"/>
    <n v="28923"/>
    <n v="5882.8"/>
    <n v="59048"/>
    <n v="2327"/>
    <n v="698"/>
    <n v="9055"/>
    <n v="1"/>
  </r>
  <r>
    <n v="2010"/>
    <n v="4065"/>
    <s v="City of Columbus"/>
    <s v="A"/>
    <s v="Bundled"/>
    <s v="O"/>
    <x v="9"/>
    <x v="0"/>
    <n v="9079"/>
    <n v="71171"/>
    <n v="9407"/>
    <n v="13835"/>
    <n v="100640"/>
    <n v="2690"/>
    <n v="63944"/>
    <n v="645081"/>
    <n v="448"/>
  </r>
  <r>
    <n v="2010"/>
    <n v="4068"/>
    <s v="City of Columbus"/>
    <s v="A"/>
    <s v="Bundled"/>
    <s v="O"/>
    <x v="1"/>
    <x v="0"/>
    <n v="13557"/>
    <n v="152364"/>
    <n v="9470"/>
    <n v="18999"/>
    <n v="201197"/>
    <n v="3562"/>
    <n v="8912"/>
    <n v="112794"/>
    <n v="15"/>
  </r>
  <r>
    <n v="2010"/>
    <n v="4071"/>
    <s v="Columbus Electric Coop, Inc"/>
    <s v="A"/>
    <s v="Bundled"/>
    <s v="O"/>
    <x v="13"/>
    <x v="1"/>
    <n v="378"/>
    <n v="2559"/>
    <n v="414"/>
    <n v="101.3"/>
    <n v="757"/>
    <n v="56"/>
    <n v="234.4"/>
    <n v="2269"/>
    <n v="6"/>
  </r>
  <r>
    <n v="2010"/>
    <n v="4071"/>
    <s v="Columbus Electric Coop, Inc"/>
    <s v="A"/>
    <s v="Bundled"/>
    <s v="O"/>
    <x v="38"/>
    <x v="1"/>
    <n v="3503.2"/>
    <n v="24027"/>
    <n v="3549"/>
    <n v="3000.8"/>
    <n v="21895"/>
    <n v="998"/>
    <n v="3915.5"/>
    <n v="33350"/>
    <n v="130"/>
  </r>
  <r>
    <n v="2010"/>
    <n v="4073"/>
    <s v="City of Columbus"/>
    <s v="A"/>
    <s v="Bundled"/>
    <s v="O"/>
    <x v="7"/>
    <x v="0"/>
    <n v="2164"/>
    <n v="18583"/>
    <n v="2305"/>
    <n v="3195.3"/>
    <n v="32821"/>
    <n v="417"/>
    <n v="1063"/>
    <n v="13786"/>
    <n v="1"/>
  </r>
  <r>
    <n v="2010"/>
    <n v="4078"/>
    <s v="City of Comanche"/>
    <s v="A"/>
    <s v="Bundled"/>
    <s v="O"/>
    <x v="24"/>
    <x v="0"/>
    <n v="951.8"/>
    <n v="9589"/>
    <n v="748"/>
    <n v="585"/>
    <n v="6635"/>
    <n v="139"/>
    <s v="."/>
    <s v="."/>
    <s v="."/>
  </r>
  <r>
    <n v="2010"/>
    <n v="4091"/>
    <s v="City of Commerce"/>
    <s v="A"/>
    <s v="Bundled"/>
    <s v="O"/>
    <x v="10"/>
    <x v="0"/>
    <n v="3098"/>
    <n v="31832"/>
    <n v="2406"/>
    <n v="2047"/>
    <n v="23064"/>
    <n v="375"/>
    <n v="395"/>
    <n v="4769"/>
    <n v="4"/>
  </r>
  <r>
    <n v="2010"/>
    <n v="4100"/>
    <s v="Commerce Energy, Inc."/>
    <s v="B"/>
    <s v="Energy"/>
    <s v="O"/>
    <x v="19"/>
    <x v="2"/>
    <n v="10065.700000000001"/>
    <n v="119825"/>
    <n v="13815"/>
    <n v="11524.9"/>
    <n v="141369"/>
    <n v="4610"/>
    <n v="16916.5"/>
    <n v="221486"/>
    <n v="166"/>
  </r>
  <r>
    <n v="2010"/>
    <n v="4100"/>
    <s v="Commerce Energy, Inc."/>
    <s v="B"/>
    <s v="Energy"/>
    <s v="O"/>
    <x v="3"/>
    <x v="2"/>
    <n v="1518"/>
    <n v="13303"/>
    <n v="1453"/>
    <n v="2564.8000000000002"/>
    <n v="22526"/>
    <n v="632"/>
    <n v="0"/>
    <n v="0"/>
    <n v="0"/>
  </r>
  <r>
    <n v="2010"/>
    <n v="4100"/>
    <s v="Commerce Energy, Inc."/>
    <s v="B"/>
    <s v="Energy"/>
    <s v="O"/>
    <x v="25"/>
    <x v="2"/>
    <n v="0"/>
    <n v="0"/>
    <n v="0"/>
    <n v="1856.1"/>
    <n v="19516"/>
    <n v="348"/>
    <n v="0"/>
    <n v="0"/>
    <n v="0"/>
  </r>
  <r>
    <n v="2010"/>
    <n v="4100"/>
    <s v="Commerce Energy, Inc."/>
    <s v="B"/>
    <s v="Energy"/>
    <s v="O"/>
    <x v="37"/>
    <x v="2"/>
    <n v="0"/>
    <n v="0"/>
    <n v="0"/>
    <n v="557.29999999999995"/>
    <n v="5094"/>
    <n v="168"/>
    <n v="0"/>
    <n v="0"/>
    <n v="0"/>
  </r>
  <r>
    <n v="2010"/>
    <n v="4100"/>
    <s v="Commerce Energy, Inc."/>
    <s v="B"/>
    <s v="Energy"/>
    <s v="O"/>
    <x v="46"/>
    <x v="2"/>
    <n v="1643.6"/>
    <n v="14775"/>
    <n v="1512"/>
    <n v="19467.2"/>
    <n v="176676"/>
    <n v="11610"/>
    <n v="0"/>
    <n v="0"/>
    <n v="0"/>
  </r>
  <r>
    <n v="2010"/>
    <n v="4110"/>
    <s v="Commonwealth Edison Co"/>
    <s v="A"/>
    <s v="Bundled"/>
    <s v="O"/>
    <x v="6"/>
    <x v="3"/>
    <n v="3548299"/>
    <n v="29165528"/>
    <n v="3432731"/>
    <n v="1331102"/>
    <n v="13286378"/>
    <n v="310337"/>
    <n v="78177"/>
    <n v="1157692"/>
    <n v="147"/>
  </r>
  <r>
    <n v="2010"/>
    <n v="4110"/>
    <s v="Commonwealth Edison Co"/>
    <s v="C"/>
    <s v="Delivery"/>
    <s v="O"/>
    <x v="6"/>
    <x v="3"/>
    <n v="224"/>
    <n v="5726"/>
    <n v="585"/>
    <n v="364410"/>
    <n v="20350055"/>
    <n v="56356"/>
    <n v="318575"/>
    <n v="26558659"/>
    <n v="1841"/>
  </r>
  <r>
    <n v="2010"/>
    <n v="4117"/>
    <s v="Community Electric Coop"/>
    <s v="A"/>
    <s v="Bundled"/>
    <s v="O"/>
    <x v="4"/>
    <x v="1"/>
    <n v="18346.900000000001"/>
    <n v="171601"/>
    <n v="9056"/>
    <n v="2960.4"/>
    <n v="26865"/>
    <n v="1759"/>
    <n v="418.8"/>
    <n v="4894"/>
    <n v="18"/>
  </r>
  <r>
    <n v="2010"/>
    <n v="4146"/>
    <s v="Concho Valley Elec Coop Inc"/>
    <s v="A"/>
    <s v="Bundled"/>
    <s v="O"/>
    <x v="27"/>
    <x v="1"/>
    <n v="11594.6"/>
    <n v="86667"/>
    <n v="8756"/>
    <n v="7733.4"/>
    <n v="75693"/>
    <n v="2079"/>
    <n v="5287.6"/>
    <n v="70549"/>
    <n v="1215"/>
  </r>
  <r>
    <n v="2010"/>
    <n v="4147"/>
    <s v="Town of Concord"/>
    <s v="A"/>
    <s v="Bundled"/>
    <s v="O"/>
    <x v="33"/>
    <x v="0"/>
    <n v="11369.2"/>
    <n v="72471"/>
    <n v="6379"/>
    <n v="6904.5"/>
    <n v="41189"/>
    <n v="1239"/>
    <n v="9206.2000000000007"/>
    <n v="68918"/>
    <n v="29"/>
  </r>
  <r>
    <n v="2010"/>
    <n v="4150"/>
    <s v="Concord City of"/>
    <s v="A"/>
    <s v="Bundled"/>
    <s v="O"/>
    <x v="18"/>
    <x v="0"/>
    <n v="31470"/>
    <n v="335132"/>
    <n v="23881"/>
    <n v="35399"/>
    <n v="456879"/>
    <n v="4140"/>
    <n v="5328"/>
    <n v="84377"/>
    <n v="43"/>
  </r>
  <r>
    <n v="2010"/>
    <n v="4153"/>
    <s v="Concordia Electric Coop, Inc"/>
    <s v="A"/>
    <s v="Bundled"/>
    <s v="O"/>
    <x v="2"/>
    <x v="1"/>
    <n v="12577.2"/>
    <n v="155308"/>
    <n v="11487"/>
    <n v="5281.2"/>
    <n v="50488"/>
    <n v="1699"/>
    <n v="1277.2"/>
    <n v="7079"/>
    <n v="77"/>
  </r>
  <r>
    <n v="2010"/>
    <n v="4160"/>
    <s v="Callaway Electric Cooperative"/>
    <s v="A"/>
    <s v="Bundled"/>
    <s v="O"/>
    <x v="20"/>
    <x v="1"/>
    <n v="19398"/>
    <n v="189230"/>
    <n v="12216"/>
    <n v="2981"/>
    <n v="35614"/>
    <n v="774"/>
    <s v="."/>
    <s v="."/>
    <s v="."/>
  </r>
  <r>
    <n v="2010"/>
    <n v="4166"/>
    <s v="CECG Maine, LLC"/>
    <s v="B"/>
    <s v="Energy"/>
    <s v="O"/>
    <x v="39"/>
    <x v="2"/>
    <s v="."/>
    <s v="."/>
    <s v="."/>
    <n v="1238"/>
    <n v="15714"/>
    <n v="10"/>
    <n v="12695"/>
    <n v="218012"/>
    <n v="1"/>
  </r>
  <r>
    <n v="2010"/>
    <n v="4176"/>
    <s v="Connecticut Light &amp; Power Co"/>
    <s v="A"/>
    <s v="Bundled"/>
    <s v="O"/>
    <x v="48"/>
    <x v="3"/>
    <n v="1369603"/>
    <n v="7191790"/>
    <n v="815413"/>
    <n v="355363"/>
    <n v="2053659"/>
    <n v="69892"/>
    <n v="39906"/>
    <n v="273607"/>
    <n v="2345"/>
  </r>
  <r>
    <n v="2010"/>
    <n v="4176"/>
    <s v="Connecticut Light &amp; Power Co"/>
    <s v="C"/>
    <s v="Delivery"/>
    <s v="O"/>
    <x v="48"/>
    <x v="3"/>
    <n v="228151"/>
    <n v="3004289"/>
    <n v="282388"/>
    <n v="482555"/>
    <n v="7763196"/>
    <n v="41922"/>
    <n v="104557"/>
    <n v="2193684"/>
    <n v="1163"/>
  </r>
  <r>
    <n v="2010"/>
    <n v="4191"/>
    <s v="Consolidated Edison Sol Inc"/>
    <s v="B"/>
    <s v="Energy"/>
    <s v="O"/>
    <x v="48"/>
    <x v="2"/>
    <n v="23584.1"/>
    <n v="230440"/>
    <n v="13131"/>
    <n v="72746.899999999994"/>
    <n v="749707"/>
    <n v="2192"/>
    <n v="0"/>
    <n v="0"/>
    <n v="0"/>
  </r>
  <r>
    <n v="2010"/>
    <n v="4191"/>
    <s v="Consolidated Edison Sol Inc"/>
    <s v="B"/>
    <s v="Energy"/>
    <s v="O"/>
    <x v="49"/>
    <x v="2"/>
    <n v="0"/>
    <n v="0"/>
    <n v="0"/>
    <n v="7195"/>
    <n v="87646"/>
    <n v="383"/>
    <n v="0"/>
    <n v="0"/>
    <n v="0"/>
  </r>
  <r>
    <n v="2010"/>
    <n v="4191"/>
    <s v="Consolidated Edison Sol Inc"/>
    <s v="B"/>
    <s v="Energy"/>
    <s v="O"/>
    <x v="45"/>
    <x v="2"/>
    <n v="0"/>
    <n v="0"/>
    <n v="0"/>
    <n v="5338.4"/>
    <n v="55102"/>
    <n v="135"/>
    <n v="0"/>
    <n v="0"/>
    <n v="0"/>
  </r>
  <r>
    <n v="2010"/>
    <n v="4191"/>
    <s v="Consolidated Edison Sol Inc"/>
    <s v="B"/>
    <s v="Energy"/>
    <s v="O"/>
    <x v="6"/>
    <x v="2"/>
    <n v="0"/>
    <n v="0"/>
    <n v="0"/>
    <n v="22347.4"/>
    <n v="347103"/>
    <n v="437"/>
    <n v="0"/>
    <n v="0"/>
    <n v="0"/>
  </r>
  <r>
    <n v="2010"/>
    <n v="4191"/>
    <s v="Consolidated Edison Sol Inc"/>
    <s v="B"/>
    <s v="Energy"/>
    <s v="O"/>
    <x v="33"/>
    <x v="2"/>
    <n v="115483.2"/>
    <n v="1290581"/>
    <n v="163283"/>
    <n v="136891.6"/>
    <n v="1601197"/>
    <n v="6305"/>
    <n v="0"/>
    <n v="0"/>
    <n v="0"/>
  </r>
  <r>
    <n v="2010"/>
    <n v="4191"/>
    <s v="Consolidated Edison Sol Inc"/>
    <s v="B"/>
    <s v="Energy"/>
    <s v="O"/>
    <x v="3"/>
    <x v="2"/>
    <n v="0"/>
    <n v="0"/>
    <n v="0"/>
    <n v="30173.1"/>
    <n v="319481"/>
    <n v="488"/>
    <n v="0"/>
    <n v="0"/>
    <n v="0"/>
  </r>
  <r>
    <n v="2010"/>
    <n v="4191"/>
    <s v="Consolidated Edison Sol Inc"/>
    <s v="B"/>
    <s v="Energy"/>
    <s v="O"/>
    <x v="39"/>
    <x v="2"/>
    <n v="0"/>
    <n v="0"/>
    <n v="0"/>
    <n v="3480.1"/>
    <n v="44794"/>
    <n v="110"/>
    <n v="0"/>
    <n v="0"/>
    <n v="0"/>
  </r>
  <r>
    <n v="2010"/>
    <n v="4191"/>
    <s v="Consolidated Edison Sol Inc"/>
    <s v="B"/>
    <s v="Energy"/>
    <s v="O"/>
    <x v="34"/>
    <x v="2"/>
    <n v="0"/>
    <n v="0"/>
    <n v="0"/>
    <n v="18569.5"/>
    <n v="220737"/>
    <n v="588"/>
    <n v="0"/>
    <n v="0"/>
    <n v="0"/>
  </r>
  <r>
    <n v="2010"/>
    <n v="4191"/>
    <s v="Consolidated Edison Sol Inc"/>
    <s v="B"/>
    <s v="Energy"/>
    <s v="O"/>
    <x v="37"/>
    <x v="2"/>
    <n v="0"/>
    <n v="0"/>
    <n v="0"/>
    <n v="356192.2"/>
    <n v="3864405"/>
    <n v="6975"/>
    <n v="0"/>
    <n v="0"/>
    <n v="0"/>
  </r>
  <r>
    <n v="2010"/>
    <n v="4191"/>
    <s v="Consolidated Edison Sol Inc"/>
    <s v="B"/>
    <s v="Energy"/>
    <s v="O"/>
    <x v="8"/>
    <x v="2"/>
    <n v="29017.5"/>
    <n v="274479"/>
    <n v="38648"/>
    <n v="484393"/>
    <n v="4918505"/>
    <n v="9572"/>
    <n v="0"/>
    <n v="0"/>
    <n v="0"/>
  </r>
  <r>
    <n v="2010"/>
    <n v="4191"/>
    <s v="Consolidated Edison Sol Inc"/>
    <s v="B"/>
    <s v="Energy"/>
    <s v="O"/>
    <x v="46"/>
    <x v="2"/>
    <n v="39767.199999999997"/>
    <n v="438453"/>
    <n v="24091"/>
    <n v="31209.1"/>
    <n v="358738"/>
    <n v="2726"/>
    <s v="."/>
    <s v="."/>
    <s v="."/>
  </r>
  <r>
    <n v="2010"/>
    <n v="4191"/>
    <s v="Consolidated Edison Sol Inc"/>
    <s v="D"/>
    <s v="Bundled"/>
    <s v="O"/>
    <x v="27"/>
    <x v="2"/>
    <n v="0"/>
    <n v="0"/>
    <n v="0"/>
    <n v="65565.7"/>
    <n v="1191254"/>
    <n v="4152"/>
    <n v="0"/>
    <n v="0"/>
    <n v="0"/>
  </r>
  <r>
    <n v="2010"/>
    <n v="4226"/>
    <s v="Consolidated Edison Co-NY Inc"/>
    <s v="A"/>
    <s v="Bundled"/>
    <s v="O"/>
    <x v="8"/>
    <x v="3"/>
    <n v="2976921"/>
    <n v="11518155"/>
    <n v="2288286"/>
    <n v="2530460"/>
    <n v="12417399"/>
    <n v="388876"/>
    <n v="37977"/>
    <n v="200770"/>
    <n v="184"/>
  </r>
  <r>
    <n v="2010"/>
    <n v="4226"/>
    <s v="Consolidated Edison Co-NY Inc"/>
    <s v="C"/>
    <s v="Delivery"/>
    <s v="O"/>
    <x v="8"/>
    <x v="3"/>
    <n v="393333"/>
    <n v="2837209"/>
    <n v="519200"/>
    <n v="2094424"/>
    <n v="28052828"/>
    <n v="110876"/>
    <n v="38489"/>
    <n v="430460"/>
    <n v="625"/>
  </r>
  <r>
    <n v="2010"/>
    <n v="4237"/>
    <s v="Consolidated Electric Coop"/>
    <s v="A"/>
    <s v="Bundled"/>
    <s v="O"/>
    <x v="20"/>
    <x v="1"/>
    <n v="11882"/>
    <n v="122483"/>
    <n v="7253"/>
    <n v="1688"/>
    <n v="19214"/>
    <n v="510"/>
    <n v="4504"/>
    <n v="68059"/>
    <n v="69"/>
  </r>
  <r>
    <n v="2010"/>
    <n v="4247"/>
    <s v="Consolidated Water Power Co"/>
    <s v="A"/>
    <s v="Bundled"/>
    <s v="O"/>
    <x v="7"/>
    <x v="3"/>
    <n v="73"/>
    <n v="866"/>
    <n v="97"/>
    <n v="192"/>
    <n v="3450"/>
    <n v="18"/>
    <n v="79573"/>
    <n v="1491941"/>
    <n v="1"/>
  </r>
  <r>
    <n v="2010"/>
    <n v="4254"/>
    <s v="Consumers Energy Co"/>
    <s v="A"/>
    <s v="Bundled"/>
    <s v="O"/>
    <x v="25"/>
    <x v="3"/>
    <n v="1678879"/>
    <n v="12968152"/>
    <n v="1569183"/>
    <n v="1239814"/>
    <n v="11260844"/>
    <n v="210750"/>
    <n v="744984"/>
    <n v="9061124"/>
    <n v="8702"/>
  </r>
  <r>
    <n v="2010"/>
    <n v="4254"/>
    <s v="Consumers Energy Co"/>
    <s v="C"/>
    <s v="Delivery"/>
    <s v="O"/>
    <x v="25"/>
    <x v="3"/>
    <s v="."/>
    <s v="."/>
    <s v="."/>
    <n v="20483"/>
    <n v="1157515"/>
    <n v="944"/>
    <n v="34172"/>
    <n v="2921039"/>
    <n v="184"/>
  </r>
  <r>
    <n v="2010"/>
    <n v="4262"/>
    <s v="Cooke County Elec Coop Assn"/>
    <s v="A"/>
    <s v="Bundled"/>
    <s v="O"/>
    <x v="27"/>
    <x v="1"/>
    <n v="20685"/>
    <n v="191426"/>
    <n v="12864"/>
    <n v="18235"/>
    <n v="228307"/>
    <n v="2270"/>
    <s v="."/>
    <s v="."/>
    <s v="."/>
  </r>
  <r>
    <n v="2010"/>
    <n v="4265"/>
    <s v="Continental Divide El Coop Inc"/>
    <s v="A"/>
    <s v="Bundled"/>
    <s v="O"/>
    <x v="38"/>
    <x v="1"/>
    <n v="17188"/>
    <n v="143397"/>
    <n v="20433"/>
    <n v="13815"/>
    <n v="142489"/>
    <n v="3172"/>
    <n v="12243"/>
    <n v="180654"/>
    <n v="11"/>
  </r>
  <r>
    <n v="2010"/>
    <n v="4280"/>
    <s v="Conway Corporation"/>
    <s v="A"/>
    <s v="Bundled"/>
    <s v="O"/>
    <x v="31"/>
    <x v="0"/>
    <n v="23670"/>
    <n v="335534"/>
    <n v="25237"/>
    <n v="15203"/>
    <n v="216115"/>
    <n v="2831"/>
    <n v="21644"/>
    <n v="417886"/>
    <n v="117"/>
  </r>
  <r>
    <n v="2010"/>
    <n v="4294"/>
    <s v="Cookeville City of"/>
    <s v="A"/>
    <s v="Bundled"/>
    <s v="O"/>
    <x v="28"/>
    <x v="0"/>
    <n v="16757"/>
    <n v="184636"/>
    <n v="13122"/>
    <n v="23982"/>
    <n v="258159"/>
    <n v="3356"/>
    <n v="10308"/>
    <n v="136497"/>
    <n v="16"/>
  </r>
  <r>
    <n v="2010"/>
    <n v="4295"/>
    <s v="Comanche County Elec Coop Assn"/>
    <s v="A"/>
    <s v="Bundled"/>
    <s v="O"/>
    <x v="27"/>
    <x v="1"/>
    <n v="11766"/>
    <n v="97298"/>
    <n v="6053"/>
    <n v="13045"/>
    <n v="99935"/>
    <n v="10164"/>
    <n v="1740"/>
    <n v="33945"/>
    <n v="2"/>
  </r>
  <r>
    <n v="2010"/>
    <n v="4296"/>
    <s v="Cookson Hills Elec Coop, Inc"/>
    <s v="A"/>
    <s v="Bundled"/>
    <s v="O"/>
    <x v="24"/>
    <x v="1"/>
    <n v="25282"/>
    <n v="258938"/>
    <n v="16352"/>
    <n v="3135"/>
    <n v="32550"/>
    <n v="1297"/>
    <n v="2195"/>
    <n v="32480"/>
    <n v="25"/>
  </r>
  <r>
    <n v="2010"/>
    <n v="4304"/>
    <s v="City of Corwith"/>
    <s v="A"/>
    <s v="Bundled"/>
    <s v="O"/>
    <x v="11"/>
    <x v="0"/>
    <n v="163"/>
    <n v="1201"/>
    <n v="150"/>
    <n v="169"/>
    <n v="1245"/>
    <n v="47"/>
    <s v="."/>
    <s v="."/>
    <s v="."/>
  </r>
  <r>
    <n v="2010"/>
    <n v="4305"/>
    <s v="City of Coon Rapids"/>
    <s v="A"/>
    <s v="Bundled"/>
    <s v="O"/>
    <x v="11"/>
    <x v="0"/>
    <n v="645"/>
    <n v="7707"/>
    <n v="614"/>
    <n v="741"/>
    <n v="7542"/>
    <n v="181"/>
    <n v="261"/>
    <n v="1623"/>
    <n v="3"/>
  </r>
  <r>
    <n v="2010"/>
    <n v="4317"/>
    <s v="Coos-Curry Electric Coop, Inc"/>
    <s v="A"/>
    <s v="Bundled"/>
    <s v="O"/>
    <x v="35"/>
    <x v="1"/>
    <n v="17939.2"/>
    <n v="199760"/>
    <n v="14947"/>
    <n v="7891.9"/>
    <n v="95740"/>
    <n v="2015"/>
    <n v="2898.2"/>
    <n v="42069"/>
    <n v="431"/>
  </r>
  <r>
    <n v="2010"/>
    <n v="4319"/>
    <s v="Copan Public Works Authority"/>
    <s v="A"/>
    <s v="Bundled"/>
    <s v="O"/>
    <x v="24"/>
    <x v="0"/>
    <n v="407"/>
    <n v="4520"/>
    <n v="361"/>
    <n v="85"/>
    <n v="989"/>
    <n v="52"/>
    <s v="."/>
    <s v="."/>
    <s v="."/>
  </r>
  <r>
    <n v="2010"/>
    <n v="4327"/>
    <s v="Coosa Valley Electric Coop Inc"/>
    <s v="A"/>
    <s v="Bundled"/>
    <s v="O"/>
    <x v="16"/>
    <x v="1"/>
    <n v="30650"/>
    <n v="236627"/>
    <n v="15473"/>
    <n v="2935"/>
    <n v="22058"/>
    <n v="1074"/>
    <n v="5666"/>
    <n v="46632"/>
    <n v="84"/>
  </r>
  <r>
    <n v="2010"/>
    <n v="4329"/>
    <s v="Copper Valley Elec Assn, Inc"/>
    <s v="A"/>
    <s v="Bundled"/>
    <s v="O"/>
    <x v="15"/>
    <x v="1"/>
    <n v="4480"/>
    <n v="17793"/>
    <n v="2971"/>
    <n v="12573.7"/>
    <n v="58457"/>
    <n v="782"/>
    <s v="."/>
    <s v="."/>
    <s v="."/>
  </r>
  <r>
    <n v="2010"/>
    <n v="4341"/>
    <s v="Corbin City Utilities Comm"/>
    <s v="A"/>
    <s v="Bundled"/>
    <s v="O"/>
    <x v="29"/>
    <x v="0"/>
    <n v="3892"/>
    <n v="45230"/>
    <n v="3327"/>
    <n v="1257"/>
    <n v="14098"/>
    <n v="637"/>
    <n v="883"/>
    <n v="19827"/>
    <n v="52"/>
  </r>
  <r>
    <n v="2010"/>
    <n v="4344"/>
    <s v="City of Cordell"/>
    <s v="A"/>
    <s v="Bundled"/>
    <s v="O"/>
    <x v="24"/>
    <x v="0"/>
    <n v="1200"/>
    <n v="14800"/>
    <n v="1327"/>
    <n v="554"/>
    <n v="10109"/>
    <n v="266"/>
    <s v="."/>
    <s v="."/>
    <s v="."/>
  </r>
  <r>
    <n v="2010"/>
    <n v="4346"/>
    <s v="Cooperative L&amp;P Assn Lake Cnty"/>
    <s v="A"/>
    <s v="Bundled"/>
    <s v="O"/>
    <x v="5"/>
    <x v="1"/>
    <n v="5594"/>
    <n v="52024"/>
    <n v="5350"/>
    <n v="2003"/>
    <n v="18702"/>
    <n v="534"/>
    <n v="1238"/>
    <n v="16592"/>
    <n v="1"/>
  </r>
  <r>
    <n v="2010"/>
    <n v="4356"/>
    <s v="Colorado River Comm of Nevada"/>
    <s v="A"/>
    <s v="Bundled"/>
    <s v="O"/>
    <x v="14"/>
    <x v="7"/>
    <s v="."/>
    <s v="."/>
    <s v="."/>
    <n v="42955"/>
    <n v="715928"/>
    <n v="2"/>
    <n v="19126"/>
    <n v="677725"/>
    <n v="5"/>
  </r>
  <r>
    <n v="2010"/>
    <n v="4356"/>
    <s v="Colorado River Comm of Nevada"/>
    <s v="B"/>
    <s v="Energy"/>
    <s v="O"/>
    <x v="14"/>
    <x v="7"/>
    <s v="."/>
    <s v="."/>
    <s v="."/>
    <n v="18096"/>
    <n v="275885"/>
    <n v="3"/>
    <s v="."/>
    <s v="."/>
    <s v="."/>
  </r>
  <r>
    <n v="2010"/>
    <n v="4362"/>
    <s v="Corn Belt Energy Corporation"/>
    <s v="A"/>
    <s v="Bundled"/>
    <s v="O"/>
    <x v="6"/>
    <x v="1"/>
    <n v="49743"/>
    <n v="392455"/>
    <n v="31775"/>
    <n v="19368"/>
    <n v="173424"/>
    <n v="1971"/>
    <n v="4226"/>
    <n v="68914"/>
    <n v="2"/>
  </r>
  <r>
    <n v="2010"/>
    <n v="4365"/>
    <s v="Town of Cornelius"/>
    <s v="A"/>
    <s v="Bundled"/>
    <s v="O"/>
    <x v="18"/>
    <x v="0"/>
    <n v="2466.6"/>
    <n v="26902"/>
    <n v="2267"/>
    <n v="1655.7"/>
    <n v="18303"/>
    <n v="439"/>
    <n v="278"/>
    <n v="4986"/>
    <n v="1"/>
  </r>
  <r>
    <n v="2010"/>
    <n v="4369"/>
    <s v="City of Cornell"/>
    <s v="A"/>
    <s v="Bundled"/>
    <s v="O"/>
    <x v="7"/>
    <x v="0"/>
    <n v="563"/>
    <n v="6598"/>
    <n v="721"/>
    <n v="265"/>
    <n v="2861"/>
    <n v="143"/>
    <n v="240"/>
    <n v="3231"/>
    <n v="10"/>
  </r>
  <r>
    <n v="2010"/>
    <n v="4373"/>
    <s v="Cornhusker Public Power Dist"/>
    <s v="A"/>
    <s v="Bundled"/>
    <s v="O"/>
    <x v="26"/>
    <x v="4"/>
    <n v="11848"/>
    <n v="131677"/>
    <n v="6818"/>
    <n v="5097"/>
    <n v="73676"/>
    <n v="420"/>
    <n v="10544"/>
    <n v="152115"/>
    <n v="2153"/>
  </r>
  <r>
    <n v="2010"/>
    <n v="4375"/>
    <s v="City of Corning"/>
    <s v="A"/>
    <s v="Bundled"/>
    <s v="O"/>
    <x v="11"/>
    <x v="0"/>
    <n v="845"/>
    <n v="8647"/>
    <n v="802"/>
    <n v="1155"/>
    <n v="11853"/>
    <n v="310"/>
    <s v="."/>
    <s v="."/>
    <s v="."/>
  </r>
  <r>
    <n v="2010"/>
    <n v="4383"/>
    <s v="Corpus Christi Cogeneration LP"/>
    <s v="A"/>
    <s v="Bundled"/>
    <s v="O"/>
    <x v="27"/>
    <x v="5"/>
    <s v="."/>
    <s v="."/>
    <s v="."/>
    <s v="."/>
    <s v="."/>
    <s v="."/>
    <n v="19665"/>
    <n v="472014"/>
    <n v="1"/>
  </r>
  <r>
    <n v="2010"/>
    <n v="4390"/>
    <s v="City of Corona"/>
    <s v="A"/>
    <s v="Bundled"/>
    <s v="O"/>
    <x v="19"/>
    <x v="0"/>
    <n v="442.7"/>
    <n v="2783"/>
    <n v="413"/>
    <n v="6198.8"/>
    <n v="44434"/>
    <n v="347"/>
    <n v="3239.3"/>
    <n v="27779"/>
    <n v="8"/>
  </r>
  <r>
    <n v="2010"/>
    <n v="4390"/>
    <s v="City of Corona"/>
    <s v="B"/>
    <s v="Energy"/>
    <s v="O"/>
    <x v="19"/>
    <x v="0"/>
    <n v="0"/>
    <n v="0"/>
    <n v="0"/>
    <n v="2514.3000000000002"/>
    <n v="29673"/>
    <n v="826"/>
    <n v="4017.9"/>
    <n v="44895"/>
    <n v="8"/>
  </r>
  <r>
    <n v="2010"/>
    <n v="4401"/>
    <s v="Cotton Electric Coop, Inc"/>
    <s v="A"/>
    <s v="Bundled"/>
    <s v="O"/>
    <x v="24"/>
    <x v="1"/>
    <n v="28355"/>
    <n v="285736"/>
    <n v="17591"/>
    <n v="12893"/>
    <n v="144945"/>
    <n v="3959"/>
    <n v="13766"/>
    <n v="258152"/>
    <n v="13"/>
  </r>
  <r>
    <n v="2010"/>
    <n v="4410"/>
    <s v="Coral Power LLC"/>
    <s v="B"/>
    <s v="Energy"/>
    <s v="O"/>
    <x v="19"/>
    <x v="2"/>
    <n v="0"/>
    <n v="0"/>
    <n v="0"/>
    <n v="25154"/>
    <n v="477224"/>
    <n v="27"/>
    <n v="110200"/>
    <n v="1810811"/>
    <n v="18"/>
  </r>
  <r>
    <n v="2010"/>
    <n v="4410"/>
    <s v="Coral Power LLC"/>
    <s v="B"/>
    <s v="Energy"/>
    <s v="O"/>
    <x v="14"/>
    <x v="2"/>
    <n v="0"/>
    <n v="0"/>
    <n v="0"/>
    <n v="0"/>
    <n v="0"/>
    <n v="0"/>
    <n v="49867"/>
    <n v="998022"/>
    <n v="1"/>
  </r>
  <r>
    <n v="2010"/>
    <n v="4410"/>
    <s v="Coral Power LLC"/>
    <s v="B"/>
    <s v="Energy"/>
    <s v="O"/>
    <x v="22"/>
    <x v="2"/>
    <n v="0"/>
    <n v="0"/>
    <n v="0"/>
    <n v="0"/>
    <n v="0"/>
    <n v="0"/>
    <n v="11606"/>
    <n v="335927"/>
    <n v="2"/>
  </r>
  <r>
    <n v="2010"/>
    <n v="4410"/>
    <s v="Coral Power LLC"/>
    <s v="D"/>
    <s v="Bundled"/>
    <s v="O"/>
    <x v="27"/>
    <x v="2"/>
    <n v="0"/>
    <n v="0"/>
    <n v="0"/>
    <n v="12566"/>
    <n v="151396"/>
    <n v="1"/>
    <n v="1988"/>
    <n v="47635"/>
    <n v="1"/>
  </r>
  <r>
    <n v="2010"/>
    <n v="4414"/>
    <s v="City of Coulee Dam"/>
    <s v="A"/>
    <s v="Bundled"/>
    <s v="O"/>
    <x v="22"/>
    <x v="0"/>
    <n v="526"/>
    <n v="9249"/>
    <n v="518"/>
    <n v="412"/>
    <n v="7241"/>
    <n v="80"/>
    <s v="."/>
    <s v="."/>
    <s v="."/>
  </r>
  <r>
    <n v="2010"/>
    <n v="4429"/>
    <s v="Covington City of"/>
    <s v="A"/>
    <s v="Bundled"/>
    <s v="O"/>
    <x v="12"/>
    <x v="0"/>
    <n v="1435"/>
    <n v="16072"/>
    <n v="1411"/>
    <n v="346"/>
    <n v="3964"/>
    <n v="158"/>
    <n v="588"/>
    <n v="6882"/>
    <n v="22"/>
  </r>
  <r>
    <n v="2010"/>
    <n v="4430"/>
    <s v="Covington Electric Coop, Inc"/>
    <s v="A"/>
    <s v="Bundled"/>
    <s v="O"/>
    <x v="16"/>
    <x v="1"/>
    <n v="41539"/>
    <n v="310183"/>
    <n v="20841"/>
    <n v="8703"/>
    <n v="73778"/>
    <n v="1630"/>
    <n v="1510"/>
    <n v="17165"/>
    <n v="5"/>
  </r>
  <r>
    <n v="2010"/>
    <n v="4432"/>
    <s v="Coweta-Fayette El Member Corp"/>
    <s v="A"/>
    <s v="Bundled"/>
    <s v="O"/>
    <x v="10"/>
    <x v="1"/>
    <n v="115729.4"/>
    <n v="1137267"/>
    <n v="67735"/>
    <n v="29792.9"/>
    <n v="279428"/>
    <n v="6320"/>
    <n v="8543.2000000000007"/>
    <n v="159377"/>
    <n v="52"/>
  </r>
  <r>
    <n v="2010"/>
    <n v="4433"/>
    <s v="Covington City of"/>
    <s v="A"/>
    <s v="Bundled"/>
    <s v="O"/>
    <x v="10"/>
    <x v="0"/>
    <n v="14231"/>
    <n v="142709"/>
    <n v="9297"/>
    <n v="13499"/>
    <n v="126896"/>
    <n v="1808"/>
    <n v="9428"/>
    <n v="152306"/>
    <n v="14"/>
  </r>
  <r>
    <n v="2010"/>
    <n v="4437"/>
    <s v="City of Covington"/>
    <s v="A"/>
    <s v="Bundled"/>
    <s v="O"/>
    <x v="28"/>
    <x v="0"/>
    <n v="4829"/>
    <n v="55468"/>
    <n v="3720"/>
    <n v="6747"/>
    <n v="72439"/>
    <n v="994"/>
    <n v="6257"/>
    <n v="75071"/>
    <n v="12"/>
  </r>
  <r>
    <n v="2010"/>
    <n v="4442"/>
    <s v="PUD No 1 of Cowlitz County"/>
    <s v="A"/>
    <s v="Bundled"/>
    <s v="O"/>
    <x v="22"/>
    <x v="4"/>
    <n v="41975"/>
    <n v="743566"/>
    <n v="43027"/>
    <n v="24986"/>
    <n v="375473"/>
    <n v="5110"/>
    <n v="139243"/>
    <n v="3567022"/>
    <n v="129"/>
  </r>
  <r>
    <n v="2010"/>
    <n v="4459"/>
    <s v="Cozad Board of Public Works"/>
    <s v="A"/>
    <s v="Bundled"/>
    <s v="O"/>
    <x v="26"/>
    <x v="0"/>
    <n v="1839"/>
    <n v="22731"/>
    <n v="1718"/>
    <n v="1765"/>
    <n v="23892"/>
    <n v="315"/>
    <n v="1462"/>
    <n v="25890"/>
    <n v="2"/>
  </r>
  <r>
    <n v="2010"/>
    <n v="4471"/>
    <s v="Craig-Botetourt Electric Coop"/>
    <s v="A"/>
    <s v="Bundled"/>
    <s v="O"/>
    <x v="4"/>
    <x v="1"/>
    <n v="9604.6"/>
    <n v="73045"/>
    <n v="5894"/>
    <n v="1552.8"/>
    <n v="11900"/>
    <n v="645"/>
    <s v="."/>
    <s v="."/>
    <s v="."/>
  </r>
  <r>
    <n v="2010"/>
    <n v="4471"/>
    <s v="Craig-Botetourt Electric Coop"/>
    <s v="A"/>
    <s v="Bundled"/>
    <s v="O"/>
    <x v="30"/>
    <x v="1"/>
    <n v="373.2"/>
    <n v="2651"/>
    <n v="455"/>
    <n v="50.7"/>
    <n v="361"/>
    <n v="47"/>
    <s v="."/>
    <s v="."/>
    <s v="."/>
  </r>
  <r>
    <n v="2010"/>
    <n v="4483"/>
    <s v="City of Crane"/>
    <s v="A"/>
    <s v="Bundled"/>
    <s v="O"/>
    <x v="20"/>
    <x v="0"/>
    <n v="606"/>
    <n v="7041"/>
    <n v="585"/>
    <n v="466"/>
    <n v="5166"/>
    <n v="143"/>
    <s v="."/>
    <s v="."/>
    <s v="."/>
  </r>
  <r>
    <n v="2010"/>
    <n v="4486"/>
    <s v="Crane Town of"/>
    <s v="A"/>
    <s v="Bundled"/>
    <s v="O"/>
    <x v="12"/>
    <x v="0"/>
    <n v="91"/>
    <n v="1061"/>
    <n v="96"/>
    <n v="15"/>
    <n v="149"/>
    <n v="5"/>
    <s v="."/>
    <s v="."/>
    <s v="."/>
  </r>
  <r>
    <n v="2010"/>
    <n v="4508"/>
    <s v="Crawfordsville Elec, Lgt &amp; Pwr"/>
    <s v="A"/>
    <s v="Bundled"/>
    <s v="O"/>
    <x v="12"/>
    <x v="0"/>
    <n v="7530"/>
    <n v="87802"/>
    <n v="8252"/>
    <n v="4614"/>
    <n v="55419"/>
    <n v="1590"/>
    <n v="16694"/>
    <n v="253963"/>
    <n v="82"/>
  </r>
  <r>
    <n v="2010"/>
    <n v="4509"/>
    <s v="Craighead Electric Coop Corp"/>
    <s v="A"/>
    <s v="Bundled"/>
    <s v="O"/>
    <x v="31"/>
    <x v="1"/>
    <n v="34682"/>
    <n v="377978"/>
    <n v="22134"/>
    <n v="9700"/>
    <n v="102395"/>
    <n v="5074"/>
    <n v="3730"/>
    <n v="38573"/>
    <n v="964"/>
  </r>
  <r>
    <n v="2010"/>
    <n v="4524"/>
    <s v="Crawford Electric Coop, Inc"/>
    <s v="A"/>
    <s v="Bundled"/>
    <s v="O"/>
    <x v="20"/>
    <x v="1"/>
    <n v="25628.799999999999"/>
    <n v="270148"/>
    <n v="18012"/>
    <n v="2869.8"/>
    <n v="34089"/>
    <n v="1207"/>
    <n v="307.10000000000002"/>
    <n v="4896"/>
    <n v="3"/>
  </r>
  <r>
    <n v="2010"/>
    <n v="4527"/>
    <s v="City of Crete"/>
    <s v="A"/>
    <s v="Bundled"/>
    <s v="O"/>
    <x v="26"/>
    <x v="0"/>
    <n v="1874"/>
    <n v="27977"/>
    <n v="2435"/>
    <n v="1852"/>
    <n v="26947"/>
    <n v="663"/>
    <n v="3466"/>
    <n v="69524"/>
    <n v="3"/>
  </r>
  <r>
    <n v="2010"/>
    <n v="4538"/>
    <s v="Crisp County Power Comm"/>
    <s v="A"/>
    <s v="Bundled"/>
    <s v="O"/>
    <x v="10"/>
    <x v="4"/>
    <n v="15152.4"/>
    <n v="170920"/>
    <n v="9338"/>
    <n v="12143.7"/>
    <n v="124277"/>
    <n v="2583"/>
    <n v="8796.9"/>
    <n v="130155"/>
    <n v="40"/>
  </r>
  <r>
    <n v="2010"/>
    <n v="4562"/>
    <s v="City of Croswell"/>
    <s v="A"/>
    <s v="Bundled"/>
    <s v="O"/>
    <x v="25"/>
    <x v="0"/>
    <n v="653"/>
    <n v="7513"/>
    <n v="1117"/>
    <n v="870"/>
    <n v="9021"/>
    <n v="179"/>
    <n v="1388"/>
    <n v="18861"/>
    <n v="10"/>
  </r>
  <r>
    <n v="2010"/>
    <n v="4577"/>
    <s v="Crow Wing Cooperative Power &amp; Light Comp"/>
    <s v="A"/>
    <s v="Bundled"/>
    <s v="O"/>
    <x v="5"/>
    <x v="1"/>
    <n v="40768.5"/>
    <n v="400594"/>
    <n v="39492"/>
    <n v="13401.8"/>
    <n v="138005"/>
    <n v="2192"/>
    <n v="430.3"/>
    <n v="2856"/>
    <n v="146"/>
  </r>
  <r>
    <n v="2010"/>
    <n v="4604"/>
    <s v="City of Crystal Falls"/>
    <s v="A"/>
    <s v="Bundled"/>
    <s v="O"/>
    <x v="25"/>
    <x v="0"/>
    <n v="1146"/>
    <n v="7679"/>
    <n v="1371"/>
    <n v="1026"/>
    <n v="8408"/>
    <n v="247"/>
    <n v="0"/>
    <n v="0"/>
    <n v="0"/>
  </r>
  <r>
    <n v="2010"/>
    <n v="4607"/>
    <s v="City of Cuba City"/>
    <s v="A"/>
    <s v="Bundled"/>
    <s v="O"/>
    <x v="7"/>
    <x v="0"/>
    <n v="874"/>
    <n v="7571"/>
    <n v="936"/>
    <n v="955.7"/>
    <n v="9054"/>
    <n v="145"/>
    <n v="0"/>
    <n v="0"/>
    <n v="0"/>
  </r>
  <r>
    <n v="2010"/>
    <n v="4608"/>
    <s v="City of Cuba"/>
    <s v="A"/>
    <s v="Bundled"/>
    <s v="O"/>
    <x v="20"/>
    <x v="0"/>
    <n v="1775"/>
    <n v="19659"/>
    <n v="1578"/>
    <n v="1558"/>
    <n v="17177"/>
    <n v="255"/>
    <n v="1105"/>
    <n v="16561"/>
    <n v="16"/>
  </r>
  <r>
    <n v="2010"/>
    <n v="4610"/>
    <s v="Cuero City of"/>
    <s v="A"/>
    <s v="Bundled"/>
    <s v="O"/>
    <x v="27"/>
    <x v="0"/>
    <n v="3889.4"/>
    <n v="39292"/>
    <n v="2729"/>
    <n v="2964.8"/>
    <n v="29744"/>
    <n v="991"/>
    <n v="4280.6000000000004"/>
    <n v="47893"/>
    <n v="9"/>
  </r>
  <r>
    <n v="2010"/>
    <n v="4617"/>
    <s v="Cullman Power Board"/>
    <s v="A"/>
    <s v="Bundled"/>
    <s v="O"/>
    <x v="16"/>
    <x v="0"/>
    <n v="8916"/>
    <n v="101688"/>
    <n v="6530"/>
    <n v="14265"/>
    <n v="152878"/>
    <n v="1786"/>
    <n v="4889"/>
    <n v="56378"/>
    <n v="9"/>
  </r>
  <r>
    <n v="2010"/>
    <n v="4618"/>
    <s v="Cullman Electric Coop, Inc"/>
    <s v="A"/>
    <s v="Bundled"/>
    <s v="O"/>
    <x v="16"/>
    <x v="1"/>
    <n v="57851"/>
    <n v="582989"/>
    <n v="34727"/>
    <n v="24718"/>
    <n v="224189"/>
    <n v="7576"/>
    <n v="16346"/>
    <n v="212809"/>
    <n v="16"/>
  </r>
  <r>
    <n v="2010"/>
    <n v="4619"/>
    <s v="Town of Culpeper"/>
    <s v="A"/>
    <s v="Bundled"/>
    <s v="O"/>
    <x v="4"/>
    <x v="0"/>
    <n v="5059.3"/>
    <n v="46515"/>
    <n v="4131"/>
    <n v="3505"/>
    <n v="33490"/>
    <n v="799"/>
    <n v="1430.8"/>
    <n v="21822"/>
    <n v="8"/>
  </r>
  <r>
    <n v="2010"/>
    <n v="4622"/>
    <s v="Cumberland Valley Rural E C C"/>
    <s v="A"/>
    <s v="Bundled"/>
    <s v="O"/>
    <x v="29"/>
    <x v="1"/>
    <n v="32431"/>
    <n v="353630"/>
    <n v="22176"/>
    <n v="2735"/>
    <n v="27059"/>
    <n v="1377"/>
    <n v="12122"/>
    <n v="163330"/>
    <n v="111"/>
  </r>
  <r>
    <n v="2010"/>
    <n v="4622"/>
    <s v="Cumberland Valley Rural E C C"/>
    <s v="A"/>
    <s v="Bundled"/>
    <s v="O"/>
    <x v="28"/>
    <x v="1"/>
    <n v="106"/>
    <n v="1137"/>
    <n v="85"/>
    <s v="."/>
    <s v="."/>
    <s v="."/>
    <s v="."/>
    <s v="."/>
    <s v="."/>
  </r>
  <r>
    <n v="2010"/>
    <n v="4624"/>
    <s v="Cumberland Elec Member Corp"/>
    <s v="A"/>
    <s v="Bundled"/>
    <s v="O"/>
    <x v="28"/>
    <x v="1"/>
    <n v="149871"/>
    <n v="1566224"/>
    <n v="77181"/>
    <n v="48042"/>
    <n v="453658"/>
    <n v="12368"/>
    <n v="36738"/>
    <n v="545874"/>
    <n v="35"/>
  </r>
  <r>
    <n v="2010"/>
    <n v="4627"/>
    <s v="Cumberland City of"/>
    <s v="A"/>
    <s v="Bundled"/>
    <s v="O"/>
    <x v="7"/>
    <x v="0"/>
    <n v="927"/>
    <n v="8335"/>
    <n v="1134"/>
    <n v="752"/>
    <n v="6043"/>
    <n v="223"/>
    <n v="2512"/>
    <n v="23241"/>
    <n v="21"/>
  </r>
  <r>
    <n v="2010"/>
    <n v="4632"/>
    <s v="Cuming County Public Pwr Dist"/>
    <s v="A"/>
    <s v="Bundled"/>
    <s v="O"/>
    <x v="26"/>
    <x v="4"/>
    <n v="4376"/>
    <n v="52846"/>
    <n v="2850"/>
    <n v="2376"/>
    <n v="30574"/>
    <n v="729"/>
    <n v="1071"/>
    <n v="11183"/>
    <n v="314"/>
  </r>
  <r>
    <n v="2010"/>
    <n v="4661"/>
    <s v="City of Curtis"/>
    <s v="A"/>
    <s v="Bundled"/>
    <s v="O"/>
    <x v="26"/>
    <x v="0"/>
    <n v="551"/>
    <n v="6319"/>
    <n v="512"/>
    <n v="322"/>
    <n v="3376"/>
    <n v="180"/>
    <n v="353"/>
    <n v="4766"/>
    <n v="12"/>
  </r>
  <r>
    <n v="2010"/>
    <n v="4667"/>
    <s v="City of Cushing"/>
    <s v="A"/>
    <s v="Bundled"/>
    <s v="O"/>
    <x v="24"/>
    <x v="0"/>
    <n v="3836"/>
    <n v="40876"/>
    <n v="3696"/>
    <n v="1250"/>
    <n v="13958"/>
    <n v="672"/>
    <n v="3197"/>
    <n v="37359"/>
    <n v="140"/>
  </r>
  <r>
    <n v="2010"/>
    <n v="4671"/>
    <s v="Custer Public Power District"/>
    <s v="A"/>
    <s v="Bundled"/>
    <s v="O"/>
    <x v="26"/>
    <x v="4"/>
    <n v="7190"/>
    <n v="74979"/>
    <n v="4480"/>
    <n v="10757"/>
    <n v="87740"/>
    <n v="5514"/>
    <s v="."/>
    <s v="."/>
    <s v="."/>
  </r>
  <r>
    <n v="2010"/>
    <n v="4675"/>
    <s v="Cuivre River Electric Coop Inc"/>
    <s v="A"/>
    <s v="Bundled"/>
    <s v="O"/>
    <x v="20"/>
    <x v="1"/>
    <n v="79678"/>
    <n v="952416"/>
    <n v="54253"/>
    <n v="21158"/>
    <n v="302129"/>
    <n v="4895"/>
    <s v="."/>
    <s v="."/>
    <s v="."/>
  </r>
  <r>
    <n v="2010"/>
    <n v="4683"/>
    <s v="City of Cuyahoga Falls"/>
    <s v="A"/>
    <s v="Bundled"/>
    <s v="O"/>
    <x v="9"/>
    <x v="0"/>
    <n v="15726"/>
    <n v="185406"/>
    <n v="22962"/>
    <n v="6158"/>
    <n v="65696"/>
    <n v="1773"/>
    <n v="25816"/>
    <n v="210862"/>
    <n v="182"/>
  </r>
  <r>
    <n v="2010"/>
    <n v="4685"/>
    <s v="Village of Cygnet"/>
    <s v="A"/>
    <s v="Bundled"/>
    <s v="O"/>
    <x v="9"/>
    <x v="0"/>
    <n v="246"/>
    <n v="2353"/>
    <n v="242"/>
    <n v="90"/>
    <n v="834"/>
    <n v="25"/>
    <n v="38"/>
    <n v="201"/>
    <n v="1"/>
  </r>
  <r>
    <n v="2010"/>
    <n v="4704"/>
    <s v="D S &amp; O Rural E C A, Inc"/>
    <s v="A"/>
    <s v="Bundled"/>
    <s v="O"/>
    <x v="23"/>
    <x v="1"/>
    <n v="11285"/>
    <n v="97128"/>
    <n v="7175"/>
    <n v="3380"/>
    <n v="27650"/>
    <n v="1136"/>
    <n v="772"/>
    <n v="7591"/>
    <n v="4"/>
  </r>
  <r>
    <n v="2010"/>
    <n v="4715"/>
    <s v="Dahlberg Light &amp; Power Co"/>
    <s v="A"/>
    <s v="Bundled"/>
    <s v="O"/>
    <x v="7"/>
    <x v="3"/>
    <n v="8813"/>
    <n v="66453"/>
    <n v="10129"/>
    <n v="2380"/>
    <n v="18529"/>
    <n v="1136"/>
    <n v="1672"/>
    <n v="16427"/>
    <n v="36"/>
  </r>
  <r>
    <n v="2010"/>
    <n v="4717"/>
    <s v="Dakota Valley Elec Coop Inc"/>
    <s v="A"/>
    <s v="Bundled"/>
    <s v="O"/>
    <x v="41"/>
    <x v="1"/>
    <n v="9324"/>
    <n v="116520"/>
    <n v="5142"/>
    <n v="4376"/>
    <n v="59056"/>
    <n v="601"/>
    <n v="16438"/>
    <n v="334159"/>
    <n v="337"/>
  </r>
  <r>
    <n v="2010"/>
    <n v="4720"/>
    <s v="Dakota Energy Coop Inc"/>
    <s v="A"/>
    <s v="Bundled"/>
    <s v="O"/>
    <x v="32"/>
    <x v="1"/>
    <n v="5858.7"/>
    <n v="61096"/>
    <n v="3289"/>
    <n v="2027.8"/>
    <n v="28048"/>
    <n v="204"/>
    <n v="4200.8"/>
    <n v="46337"/>
    <n v="4"/>
  </r>
  <r>
    <n v="2010"/>
    <n v="4725"/>
    <s v="City of Custar"/>
    <s v="A"/>
    <s v="Bundled"/>
    <s v="O"/>
    <x v="9"/>
    <x v="0"/>
    <n v="108"/>
    <n v="1028"/>
    <n v="103"/>
    <n v="24"/>
    <n v="193"/>
    <n v="15"/>
    <n v="93"/>
    <n v="1126"/>
    <n v="1"/>
  </r>
  <r>
    <n v="2010"/>
    <n v="4739"/>
    <s v="Dallas Town of"/>
    <s v="A"/>
    <s v="Bundled"/>
    <s v="O"/>
    <x v="18"/>
    <x v="0"/>
    <n v="3414"/>
    <n v="33896"/>
    <n v="2847"/>
    <n v="2319"/>
    <n v="28244"/>
    <n v="422"/>
    <n v="150"/>
    <n v="1777"/>
    <n v="7"/>
  </r>
  <r>
    <n v="2010"/>
    <n v="4743"/>
    <s v="Consumers Power, Inc"/>
    <s v="A"/>
    <s v="Bundled"/>
    <s v="O"/>
    <x v="35"/>
    <x v="1"/>
    <n v="22607"/>
    <n v="264075"/>
    <n v="19387"/>
    <n v="7470"/>
    <n v="103366"/>
    <n v="1738"/>
    <n v="1261"/>
    <n v="16035"/>
    <n v="574"/>
  </r>
  <r>
    <n v="2010"/>
    <n v="4744"/>
    <s v="Dalton Utilities"/>
    <s v="A"/>
    <s v="Bundled"/>
    <s v="O"/>
    <x v="10"/>
    <x v="0"/>
    <n v="13493"/>
    <n v="173128"/>
    <n v="11327"/>
    <n v="50144"/>
    <n v="596230"/>
    <n v="4145"/>
    <n v="33333"/>
    <n v="577050"/>
    <n v="60"/>
  </r>
  <r>
    <n v="2010"/>
    <n v="4791"/>
    <s v="City of Danville"/>
    <s v="A"/>
    <s v="Bundled"/>
    <s v="O"/>
    <x v="11"/>
    <x v="0"/>
    <n v="469.9"/>
    <n v="3865"/>
    <n v="395"/>
    <n v="228.4"/>
    <n v="2037"/>
    <n v="45"/>
    <s v="."/>
    <s v="."/>
    <s v="."/>
  </r>
  <r>
    <n v="2010"/>
    <n v="4792"/>
    <s v="Village of Daggett"/>
    <s v="A"/>
    <s v="Bundled"/>
    <s v="O"/>
    <x v="25"/>
    <x v="0"/>
    <n v="101.1"/>
    <n v="949"/>
    <n v="107"/>
    <n v="31.7"/>
    <n v="298"/>
    <n v="25"/>
    <s v="."/>
    <s v="."/>
    <s v="."/>
  </r>
  <r>
    <n v="2010"/>
    <n v="4794"/>
    <s v="City of Danville"/>
    <s v="A"/>
    <s v="Bundled"/>
    <s v="O"/>
    <x v="4"/>
    <x v="0"/>
    <n v="56463"/>
    <n v="508791"/>
    <n v="28990"/>
    <n v="35126"/>
    <n v="328701"/>
    <n v="8629"/>
    <n v="16135"/>
    <n v="182372"/>
    <n v="46"/>
  </r>
  <r>
    <n v="2010"/>
    <n v="4796"/>
    <s v="Darke Rural Electric Coop, Inc"/>
    <s v="A"/>
    <s v="Bundled"/>
    <s v="O"/>
    <x v="9"/>
    <x v="1"/>
    <n v="9763"/>
    <n v="89481"/>
    <n v="4878"/>
    <n v="2420"/>
    <n v="24736"/>
    <n v="173"/>
    <s v="."/>
    <s v="."/>
    <s v="."/>
  </r>
  <r>
    <n v="2010"/>
    <n v="4799"/>
    <s v="Darlington Light &amp; Power Co"/>
    <s v="A"/>
    <s v="Bundled"/>
    <s v="O"/>
    <x v="12"/>
    <x v="0"/>
    <n v="854"/>
    <n v="8032"/>
    <n v="615"/>
    <n v="852"/>
    <n v="8751"/>
    <n v="98"/>
    <s v="."/>
    <s v="."/>
    <s v="."/>
  </r>
  <r>
    <n v="2010"/>
    <n v="4836"/>
    <s v="City of David City"/>
    <s v="A"/>
    <s v="Bundled"/>
    <s v="O"/>
    <x v="26"/>
    <x v="0"/>
    <n v="1235"/>
    <n v="15782"/>
    <n v="1192"/>
    <n v="412"/>
    <n v="5168"/>
    <n v="208"/>
    <n v="1340"/>
    <n v="18182"/>
    <n v="33"/>
  </r>
  <r>
    <n v="2010"/>
    <n v="4848"/>
    <s v="Daviess Martin County R E M C"/>
    <s v="A"/>
    <s v="Bundled"/>
    <s v="O"/>
    <x v="12"/>
    <x v="1"/>
    <n v="13310"/>
    <n v="118309"/>
    <n v="7347"/>
    <n v="1661"/>
    <n v="15939"/>
    <n v="537"/>
    <n v="16181"/>
    <n v="268650"/>
    <n v="47"/>
  </r>
  <r>
    <n v="2010"/>
    <n v="4911"/>
    <s v="Dawson Power District"/>
    <s v="A"/>
    <s v="Bundled"/>
    <s v="O"/>
    <x v="26"/>
    <x v="4"/>
    <n v="21326"/>
    <n v="245547"/>
    <n v="15393"/>
    <n v="5573"/>
    <n v="70624"/>
    <n v="1474"/>
    <n v="17048"/>
    <n v="170168"/>
    <n v="5537"/>
  </r>
  <r>
    <n v="2010"/>
    <n v="4914"/>
    <s v="Village of Davenport"/>
    <s v="A"/>
    <s v="Bundled"/>
    <s v="O"/>
    <x v="26"/>
    <x v="0"/>
    <n v="172"/>
    <n v="1840"/>
    <n v="161"/>
    <n v="113"/>
    <n v="1199"/>
    <n v="33"/>
    <s v="."/>
    <s v="."/>
    <s v="."/>
  </r>
  <r>
    <n v="2010"/>
    <n v="4919"/>
    <s v="Dayton City of"/>
    <s v="A"/>
    <s v="Bundled"/>
    <s v="O"/>
    <x v="11"/>
    <x v="0"/>
    <n v="402"/>
    <n v="3119"/>
    <n v="384"/>
    <n v="247"/>
    <n v="2750"/>
    <n v="83"/>
    <n v="11"/>
    <n v="85"/>
    <n v="1"/>
  </r>
  <r>
    <n v="2010"/>
    <n v="4920"/>
    <s v="City of Dayton"/>
    <s v="A"/>
    <s v="Bundled"/>
    <s v="O"/>
    <x v="28"/>
    <x v="0"/>
    <n v="11726"/>
    <n v="122340"/>
    <n v="8326"/>
    <n v="8671"/>
    <n v="87366"/>
    <n v="1899"/>
    <n v="7132"/>
    <n v="94589"/>
    <n v="8"/>
  </r>
  <r>
    <n v="2010"/>
    <n v="4922"/>
    <s v="Dayton Power &amp; Light Co"/>
    <s v="A"/>
    <s v="Bundled"/>
    <s v="O"/>
    <x v="9"/>
    <x v="3"/>
    <n v="687860"/>
    <n v="5510854"/>
    <n v="455653"/>
    <n v="336291"/>
    <n v="3250095"/>
    <n v="53126"/>
    <n v="90075"/>
    <n v="1173430"/>
    <n v="1415"/>
  </r>
  <r>
    <n v="2010"/>
    <n v="4922"/>
    <s v="Dayton Power &amp; Light Co"/>
    <s v="C"/>
    <s v="Delivery"/>
    <s v="O"/>
    <x v="9"/>
    <x v="3"/>
    <n v="30"/>
    <n v="743"/>
    <n v="37"/>
    <n v="31813"/>
    <n v="1907098"/>
    <n v="3666"/>
    <n v="28442"/>
    <n v="2433563"/>
    <n v="355"/>
  </r>
  <r>
    <n v="2010"/>
    <n v="4934"/>
    <s v="Village of De Witt"/>
    <s v="A"/>
    <s v="Bundled"/>
    <s v="O"/>
    <x v="26"/>
    <x v="0"/>
    <n v="284"/>
    <n v="3508"/>
    <n v="251"/>
    <n v="104"/>
    <n v="1021"/>
    <n v="35"/>
    <n v="41"/>
    <n v="1552"/>
    <n v="1"/>
  </r>
  <r>
    <n v="2010"/>
    <n v="4939"/>
    <s v="Deaf Smith Electric Coop, Inc"/>
    <s v="A"/>
    <s v="Bundled"/>
    <s v="O"/>
    <x v="27"/>
    <x v="1"/>
    <n v="4713.8"/>
    <n v="48402"/>
    <n v="4950"/>
    <n v="8872.7000000000007"/>
    <n v="106632"/>
    <n v="1329"/>
    <n v="39968.6"/>
    <n v="413699"/>
    <n v="7108"/>
  </r>
  <r>
    <n v="2010"/>
    <n v="4958"/>
    <s v="Decatur Utilities"/>
    <s v="A"/>
    <s v="Bundled"/>
    <s v="O"/>
    <x v="16"/>
    <x v="0"/>
    <n v="31309"/>
    <n v="392844"/>
    <n v="22502"/>
    <n v="26876"/>
    <n v="305141"/>
    <n v="3950"/>
    <n v="31793"/>
    <n v="537137"/>
    <n v="21"/>
  </r>
  <r>
    <n v="2010"/>
    <n v="4959"/>
    <s v="Aniak Light &amp; Power Co Inc"/>
    <s v="A"/>
    <s v="Bundled"/>
    <s v="O"/>
    <x v="15"/>
    <x v="3"/>
    <n v="639"/>
    <n v="986"/>
    <n v="176"/>
    <n v="743"/>
    <n v="1241"/>
    <n v="35"/>
    <s v="."/>
    <s v="."/>
    <s v="."/>
  </r>
  <r>
    <n v="2010"/>
    <n v="4960"/>
    <s v="Decatur County Rural E M C"/>
    <s v="A"/>
    <s v="Bundled"/>
    <s v="O"/>
    <x v="12"/>
    <x v="1"/>
    <n v="12723"/>
    <n v="111119"/>
    <n v="7395"/>
    <n v="2939.6"/>
    <n v="31635"/>
    <n v="421"/>
    <n v="11322.8"/>
    <n v="169927"/>
    <n v="7"/>
  </r>
  <r>
    <n v="2010"/>
    <n v="4961"/>
    <s v="Village of Decatur"/>
    <s v="A"/>
    <s v="Bundled"/>
    <s v="O"/>
    <x v="26"/>
    <x v="0"/>
    <n v="323"/>
    <n v="2358"/>
    <n v="308"/>
    <n v="148"/>
    <n v="1849"/>
    <n v="62"/>
    <s v="."/>
    <s v="."/>
    <s v="."/>
  </r>
  <r>
    <n v="2010"/>
    <n v="4975"/>
    <s v="Deep East Texas Elec Coop Inc"/>
    <s v="A"/>
    <s v="Bundled"/>
    <s v="O"/>
    <x v="27"/>
    <x v="1"/>
    <n v="55773"/>
    <n v="576747"/>
    <n v="36689"/>
    <n v="12799"/>
    <n v="130845"/>
    <n v="3923"/>
    <n v="4708"/>
    <n v="70523"/>
    <n v="13"/>
  </r>
  <r>
    <n v="2010"/>
    <n v="4981"/>
    <s v="City of Deaver"/>
    <s v="A"/>
    <s v="Bundled"/>
    <s v="O"/>
    <x v="43"/>
    <x v="0"/>
    <n v="65"/>
    <n v="869"/>
    <n v="87"/>
    <s v="."/>
    <s v="."/>
    <s v="."/>
    <s v="."/>
    <s v="."/>
    <s v="."/>
  </r>
  <r>
    <n v="2010"/>
    <n v="5015"/>
    <s v="Delano Municipal Utilities"/>
    <s v="A"/>
    <s v="Bundled"/>
    <s v="O"/>
    <x v="5"/>
    <x v="0"/>
    <n v="1897.3"/>
    <n v="17845"/>
    <n v="1995"/>
    <n v="545"/>
    <n v="5478"/>
    <n v="325"/>
    <n v="2300.6999999999998"/>
    <n v="26944"/>
    <n v="73"/>
  </r>
  <r>
    <n v="2010"/>
    <n v="5021"/>
    <s v="Delaware County Elec Coop Inc"/>
    <s v="A"/>
    <s v="Bundled"/>
    <s v="O"/>
    <x v="8"/>
    <x v="1"/>
    <n v="5262"/>
    <n v="42970"/>
    <n v="5271"/>
    <n v="342"/>
    <n v="3567"/>
    <n v="30"/>
    <n v="792"/>
    <n v="9344"/>
    <n v="2"/>
  </r>
  <r>
    <n v="2010"/>
    <n v="5027"/>
    <s v="Delmarva Power"/>
    <s v="A"/>
    <s v="Bundled"/>
    <s v="O"/>
    <x v="45"/>
    <x v="3"/>
    <n v="439013.3"/>
    <n v="3054492"/>
    <n v="260467"/>
    <n v="143248.29999999999"/>
    <n v="1065773"/>
    <n v="27178"/>
    <n v="22627.200000000001"/>
    <n v="330352"/>
    <n v="125"/>
  </r>
  <r>
    <n v="2010"/>
    <n v="5027"/>
    <s v="Delmarva Power"/>
    <s v="A"/>
    <s v="Bundled"/>
    <s v="O"/>
    <x v="3"/>
    <x v="3"/>
    <n v="318942.2"/>
    <n v="2144538"/>
    <n v="169166"/>
    <n v="70419.5"/>
    <n v="576878"/>
    <n v="19604"/>
    <n v="2063.9"/>
    <n v="20534"/>
    <n v="136"/>
  </r>
  <r>
    <n v="2010"/>
    <n v="5027"/>
    <s v="Delmarva Power"/>
    <s v="C"/>
    <s v="Delivery"/>
    <s v="O"/>
    <x v="45"/>
    <x v="3"/>
    <n v="3607.3"/>
    <n v="85793"/>
    <n v="6134"/>
    <n v="29363.5"/>
    <n v="2551459"/>
    <n v="6243"/>
    <n v="7175.4"/>
    <n v="1386141"/>
    <n v="113"/>
  </r>
  <r>
    <n v="2010"/>
    <n v="5027"/>
    <s v="Delmarva Power"/>
    <s v="C"/>
    <s v="Delivery"/>
    <s v="O"/>
    <x v="3"/>
    <x v="3"/>
    <n v="2562.8000000000002"/>
    <n v="72867"/>
    <n v="4147"/>
    <n v="23868.3"/>
    <n v="1191091"/>
    <n v="6269"/>
    <n v="3995.7"/>
    <n v="376482"/>
    <n v="107"/>
  </r>
  <r>
    <n v="2010"/>
    <n v="5036"/>
    <s v="City of Delta"/>
    <s v="A"/>
    <s v="Bundled"/>
    <s v="O"/>
    <x v="36"/>
    <x v="0"/>
    <n v="1782"/>
    <n v="17766"/>
    <n v="2223"/>
    <n v="1216"/>
    <n v="13232"/>
    <n v="561"/>
    <n v="2275"/>
    <n v="25326"/>
    <n v="47"/>
  </r>
  <r>
    <n v="2010"/>
    <n v="5056"/>
    <s v="City of Denison"/>
    <s v="A"/>
    <s v="Bundled"/>
    <s v="O"/>
    <x v="11"/>
    <x v="0"/>
    <n v="2442"/>
    <n v="35149"/>
    <n v="2662"/>
    <n v="1767"/>
    <n v="30709"/>
    <n v="517"/>
    <n v="4659"/>
    <n v="87414"/>
    <n v="44"/>
  </r>
  <r>
    <n v="2010"/>
    <n v="5063"/>
    <s v="City of Denton"/>
    <s v="A"/>
    <s v="Bundled"/>
    <s v="O"/>
    <x v="27"/>
    <x v="0"/>
    <n v="49062"/>
    <n v="562953"/>
    <n v="39814"/>
    <n v="22857"/>
    <n v="256435"/>
    <n v="4734"/>
    <n v="34535"/>
    <n v="525479"/>
    <n v="121"/>
  </r>
  <r>
    <n v="2010"/>
    <n v="5070"/>
    <s v="Delaware Electric Cooperative"/>
    <s v="A"/>
    <s v="Bundled"/>
    <s v="O"/>
    <x v="45"/>
    <x v="1"/>
    <n v="115946"/>
    <n v="1033025"/>
    <n v="73767"/>
    <n v="23520"/>
    <n v="229435"/>
    <n v="8236"/>
    <s v="."/>
    <s v="."/>
    <s v="."/>
  </r>
  <r>
    <n v="2010"/>
    <n v="5071"/>
    <s v="Town of Dunreith"/>
    <s v="A"/>
    <s v="Bundled"/>
    <s v="O"/>
    <x v="12"/>
    <x v="0"/>
    <n v="98"/>
    <n v="885"/>
    <n v="95"/>
    <n v="35"/>
    <n v="346"/>
    <n v="26"/>
    <n v="29"/>
    <n v="240"/>
    <n v="22"/>
  </r>
  <r>
    <n v="2010"/>
    <n v="5076"/>
    <s v="City of Denver"/>
    <s v="A"/>
    <s v="Bundled"/>
    <s v="O"/>
    <x v="11"/>
    <x v="0"/>
    <n v="643"/>
    <n v="7315"/>
    <n v="749"/>
    <n v="284"/>
    <n v="4774"/>
    <n v="116"/>
    <s v="."/>
    <s v="."/>
    <s v="."/>
  </r>
  <r>
    <n v="2010"/>
    <n v="5078"/>
    <s v="Denton County Elec Coop, Inc"/>
    <s v="A"/>
    <s v="Bundled"/>
    <s v="O"/>
    <x v="27"/>
    <x v="1"/>
    <n v="297412.7"/>
    <n v="2668521"/>
    <n v="142269"/>
    <n v="41256.400000000001"/>
    <n v="357982"/>
    <n v="10161"/>
    <n v="90651.1"/>
    <n v="1022424"/>
    <n v="1961"/>
  </r>
  <r>
    <n v="2010"/>
    <n v="5086"/>
    <s v="Delta Montrose Electric Assn"/>
    <s v="A"/>
    <s v="Bundled"/>
    <s v="O"/>
    <x v="36"/>
    <x v="1"/>
    <n v="31098.1"/>
    <n v="272925"/>
    <n v="28711"/>
    <n v="9130"/>
    <n v="79563"/>
    <n v="3409"/>
    <n v="21385.200000000001"/>
    <n v="267334"/>
    <n v="206"/>
  </r>
  <r>
    <n v="2010"/>
    <n v="5096"/>
    <s v="Village of Deshler"/>
    <s v="A"/>
    <s v="Bundled"/>
    <s v="O"/>
    <x v="9"/>
    <x v="0"/>
    <n v="934"/>
    <n v="9795"/>
    <n v="921"/>
    <n v="295"/>
    <n v="2562"/>
    <n v="112"/>
    <n v="384"/>
    <n v="3021"/>
    <n v="13"/>
  </r>
  <r>
    <n v="2010"/>
    <n v="5097"/>
    <s v="City of Deshler"/>
    <s v="A"/>
    <s v="Bundled"/>
    <s v="O"/>
    <x v="26"/>
    <x v="0"/>
    <n v="521"/>
    <n v="4595"/>
    <n v="373"/>
    <n v="350"/>
    <n v="3347"/>
    <n v="86"/>
    <s v="."/>
    <s v="."/>
    <s v="."/>
  </r>
  <r>
    <n v="2010"/>
    <n v="5107"/>
    <s v="City of Detroit"/>
    <s v="A"/>
    <s v="Bundled"/>
    <s v="O"/>
    <x v="25"/>
    <x v="0"/>
    <n v="42"/>
    <n v="399"/>
    <n v="117"/>
    <n v="49413"/>
    <n v="497240"/>
    <n v="108"/>
    <n v="0"/>
    <n v="0"/>
    <n v="0"/>
  </r>
  <r>
    <n v="2010"/>
    <n v="5109"/>
    <s v="Detroit Edison Co"/>
    <s v="A"/>
    <s v="Bundled"/>
    <s v="O"/>
    <x v="25"/>
    <x v="3"/>
    <n v="1976961"/>
    <n v="15726131"/>
    <n v="1922753"/>
    <n v="1539218"/>
    <n v="16565482"/>
    <n v="194286"/>
    <n v="648357"/>
    <n v="10199323"/>
    <n v="839"/>
  </r>
  <r>
    <n v="2010"/>
    <n v="5109"/>
    <s v="Detroit Edison Co"/>
    <s v="C"/>
    <s v="Delivery"/>
    <s v="O"/>
    <x v="25"/>
    <x v="3"/>
    <n v="63"/>
    <n v="1037"/>
    <n v="71"/>
    <n v="79926"/>
    <n v="3234985"/>
    <n v="6099"/>
    <n v="26564"/>
    <n v="1769396"/>
    <n v="110"/>
  </r>
  <r>
    <n v="2010"/>
    <n v="5111"/>
    <s v="City of Detroit Lakes"/>
    <s v="A"/>
    <s v="Bundled"/>
    <s v="O"/>
    <x v="5"/>
    <x v="0"/>
    <n v="5827"/>
    <n v="64483"/>
    <n v="5349"/>
    <n v="2799"/>
    <n v="31432"/>
    <n v="1126"/>
    <n v="5504"/>
    <n v="80139"/>
    <n v="110"/>
  </r>
  <r>
    <n v="2010"/>
    <n v="5148"/>
    <s v="City of Dickson"/>
    <s v="A"/>
    <s v="Bundled"/>
    <s v="O"/>
    <x v="28"/>
    <x v="0"/>
    <n v="44446"/>
    <n v="480584"/>
    <n v="27885"/>
    <n v="23163"/>
    <n v="232885"/>
    <n v="5216"/>
    <n v="13137"/>
    <n v="167174"/>
    <n v="21"/>
  </r>
  <r>
    <n v="2010"/>
    <n v="5154"/>
    <s v="City of Dighton"/>
    <s v="A"/>
    <s v="Bundled"/>
    <s v="O"/>
    <x v="23"/>
    <x v="0"/>
    <n v="725.8"/>
    <n v="5097"/>
    <n v="628"/>
    <n v="650.20000000000005"/>
    <n v="4497"/>
    <n v="141"/>
    <s v="."/>
    <s v="."/>
    <s v="."/>
  </r>
  <r>
    <n v="2010"/>
    <n v="5155"/>
    <s v="City of Dike"/>
    <s v="A"/>
    <s v="Bundled"/>
    <s v="O"/>
    <x v="11"/>
    <x v="0"/>
    <n v="321"/>
    <n v="3480"/>
    <n v="385"/>
    <n v="176"/>
    <n v="1743"/>
    <n v="58"/>
    <n v="81"/>
    <n v="957"/>
    <n v="1"/>
  </r>
  <r>
    <n v="2010"/>
    <n v="5175"/>
    <s v="Dixie Electric Power Assn"/>
    <s v="A"/>
    <s v="Bundled"/>
    <s v="O"/>
    <x v="1"/>
    <x v="1"/>
    <n v="64742"/>
    <n v="580025"/>
    <n v="34839"/>
    <n v="22565"/>
    <n v="218965"/>
    <n v="2964"/>
    <n v="4752"/>
    <n v="49250"/>
    <n v="6"/>
  </r>
  <r>
    <n v="2010"/>
    <n v="5202"/>
    <s v="Dixie Electric Membership Corp"/>
    <s v="A"/>
    <s v="Bundled"/>
    <s v="O"/>
    <x v="2"/>
    <x v="1"/>
    <n v="138767"/>
    <n v="1713815"/>
    <n v="93980"/>
    <n v="13428"/>
    <n v="167032"/>
    <n v="6091"/>
    <n v="17662"/>
    <n v="261802"/>
    <n v="374"/>
  </r>
  <r>
    <n v="2010"/>
    <n v="5204"/>
    <s v="Dixie Electric Coop"/>
    <s v="A"/>
    <s v="Bundled"/>
    <s v="O"/>
    <x v="16"/>
    <x v="1"/>
    <n v="35239"/>
    <n v="316999"/>
    <n v="18461"/>
    <n v="17412"/>
    <n v="136908"/>
    <n v="2921"/>
    <n v="3516"/>
    <n v="35463"/>
    <n v="6"/>
  </r>
  <r>
    <n v="2010"/>
    <n v="5236"/>
    <s v="City of Doerun"/>
    <s v="A"/>
    <s v="Bundled"/>
    <s v="O"/>
    <x v="10"/>
    <x v="0"/>
    <n v="550.5"/>
    <n v="5313"/>
    <n v="364"/>
    <n v="235.9"/>
    <n v="2247"/>
    <n v="90"/>
    <s v="."/>
    <s v="."/>
    <s v="."/>
  </r>
  <r>
    <n v="2010"/>
    <n v="5309"/>
    <s v="City of Dothan"/>
    <s v="A"/>
    <s v="Bundled"/>
    <s v="O"/>
    <x v="16"/>
    <x v="0"/>
    <n v="37338"/>
    <n v="455725"/>
    <n v="26352"/>
    <n v="38808"/>
    <n v="479663"/>
    <n v="4844"/>
    <n v="11241"/>
    <n v="200070"/>
    <n v="10"/>
  </r>
  <r>
    <n v="2010"/>
    <n v="5325"/>
    <s v="City of Douglas"/>
    <s v="A"/>
    <s v="Bundled"/>
    <s v="O"/>
    <x v="10"/>
    <x v="0"/>
    <n v="6639"/>
    <n v="68904"/>
    <n v="3858"/>
    <n v="17819"/>
    <n v="205737"/>
    <n v="1444"/>
    <s v="."/>
    <s v="."/>
    <s v="."/>
  </r>
  <r>
    <n v="2010"/>
    <n v="5326"/>
    <s v="PUD No 1 of Douglas County"/>
    <s v="A"/>
    <s v="Bundled"/>
    <s v="O"/>
    <x v="22"/>
    <x v="4"/>
    <n v="9258"/>
    <n v="373938"/>
    <n v="16133"/>
    <n v="4559"/>
    <n v="186311"/>
    <n v="1700"/>
    <n v="1657"/>
    <n v="74788"/>
    <n v="547"/>
  </r>
  <r>
    <n v="2010"/>
    <n v="5327"/>
    <s v="Douglas Electric Coop, Inc"/>
    <s v="A"/>
    <s v="Bundled"/>
    <s v="O"/>
    <x v="35"/>
    <x v="1"/>
    <n v="11165"/>
    <n v="119640"/>
    <n v="8967"/>
    <n v="1630"/>
    <n v="17550"/>
    <n v="692"/>
    <n v="680"/>
    <n v="8353"/>
    <n v="8"/>
  </r>
  <r>
    <n v="2010"/>
    <n v="5328"/>
    <s v="Douglas Electric Coop, Inc"/>
    <s v="A"/>
    <s v="Bundled"/>
    <s v="O"/>
    <x v="32"/>
    <x v="1"/>
    <n v="1668"/>
    <n v="18257"/>
    <n v="728"/>
    <n v="452"/>
    <n v="5102"/>
    <n v="80"/>
    <s v="."/>
    <s v="."/>
    <s v="."/>
  </r>
  <r>
    <n v="2010"/>
    <n v="5334"/>
    <s v="Doniphan Elec Coop Assn, Inc"/>
    <s v="A"/>
    <s v="Bundled"/>
    <s v="O"/>
    <x v="23"/>
    <x v="1"/>
    <n v="2059"/>
    <n v="17461"/>
    <n v="1524"/>
    <n v="290"/>
    <n v="2585"/>
    <n v="137"/>
    <n v="3"/>
    <n v="55"/>
    <n v="2"/>
  </r>
  <r>
    <n v="2010"/>
    <n v="5335"/>
    <s v="Dover City of"/>
    <s v="A"/>
    <s v="Bundled"/>
    <s v="O"/>
    <x v="45"/>
    <x v="0"/>
    <n v="31000"/>
    <n v="207552"/>
    <n v="19804"/>
    <n v="37246"/>
    <n v="244981"/>
    <n v="3382"/>
    <n v="32400.1"/>
    <n v="280896"/>
    <n v="41"/>
  </r>
  <r>
    <n v="2010"/>
    <n v="5336"/>
    <s v="City of Dover"/>
    <s v="A"/>
    <s v="Bundled"/>
    <s v="O"/>
    <x v="9"/>
    <x v="0"/>
    <n v="6225"/>
    <n v="60813"/>
    <n v="5770"/>
    <n v="3272"/>
    <n v="30437"/>
    <n v="841"/>
    <n v="12384"/>
    <n v="141090"/>
    <n v="117"/>
  </r>
  <r>
    <n v="2010"/>
    <n v="5343"/>
    <s v="City of Dowagiac"/>
    <s v="A"/>
    <s v="Bundled"/>
    <s v="O"/>
    <x v="25"/>
    <x v="0"/>
    <n v="2106"/>
    <n v="18169"/>
    <n v="2216"/>
    <n v="1609"/>
    <n v="13148"/>
    <n v="811"/>
    <n v="3166"/>
    <n v="36408"/>
    <n v="41"/>
  </r>
  <r>
    <n v="2010"/>
    <n v="5350"/>
    <s v="Village of Dorchester"/>
    <s v="A"/>
    <s v="Bundled"/>
    <s v="O"/>
    <x v="26"/>
    <x v="0"/>
    <n v="291"/>
    <n v="3452"/>
    <n v="250"/>
    <n v="319"/>
    <n v="3785"/>
    <n v="87"/>
    <n v="0"/>
    <n v="0"/>
    <n v="0"/>
  </r>
  <r>
    <n v="2010"/>
    <n v="5354"/>
    <s v="City of Drain"/>
    <s v="A"/>
    <s v="Bundled"/>
    <s v="O"/>
    <x v="35"/>
    <x v="0"/>
    <n v="601"/>
    <n v="7504"/>
    <n v="534"/>
    <n v="305"/>
    <n v="3557"/>
    <n v="162"/>
    <n v="272"/>
    <n v="3769"/>
    <n v="8"/>
  </r>
  <r>
    <n v="2010"/>
    <n v="5372"/>
    <s v="Town of Drexel"/>
    <s v="A"/>
    <s v="Bundled"/>
    <s v="O"/>
    <x v="18"/>
    <x v="0"/>
    <n v="1580"/>
    <n v="15990"/>
    <n v="1175"/>
    <n v="395"/>
    <n v="4000"/>
    <n v="37"/>
    <s v="."/>
    <s v="."/>
    <s v="."/>
  </r>
  <r>
    <n v="2010"/>
    <n v="5374"/>
    <s v="Dow Chemical Company-Oyster Creek VIII"/>
    <s v="A"/>
    <s v="Bundled"/>
    <s v="O"/>
    <x v="27"/>
    <x v="5"/>
    <s v="."/>
    <s v="."/>
    <s v="."/>
    <s v="."/>
    <s v="."/>
    <s v="."/>
    <n v="146474"/>
    <n v="2097646"/>
    <n v="1"/>
  </r>
  <r>
    <n v="2010"/>
    <n v="5392"/>
    <s v="Dublin Municipal Electric Util"/>
    <s v="A"/>
    <s v="Bundled"/>
    <s v="O"/>
    <x v="12"/>
    <x v="0"/>
    <n v="460"/>
    <n v="4298"/>
    <n v="472"/>
    <n v="33"/>
    <n v="284"/>
    <n v="27"/>
    <n v="3"/>
    <n v="28"/>
    <n v="1"/>
  </r>
  <r>
    <n v="2010"/>
    <n v="5394"/>
    <s v="Dubois Rural Electric Coop Inc"/>
    <s v="A"/>
    <s v="Bundled"/>
    <s v="O"/>
    <x v="12"/>
    <x v="1"/>
    <n v="17635"/>
    <n v="165804"/>
    <n v="12154"/>
    <n v="1980"/>
    <n v="19018"/>
    <n v="879"/>
    <n v="7685"/>
    <n v="94672"/>
    <n v="75"/>
  </r>
  <r>
    <n v="2010"/>
    <n v="5397"/>
    <s v="City of Dunnell"/>
    <s v="A"/>
    <s v="Bundled"/>
    <s v="O"/>
    <x v="5"/>
    <x v="0"/>
    <n v="62"/>
    <n v="686"/>
    <n v="88"/>
    <n v="36"/>
    <n v="394"/>
    <n v="29"/>
    <s v="."/>
    <s v="."/>
    <s v="."/>
  </r>
  <r>
    <n v="2010"/>
    <n v="5399"/>
    <s v="Duck River Elec Member Corp"/>
    <s v="A"/>
    <s v="Bundled"/>
    <s v="O"/>
    <x v="28"/>
    <x v="1"/>
    <n v="106456"/>
    <n v="1133652"/>
    <n v="60437"/>
    <n v="43459"/>
    <n v="422915"/>
    <n v="10397"/>
    <n v="17655"/>
    <n v="245642"/>
    <n v="18"/>
  </r>
  <r>
    <n v="2010"/>
    <n v="5402"/>
    <s v="City of Due West"/>
    <s v="A"/>
    <s v="Bundled"/>
    <s v="O"/>
    <x v="0"/>
    <x v="0"/>
    <n v="401"/>
    <n v="3744"/>
    <n v="323"/>
    <n v="882"/>
    <n v="9662"/>
    <n v="32"/>
    <s v="."/>
    <s v="."/>
    <s v="."/>
  </r>
  <r>
    <n v="2010"/>
    <n v="5416"/>
    <s v="Duke Energy Carolinas, LLC"/>
    <s v="A"/>
    <s v="Bundled"/>
    <s v="O"/>
    <x v="18"/>
    <x v="3"/>
    <n v="2069893"/>
    <n v="23089681"/>
    <n v="1581970"/>
    <n v="1609588"/>
    <n v="22484849"/>
    <n v="259937"/>
    <n v="664636"/>
    <n v="12268802"/>
    <n v="5415"/>
  </r>
  <r>
    <n v="2010"/>
    <n v="5416"/>
    <s v="Duke Energy Carolinas, LLC"/>
    <s v="A"/>
    <s v="Bundled"/>
    <s v="O"/>
    <x v="0"/>
    <x v="3"/>
    <n v="622362"/>
    <n v="7285181"/>
    <n v="452387"/>
    <n v="420248"/>
    <n v="5947110"/>
    <n v="87089"/>
    <n v="392322"/>
    <n v="8470787"/>
    <n v="1774"/>
  </r>
  <r>
    <n v="2010"/>
    <n v="5417"/>
    <s v="Dunn County Electric Coop"/>
    <s v="A"/>
    <s v="Bundled"/>
    <s v="O"/>
    <x v="7"/>
    <x v="1"/>
    <n v="15375"/>
    <n v="127528"/>
    <n v="8938"/>
    <n v="1740"/>
    <n v="16824"/>
    <n v="437"/>
    <n v="2462"/>
    <n v="34389"/>
    <n v="2"/>
  </r>
  <r>
    <n v="2010"/>
    <n v="5429"/>
    <s v="City of Duncan"/>
    <s v="A"/>
    <s v="Bundled"/>
    <s v="O"/>
    <x v="24"/>
    <x v="0"/>
    <n v="7834"/>
    <n v="100362"/>
    <n v="7418"/>
    <n v="4665"/>
    <n v="59772"/>
    <n v="1397"/>
    <n v="2451"/>
    <n v="31398"/>
    <n v="97"/>
  </r>
  <r>
    <n v="2010"/>
    <n v="5438"/>
    <s v="Duncan Valley Elec Coop, Inc"/>
    <s v="A"/>
    <s v="Bundled"/>
    <s v="O"/>
    <x v="13"/>
    <x v="1"/>
    <n v="1973.8"/>
    <n v="14673"/>
    <n v="1641"/>
    <n v="675.8"/>
    <n v="5516"/>
    <n v="280"/>
    <n v="219.6"/>
    <n v="1661"/>
    <n v="60"/>
  </r>
  <r>
    <n v="2010"/>
    <n v="5438"/>
    <s v="Duncan Valley Elec Coop, Inc"/>
    <s v="A"/>
    <s v="Bundled"/>
    <s v="O"/>
    <x v="38"/>
    <x v="1"/>
    <n v="308.89999999999998"/>
    <n v="2343"/>
    <n v="241"/>
    <n v="52.6"/>
    <n v="369"/>
    <n v="52"/>
    <n v="96.4"/>
    <n v="652"/>
    <n v="39"/>
  </r>
  <r>
    <n v="2010"/>
    <n v="5442"/>
    <s v="Duncannon Borough of"/>
    <s v="A"/>
    <s v="Bundled"/>
    <s v="O"/>
    <x v="46"/>
    <x v="0"/>
    <n v="1003"/>
    <n v="7973"/>
    <n v="813"/>
    <n v="271"/>
    <n v="2152"/>
    <n v="100"/>
    <n v="0"/>
    <n v="0"/>
    <n v="0"/>
  </r>
  <r>
    <n v="2010"/>
    <n v="5470"/>
    <s v="ConocoPhillips Company"/>
    <s v="B"/>
    <s v="Energy"/>
    <s v="O"/>
    <x v="6"/>
    <x v="2"/>
    <s v="."/>
    <s v="."/>
    <s v="."/>
    <s v="."/>
    <s v="."/>
    <s v="."/>
    <n v="39643"/>
    <n v="1072954"/>
    <n v="2"/>
  </r>
  <r>
    <n v="2010"/>
    <n v="5470"/>
    <s v="ConocoPhillips Company"/>
    <s v="B"/>
    <s v="Energy"/>
    <s v="O"/>
    <x v="42"/>
    <x v="2"/>
    <s v="."/>
    <s v="."/>
    <s v="."/>
    <s v="."/>
    <s v="."/>
    <s v="."/>
    <n v="15493"/>
    <n v="420368"/>
    <n v="4"/>
  </r>
  <r>
    <n v="2010"/>
    <n v="5470"/>
    <s v="ConocoPhillips Company"/>
    <s v="D"/>
    <s v="Bundled"/>
    <s v="O"/>
    <x v="27"/>
    <x v="2"/>
    <s v="."/>
    <s v="."/>
    <s v="."/>
    <n v="2475"/>
    <n v="37600"/>
    <n v="1"/>
    <n v="9782"/>
    <n v="201444"/>
    <n v="34"/>
  </r>
  <r>
    <n v="2010"/>
    <n v="5479"/>
    <s v="City of Durant"/>
    <s v="A"/>
    <s v="Bundled"/>
    <s v="O"/>
    <x v="1"/>
    <x v="0"/>
    <n v="846"/>
    <n v="10871"/>
    <n v="1039"/>
    <n v="424"/>
    <n v="6106"/>
    <n v="177"/>
    <n v="335"/>
    <n v="6161"/>
    <n v="4"/>
  </r>
  <r>
    <n v="2010"/>
    <n v="5480"/>
    <s v="Town of Danvers"/>
    <s v="A"/>
    <s v="Bundled"/>
    <s v="O"/>
    <x v="33"/>
    <x v="0"/>
    <n v="14839.6"/>
    <n v="93557"/>
    <n v="10969"/>
    <n v="5753.8"/>
    <n v="38438"/>
    <n v="1675"/>
    <n v="25856.3"/>
    <n v="194846"/>
    <n v="395"/>
  </r>
  <r>
    <n v="2010"/>
    <n v="5487"/>
    <s v="Duquesne Light Co"/>
    <s v="A"/>
    <s v="Bundled"/>
    <s v="O"/>
    <x v="46"/>
    <x v="3"/>
    <n v="460420.8"/>
    <n v="3402159"/>
    <n v="418592"/>
    <n v="218703.9"/>
    <n v="2064758"/>
    <n v="48530"/>
    <n v="21602"/>
    <n v="236251"/>
    <n v="542"/>
  </r>
  <r>
    <n v="2010"/>
    <n v="5487"/>
    <s v="Duquesne Light Co"/>
    <s v="C"/>
    <s v="Delivery"/>
    <s v="O"/>
    <x v="46"/>
    <x v="3"/>
    <n v="50820.1"/>
    <n v="924602"/>
    <n v="105992"/>
    <n v="94001.9"/>
    <n v="4693166"/>
    <n v="12803"/>
    <n v="31255.7"/>
    <n v="2751027"/>
    <n v="629"/>
  </r>
  <r>
    <n v="2010"/>
    <n v="5509"/>
    <s v="City of Dyersburg"/>
    <s v="A"/>
    <s v="Bundled"/>
    <s v="O"/>
    <x v="28"/>
    <x v="0"/>
    <n v="13802"/>
    <n v="156506"/>
    <n v="9609"/>
    <n v="12304"/>
    <n v="125035"/>
    <n v="2515"/>
    <n v="14613"/>
    <n v="190103"/>
    <n v="19"/>
  </r>
  <r>
    <n v="2010"/>
    <n v="5518"/>
    <s v="City of Dysart"/>
    <s v="A"/>
    <s v="Bundled"/>
    <s v="O"/>
    <x v="11"/>
    <x v="0"/>
    <n v="759"/>
    <n v="5698"/>
    <n v="608"/>
    <n v="430"/>
    <n v="3396"/>
    <n v="112"/>
    <s v="."/>
    <s v="."/>
    <s v="."/>
  </r>
  <r>
    <n v="2010"/>
    <n v="5529"/>
    <s v="City of Durant"/>
    <s v="A"/>
    <s v="Bundled"/>
    <s v="O"/>
    <x v="11"/>
    <x v="0"/>
    <n v="882"/>
    <n v="6999"/>
    <n v="779"/>
    <n v="204"/>
    <n v="1576"/>
    <n v="129"/>
    <n v="646"/>
    <n v="6047"/>
    <n v="27"/>
  </r>
  <r>
    <n v="2010"/>
    <n v="5531"/>
    <s v="Edgar Electric Co-op, Assn"/>
    <s v="A"/>
    <s v="Bundled"/>
    <s v="O"/>
    <x v="6"/>
    <x v="1"/>
    <n v="9198"/>
    <n v="62615"/>
    <n v="5011"/>
    <n v="2642"/>
    <n v="23459"/>
    <n v="334"/>
    <s v="."/>
    <s v="."/>
    <s v="."/>
  </r>
  <r>
    <n v="2010"/>
    <n v="5535"/>
    <s v="Egyptian Electric Coop Assn"/>
    <s v="A"/>
    <s v="Bundled"/>
    <s v="O"/>
    <x v="6"/>
    <x v="1"/>
    <n v="24445"/>
    <n v="214486"/>
    <n v="13434"/>
    <n v="8532"/>
    <n v="102492"/>
    <n v="998"/>
    <n v="166"/>
    <n v="1217"/>
    <n v="143"/>
  </r>
  <r>
    <n v="2010"/>
    <n v="5543"/>
    <s v="E I DuPont De Nemours &amp; Co"/>
    <s v="A"/>
    <s v="Bundled"/>
    <s v="O"/>
    <x v="28"/>
    <x v="5"/>
    <s v="."/>
    <s v="."/>
    <s v="."/>
    <s v="."/>
    <s v="."/>
    <s v="."/>
    <n v="6163"/>
    <n v="107000"/>
    <n v="1"/>
  </r>
  <r>
    <n v="2010"/>
    <n v="5543"/>
    <s v="E I DuPont De Nemours &amp; Co"/>
    <s v="A"/>
    <s v="Bundled"/>
    <s v="O"/>
    <x v="27"/>
    <x v="5"/>
    <s v="."/>
    <s v="."/>
    <s v="."/>
    <s v="."/>
    <s v="."/>
    <s v="."/>
    <n v="17814"/>
    <n v="332200"/>
    <n v="1"/>
  </r>
  <r>
    <n v="2010"/>
    <n v="5551"/>
    <s v="City of Eagle River"/>
    <s v="A"/>
    <s v="Bundled"/>
    <s v="O"/>
    <x v="7"/>
    <x v="0"/>
    <n v="635.1"/>
    <n v="5391"/>
    <n v="922"/>
    <n v="2736.9"/>
    <n v="28156"/>
    <n v="542"/>
    <n v="0"/>
    <n v="0"/>
    <n v="0"/>
  </r>
  <r>
    <n v="2010"/>
    <n v="5553"/>
    <s v="Egegik Light &amp; Power Co"/>
    <s v="A"/>
    <s v="Bundled"/>
    <s v="O"/>
    <x v="15"/>
    <x v="3"/>
    <n v="116"/>
    <n v="142"/>
    <n v="39"/>
    <n v="388"/>
    <n v="531"/>
    <n v="35"/>
    <n v="0"/>
    <n v="0"/>
    <n v="0"/>
  </r>
  <r>
    <n v="2010"/>
    <n v="5563"/>
    <s v="City of Earlville"/>
    <s v="A"/>
    <s v="Bundled"/>
    <s v="O"/>
    <x v="11"/>
    <x v="0"/>
    <n v="314"/>
    <n v="3192"/>
    <n v="382"/>
    <n v="222"/>
    <n v="2115"/>
    <n v="61"/>
    <s v="."/>
    <s v="."/>
    <s v="."/>
  </r>
  <r>
    <n v="2010"/>
    <n v="5574"/>
    <s v="East Central Energy"/>
    <s v="A"/>
    <s v="Bundled"/>
    <s v="O"/>
    <x v="5"/>
    <x v="1"/>
    <n v="63565"/>
    <n v="489774"/>
    <n v="47501"/>
    <n v="25503"/>
    <n v="261149"/>
    <n v="4965"/>
    <n v="6655"/>
    <n v="104429"/>
    <n v="138"/>
  </r>
  <r>
    <n v="2010"/>
    <n v="5574"/>
    <s v="East Central Energy"/>
    <s v="A"/>
    <s v="Bundled"/>
    <s v="O"/>
    <x v="7"/>
    <x v="1"/>
    <n v="5180"/>
    <n v="43047"/>
    <n v="4701"/>
    <n v="613"/>
    <n v="5420"/>
    <n v="263"/>
    <n v="3"/>
    <n v="31"/>
    <n v="1"/>
  </r>
  <r>
    <n v="2010"/>
    <n v="5575"/>
    <s v="East Grand Forks City of"/>
    <s v="A"/>
    <s v="Bundled"/>
    <s v="O"/>
    <x v="5"/>
    <x v="0"/>
    <n v="3557.9"/>
    <n v="37739"/>
    <n v="3636"/>
    <n v="2639.3"/>
    <n v="35639"/>
    <n v="520"/>
    <n v="6612.4"/>
    <n v="83757"/>
    <n v="11"/>
  </r>
  <r>
    <n v="2010"/>
    <n v="5578"/>
    <s v="East Mississippi Elec Pwr Assn"/>
    <s v="A"/>
    <s v="Bundled"/>
    <s v="O"/>
    <x v="1"/>
    <x v="1"/>
    <n v="16064"/>
    <n v="148604"/>
    <n v="9914"/>
    <n v="7744"/>
    <n v="64771"/>
    <n v="2681"/>
    <n v="2799"/>
    <n v="35629"/>
    <n v="1"/>
  </r>
  <r>
    <n v="2010"/>
    <n v="5582"/>
    <s v="City of East Point"/>
    <s v="A"/>
    <s v="Bundled"/>
    <s v="O"/>
    <x v="10"/>
    <x v="0"/>
    <n v="15076"/>
    <n v="154306"/>
    <n v="13861"/>
    <n v="18229"/>
    <n v="219905"/>
    <n v="1493"/>
    <s v="."/>
    <s v="."/>
    <s v="."/>
  </r>
  <r>
    <n v="2010"/>
    <n v="5583"/>
    <s v="City of Easton"/>
    <s v="A"/>
    <s v="Bundled"/>
    <s v="O"/>
    <x v="20"/>
    <x v="0"/>
    <n v="144"/>
    <n v="1664"/>
    <n v="100"/>
    <n v="13"/>
    <n v="178"/>
    <n v="8"/>
    <s v="."/>
    <s v="."/>
    <s v="."/>
  </r>
  <r>
    <n v="2010"/>
    <n v="5584"/>
    <s v="East End Mutual Elec Co Ltd"/>
    <s v="A"/>
    <s v="Bundled"/>
    <s v="O"/>
    <x v="21"/>
    <x v="1"/>
    <n v="863"/>
    <n v="13000"/>
    <n v="470"/>
    <s v="."/>
    <s v="."/>
    <s v="."/>
    <n v="417"/>
    <n v="7000"/>
    <n v="231"/>
  </r>
  <r>
    <n v="2010"/>
    <n v="5585"/>
    <s v="Eastern Illinois Elec Coop"/>
    <s v="A"/>
    <s v="Bundled"/>
    <s v="O"/>
    <x v="6"/>
    <x v="1"/>
    <n v="25735"/>
    <n v="193849"/>
    <n v="12783"/>
    <n v="4605"/>
    <n v="41392"/>
    <n v="924"/>
    <n v="884"/>
    <n v="9268"/>
    <n v="4"/>
  </r>
  <r>
    <n v="2010"/>
    <n v="5586"/>
    <s v="Borough of East Conemaugh"/>
    <s v="A"/>
    <s v="Bundled"/>
    <s v="O"/>
    <x v="46"/>
    <x v="0"/>
    <n v="527.29999999999995"/>
    <n v="4793"/>
    <n v="714"/>
    <n v="101.3"/>
    <n v="921"/>
    <n v="12"/>
    <s v="."/>
    <s v="."/>
    <s v="."/>
  </r>
  <r>
    <n v="2010"/>
    <n v="5588"/>
    <s v="East-Central Iowa Rural Elec Coop"/>
    <s v="A"/>
    <s v="Bundled"/>
    <s v="O"/>
    <x v="11"/>
    <x v="1"/>
    <n v="14855"/>
    <n v="128568"/>
    <n v="7738"/>
    <n v="5000"/>
    <n v="54986"/>
    <n v="776"/>
    <n v="648"/>
    <n v="8217"/>
    <n v="3"/>
  </r>
  <r>
    <n v="2010"/>
    <n v="5598"/>
    <s v="East Central Oklahoma Elec Coop Inc"/>
    <s v="A"/>
    <s v="Bundled"/>
    <s v="O"/>
    <x v="24"/>
    <x v="1"/>
    <n v="38750"/>
    <n v="412938"/>
    <n v="27984"/>
    <n v="9573"/>
    <n v="109298"/>
    <n v="4314"/>
    <s v="."/>
    <s v="."/>
    <s v="."/>
  </r>
  <r>
    <n v="2010"/>
    <n v="5603"/>
    <s v="Gateway Energy Services Corporation"/>
    <s v="B"/>
    <s v="Energy"/>
    <s v="O"/>
    <x v="3"/>
    <x v="2"/>
    <n v="6"/>
    <n v="68"/>
    <n v="77"/>
    <n v="0"/>
    <n v="0"/>
    <n v="0"/>
    <s v="."/>
    <s v="."/>
    <s v="."/>
  </r>
  <r>
    <n v="2010"/>
    <n v="5603"/>
    <s v="Gateway Energy Services Corporation"/>
    <s v="B"/>
    <s v="Energy"/>
    <s v="O"/>
    <x v="37"/>
    <x v="2"/>
    <n v="8743"/>
    <n v="77611"/>
    <n v="8238"/>
    <n v="8882"/>
    <n v="86227"/>
    <n v="770"/>
    <s v="."/>
    <s v="."/>
    <s v="."/>
  </r>
  <r>
    <n v="2010"/>
    <n v="5603"/>
    <s v="Gateway Energy Services Corporation"/>
    <s v="B"/>
    <s v="Energy"/>
    <s v="O"/>
    <x v="8"/>
    <x v="2"/>
    <n v="64100"/>
    <n v="658478"/>
    <n v="78332"/>
    <n v="39914"/>
    <n v="415777"/>
    <n v="6696"/>
    <s v="."/>
    <s v="."/>
    <s v="."/>
  </r>
  <r>
    <n v="2010"/>
    <n v="5603"/>
    <s v="Gateway Energy Services Corporation"/>
    <s v="B"/>
    <s v="Energy"/>
    <s v="O"/>
    <x v="46"/>
    <x v="2"/>
    <n v="9470"/>
    <n v="99587"/>
    <n v="10526"/>
    <n v="253"/>
    <n v="2755"/>
    <n v="101"/>
    <s v="."/>
    <s v="."/>
    <s v="."/>
  </r>
  <r>
    <n v="2010"/>
    <n v="5603"/>
    <s v="Gateway Energy Services Corporation"/>
    <s v="D"/>
    <s v="Bundled"/>
    <s v="O"/>
    <x v="27"/>
    <x v="2"/>
    <n v="5385"/>
    <n v="47315"/>
    <n v="2968"/>
    <n v="544"/>
    <n v="4742"/>
    <n v="176"/>
    <s v="."/>
    <s v="."/>
    <s v="."/>
  </r>
  <r>
    <n v="2010"/>
    <n v="5605"/>
    <s v="Eastern Iowa Light &amp; Power Coop"/>
    <s v="A"/>
    <s v="Bundled"/>
    <s v="O"/>
    <x v="11"/>
    <x v="1"/>
    <n v="33543.300000000003"/>
    <n v="295211"/>
    <n v="21410"/>
    <n v="4965.8"/>
    <n v="48842"/>
    <n v="1838"/>
    <n v="17162.3"/>
    <n v="293427"/>
    <n v="16"/>
  </r>
  <r>
    <n v="2010"/>
    <n v="5609"/>
    <s v="Eastern Maine Electric Coop"/>
    <s v="C"/>
    <s v="Delivery"/>
    <s v="O"/>
    <x v="39"/>
    <x v="1"/>
    <n v="4973"/>
    <n v="54724"/>
    <n v="10636"/>
    <n v="1636"/>
    <n v="21219"/>
    <n v="1953"/>
    <n v="899.6"/>
    <n v="14526"/>
    <n v="27"/>
  </r>
  <r>
    <n v="2010"/>
    <n v="5625"/>
    <s v="Easton Utilities Comm"/>
    <s v="A"/>
    <s v="Bundled"/>
    <s v="O"/>
    <x v="3"/>
    <x v="0"/>
    <n v="11567.7"/>
    <n v="112693"/>
    <n v="8210"/>
    <n v="15630.8"/>
    <n v="153189"/>
    <n v="2312"/>
    <s v="."/>
    <s v="."/>
    <s v="."/>
  </r>
  <r>
    <n v="2010"/>
    <n v="5630"/>
    <s v="City of Eaton Rapids"/>
    <s v="A"/>
    <s v="Bundled"/>
    <s v="O"/>
    <x v="25"/>
    <x v="0"/>
    <n v="2024"/>
    <n v="17453"/>
    <n v="2398"/>
    <n v="2303"/>
    <n v="21919"/>
    <n v="342"/>
    <n v="4125"/>
    <n v="47993"/>
    <n v="14"/>
  </r>
  <r>
    <n v="2010"/>
    <n v="5631"/>
    <s v="Town of Eatonville"/>
    <s v="A"/>
    <s v="Bundled"/>
    <s v="O"/>
    <x v="22"/>
    <x v="0"/>
    <n v="1138"/>
    <n v="15485"/>
    <n v="969"/>
    <n v="894"/>
    <n v="11653"/>
    <n v="196"/>
    <s v="."/>
    <s v="."/>
    <s v="."/>
  </r>
  <r>
    <n v="2010"/>
    <n v="5632"/>
    <s v="Eau Claire Electric Coop"/>
    <s v="A"/>
    <s v="Bundled"/>
    <s v="O"/>
    <x v="7"/>
    <x v="1"/>
    <n v="16760"/>
    <n v="132717"/>
    <n v="9855"/>
    <n v="2613"/>
    <n v="25561"/>
    <n v="597"/>
    <n v="1352"/>
    <n v="14755"/>
    <n v="6"/>
  </r>
  <r>
    <n v="2010"/>
    <n v="5644"/>
    <s v="Edisto Electric Coop, Inc"/>
    <s v="A"/>
    <s v="Bundled"/>
    <s v="O"/>
    <x v="0"/>
    <x v="1"/>
    <n v="31807.7"/>
    <n v="262899"/>
    <n v="15035"/>
    <n v="6869"/>
    <n v="52848"/>
    <n v="4754"/>
    <n v="1562.8"/>
    <n v="16064"/>
    <n v="17"/>
  </r>
  <r>
    <n v="2010"/>
    <n v="5650"/>
    <s v="City of Edgar"/>
    <s v="A"/>
    <s v="Bundled"/>
    <s v="O"/>
    <x v="26"/>
    <x v="0"/>
    <n v="270"/>
    <n v="3344"/>
    <n v="233"/>
    <n v="195"/>
    <n v="2510"/>
    <n v="86"/>
    <n v="43"/>
    <n v="794"/>
    <n v="14"/>
  </r>
  <r>
    <n v="2010"/>
    <n v="5653"/>
    <s v="Edgerton Village of"/>
    <s v="A"/>
    <s v="Bundled"/>
    <s v="O"/>
    <x v="9"/>
    <x v="0"/>
    <n v="997"/>
    <n v="9544"/>
    <n v="949"/>
    <n v="528"/>
    <n v="4669"/>
    <n v="163"/>
    <n v="1076"/>
    <n v="10442"/>
    <n v="11"/>
  </r>
  <r>
    <n v="2010"/>
    <n v="5655"/>
    <s v="Edinburg Municipal Utilities"/>
    <s v="A"/>
    <s v="Bundled"/>
    <s v="O"/>
    <x v="12"/>
    <x v="0"/>
    <n v="2302"/>
    <n v="25238"/>
    <n v="2266"/>
    <n v="1441"/>
    <n v="15964"/>
    <n v="405"/>
    <n v="2835"/>
    <n v="33562"/>
    <n v="20"/>
  </r>
  <r>
    <n v="2010"/>
    <n v="5656"/>
    <s v="Edgecombe-Martin County E M C"/>
    <s v="A"/>
    <s v="Bundled"/>
    <s v="O"/>
    <x v="18"/>
    <x v="1"/>
    <n v="20507"/>
    <n v="180430"/>
    <n v="10684"/>
    <n v="3712"/>
    <n v="38604"/>
    <n v="1048"/>
    <n v="2335"/>
    <n v="34375"/>
    <n v="7"/>
  </r>
  <r>
    <n v="2010"/>
    <n v="5661"/>
    <s v="City of Edmond"/>
    <s v="A"/>
    <s v="Bundled"/>
    <s v="O"/>
    <x v="24"/>
    <x v="0"/>
    <n v="38934"/>
    <n v="490095"/>
    <n v="31413"/>
    <n v="22443"/>
    <n v="330222"/>
    <n v="4005"/>
    <n v="815"/>
    <n v="11904"/>
    <n v="85"/>
  </r>
  <r>
    <n v="2010"/>
    <n v="5686"/>
    <s v="City of El Dorado Springs"/>
    <s v="A"/>
    <s v="Bundled"/>
    <s v="O"/>
    <x v="20"/>
    <x v="0"/>
    <n v="1709"/>
    <n v="16142"/>
    <n v="1657"/>
    <n v="1380"/>
    <n v="10957"/>
    <n v="304"/>
    <n v="1442"/>
    <n v="20524"/>
    <n v="9"/>
  </r>
  <r>
    <n v="2010"/>
    <n v="5692"/>
    <s v="City of Eitzen"/>
    <s v="A"/>
    <s v="Bundled"/>
    <s v="O"/>
    <x v="5"/>
    <x v="0"/>
    <n v="144"/>
    <n v="1489"/>
    <n v="131"/>
    <n v="40"/>
    <n v="406"/>
    <n v="18"/>
    <n v="30"/>
    <n v="323"/>
    <n v="3"/>
  </r>
  <r>
    <n v="2010"/>
    <n v="5701"/>
    <s v="El Paso Electric Co"/>
    <s v="A"/>
    <s v="Bundled"/>
    <s v="O"/>
    <x v="38"/>
    <x v="3"/>
    <n v="78884"/>
    <n v="654947"/>
    <n v="80107"/>
    <n v="93102"/>
    <n v="922492"/>
    <n v="10316"/>
    <n v="4837"/>
    <n v="65972"/>
    <n v="7"/>
  </r>
  <r>
    <n v="2010"/>
    <n v="5701"/>
    <s v="El Paso Electric Co"/>
    <s v="A"/>
    <s v="Bundled"/>
    <s v="O"/>
    <x v="27"/>
    <x v="3"/>
    <n v="210663"/>
    <n v="1853887"/>
    <n v="252193"/>
    <n v="288094"/>
    <n v="2915434"/>
    <n v="30932"/>
    <n v="66436"/>
    <n v="1021441"/>
    <n v="42"/>
  </r>
  <r>
    <n v="2010"/>
    <n v="5703"/>
    <s v="Empire Natural Gas Corporation"/>
    <s v="B"/>
    <s v="Energy"/>
    <s v="O"/>
    <x v="8"/>
    <x v="2"/>
    <s v="."/>
    <s v="."/>
    <s v="."/>
    <n v="3067"/>
    <n v="45541"/>
    <n v="483"/>
    <n v="359"/>
    <n v="5399"/>
    <n v="32"/>
  </r>
  <r>
    <n v="2010"/>
    <n v="5721"/>
    <s v="City of Elfin Cove"/>
    <s v="A"/>
    <s v="Bundled"/>
    <s v="O"/>
    <x v="15"/>
    <x v="0"/>
    <n v="27"/>
    <n v="82"/>
    <n v="42"/>
    <n v="93"/>
    <n v="177"/>
    <n v="27"/>
    <s v="."/>
    <s v="."/>
    <s v="."/>
  </r>
  <r>
    <n v="2010"/>
    <n v="5728"/>
    <s v="Elba City of"/>
    <s v="A"/>
    <s v="Bundled"/>
    <s v="O"/>
    <x v="16"/>
    <x v="0"/>
    <n v="2270"/>
    <n v="20022"/>
    <n v="1408"/>
    <n v="1491"/>
    <n v="19109"/>
    <n v="1867"/>
    <n v="1175"/>
    <n v="10752"/>
    <n v="6"/>
  </r>
  <r>
    <n v="2010"/>
    <n v="5729"/>
    <s v="Electrical Dist No8 Maricopa"/>
    <s v="A"/>
    <s v="Bundled"/>
    <s v="O"/>
    <x v="13"/>
    <x v="4"/>
    <s v="."/>
    <s v="."/>
    <s v="."/>
    <s v="."/>
    <s v="."/>
    <s v="."/>
    <n v="12873"/>
    <n v="216061"/>
    <n v="497"/>
  </r>
  <r>
    <n v="2010"/>
    <n v="5730"/>
    <s v="City of Elberton"/>
    <s v="A"/>
    <s v="Bundled"/>
    <s v="O"/>
    <x v="10"/>
    <x v="0"/>
    <n v="4714"/>
    <n v="41672"/>
    <n v="3467"/>
    <n v="6576"/>
    <n v="64075"/>
    <n v="1039"/>
    <n v="3300"/>
    <n v="43883"/>
    <n v="2"/>
  </r>
  <r>
    <n v="2010"/>
    <n v="5732"/>
    <s v="City of Elbow Lake"/>
    <s v="A"/>
    <s v="Bundled"/>
    <s v="O"/>
    <x v="5"/>
    <x v="0"/>
    <n v="786"/>
    <n v="8290"/>
    <n v="715"/>
    <n v="546"/>
    <n v="4773"/>
    <n v="173"/>
    <n v="0"/>
    <n v="0"/>
    <n v="0"/>
  </r>
  <r>
    <n v="2010"/>
    <n v="5741"/>
    <s v="City of Eldorado"/>
    <s v="A"/>
    <s v="Bundled"/>
    <s v="O"/>
    <x v="24"/>
    <x v="0"/>
    <n v="254.2"/>
    <n v="1962"/>
    <n v="243"/>
    <n v="82.1"/>
    <n v="761"/>
    <n v="45"/>
    <s v="."/>
    <s v="."/>
    <s v="."/>
  </r>
  <r>
    <n v="2010"/>
    <n v="5742"/>
    <s v="Eldridge City Utilities"/>
    <s v="A"/>
    <s v="Bundled"/>
    <s v="O"/>
    <x v="11"/>
    <x v="0"/>
    <n v="1505"/>
    <n v="19244"/>
    <n v="1997"/>
    <n v="553"/>
    <n v="6562"/>
    <n v="206"/>
    <n v="746"/>
    <n v="11524"/>
    <n v="16"/>
  </r>
  <r>
    <n v="2010"/>
    <n v="5744"/>
    <s v="City of Electra"/>
    <s v="A"/>
    <s v="Bundled"/>
    <s v="O"/>
    <x v="27"/>
    <x v="0"/>
    <n v="1774"/>
    <n v="16730"/>
    <n v="1204"/>
    <n v="760"/>
    <n v="5662"/>
    <n v="200"/>
    <n v="281"/>
    <n v="3345"/>
    <n v="10"/>
  </r>
  <r>
    <n v="2010"/>
    <n v="5748"/>
    <s v="Electric Energy Inc"/>
    <s v="A"/>
    <s v="Bundled"/>
    <s v="O"/>
    <x v="29"/>
    <x v="3"/>
    <s v="."/>
    <s v="."/>
    <s v="."/>
    <s v="."/>
    <s v="."/>
    <s v="."/>
    <n v="63892"/>
    <n v="1340460"/>
    <n v="1"/>
  </r>
  <r>
    <n v="2010"/>
    <n v="5752"/>
    <s v="Village of Eldorado"/>
    <s v="A"/>
    <s v="Bundled"/>
    <s v="O"/>
    <x v="9"/>
    <x v="0"/>
    <n v="263"/>
    <n v="2992"/>
    <n v="255"/>
    <n v="39"/>
    <n v="392"/>
    <n v="19"/>
    <n v="57"/>
    <n v="618"/>
    <n v="3"/>
  </r>
  <r>
    <n v="2010"/>
    <n v="5760"/>
    <s v="City of Elizabeth City"/>
    <s v="A"/>
    <s v="Bundled"/>
    <s v="O"/>
    <x v="18"/>
    <x v="0"/>
    <n v="20272"/>
    <n v="150437"/>
    <n v="10172"/>
    <n v="17323"/>
    <n v="172911"/>
    <n v="1838"/>
    <s v="."/>
    <s v="."/>
    <s v="."/>
  </r>
  <r>
    <n v="2010"/>
    <n v="5762"/>
    <s v="Village of Elk Creek"/>
    <s v="A"/>
    <s v="Bundled"/>
    <s v="O"/>
    <x v="26"/>
    <x v="0"/>
    <n v="30"/>
    <n v="446"/>
    <n v="47"/>
    <n v="35"/>
    <n v="518"/>
    <n v="14"/>
    <s v="."/>
    <s v="."/>
    <s v="."/>
  </r>
  <r>
    <n v="2010"/>
    <n v="5763"/>
    <s v="City of Elizabethton"/>
    <s v="A"/>
    <s v="Bundled"/>
    <s v="O"/>
    <x v="28"/>
    <x v="0"/>
    <n v="33070"/>
    <n v="367139"/>
    <n v="22568"/>
    <n v="14792"/>
    <n v="153741"/>
    <n v="3286"/>
    <n v="4340"/>
    <n v="47056"/>
    <n v="7"/>
  </r>
  <r>
    <n v="2010"/>
    <n v="5771"/>
    <s v="City of Elk Point"/>
    <s v="A"/>
    <s v="Bundled"/>
    <s v="O"/>
    <x v="32"/>
    <x v="0"/>
    <n v="730.7"/>
    <n v="8466"/>
    <n v="758"/>
    <n v="519.1"/>
    <n v="6795"/>
    <n v="156"/>
    <n v="165.4"/>
    <n v="2629"/>
    <n v="3"/>
  </r>
  <r>
    <n v="2010"/>
    <n v="5773"/>
    <s v="City of Elk River"/>
    <s v="A"/>
    <s v="Bundled"/>
    <s v="O"/>
    <x v="5"/>
    <x v="0"/>
    <n v="9337"/>
    <n v="79432"/>
    <n v="8112"/>
    <n v="2383"/>
    <n v="22372"/>
    <n v="947"/>
    <n v="12648"/>
    <n v="148908"/>
    <n v="148"/>
  </r>
  <r>
    <n v="2010"/>
    <n v="5777"/>
    <s v="City of Elkhorn"/>
    <s v="A"/>
    <s v="Bundled"/>
    <s v="O"/>
    <x v="7"/>
    <x v="0"/>
    <n v="3061"/>
    <n v="31533"/>
    <n v="3965"/>
    <n v="2295"/>
    <n v="23468"/>
    <n v="661"/>
    <n v="5227"/>
    <n v="57677"/>
    <n v="50"/>
  </r>
  <r>
    <n v="2010"/>
    <n v="5780"/>
    <s v="Elkhorn Rural Public Pwr Dist"/>
    <s v="A"/>
    <s v="Bundled"/>
    <s v="O"/>
    <x v="26"/>
    <x v="4"/>
    <n v="9708"/>
    <n v="112205"/>
    <n v="5898"/>
    <n v="2042"/>
    <n v="24204"/>
    <n v="625"/>
    <n v="8400"/>
    <n v="89595"/>
    <n v="2578"/>
  </r>
  <r>
    <n v="2010"/>
    <n v="5794"/>
    <s v="Town of Elkton"/>
    <s v="A"/>
    <s v="Bundled"/>
    <s v="O"/>
    <x v="4"/>
    <x v="0"/>
    <n v="1018"/>
    <n v="10901"/>
    <n v="900"/>
    <n v="652"/>
    <n v="8100"/>
    <n v="155"/>
    <n v="35"/>
    <n v="365"/>
    <n v="10"/>
  </r>
  <r>
    <n v="2010"/>
    <n v="5795"/>
    <s v="City of Elsmore"/>
    <s v="A"/>
    <s v="Bundled"/>
    <s v="O"/>
    <x v="23"/>
    <x v="0"/>
    <n v="51"/>
    <n v="419"/>
    <n v="60"/>
    <n v="4"/>
    <n v="32"/>
    <n v="2"/>
    <n v="1"/>
    <n v="6"/>
    <n v="1"/>
  </r>
  <r>
    <n v="2010"/>
    <n v="5796"/>
    <s v="City of Ellaville"/>
    <s v="A"/>
    <s v="Bundled"/>
    <s v="O"/>
    <x v="10"/>
    <x v="0"/>
    <n v="1029"/>
    <n v="9516"/>
    <n v="721"/>
    <n v="1755"/>
    <n v="17115"/>
    <n v="240"/>
    <n v="0"/>
    <n v="0"/>
    <n v="0"/>
  </r>
  <r>
    <n v="2010"/>
    <n v="5802"/>
    <s v="City of Ellinwood"/>
    <s v="A"/>
    <s v="Bundled"/>
    <s v="O"/>
    <x v="23"/>
    <x v="0"/>
    <n v="1574"/>
    <n v="12161"/>
    <n v="1040"/>
    <n v="360"/>
    <n v="2783"/>
    <n v="238"/>
    <s v="."/>
    <s v="."/>
    <s v="."/>
  </r>
  <r>
    <n v="2010"/>
    <n v="5827"/>
    <s v="City of Ellsworth"/>
    <s v="A"/>
    <s v="Bundled"/>
    <s v="O"/>
    <x v="11"/>
    <x v="0"/>
    <n v="213"/>
    <n v="2256"/>
    <n v="223"/>
    <n v="292"/>
    <n v="3182"/>
    <n v="63"/>
    <s v="."/>
    <s v="."/>
    <s v="."/>
  </r>
  <r>
    <n v="2010"/>
    <n v="5828"/>
    <s v="Borough of Ellwood City"/>
    <s v="A"/>
    <s v="Bundled"/>
    <s v="O"/>
    <x v="46"/>
    <x v="0"/>
    <n v="3581"/>
    <n v="27294"/>
    <n v="3614"/>
    <n v="1929"/>
    <n v="16970"/>
    <n v="527"/>
    <n v="729"/>
    <n v="9072"/>
    <n v="9"/>
  </r>
  <r>
    <n v="2010"/>
    <n v="5832"/>
    <s v="Elmhurst Mutual Power &amp; Light Co"/>
    <s v="A"/>
    <s v="Bundled"/>
    <s v="O"/>
    <x v="22"/>
    <x v="1"/>
    <n v="12194"/>
    <n v="217412"/>
    <n v="13142"/>
    <n v="2088"/>
    <n v="41616"/>
    <n v="628"/>
    <n v="0"/>
    <n v="0"/>
    <n v="0"/>
  </r>
  <r>
    <n v="2010"/>
    <n v="5833"/>
    <s v="Village of Elmore"/>
    <s v="A"/>
    <s v="Bundled"/>
    <s v="O"/>
    <x v="9"/>
    <x v="0"/>
    <n v="728"/>
    <n v="7897"/>
    <n v="808"/>
    <n v="348"/>
    <n v="3563"/>
    <n v="110"/>
    <n v="355"/>
    <n v="3598"/>
    <n v="16"/>
  </r>
  <r>
    <n v="2010"/>
    <n v="5834"/>
    <s v="City of Elroy"/>
    <s v="A"/>
    <s v="Bundled"/>
    <s v="O"/>
    <x v="7"/>
    <x v="0"/>
    <n v="595"/>
    <n v="5691"/>
    <n v="710"/>
    <n v="331"/>
    <n v="3116"/>
    <n v="135"/>
    <n v="1040"/>
    <n v="12874"/>
    <n v="17"/>
  </r>
  <r>
    <n v="2010"/>
    <n v="5839"/>
    <s v="City of Elwood"/>
    <s v="A"/>
    <s v="Bundled"/>
    <s v="O"/>
    <x v="23"/>
    <x v="0"/>
    <n v="564.79999999999995"/>
    <n v="5897"/>
    <n v="501"/>
    <n v="24.8"/>
    <n v="800"/>
    <n v="22"/>
    <n v="0"/>
    <n v="0"/>
    <n v="0"/>
  </r>
  <r>
    <n v="2010"/>
    <n v="5841"/>
    <s v="Ely City of"/>
    <s v="A"/>
    <s v="Bundled"/>
    <s v="O"/>
    <x v="5"/>
    <x v="0"/>
    <n v="1459"/>
    <n v="15548"/>
    <n v="1747"/>
    <n v="1862"/>
    <n v="19395"/>
    <n v="316"/>
    <n v="50"/>
    <n v="940"/>
    <n v="20"/>
  </r>
  <r>
    <n v="2010"/>
    <n v="5850"/>
    <s v="City of Emerson"/>
    <s v="A"/>
    <s v="Bundled"/>
    <s v="O"/>
    <x v="26"/>
    <x v="0"/>
    <n v="361"/>
    <n v="3609"/>
    <n v="348"/>
    <n v="283"/>
    <n v="2835"/>
    <n v="73"/>
    <s v="."/>
    <s v="."/>
    <s v="."/>
  </r>
  <r>
    <n v="2010"/>
    <n v="5860"/>
    <s v="Empire District Electric Co"/>
    <s v="A"/>
    <s v="Bundled"/>
    <s v="O"/>
    <x v="31"/>
    <x v="3"/>
    <n v="4060.1"/>
    <n v="43304"/>
    <n v="3570"/>
    <n v="3088.5"/>
    <n v="35899"/>
    <n v="741"/>
    <n v="5109.3"/>
    <n v="76249"/>
    <n v="11"/>
  </r>
  <r>
    <n v="2010"/>
    <n v="5860"/>
    <s v="Empire District Electric Co"/>
    <s v="A"/>
    <s v="Bundled"/>
    <s v="O"/>
    <x v="23"/>
    <x v="3"/>
    <n v="11909.9"/>
    <n v="123130"/>
    <n v="8592"/>
    <n v="6208.8"/>
    <n v="59888"/>
    <n v="1396"/>
    <n v="4707.3"/>
    <n v="63390"/>
    <n v="50"/>
  </r>
  <r>
    <n v="2010"/>
    <n v="5860"/>
    <s v="Empire District Electric Co"/>
    <s v="A"/>
    <s v="Bundled"/>
    <s v="O"/>
    <x v="20"/>
    <x v="3"/>
    <n v="184250.2"/>
    <n v="1838281"/>
    <n v="125702"/>
    <n v="144588.79999999999"/>
    <n v="1616859"/>
    <n v="23498"/>
    <n v="56266.8"/>
    <n v="815637"/>
    <n v="286"/>
  </r>
  <r>
    <n v="2010"/>
    <n v="5860"/>
    <s v="Empire District Electric Co"/>
    <s v="A"/>
    <s v="Bundled"/>
    <s v="O"/>
    <x v="24"/>
    <x v="3"/>
    <n v="4679.7"/>
    <n v="55654"/>
    <n v="3814"/>
    <n v="4721.8999999999996"/>
    <n v="58724"/>
    <n v="913"/>
    <n v="3600.4"/>
    <n v="51757"/>
    <n v="12"/>
  </r>
  <r>
    <n v="2010"/>
    <n v="5862"/>
    <s v="Empire Electric Assn, Inc"/>
    <s v="A"/>
    <s v="Bundled"/>
    <s v="O"/>
    <x v="36"/>
    <x v="1"/>
    <n v="13087.7"/>
    <n v="98638"/>
    <n v="12034"/>
    <n v="5560.7"/>
    <n v="45964"/>
    <n v="2400"/>
    <n v="30457.4"/>
    <n v="459587"/>
    <n v="200"/>
  </r>
  <r>
    <n v="2010"/>
    <n v="5862"/>
    <s v="Empire Electric Assn, Inc"/>
    <s v="A"/>
    <s v="Bundled"/>
    <s v="O"/>
    <x v="44"/>
    <x v="1"/>
    <n v="1000.7"/>
    <n v="7426"/>
    <n v="983"/>
    <n v="553.79999999999995"/>
    <n v="4390"/>
    <n v="287"/>
    <n v="470.7"/>
    <n v="4444"/>
    <n v="21"/>
  </r>
  <r>
    <n v="2010"/>
    <n v="5875"/>
    <s v="Village of Endicott"/>
    <s v="A"/>
    <s v="Bundled"/>
    <s v="O"/>
    <x v="8"/>
    <x v="0"/>
    <n v="1368"/>
    <n v="24028"/>
    <n v="2755"/>
    <n v="824"/>
    <n v="15409"/>
    <n v="378"/>
    <n v="685"/>
    <n v="15689"/>
    <n v="48"/>
  </r>
  <r>
    <n v="2010"/>
    <n v="5877"/>
    <s v="Energetix"/>
    <s v="B"/>
    <s v="Energy"/>
    <s v="O"/>
    <x v="8"/>
    <x v="2"/>
    <n v="34696"/>
    <n v="485225"/>
    <n v="53059"/>
    <n v="37623"/>
    <n v="530241"/>
    <n v="12584"/>
    <n v="52839"/>
    <n v="896029"/>
    <n v="1100"/>
  </r>
  <r>
    <n v="2010"/>
    <n v="5880"/>
    <s v="Energy Coop of New York, Inc"/>
    <s v="B"/>
    <s v="Energy"/>
    <s v="O"/>
    <x v="8"/>
    <x v="2"/>
    <n v="4551"/>
    <n v="78471"/>
    <n v="6589"/>
    <n v="22430"/>
    <n v="396866"/>
    <n v="2099"/>
    <n v="449"/>
    <n v="8077"/>
    <n v="46"/>
  </r>
  <r>
    <n v="2010"/>
    <n v="5896"/>
    <s v="Town of Enfield"/>
    <s v="A"/>
    <s v="Bundled"/>
    <s v="O"/>
    <x v="18"/>
    <x v="0"/>
    <n v="1762"/>
    <n v="12337"/>
    <n v="1097"/>
    <n v="1017"/>
    <n v="9416"/>
    <n v="224"/>
    <n v="1227"/>
    <n v="15538"/>
    <n v="1"/>
  </r>
  <r>
    <n v="2010"/>
    <n v="5905"/>
    <s v="Excelsior Electric Member Corp"/>
    <s v="A"/>
    <s v="Bundled"/>
    <s v="O"/>
    <x v="10"/>
    <x v="1"/>
    <n v="32438"/>
    <n v="348982"/>
    <n v="19998"/>
    <n v="5296"/>
    <n v="51321"/>
    <n v="1595"/>
    <n v="2027"/>
    <n v="26058"/>
    <n v="5"/>
  </r>
  <r>
    <n v="2010"/>
    <n v="5915"/>
    <s v="Village of Enosburg Falls"/>
    <s v="A"/>
    <s v="Bundled"/>
    <s v="O"/>
    <x v="40"/>
    <x v="0"/>
    <n v="1959"/>
    <n v="12803"/>
    <n v="1461"/>
    <n v="471"/>
    <n v="3033"/>
    <n v="174"/>
    <n v="1318"/>
    <n v="9277"/>
    <n v="22"/>
  </r>
  <r>
    <n v="2010"/>
    <n v="5919"/>
    <s v="City of Enterprise"/>
    <s v="A"/>
    <s v="Bundled"/>
    <s v="O"/>
    <x v="23"/>
    <x v="0"/>
    <n v="415"/>
    <n v="3796"/>
    <n v="326"/>
    <n v="39"/>
    <n v="400"/>
    <n v="10"/>
    <n v="67"/>
    <n v="905"/>
    <n v="4"/>
  </r>
  <r>
    <n v="2010"/>
    <n v="5927"/>
    <s v="Village of Endicott"/>
    <s v="A"/>
    <s v="Bundled"/>
    <s v="O"/>
    <x v="26"/>
    <x v="0"/>
    <n v="73"/>
    <n v="797"/>
    <n v="79"/>
    <n v="9"/>
    <n v="92"/>
    <n v="7"/>
    <s v="."/>
    <s v="."/>
    <s v="."/>
  </r>
  <r>
    <n v="2010"/>
    <n v="5928"/>
    <s v="Town of Etna Green"/>
    <s v="A"/>
    <s v="Bundled"/>
    <s v="O"/>
    <x v="12"/>
    <x v="0"/>
    <n v="300"/>
    <n v="3020"/>
    <n v="323"/>
    <n v="107"/>
    <n v="800"/>
    <n v="44"/>
    <n v="60"/>
    <n v="500"/>
    <n v="3"/>
  </r>
  <r>
    <n v="2010"/>
    <n v="5929"/>
    <s v="Fairfield Electric Coop, Inc"/>
    <s v="A"/>
    <s v="Bundled"/>
    <s v="O"/>
    <x v="0"/>
    <x v="1"/>
    <n v="45665"/>
    <n v="404788"/>
    <n v="23954"/>
    <n v="8623"/>
    <n v="82525"/>
    <n v="1316"/>
    <n v="11920"/>
    <n v="183383"/>
    <n v="16"/>
  </r>
  <r>
    <n v="2010"/>
    <n v="5930"/>
    <s v="Village of Fairport"/>
    <s v="A"/>
    <s v="Bundled"/>
    <s v="O"/>
    <x v="8"/>
    <x v="0"/>
    <n v="11026"/>
    <n v="244030"/>
    <n v="15257"/>
    <n v="4835"/>
    <n v="93292"/>
    <n v="1412"/>
    <n v="2670"/>
    <n v="87880"/>
    <n v="15"/>
  </r>
  <r>
    <n v="2010"/>
    <n v="5932"/>
    <s v="Ephraim City of"/>
    <s v="A"/>
    <s v="Bundled"/>
    <s v="O"/>
    <x v="44"/>
    <x v="0"/>
    <n v="1254"/>
    <n v="17737"/>
    <n v="1640"/>
    <n v="1457"/>
    <n v="19865"/>
    <n v="236"/>
    <n v="152"/>
    <n v="1813"/>
    <n v="6"/>
  </r>
  <r>
    <n v="2010"/>
    <n v="5935"/>
    <s v="Borough of Ephrata"/>
    <s v="A"/>
    <s v="Bundled"/>
    <s v="O"/>
    <x v="46"/>
    <x v="0"/>
    <n v="8927"/>
    <n v="65553"/>
    <n v="5796"/>
    <n v="8275"/>
    <n v="64369"/>
    <n v="825"/>
    <n v="588"/>
    <n v="4726"/>
    <n v="16"/>
  </r>
  <r>
    <n v="2010"/>
    <n v="5945"/>
    <s v="City of Erath"/>
    <s v="A"/>
    <s v="Bundled"/>
    <s v="O"/>
    <x v="2"/>
    <x v="0"/>
    <n v="1321"/>
    <n v="11306"/>
    <n v="823"/>
    <n v="651"/>
    <n v="5569"/>
    <n v="142"/>
    <s v="."/>
    <s v="."/>
    <s v="."/>
  </r>
  <r>
    <n v="2010"/>
    <n v="5953"/>
    <s v="Entergy Solutions, Ltd"/>
    <s v="B"/>
    <s v="Energy"/>
    <s v="O"/>
    <x v="33"/>
    <x v="2"/>
    <s v="."/>
    <s v="."/>
    <s v="."/>
    <s v="."/>
    <s v="."/>
    <s v="."/>
    <n v="595"/>
    <n v="9363"/>
    <n v="1"/>
  </r>
  <r>
    <n v="2010"/>
    <n v="5957"/>
    <s v="Erie City of"/>
    <s v="A"/>
    <s v="Bundled"/>
    <s v="O"/>
    <x v="23"/>
    <x v="0"/>
    <n v="745"/>
    <n v="4904"/>
    <n v="496"/>
    <n v="792"/>
    <n v="5825"/>
    <n v="214"/>
    <n v="5"/>
    <n v="33"/>
    <n v="2"/>
  </r>
  <r>
    <n v="2010"/>
    <n v="5961"/>
    <s v="Erwin Town of"/>
    <s v="A"/>
    <s v="Bundled"/>
    <s v="O"/>
    <x v="28"/>
    <x v="0"/>
    <n v="10090"/>
    <n v="112438"/>
    <n v="7728"/>
    <n v="6139"/>
    <n v="64842"/>
    <n v="1288"/>
    <n v="5939"/>
    <n v="71416"/>
    <n v="8"/>
  </r>
  <r>
    <n v="2010"/>
    <n v="5964"/>
    <s v="Escambia River Elec Coop, Inc"/>
    <s v="A"/>
    <s v="Bundled"/>
    <s v="O"/>
    <x v="17"/>
    <x v="1"/>
    <n v="17601"/>
    <n v="138644"/>
    <n v="8752"/>
    <n v="4988"/>
    <n v="39273"/>
    <n v="1219"/>
    <s v="."/>
    <s v="."/>
    <s v="."/>
  </r>
  <r>
    <n v="2010"/>
    <n v="5995"/>
    <s v="City of Estelline"/>
    <s v="A"/>
    <s v="Bundled"/>
    <s v="O"/>
    <x v="32"/>
    <x v="0"/>
    <n v="407.4"/>
    <n v="4591"/>
    <n v="341"/>
    <n v="80.400000000000006"/>
    <n v="1011"/>
    <n v="50"/>
    <n v="151.1"/>
    <n v="1757"/>
    <n v="13"/>
  </r>
  <r>
    <n v="2010"/>
    <n v="5997"/>
    <s v="Town of Estes Park"/>
    <s v="A"/>
    <s v="Bundled"/>
    <s v="O"/>
    <x v="36"/>
    <x v="0"/>
    <n v="6427"/>
    <n v="62387"/>
    <n v="8239"/>
    <n v="5396"/>
    <n v="64245"/>
    <n v="1969"/>
    <s v="."/>
    <s v="."/>
    <s v="."/>
  </r>
  <r>
    <n v="2010"/>
    <n v="5998"/>
    <s v="City of Estherville"/>
    <s v="A"/>
    <s v="Bundled"/>
    <s v="O"/>
    <x v="11"/>
    <x v="0"/>
    <n v="2125"/>
    <n v="21542"/>
    <n v="2695"/>
    <n v="909"/>
    <n v="8901"/>
    <n v="443"/>
    <n v="2183"/>
    <n v="28723"/>
    <n v="50"/>
  </r>
  <r>
    <n v="2010"/>
    <n v="6008"/>
    <s v="City of Etowah"/>
    <s v="A"/>
    <s v="Bundled"/>
    <s v="O"/>
    <x v="28"/>
    <x v="0"/>
    <n v="6555"/>
    <n v="67581"/>
    <n v="4367"/>
    <n v="3176"/>
    <n v="31090"/>
    <n v="726"/>
    <n v="5836"/>
    <n v="94829"/>
    <n v="2"/>
  </r>
  <r>
    <n v="2010"/>
    <n v="6019"/>
    <s v="City of Eudora"/>
    <s v="A"/>
    <s v="Bundled"/>
    <s v="O"/>
    <x v="23"/>
    <x v="0"/>
    <n v="2609"/>
    <n v="25744"/>
    <n v="2310"/>
    <n v="1077"/>
    <n v="11228"/>
    <n v="186"/>
    <n v="523"/>
    <n v="7165"/>
    <n v="1"/>
  </r>
  <r>
    <n v="2010"/>
    <n v="6022"/>
    <s v="Eugene City of"/>
    <s v="A"/>
    <s v="Bundled"/>
    <s v="O"/>
    <x v="35"/>
    <x v="0"/>
    <n v="81444"/>
    <n v="957844"/>
    <n v="77896"/>
    <n v="59739"/>
    <n v="868286"/>
    <n v="9187"/>
    <n v="25664"/>
    <n v="573671"/>
    <n v="4"/>
  </r>
  <r>
    <n v="2010"/>
    <n v="6043"/>
    <s v="City of Evansville"/>
    <s v="A"/>
    <s v="Bundled"/>
    <s v="O"/>
    <x v="7"/>
    <x v="0"/>
    <n v="3306.1"/>
    <n v="29033"/>
    <n v="3064"/>
    <n v="2824.8"/>
    <n v="26095"/>
    <n v="590"/>
    <n v="981"/>
    <n v="10095"/>
    <n v="1"/>
  </r>
  <r>
    <n v="2010"/>
    <n v="6052"/>
    <s v="City of Evergreen"/>
    <s v="A"/>
    <s v="Bundled"/>
    <s v="O"/>
    <x v="16"/>
    <x v="0"/>
    <n v="2055"/>
    <n v="22316"/>
    <n v="1606"/>
    <n v="2547"/>
    <n v="24904"/>
    <n v="324"/>
    <n v="604"/>
    <n v="10105"/>
    <n v="1"/>
  </r>
  <r>
    <n v="2010"/>
    <n v="6112"/>
    <s v="Farmers Electric Coop, Inc"/>
    <s v="A"/>
    <s v="Bundled"/>
    <s v="O"/>
    <x v="11"/>
    <x v="1"/>
    <n v="7312.9"/>
    <n v="56836"/>
    <n v="4464"/>
    <n v="1604.3"/>
    <n v="16740"/>
    <n v="341"/>
    <n v="3199.7"/>
    <n v="49596"/>
    <n v="3"/>
  </r>
  <r>
    <n v="2010"/>
    <n v="6127"/>
    <s v="City of Fairbank"/>
    <s v="A"/>
    <s v="Bundled"/>
    <s v="O"/>
    <x v="11"/>
    <x v="0"/>
    <n v="455"/>
    <n v="4727"/>
    <n v="475"/>
    <n v="280"/>
    <n v="3206"/>
    <n v="71"/>
    <s v="."/>
    <s v="."/>
    <s v="."/>
  </r>
  <r>
    <n v="2010"/>
    <n v="6130"/>
    <s v="City of Fairburn"/>
    <s v="A"/>
    <s v="Bundled"/>
    <s v="O"/>
    <x v="10"/>
    <x v="0"/>
    <n v="3384"/>
    <n v="30881"/>
    <n v="2531"/>
    <n v="2510"/>
    <n v="21407"/>
    <n v="393"/>
    <n v="962.9"/>
    <n v="12978"/>
    <n v="4"/>
  </r>
  <r>
    <n v="2010"/>
    <n v="6132"/>
    <s v="City of Fairbury"/>
    <s v="A"/>
    <s v="Bundled"/>
    <s v="O"/>
    <x v="26"/>
    <x v="0"/>
    <n v="2679"/>
    <n v="33752"/>
    <n v="2616"/>
    <n v="1248"/>
    <n v="15569"/>
    <n v="506"/>
    <n v="2375"/>
    <n v="41647"/>
    <n v="22"/>
  </r>
  <r>
    <n v="2010"/>
    <n v="6136"/>
    <s v="Fairmont Village of"/>
    <s v="A"/>
    <s v="Bundled"/>
    <s v="O"/>
    <x v="26"/>
    <x v="0"/>
    <n v="266"/>
    <n v="2737"/>
    <n v="277"/>
    <n v="183"/>
    <n v="1964"/>
    <n v="87"/>
    <s v="."/>
    <s v="."/>
    <s v="."/>
  </r>
  <r>
    <n v="2010"/>
    <n v="6138"/>
    <s v="City of Fairfax"/>
    <s v="A"/>
    <s v="Bundled"/>
    <s v="O"/>
    <x v="5"/>
    <x v="0"/>
    <n v="579"/>
    <n v="6539"/>
    <n v="584"/>
    <n v="358"/>
    <n v="3509"/>
    <n v="152"/>
    <n v="271"/>
    <n v="2646"/>
    <n v="8"/>
  </r>
  <r>
    <n v="2010"/>
    <n v="6141"/>
    <s v="City of Fairfield"/>
    <s v="A"/>
    <s v="Bundled"/>
    <s v="O"/>
    <x v="6"/>
    <x v="0"/>
    <n v="3310"/>
    <n v="29278"/>
    <n v="2744"/>
    <n v="3269"/>
    <n v="31903"/>
    <n v="507"/>
    <n v="1129"/>
    <n v="13062"/>
    <n v="2"/>
  </r>
  <r>
    <n v="2010"/>
    <n v="6145"/>
    <s v="Fairhope City of"/>
    <s v="A"/>
    <s v="Bundled"/>
    <s v="O"/>
    <x v="16"/>
    <x v="0"/>
    <n v="8549"/>
    <n v="79463"/>
    <n v="5400"/>
    <n v="5663"/>
    <n v="39806"/>
    <n v="934"/>
    <n v="4177"/>
    <n v="54212"/>
    <n v="71"/>
  </r>
  <r>
    <n v="2010"/>
    <n v="6149"/>
    <s v="City of Ellensburg"/>
    <s v="A"/>
    <s v="Bundled"/>
    <s v="O"/>
    <x v="22"/>
    <x v="0"/>
    <n v="5170"/>
    <n v="70943"/>
    <n v="7861"/>
    <n v="6330"/>
    <n v="115143"/>
    <n v="1481"/>
    <n v="488"/>
    <n v="8229"/>
    <n v="1"/>
  </r>
  <r>
    <n v="2010"/>
    <n v="6151"/>
    <s v="Fairmont Public Utilities Comm"/>
    <s v="A"/>
    <s v="Bundled"/>
    <s v="O"/>
    <x v="5"/>
    <x v="0"/>
    <n v="4486"/>
    <n v="44180"/>
    <n v="5175"/>
    <n v="5014"/>
    <n v="55895"/>
    <n v="817"/>
    <n v="4249"/>
    <n v="53530"/>
    <n v="12"/>
  </r>
  <r>
    <n v="2010"/>
    <n v="6152"/>
    <s v="City of Fairview"/>
    <s v="A"/>
    <s v="Bundled"/>
    <s v="O"/>
    <x v="24"/>
    <x v="0"/>
    <n v="1422"/>
    <n v="15358"/>
    <n v="1325"/>
    <n v="1137"/>
    <n v="12074"/>
    <n v="270"/>
    <n v="90"/>
    <n v="934"/>
    <n v="4"/>
  </r>
  <r>
    <n v="2010"/>
    <n v="6154"/>
    <s v="Fairview City Corporation"/>
    <s v="A"/>
    <s v="Bundled"/>
    <s v="O"/>
    <x v="44"/>
    <x v="0"/>
    <n v="526"/>
    <n v="5156"/>
    <n v="708"/>
    <n v="261"/>
    <n v="2387"/>
    <n v="70"/>
    <n v="10"/>
    <n v="124"/>
    <n v="2"/>
  </r>
  <r>
    <n v="2010"/>
    <n v="6155"/>
    <s v="Farmers Electric Company, Ltd"/>
    <s v="A"/>
    <s v="Bundled"/>
    <s v="O"/>
    <x v="21"/>
    <x v="1"/>
    <n v="106"/>
    <n v="1858"/>
    <n v="99"/>
    <n v="101"/>
    <n v="2056"/>
    <n v="14"/>
    <n v="10"/>
    <n v="223"/>
    <n v="10"/>
  </r>
  <r>
    <n v="2010"/>
    <n v="6157"/>
    <s v="City of Faith"/>
    <s v="A"/>
    <s v="Bundled"/>
    <s v="O"/>
    <x v="32"/>
    <x v="0"/>
    <n v="290"/>
    <n v="3138"/>
    <n v="255"/>
    <n v="214"/>
    <n v="2655"/>
    <n v="60"/>
    <s v="."/>
    <s v="."/>
    <s v="."/>
  </r>
  <r>
    <n v="2010"/>
    <n v="6168"/>
    <s v="Farmers Electric Coop"/>
    <s v="A"/>
    <s v="Bundled"/>
    <s v="O"/>
    <x v="11"/>
    <x v="1"/>
    <n v="1425"/>
    <n v="11858"/>
    <n v="718"/>
    <n v="1258"/>
    <n v="10821"/>
    <n v="45"/>
    <s v="."/>
    <s v="."/>
    <s v="."/>
  </r>
  <r>
    <n v="2010"/>
    <n v="6169"/>
    <s v="Fall River Rural Elec Coop Inc"/>
    <s v="A"/>
    <s v="Bundled"/>
    <s v="O"/>
    <x v="21"/>
    <x v="1"/>
    <n v="13882"/>
    <n v="133917"/>
    <n v="10870"/>
    <n v="6291"/>
    <n v="84903"/>
    <n v="2229"/>
    <s v="."/>
    <s v="."/>
    <s v="."/>
  </r>
  <r>
    <n v="2010"/>
    <n v="6169"/>
    <s v="Fall River Rural Elec Coop Inc"/>
    <s v="A"/>
    <s v="Bundled"/>
    <s v="O"/>
    <x v="42"/>
    <x v="1"/>
    <n v="1724"/>
    <n v="16571"/>
    <n v="1349"/>
    <n v="2185"/>
    <n v="30805"/>
    <n v="500"/>
    <s v="."/>
    <s v="."/>
    <s v="."/>
  </r>
  <r>
    <n v="2010"/>
    <n v="6169"/>
    <s v="Fall River Rural Elec Coop Inc"/>
    <s v="A"/>
    <s v="Bundled"/>
    <s v="O"/>
    <x v="43"/>
    <x v="1"/>
    <n v="423"/>
    <n v="4588"/>
    <n v="250"/>
    <n v="286"/>
    <n v="3555"/>
    <n v="56"/>
    <s v="."/>
    <s v="."/>
    <s v="."/>
  </r>
  <r>
    <n v="2010"/>
    <n v="6172"/>
    <s v="City of Fallon"/>
    <s v="A"/>
    <s v="Bundled"/>
    <s v="O"/>
    <x v="14"/>
    <x v="0"/>
    <n v="3177"/>
    <n v="24193"/>
    <n v="4030"/>
    <n v="5770"/>
    <n v="48088"/>
    <n v="773"/>
    <n v="305"/>
    <n v="2731"/>
    <n v="2"/>
  </r>
  <r>
    <n v="2010"/>
    <n v="6173"/>
    <s v="Fannin County Electric Coop"/>
    <s v="A"/>
    <s v="Bundled"/>
    <s v="O"/>
    <x v="27"/>
    <x v="1"/>
    <n v="14716"/>
    <n v="121911"/>
    <n v="8797"/>
    <n v="1527"/>
    <n v="15188"/>
    <n v="266"/>
    <n v="9"/>
    <n v="68"/>
    <n v="12"/>
  </r>
  <r>
    <n v="2010"/>
    <n v="6175"/>
    <s v="City of Falls City"/>
    <s v="A"/>
    <s v="Bundled"/>
    <s v="O"/>
    <x v="26"/>
    <x v="0"/>
    <n v="1913"/>
    <n v="25707"/>
    <n v="2151"/>
    <n v="1572"/>
    <n v="24905"/>
    <n v="553"/>
    <n v="371"/>
    <n v="2705"/>
    <n v="8"/>
  </r>
  <r>
    <n v="2010"/>
    <n v="6178"/>
    <s v="City of Falmouth"/>
    <s v="A"/>
    <s v="Bundled"/>
    <s v="O"/>
    <x v="29"/>
    <x v="0"/>
    <n v="917"/>
    <n v="10826"/>
    <n v="1324"/>
    <n v="393"/>
    <n v="4638"/>
    <n v="73"/>
    <n v="0"/>
    <n v="0"/>
    <n v="0"/>
  </r>
  <r>
    <n v="2010"/>
    <n v="6181"/>
    <s v="Farmers' Electric Coop, Inc"/>
    <s v="A"/>
    <s v="Bundled"/>
    <s v="O"/>
    <x v="20"/>
    <x v="1"/>
    <n v="18514.900000000001"/>
    <n v="164088"/>
    <n v="11739"/>
    <n v="3815.8"/>
    <n v="43919"/>
    <n v="1102"/>
    <n v="4568.1000000000004"/>
    <n v="81779"/>
    <n v="6"/>
  </r>
  <r>
    <n v="2010"/>
    <n v="6182"/>
    <s v="Farmers Electric Coop, Inc"/>
    <s v="A"/>
    <s v="Bundled"/>
    <s v="O"/>
    <x v="27"/>
    <x v="1"/>
    <n v="87720"/>
    <n v="768294"/>
    <n v="42056"/>
    <n v="15569"/>
    <n v="145779"/>
    <n v="6058"/>
    <n v="2641"/>
    <n v="34089"/>
    <n v="3"/>
  </r>
  <r>
    <n v="2010"/>
    <n v="6183"/>
    <s v="Fayette Electric Coop, Inc"/>
    <s v="A"/>
    <s v="Bundled"/>
    <s v="O"/>
    <x v="27"/>
    <x v="1"/>
    <n v="15963"/>
    <n v="135050"/>
    <n v="11652"/>
    <n v="6209"/>
    <n v="54323"/>
    <n v="1655"/>
    <n v="3086"/>
    <n v="38303"/>
    <n v="6"/>
  </r>
  <r>
    <n v="2010"/>
    <n v="6192"/>
    <s v="City of Farmer City"/>
    <s v="A"/>
    <s v="Bundled"/>
    <s v="O"/>
    <x v="6"/>
    <x v="0"/>
    <n v="803.2"/>
    <n v="8163"/>
    <n v="1140"/>
    <n v="386"/>
    <n v="4370"/>
    <n v="143"/>
    <n v="708.1"/>
    <n v="8963"/>
    <n v="40"/>
  </r>
  <r>
    <n v="2010"/>
    <n v="6194"/>
    <s v="Farmers Rural Electric Coop Corp"/>
    <s v="A"/>
    <s v="Bundled"/>
    <s v="O"/>
    <x v="29"/>
    <x v="1"/>
    <n v="33284"/>
    <n v="339028"/>
    <n v="22876"/>
    <n v="6524"/>
    <n v="72613"/>
    <n v="1768"/>
    <n v="7725"/>
    <n v="106183"/>
    <n v="6"/>
  </r>
  <r>
    <n v="2010"/>
    <n v="6198"/>
    <s v="Farmers' Electric Coop, Inc"/>
    <s v="A"/>
    <s v="Bundled"/>
    <s v="O"/>
    <x v="38"/>
    <x v="1"/>
    <n v="8236"/>
    <n v="90685"/>
    <n v="9680"/>
    <n v="9218"/>
    <n v="104966"/>
    <n v="1656"/>
    <n v="12898"/>
    <n v="180769"/>
    <n v="1478"/>
  </r>
  <r>
    <n v="2010"/>
    <n v="6199"/>
    <s v="Farmers Mutual Electric Co"/>
    <s v="A"/>
    <s v="Bundled"/>
    <s v="O"/>
    <x v="6"/>
    <x v="1"/>
    <n v="2140.9"/>
    <n v="15992"/>
    <n v="1353"/>
    <n v="429"/>
    <n v="3670"/>
    <n v="158"/>
    <n v="14.7"/>
    <n v="69"/>
    <n v="9"/>
  </r>
  <r>
    <n v="2010"/>
    <n v="6203"/>
    <s v="Farmersville City of"/>
    <s v="A"/>
    <s v="Bundled"/>
    <s v="O"/>
    <x v="27"/>
    <x v="0"/>
    <n v="1737"/>
    <n v="16521"/>
    <n v="1279"/>
    <n v="815"/>
    <n v="7480"/>
    <n v="263"/>
    <n v="563"/>
    <n v="6607"/>
    <n v="16"/>
  </r>
  <r>
    <n v="2010"/>
    <n v="6204"/>
    <s v="City of Farmington"/>
    <s v="A"/>
    <s v="Bundled"/>
    <s v="O"/>
    <x v="38"/>
    <x v="0"/>
    <n v="22242.5"/>
    <n v="271575"/>
    <n v="33979"/>
    <n v="34455.5"/>
    <n v="428750"/>
    <n v="9793"/>
    <n v="20713"/>
    <n v="420769"/>
    <n v="7"/>
  </r>
  <r>
    <n v="2010"/>
    <n v="6205"/>
    <s v="City of Farmington"/>
    <s v="A"/>
    <s v="Bundled"/>
    <s v="O"/>
    <x v="20"/>
    <x v="0"/>
    <n v="7001.4"/>
    <n v="80140"/>
    <n v="5750"/>
    <n v="3945.6"/>
    <n v="43514"/>
    <n v="970"/>
    <n v="8377.2999999999993"/>
    <n v="103572"/>
    <n v="124"/>
  </r>
  <r>
    <n v="2010"/>
    <n v="6206"/>
    <s v="Farmers Electric Coop Corp"/>
    <s v="A"/>
    <s v="Bundled"/>
    <s v="O"/>
    <x v="31"/>
    <x v="1"/>
    <n v="5454"/>
    <n v="53189"/>
    <n v="4106"/>
    <n v="1696"/>
    <n v="20789"/>
    <n v="489"/>
    <n v="1491"/>
    <n v="10452"/>
    <n v="518"/>
  </r>
  <r>
    <n v="2010"/>
    <n v="6207"/>
    <s v="Farmington River Power Company"/>
    <s v="B"/>
    <s v="Energy"/>
    <s v="O"/>
    <x v="48"/>
    <x v="3"/>
    <s v="."/>
    <s v="."/>
    <s v="."/>
    <s v="."/>
    <s v="."/>
    <s v="."/>
    <n v="2681.8"/>
    <n v="30570"/>
    <n v="1"/>
  </r>
  <r>
    <n v="2010"/>
    <n v="6209"/>
    <s v="Town of Farmville"/>
    <s v="A"/>
    <s v="Bundled"/>
    <s v="O"/>
    <x v="18"/>
    <x v="0"/>
    <n v="4744"/>
    <n v="30710"/>
    <n v="2439"/>
    <n v="2875"/>
    <n v="20755"/>
    <n v="462"/>
    <s v="."/>
    <s v="."/>
    <s v="."/>
  </r>
  <r>
    <n v="2010"/>
    <n v="6210"/>
    <s v="City of Farnhamville"/>
    <s v="A"/>
    <s v="Bundled"/>
    <s v="O"/>
    <x v="11"/>
    <x v="0"/>
    <n v="177.2"/>
    <n v="1838"/>
    <n v="224"/>
    <n v="208.2"/>
    <n v="2334"/>
    <n v="33"/>
    <s v="."/>
    <s v="."/>
    <s v="."/>
  </r>
  <r>
    <n v="2010"/>
    <n v="6231"/>
    <s v="City of Fayette"/>
    <s v="A"/>
    <s v="Bundled"/>
    <s v="O"/>
    <x v="20"/>
    <x v="0"/>
    <n v="1220"/>
    <n v="9284"/>
    <n v="1019"/>
    <n v="1319"/>
    <n v="12621"/>
    <n v="196"/>
    <s v="."/>
    <s v="."/>
    <s v="."/>
  </r>
  <r>
    <n v="2010"/>
    <n v="6234"/>
    <s v="City of Fayetteville"/>
    <s v="A"/>
    <s v="Bundled"/>
    <s v="O"/>
    <x v="28"/>
    <x v="0"/>
    <n v="25697"/>
    <n v="264432"/>
    <n v="15452"/>
    <n v="13459"/>
    <n v="128329"/>
    <n v="2423"/>
    <n v="4823"/>
    <n v="68754"/>
    <n v="3"/>
  </r>
  <r>
    <n v="2010"/>
    <n v="6235"/>
    <s v="Public Works Comm-City of Fayetteville"/>
    <s v="A"/>
    <s v="Bundled"/>
    <s v="O"/>
    <x v="18"/>
    <x v="0"/>
    <n v="95029"/>
    <n v="1023931"/>
    <n v="69109"/>
    <n v="69486"/>
    <n v="883484"/>
    <n v="16068"/>
    <n v="15722"/>
    <n v="306931"/>
    <n v="20"/>
  </r>
  <r>
    <n v="2010"/>
    <n v="6258"/>
    <s v="Federated Rural Electric Assn"/>
    <s v="A"/>
    <s v="Bundled"/>
    <s v="O"/>
    <x v="11"/>
    <x v="1"/>
    <n v="71"/>
    <n v="866"/>
    <n v="48"/>
    <n v="4"/>
    <n v="56"/>
    <n v="4"/>
    <s v="."/>
    <s v="."/>
    <s v="."/>
  </r>
  <r>
    <n v="2010"/>
    <n v="6258"/>
    <s v="Federated Rural Electric Assn"/>
    <s v="A"/>
    <s v="Bundled"/>
    <s v="O"/>
    <x v="5"/>
    <x v="1"/>
    <n v="6425"/>
    <n v="78846"/>
    <n v="4461"/>
    <n v="17971"/>
    <n v="273349"/>
    <n v="540"/>
    <n v="1"/>
    <n v="1"/>
    <n v="1"/>
  </r>
  <r>
    <n v="2010"/>
    <n v="6272"/>
    <s v="FEM Electric Assn, Inc"/>
    <s v="A"/>
    <s v="Bundled"/>
    <s v="O"/>
    <x v="32"/>
    <x v="1"/>
    <n v="3298"/>
    <n v="33368"/>
    <n v="1875"/>
    <n v="2354"/>
    <n v="31814"/>
    <n v="250"/>
    <n v="3995"/>
    <n v="68879"/>
    <n v="4"/>
  </r>
  <r>
    <n v="2010"/>
    <n v="6274"/>
    <s v="City of Fennimore"/>
    <s v="A"/>
    <s v="Bundled"/>
    <s v="O"/>
    <x v="7"/>
    <x v="0"/>
    <n v="944.2"/>
    <n v="9823"/>
    <n v="1119"/>
    <n v="486.7"/>
    <n v="5086"/>
    <n v="244"/>
    <n v="1428"/>
    <n v="19645"/>
    <n v="29"/>
  </r>
  <r>
    <n v="2010"/>
    <n v="6276"/>
    <s v="Town of Ferdinand"/>
    <s v="A"/>
    <s v="Bundled"/>
    <s v="O"/>
    <x v="12"/>
    <x v="0"/>
    <n v="527"/>
    <n v="6600"/>
    <n v="595"/>
    <n v="768"/>
    <n v="11370"/>
    <n v="147"/>
    <n v="1413"/>
    <n v="22469"/>
    <n v="20"/>
  </r>
  <r>
    <n v="2010"/>
    <n v="6297"/>
    <s v="PUD No 1 of Ferry County"/>
    <s v="A"/>
    <s v="Bundled"/>
    <s v="O"/>
    <x v="22"/>
    <x v="4"/>
    <n v="2869.1"/>
    <n v="32869"/>
    <n v="2908"/>
    <n v="828.8"/>
    <n v="9346"/>
    <n v="479"/>
    <n v="2605.6999999999998"/>
    <n v="51331"/>
    <n v="25"/>
  </r>
  <r>
    <n v="2010"/>
    <n v="6316"/>
    <s v="Fillmore City Corporation"/>
    <s v="A"/>
    <s v="Bundled"/>
    <s v="O"/>
    <x v="44"/>
    <x v="0"/>
    <n v="638"/>
    <n v="7258"/>
    <n v="887"/>
    <n v="1757"/>
    <n v="24209"/>
    <n v="253"/>
    <n v="85"/>
    <n v="1703"/>
    <n v="15"/>
  </r>
  <r>
    <n v="2010"/>
    <n v="6325"/>
    <s v="First Choice Power"/>
    <s v="D"/>
    <s v="Bundled"/>
    <s v="O"/>
    <x v="27"/>
    <x v="2"/>
    <n v="305834"/>
    <n v="2267836"/>
    <n v="172506"/>
    <n v="159785"/>
    <n v="1363746"/>
    <n v="41695"/>
    <n v="0"/>
    <n v="0"/>
    <n v="0"/>
  </r>
  <r>
    <n v="2010"/>
    <n v="6335"/>
    <s v="Firelands Electric Coop, Inc"/>
    <s v="A"/>
    <s v="Bundled"/>
    <s v="O"/>
    <x v="9"/>
    <x v="1"/>
    <n v="13851"/>
    <n v="124371"/>
    <n v="8495"/>
    <n v="2105"/>
    <n v="21094"/>
    <n v="532"/>
    <n v="0"/>
    <n v="0"/>
    <n v="0"/>
  </r>
  <r>
    <n v="2010"/>
    <n v="6342"/>
    <s v="First Electric Coop Corp"/>
    <s v="A"/>
    <s v="Bundled"/>
    <s v="O"/>
    <x v="31"/>
    <x v="1"/>
    <n v="123610"/>
    <n v="1273724"/>
    <n v="79681"/>
    <n v="20319"/>
    <n v="188198"/>
    <n v="5232"/>
    <n v="25514"/>
    <n v="445441"/>
    <n v="1123"/>
  </r>
  <r>
    <n v="2010"/>
    <n v="6369"/>
    <s v="Fishers Island Utility Co Inc"/>
    <s v="A"/>
    <s v="Bundled"/>
    <s v="O"/>
    <x v="8"/>
    <x v="3"/>
    <n v="1318.8"/>
    <n v="4013"/>
    <n v="652"/>
    <n v="433.4"/>
    <n v="1697"/>
    <n v="108"/>
    <s v="."/>
    <s v="."/>
    <s v="."/>
  </r>
  <r>
    <n v="2010"/>
    <n v="6374"/>
    <s v="Fitchburg Gas and Electric Light Company"/>
    <s v="A"/>
    <s v="Bundled"/>
    <s v="O"/>
    <x v="33"/>
    <x v="3"/>
    <n v="32574"/>
    <n v="174769"/>
    <n v="24449"/>
    <n v="12999"/>
    <n v="67632"/>
    <n v="3655"/>
    <n v="1224"/>
    <n v="6385"/>
    <n v="4"/>
  </r>
  <r>
    <n v="2010"/>
    <n v="6374"/>
    <s v="Fitchburg Gas and Electric Light Company"/>
    <s v="C"/>
    <s v="Delivery"/>
    <s v="O"/>
    <x v="33"/>
    <x v="3"/>
    <n v="19"/>
    <n v="167"/>
    <n v="14"/>
    <n v="4426"/>
    <n v="46046"/>
    <n v="581"/>
    <n v="11723"/>
    <n v="172154"/>
    <n v="25"/>
  </r>
  <r>
    <n v="2010"/>
    <n v="6380"/>
    <s v="Fitzgerald Wtr Lgt &amp; Bond Comm"/>
    <s v="A"/>
    <s v="Bundled"/>
    <s v="O"/>
    <x v="10"/>
    <x v="0"/>
    <n v="8961"/>
    <n v="89181"/>
    <n v="5229"/>
    <n v="3941"/>
    <n v="34669"/>
    <n v="695"/>
    <n v="6583"/>
    <n v="80592"/>
    <n v="50"/>
  </r>
  <r>
    <n v="2010"/>
    <n v="6390"/>
    <s v="City of Flandreau"/>
    <s v="A"/>
    <s v="Bundled"/>
    <s v="O"/>
    <x v="32"/>
    <x v="0"/>
    <n v="903.3"/>
    <n v="11445"/>
    <n v="1075"/>
    <n v="443.7"/>
    <n v="5116"/>
    <n v="261"/>
    <n v="714.1"/>
    <n v="11355"/>
    <n v="38"/>
  </r>
  <r>
    <n v="2010"/>
    <n v="6395"/>
    <s v="Flathead Electric Coop Inc"/>
    <s v="A"/>
    <s v="Bundled"/>
    <s v="O"/>
    <x v="42"/>
    <x v="1"/>
    <n v="49806"/>
    <n v="681884"/>
    <n v="51730"/>
    <n v="26660"/>
    <n v="421098"/>
    <n v="9689"/>
    <n v="10074"/>
    <n v="205093"/>
    <n v="82"/>
  </r>
  <r>
    <n v="2010"/>
    <n v="6396"/>
    <s v="City of Flatonia"/>
    <s v="A"/>
    <s v="Bundled"/>
    <s v="O"/>
    <x v="27"/>
    <x v="0"/>
    <n v="1022.3"/>
    <n v="10343"/>
    <n v="770"/>
    <n v="1981.5"/>
    <n v="13214"/>
    <n v="245"/>
    <s v="."/>
    <s v="."/>
    <s v="."/>
  </r>
  <r>
    <n v="2010"/>
    <n v="6411"/>
    <s v="Flint Electric Membership Corp"/>
    <s v="A"/>
    <s v="Bundled"/>
    <s v="O"/>
    <x v="10"/>
    <x v="1"/>
    <n v="117311.7"/>
    <n v="1241557"/>
    <n v="69486"/>
    <n v="42164.6"/>
    <n v="505779"/>
    <n v="9420"/>
    <n v="5890.9"/>
    <n v="94479"/>
    <n v="391"/>
  </r>
  <r>
    <n v="2010"/>
    <n v="6417"/>
    <s v="City of Flora"/>
    <s v="A"/>
    <s v="Bundled"/>
    <s v="O"/>
    <x v="6"/>
    <x v="0"/>
    <n v="1761"/>
    <n v="26345"/>
    <n v="2350"/>
    <n v="413"/>
    <n v="5161"/>
    <n v="306"/>
    <n v="6727.4"/>
    <n v="88519"/>
    <n v="84"/>
  </r>
  <r>
    <n v="2010"/>
    <n v="6418"/>
    <s v="Town of Fleming"/>
    <s v="A"/>
    <s v="Bundled"/>
    <s v="O"/>
    <x v="36"/>
    <x v="0"/>
    <n v="150"/>
    <n v="1480"/>
    <n v="192"/>
    <n v="70"/>
    <n v="1195"/>
    <n v="40"/>
    <s v="."/>
    <s v="."/>
    <s v="."/>
  </r>
  <r>
    <n v="2010"/>
    <n v="6422"/>
    <s v="Florence City of"/>
    <s v="A"/>
    <s v="Bundled"/>
    <s v="O"/>
    <x v="16"/>
    <x v="0"/>
    <n v="64767"/>
    <n v="712192"/>
    <n v="39801"/>
    <n v="40903"/>
    <n v="413552"/>
    <n v="8008"/>
    <n v="12838"/>
    <n v="162253"/>
    <n v="16"/>
  </r>
  <r>
    <n v="2010"/>
    <n v="6424"/>
    <s v="Florence Utility Comm"/>
    <s v="A"/>
    <s v="Bundled"/>
    <s v="O"/>
    <x v="7"/>
    <x v="0"/>
    <n v="953.1"/>
    <n v="7284"/>
    <n v="1269"/>
    <n v="919.8"/>
    <n v="7151"/>
    <n v="182"/>
    <n v="0"/>
    <n v="0"/>
    <n v="0"/>
  </r>
  <r>
    <n v="2010"/>
    <n v="6425"/>
    <s v="Flora Utilities"/>
    <s v="A"/>
    <s v="Bundled"/>
    <s v="O"/>
    <x v="12"/>
    <x v="0"/>
    <n v="1190"/>
    <n v="12419"/>
    <n v="1130"/>
    <n v="313"/>
    <n v="3506"/>
    <n v="162"/>
    <n v="371"/>
    <n v="4610"/>
    <n v="19"/>
  </r>
  <r>
    <n v="2010"/>
    <n v="6427"/>
    <s v="City of Floresville"/>
    <s v="A"/>
    <s v="Bundled"/>
    <s v="O"/>
    <x v="27"/>
    <x v="0"/>
    <n v="18384.7"/>
    <n v="200109"/>
    <n v="11338"/>
    <n v="8694"/>
    <n v="94344"/>
    <n v="2489"/>
    <s v="."/>
    <s v="."/>
    <s v="."/>
  </r>
  <r>
    <n v="2010"/>
    <n v="6431"/>
    <s v="Flint Hills Rural E C A, Inc"/>
    <s v="A"/>
    <s v="Bundled"/>
    <s v="O"/>
    <x v="23"/>
    <x v="1"/>
    <n v="7490"/>
    <n v="56851"/>
    <n v="5749"/>
    <n v="2789"/>
    <n v="24502"/>
    <n v="812"/>
    <n v="17"/>
    <n v="88"/>
    <n v="21"/>
  </r>
  <r>
    <n v="2010"/>
    <n v="6442"/>
    <s v="Fleming-Mason Energy Coop Inc"/>
    <s v="A"/>
    <s v="Bundled"/>
    <s v="O"/>
    <x v="29"/>
    <x v="1"/>
    <n v="30461.9"/>
    <n v="302665"/>
    <n v="22145"/>
    <n v="10183.1"/>
    <n v="121931"/>
    <n v="1597"/>
    <n v="25549.9"/>
    <n v="440804"/>
    <n v="5"/>
  </r>
  <r>
    <n v="2010"/>
    <n v="6443"/>
    <s v="Florida Keys El Coop Assn, Inc"/>
    <s v="A"/>
    <s v="Bundled"/>
    <s v="O"/>
    <x v="17"/>
    <x v="1"/>
    <n v="44323"/>
    <n v="366258"/>
    <n v="25727"/>
    <n v="12107"/>
    <n v="99425"/>
    <n v="4921"/>
    <n v="19897"/>
    <n v="174146"/>
    <n v="476"/>
  </r>
  <r>
    <n v="2010"/>
    <n v="6452"/>
    <s v="Florida Power &amp; Light Co"/>
    <s v="A"/>
    <s v="Bundled"/>
    <s v="O"/>
    <x v="17"/>
    <x v="3"/>
    <n v="5692673"/>
    <n v="56583308"/>
    <n v="3998944"/>
    <n v="3921152"/>
    <n v="45194918"/>
    <n v="507085"/>
    <n v="214991"/>
    <n v="3143476"/>
    <n v="8980"/>
  </r>
  <r>
    <n v="2010"/>
    <n v="6455"/>
    <s v="Progress Energy Florida Inc"/>
    <s v="A"/>
    <s v="Bundled"/>
    <s v="O"/>
    <x v="17"/>
    <x v="3"/>
    <n v="2785112"/>
    <n v="20524060"/>
    <n v="1451467"/>
    <n v="1584270"/>
    <n v="15181662"/>
    <n v="186866"/>
    <n v="300258"/>
    <n v="3219344"/>
    <n v="2481"/>
  </r>
  <r>
    <n v="2010"/>
    <n v="6457"/>
    <s v="Florida Public Utilities Co"/>
    <s v="A"/>
    <s v="Bundled"/>
    <s v="O"/>
    <x v="17"/>
    <x v="3"/>
    <n v="51489.3"/>
    <n v="347040"/>
    <n v="23589"/>
    <n v="45318.8"/>
    <n v="332328"/>
    <n v="4696"/>
    <n v="7704.6"/>
    <n v="66580"/>
    <n v="2"/>
  </r>
  <r>
    <n v="2010"/>
    <n v="6458"/>
    <s v="First Energy Solutions Corp."/>
    <s v="B"/>
    <s v="Energy"/>
    <s v="O"/>
    <x v="6"/>
    <x v="2"/>
    <s v="."/>
    <s v="."/>
    <s v="."/>
    <n v="72703"/>
    <n v="1345918"/>
    <n v="987"/>
    <n v="38108"/>
    <n v="754572"/>
    <n v="37"/>
  </r>
  <r>
    <n v="2010"/>
    <n v="6458"/>
    <s v="First Energy Solutions Corp."/>
    <s v="B"/>
    <s v="Energy"/>
    <s v="O"/>
    <x v="3"/>
    <x v="2"/>
    <s v="."/>
    <s v="."/>
    <s v="."/>
    <n v="21080"/>
    <n v="247839"/>
    <n v="307"/>
    <n v="2264"/>
    <n v="29300"/>
    <n v="13"/>
  </r>
  <r>
    <n v="2010"/>
    <n v="6458"/>
    <s v="First Energy Solutions Corp."/>
    <s v="B"/>
    <s v="Energy"/>
    <s v="O"/>
    <x v="25"/>
    <x v="2"/>
    <s v="."/>
    <s v="."/>
    <s v="."/>
    <n v="21891"/>
    <n v="354972"/>
    <n v="254"/>
    <n v="54934"/>
    <n v="1062307"/>
    <n v="3"/>
  </r>
  <r>
    <n v="2010"/>
    <n v="6458"/>
    <s v="First Energy Solutions Corp."/>
    <s v="B"/>
    <s v="Energy"/>
    <s v="O"/>
    <x v="37"/>
    <x v="2"/>
    <s v="."/>
    <s v="."/>
    <s v="."/>
    <n v="90109"/>
    <n v="993401"/>
    <n v="812"/>
    <n v="27470"/>
    <n v="309795"/>
    <n v="70"/>
  </r>
  <r>
    <n v="2010"/>
    <n v="6458"/>
    <s v="First Energy Solutions Corp."/>
    <s v="B"/>
    <s v="Energy"/>
    <s v="O"/>
    <x v="9"/>
    <x v="2"/>
    <n v="525653"/>
    <n v="8135208"/>
    <n v="894486"/>
    <n v="747895"/>
    <n v="12599886"/>
    <n v="119590"/>
    <n v="475881"/>
    <n v="8846018"/>
    <n v="1500"/>
  </r>
  <r>
    <n v="2010"/>
    <n v="6458"/>
    <s v="First Energy Solutions Corp."/>
    <s v="B"/>
    <s v="Energy"/>
    <s v="O"/>
    <x v="46"/>
    <x v="2"/>
    <n v="6735"/>
    <n v="79543"/>
    <n v="9649"/>
    <n v="126070"/>
    <n v="1777828"/>
    <n v="2309"/>
    <n v="158070"/>
    <n v="2632112"/>
    <n v="234"/>
  </r>
  <r>
    <n v="2010"/>
    <n v="6472"/>
    <s v="City of Floydada"/>
    <s v="A"/>
    <s v="Bundled"/>
    <s v="O"/>
    <x v="27"/>
    <x v="0"/>
    <n v="1169"/>
    <n v="10875"/>
    <n v="1090"/>
    <n v="782"/>
    <n v="7404"/>
    <n v="256"/>
    <s v="."/>
    <s v="."/>
    <s v="."/>
  </r>
  <r>
    <n v="2010"/>
    <n v="6491"/>
    <s v="Foley Board of Utilities"/>
    <s v="A"/>
    <s v="Bundled"/>
    <s v="O"/>
    <x v="16"/>
    <x v="0"/>
    <n v="59943"/>
    <n v="583229"/>
    <n v="32400"/>
    <n v="40337"/>
    <n v="410530"/>
    <n v="8446"/>
    <n v="5254"/>
    <n v="62638"/>
    <n v="5"/>
  </r>
  <r>
    <n v="2010"/>
    <n v="6496"/>
    <s v="City of Fonda"/>
    <s v="A"/>
    <s v="Bundled"/>
    <s v="O"/>
    <x v="11"/>
    <x v="0"/>
    <n v="233.2"/>
    <n v="2906"/>
    <n v="317"/>
    <n v="102.2"/>
    <n v="1444"/>
    <n v="59"/>
    <n v="65"/>
    <n v="725"/>
    <n v="2"/>
  </r>
  <r>
    <n v="2010"/>
    <n v="6501"/>
    <s v="City of Fontanelle"/>
    <s v="A"/>
    <s v="Bundled"/>
    <s v="O"/>
    <x v="11"/>
    <x v="0"/>
    <n v="464"/>
    <n v="4447"/>
    <n v="390"/>
    <n v="234"/>
    <n v="2098"/>
    <n v="49"/>
    <s v="."/>
    <s v="."/>
    <s v="."/>
  </r>
  <r>
    <n v="2010"/>
    <n v="6509"/>
    <s v="Town of Fort Laramie"/>
    <s v="A"/>
    <s v="Bundled"/>
    <s v="O"/>
    <x v="43"/>
    <x v="0"/>
    <n v="102"/>
    <n v="1279"/>
    <n v="200"/>
    <s v="."/>
    <s v="."/>
    <s v="."/>
    <s v="."/>
    <s v="."/>
    <s v="."/>
  </r>
  <r>
    <n v="2010"/>
    <n v="6579"/>
    <s v="City of Forest City"/>
    <s v="A"/>
    <s v="Bundled"/>
    <s v="O"/>
    <x v="11"/>
    <x v="0"/>
    <n v="1271"/>
    <n v="13964"/>
    <n v="1730"/>
    <n v="2003"/>
    <n v="24040"/>
    <n v="238"/>
    <n v="2077"/>
    <n v="24284"/>
    <n v="1"/>
  </r>
  <r>
    <n v="2010"/>
    <n v="6580"/>
    <s v="Town of Forest City"/>
    <s v="A"/>
    <s v="Bundled"/>
    <s v="O"/>
    <x v="18"/>
    <x v="0"/>
    <n v="4192"/>
    <n v="38985"/>
    <n v="3208"/>
    <n v="4736"/>
    <n v="48116"/>
    <n v="900"/>
    <n v="2547"/>
    <n v="31510"/>
    <n v="18"/>
  </r>
  <r>
    <n v="2010"/>
    <n v="6582"/>
    <s v="City of Forest Grove"/>
    <s v="A"/>
    <s v="Bundled"/>
    <s v="O"/>
    <x v="35"/>
    <x v="0"/>
    <n v="6651.8"/>
    <n v="107730"/>
    <n v="8047"/>
    <n v="1762.6"/>
    <n v="41078"/>
    <n v="796"/>
    <n v="4737.3999999999996"/>
    <n v="81335"/>
    <n v="134"/>
  </r>
  <r>
    <n v="2010"/>
    <n v="6598"/>
    <s v="City of Forsyth"/>
    <s v="A"/>
    <s v="Bundled"/>
    <s v="O"/>
    <x v="10"/>
    <x v="0"/>
    <n v="2143"/>
    <n v="22729"/>
    <n v="1915"/>
    <n v="4444"/>
    <n v="45248"/>
    <n v="525"/>
    <n v="694"/>
    <n v="9191"/>
    <n v="1"/>
  </r>
  <r>
    <n v="2010"/>
    <n v="6604"/>
    <s v="Fort Collins City of"/>
    <s v="A"/>
    <s v="Bundled"/>
    <s v="O"/>
    <x v="36"/>
    <x v="0"/>
    <n v="38483.199999999997"/>
    <n v="494038"/>
    <n v="57949"/>
    <n v="33336.400000000001"/>
    <n v="500597"/>
    <n v="7540"/>
    <n v="21345.8"/>
    <n v="448106"/>
    <n v="15"/>
  </r>
  <r>
    <n v="2010"/>
    <n v="6608"/>
    <s v="Fort Loudoun Electric Coop"/>
    <s v="A"/>
    <s v="Bundled"/>
    <s v="O"/>
    <x v="28"/>
    <x v="1"/>
    <n v="44831"/>
    <n v="490461"/>
    <n v="27490"/>
    <n v="12154"/>
    <n v="120121"/>
    <n v="3869"/>
    <n v="3350"/>
    <n v="35480"/>
    <n v="9"/>
  </r>
  <r>
    <n v="2010"/>
    <n v="6609"/>
    <s v="City of Fort Meade"/>
    <s v="A"/>
    <s v="Bundled"/>
    <s v="O"/>
    <x v="17"/>
    <x v="0"/>
    <n v="4407"/>
    <n v="28520"/>
    <n v="2405"/>
    <n v="2059"/>
    <n v="13102"/>
    <n v="347"/>
    <n v="85"/>
    <n v="553"/>
    <n v="2"/>
  </r>
  <r>
    <n v="2010"/>
    <n v="6610"/>
    <s v="City of Fort Morgan"/>
    <s v="A"/>
    <s v="Bundled"/>
    <s v="O"/>
    <x v="36"/>
    <x v="0"/>
    <n v="3774"/>
    <n v="48463"/>
    <n v="4856"/>
    <n v="4569"/>
    <n v="54043"/>
    <n v="932"/>
    <n v="10962"/>
    <n v="135964"/>
    <n v="5"/>
  </r>
  <r>
    <n v="2010"/>
    <n v="6611"/>
    <s v="Fort Belknap Electric Coop Inc"/>
    <s v="A"/>
    <s v="Bundled"/>
    <s v="O"/>
    <x v="27"/>
    <x v="1"/>
    <n v="5208"/>
    <n v="47668"/>
    <n v="4165"/>
    <n v="5395"/>
    <n v="49484"/>
    <n v="1877"/>
    <n v="1135"/>
    <n v="14064"/>
    <n v="33"/>
  </r>
  <r>
    <n v="2010"/>
    <n v="6612"/>
    <s v="Fort Payne Improvement Auth"/>
    <s v="A"/>
    <s v="Bundled"/>
    <s v="O"/>
    <x v="16"/>
    <x v="0"/>
    <n v="9460"/>
    <n v="105808"/>
    <n v="6213"/>
    <n v="15067"/>
    <n v="166104"/>
    <n v="2135"/>
    <n v="6661"/>
    <n v="82263"/>
    <n v="10"/>
  </r>
  <r>
    <n v="2010"/>
    <n v="6613"/>
    <s v="Town of Fountain"/>
    <s v="A"/>
    <s v="Bundled"/>
    <s v="O"/>
    <x v="18"/>
    <x v="0"/>
    <n v="506"/>
    <n v="3150"/>
    <n v="278"/>
    <n v="81"/>
    <n v="619"/>
    <n v="44"/>
    <s v="."/>
    <s v="."/>
    <s v="."/>
  </r>
  <r>
    <n v="2010"/>
    <n v="6615"/>
    <s v="City of Fort Pierre"/>
    <s v="A"/>
    <s v="Bundled"/>
    <s v="O"/>
    <x v="32"/>
    <x v="0"/>
    <n v="1567"/>
    <n v="14048"/>
    <n v="1050"/>
    <n v="723"/>
    <n v="11880"/>
    <n v="264"/>
    <s v="."/>
    <s v="."/>
    <s v="."/>
  </r>
  <r>
    <n v="2010"/>
    <n v="6616"/>
    <s v="Fort Pierce Utilities Auth"/>
    <s v="A"/>
    <s v="Bundled"/>
    <s v="O"/>
    <x v="17"/>
    <x v="0"/>
    <n v="32178"/>
    <n v="223143"/>
    <n v="22754"/>
    <n v="43015"/>
    <n v="312424"/>
    <n v="5003"/>
    <s v="."/>
    <s v="."/>
    <s v="."/>
  </r>
  <r>
    <n v="2010"/>
    <n v="6617"/>
    <s v="Fort Valley Utility Comm"/>
    <s v="A"/>
    <s v="Bundled"/>
    <s v="O"/>
    <x v="10"/>
    <x v="0"/>
    <n v="4361"/>
    <n v="55440"/>
    <n v="4117"/>
    <n v="5886"/>
    <n v="57163"/>
    <n v="649"/>
    <n v="1176"/>
    <n v="15226"/>
    <n v="2"/>
  </r>
  <r>
    <n v="2010"/>
    <n v="6618"/>
    <s v="Town of Fort Supply"/>
    <s v="A"/>
    <s v="Bundled"/>
    <s v="O"/>
    <x v="24"/>
    <x v="0"/>
    <n v="137"/>
    <n v="1680"/>
    <n v="170"/>
    <n v="23"/>
    <n v="299"/>
    <n v="20"/>
    <n v="0"/>
    <n v="0"/>
    <n v="0"/>
  </r>
  <r>
    <n v="2010"/>
    <n v="6627"/>
    <s v="City of Fosston"/>
    <s v="A"/>
    <s v="Bundled"/>
    <s v="O"/>
    <x v="5"/>
    <x v="0"/>
    <n v="886"/>
    <n v="10214"/>
    <n v="711"/>
    <n v="1010"/>
    <n v="13736"/>
    <n v="207"/>
    <n v="707"/>
    <n v="8608"/>
    <n v="3"/>
  </r>
  <r>
    <n v="2010"/>
    <n v="6638"/>
    <s v="City of Fountain"/>
    <s v="A"/>
    <s v="Bundled"/>
    <s v="O"/>
    <x v="36"/>
    <x v="0"/>
    <n v="12415"/>
    <n v="125785"/>
    <n v="14747"/>
    <n v="2780"/>
    <n v="31945"/>
    <n v="940"/>
    <n v="3335"/>
    <n v="41928"/>
    <n v="28"/>
  </r>
  <r>
    <n v="2010"/>
    <n v="6640"/>
    <s v="Four County Elec Member Corp"/>
    <s v="A"/>
    <s v="Bundled"/>
    <s v="O"/>
    <x v="18"/>
    <x v="1"/>
    <n v="57197"/>
    <n v="491649"/>
    <n v="29379"/>
    <n v="15287.2"/>
    <n v="183019"/>
    <n v="2874"/>
    <n v="12673.8"/>
    <n v="259667"/>
    <n v="7"/>
  </r>
  <r>
    <n v="2010"/>
    <n v="6641"/>
    <s v="4-County Electric Power Assn"/>
    <s v="A"/>
    <s v="Bundled"/>
    <s v="O"/>
    <x v="1"/>
    <x v="1"/>
    <n v="64768"/>
    <n v="629396"/>
    <n v="37038"/>
    <n v="27902"/>
    <n v="238161"/>
    <n v="8357"/>
    <n v="12414"/>
    <n v="139473"/>
    <n v="18"/>
  </r>
  <r>
    <n v="2010"/>
    <n v="6707"/>
    <s v="City of Frankfort"/>
    <s v="A"/>
    <s v="Bundled"/>
    <s v="O"/>
    <x v="12"/>
    <x v="0"/>
    <n v="6685"/>
    <n v="81057"/>
    <n v="7590"/>
    <n v="4355"/>
    <n v="53718"/>
    <n v="1470"/>
    <n v="14265"/>
    <n v="248191"/>
    <n v="63"/>
  </r>
  <r>
    <n v="2010"/>
    <n v="6708"/>
    <s v="Frankfort City of"/>
    <s v="A"/>
    <s v="Bundled"/>
    <s v="O"/>
    <x v="29"/>
    <x v="0"/>
    <n v="17010"/>
    <n v="239401"/>
    <n v="16523"/>
    <n v="8469"/>
    <n v="106447"/>
    <n v="4617"/>
    <n v="23480"/>
    <n v="380551"/>
    <n v="275"/>
  </r>
  <r>
    <n v="2010"/>
    <n v="6709"/>
    <s v="Easley Combined Utility System"/>
    <s v="A"/>
    <s v="Bundled"/>
    <s v="O"/>
    <x v="0"/>
    <x v="0"/>
    <n v="17753"/>
    <n v="172244"/>
    <n v="11655"/>
    <n v="13913"/>
    <n v="135679"/>
    <n v="1904"/>
    <s v="."/>
    <s v="."/>
    <s v="."/>
  </r>
  <r>
    <n v="2010"/>
    <n v="6710"/>
    <s v="Town of Edenton"/>
    <s v="A"/>
    <s v="Bundled"/>
    <s v="O"/>
    <x v="18"/>
    <x v="0"/>
    <n v="6016"/>
    <n v="44502"/>
    <n v="3408"/>
    <n v="3955"/>
    <n v="29598"/>
    <n v="742"/>
    <n v="3038"/>
    <n v="27444"/>
    <n v="35"/>
  </r>
  <r>
    <n v="2010"/>
    <n v="6711"/>
    <s v="Village of Frankfort"/>
    <s v="A"/>
    <s v="Bundled"/>
    <s v="O"/>
    <x v="8"/>
    <x v="0"/>
    <n v="1095"/>
    <n v="15784"/>
    <n v="1492"/>
    <n v="604"/>
    <n v="8084"/>
    <n v="168"/>
    <n v="203"/>
    <n v="2512"/>
    <n v="3"/>
  </r>
  <r>
    <n v="2010"/>
    <n v="6715"/>
    <s v="City of Franklin"/>
    <s v="A"/>
    <s v="Bundled"/>
    <s v="O"/>
    <x v="4"/>
    <x v="0"/>
    <n v="7210"/>
    <n v="82222"/>
    <n v="4752"/>
    <n v="4562"/>
    <n v="53779"/>
    <n v="832"/>
    <n v="1205"/>
    <n v="19024"/>
    <n v="6"/>
  </r>
  <r>
    <n v="2010"/>
    <n v="6716"/>
    <s v="PUD No 1 of Franklin County"/>
    <s v="A"/>
    <s v="Bundled"/>
    <s v="O"/>
    <x v="22"/>
    <x v="4"/>
    <n v="21403"/>
    <n v="321335"/>
    <n v="21222"/>
    <n v="21505"/>
    <n v="343362"/>
    <n v="1837"/>
    <n v="15023"/>
    <n v="285322"/>
    <n v="424"/>
  </r>
  <r>
    <n v="2010"/>
    <n v="6717"/>
    <s v="Franklin Electric Coop"/>
    <s v="A"/>
    <s v="Bundled"/>
    <s v="O"/>
    <x v="16"/>
    <x v="1"/>
    <n v="9791"/>
    <n v="87933"/>
    <n v="6608"/>
    <n v="7552"/>
    <n v="66696"/>
    <n v="1151"/>
    <n v="11339"/>
    <n v="166272"/>
    <n v="4"/>
  </r>
  <r>
    <n v="2010"/>
    <n v="6718"/>
    <s v="City of Franklin"/>
    <s v="A"/>
    <s v="Bundled"/>
    <s v="O"/>
    <x v="29"/>
    <x v="0"/>
    <n v="4595"/>
    <n v="52901"/>
    <n v="3752"/>
    <n v="3775"/>
    <n v="40250"/>
    <n v="1073"/>
    <n v="9516"/>
    <n v="131479"/>
    <n v="7"/>
  </r>
  <r>
    <n v="2010"/>
    <n v="6722"/>
    <s v="Franklin Rural Electric Cooperative"/>
    <s v="A"/>
    <s v="Bundled"/>
    <s v="O"/>
    <x v="11"/>
    <x v="1"/>
    <n v="3289.7"/>
    <n v="30930"/>
    <n v="1557"/>
    <n v="1785.5"/>
    <n v="18983"/>
    <n v="374"/>
    <n v="185.8"/>
    <n v="1947"/>
    <n v="2"/>
  </r>
  <r>
    <n v="2010"/>
    <n v="6723"/>
    <s v="City of Franklin"/>
    <s v="A"/>
    <s v="Bundled"/>
    <s v="O"/>
    <x v="26"/>
    <x v="0"/>
    <n v="503.4"/>
    <n v="4976"/>
    <n v="552"/>
    <n v="601.5"/>
    <n v="6251"/>
    <n v="155"/>
    <n v="1.1000000000000001"/>
    <n v="17"/>
    <n v="7"/>
  </r>
  <r>
    <n v="2010"/>
    <n v="6735"/>
    <s v="Town of Frankton"/>
    <s v="A"/>
    <s v="Bundled"/>
    <s v="O"/>
    <x v="12"/>
    <x v="0"/>
    <n v="1100"/>
    <n v="13012"/>
    <n v="991"/>
    <n v="376"/>
    <n v="5005"/>
    <n v="101"/>
    <n v="31"/>
    <n v="377"/>
    <n v="8"/>
  </r>
  <r>
    <n v="2010"/>
    <n v="6738"/>
    <s v="Franklin Heating Station"/>
    <s v="A"/>
    <s v="Bundled"/>
    <s v="O"/>
    <x v="5"/>
    <x v="5"/>
    <s v="."/>
    <s v="."/>
    <s v="."/>
    <n v="13467"/>
    <n v="163438"/>
    <n v="1"/>
    <s v="."/>
    <s v="."/>
    <s v="."/>
  </r>
  <r>
    <n v="2010"/>
    <n v="6750"/>
    <s v="City of Frederick"/>
    <s v="A"/>
    <s v="Bundled"/>
    <s v="O"/>
    <x v="24"/>
    <x v="0"/>
    <n v="1870"/>
    <n v="20265"/>
    <n v="1814"/>
    <n v="487"/>
    <n v="5432"/>
    <n v="314"/>
    <n v="3331"/>
    <n v="29662"/>
    <n v="66"/>
  </r>
  <r>
    <n v="2010"/>
    <n v="6752"/>
    <s v="Town of Frederick"/>
    <s v="A"/>
    <s v="Bundled"/>
    <s v="O"/>
    <x v="36"/>
    <x v="0"/>
    <n v="4258.7"/>
    <n v="33240"/>
    <n v="3198"/>
    <n v="3520.5"/>
    <n v="31864"/>
    <n v="590"/>
    <s v="."/>
    <s v="."/>
    <s v="."/>
  </r>
  <r>
    <n v="2010"/>
    <n v="6753"/>
    <s v="City of Fredonia"/>
    <s v="A"/>
    <s v="Bundled"/>
    <s v="O"/>
    <x v="13"/>
    <x v="0"/>
    <n v="337"/>
    <n v="6313"/>
    <n v="695"/>
    <n v="174"/>
    <n v="2904"/>
    <n v="90"/>
    <n v="0"/>
    <n v="0"/>
    <n v="0"/>
  </r>
  <r>
    <n v="2010"/>
    <n v="6758"/>
    <s v="City of Fredericksburg"/>
    <s v="A"/>
    <s v="Bundled"/>
    <s v="O"/>
    <x v="27"/>
    <x v="0"/>
    <n v="4546"/>
    <n v="52328"/>
    <n v="4414"/>
    <n v="6492"/>
    <n v="78886"/>
    <n v="1075"/>
    <s v="."/>
    <s v="."/>
    <s v="."/>
  </r>
  <r>
    <n v="2010"/>
    <n v="6759"/>
    <s v="City of Fredericksburg"/>
    <s v="A"/>
    <s v="Bundled"/>
    <s v="O"/>
    <x v="11"/>
    <x v="0"/>
    <n v="389"/>
    <n v="5445"/>
    <n v="470"/>
    <n v="181"/>
    <n v="2605"/>
    <n v="66"/>
    <n v="910"/>
    <n v="11797"/>
    <n v="5"/>
  </r>
  <r>
    <n v="2010"/>
    <n v="6761"/>
    <s v="Fredericktown City of"/>
    <s v="A"/>
    <s v="Bundled"/>
    <s v="O"/>
    <x v="20"/>
    <x v="0"/>
    <n v="2177"/>
    <n v="22678"/>
    <n v="2279"/>
    <n v="1093"/>
    <n v="12221"/>
    <n v="331"/>
    <n v="962"/>
    <n v="11778"/>
    <n v="7"/>
  </r>
  <r>
    <n v="2010"/>
    <n v="6762"/>
    <s v="City of Fredonia"/>
    <s v="A"/>
    <s v="Bundled"/>
    <s v="O"/>
    <x v="23"/>
    <x v="0"/>
    <n v="1316"/>
    <n v="13475"/>
    <n v="1310"/>
    <n v="1297"/>
    <n v="13854"/>
    <n v="301"/>
    <s v="."/>
    <s v="."/>
    <s v="."/>
  </r>
  <r>
    <n v="2010"/>
    <n v="6764"/>
    <s v="Freeburg Village of"/>
    <s v="A"/>
    <s v="Bundled"/>
    <s v="O"/>
    <x v="6"/>
    <x v="0"/>
    <n v="2604"/>
    <n v="22212"/>
    <n v="1876"/>
    <n v="1155"/>
    <n v="10947"/>
    <n v="170"/>
    <n v="500"/>
    <n v="4718"/>
    <n v="23"/>
  </r>
  <r>
    <n v="2010"/>
    <n v="6775"/>
    <s v="Village of Freeport"/>
    <s v="A"/>
    <s v="Bundled"/>
    <s v="O"/>
    <x v="8"/>
    <x v="0"/>
    <n v="14764"/>
    <n v="123986"/>
    <n v="13129"/>
    <n v="16722"/>
    <n v="144060"/>
    <n v="1827"/>
    <s v="."/>
    <s v="."/>
    <s v="."/>
  </r>
  <r>
    <n v="2010"/>
    <n v="6779"/>
    <s v="Fremont City of"/>
    <s v="A"/>
    <s v="Bundled"/>
    <s v="O"/>
    <x v="26"/>
    <x v="0"/>
    <n v="9785"/>
    <n v="151279"/>
    <n v="12105"/>
    <n v="3075"/>
    <n v="43797"/>
    <n v="1568"/>
    <n v="11865"/>
    <n v="226144"/>
    <n v="461"/>
  </r>
  <r>
    <n v="2010"/>
    <n v="6780"/>
    <s v="Town of Fremont"/>
    <s v="A"/>
    <s v="Bundled"/>
    <s v="O"/>
    <x v="18"/>
    <x v="0"/>
    <n v="1233"/>
    <n v="8672"/>
    <n v="656"/>
    <n v="705"/>
    <n v="4903"/>
    <n v="93"/>
    <s v="."/>
    <s v="."/>
    <s v="."/>
  </r>
  <r>
    <n v="2010"/>
    <n v="6782"/>
    <s v="Freeborn-Mower Coop Services"/>
    <s v="A"/>
    <s v="Bundled"/>
    <s v="O"/>
    <x v="11"/>
    <x v="1"/>
    <n v="12.2"/>
    <n v="105"/>
    <n v="6"/>
    <s v="."/>
    <s v="."/>
    <s v="."/>
    <s v="."/>
    <s v="."/>
    <s v="."/>
  </r>
  <r>
    <n v="2010"/>
    <n v="6782"/>
    <s v="Freeborn-Mower Coop Services"/>
    <s v="A"/>
    <s v="Bundled"/>
    <s v="O"/>
    <x v="5"/>
    <x v="1"/>
    <n v="11959.4"/>
    <n v="103232"/>
    <n v="5866"/>
    <n v="2635.7"/>
    <n v="32437"/>
    <n v="94"/>
    <n v="4416.6000000000004"/>
    <n v="61071"/>
    <n v="8"/>
  </r>
  <r>
    <n v="2010"/>
    <n v="6784"/>
    <s v="French Broad Elec Member Corp"/>
    <s v="A"/>
    <s v="Bundled"/>
    <s v="O"/>
    <x v="18"/>
    <x v="1"/>
    <n v="38279.599999999999"/>
    <n v="312670"/>
    <n v="32693"/>
    <n v="11664.9"/>
    <n v="109677"/>
    <n v="2956"/>
    <n v="6886.7"/>
    <n v="89059"/>
    <n v="4"/>
  </r>
  <r>
    <n v="2010"/>
    <n v="6784"/>
    <s v="French Broad Elec Member Corp"/>
    <s v="A"/>
    <s v="Bundled"/>
    <s v="O"/>
    <x v="28"/>
    <x v="1"/>
    <n v="1027.5"/>
    <n v="8508"/>
    <n v="939"/>
    <n v="70.099999999999994"/>
    <n v="522"/>
    <n v="50"/>
    <s v="."/>
    <s v="."/>
    <s v="."/>
  </r>
  <r>
    <n v="2010"/>
    <n v="6793"/>
    <s v="City of Friend"/>
    <s v="A"/>
    <s v="Bundled"/>
    <s v="O"/>
    <x v="26"/>
    <x v="0"/>
    <n v="575"/>
    <n v="6129"/>
    <n v="516"/>
    <n v="504"/>
    <n v="5387"/>
    <n v="143"/>
    <s v="."/>
    <s v="."/>
    <s v="."/>
  </r>
  <r>
    <n v="2010"/>
    <n v="6803"/>
    <s v="Town of Front Royal"/>
    <s v="A"/>
    <s v="Bundled"/>
    <s v="O"/>
    <x v="4"/>
    <x v="0"/>
    <n v="8626"/>
    <n v="92972"/>
    <n v="6331"/>
    <n v="5790"/>
    <n v="72737"/>
    <n v="951"/>
    <s v="."/>
    <s v="."/>
    <s v="."/>
  </r>
  <r>
    <n v="2010"/>
    <n v="6804"/>
    <s v="Frontier Power Company"/>
    <s v="A"/>
    <s v="Bundled"/>
    <s v="O"/>
    <x v="9"/>
    <x v="1"/>
    <n v="11633"/>
    <n v="100522"/>
    <n v="8008"/>
    <n v="2173"/>
    <n v="18485"/>
    <n v="953"/>
    <s v="."/>
    <s v="."/>
    <s v="."/>
  </r>
  <r>
    <n v="2010"/>
    <n v="6839"/>
    <s v="City of Fulton"/>
    <s v="A"/>
    <s v="Bundled"/>
    <s v="O"/>
    <x v="20"/>
    <x v="0"/>
    <n v="5143"/>
    <n v="54125"/>
    <n v="4580"/>
    <n v="5412"/>
    <n v="38722"/>
    <n v="925"/>
    <n v="5022"/>
    <n v="62454"/>
    <n v="64"/>
  </r>
  <r>
    <n v="2010"/>
    <n v="6840"/>
    <s v="City of Fulton"/>
    <s v="A"/>
    <s v="Bundled"/>
    <s v="O"/>
    <x v="29"/>
    <x v="0"/>
    <n v="1874"/>
    <n v="18728"/>
    <n v="1391"/>
    <n v="2247"/>
    <n v="24069"/>
    <n v="324"/>
    <n v="1481"/>
    <n v="17681"/>
    <n v="2"/>
  </r>
  <r>
    <n v="2010"/>
    <n v="6848"/>
    <s v="Fulton County Rural E M C"/>
    <s v="A"/>
    <s v="Bundled"/>
    <s v="O"/>
    <x v="12"/>
    <x v="1"/>
    <n v="8021"/>
    <n v="71352"/>
    <n v="5215"/>
    <n v="2319.9"/>
    <n v="21484"/>
    <n v="651"/>
    <n v="308.60000000000002"/>
    <n v="1950"/>
    <n v="136"/>
  </r>
  <r>
    <n v="2010"/>
    <n v="6866"/>
    <s v="G &amp; K, Inc"/>
    <s v="A"/>
    <s v="Bundled"/>
    <s v="O"/>
    <x v="15"/>
    <x v="3"/>
    <n v="244"/>
    <n v="401"/>
    <n v="62"/>
    <n v="1166"/>
    <n v="1879"/>
    <n v="54"/>
    <n v="114"/>
    <n v="193"/>
    <n v="1"/>
  </r>
  <r>
    <n v="2010"/>
    <n v="6894"/>
    <s v="City of Gaffney"/>
    <s v="A"/>
    <s v="Bundled"/>
    <s v="O"/>
    <x v="0"/>
    <x v="0"/>
    <n v="6835"/>
    <n v="77874"/>
    <n v="5593"/>
    <n v="9965"/>
    <n v="104151"/>
    <n v="1646"/>
    <n v="3219"/>
    <n v="45684"/>
    <n v="29"/>
  </r>
  <r>
    <n v="2010"/>
    <n v="6896"/>
    <s v="City of Galt"/>
    <s v="A"/>
    <s v="Bundled"/>
    <s v="O"/>
    <x v="20"/>
    <x v="0"/>
    <n v="142"/>
    <n v="1901"/>
    <n v="146"/>
    <n v="61"/>
    <n v="1043"/>
    <n v="20"/>
    <s v="."/>
    <s v="."/>
    <s v="."/>
  </r>
  <r>
    <n v="2010"/>
    <n v="6907"/>
    <s v="City of Greendale"/>
    <s v="A"/>
    <s v="Bundled"/>
    <s v="O"/>
    <x v="12"/>
    <x v="0"/>
    <n v="2344"/>
    <n v="24079"/>
    <n v="1919"/>
    <n v="1319"/>
    <n v="18935"/>
    <n v="249"/>
    <n v="4617"/>
    <n v="68974"/>
    <n v="10"/>
  </r>
  <r>
    <n v="2010"/>
    <n v="6909"/>
    <s v="Gainesville Regional Utilities"/>
    <s v="A"/>
    <s v="Bundled"/>
    <s v="O"/>
    <x v="17"/>
    <x v="0"/>
    <n v="113458"/>
    <n v="851454"/>
    <n v="81973"/>
    <n v="108797"/>
    <n v="805014"/>
    <n v="10355"/>
    <n v="16284"/>
    <n v="168034"/>
    <n v="12"/>
  </r>
  <r>
    <n v="2010"/>
    <n v="6914"/>
    <s v="City of Galion"/>
    <s v="A"/>
    <s v="Bundled"/>
    <s v="O"/>
    <x v="9"/>
    <x v="0"/>
    <n v="4885.1000000000004"/>
    <n v="50491"/>
    <n v="5836"/>
    <n v="735.7"/>
    <n v="8854"/>
    <n v="161"/>
    <n v="3138.8"/>
    <n v="43407"/>
    <n v="74"/>
  </r>
  <r>
    <n v="2010"/>
    <n v="6915"/>
    <s v="Galena Electric Utility"/>
    <s v="A"/>
    <s v="Bundled"/>
    <s v="O"/>
    <x v="15"/>
    <x v="0"/>
    <n v="574"/>
    <n v="861"/>
    <n v="211"/>
    <n v="1841"/>
    <n v="3270"/>
    <n v="134"/>
    <n v="0"/>
    <n v="0"/>
    <n v="0"/>
  </r>
  <r>
    <n v="2010"/>
    <n v="6923"/>
    <s v="City of Gallatin"/>
    <s v="A"/>
    <s v="Bundled"/>
    <s v="O"/>
    <x v="28"/>
    <x v="0"/>
    <n v="16541"/>
    <n v="206666"/>
    <n v="12805"/>
    <n v="15650"/>
    <n v="184726"/>
    <n v="2554"/>
    <n v="28656"/>
    <n v="409053"/>
    <n v="22"/>
  </r>
  <r>
    <n v="2010"/>
    <n v="6924"/>
    <s v="City of Gallatin"/>
    <s v="A"/>
    <s v="Bundled"/>
    <s v="O"/>
    <x v="20"/>
    <x v="0"/>
    <n v="1283"/>
    <n v="9808"/>
    <n v="800"/>
    <n v="632"/>
    <n v="5242"/>
    <n v="168"/>
    <s v="."/>
    <s v="."/>
    <s v="."/>
  </r>
  <r>
    <n v="2010"/>
    <n v="6930"/>
    <s v="City of Gallup"/>
    <s v="A"/>
    <s v="Bundled"/>
    <s v="O"/>
    <x v="38"/>
    <x v="0"/>
    <n v="5156"/>
    <n v="52147"/>
    <n v="8419"/>
    <n v="16352"/>
    <n v="171055"/>
    <n v="2442"/>
    <s v="."/>
    <s v="."/>
    <s v="."/>
  </r>
  <r>
    <n v="2010"/>
    <n v="6931"/>
    <s v="City of Galva"/>
    <s v="A"/>
    <s v="Bundled"/>
    <s v="O"/>
    <x v="23"/>
    <x v="0"/>
    <n v="427"/>
    <n v="5145"/>
    <n v="394"/>
    <n v="54"/>
    <n v="655"/>
    <n v="50"/>
    <s v="."/>
    <s v="."/>
    <s v="."/>
  </r>
  <r>
    <n v="2010"/>
    <n v="6941"/>
    <s v="City of Garden City"/>
    <s v="A"/>
    <s v="Bundled"/>
    <s v="O"/>
    <x v="23"/>
    <x v="0"/>
    <n v="7595"/>
    <n v="74369"/>
    <n v="9789"/>
    <n v="5850"/>
    <n v="59090"/>
    <n v="990"/>
    <n v="8595"/>
    <n v="128610"/>
    <n v="399"/>
  </r>
  <r>
    <n v="2010"/>
    <n v="6949"/>
    <s v="City of Gardner"/>
    <s v="A"/>
    <s v="Bundled"/>
    <s v="O"/>
    <x v="23"/>
    <x v="0"/>
    <n v="8986"/>
    <n v="79169"/>
    <n v="6922"/>
    <n v="3905"/>
    <n v="46772"/>
    <n v="425"/>
    <n v="630"/>
    <n v="6974"/>
    <n v="5"/>
  </r>
  <r>
    <n v="2010"/>
    <n v="6950"/>
    <s v="Garland Light &amp; Power Company"/>
    <s v="A"/>
    <s v="Bundled"/>
    <s v="O"/>
    <x v="43"/>
    <x v="1"/>
    <n v="2682"/>
    <n v="20580"/>
    <n v="1793"/>
    <n v="321"/>
    <n v="2417"/>
    <n v="35"/>
    <n v="318"/>
    <n v="2432"/>
    <n v="73"/>
  </r>
  <r>
    <n v="2010"/>
    <n v="6957"/>
    <s v="Garkane Energy Coop, Inc"/>
    <s v="A"/>
    <s v="Bundled"/>
    <s v="O"/>
    <x v="13"/>
    <x v="1"/>
    <n v="2164"/>
    <n v="21086"/>
    <n v="1118"/>
    <n v="1492"/>
    <n v="16193"/>
    <n v="295"/>
    <s v="."/>
    <s v="."/>
    <s v="."/>
  </r>
  <r>
    <n v="2010"/>
    <n v="6957"/>
    <s v="Garkane Energy Coop, Inc"/>
    <s v="A"/>
    <s v="Bundled"/>
    <s v="O"/>
    <x v="44"/>
    <x v="1"/>
    <n v="8586"/>
    <n v="95408"/>
    <n v="9303"/>
    <n v="7029"/>
    <n v="78625"/>
    <n v="1857"/>
    <n v="1542"/>
    <n v="22607"/>
    <n v="1"/>
  </r>
  <r>
    <n v="2010"/>
    <n v="6958"/>
    <s v="City of Garland"/>
    <s v="A"/>
    <s v="Bundled"/>
    <s v="O"/>
    <x v="27"/>
    <x v="0"/>
    <n v="110449"/>
    <n v="963215"/>
    <n v="61721"/>
    <n v="83041"/>
    <n v="807482"/>
    <n v="6272"/>
    <n v="18366"/>
    <n v="278417"/>
    <n v="8"/>
  </r>
  <r>
    <n v="2010"/>
    <n v="6965"/>
    <s v="City of Garnett"/>
    <s v="A"/>
    <s v="Bundled"/>
    <s v="O"/>
    <x v="23"/>
    <x v="0"/>
    <n v="1963"/>
    <n v="15402"/>
    <n v="1575"/>
    <n v="344"/>
    <n v="3103"/>
    <n v="266"/>
    <n v="967"/>
    <n v="9763"/>
    <n v="45"/>
  </r>
  <r>
    <n v="2010"/>
    <n v="6970"/>
    <s v="City of Garrett"/>
    <s v="A"/>
    <s v="Bundled"/>
    <s v="O"/>
    <x v="12"/>
    <x v="0"/>
    <n v="2678"/>
    <n v="31987"/>
    <n v="2894"/>
    <n v="1043"/>
    <n v="12236"/>
    <n v="253"/>
    <n v="3496"/>
    <n v="44558"/>
    <n v="52"/>
  </r>
  <r>
    <n v="2010"/>
    <n v="6993"/>
    <s v="City of Gas City"/>
    <s v="A"/>
    <s v="Bundled"/>
    <s v="O"/>
    <x v="12"/>
    <x v="0"/>
    <n v="2242"/>
    <n v="32720"/>
    <n v="2793"/>
    <n v="1720"/>
    <n v="27832"/>
    <n v="342"/>
    <s v="."/>
    <s v="."/>
    <s v="."/>
  </r>
  <r>
    <n v="2010"/>
    <n v="7019"/>
    <s v="Gay &amp; Robinson Inc"/>
    <s v="A"/>
    <s v="Bundled"/>
    <s v="O"/>
    <x v="50"/>
    <x v="5"/>
    <n v="5"/>
    <n v="62"/>
    <n v="8"/>
    <n v="53"/>
    <n v="3343"/>
    <n v="7"/>
    <s v="."/>
    <s v="."/>
    <s v="."/>
  </r>
  <r>
    <n v="2010"/>
    <n v="7024"/>
    <s v="Gascosage Electric Coop"/>
    <s v="A"/>
    <s v="Bundled"/>
    <s v="O"/>
    <x v="20"/>
    <x v="1"/>
    <n v="12569"/>
    <n v="143143"/>
    <n v="8869"/>
    <n v="2348"/>
    <n v="24876"/>
    <n v="869"/>
    <n v="1601"/>
    <n v="23610"/>
    <n v="2"/>
  </r>
  <r>
    <n v="2010"/>
    <n v="7027"/>
    <s v="City of Gastonia"/>
    <s v="A"/>
    <s v="Bundled"/>
    <s v="O"/>
    <x v="18"/>
    <x v="0"/>
    <n v="30486.5"/>
    <n v="270144"/>
    <n v="22789"/>
    <n v="31717.1"/>
    <n v="340935"/>
    <n v="3258"/>
    <n v="5176.8"/>
    <n v="73076"/>
    <n v="86"/>
  </r>
  <r>
    <n v="2010"/>
    <n v="7048"/>
    <s v="City of Geary"/>
    <s v="A"/>
    <s v="Bundled"/>
    <s v="O"/>
    <x v="24"/>
    <x v="0"/>
    <n v="707"/>
    <n v="5951"/>
    <n v="611"/>
    <n v="290"/>
    <n v="2175"/>
    <n v="50"/>
    <n v="15"/>
    <n v="101"/>
    <n v="5"/>
  </r>
  <r>
    <n v="2010"/>
    <n v="7084"/>
    <s v="City of Declo"/>
    <s v="A"/>
    <s v="Bundled"/>
    <s v="O"/>
    <x v="21"/>
    <x v="0"/>
    <n v="88"/>
    <n v="1392"/>
    <n v="107"/>
    <n v="51"/>
    <n v="862"/>
    <n v="14"/>
    <n v="200"/>
    <n v="2425"/>
    <n v="11"/>
  </r>
  <r>
    <n v="2010"/>
    <n v="7090"/>
    <s v="GreyStone Power Corporation"/>
    <s v="A"/>
    <s v="Bundled"/>
    <s v="O"/>
    <x v="10"/>
    <x v="1"/>
    <n v="170612"/>
    <n v="1747429"/>
    <n v="110888"/>
    <n v="61044"/>
    <n v="608892"/>
    <n v="10766"/>
    <n v="29105"/>
    <n v="448193"/>
    <n v="60"/>
  </r>
  <r>
    <n v="2010"/>
    <n v="7095"/>
    <s v="Geneseo City of"/>
    <s v="A"/>
    <s v="Bundled"/>
    <s v="O"/>
    <x v="6"/>
    <x v="0"/>
    <n v="2917"/>
    <n v="27738"/>
    <n v="3040"/>
    <n v="2968"/>
    <n v="31447"/>
    <n v="625"/>
    <n v="208"/>
    <n v="2129"/>
    <n v="16"/>
  </r>
  <r>
    <n v="2010"/>
    <n v="7096"/>
    <s v="City of Geneva"/>
    <s v="A"/>
    <s v="Bundled"/>
    <s v="O"/>
    <x v="6"/>
    <x v="0"/>
    <n v="7424"/>
    <n v="77649"/>
    <n v="8010"/>
    <n v="11408"/>
    <n v="143725"/>
    <n v="1960"/>
    <n v="9518"/>
    <n v="145110"/>
    <n v="30"/>
  </r>
  <r>
    <n v="2010"/>
    <n v="7100"/>
    <s v="Village of Genoa"/>
    <s v="A"/>
    <s v="Bundled"/>
    <s v="O"/>
    <x v="9"/>
    <x v="0"/>
    <n v="915"/>
    <n v="7729"/>
    <n v="1007"/>
    <n v="596"/>
    <n v="4424"/>
    <n v="131"/>
    <n v="335"/>
    <n v="3233"/>
    <n v="4"/>
  </r>
  <r>
    <n v="2010"/>
    <n v="7128"/>
    <s v="City of Georgetown"/>
    <s v="A"/>
    <s v="Bundled"/>
    <s v="O"/>
    <x v="0"/>
    <x v="0"/>
    <n v="4201"/>
    <n v="53616"/>
    <n v="3852"/>
    <n v="6062"/>
    <n v="74857"/>
    <n v="1201"/>
    <n v="0"/>
    <n v="0"/>
    <n v="0"/>
  </r>
  <r>
    <n v="2010"/>
    <n v="7129"/>
    <s v="Georgetown City of"/>
    <s v="A"/>
    <s v="Bundled"/>
    <s v="O"/>
    <x v="27"/>
    <x v="0"/>
    <n v="28558"/>
    <n v="215222"/>
    <n v="18732"/>
    <n v="27083"/>
    <n v="230573"/>
    <n v="2322"/>
    <n v="3418"/>
    <n v="37993"/>
    <n v="19"/>
  </r>
  <r>
    <n v="2010"/>
    <n v="7130"/>
    <s v="Town of Georgetown"/>
    <s v="A"/>
    <s v="Bundled"/>
    <s v="O"/>
    <x v="33"/>
    <x v="0"/>
    <n v="4753"/>
    <n v="31054"/>
    <n v="3049"/>
    <n v="697"/>
    <n v="3565"/>
    <n v="309"/>
    <n v="1817"/>
    <n v="13854"/>
    <n v="106"/>
  </r>
  <r>
    <n v="2010"/>
    <n v="7131"/>
    <s v="Village of Georgetown"/>
    <s v="A"/>
    <s v="Bundled"/>
    <s v="O"/>
    <x v="9"/>
    <x v="0"/>
    <n v="1878"/>
    <n v="25187"/>
    <n v="1842"/>
    <n v="1831"/>
    <n v="24565"/>
    <n v="297"/>
    <s v="."/>
    <s v="."/>
    <s v="."/>
  </r>
  <r>
    <n v="2010"/>
    <n v="7140"/>
    <s v="Georgia Power Co"/>
    <s v="A"/>
    <s v="Bundled"/>
    <s v="O"/>
    <x v="10"/>
    <x v="3"/>
    <n v="3025172.9"/>
    <n v="29433085"/>
    <n v="2048658"/>
    <n v="3041647"/>
    <n v="34345187"/>
    <n v="302926"/>
    <n v="1429082.5"/>
    <n v="23209403"/>
    <n v="8180"/>
  </r>
  <r>
    <n v="2010"/>
    <n v="7149"/>
    <s v="City of Gering"/>
    <s v="A"/>
    <s v="Bundled"/>
    <s v="O"/>
    <x v="26"/>
    <x v="0"/>
    <n v="4274"/>
    <n v="33513"/>
    <n v="3402"/>
    <n v="1299"/>
    <n v="17446"/>
    <n v="515"/>
    <n v="1771"/>
    <n v="16966"/>
    <n v="35"/>
  </r>
  <r>
    <n v="2010"/>
    <n v="7174"/>
    <s v="Gibson Electric Members Corp"/>
    <s v="A"/>
    <s v="Bundled"/>
    <s v="O"/>
    <x v="28"/>
    <x v="1"/>
    <n v="50857"/>
    <n v="529732"/>
    <n v="28776"/>
    <n v="18372"/>
    <n v="162680"/>
    <n v="5953"/>
    <n v="13209"/>
    <n v="187414"/>
    <n v="13"/>
  </r>
  <r>
    <n v="2010"/>
    <n v="7184"/>
    <s v="City of Giddings"/>
    <s v="A"/>
    <s v="Bundled"/>
    <s v="O"/>
    <x v="27"/>
    <x v="0"/>
    <n v="2814"/>
    <n v="26508"/>
    <n v="1844"/>
    <n v="2432"/>
    <n v="27907"/>
    <n v="390"/>
    <n v="0"/>
    <n v="0"/>
    <n v="0"/>
  </r>
  <r>
    <n v="2010"/>
    <n v="7194"/>
    <s v="City of Gilbert"/>
    <s v="A"/>
    <s v="Bundled"/>
    <s v="O"/>
    <x v="5"/>
    <x v="0"/>
    <n v="481"/>
    <n v="6241"/>
    <n v="921"/>
    <n v="340"/>
    <n v="4287"/>
    <n v="79"/>
    <s v="."/>
    <s v="."/>
    <s v="."/>
  </r>
  <r>
    <n v="2010"/>
    <n v="7200"/>
    <s v="City of Gilman City"/>
    <s v="A"/>
    <s v="Bundled"/>
    <s v="O"/>
    <x v="20"/>
    <x v="0"/>
    <n v="158"/>
    <n v="1666"/>
    <n v="154"/>
    <n v="47"/>
    <n v="590"/>
    <n v="43"/>
    <s v="."/>
    <s v="."/>
    <s v="."/>
  </r>
  <r>
    <n v="2010"/>
    <n v="7222"/>
    <s v="Gillette City of"/>
    <s v="A"/>
    <s v="Bundled"/>
    <s v="O"/>
    <x v="43"/>
    <x v="0"/>
    <n v="11359"/>
    <n v="126991"/>
    <n v="11968"/>
    <n v="11788"/>
    <n v="170410"/>
    <n v="2227"/>
    <s v="."/>
    <s v="."/>
    <s v="."/>
  </r>
  <r>
    <n v="2010"/>
    <n v="7249"/>
    <s v="City of Giltner"/>
    <s v="A"/>
    <s v="Bundled"/>
    <s v="O"/>
    <x v="26"/>
    <x v="0"/>
    <n v="260"/>
    <n v="2718"/>
    <n v="186"/>
    <n v="122"/>
    <n v="815"/>
    <n v="32"/>
    <n v="93"/>
    <n v="550"/>
    <n v="7"/>
  </r>
  <r>
    <n v="2010"/>
    <n v="7256"/>
    <s v="Girard Borough of"/>
    <s v="A"/>
    <s v="Bundled"/>
    <s v="O"/>
    <x v="46"/>
    <x v="0"/>
    <n v="1216"/>
    <n v="10308"/>
    <n v="1306"/>
    <n v="140"/>
    <n v="1113"/>
    <n v="132"/>
    <n v="2071"/>
    <n v="18821"/>
    <n v="89"/>
  </r>
  <r>
    <n v="2010"/>
    <n v="7257"/>
    <s v="Girard City of"/>
    <s v="A"/>
    <s v="Bundled"/>
    <s v="O"/>
    <x v="23"/>
    <x v="0"/>
    <n v="2096"/>
    <n v="14590"/>
    <n v="1378"/>
    <n v="828"/>
    <n v="6190"/>
    <n v="226"/>
    <n v="1134"/>
    <n v="10847"/>
    <n v="57"/>
  </r>
  <r>
    <n v="2010"/>
    <n v="7262"/>
    <s v="Glacier Electric Coop, Inc"/>
    <s v="A"/>
    <s v="Bundled"/>
    <s v="O"/>
    <x v="42"/>
    <x v="1"/>
    <n v="6389"/>
    <n v="68494"/>
    <n v="5786"/>
    <n v="5320"/>
    <n v="73445"/>
    <n v="1651"/>
    <n v="1080"/>
    <n v="19094"/>
    <n v="4"/>
  </r>
  <r>
    <n v="2010"/>
    <n v="7264"/>
    <s v="Glades Electric Coop, Inc"/>
    <s v="A"/>
    <s v="Bundled"/>
    <s v="O"/>
    <x v="17"/>
    <x v="1"/>
    <n v="23770"/>
    <n v="161772"/>
    <n v="12286"/>
    <n v="14495"/>
    <n v="95321"/>
    <n v="3991"/>
    <n v="5993"/>
    <n v="61457"/>
    <n v="12"/>
  </r>
  <r>
    <n v="2010"/>
    <n v="7265"/>
    <s v="City of Gladstone"/>
    <s v="A"/>
    <s v="Bundled"/>
    <s v="O"/>
    <x v="25"/>
    <x v="0"/>
    <n v="2366"/>
    <n v="17678"/>
    <n v="2598"/>
    <n v="1079"/>
    <n v="9210"/>
    <n v="300"/>
    <n v="528"/>
    <n v="5368"/>
    <n v="12"/>
  </r>
  <r>
    <n v="2010"/>
    <n v="7269"/>
    <s v="City of Glasco"/>
    <s v="A"/>
    <s v="Bundled"/>
    <s v="O"/>
    <x v="23"/>
    <x v="0"/>
    <n v="286"/>
    <n v="2510"/>
    <n v="343"/>
    <n v="90"/>
    <n v="865"/>
    <n v="69"/>
    <s v="."/>
    <s v="."/>
    <s v="."/>
  </r>
  <r>
    <n v="2010"/>
    <n v="7270"/>
    <s v="City of Glasgow"/>
    <s v="A"/>
    <s v="Bundled"/>
    <s v="O"/>
    <x v="29"/>
    <x v="0"/>
    <n v="6857"/>
    <n v="71087"/>
    <n v="5294"/>
    <n v="12537"/>
    <n v="126214"/>
    <n v="1886"/>
    <n v="9138"/>
    <n v="127922"/>
    <n v="18"/>
  </r>
  <r>
    <n v="2010"/>
    <n v="7279"/>
    <s v="GEXA Corp."/>
    <s v="B"/>
    <s v="Energy"/>
    <s v="O"/>
    <x v="48"/>
    <x v="2"/>
    <n v="0"/>
    <n v="0"/>
    <n v="0"/>
    <n v="43477"/>
    <n v="413940"/>
    <n v="3338"/>
    <n v="0"/>
    <n v="0"/>
    <n v="0"/>
  </r>
  <r>
    <n v="2010"/>
    <n v="7279"/>
    <s v="GEXA Corp."/>
    <s v="B"/>
    <s v="Energy"/>
    <s v="O"/>
    <x v="49"/>
    <x v="2"/>
    <n v="0"/>
    <n v="0"/>
    <n v="0"/>
    <n v="9968"/>
    <n v="115388"/>
    <n v="4124"/>
    <n v="0"/>
    <n v="0"/>
    <n v="0"/>
  </r>
  <r>
    <n v="2010"/>
    <n v="7279"/>
    <s v="GEXA Corp."/>
    <s v="B"/>
    <s v="Energy"/>
    <s v="O"/>
    <x v="45"/>
    <x v="2"/>
    <n v="0"/>
    <n v="0"/>
    <n v="0"/>
    <n v="339"/>
    <n v="3885"/>
    <n v="57"/>
    <n v="0"/>
    <n v="0"/>
    <n v="0"/>
  </r>
  <r>
    <n v="2010"/>
    <n v="7279"/>
    <s v="GEXA Corp."/>
    <s v="B"/>
    <s v="Energy"/>
    <s v="O"/>
    <x v="6"/>
    <x v="2"/>
    <n v="0"/>
    <n v="0"/>
    <n v="0"/>
    <n v="2983"/>
    <n v="44755"/>
    <n v="112"/>
    <n v="0"/>
    <n v="0"/>
    <n v="0"/>
  </r>
  <r>
    <n v="2010"/>
    <n v="7279"/>
    <s v="GEXA Corp."/>
    <s v="B"/>
    <s v="Energy"/>
    <s v="O"/>
    <x v="33"/>
    <x v="2"/>
    <n v="0"/>
    <n v="0"/>
    <n v="0"/>
    <n v="64185"/>
    <n v="677754"/>
    <n v="4015"/>
    <n v="0"/>
    <n v="0"/>
    <n v="0"/>
  </r>
  <r>
    <n v="2010"/>
    <n v="7279"/>
    <s v="GEXA Corp."/>
    <s v="B"/>
    <s v="Energy"/>
    <s v="O"/>
    <x v="3"/>
    <x v="2"/>
    <n v="0"/>
    <n v="0"/>
    <n v="0"/>
    <n v="31141"/>
    <n v="327927"/>
    <n v="1719"/>
    <n v="0"/>
    <n v="0"/>
    <n v="0"/>
  </r>
  <r>
    <n v="2010"/>
    <n v="7279"/>
    <s v="GEXA Corp."/>
    <s v="B"/>
    <s v="Energy"/>
    <s v="O"/>
    <x v="39"/>
    <x v="2"/>
    <n v="0"/>
    <n v="0"/>
    <n v="0"/>
    <n v="25197"/>
    <n v="376766"/>
    <n v="527"/>
    <n v="0"/>
    <n v="0"/>
    <n v="0"/>
  </r>
  <r>
    <n v="2010"/>
    <n v="7279"/>
    <s v="GEXA Corp."/>
    <s v="B"/>
    <s v="Energy"/>
    <s v="O"/>
    <x v="34"/>
    <x v="2"/>
    <n v="0"/>
    <n v="0"/>
    <n v="0"/>
    <n v="2908"/>
    <n v="34698"/>
    <n v="764"/>
    <n v="0"/>
    <n v="0"/>
    <n v="0"/>
  </r>
  <r>
    <n v="2010"/>
    <n v="7279"/>
    <s v="GEXA Corp."/>
    <s v="B"/>
    <s v="Energy"/>
    <s v="O"/>
    <x v="37"/>
    <x v="2"/>
    <n v="0"/>
    <n v="0"/>
    <n v="0"/>
    <n v="16899"/>
    <n v="173342"/>
    <n v="1677"/>
    <n v="0"/>
    <n v="0"/>
    <n v="0"/>
  </r>
  <r>
    <n v="2010"/>
    <n v="7279"/>
    <s v="GEXA Corp."/>
    <s v="B"/>
    <s v="Energy"/>
    <s v="O"/>
    <x v="46"/>
    <x v="2"/>
    <n v="0"/>
    <n v="0"/>
    <n v="0"/>
    <n v="5221"/>
    <n v="60861"/>
    <n v="631"/>
    <n v="0"/>
    <n v="0"/>
    <n v="0"/>
  </r>
  <r>
    <n v="2010"/>
    <n v="7279"/>
    <s v="GEXA Corp."/>
    <s v="B"/>
    <s v="Energy"/>
    <s v="O"/>
    <x v="47"/>
    <x v="2"/>
    <n v="0"/>
    <n v="0"/>
    <n v="0"/>
    <n v="22077"/>
    <n v="241320"/>
    <n v="2339"/>
    <n v="0"/>
    <n v="0"/>
    <n v="0"/>
  </r>
  <r>
    <n v="2010"/>
    <n v="7279"/>
    <s v="GEXA Corp."/>
    <s v="D"/>
    <s v="Bundled"/>
    <s v="O"/>
    <x v="27"/>
    <x v="2"/>
    <n v="139256"/>
    <n v="1860845"/>
    <n v="116356"/>
    <n v="310825"/>
    <n v="4511899"/>
    <n v="42277"/>
    <n v="0"/>
    <n v="0"/>
    <n v="0"/>
  </r>
  <r>
    <n v="2010"/>
    <n v="7287"/>
    <s v="City of Glen Elder"/>
    <s v="A"/>
    <s v="Bundled"/>
    <s v="O"/>
    <x v="23"/>
    <x v="0"/>
    <n v="269"/>
    <n v="2440"/>
    <n v="268"/>
    <n v="195"/>
    <n v="1709"/>
    <n v="63"/>
    <s v="."/>
    <s v="."/>
    <s v="."/>
  </r>
  <r>
    <n v="2010"/>
    <n v="7292"/>
    <s v="Glencoe Light &amp; Power Comm"/>
    <s v="A"/>
    <s v="Bundled"/>
    <s v="O"/>
    <x v="5"/>
    <x v="0"/>
    <n v="2261"/>
    <n v="22024"/>
    <n v="2392"/>
    <n v="2831"/>
    <n v="29359"/>
    <n v="372"/>
    <n v="1874"/>
    <n v="22513"/>
    <n v="2"/>
  </r>
  <r>
    <n v="2010"/>
    <n v="7294"/>
    <s v="City of Glendale"/>
    <s v="A"/>
    <s v="Bundled"/>
    <s v="O"/>
    <x v="19"/>
    <x v="0"/>
    <n v="54505.8"/>
    <n v="366298"/>
    <n v="71755"/>
    <n v="49092.4"/>
    <n v="323035"/>
    <n v="12695"/>
    <n v="50864.2"/>
    <n v="386797"/>
    <n v="228"/>
  </r>
  <r>
    <n v="2010"/>
    <n v="7295"/>
    <s v="City of Glidden"/>
    <s v="A"/>
    <s v="Bundled"/>
    <s v="O"/>
    <x v="11"/>
    <x v="0"/>
    <n v="493"/>
    <n v="5764"/>
    <n v="517"/>
    <n v="108"/>
    <n v="1238"/>
    <n v="91"/>
    <n v="124"/>
    <n v="1352"/>
    <n v="9"/>
  </r>
  <r>
    <n v="2010"/>
    <n v="7300"/>
    <s v="Glenwood Springs City of"/>
    <s v="A"/>
    <s v="Bundled"/>
    <s v="O"/>
    <x v="36"/>
    <x v="0"/>
    <n v="2935.6"/>
    <n v="37802"/>
    <n v="4793"/>
    <n v="6597.9"/>
    <n v="89544"/>
    <n v="1315"/>
    <s v="."/>
    <s v="."/>
    <s v="."/>
  </r>
  <r>
    <n v="2010"/>
    <n v="7303"/>
    <s v="Glidden Rural Electric Coop"/>
    <s v="A"/>
    <s v="Bundled"/>
    <s v="O"/>
    <x v="11"/>
    <x v="1"/>
    <n v="5455.3"/>
    <n v="45654"/>
    <n v="2380"/>
    <n v="5840.1"/>
    <n v="82877"/>
    <n v="329"/>
    <n v="0"/>
    <n v="0"/>
    <n v="0"/>
  </r>
  <r>
    <n v="2010"/>
    <n v="7311"/>
    <s v="Village of Glouster"/>
    <s v="A"/>
    <s v="Bundled"/>
    <s v="O"/>
    <x v="9"/>
    <x v="0"/>
    <n v="879"/>
    <n v="7693"/>
    <n v="838"/>
    <n v="360"/>
    <n v="1252"/>
    <n v="148"/>
    <s v="."/>
    <s v="."/>
    <s v="."/>
  </r>
  <r>
    <n v="2010"/>
    <n v="7318"/>
    <s v="Goldenwest Electric Coop, Inc"/>
    <s v="A"/>
    <s v="Bundled"/>
    <s v="O"/>
    <x v="42"/>
    <x v="1"/>
    <n v="616.20000000000005"/>
    <n v="5593"/>
    <n v="685"/>
    <n v="90.4"/>
    <n v="801"/>
    <n v="10"/>
    <s v="."/>
    <s v="."/>
    <s v="."/>
  </r>
  <r>
    <n v="2010"/>
    <n v="7318"/>
    <s v="Goldenwest Electric Coop, Inc"/>
    <s v="A"/>
    <s v="Bundled"/>
    <s v="O"/>
    <x v="41"/>
    <x v="1"/>
    <n v="623.79999999999995"/>
    <n v="5949"/>
    <n v="603"/>
    <n v="796.3"/>
    <n v="9401"/>
    <n v="38"/>
    <s v="."/>
    <s v="."/>
    <s v="."/>
  </r>
  <r>
    <n v="2010"/>
    <n v="7353"/>
    <s v="Golden Valley Elec Assn Inc"/>
    <s v="A"/>
    <s v="Bundled"/>
    <s v="O"/>
    <x v="15"/>
    <x v="1"/>
    <n v="61625.2"/>
    <n v="304785"/>
    <n v="37530"/>
    <n v="26303.8"/>
    <n v="140257"/>
    <n v="6458"/>
    <n v="129233.60000000001"/>
    <n v="843125"/>
    <n v="464"/>
  </r>
  <r>
    <n v="2010"/>
    <n v="7359"/>
    <s v="Borough of Goldsboro"/>
    <s v="A"/>
    <s v="Bundled"/>
    <s v="O"/>
    <x v="46"/>
    <x v="0"/>
    <n v="638"/>
    <n v="5011"/>
    <n v="357"/>
    <n v="54"/>
    <n v="438"/>
    <n v="25"/>
    <n v="0"/>
    <n v="0"/>
    <n v="0"/>
  </r>
  <r>
    <n v="2010"/>
    <n v="7368"/>
    <s v="City of Goldthwaite"/>
    <s v="A"/>
    <s v="Bundled"/>
    <s v="O"/>
    <x v="27"/>
    <x v="0"/>
    <n v="1215"/>
    <n v="10005"/>
    <n v="899"/>
    <n v="629"/>
    <n v="4727"/>
    <n v="290"/>
    <n v="733"/>
    <n v="5787"/>
    <n v="28"/>
  </r>
  <r>
    <n v="2010"/>
    <n v="7370"/>
    <s v="City of Gonzales"/>
    <s v="A"/>
    <s v="Bundled"/>
    <s v="O"/>
    <x v="27"/>
    <x v="0"/>
    <n v="3529"/>
    <n v="33671"/>
    <n v="2338"/>
    <n v="2351"/>
    <n v="26056"/>
    <n v="564"/>
    <n v="1648"/>
    <n v="22774"/>
    <n v="1"/>
  </r>
  <r>
    <n v="2010"/>
    <n v="7374"/>
    <s v="City of Goodland"/>
    <s v="A"/>
    <s v="Bundled"/>
    <s v="O"/>
    <x v="23"/>
    <x v="0"/>
    <n v="2100"/>
    <n v="17700"/>
    <n v="2170"/>
    <n v="1086"/>
    <n v="8990"/>
    <n v="458"/>
    <n v="2063"/>
    <n v="19525"/>
    <n v="51"/>
  </r>
  <r>
    <n v="2010"/>
    <n v="7411"/>
    <s v="City of Gothenburg"/>
    <s v="A"/>
    <s v="Bundled"/>
    <s v="O"/>
    <x v="26"/>
    <x v="0"/>
    <n v="1446"/>
    <n v="21084"/>
    <n v="1468"/>
    <n v="1090"/>
    <n v="14746"/>
    <n v="372"/>
    <n v="1539"/>
    <n v="23886"/>
    <n v="13"/>
  </r>
  <r>
    <n v="2010"/>
    <n v="7419"/>
    <s v="City of Goldsmith"/>
    <s v="A"/>
    <s v="Bundled"/>
    <s v="O"/>
    <x v="27"/>
    <x v="0"/>
    <n v="230"/>
    <n v="1735"/>
    <n v="150"/>
    <n v="64"/>
    <n v="493"/>
    <n v="36"/>
    <s v="."/>
    <s v="."/>
    <s v="."/>
  </r>
  <r>
    <n v="2010"/>
    <n v="7424"/>
    <s v="Gowrie Municipal Utilities"/>
    <s v="A"/>
    <s v="Bundled"/>
    <s v="O"/>
    <x v="11"/>
    <x v="0"/>
    <n v="379"/>
    <n v="3882"/>
    <n v="475"/>
    <n v="345"/>
    <n v="3833"/>
    <n v="130"/>
    <s v="."/>
    <s v="."/>
    <s v="."/>
  </r>
  <r>
    <n v="2010"/>
    <n v="7441"/>
    <s v="Goltry Public Works Authority"/>
    <s v="A"/>
    <s v="Bundled"/>
    <s v="O"/>
    <x v="24"/>
    <x v="0"/>
    <n v="186"/>
    <n v="1737"/>
    <n v="148"/>
    <n v="31"/>
    <n v="218"/>
    <n v="19"/>
    <s v="."/>
    <s v="."/>
    <s v="."/>
  </r>
  <r>
    <n v="2010"/>
    <n v="7442"/>
    <s v="Grafton Electric"/>
    <s v="A"/>
    <s v="Bundled"/>
    <s v="O"/>
    <x v="11"/>
    <x v="0"/>
    <n v="112.1"/>
    <n v="1320"/>
    <n v="139"/>
    <n v="35.9"/>
    <n v="510"/>
    <n v="15"/>
    <n v="0"/>
    <n v="0"/>
    <n v="0"/>
  </r>
  <r>
    <n v="2010"/>
    <n v="7443"/>
    <s v="City of Graettinger"/>
    <s v="A"/>
    <s v="Bundled"/>
    <s v="O"/>
    <x v="11"/>
    <x v="0"/>
    <n v="387"/>
    <n v="5403"/>
    <n v="438"/>
    <n v="126"/>
    <n v="1575"/>
    <n v="88"/>
    <n v="194"/>
    <n v="2574"/>
    <n v="14"/>
  </r>
  <r>
    <n v="2010"/>
    <n v="7444"/>
    <s v="Grafton City of"/>
    <s v="A"/>
    <s v="Bundled"/>
    <s v="O"/>
    <x v="41"/>
    <x v="0"/>
    <n v="2018"/>
    <n v="23905"/>
    <n v="1852"/>
    <n v="848"/>
    <n v="9483"/>
    <n v="273"/>
    <n v="1250"/>
    <n v="19228"/>
    <n v="10"/>
  </r>
  <r>
    <n v="2010"/>
    <n v="7445"/>
    <s v="Grafton Village of"/>
    <s v="A"/>
    <s v="Bundled"/>
    <s v="O"/>
    <x v="9"/>
    <x v="0"/>
    <n v="1158"/>
    <n v="10552"/>
    <n v="1038"/>
    <n v="781"/>
    <n v="6641"/>
    <n v="164"/>
    <n v="955"/>
    <n v="10542"/>
    <n v="6"/>
  </r>
  <r>
    <n v="2010"/>
    <n v="7450"/>
    <s v="Grady Electric Membership Corp"/>
    <s v="A"/>
    <s v="Bundled"/>
    <s v="O"/>
    <x v="10"/>
    <x v="1"/>
    <n v="28143"/>
    <n v="279605"/>
    <n v="18163"/>
    <n v="2403"/>
    <n v="25535"/>
    <n v="696"/>
    <n v="2815"/>
    <n v="31015"/>
    <n v="297"/>
  </r>
  <r>
    <n v="2010"/>
    <n v="7456"/>
    <s v="Graham County Electric Coop Inc"/>
    <s v="A"/>
    <s v="Bundled"/>
    <s v="O"/>
    <x v="13"/>
    <x v="1"/>
    <n v="10101"/>
    <n v="74173"/>
    <n v="7603"/>
    <n v="5289"/>
    <n v="39922"/>
    <n v="680"/>
    <n v="3724"/>
    <n v="32641"/>
    <n v="15"/>
  </r>
  <r>
    <n v="2010"/>
    <n v="7460"/>
    <s v="Goodhue County Coop Elec Assn"/>
    <s v="A"/>
    <s v="Bundled"/>
    <s v="O"/>
    <x v="5"/>
    <x v="1"/>
    <n v="9271"/>
    <n v="81943"/>
    <n v="4639"/>
    <n v="0"/>
    <n v="0"/>
    <n v="0"/>
    <n v="664"/>
    <n v="5849"/>
    <n v="250"/>
  </r>
  <r>
    <n v="2010"/>
    <n v="7478"/>
    <s v="Town of Granada"/>
    <s v="A"/>
    <s v="Bundled"/>
    <s v="O"/>
    <x v="36"/>
    <x v="0"/>
    <n v="333"/>
    <n v="2443"/>
    <n v="233"/>
    <n v="96"/>
    <n v="753"/>
    <n v="26"/>
    <s v="."/>
    <s v="."/>
    <s v="."/>
  </r>
  <r>
    <n v="2010"/>
    <n v="7480"/>
    <s v="City of Granbury"/>
    <s v="A"/>
    <s v="Bundled"/>
    <s v="O"/>
    <x v="27"/>
    <x v="0"/>
    <n v="3689"/>
    <n v="28574"/>
    <n v="2370"/>
    <n v="7558"/>
    <n v="61652"/>
    <n v="792"/>
    <n v="0"/>
    <s v="."/>
    <s v="."/>
  </r>
  <r>
    <n v="2010"/>
    <n v="7483"/>
    <s v="City of Grand Haven"/>
    <s v="A"/>
    <s v="Bundled"/>
    <s v="O"/>
    <x v="25"/>
    <x v="0"/>
    <n v="9787"/>
    <n v="80845"/>
    <n v="11580"/>
    <n v="12298"/>
    <n v="90748"/>
    <n v="1744"/>
    <n v="9008"/>
    <n v="98526"/>
    <n v="125"/>
  </r>
  <r>
    <n v="2010"/>
    <n v="7484"/>
    <s v="Grand Electric Coop, Inc"/>
    <s v="A"/>
    <s v="Bundled"/>
    <s v="O"/>
    <x v="42"/>
    <x v="1"/>
    <n v="12.7"/>
    <n v="154"/>
    <n v="15"/>
    <s v="."/>
    <s v="."/>
    <s v="."/>
    <s v="."/>
    <s v="."/>
    <s v="."/>
  </r>
  <r>
    <n v="2010"/>
    <n v="7484"/>
    <s v="Grand Electric Coop, Inc"/>
    <s v="A"/>
    <s v="Bundled"/>
    <s v="O"/>
    <x v="32"/>
    <x v="1"/>
    <n v="3991.7"/>
    <n v="47824"/>
    <n v="4667"/>
    <n v="6350.6"/>
    <n v="115141"/>
    <n v="227"/>
    <s v="."/>
    <s v="."/>
    <s v="."/>
  </r>
  <r>
    <n v="2010"/>
    <n v="7485"/>
    <s v="City of Grant"/>
    <s v="A"/>
    <s v="Bundled"/>
    <s v="O"/>
    <x v="26"/>
    <x v="0"/>
    <n v="602"/>
    <n v="7601"/>
    <n v="595"/>
    <n v="500"/>
    <n v="6146"/>
    <n v="182"/>
    <n v="227"/>
    <n v="2981"/>
    <n v="14"/>
  </r>
  <r>
    <n v="2010"/>
    <n v="7486"/>
    <s v="Grand Junction City of"/>
    <s v="A"/>
    <s v="Bundled"/>
    <s v="O"/>
    <x v="11"/>
    <x v="0"/>
    <n v="460"/>
    <n v="3442"/>
    <n v="397"/>
    <n v="158"/>
    <n v="1215"/>
    <n v="83"/>
    <n v="64"/>
    <n v="712"/>
    <n v="6"/>
  </r>
  <r>
    <n v="2010"/>
    <n v="7487"/>
    <s v="City of Grand Marais"/>
    <s v="A"/>
    <s v="Bundled"/>
    <s v="O"/>
    <x v="5"/>
    <x v="0"/>
    <n v="940"/>
    <n v="7797"/>
    <n v="975"/>
    <n v="1365"/>
    <n v="13515"/>
    <n v="346"/>
    <s v="."/>
    <s v="."/>
    <s v="."/>
  </r>
  <r>
    <n v="2010"/>
    <n v="7489"/>
    <s v="Grand Rapids Public Util Comm"/>
    <s v="A"/>
    <s v="Bundled"/>
    <s v="O"/>
    <x v="5"/>
    <x v="0"/>
    <n v="5044"/>
    <n v="48875"/>
    <n v="5587"/>
    <n v="8007"/>
    <n v="94853"/>
    <n v="1349"/>
    <n v="1637"/>
    <n v="23684"/>
    <n v="6"/>
  </r>
  <r>
    <n v="2010"/>
    <n v="7490"/>
    <s v="Grand River Dam Authority"/>
    <s v="A"/>
    <s v="Bundled"/>
    <s v="O"/>
    <x v="24"/>
    <x v="7"/>
    <n v="0"/>
    <n v="0"/>
    <n v="0"/>
    <n v="431.1"/>
    <n v="4876"/>
    <n v="57"/>
    <n v="42117.1"/>
    <n v="765445"/>
    <n v="28"/>
  </r>
  <r>
    <n v="2010"/>
    <n v="7494"/>
    <s v="Granite Falls City of"/>
    <s v="A"/>
    <s v="Bundled"/>
    <s v="O"/>
    <x v="5"/>
    <x v="0"/>
    <n v="1228"/>
    <n v="12649"/>
    <n v="1356"/>
    <n v="1453"/>
    <n v="14575"/>
    <n v="269"/>
    <n v="106"/>
    <n v="1651"/>
    <n v="7"/>
  </r>
  <r>
    <n v="2010"/>
    <n v="7496"/>
    <s v="Granite Falls Town of"/>
    <s v="A"/>
    <s v="Bundled"/>
    <s v="O"/>
    <x v="18"/>
    <x v="0"/>
    <n v="2844"/>
    <n v="26555"/>
    <n v="2004"/>
    <n v="2146"/>
    <n v="25294"/>
    <n v="393"/>
    <n v="392"/>
    <n v="4977"/>
    <n v="9"/>
  </r>
  <r>
    <n v="2010"/>
    <n v="7501"/>
    <s v="City of Granite"/>
    <s v="A"/>
    <s v="Bundled"/>
    <s v="O"/>
    <x v="24"/>
    <x v="0"/>
    <n v="479.1"/>
    <n v="5484"/>
    <n v="503"/>
    <n v="105.4"/>
    <n v="1130"/>
    <n v="102"/>
    <s v="."/>
    <s v="."/>
    <s v="."/>
  </r>
  <r>
    <n v="2010"/>
    <n v="7515"/>
    <s v="City of Grantville"/>
    <s v="A"/>
    <s v="Bundled"/>
    <s v="O"/>
    <x v="10"/>
    <x v="0"/>
    <n v="1013"/>
    <n v="9435"/>
    <n v="734"/>
    <n v="306.10000000000002"/>
    <n v="2300"/>
    <n v="54"/>
    <s v="."/>
    <s v="."/>
    <s v="."/>
  </r>
  <r>
    <n v="2010"/>
    <n v="7548"/>
    <s v="PUD No 1 of Grays Harbor Cnty"/>
    <s v="A"/>
    <s v="Bundled"/>
    <s v="O"/>
    <x v="22"/>
    <x v="4"/>
    <n v="39452"/>
    <n v="477890"/>
    <n v="34818"/>
    <n v="21743"/>
    <n v="281585"/>
    <n v="4547"/>
    <n v="7921"/>
    <n v="131206"/>
    <n v="2354"/>
  </r>
  <r>
    <n v="2010"/>
    <n v="7554"/>
    <s v="Green Mountain Energy Company"/>
    <s v="D"/>
    <s v="Bundled"/>
    <s v="O"/>
    <x v="27"/>
    <x v="2"/>
    <n v="215311"/>
    <n v="2289045"/>
    <n v="212346"/>
    <n v="178169"/>
    <n v="2349337"/>
    <n v="32475"/>
    <s v="."/>
    <s v="."/>
    <s v="."/>
  </r>
  <r>
    <n v="2010"/>
    <n v="7558"/>
    <s v="Grayson Rural Electric Coop Corp"/>
    <s v="A"/>
    <s v="Bundled"/>
    <s v="O"/>
    <x v="29"/>
    <x v="1"/>
    <n v="22417"/>
    <n v="192055"/>
    <n v="14260"/>
    <n v="5747"/>
    <n v="58739"/>
    <n v="1272"/>
    <n v="1134"/>
    <n v="18569"/>
    <n v="1"/>
  </r>
  <r>
    <n v="2010"/>
    <n v="7559"/>
    <s v="Grayson-Collin Elec Coop, Inc"/>
    <s v="A"/>
    <s v="Bundled"/>
    <s v="O"/>
    <x v="27"/>
    <x v="1"/>
    <n v="74243"/>
    <n v="635446"/>
    <n v="34216"/>
    <n v="18249"/>
    <n v="131486"/>
    <n v="2203"/>
    <s v="."/>
    <s v="."/>
    <s v="."/>
  </r>
  <r>
    <n v="2010"/>
    <n v="7561"/>
    <s v="Greenbelt Electric Coop, Inc"/>
    <s v="A"/>
    <s v="Bundled"/>
    <s v="O"/>
    <x v="27"/>
    <x v="1"/>
    <n v="3672"/>
    <n v="24063"/>
    <n v="3458"/>
    <n v="2866"/>
    <n v="23544"/>
    <n v="814"/>
    <n v="4793"/>
    <n v="55577"/>
    <n v="545"/>
  </r>
  <r>
    <n v="2010"/>
    <n v="7563"/>
    <s v="Grand Valley Rrl Pwr Line, Inc"/>
    <s v="A"/>
    <s v="Bundled"/>
    <s v="O"/>
    <x v="36"/>
    <x v="1"/>
    <n v="17142"/>
    <n v="141278"/>
    <n v="13901"/>
    <n v="7788"/>
    <n v="67384"/>
    <n v="2121"/>
    <n v="725"/>
    <n v="8839"/>
    <n v="123"/>
  </r>
  <r>
    <n v="2010"/>
    <n v="7593"/>
    <s v="City of Green Cove Springs"/>
    <s v="A"/>
    <s v="Bundled"/>
    <s v="O"/>
    <x v="17"/>
    <x v="0"/>
    <n v="6140"/>
    <n v="48165"/>
    <n v="3187"/>
    <n v="7495"/>
    <n v="60678"/>
    <n v="656"/>
    <n v="1020"/>
    <n v="9300"/>
    <n v="3"/>
  </r>
  <r>
    <n v="2010"/>
    <n v="7600"/>
    <s v="Village of Green Island"/>
    <s v="A"/>
    <s v="Bundled"/>
    <s v="O"/>
    <x v="8"/>
    <x v="0"/>
    <n v="941"/>
    <n v="9415"/>
    <n v="1445"/>
    <n v="1606"/>
    <n v="16063"/>
    <n v="179"/>
    <s v="."/>
    <s v="."/>
    <s v="."/>
  </r>
  <r>
    <n v="2010"/>
    <n v="7601"/>
    <s v="Green Mountain Power Corp"/>
    <s v="A"/>
    <s v="Bundled"/>
    <s v="O"/>
    <x v="40"/>
    <x v="3"/>
    <n v="90353"/>
    <n v="573807"/>
    <n v="80697"/>
    <n v="89081"/>
    <n v="698688"/>
    <n v="14661"/>
    <n v="57999"/>
    <n v="640406"/>
    <n v="31"/>
  </r>
  <r>
    <n v="2010"/>
    <n v="7624"/>
    <s v="Village of Greene"/>
    <s v="A"/>
    <s v="Bundled"/>
    <s v="O"/>
    <x v="8"/>
    <x v="0"/>
    <n v="930"/>
    <n v="16816"/>
    <n v="1106"/>
    <n v="157"/>
    <n v="2254"/>
    <n v="110"/>
    <n v="897"/>
    <n v="19740"/>
    <n v="42"/>
  </r>
  <r>
    <n v="2010"/>
    <n v="7625"/>
    <s v="Greeneville City of"/>
    <s v="A"/>
    <s v="Bundled"/>
    <s v="O"/>
    <x v="28"/>
    <x v="0"/>
    <n v="46565"/>
    <n v="529574"/>
    <n v="30768"/>
    <n v="27461"/>
    <n v="286344"/>
    <n v="6977"/>
    <n v="25999"/>
    <n v="360511"/>
    <n v="25"/>
  </r>
  <r>
    <n v="2010"/>
    <n v="7626"/>
    <s v="City of Greenfield"/>
    <s v="A"/>
    <s v="Bundled"/>
    <s v="O"/>
    <x v="11"/>
    <x v="0"/>
    <n v="951.3"/>
    <n v="9708"/>
    <n v="1008"/>
    <n v="924.9"/>
    <n v="10404"/>
    <n v="266"/>
    <n v="1644.9"/>
    <n v="19288"/>
    <n v="1"/>
  </r>
  <r>
    <n v="2010"/>
    <n v="7627"/>
    <s v="City of Greenfield"/>
    <s v="A"/>
    <s v="Bundled"/>
    <s v="O"/>
    <x v="12"/>
    <x v="0"/>
    <n v="7683"/>
    <n v="94248"/>
    <n v="9003"/>
    <n v="8406"/>
    <n v="107650"/>
    <n v="940"/>
    <n v="8308"/>
    <n v="117573"/>
    <n v="16"/>
  </r>
  <r>
    <n v="2010"/>
    <n v="7630"/>
    <s v="Village of Greenport"/>
    <s v="A"/>
    <s v="Bundled"/>
    <s v="O"/>
    <x v="8"/>
    <x v="0"/>
    <n v="1436"/>
    <n v="12053"/>
    <n v="1841"/>
    <n v="1462.5"/>
    <n v="15290"/>
    <n v="434"/>
    <n v="381.8"/>
    <n v="4086"/>
    <n v="5"/>
  </r>
  <r>
    <n v="2010"/>
    <n v="7631"/>
    <s v="City of Greensburg"/>
    <s v="A"/>
    <s v="Bundled"/>
    <s v="O"/>
    <x v="23"/>
    <x v="0"/>
    <n v="834"/>
    <n v="7268"/>
    <n v="454"/>
    <n v="553"/>
    <n v="5159"/>
    <n v="102"/>
    <n v="0"/>
    <n v="0"/>
    <n v="0"/>
  </r>
  <r>
    <n v="2010"/>
    <n v="7633"/>
    <s v="Village of Greenup"/>
    <s v="A"/>
    <s v="Bundled"/>
    <s v="O"/>
    <x v="6"/>
    <x v="0"/>
    <n v="724"/>
    <n v="6834"/>
    <n v="762"/>
    <n v="849"/>
    <n v="8147"/>
    <n v="151"/>
    <s v="."/>
    <s v="."/>
    <s v="."/>
  </r>
  <r>
    <n v="2010"/>
    <n v="7634"/>
    <s v="Greenville, City of"/>
    <s v="A"/>
    <s v="Bundled"/>
    <s v="O"/>
    <x v="27"/>
    <x v="0"/>
    <n v="15400"/>
    <n v="151024"/>
    <n v="11145"/>
    <n v="32295"/>
    <n v="394810"/>
    <n v="2140"/>
    <s v="."/>
    <s v="."/>
    <s v="."/>
  </r>
  <r>
    <n v="2010"/>
    <n v="7639"/>
    <s v="Greenville Utilities Comm"/>
    <s v="A"/>
    <s v="Bundled"/>
    <s v="O"/>
    <x v="18"/>
    <x v="0"/>
    <n v="96362"/>
    <n v="742379"/>
    <n v="56165"/>
    <n v="77643"/>
    <n v="708005"/>
    <n v="7398"/>
    <n v="21441"/>
    <n v="253964"/>
    <n v="330"/>
  </r>
  <r>
    <n v="2010"/>
    <n v="7643"/>
    <s v="Village of Greenwich"/>
    <s v="A"/>
    <s v="Bundled"/>
    <s v="O"/>
    <x v="9"/>
    <x v="0"/>
    <n v="704.8"/>
    <n v="7722"/>
    <n v="684"/>
    <n v="169"/>
    <n v="1869"/>
    <n v="58"/>
    <n v="697"/>
    <n v="7612"/>
    <n v="8"/>
  </r>
  <r>
    <n v="2010"/>
    <n v="7646"/>
    <s v="Greenwood Commissioners-Pub Wk"/>
    <s v="A"/>
    <s v="Bundled"/>
    <s v="O"/>
    <x v="0"/>
    <x v="0"/>
    <n v="10761.1"/>
    <n v="125154"/>
    <n v="11072"/>
    <n v="4460.7"/>
    <n v="48531"/>
    <n v="2557"/>
    <n v="9244.5"/>
    <n v="146402"/>
    <n v="216"/>
  </r>
  <r>
    <n v="2010"/>
    <n v="7650"/>
    <s v="Village of Greenwood"/>
    <s v="A"/>
    <s v="Bundled"/>
    <s v="O"/>
    <x v="26"/>
    <x v="0"/>
    <n v="263"/>
    <n v="2898"/>
    <n v="268"/>
    <n v="106.6"/>
    <n v="1219"/>
    <n v="29"/>
    <s v="."/>
    <s v="."/>
    <s v="."/>
  </r>
  <r>
    <n v="2010"/>
    <n v="7651"/>
    <s v="Greenwood Utilities Comm"/>
    <s v="A"/>
    <s v="Bundled"/>
    <s v="O"/>
    <x v="1"/>
    <x v="0"/>
    <n v="10706"/>
    <n v="113251"/>
    <n v="8150"/>
    <n v="13250"/>
    <n v="135570"/>
    <n v="1782"/>
    <n v="2019"/>
    <n v="25013"/>
    <n v="3"/>
  </r>
  <r>
    <n v="2010"/>
    <n v="7654"/>
    <s v="Greer Commission of Public Wks"/>
    <s v="A"/>
    <s v="Bundled"/>
    <s v="O"/>
    <x v="0"/>
    <x v="0"/>
    <n v="17162"/>
    <n v="183153"/>
    <n v="13588"/>
    <n v="14974"/>
    <n v="160421"/>
    <n v="3940"/>
    <n v="0"/>
    <n v="0"/>
    <n v="0"/>
  </r>
  <r>
    <n v="2010"/>
    <n v="7665"/>
    <s v="Village of Gresham"/>
    <s v="A"/>
    <s v="Bundled"/>
    <s v="O"/>
    <x v="7"/>
    <x v="0"/>
    <n v="949"/>
    <n v="7653"/>
    <n v="954"/>
    <n v="394"/>
    <n v="3250"/>
    <n v="168"/>
    <n v="1175"/>
    <n v="12094"/>
    <n v="9"/>
  </r>
  <r>
    <n v="2010"/>
    <n v="7677"/>
    <s v="City of Gridley"/>
    <s v="A"/>
    <s v="Bundled"/>
    <s v="O"/>
    <x v="19"/>
    <x v="0"/>
    <n v="2522"/>
    <n v="14905"/>
    <n v="2301"/>
    <n v="2609"/>
    <n v="15561"/>
    <n v="484"/>
    <n v="314"/>
    <n v="2508"/>
    <n v="11"/>
  </r>
  <r>
    <n v="2010"/>
    <n v="7679"/>
    <s v="City of Griffin"/>
    <s v="A"/>
    <s v="Bundled"/>
    <s v="O"/>
    <x v="10"/>
    <x v="0"/>
    <n v="14938"/>
    <n v="158004"/>
    <n v="12378"/>
    <n v="19453"/>
    <n v="173272"/>
    <n v="2186"/>
    <n v="5810"/>
    <n v="77997"/>
    <n v="18"/>
  </r>
  <r>
    <n v="2010"/>
    <n v="7712"/>
    <s v="City of Groton"/>
    <s v="A"/>
    <s v="Bundled"/>
    <s v="O"/>
    <x v="32"/>
    <x v="0"/>
    <n v="1019"/>
    <n v="11369"/>
    <n v="668"/>
    <n v="677"/>
    <n v="5862"/>
    <n v="121"/>
    <s v="."/>
    <s v="."/>
    <s v="."/>
  </r>
  <r>
    <n v="2010"/>
    <n v="7713"/>
    <s v="Village of Groton"/>
    <s v="A"/>
    <s v="Bundled"/>
    <s v="O"/>
    <x v="8"/>
    <x v="0"/>
    <n v="806"/>
    <n v="15332"/>
    <n v="949"/>
    <n v="258"/>
    <n v="4045"/>
    <n v="163"/>
    <n v="242"/>
    <n v="4432"/>
    <n v="9"/>
  </r>
  <r>
    <n v="2010"/>
    <n v="7715"/>
    <s v="Town of Groton"/>
    <s v="A"/>
    <s v="Bundled"/>
    <s v="O"/>
    <x v="33"/>
    <x v="0"/>
    <n v="5285.8"/>
    <n v="43420"/>
    <n v="4122"/>
    <n v="3914.6"/>
    <n v="27884"/>
    <n v="427"/>
    <s v="."/>
    <s v="."/>
    <s v="."/>
  </r>
  <r>
    <n v="2010"/>
    <n v="7716"/>
    <s v="Groton Dept of Utilities"/>
    <s v="A"/>
    <s v="Bundled"/>
    <s v="O"/>
    <x v="48"/>
    <x v="0"/>
    <n v="17724"/>
    <n v="108210"/>
    <n v="11227"/>
    <n v="17418"/>
    <n v="115407"/>
    <n v="1550"/>
    <n v="30457"/>
    <n v="259590"/>
    <n v="16"/>
  </r>
  <r>
    <n v="2010"/>
    <n v="7719"/>
    <s v="Borough of Grove City"/>
    <s v="A"/>
    <s v="Bundled"/>
    <s v="O"/>
    <x v="46"/>
    <x v="0"/>
    <n v="2272"/>
    <n v="20905"/>
    <n v="2539"/>
    <n v="1750"/>
    <n v="18183"/>
    <n v="399"/>
    <n v="1708"/>
    <n v="22181"/>
    <n v="9"/>
  </r>
  <r>
    <n v="2010"/>
    <n v="7720"/>
    <s v="Grundy Electric Coop, Inc"/>
    <s v="A"/>
    <s v="Bundled"/>
    <s v="O"/>
    <x v="11"/>
    <x v="1"/>
    <n v="322"/>
    <n v="3052"/>
    <n v="251"/>
    <n v="71"/>
    <n v="635"/>
    <n v="14"/>
    <s v="."/>
    <s v="."/>
    <s v="."/>
  </r>
  <r>
    <n v="2010"/>
    <n v="7720"/>
    <s v="Grundy Electric Coop, Inc"/>
    <s v="A"/>
    <s v="Bundled"/>
    <s v="O"/>
    <x v="20"/>
    <x v="1"/>
    <n v="7730"/>
    <n v="74070"/>
    <n v="5630"/>
    <n v="2924"/>
    <n v="35726"/>
    <n v="781"/>
    <n v="1914"/>
    <n v="25156"/>
    <n v="6"/>
  </r>
  <r>
    <n v="2010"/>
    <n v="7723"/>
    <s v="Groveland Town of"/>
    <s v="A"/>
    <s v="Bundled"/>
    <s v="O"/>
    <x v="33"/>
    <x v="0"/>
    <n v="3594.4"/>
    <n v="23422"/>
    <n v="2500"/>
    <n v="611.6"/>
    <n v="3890"/>
    <n v="294"/>
    <n v="1533.3"/>
    <n v="10766"/>
    <n v="20"/>
  </r>
  <r>
    <n v="2010"/>
    <n v="7732"/>
    <s v="City of Grove City"/>
    <s v="A"/>
    <s v="Bundled"/>
    <s v="O"/>
    <x v="5"/>
    <x v="0"/>
    <n v="478"/>
    <n v="4243"/>
    <n v="358"/>
    <n v="347"/>
    <n v="3362"/>
    <n v="56"/>
    <s v="."/>
    <s v="."/>
    <s v="."/>
  </r>
  <r>
    <n v="2010"/>
    <n v="7743"/>
    <s v="Grundy Center Mun Light &amp; Power"/>
    <s v="A"/>
    <s v="Bundled"/>
    <s v="O"/>
    <x v="11"/>
    <x v="0"/>
    <n v="1274"/>
    <n v="12468"/>
    <n v="1231"/>
    <n v="1155"/>
    <n v="13255"/>
    <n v="245"/>
    <n v="0"/>
    <n v="0"/>
    <n v="0"/>
  </r>
  <r>
    <n v="2010"/>
    <n v="7750"/>
    <s v="Guthrie County Rural E C A"/>
    <s v="A"/>
    <s v="Bundled"/>
    <s v="O"/>
    <x v="11"/>
    <x v="1"/>
    <n v="7452"/>
    <n v="64122"/>
    <n v="4503"/>
    <n v="1079"/>
    <n v="11463"/>
    <n v="107"/>
    <n v="4747"/>
    <n v="77656"/>
    <n v="6"/>
  </r>
  <r>
    <n v="2010"/>
    <n v="7752"/>
    <s v="Guadalupe Valley Elec Coop Inc"/>
    <s v="A"/>
    <s v="Bundled"/>
    <s v="O"/>
    <x v="27"/>
    <x v="1"/>
    <n v="96634"/>
    <n v="964213"/>
    <n v="62755"/>
    <n v="29309"/>
    <n v="366369"/>
    <n v="4837"/>
    <n v="25859"/>
    <n v="561087"/>
    <n v="34"/>
  </r>
  <r>
    <n v="2010"/>
    <n v="7759"/>
    <s v="Town of Guernsey"/>
    <s v="A"/>
    <s v="Bundled"/>
    <s v="O"/>
    <x v="43"/>
    <x v="0"/>
    <n v="408"/>
    <n v="4585"/>
    <n v="639"/>
    <n v="259"/>
    <n v="2022"/>
    <n v="74"/>
    <n v="402"/>
    <n v="4105"/>
    <n v="12"/>
  </r>
  <r>
    <n v="2010"/>
    <n v="7760"/>
    <s v="Town of Gueydan"/>
    <s v="A"/>
    <s v="Bundled"/>
    <s v="O"/>
    <x v="2"/>
    <x v="0"/>
    <n v="1139"/>
    <n v="9662"/>
    <n v="717"/>
    <n v="490"/>
    <n v="3509"/>
    <n v="110"/>
    <n v="335"/>
    <n v="2344"/>
    <n v="26"/>
  </r>
  <r>
    <n v="2010"/>
    <n v="7785"/>
    <s v="Gulf Coast Electric Coop, Inc"/>
    <s v="A"/>
    <s v="Bundled"/>
    <s v="O"/>
    <x v="17"/>
    <x v="1"/>
    <n v="37229"/>
    <n v="300038"/>
    <n v="19282"/>
    <n v="6204"/>
    <n v="57560"/>
    <n v="951"/>
    <s v="."/>
    <s v="."/>
    <s v="."/>
  </r>
  <r>
    <n v="2010"/>
    <n v="7787"/>
    <s v="Gunnison County Elec Assn."/>
    <s v="A"/>
    <s v="Bundled"/>
    <s v="O"/>
    <x v="36"/>
    <x v="1"/>
    <n v="9772"/>
    <n v="71685"/>
    <n v="8829"/>
    <n v="4117"/>
    <n v="36215"/>
    <n v="1433"/>
    <n v="749"/>
    <n v="7924"/>
    <n v="9"/>
  </r>
  <r>
    <n v="2010"/>
    <n v="7801"/>
    <s v="Gulf Power Co"/>
    <s v="A"/>
    <s v="Bundled"/>
    <s v="O"/>
    <x v="17"/>
    <x v="3"/>
    <n v="707196"/>
    <n v="5651274"/>
    <n v="375847"/>
    <n v="443939"/>
    <n v="4022104"/>
    <n v="53906"/>
    <n v="157591"/>
    <n v="1685817"/>
    <n v="272"/>
  </r>
  <r>
    <n v="2010"/>
    <n v="7822"/>
    <s v="Gustavus Electric Inc"/>
    <s v="A"/>
    <s v="Bundled"/>
    <s v="O"/>
    <x v="15"/>
    <x v="3"/>
    <n v="397"/>
    <n v="860"/>
    <n v="424"/>
    <n v="298"/>
    <n v="841"/>
    <n v="149"/>
    <s v="."/>
    <s v="."/>
    <s v="."/>
  </r>
  <r>
    <n v="2010"/>
    <n v="7826"/>
    <s v="City of Gunnison"/>
    <s v="A"/>
    <s v="Bundled"/>
    <s v="O"/>
    <x v="36"/>
    <x v="0"/>
    <n v="2066"/>
    <n v="26051"/>
    <n v="3319"/>
    <n v="2672.5"/>
    <n v="40523"/>
    <n v="814"/>
    <s v="."/>
    <s v="."/>
    <s v="."/>
  </r>
  <r>
    <n v="2010"/>
    <n v="7827"/>
    <s v="Guntersville Electric Board"/>
    <s v="A"/>
    <s v="Bundled"/>
    <s v="O"/>
    <x v="16"/>
    <x v="0"/>
    <n v="7199"/>
    <n v="79786"/>
    <n v="4768"/>
    <n v="7861"/>
    <n v="79501"/>
    <n v="1605"/>
    <n v="7151"/>
    <n v="88406"/>
    <n v="7"/>
  </r>
  <r>
    <n v="2010"/>
    <n v="7833"/>
    <s v="Gwitchyaa Zhee Utility Co"/>
    <s v="A"/>
    <s v="Bundled"/>
    <s v="O"/>
    <x v="15"/>
    <x v="3"/>
    <n v="293"/>
    <n v="1075"/>
    <n v="345"/>
    <n v="813"/>
    <n v="1623"/>
    <n v="95"/>
    <s v="."/>
    <s v="."/>
    <s v="."/>
  </r>
  <r>
    <n v="2010"/>
    <n v="7837"/>
    <s v="City of Guttenberg"/>
    <s v="A"/>
    <s v="Bundled"/>
    <s v="O"/>
    <x v="11"/>
    <x v="0"/>
    <n v="1104"/>
    <n v="7932"/>
    <n v="1077"/>
    <n v="638"/>
    <n v="4654"/>
    <n v="277"/>
    <n v="343"/>
    <n v="3748"/>
    <n v="17"/>
  </r>
  <r>
    <n v="2010"/>
    <n v="7864"/>
    <s v="Grundy County Rural Elec Coop"/>
    <s v="A"/>
    <s v="Bundled"/>
    <s v="O"/>
    <x v="11"/>
    <x v="1"/>
    <n v="3342.7"/>
    <n v="28967"/>
    <n v="1908"/>
    <n v="1325.4"/>
    <n v="13500"/>
    <n v="375"/>
    <n v="1306.7"/>
    <n v="20419"/>
    <n v="2"/>
  </r>
  <r>
    <n v="2010"/>
    <n v="7870"/>
    <s v="H-D Electric Coop Inc"/>
    <s v="A"/>
    <s v="Bundled"/>
    <s v="O"/>
    <x v="5"/>
    <x v="1"/>
    <n v="18"/>
    <n v="191"/>
    <n v="10"/>
    <s v="."/>
    <s v="."/>
    <s v="."/>
    <s v="."/>
    <s v="."/>
    <s v="."/>
  </r>
  <r>
    <n v="2010"/>
    <n v="7870"/>
    <s v="H-D Electric Coop Inc"/>
    <s v="A"/>
    <s v="Bundled"/>
    <s v="O"/>
    <x v="32"/>
    <x v="1"/>
    <n v="5368"/>
    <n v="61328"/>
    <n v="3104"/>
    <n v="1703"/>
    <n v="24024"/>
    <n v="197"/>
    <n v="91"/>
    <n v="614"/>
    <n v="101"/>
  </r>
  <r>
    <n v="2010"/>
    <n v="7887"/>
    <s v="Habersham Electric Membership Corp"/>
    <s v="A"/>
    <s v="Bundled"/>
    <s v="O"/>
    <x v="10"/>
    <x v="1"/>
    <n v="47251"/>
    <n v="437372"/>
    <n v="31316"/>
    <n v="9348"/>
    <n v="96788"/>
    <n v="2345"/>
    <s v="."/>
    <s v="."/>
    <s v="."/>
  </r>
  <r>
    <n v="2010"/>
    <n v="7891"/>
    <s v="Guernsey-Muskingum El Coop Inc"/>
    <s v="A"/>
    <s v="Bundled"/>
    <s v="O"/>
    <x v="9"/>
    <x v="1"/>
    <n v="21283"/>
    <n v="173954"/>
    <n v="14771"/>
    <n v="4765"/>
    <n v="42576"/>
    <n v="1991"/>
    <n v="1866"/>
    <n v="25871"/>
    <n v="3"/>
  </r>
  <r>
    <n v="2010"/>
    <n v="7907"/>
    <s v="Hagerstown City of"/>
    <s v="A"/>
    <s v="Bundled"/>
    <s v="O"/>
    <x v="12"/>
    <x v="0"/>
    <n v="1213.8"/>
    <n v="13324"/>
    <n v="1066"/>
    <n v="810.8"/>
    <n v="8878"/>
    <n v="158"/>
    <s v="."/>
    <s v="."/>
    <s v="."/>
  </r>
  <r>
    <n v="2010"/>
    <n v="7908"/>
    <s v="Hagerstown Light Department"/>
    <s v="A"/>
    <s v="Bundled"/>
    <s v="O"/>
    <x v="3"/>
    <x v="0"/>
    <n v="15314.7"/>
    <n v="157731"/>
    <n v="14798"/>
    <n v="10591.2"/>
    <n v="106723"/>
    <n v="2545"/>
    <n v="7261.3"/>
    <n v="86304"/>
    <n v="49"/>
  </r>
  <r>
    <n v="2010"/>
    <n v="7958"/>
    <s v="City of Hallettsville"/>
    <s v="A"/>
    <s v="Bundled"/>
    <s v="O"/>
    <x v="27"/>
    <x v="0"/>
    <n v="1359"/>
    <n v="13434"/>
    <n v="1219"/>
    <n v="2323"/>
    <n v="22770"/>
    <n v="412"/>
    <n v="90"/>
    <n v="789"/>
    <n v="2"/>
  </r>
  <r>
    <n v="2010"/>
    <n v="7969"/>
    <s v="City of Halstad"/>
    <s v="A"/>
    <s v="Bundled"/>
    <s v="O"/>
    <x v="5"/>
    <x v="0"/>
    <n v="391"/>
    <n v="4813"/>
    <n v="280"/>
    <n v="314"/>
    <n v="4443"/>
    <n v="71"/>
    <s v="."/>
    <s v="."/>
    <s v="."/>
  </r>
  <r>
    <n v="2010"/>
    <n v="7973"/>
    <s v="Village of Hamersville"/>
    <s v="A"/>
    <s v="Bundled"/>
    <s v="O"/>
    <x v="9"/>
    <x v="0"/>
    <n v="490"/>
    <n v="4742"/>
    <n v="340"/>
    <n v="41"/>
    <n v="524"/>
    <n v="16"/>
    <s v="."/>
    <s v="."/>
    <s v="."/>
  </r>
  <r>
    <n v="2010"/>
    <n v="7977"/>
    <s v="City of Hamilton"/>
    <s v="A"/>
    <s v="Bundled"/>
    <s v="O"/>
    <x v="9"/>
    <x v="0"/>
    <n v="27223"/>
    <n v="272110"/>
    <n v="26177"/>
    <n v="20820"/>
    <n v="200766"/>
    <n v="2908"/>
    <n v="12485"/>
    <n v="163681"/>
    <n v="46"/>
  </r>
  <r>
    <n v="2010"/>
    <n v="7978"/>
    <s v="Halifax Electric Member Corp"/>
    <s v="A"/>
    <s v="Bundled"/>
    <s v="O"/>
    <x v="18"/>
    <x v="1"/>
    <n v="17986"/>
    <n v="137969"/>
    <n v="10500"/>
    <n v="3261"/>
    <n v="28422"/>
    <n v="1173"/>
    <s v="."/>
    <s v="."/>
    <s v="."/>
  </r>
  <r>
    <n v="2010"/>
    <n v="7979"/>
    <s v="Hamilton County Elec Coop Assn"/>
    <s v="A"/>
    <s v="Bundled"/>
    <s v="O"/>
    <x v="27"/>
    <x v="1"/>
    <n v="22675"/>
    <n v="181957"/>
    <n v="15770"/>
    <n v="2717"/>
    <n v="23176"/>
    <n v="728"/>
    <s v="."/>
    <s v="."/>
    <s v="."/>
  </r>
  <r>
    <n v="2010"/>
    <n v="7995"/>
    <s v="Village of Hamilton"/>
    <s v="A"/>
    <s v="Bundled"/>
    <s v="O"/>
    <x v="8"/>
    <x v="0"/>
    <n v="959.4"/>
    <n v="19838"/>
    <n v="1226"/>
    <n v="371"/>
    <n v="6226"/>
    <n v="243"/>
    <n v="1599.6"/>
    <n v="38441"/>
    <n v="104"/>
  </r>
  <r>
    <n v="2010"/>
    <n v="7996"/>
    <s v="Town of Hamilton"/>
    <s v="A"/>
    <s v="Bundled"/>
    <s v="O"/>
    <x v="18"/>
    <x v="0"/>
    <n v="368"/>
    <n v="2496"/>
    <n v="215"/>
    <n v="106"/>
    <n v="699"/>
    <n v="36"/>
    <n v="0"/>
    <n v="0"/>
    <n v="0"/>
  </r>
  <r>
    <n v="2010"/>
    <n v="8000"/>
    <s v="Hancock County Rural E M C"/>
    <s v="A"/>
    <s v="Bundled"/>
    <s v="O"/>
    <x v="12"/>
    <x v="1"/>
    <n v="22851"/>
    <n v="200053"/>
    <n v="11233"/>
    <n v="3391"/>
    <n v="32467"/>
    <n v="876"/>
    <n v="1560"/>
    <n v="15659"/>
    <n v="12"/>
  </r>
  <r>
    <n v="2010"/>
    <n v="8022"/>
    <s v="City of Hampton"/>
    <s v="A"/>
    <s v="Bundled"/>
    <s v="O"/>
    <x v="10"/>
    <x v="0"/>
    <n v="1895"/>
    <n v="24647"/>
    <n v="1848"/>
    <n v="116"/>
    <n v="1618"/>
    <n v="36"/>
    <s v="."/>
    <s v="."/>
    <s v="."/>
  </r>
  <r>
    <n v="2010"/>
    <n v="8034"/>
    <s v="Hancock-Wood Electric Coop Inc"/>
    <s v="A"/>
    <s v="Bundled"/>
    <s v="O"/>
    <x v="9"/>
    <x v="1"/>
    <n v="17105"/>
    <n v="157028"/>
    <n v="10820"/>
    <n v="9657"/>
    <n v="84666"/>
    <n v="2133"/>
    <n v="7644"/>
    <n v="95854"/>
    <n v="10"/>
  </r>
  <r>
    <n v="2010"/>
    <n v="8055"/>
    <s v="City of Hannibal"/>
    <s v="A"/>
    <s v="Bundled"/>
    <s v="O"/>
    <x v="20"/>
    <x v="0"/>
    <n v="8248"/>
    <n v="83109"/>
    <n v="7809"/>
    <n v="3199"/>
    <n v="29231"/>
    <n v="1172"/>
    <n v="12175"/>
    <n v="146866"/>
    <n v="142"/>
  </r>
  <r>
    <n v="2010"/>
    <n v="8063"/>
    <s v="Village of Hampton"/>
    <s v="A"/>
    <s v="Bundled"/>
    <s v="O"/>
    <x v="26"/>
    <x v="0"/>
    <n v="208"/>
    <n v="2562"/>
    <n v="199"/>
    <n v="176"/>
    <n v="1953"/>
    <n v="52"/>
    <s v="."/>
    <s v="."/>
    <s v="."/>
  </r>
  <r>
    <n v="2010"/>
    <n v="8083"/>
    <s v="Harbor Springs City of"/>
    <s v="A"/>
    <s v="Bundled"/>
    <s v="O"/>
    <x v="25"/>
    <x v="0"/>
    <n v="1634"/>
    <n v="17699"/>
    <n v="2839"/>
    <n v="1871"/>
    <n v="19034"/>
    <n v="772"/>
    <n v="10"/>
    <n v="94"/>
    <n v="2"/>
  </r>
  <r>
    <n v="2010"/>
    <n v="8104"/>
    <s v="Town of Hardwick"/>
    <s v="A"/>
    <s v="Bundled"/>
    <s v="O"/>
    <x v="40"/>
    <x v="0"/>
    <n v="4243"/>
    <n v="23254"/>
    <n v="3926"/>
    <n v="787"/>
    <n v="4246"/>
    <n v="386"/>
    <n v="697"/>
    <n v="3973"/>
    <n v="24"/>
  </r>
  <r>
    <n v="2010"/>
    <n v="8122"/>
    <s v="Harlan City of"/>
    <s v="A"/>
    <s v="Bundled"/>
    <s v="O"/>
    <x v="11"/>
    <x v="0"/>
    <n v="2768"/>
    <n v="25167"/>
    <n v="2313"/>
    <n v="1519"/>
    <n v="15553"/>
    <n v="511"/>
    <n v="1515"/>
    <n v="21111"/>
    <n v="43"/>
  </r>
  <r>
    <n v="2010"/>
    <n v="8131"/>
    <s v="City of Harmony"/>
    <s v="A"/>
    <s v="Bundled"/>
    <s v="O"/>
    <x v="5"/>
    <x v="0"/>
    <n v="387"/>
    <n v="4540"/>
    <n v="509"/>
    <n v="492"/>
    <n v="5227"/>
    <n v="156"/>
    <n v="0"/>
    <n v="0"/>
    <n v="0"/>
  </r>
  <r>
    <n v="2010"/>
    <n v="8139"/>
    <s v="Harquahala Valley Pwr District"/>
    <s v="A"/>
    <s v="Bundled"/>
    <s v="O"/>
    <x v="13"/>
    <x v="4"/>
    <s v="."/>
    <s v="."/>
    <s v="."/>
    <s v="."/>
    <s v="."/>
    <s v="."/>
    <n v="3199"/>
    <n v="56594"/>
    <n v="90"/>
  </r>
  <r>
    <n v="2010"/>
    <n v="8147"/>
    <s v="City of Harriman"/>
    <s v="A"/>
    <s v="Bundled"/>
    <s v="O"/>
    <x v="28"/>
    <x v="0"/>
    <n v="14148"/>
    <n v="148270"/>
    <n v="9588"/>
    <n v="8465"/>
    <n v="74882"/>
    <n v="1786"/>
    <n v="1225"/>
    <n v="15779"/>
    <n v="1"/>
  </r>
  <r>
    <n v="2010"/>
    <n v="8153"/>
    <s v="Hartford Steam Co"/>
    <s v="A"/>
    <s v="Bundled"/>
    <s v="O"/>
    <x v="48"/>
    <x v="5"/>
    <s v="."/>
    <s v="."/>
    <s v="."/>
    <n v="4181"/>
    <n v="38711"/>
    <n v="1"/>
    <s v="."/>
    <s v="."/>
    <s v="."/>
  </r>
  <r>
    <n v="2010"/>
    <n v="8179"/>
    <s v="Harrison County Rural E M C"/>
    <s v="A"/>
    <s v="Bundled"/>
    <s v="O"/>
    <x v="12"/>
    <x v="1"/>
    <n v="36005.5"/>
    <n v="364388"/>
    <n v="20797"/>
    <n v="7993.8"/>
    <n v="84224"/>
    <n v="1372"/>
    <n v="6724.3"/>
    <n v="93954"/>
    <n v="13"/>
  </r>
  <r>
    <n v="2010"/>
    <n v="8183"/>
    <s v="Harmon Electric Assn Inc"/>
    <s v="A"/>
    <s v="Bundled"/>
    <s v="O"/>
    <x v="24"/>
    <x v="1"/>
    <n v="2654"/>
    <n v="15798"/>
    <n v="2535"/>
    <n v="1371"/>
    <n v="9952"/>
    <n v="527"/>
    <n v="2478"/>
    <n v="35409"/>
    <n v="16"/>
  </r>
  <r>
    <n v="2010"/>
    <n v="8183"/>
    <s v="Harmon Electric Assn Inc"/>
    <s v="A"/>
    <s v="Bundled"/>
    <s v="O"/>
    <x v="27"/>
    <x v="1"/>
    <n v="273"/>
    <n v="1510"/>
    <n v="318"/>
    <n v="363"/>
    <n v="2929"/>
    <n v="89"/>
    <n v="11"/>
    <n v="94"/>
    <n v="3"/>
  </r>
  <r>
    <n v="2010"/>
    <n v="8192"/>
    <s v="Harrison Rural Elec Assn, Inc"/>
    <s v="A"/>
    <s v="Bundled"/>
    <s v="O"/>
    <x v="30"/>
    <x v="1"/>
    <n v="9234"/>
    <n v="55913"/>
    <n v="5753"/>
    <n v="2590"/>
    <n v="20171"/>
    <n v="652"/>
    <n v="779"/>
    <n v="7428"/>
    <n v="3"/>
  </r>
  <r>
    <n v="2010"/>
    <n v="8198"/>
    <s v="Harrisonburg City of"/>
    <s v="A"/>
    <s v="Bundled"/>
    <s v="O"/>
    <x v="4"/>
    <x v="0"/>
    <n v="16702"/>
    <n v="201656"/>
    <n v="16652"/>
    <n v="30805"/>
    <n v="399930"/>
    <n v="3210"/>
    <n v="7741"/>
    <n v="123877"/>
    <n v="9"/>
  </r>
  <r>
    <n v="2010"/>
    <n v="8199"/>
    <s v="Harrisonville City of"/>
    <s v="A"/>
    <s v="Bundled"/>
    <s v="O"/>
    <x v="20"/>
    <x v="0"/>
    <n v="4890"/>
    <n v="44437"/>
    <n v="3943"/>
    <n v="6391"/>
    <n v="61900"/>
    <n v="780"/>
    <s v="."/>
    <s v="."/>
    <s v="."/>
  </r>
  <r>
    <n v="2010"/>
    <n v="8205"/>
    <s v="City of Hart Hydro"/>
    <s v="A"/>
    <s v="Bundled"/>
    <s v="O"/>
    <x v="25"/>
    <x v="0"/>
    <n v="709"/>
    <n v="7503"/>
    <n v="977"/>
    <n v="1761"/>
    <n v="18529"/>
    <n v="335"/>
    <n v="1284"/>
    <n v="15495"/>
    <n v="6"/>
  </r>
  <r>
    <n v="2010"/>
    <n v="8209"/>
    <s v="Hartford City of"/>
    <s v="A"/>
    <s v="Bundled"/>
    <s v="O"/>
    <x v="16"/>
    <x v="0"/>
    <n v="1305"/>
    <n v="21731"/>
    <n v="1197"/>
    <n v="675"/>
    <n v="8672"/>
    <n v="177"/>
    <n v="170"/>
    <n v="1930"/>
    <n v="3"/>
  </r>
  <r>
    <n v="2010"/>
    <n v="8210"/>
    <s v="Hart Electric Member Corp"/>
    <s v="A"/>
    <s v="Bundled"/>
    <s v="O"/>
    <x v="10"/>
    <x v="1"/>
    <n v="46976"/>
    <n v="422293"/>
    <n v="28506"/>
    <n v="17713"/>
    <n v="158920"/>
    <n v="6887"/>
    <n v="1470"/>
    <n v="19786"/>
    <n v="9"/>
  </r>
  <r>
    <n v="2010"/>
    <n v="8212"/>
    <s v="Hartford Electric"/>
    <s v="A"/>
    <s v="Bundled"/>
    <s v="O"/>
    <x v="7"/>
    <x v="0"/>
    <n v="5422.1"/>
    <n v="46533"/>
    <n v="5858"/>
    <n v="6525.3"/>
    <n v="66684"/>
    <n v="841"/>
    <n v="13414.7"/>
    <n v="179596"/>
    <n v="8"/>
  </r>
  <r>
    <n v="2010"/>
    <n v="8214"/>
    <s v="City of Hartley"/>
    <s v="A"/>
    <s v="Bundled"/>
    <s v="O"/>
    <x v="11"/>
    <x v="0"/>
    <n v="693"/>
    <n v="10254"/>
    <n v="752"/>
    <n v="228"/>
    <n v="3023"/>
    <n v="147"/>
    <n v="494"/>
    <n v="7061"/>
    <n v="18"/>
  </r>
  <r>
    <n v="2010"/>
    <n v="8226"/>
    <s v="City of Hartselle"/>
    <s v="A"/>
    <s v="Bundled"/>
    <s v="O"/>
    <x v="16"/>
    <x v="0"/>
    <n v="6541"/>
    <n v="74242"/>
    <n v="4319"/>
    <n v="5480"/>
    <n v="56658"/>
    <n v="1106"/>
    <n v="2371"/>
    <n v="28474"/>
    <n v="4"/>
  </r>
  <r>
    <n v="2010"/>
    <n v="8240"/>
    <s v="Village of Haskins"/>
    <s v="A"/>
    <s v="Bundled"/>
    <s v="O"/>
    <x v="9"/>
    <x v="0"/>
    <n v="384.5"/>
    <n v="4683"/>
    <n v="480"/>
    <n v="82.3"/>
    <n v="852"/>
    <n v="39"/>
    <n v="37.299999999999997"/>
    <n v="288"/>
    <n v="2"/>
  </r>
  <r>
    <n v="2010"/>
    <n v="8245"/>
    <s v="Hastings City of"/>
    <s v="A"/>
    <s v="Bundled"/>
    <s v="O"/>
    <x v="26"/>
    <x v="0"/>
    <n v="9197.9"/>
    <n v="112381"/>
    <n v="10658"/>
    <n v="8323.6"/>
    <n v="113056"/>
    <n v="2184"/>
    <n v="12100.8"/>
    <n v="236393"/>
    <n v="98"/>
  </r>
  <r>
    <n v="2010"/>
    <n v="8254"/>
    <s v="Borough of Hatfield"/>
    <s v="A"/>
    <s v="Bundled"/>
    <s v="O"/>
    <x v="46"/>
    <x v="0"/>
    <n v="1787"/>
    <n v="10067"/>
    <n v="1331"/>
    <n v="590"/>
    <n v="2956"/>
    <n v="169"/>
    <n v="694"/>
    <n v="5152"/>
    <n v="13"/>
  </r>
  <r>
    <n v="2010"/>
    <n v="8276"/>
    <s v="Havana Power &amp; Light Company"/>
    <s v="A"/>
    <s v="Bundled"/>
    <s v="O"/>
    <x v="17"/>
    <x v="0"/>
    <n v="2005"/>
    <n v="14753"/>
    <n v="1105"/>
    <n v="1472"/>
    <n v="11151"/>
    <n v="249"/>
    <s v="."/>
    <s v="."/>
    <s v="."/>
  </r>
  <r>
    <n v="2010"/>
    <n v="8279"/>
    <s v="City of Haven"/>
    <s v="A"/>
    <s v="Bundled"/>
    <s v="O"/>
    <x v="23"/>
    <x v="0"/>
    <n v="674"/>
    <n v="5950"/>
    <n v="544"/>
    <n v="621"/>
    <n v="5765"/>
    <n v="48"/>
    <s v="."/>
    <s v="."/>
    <s v="."/>
  </r>
  <r>
    <n v="2010"/>
    <n v="8283"/>
    <s v="Harrison County Rrl Elec Coop"/>
    <s v="A"/>
    <s v="Bundled"/>
    <s v="O"/>
    <x v="11"/>
    <x v="1"/>
    <n v="6044"/>
    <n v="56260"/>
    <n v="3399"/>
    <n v="741.9"/>
    <n v="6609"/>
    <n v="325"/>
    <n v="1579"/>
    <n v="33080"/>
    <n v="1"/>
  </r>
  <r>
    <n v="2010"/>
    <n v="8287"/>
    <s v="Hawaii Electric Light Co Inc"/>
    <s v="A"/>
    <s v="Bundled"/>
    <s v="O"/>
    <x v="50"/>
    <x v="3"/>
    <n v="152157"/>
    <n v="430942"/>
    <n v="67277"/>
    <n v="150597"/>
    <n v="443059"/>
    <n v="12825"/>
    <n v="68992"/>
    <n v="235782"/>
    <n v="69"/>
  </r>
  <r>
    <n v="2010"/>
    <n v="8288"/>
    <s v="City of Hawarden"/>
    <s v="A"/>
    <s v="Bundled"/>
    <s v="O"/>
    <x v="11"/>
    <x v="0"/>
    <n v="1080"/>
    <n v="12023"/>
    <n v="1041"/>
    <n v="823"/>
    <n v="10258"/>
    <n v="262"/>
    <n v="557"/>
    <n v="6407"/>
    <n v="12"/>
  </r>
  <r>
    <n v="2010"/>
    <n v="8298"/>
    <s v="Hawkeye Tri-County El Coop Inc"/>
    <s v="A"/>
    <s v="Bundled"/>
    <s v="O"/>
    <x v="11"/>
    <x v="1"/>
    <n v="11060.2"/>
    <n v="81055"/>
    <n v="5925"/>
    <n v="4485.3"/>
    <n v="45449"/>
    <n v="737"/>
    <n v="4958.2"/>
    <n v="70226"/>
    <n v="2"/>
  </r>
  <r>
    <n v="2010"/>
    <n v="8307"/>
    <s v="Hawley Public Utilities Comm"/>
    <s v="A"/>
    <s v="Bundled"/>
    <s v="O"/>
    <x v="5"/>
    <x v="0"/>
    <n v="1015"/>
    <n v="10872"/>
    <n v="887"/>
    <n v="805"/>
    <n v="8992"/>
    <n v="196"/>
    <s v="."/>
    <s v="."/>
    <s v="."/>
  </r>
  <r>
    <n v="2010"/>
    <n v="8311"/>
    <s v="Town of Haxtun"/>
    <s v="A"/>
    <s v="Bundled"/>
    <s v="O"/>
    <x v="36"/>
    <x v="0"/>
    <n v="604"/>
    <n v="5136"/>
    <n v="544"/>
    <n v="266"/>
    <n v="2788"/>
    <n v="91"/>
    <s v="."/>
    <s v="."/>
    <s v="."/>
  </r>
  <r>
    <n v="2010"/>
    <n v="8319"/>
    <s v="Heartland Power Coop"/>
    <s v="A"/>
    <s v="Bundled"/>
    <s v="O"/>
    <x v="11"/>
    <x v="1"/>
    <n v="9030"/>
    <n v="85114"/>
    <n v="4485"/>
    <n v="2632"/>
    <n v="29985"/>
    <n v="727"/>
    <n v="9511"/>
    <n v="146353"/>
    <n v="6"/>
  </r>
  <r>
    <n v="2010"/>
    <n v="8319"/>
    <s v="Heartland Power Coop"/>
    <s v="A"/>
    <s v="Bundled"/>
    <s v="O"/>
    <x v="5"/>
    <x v="1"/>
    <n v="85"/>
    <n v="818"/>
    <n v="38"/>
    <s v="."/>
    <s v="."/>
    <s v="."/>
    <s v="."/>
    <s v="."/>
    <s v="."/>
  </r>
  <r>
    <n v="2010"/>
    <n v="8333"/>
    <s v="Haywood Electric Member Corp"/>
    <s v="A"/>
    <s v="Bundled"/>
    <s v="O"/>
    <x v="10"/>
    <x v="1"/>
    <n v="457"/>
    <n v="3201"/>
    <n v="367"/>
    <n v="3"/>
    <n v="20"/>
    <n v="3"/>
    <s v="."/>
    <s v="."/>
    <s v="."/>
  </r>
  <r>
    <n v="2010"/>
    <n v="8333"/>
    <s v="Haywood Electric Member Corp"/>
    <s v="A"/>
    <s v="Bundled"/>
    <s v="O"/>
    <x v="18"/>
    <x v="1"/>
    <n v="37162"/>
    <n v="265349"/>
    <n v="24950"/>
    <n v="2243"/>
    <n v="19527"/>
    <n v="588"/>
    <n v="807"/>
    <n v="8402"/>
    <n v="12"/>
  </r>
  <r>
    <n v="2010"/>
    <n v="8333"/>
    <s v="Haywood Electric Member Corp"/>
    <s v="A"/>
    <s v="Bundled"/>
    <s v="O"/>
    <x v="0"/>
    <x v="1"/>
    <n v="6"/>
    <n v="35"/>
    <n v="10"/>
    <n v="5"/>
    <n v="35"/>
    <n v="3"/>
    <s v="."/>
    <s v="."/>
    <s v="."/>
  </r>
  <r>
    <n v="2010"/>
    <n v="8336"/>
    <s v="Village of Hazel Green"/>
    <s v="A"/>
    <s v="Bundled"/>
    <s v="O"/>
    <x v="7"/>
    <x v="0"/>
    <n v="515"/>
    <n v="4740"/>
    <n v="538"/>
    <n v="265"/>
    <n v="2469"/>
    <n v="85"/>
    <n v="120"/>
    <n v="1070"/>
    <n v="5"/>
  </r>
  <r>
    <n v="2010"/>
    <n v="8348"/>
    <s v="Healdsburg City of"/>
    <s v="A"/>
    <s v="Bundled"/>
    <s v="O"/>
    <x v="19"/>
    <x v="0"/>
    <n v="3890"/>
    <n v="26995"/>
    <n v="4387"/>
    <n v="5313"/>
    <n v="39265"/>
    <n v="1066"/>
    <n v="987"/>
    <n v="7949"/>
    <n v="53"/>
  </r>
  <r>
    <n v="2010"/>
    <n v="8359"/>
    <s v="City of Hearne"/>
    <s v="A"/>
    <s v="Bundled"/>
    <s v="O"/>
    <x v="27"/>
    <x v="0"/>
    <n v="3204.9"/>
    <n v="22725"/>
    <n v="1952"/>
    <n v="2037.5"/>
    <n v="14819"/>
    <n v="393"/>
    <n v="492"/>
    <n v="3643"/>
    <n v="9"/>
  </r>
  <r>
    <n v="2010"/>
    <n v="8366"/>
    <s v="Heber Light &amp; Power Company"/>
    <s v="A"/>
    <s v="Bundled"/>
    <s v="O"/>
    <x v="44"/>
    <x v="0"/>
    <n v="7039"/>
    <n v="82025"/>
    <n v="7650"/>
    <n v="5067"/>
    <n v="62000"/>
    <n v="1233"/>
    <s v="."/>
    <s v="."/>
    <s v="."/>
  </r>
  <r>
    <n v="2010"/>
    <n v="8375"/>
    <s v="City of Hebron"/>
    <s v="A"/>
    <s v="Bundled"/>
    <s v="O"/>
    <x v="26"/>
    <x v="0"/>
    <n v="757"/>
    <n v="9760"/>
    <n v="748"/>
    <n v="958"/>
    <n v="13392"/>
    <n v="221"/>
    <s v="."/>
    <s v="."/>
    <s v="."/>
  </r>
  <r>
    <n v="2010"/>
    <n v="8379"/>
    <s v="City of Hecla"/>
    <s v="A"/>
    <s v="Bundled"/>
    <s v="O"/>
    <x v="32"/>
    <x v="0"/>
    <n v="190"/>
    <n v="2515"/>
    <n v="190"/>
    <n v="88"/>
    <n v="1196"/>
    <n v="79"/>
    <s v="."/>
    <s v="."/>
    <s v="."/>
  </r>
  <r>
    <n v="2010"/>
    <n v="8428"/>
    <s v="City of Helper"/>
    <s v="A"/>
    <s v="Bundled"/>
    <s v="O"/>
    <x v="44"/>
    <x v="0"/>
    <n v="217"/>
    <n v="8211"/>
    <n v="1020"/>
    <n v="140"/>
    <n v="2089"/>
    <n v="45"/>
    <s v="."/>
    <s v="."/>
    <s v="."/>
  </r>
  <r>
    <n v="2010"/>
    <n v="8430"/>
    <s v="Village of Hemingford"/>
    <s v="A"/>
    <s v="Bundled"/>
    <s v="O"/>
    <x v="26"/>
    <x v="0"/>
    <n v="371"/>
    <n v="3552"/>
    <n v="360"/>
    <n v="336"/>
    <n v="3608"/>
    <n v="126"/>
    <n v="121"/>
    <n v="793"/>
    <n v="9"/>
  </r>
  <r>
    <n v="2010"/>
    <n v="8432"/>
    <s v="Hemphill City of"/>
    <s v="A"/>
    <s v="Bundled"/>
    <s v="O"/>
    <x v="27"/>
    <x v="0"/>
    <n v="785"/>
    <n v="6847"/>
    <n v="490"/>
    <n v="1391"/>
    <n v="11815"/>
    <n v="244"/>
    <s v="."/>
    <s v="."/>
    <s v="."/>
  </r>
  <r>
    <n v="2010"/>
    <n v="8435"/>
    <s v="City of Hempstead"/>
    <s v="A"/>
    <s v="Bundled"/>
    <s v="O"/>
    <x v="27"/>
    <x v="0"/>
    <n v="2924"/>
    <n v="28347"/>
    <n v="2005"/>
    <n v="2125"/>
    <n v="24293"/>
    <n v="307"/>
    <s v="."/>
    <s v="."/>
    <s v="."/>
  </r>
  <r>
    <n v="2010"/>
    <n v="8447"/>
    <s v="Hendricks County Rural E M C"/>
    <s v="A"/>
    <s v="Bundled"/>
    <s v="O"/>
    <x v="12"/>
    <x v="1"/>
    <n v="48668.1"/>
    <n v="443726"/>
    <n v="27044"/>
    <n v="24401.200000000001"/>
    <n v="266270"/>
    <n v="620"/>
    <s v="."/>
    <s v="."/>
    <s v="."/>
  </r>
  <r>
    <n v="2010"/>
    <n v="8449"/>
    <s v="Henderson City Utility Comm"/>
    <s v="A"/>
    <s v="Bundled"/>
    <s v="O"/>
    <x v="29"/>
    <x v="0"/>
    <n v="9118"/>
    <n v="152873"/>
    <n v="10249"/>
    <n v="6393"/>
    <n v="108665"/>
    <n v="1585"/>
    <n v="12586"/>
    <n v="309153"/>
    <n v="41"/>
  </r>
  <r>
    <n v="2010"/>
    <n v="8459"/>
    <s v="City of Henning"/>
    <s v="A"/>
    <s v="Bundled"/>
    <s v="O"/>
    <x v="5"/>
    <x v="0"/>
    <n v="381.7"/>
    <n v="4117"/>
    <n v="389"/>
    <n v="376.9"/>
    <n v="4221"/>
    <n v="107"/>
    <s v="."/>
    <s v="."/>
    <s v="."/>
  </r>
  <r>
    <n v="2010"/>
    <n v="8466"/>
    <s v="Henry County Rural E M C"/>
    <s v="A"/>
    <s v="Bundled"/>
    <s v="O"/>
    <x v="12"/>
    <x v="1"/>
    <n v="15063"/>
    <n v="149681"/>
    <n v="9583"/>
    <n v="2028"/>
    <n v="20866"/>
    <n v="165"/>
    <n v="1103"/>
    <n v="12370"/>
    <n v="6"/>
  </r>
  <r>
    <n v="2010"/>
    <n v="8490"/>
    <s v="City of Herington"/>
    <s v="A"/>
    <s v="Bundled"/>
    <s v="O"/>
    <x v="23"/>
    <x v="0"/>
    <n v="1454"/>
    <n v="10387"/>
    <n v="1275"/>
    <n v="1189"/>
    <n v="8498"/>
    <n v="186"/>
    <n v="0"/>
    <s v="."/>
    <s v="."/>
  </r>
  <r>
    <n v="2010"/>
    <n v="8493"/>
    <s v="City of Hermann"/>
    <s v="A"/>
    <s v="Bundled"/>
    <s v="O"/>
    <x v="20"/>
    <x v="0"/>
    <n v="1654.9"/>
    <n v="15133"/>
    <n v="1185"/>
    <n v="1280.9000000000001"/>
    <n v="11686"/>
    <n v="383"/>
    <n v="2485.1"/>
    <n v="28519"/>
    <n v="14"/>
  </r>
  <r>
    <n v="2010"/>
    <n v="8497"/>
    <s v="City of Herndon"/>
    <s v="A"/>
    <s v="Bundled"/>
    <s v="O"/>
    <x v="23"/>
    <x v="0"/>
    <n v="78"/>
    <n v="923"/>
    <n v="120"/>
    <n v="20"/>
    <n v="141"/>
    <n v="34"/>
    <s v="."/>
    <s v="."/>
    <s v="."/>
  </r>
  <r>
    <n v="2010"/>
    <n v="8515"/>
    <s v="City of Hermiston"/>
    <s v="A"/>
    <s v="Bundled"/>
    <s v="O"/>
    <x v="35"/>
    <x v="0"/>
    <n v="3502"/>
    <n v="49967"/>
    <n v="4444"/>
    <n v="3564"/>
    <n v="55674"/>
    <n v="801"/>
    <s v="."/>
    <s v="."/>
    <s v="."/>
  </r>
  <r>
    <n v="2010"/>
    <n v="8517"/>
    <s v="Hertford City of"/>
    <s v="A"/>
    <s v="Bundled"/>
    <s v="O"/>
    <x v="18"/>
    <x v="0"/>
    <n v="1675"/>
    <n v="11278"/>
    <n v="955"/>
    <n v="1587"/>
    <n v="12677"/>
    <n v="230"/>
    <s v="."/>
    <s v="."/>
    <s v="."/>
  </r>
  <r>
    <n v="2010"/>
    <n v="8532"/>
    <s v="Heyburn City of"/>
    <s v="A"/>
    <s v="Bundled"/>
    <s v="O"/>
    <x v="21"/>
    <x v="0"/>
    <n v="847.5"/>
    <n v="18446"/>
    <n v="1205"/>
    <n v="393.2"/>
    <n v="6978"/>
    <n v="96"/>
    <n v="500.6"/>
    <n v="13143"/>
    <n v="5"/>
  </r>
  <r>
    <n v="2010"/>
    <n v="8543"/>
    <s v="Hibbing Public Utilities Comm"/>
    <s v="A"/>
    <s v="Bundled"/>
    <s v="O"/>
    <x v="5"/>
    <x v="0"/>
    <n v="5755"/>
    <n v="48636"/>
    <n v="7187"/>
    <n v="7319"/>
    <n v="70336"/>
    <n v="979"/>
    <n v="588"/>
    <n v="9851"/>
    <n v="7"/>
  </r>
  <r>
    <n v="2010"/>
    <n v="8548"/>
    <s v="City of Hickman"/>
    <s v="A"/>
    <s v="Bundled"/>
    <s v="O"/>
    <x v="29"/>
    <x v="0"/>
    <n v="1368"/>
    <n v="12607"/>
    <n v="886"/>
    <n v="1323"/>
    <n v="10047"/>
    <n v="226"/>
    <n v="0"/>
    <n v="0"/>
    <n v="0"/>
  </r>
  <r>
    <n v="2010"/>
    <n v="8566"/>
    <s v="High Plains Power Inc"/>
    <s v="A"/>
    <s v="Bundled"/>
    <s v="O"/>
    <x v="43"/>
    <x v="1"/>
    <n v="15868.8"/>
    <n v="146110"/>
    <n v="11717"/>
    <n v="5551.6"/>
    <n v="64497"/>
    <n v="432"/>
    <n v="49796.800000000003"/>
    <n v="754687"/>
    <n v="454"/>
  </r>
  <r>
    <n v="2010"/>
    <n v="8567"/>
    <s v="City of Higginsville"/>
    <s v="A"/>
    <s v="Bundled"/>
    <s v="O"/>
    <x v="20"/>
    <x v="0"/>
    <n v="2071"/>
    <n v="23372"/>
    <n v="2105"/>
    <n v="1053"/>
    <n v="13216"/>
    <n v="363"/>
    <n v="1288"/>
    <n v="18424"/>
    <n v="13"/>
  </r>
  <r>
    <n v="2010"/>
    <n v="8570"/>
    <s v="Highline Electric Assn"/>
    <s v="A"/>
    <s v="Bundled"/>
    <s v="O"/>
    <x v="36"/>
    <x v="1"/>
    <n v="5495.6"/>
    <n v="49934"/>
    <n v="4911"/>
    <n v="5951.2"/>
    <n v="53909"/>
    <n v="1357"/>
    <n v="30569.9"/>
    <n v="372109"/>
    <n v="2082"/>
  </r>
  <r>
    <n v="2010"/>
    <n v="8570"/>
    <s v="Highline Electric Assn"/>
    <s v="A"/>
    <s v="Bundled"/>
    <s v="O"/>
    <x v="26"/>
    <x v="1"/>
    <n v="853.1"/>
    <n v="7913"/>
    <n v="755"/>
    <n v="914.5"/>
    <n v="9034"/>
    <n v="158"/>
    <n v="6728.1"/>
    <n v="54717"/>
    <n v="1081"/>
  </r>
  <r>
    <n v="2010"/>
    <n v="8571"/>
    <s v="Town of High Point"/>
    <s v="A"/>
    <s v="Bundled"/>
    <s v="O"/>
    <x v="18"/>
    <x v="0"/>
    <n v="43293"/>
    <n v="403997"/>
    <n v="33338"/>
    <n v="54719"/>
    <n v="603232"/>
    <n v="5748"/>
    <n v="11295"/>
    <n v="151101"/>
    <n v="252"/>
  </r>
  <r>
    <n v="2010"/>
    <n v="8573"/>
    <s v="City of Highland"/>
    <s v="A"/>
    <s v="Bundled"/>
    <s v="O"/>
    <x v="6"/>
    <x v="0"/>
    <n v="6876.1"/>
    <n v="70290"/>
    <n v="5711"/>
    <n v="957.9"/>
    <n v="9155"/>
    <n v="624"/>
    <n v="5005.3999999999996"/>
    <n v="64386"/>
    <n v="177"/>
  </r>
  <r>
    <n v="2010"/>
    <n v="8574"/>
    <s v="Jackson Electric Coop, Inc"/>
    <s v="A"/>
    <s v="Bundled"/>
    <s v="O"/>
    <x v="7"/>
    <x v="1"/>
    <n v="11212"/>
    <n v="95357"/>
    <n v="7238"/>
    <n v="1722"/>
    <n v="21062"/>
    <n v="102"/>
    <n v="3495"/>
    <n v="52348"/>
    <n v="4"/>
  </r>
  <r>
    <n v="2010"/>
    <n v="8579"/>
    <s v="City of Highlands"/>
    <s v="A"/>
    <s v="Bundled"/>
    <s v="O"/>
    <x v="18"/>
    <x v="0"/>
    <n v="2143"/>
    <n v="24591"/>
    <n v="2304"/>
    <n v="1522"/>
    <n v="17523"/>
    <n v="437"/>
    <s v="."/>
    <s v="."/>
    <s v="."/>
  </r>
  <r>
    <n v="2010"/>
    <n v="8599"/>
    <s v="City of Hill City"/>
    <s v="A"/>
    <s v="Bundled"/>
    <s v="O"/>
    <x v="23"/>
    <x v="0"/>
    <n v="883"/>
    <n v="7000"/>
    <n v="844"/>
    <n v="806"/>
    <n v="6774"/>
    <n v="280"/>
    <s v="."/>
    <s v="."/>
    <s v="."/>
  </r>
  <r>
    <n v="2010"/>
    <n v="8610"/>
    <s v="City of Hinton"/>
    <s v="A"/>
    <s v="Bundled"/>
    <s v="O"/>
    <x v="11"/>
    <x v="0"/>
    <n v="339.4"/>
    <n v="4537"/>
    <n v="302"/>
    <n v="139"/>
    <n v="1529"/>
    <n v="53"/>
    <n v="299.89999999999998"/>
    <n v="3891"/>
    <n v="10"/>
  </r>
  <r>
    <n v="2010"/>
    <n v="8620"/>
    <s v="HILCO Electric Cooperative, Inc."/>
    <s v="A"/>
    <s v="Bundled"/>
    <s v="O"/>
    <x v="27"/>
    <x v="1"/>
    <n v="39567"/>
    <n v="349276"/>
    <n v="18231"/>
    <n v="12323"/>
    <n v="111416"/>
    <n v="4906"/>
    <s v="."/>
    <s v="."/>
    <s v="."/>
  </r>
  <r>
    <n v="2010"/>
    <n v="8628"/>
    <s v="City of Hillsboro"/>
    <s v="A"/>
    <s v="Bundled"/>
    <s v="O"/>
    <x v="41"/>
    <x v="0"/>
    <n v="1066"/>
    <n v="16857"/>
    <n v="838"/>
    <n v="604"/>
    <n v="9430"/>
    <n v="140"/>
    <s v="."/>
    <s v="."/>
    <s v="."/>
  </r>
  <r>
    <n v="2010"/>
    <n v="8629"/>
    <s v="City of Hillsboro"/>
    <s v="A"/>
    <s v="Bundled"/>
    <s v="O"/>
    <x v="23"/>
    <x v="0"/>
    <n v="1153"/>
    <n v="10240"/>
    <n v="1171"/>
    <n v="1334"/>
    <n v="13083"/>
    <n v="260"/>
    <s v="."/>
    <s v="."/>
    <s v="."/>
  </r>
  <r>
    <n v="2010"/>
    <n v="8631"/>
    <s v="Hillsdale Board of Public Wks"/>
    <s v="A"/>
    <s v="Bundled"/>
    <s v="O"/>
    <x v="25"/>
    <x v="0"/>
    <n v="4299"/>
    <n v="37184"/>
    <n v="5344"/>
    <n v="5104"/>
    <n v="51273"/>
    <n v="973"/>
    <n v="2589"/>
    <n v="29993"/>
    <n v="26"/>
  </r>
  <r>
    <n v="2010"/>
    <n v="8632"/>
    <s v="Hill County Electric Coop, Inc"/>
    <s v="A"/>
    <s v="Bundled"/>
    <s v="O"/>
    <x v="42"/>
    <x v="1"/>
    <n v="4475.7"/>
    <n v="37623"/>
    <n v="3526"/>
    <n v="2236.8000000000002"/>
    <n v="24603"/>
    <n v="177"/>
    <n v="3310.3"/>
    <n v="65654"/>
    <n v="3"/>
  </r>
  <r>
    <n v="2010"/>
    <n v="8637"/>
    <s v="Hino Electric Holding Company, LP."/>
    <s v="D"/>
    <s v="Bundled"/>
    <s v="O"/>
    <x v="27"/>
    <x v="2"/>
    <n v="1406.8"/>
    <n v="10640"/>
    <n v="557"/>
    <n v="10628.1"/>
    <n v="89912"/>
    <n v="272"/>
    <s v="."/>
    <s v="."/>
    <s v="."/>
  </r>
  <r>
    <n v="2010"/>
    <n v="8677"/>
    <s v="Town of Hobgood"/>
    <s v="A"/>
    <s v="Bundled"/>
    <s v="O"/>
    <x v="18"/>
    <x v="0"/>
    <n v="498.2"/>
    <n v="2676"/>
    <n v="236"/>
    <n v="181.1"/>
    <n v="904"/>
    <n v="61"/>
    <s v="."/>
    <s v="."/>
    <s v="."/>
  </r>
  <r>
    <n v="2010"/>
    <n v="8698"/>
    <s v="Hogansville City of"/>
    <s v="A"/>
    <s v="Bundled"/>
    <s v="O"/>
    <x v="10"/>
    <x v="0"/>
    <n v="1507"/>
    <n v="19621"/>
    <n v="1546"/>
    <n v="199"/>
    <n v="3483"/>
    <n v="130"/>
    <n v="582"/>
    <n v="7149"/>
    <n v="3"/>
  </r>
  <r>
    <n v="2010"/>
    <n v="8699"/>
    <s v="Inland Power &amp; Light Company"/>
    <s v="A"/>
    <s v="Bundled"/>
    <s v="O"/>
    <x v="21"/>
    <x v="1"/>
    <n v="1649"/>
    <n v="23618"/>
    <n v="1556"/>
    <n v="214"/>
    <n v="3361"/>
    <n v="97"/>
    <n v="1"/>
    <n v="5"/>
    <n v="4"/>
  </r>
  <r>
    <n v="2010"/>
    <n v="8699"/>
    <s v="Inland Power &amp; Light Company"/>
    <s v="A"/>
    <s v="Bundled"/>
    <s v="O"/>
    <x v="22"/>
    <x v="1"/>
    <n v="39699"/>
    <n v="586154"/>
    <n v="34165"/>
    <n v="7403"/>
    <n v="113362"/>
    <n v="2050"/>
    <n v="5479"/>
    <n v="102122"/>
    <n v="517"/>
  </r>
  <r>
    <n v="2010"/>
    <n v="8700"/>
    <s v="Hohokam Irr &amp; Drain Dist"/>
    <s v="A"/>
    <s v="Bundled"/>
    <s v="O"/>
    <x v="13"/>
    <x v="4"/>
    <n v="2117"/>
    <n v="19027"/>
    <n v="1323"/>
    <n v="1102"/>
    <n v="9770"/>
    <n v="186"/>
    <n v="337"/>
    <n v="3250"/>
    <n v="6"/>
  </r>
  <r>
    <n v="2010"/>
    <n v="8703"/>
    <s v="City of Hoisington"/>
    <s v="A"/>
    <s v="Bundled"/>
    <s v="O"/>
    <x v="23"/>
    <x v="0"/>
    <n v="1771.7"/>
    <n v="12103"/>
    <n v="1426"/>
    <n v="1184.9000000000001"/>
    <n v="7941"/>
    <n v="222"/>
    <s v="."/>
    <s v="."/>
    <s v="."/>
  </r>
  <r>
    <n v="2010"/>
    <n v="8714"/>
    <s v="Town of Holden"/>
    <s v="A"/>
    <s v="Bundled"/>
    <s v="O"/>
    <x v="44"/>
    <x v="0"/>
    <n v="158"/>
    <n v="1760"/>
    <n v="215"/>
    <n v="9"/>
    <n v="89"/>
    <n v="9"/>
    <n v="0"/>
    <n v="0"/>
    <n v="0"/>
  </r>
  <r>
    <n v="2010"/>
    <n v="8715"/>
    <s v="Town of Holden"/>
    <s v="A"/>
    <s v="Bundled"/>
    <s v="O"/>
    <x v="33"/>
    <x v="0"/>
    <n v="7849"/>
    <n v="59990"/>
    <n v="6706"/>
    <n v="2239"/>
    <n v="16702"/>
    <n v="586"/>
    <n v="2695"/>
    <n v="21689"/>
    <n v="20"/>
  </r>
  <r>
    <n v="2010"/>
    <n v="8717"/>
    <s v="City of Holdrege"/>
    <s v="A"/>
    <s v="Bundled"/>
    <s v="O"/>
    <x v="26"/>
    <x v="0"/>
    <n v="2224.1999999999998"/>
    <n v="30038"/>
    <n v="2492"/>
    <n v="2715.9"/>
    <n v="38908"/>
    <n v="605"/>
    <n v="2230.5"/>
    <n v="54504"/>
    <n v="2"/>
  </r>
  <r>
    <n v="2010"/>
    <n v="8723"/>
    <s v="City of Holland"/>
    <s v="A"/>
    <s v="Bundled"/>
    <s v="O"/>
    <x v="25"/>
    <x v="0"/>
    <n v="17280"/>
    <n v="176976"/>
    <n v="22888"/>
    <n v="27610"/>
    <n v="332722"/>
    <n v="4388"/>
    <n v="32491"/>
    <n v="448983"/>
    <n v="177"/>
  </r>
  <r>
    <n v="2010"/>
    <n v="8733"/>
    <s v="Village of Holley"/>
    <s v="A"/>
    <s v="Bundled"/>
    <s v="O"/>
    <x v="8"/>
    <x v="0"/>
    <n v="530"/>
    <n v="10355"/>
    <n v="826"/>
    <n v="142"/>
    <n v="2555"/>
    <n v="150"/>
    <n v="716"/>
    <n v="17990"/>
    <n v="32"/>
  </r>
  <r>
    <n v="2010"/>
    <n v="8748"/>
    <s v="City of Holly Springs"/>
    <s v="A"/>
    <s v="Bundled"/>
    <s v="O"/>
    <x v="1"/>
    <x v="0"/>
    <n v="14946"/>
    <n v="147675"/>
    <n v="8618"/>
    <n v="9607"/>
    <n v="85740"/>
    <n v="2771"/>
    <n v="2749"/>
    <n v="28824"/>
    <n v="3"/>
  </r>
  <r>
    <n v="2010"/>
    <n v="8751"/>
    <s v="Town of Holly"/>
    <s v="A"/>
    <s v="Bundled"/>
    <s v="O"/>
    <x v="36"/>
    <x v="0"/>
    <n v="452"/>
    <n v="2823"/>
    <n v="411"/>
    <n v="453"/>
    <n v="3090"/>
    <n v="158"/>
    <n v="61"/>
    <n v="438"/>
    <n v="16"/>
  </r>
  <r>
    <n v="2010"/>
    <n v="8761"/>
    <s v="Holmes-Wayne Electric Coop Inc"/>
    <s v="A"/>
    <s v="Bundled"/>
    <s v="O"/>
    <x v="9"/>
    <x v="1"/>
    <n v="19490"/>
    <n v="186014"/>
    <n v="13825"/>
    <n v="8525"/>
    <n v="89051"/>
    <n v="2944"/>
    <n v="3549"/>
    <n v="48965"/>
    <n v="9"/>
  </r>
  <r>
    <n v="2010"/>
    <n v="8764"/>
    <s v="Holston Electric Coop, Inc"/>
    <s v="A"/>
    <s v="Bundled"/>
    <s v="O"/>
    <x v="28"/>
    <x v="1"/>
    <n v="36578"/>
    <n v="410709"/>
    <n v="24898"/>
    <n v="13135"/>
    <n v="133418"/>
    <n v="5164"/>
    <n v="19904"/>
    <n v="283642"/>
    <n v="22"/>
  </r>
  <r>
    <n v="2010"/>
    <n v="8770"/>
    <s v="City of Holton"/>
    <s v="A"/>
    <s v="Bundled"/>
    <s v="O"/>
    <x v="23"/>
    <x v="0"/>
    <n v="1714"/>
    <n v="18168"/>
    <n v="1981"/>
    <n v="1485"/>
    <n v="20622"/>
    <n v="430"/>
    <n v="346"/>
    <n v="7504"/>
    <n v="14"/>
  </r>
  <r>
    <n v="2010"/>
    <n v="8773"/>
    <s v="Holy Cross Electric Assn, Inc"/>
    <s v="A"/>
    <s v="Bundled"/>
    <s v="O"/>
    <x v="36"/>
    <x v="1"/>
    <n v="56364"/>
    <n v="604881"/>
    <n v="45222"/>
    <n v="39576.199999999997"/>
    <n v="523645"/>
    <n v="9464"/>
    <n v="4095.9"/>
    <n v="55522"/>
    <n v="9"/>
  </r>
  <r>
    <n v="2010"/>
    <n v="8774"/>
    <s v="Holyoke City of"/>
    <s v="A"/>
    <s v="Bundled"/>
    <s v="O"/>
    <x v="33"/>
    <x v="0"/>
    <n v="13845"/>
    <n v="114428"/>
    <n v="14536"/>
    <n v="23086"/>
    <n v="187856"/>
    <n v="2634"/>
    <n v="4910"/>
    <n v="54109"/>
    <n v="63"/>
  </r>
  <r>
    <n v="2010"/>
    <n v="8775"/>
    <s v="Exelon Energy Company"/>
    <s v="B"/>
    <s v="Energy"/>
    <s v="O"/>
    <x v="6"/>
    <x v="2"/>
    <n v="0"/>
    <n v="0"/>
    <n v="0"/>
    <n v="566375.19999999995"/>
    <n v="11666356"/>
    <n v="8860"/>
    <n v="0"/>
    <n v="0"/>
    <n v="0"/>
  </r>
  <r>
    <n v="2010"/>
    <n v="8775"/>
    <s v="Exelon Energy Company"/>
    <s v="B"/>
    <s v="Energy"/>
    <s v="O"/>
    <x v="46"/>
    <x v="2"/>
    <n v="0"/>
    <n v="0"/>
    <n v="0"/>
    <n v="22045.9"/>
    <n v="329279"/>
    <n v="759"/>
    <n v="0"/>
    <n v="0"/>
    <n v="0"/>
  </r>
  <r>
    <n v="2010"/>
    <n v="8777"/>
    <s v="City of Holyoke"/>
    <s v="A"/>
    <s v="Bundled"/>
    <s v="O"/>
    <x v="36"/>
    <x v="0"/>
    <n v="1089"/>
    <n v="10706"/>
    <n v="939"/>
    <n v="1270"/>
    <n v="11668"/>
    <n v="257"/>
    <s v="."/>
    <s v="."/>
    <s v="."/>
  </r>
  <r>
    <n v="2010"/>
    <n v="8780"/>
    <s v="Fox Islands Electric Coop, Inc"/>
    <s v="A"/>
    <s v="Bundled"/>
    <s v="O"/>
    <x v="39"/>
    <x v="1"/>
    <n v="1700.1"/>
    <n v="6128"/>
    <n v="1629"/>
    <n v="668.1"/>
    <n v="3115"/>
    <n v="285"/>
    <s v="."/>
    <s v="."/>
    <s v="."/>
  </r>
  <r>
    <n v="2010"/>
    <n v="8781"/>
    <s v="City of Holyrood"/>
    <s v="A"/>
    <s v="Bundled"/>
    <s v="O"/>
    <x v="23"/>
    <x v="0"/>
    <n v="236"/>
    <n v="2367"/>
    <n v="280"/>
    <n v="92"/>
    <n v="939"/>
    <n v="25"/>
    <s v="."/>
    <s v="."/>
    <s v="."/>
  </r>
  <r>
    <n v="2010"/>
    <n v="8786"/>
    <s v="Horry Electric Coop Inc"/>
    <s v="A"/>
    <s v="Bundled"/>
    <s v="O"/>
    <x v="0"/>
    <x v="1"/>
    <n v="106965"/>
    <n v="909981"/>
    <n v="56664"/>
    <n v="21487"/>
    <n v="181047"/>
    <n v="9188"/>
    <n v="3360"/>
    <n v="36475"/>
    <n v="12"/>
  </r>
  <r>
    <n v="2010"/>
    <n v="8795"/>
    <s v="City of Homestead"/>
    <s v="A"/>
    <s v="Bundled"/>
    <s v="O"/>
    <x v="17"/>
    <x v="0"/>
    <n v="31040"/>
    <n v="244260"/>
    <n v="18628"/>
    <n v="7971"/>
    <n v="59741"/>
    <n v="2077"/>
    <n v="18041"/>
    <n v="139350"/>
    <n v="523"/>
  </r>
  <r>
    <n v="2010"/>
    <n v="8796"/>
    <s v="City of Hingham"/>
    <s v="A"/>
    <s v="Bundled"/>
    <s v="O"/>
    <x v="33"/>
    <x v="0"/>
    <n v="13686"/>
    <n v="89833"/>
    <n v="8185"/>
    <n v="10905"/>
    <n v="71662"/>
    <n v="1084"/>
    <n v="4818"/>
    <n v="33495"/>
    <n v="6"/>
  </r>
  <r>
    <n v="2010"/>
    <n v="8797"/>
    <s v="Hull Municipal Light Plant"/>
    <s v="A"/>
    <s v="Bundled"/>
    <s v="O"/>
    <x v="33"/>
    <x v="0"/>
    <n v="5484"/>
    <n v="37712"/>
    <n v="5675"/>
    <n v="2061"/>
    <n v="13589"/>
    <n v="483"/>
    <n v="0"/>
    <n v="0"/>
    <n v="0"/>
  </r>
  <r>
    <n v="2010"/>
    <n v="8799"/>
    <s v="Hominy City of"/>
    <s v="A"/>
    <s v="Bundled"/>
    <s v="O"/>
    <x v="24"/>
    <x v="0"/>
    <n v="1375.6"/>
    <n v="14182"/>
    <n v="1260"/>
    <n v="955.5"/>
    <n v="9252"/>
    <n v="217"/>
    <s v="."/>
    <s v="."/>
    <s v="."/>
  </r>
  <r>
    <n v="2010"/>
    <n v="8801"/>
    <s v="City of Hondo"/>
    <s v="A"/>
    <s v="Bundled"/>
    <s v="O"/>
    <x v="27"/>
    <x v="0"/>
    <n v="2815"/>
    <n v="32880"/>
    <n v="2440"/>
    <n v="2513"/>
    <n v="32804"/>
    <n v="644"/>
    <n v="466"/>
    <n v="7899"/>
    <n v="2"/>
  </r>
  <r>
    <n v="2010"/>
    <n v="8824"/>
    <s v="M J M Electric Cooperative Inc"/>
    <s v="A"/>
    <s v="Bundled"/>
    <s v="O"/>
    <x v="6"/>
    <x v="1"/>
    <n v="16218"/>
    <n v="119159"/>
    <n v="9045"/>
    <n v="2529"/>
    <n v="24251"/>
    <n v="186"/>
    <s v="."/>
    <s v="."/>
    <s v="."/>
  </r>
  <r>
    <n v="2010"/>
    <n v="8825"/>
    <s v="Town of Hookerton"/>
    <s v="A"/>
    <s v="Bundled"/>
    <s v="O"/>
    <x v="18"/>
    <x v="0"/>
    <n v="592"/>
    <n v="4810"/>
    <n v="316"/>
    <n v="176"/>
    <n v="1078"/>
    <n v="116"/>
    <n v="0"/>
    <n v="0"/>
    <n v="0"/>
  </r>
  <r>
    <n v="2010"/>
    <n v="8826"/>
    <s v="Hooversville Boro Elec Lgt Co"/>
    <s v="A"/>
    <s v="Bundled"/>
    <s v="O"/>
    <x v="46"/>
    <x v="0"/>
    <n v="416"/>
    <n v="2662"/>
    <n v="353"/>
    <n v="112"/>
    <n v="1159"/>
    <n v="30"/>
    <s v="."/>
    <s v="."/>
    <s v="."/>
  </r>
  <r>
    <n v="2010"/>
    <n v="8830"/>
    <s v="Hood River Electric Coop"/>
    <s v="A"/>
    <s v="Bundled"/>
    <s v="O"/>
    <x v="35"/>
    <x v="1"/>
    <n v="3494"/>
    <n v="53269"/>
    <n v="3238"/>
    <n v="343.6"/>
    <n v="5370"/>
    <n v="204"/>
    <n v="2493"/>
    <n v="47734"/>
    <n v="213"/>
  </r>
  <r>
    <n v="2010"/>
    <n v="8840"/>
    <s v="City of Hope"/>
    <s v="A"/>
    <s v="Bundled"/>
    <s v="O"/>
    <x v="31"/>
    <x v="0"/>
    <n v="6937"/>
    <n v="86002"/>
    <n v="5761"/>
    <n v="8393"/>
    <n v="106927"/>
    <n v="1041"/>
    <n v="4875"/>
    <n v="77056"/>
    <n v="2"/>
  </r>
  <r>
    <n v="2010"/>
    <n v="8846"/>
    <s v="City of Hopkinsville"/>
    <s v="A"/>
    <s v="Bundled"/>
    <s v="O"/>
    <x v="29"/>
    <x v="0"/>
    <n v="13716"/>
    <n v="151243"/>
    <n v="10278"/>
    <n v="14059"/>
    <n v="146913"/>
    <n v="2664"/>
    <n v="6285"/>
    <n v="111096"/>
    <n v="5"/>
  </r>
  <r>
    <n v="2010"/>
    <n v="8847"/>
    <s v="City of Hopkinton"/>
    <s v="A"/>
    <s v="Bundled"/>
    <s v="O"/>
    <x v="11"/>
    <x v="0"/>
    <n v="273"/>
    <n v="2588"/>
    <n v="320"/>
    <n v="189"/>
    <n v="1835"/>
    <n v="58"/>
    <n v="152"/>
    <n v="1478"/>
    <n v="3"/>
  </r>
  <r>
    <n v="2010"/>
    <n v="8871"/>
    <s v="City of Horton"/>
    <s v="A"/>
    <s v="Bundled"/>
    <s v="O"/>
    <x v="23"/>
    <x v="0"/>
    <n v="1054.7"/>
    <n v="7793"/>
    <n v="830"/>
    <n v="593"/>
    <n v="4830"/>
    <n v="153"/>
    <n v="118.3"/>
    <n v="995"/>
    <n v="7"/>
  </r>
  <r>
    <n v="2010"/>
    <n v="8883"/>
    <s v="Houlton Water Company"/>
    <s v="C"/>
    <s v="Delivery"/>
    <s v="O"/>
    <x v="39"/>
    <x v="0"/>
    <n v="878.9"/>
    <n v="28518"/>
    <n v="3915"/>
    <n v="479.9"/>
    <n v="14829"/>
    <n v="1343"/>
    <n v="955.9"/>
    <n v="47778"/>
    <n v="79"/>
  </r>
  <r>
    <n v="2010"/>
    <n v="8884"/>
    <s v="Terrebonne Parish Consol Gov't"/>
    <s v="A"/>
    <s v="Bundled"/>
    <s v="O"/>
    <x v="2"/>
    <x v="0"/>
    <n v="17972"/>
    <n v="184039"/>
    <n v="10420"/>
    <n v="16656"/>
    <n v="174572"/>
    <n v="2254"/>
    <s v="."/>
    <s v="."/>
    <s v="."/>
  </r>
  <r>
    <n v="2010"/>
    <n v="8896"/>
    <s v="City of Houston"/>
    <s v="A"/>
    <s v="Bundled"/>
    <s v="O"/>
    <x v="20"/>
    <x v="0"/>
    <n v="815"/>
    <n v="9964"/>
    <n v="856"/>
    <n v="1460"/>
    <n v="23042"/>
    <n v="390"/>
    <n v="149"/>
    <n v="2380"/>
    <n v="4"/>
  </r>
  <r>
    <n v="2010"/>
    <n v="8898"/>
    <s v="Houston County Elec Coop Inc"/>
    <s v="A"/>
    <s v="Bundled"/>
    <s v="O"/>
    <x v="27"/>
    <x v="1"/>
    <n v="24614.3"/>
    <n v="209799"/>
    <n v="18700"/>
    <n v="5522.1"/>
    <n v="62703"/>
    <n v="1126"/>
    <n v="5899.8"/>
    <n v="86497"/>
    <n v="7"/>
  </r>
  <r>
    <n v="2010"/>
    <n v="8911"/>
    <s v="Howard Electric Coop"/>
    <s v="A"/>
    <s v="Bundled"/>
    <s v="O"/>
    <x v="20"/>
    <x v="1"/>
    <n v="4998"/>
    <n v="43019"/>
    <n v="3293"/>
    <n v="506"/>
    <n v="5631"/>
    <n v="107"/>
    <s v="."/>
    <s v="."/>
    <s v="."/>
  </r>
  <r>
    <n v="2010"/>
    <n v="8919"/>
    <s v="City of Howard"/>
    <s v="A"/>
    <s v="Bundled"/>
    <s v="O"/>
    <x v="32"/>
    <x v="0"/>
    <n v="452"/>
    <n v="5695"/>
    <n v="507"/>
    <n v="384"/>
    <n v="4963"/>
    <n v="137"/>
    <n v="237"/>
    <n v="3808"/>
    <n v="4"/>
  </r>
  <r>
    <n v="2010"/>
    <n v="8924"/>
    <s v="Howard Greeley Rural P P D"/>
    <s v="A"/>
    <s v="Bundled"/>
    <s v="O"/>
    <x v="26"/>
    <x v="4"/>
    <n v="6212"/>
    <n v="65920"/>
    <n v="3579"/>
    <n v="1332"/>
    <n v="14330"/>
    <n v="566"/>
    <n v="2134"/>
    <n v="16550"/>
    <n v="982"/>
  </r>
  <r>
    <n v="2010"/>
    <n v="8927"/>
    <s v="Hunterdon Cogeneration LP"/>
    <s v="A"/>
    <s v="Bundled"/>
    <s v="O"/>
    <x v="37"/>
    <x v="5"/>
    <s v="."/>
    <s v="."/>
    <s v="."/>
    <n v="1573"/>
    <n v="16329"/>
    <n v="1"/>
    <s v="."/>
    <s v="."/>
    <s v="."/>
  </r>
  <r>
    <n v="2010"/>
    <n v="8934"/>
    <s v="Howell-Oregon Elec Coop, Inc"/>
    <s v="A"/>
    <s v="Bundled"/>
    <s v="O"/>
    <x v="20"/>
    <x v="1"/>
    <n v="27723"/>
    <n v="312640"/>
    <n v="21608"/>
    <n v="4789"/>
    <n v="60126"/>
    <n v="2250"/>
    <n v="3088"/>
    <n v="43931"/>
    <n v="96"/>
  </r>
  <r>
    <n v="2010"/>
    <n v="8936"/>
    <s v="Hinson Power Company LLC"/>
    <s v="B"/>
    <s v="Energy"/>
    <s v="O"/>
    <x v="42"/>
    <x v="2"/>
    <s v="."/>
    <s v="."/>
    <s v="."/>
    <s v="."/>
    <s v="."/>
    <s v="."/>
    <n v="505.5"/>
    <n v="8760"/>
    <n v="1"/>
  </r>
  <r>
    <n v="2010"/>
    <n v="8949"/>
    <s v="City of Hubbard"/>
    <s v="A"/>
    <s v="Bundled"/>
    <s v="O"/>
    <x v="9"/>
    <x v="0"/>
    <n v="2218"/>
    <n v="27662"/>
    <n v="3403"/>
    <n v="1746"/>
    <n v="22963"/>
    <n v="431"/>
    <n v="244"/>
    <n v="2619"/>
    <n v="1"/>
  </r>
  <r>
    <n v="2010"/>
    <n v="8966"/>
    <s v="Hudson Municipal Electric Utility"/>
    <s v="A"/>
    <s v="Bundled"/>
    <s v="O"/>
    <x v="11"/>
    <x v="0"/>
    <n v="749"/>
    <n v="7546"/>
    <n v="758"/>
    <n v="606"/>
    <n v="6693"/>
    <n v="128"/>
    <n v="0"/>
    <n v="0"/>
    <n v="0"/>
  </r>
  <r>
    <n v="2010"/>
    <n v="8972"/>
    <s v="City of Hudson"/>
    <s v="A"/>
    <s v="Bundled"/>
    <s v="O"/>
    <x v="9"/>
    <x v="0"/>
    <n v="8166"/>
    <n v="75190"/>
    <n v="5610"/>
    <n v="10968"/>
    <n v="109235"/>
    <n v="839"/>
    <s v="."/>
    <s v="."/>
    <s v="."/>
  </r>
  <r>
    <n v="2010"/>
    <n v="8973"/>
    <s v="Town of Hudson"/>
    <s v="A"/>
    <s v="Bundled"/>
    <s v="O"/>
    <x v="33"/>
    <x v="0"/>
    <n v="13508"/>
    <n v="99961"/>
    <n v="10636"/>
    <n v="4587"/>
    <n v="40332"/>
    <n v="1598"/>
    <n v="28022"/>
    <n v="258848"/>
    <n v="182"/>
  </r>
  <r>
    <n v="2010"/>
    <n v="9000"/>
    <s v="Hughes Power &amp; Light Co"/>
    <s v="A"/>
    <s v="Bundled"/>
    <s v="O"/>
    <x v="15"/>
    <x v="3"/>
    <n v="84.5"/>
    <n v="118"/>
    <n v="35"/>
    <n v="122.5"/>
    <n v="163"/>
    <n v="15"/>
    <s v="."/>
    <s v="."/>
    <s v="."/>
  </r>
  <r>
    <n v="2010"/>
    <n v="9011"/>
    <s v="City of Hugoton"/>
    <s v="A"/>
    <s v="Bundled"/>
    <s v="O"/>
    <x v="23"/>
    <x v="0"/>
    <n v="1972.7"/>
    <n v="15710"/>
    <n v="1630"/>
    <n v="1961.8"/>
    <n v="15552"/>
    <n v="409"/>
    <s v="."/>
    <s v="."/>
    <s v="."/>
  </r>
  <r>
    <n v="2010"/>
    <n v="9022"/>
    <s v="City of Hubbell"/>
    <s v="A"/>
    <s v="Bundled"/>
    <s v="O"/>
    <x v="26"/>
    <x v="0"/>
    <n v="38"/>
    <n v="371"/>
    <n v="42"/>
    <n v="15"/>
    <n v="151"/>
    <n v="14"/>
    <n v="38"/>
    <n v="369"/>
    <n v="1"/>
  </r>
  <r>
    <n v="2010"/>
    <n v="9023"/>
    <s v="City of Humboldt"/>
    <s v="A"/>
    <s v="Bundled"/>
    <s v="O"/>
    <x v="28"/>
    <x v="0"/>
    <n v="4727"/>
    <n v="52623"/>
    <n v="3553"/>
    <n v="5320"/>
    <n v="58835"/>
    <n v="901"/>
    <n v="4202"/>
    <n v="47065"/>
    <n v="8"/>
  </r>
  <r>
    <n v="2010"/>
    <n v="9025"/>
    <s v="City of Hunnewell"/>
    <s v="A"/>
    <s v="Bundled"/>
    <s v="O"/>
    <x v="20"/>
    <x v="0"/>
    <n v="127.4"/>
    <n v="1107"/>
    <n v="87"/>
    <n v="17.3"/>
    <n v="143"/>
    <n v="13"/>
    <s v="."/>
    <s v="."/>
    <s v="."/>
  </r>
  <r>
    <n v="2010"/>
    <n v="9026"/>
    <s v="Humboldt County R E C"/>
    <s v="A"/>
    <s v="Bundled"/>
    <s v="O"/>
    <x v="11"/>
    <x v="1"/>
    <n v="3587"/>
    <n v="31508"/>
    <n v="1680"/>
    <n v="1190"/>
    <n v="12356"/>
    <n v="170"/>
    <n v="599"/>
    <n v="8091"/>
    <n v="1"/>
  </r>
  <r>
    <n v="2010"/>
    <n v="9067"/>
    <s v="City of Hope"/>
    <s v="A"/>
    <s v="Bundled"/>
    <s v="O"/>
    <x v="41"/>
    <x v="0"/>
    <n v="205"/>
    <n v="3482"/>
    <n v="175"/>
    <n v="100"/>
    <n v="1789"/>
    <n v="20"/>
    <s v="."/>
    <s v="."/>
    <s v="."/>
  </r>
  <r>
    <n v="2010"/>
    <n v="9087"/>
    <s v="Town of Huntersville"/>
    <s v="A"/>
    <s v="Bundled"/>
    <s v="O"/>
    <x v="18"/>
    <x v="0"/>
    <n v="4571.7"/>
    <n v="51863"/>
    <n v="3733"/>
    <n v="3566"/>
    <n v="45180"/>
    <n v="459"/>
    <n v="2407.3000000000002"/>
    <n v="65822"/>
    <n v="1"/>
  </r>
  <r>
    <n v="2010"/>
    <n v="9088"/>
    <s v="Huntingburg City of"/>
    <s v="A"/>
    <s v="Bundled"/>
    <s v="O"/>
    <x v="12"/>
    <x v="0"/>
    <n v="3461"/>
    <n v="33579"/>
    <n v="2835"/>
    <n v="1888"/>
    <n v="17911"/>
    <n v="471"/>
    <n v="2645"/>
    <n v="29459"/>
    <n v="46"/>
  </r>
  <r>
    <n v="2010"/>
    <n v="9094"/>
    <s v="Huntsville City of"/>
    <s v="A"/>
    <s v="Bundled"/>
    <s v="O"/>
    <x v="16"/>
    <x v="0"/>
    <n v="227600"/>
    <n v="2712976"/>
    <n v="142696"/>
    <n v="149582"/>
    <n v="1742137"/>
    <n v="19983"/>
    <n v="78092"/>
    <n v="1093538"/>
    <n v="114"/>
  </r>
  <r>
    <n v="2010"/>
    <n v="9096"/>
    <s v="City of Lafayette"/>
    <s v="A"/>
    <s v="Bundled"/>
    <s v="O"/>
    <x v="2"/>
    <x v="0"/>
    <n v="69517"/>
    <n v="859922"/>
    <n v="51782"/>
    <n v="94913"/>
    <n v="1160251"/>
    <n v="10964"/>
    <s v="."/>
    <s v="."/>
    <s v="."/>
  </r>
  <r>
    <n v="2010"/>
    <n v="9124"/>
    <s v="Hustisford Utilities"/>
    <s v="A"/>
    <s v="Bundled"/>
    <s v="O"/>
    <x v="7"/>
    <x v="0"/>
    <n v="1510.2"/>
    <n v="12024"/>
    <n v="1310"/>
    <n v="984.3"/>
    <n v="8286"/>
    <n v="204"/>
    <n v="0"/>
    <n v="0"/>
    <n v="0"/>
  </r>
  <r>
    <n v="2010"/>
    <n v="9128"/>
    <s v="Hurricane Power Committee"/>
    <s v="A"/>
    <s v="Bundled"/>
    <s v="O"/>
    <x v="44"/>
    <x v="0"/>
    <n v="4704"/>
    <n v="51803"/>
    <n v="5482"/>
    <n v="4056"/>
    <n v="47998"/>
    <n v="360"/>
    <n v="0"/>
    <n v="0"/>
    <n v="0"/>
  </r>
  <r>
    <n v="2010"/>
    <n v="9130"/>
    <s v="Hutchinson Utilities Comm"/>
    <s v="A"/>
    <s v="Bundled"/>
    <s v="O"/>
    <x v="5"/>
    <x v="0"/>
    <n v="5107.3999999999996"/>
    <n v="53195"/>
    <n v="6085"/>
    <n v="8991"/>
    <n v="98898"/>
    <n v="939"/>
    <n v="11471.8"/>
    <n v="141509"/>
    <n v="3"/>
  </r>
  <r>
    <n v="2010"/>
    <n v="9144"/>
    <s v="Hyde Park Village of"/>
    <s v="A"/>
    <s v="Bundled"/>
    <s v="O"/>
    <x v="40"/>
    <x v="0"/>
    <n v="1393"/>
    <n v="8486"/>
    <n v="1167"/>
    <n v="555"/>
    <n v="3126"/>
    <n v="197"/>
    <s v="."/>
    <s v="."/>
    <s v="."/>
  </r>
  <r>
    <n v="2010"/>
    <n v="9163"/>
    <s v="Hyrum City Corporation"/>
    <s v="A"/>
    <s v="Bundled"/>
    <s v="O"/>
    <x v="44"/>
    <x v="0"/>
    <n v="1657"/>
    <n v="17948"/>
    <n v="2312"/>
    <n v="1435"/>
    <n v="19692"/>
    <n v="156"/>
    <n v="2361"/>
    <n v="37697"/>
    <n v="1"/>
  </r>
  <r>
    <n v="2010"/>
    <n v="9186"/>
    <s v="Idaho Cnty L&amp;P Coop Assn, Inc"/>
    <s v="A"/>
    <s v="Bundled"/>
    <s v="O"/>
    <x v="21"/>
    <x v="1"/>
    <n v="3746.1"/>
    <n v="39548"/>
    <n v="3407"/>
    <n v="677.4"/>
    <n v="7800"/>
    <n v="268"/>
    <n v="32.700000000000003"/>
    <n v="251"/>
    <n v="9"/>
  </r>
  <r>
    <n v="2010"/>
    <n v="9187"/>
    <s v="Idaho Falls City of"/>
    <s v="A"/>
    <s v="Bundled"/>
    <s v="O"/>
    <x v="21"/>
    <x v="0"/>
    <n v="18692"/>
    <n v="296989"/>
    <n v="22339"/>
    <n v="19379"/>
    <n v="310392"/>
    <n v="3689"/>
    <n v="4297"/>
    <n v="87933"/>
    <n v="7"/>
  </r>
  <r>
    <n v="2010"/>
    <n v="9188"/>
    <s v="I-N-N Electric Coop, Inc"/>
    <s v="A"/>
    <s v="Bundled"/>
    <s v="O"/>
    <x v="15"/>
    <x v="1"/>
    <n v="557"/>
    <n v="976"/>
    <n v="185"/>
    <n v="856"/>
    <n v="1675"/>
    <n v="99"/>
    <s v="."/>
    <s v="."/>
    <s v="."/>
  </r>
  <r>
    <n v="2010"/>
    <n v="9191"/>
    <s v="Idaho Power Co"/>
    <s v="A"/>
    <s v="Bundled"/>
    <s v="O"/>
    <x v="21"/>
    <x v="3"/>
    <n v="375272.4"/>
    <n v="4777822"/>
    <n v="394132"/>
    <n v="221579.9"/>
    <n v="3616109"/>
    <n v="61060"/>
    <n v="233364.9"/>
    <n v="4489632"/>
    <n v="17059"/>
  </r>
  <r>
    <n v="2010"/>
    <n v="9191"/>
    <s v="Idaho Power Co"/>
    <s v="A"/>
    <s v="Bundled"/>
    <s v="O"/>
    <x v="35"/>
    <x v="3"/>
    <n v="14709.5"/>
    <n v="189557"/>
    <n v="13419"/>
    <n v="9860.2000000000007"/>
    <n v="146825"/>
    <n v="3361"/>
    <n v="15584.1"/>
    <n v="292559"/>
    <n v="1675"/>
  </r>
  <r>
    <n v="2010"/>
    <n v="9192"/>
    <s v="Igiugig Electric Company"/>
    <s v="A"/>
    <s v="Bundled"/>
    <s v="O"/>
    <x v="15"/>
    <x v="4"/>
    <n v="72.5"/>
    <n v="90"/>
    <n v="23"/>
    <n v="109.9"/>
    <n v="155"/>
    <n v="22"/>
    <s v="."/>
    <s v="."/>
    <s v="."/>
  </r>
  <r>
    <n v="2010"/>
    <n v="9200"/>
    <s v="Village of Ilion"/>
    <s v="A"/>
    <s v="Bundled"/>
    <s v="O"/>
    <x v="8"/>
    <x v="0"/>
    <n v="2320"/>
    <n v="42843"/>
    <n v="3583"/>
    <n v="290"/>
    <n v="6177"/>
    <n v="325"/>
    <n v="605"/>
    <n v="15431"/>
    <n v="70"/>
  </r>
  <r>
    <n v="2010"/>
    <n v="9209"/>
    <s v="Illinois Rural Electric Coop"/>
    <s v="A"/>
    <s v="Bundled"/>
    <s v="O"/>
    <x v="6"/>
    <x v="1"/>
    <n v="17887"/>
    <n v="125784"/>
    <n v="10309"/>
    <n v="3873"/>
    <n v="35410"/>
    <n v="176"/>
    <s v="."/>
    <s v="."/>
    <s v="."/>
  </r>
  <r>
    <n v="2010"/>
    <n v="9216"/>
    <s v="Imperial Irrigation District"/>
    <s v="A"/>
    <s v="Bundled"/>
    <s v="O"/>
    <x v="19"/>
    <x v="4"/>
    <n v="205297"/>
    <n v="1581553"/>
    <n v="125740"/>
    <n v="215511"/>
    <n v="1562570"/>
    <n v="20087"/>
    <n v="4264"/>
    <n v="74148"/>
    <n v="819"/>
  </r>
  <r>
    <n v="2010"/>
    <n v="9217"/>
    <s v="City of Imperial"/>
    <s v="A"/>
    <s v="Bundled"/>
    <s v="O"/>
    <x v="26"/>
    <x v="0"/>
    <n v="994"/>
    <n v="12135"/>
    <n v="1034"/>
    <n v="1435"/>
    <n v="19842"/>
    <n v="346"/>
    <n v="43"/>
    <n v="914"/>
    <n v="20"/>
  </r>
  <r>
    <n v="2010"/>
    <n v="9230"/>
    <s v="City of Independence"/>
    <s v="A"/>
    <s v="Bundled"/>
    <s v="O"/>
    <x v="11"/>
    <x v="0"/>
    <n v="3457"/>
    <n v="21622"/>
    <n v="2745"/>
    <n v="2942"/>
    <n v="27411"/>
    <n v="356"/>
    <n v="1104"/>
    <n v="13536"/>
    <n v="2"/>
  </r>
  <r>
    <n v="2010"/>
    <n v="9231"/>
    <s v="Independence City of"/>
    <s v="A"/>
    <s v="Bundled"/>
    <s v="O"/>
    <x v="20"/>
    <x v="0"/>
    <n v="63398"/>
    <n v="541949"/>
    <n v="51386"/>
    <n v="52428"/>
    <n v="511109"/>
    <n v="5148"/>
    <n v="3192"/>
    <n v="41943"/>
    <n v="10"/>
  </r>
  <r>
    <n v="2010"/>
    <n v="9246"/>
    <s v="Indian Electric Coop, Inc"/>
    <s v="A"/>
    <s v="Bundled"/>
    <s v="O"/>
    <x v="24"/>
    <x v="1"/>
    <n v="22543"/>
    <n v="235851"/>
    <n v="13903"/>
    <n v="13983"/>
    <n v="157341"/>
    <n v="5064"/>
    <n v="6670"/>
    <n v="125494"/>
    <n v="10"/>
  </r>
  <r>
    <n v="2010"/>
    <n v="9273"/>
    <s v="Indianapolis Power &amp; Light Co"/>
    <s v="A"/>
    <s v="Bundled"/>
    <s v="O"/>
    <x v="12"/>
    <x v="3"/>
    <n v="427899"/>
    <n v="5501419"/>
    <n v="415744"/>
    <n v="180305"/>
    <n v="2016566"/>
    <n v="47694"/>
    <n v="456355"/>
    <n v="7091167"/>
    <n v="4723"/>
  </r>
  <r>
    <n v="2010"/>
    <n v="9274"/>
    <s v="City of Indianola"/>
    <s v="A"/>
    <s v="Bundled"/>
    <s v="O"/>
    <x v="26"/>
    <x v="0"/>
    <n v="309"/>
    <n v="2795"/>
    <n v="347"/>
    <n v="173"/>
    <n v="1875"/>
    <n v="45"/>
    <s v="."/>
    <s v="."/>
    <s v="."/>
  </r>
  <r>
    <n v="2010"/>
    <n v="9275"/>
    <s v="Indianola Municipal Utilities"/>
    <s v="A"/>
    <s v="Bundled"/>
    <s v="O"/>
    <x v="11"/>
    <x v="0"/>
    <n v="4514"/>
    <n v="52195"/>
    <n v="5306"/>
    <n v="4202"/>
    <n v="52945"/>
    <n v="586"/>
    <n v="739"/>
    <n v="12305"/>
    <n v="4"/>
  </r>
  <r>
    <n v="2010"/>
    <n v="9292"/>
    <s v="Inter County Energy Coop Corp"/>
    <s v="A"/>
    <s v="Bundled"/>
    <s v="O"/>
    <x v="29"/>
    <x v="1"/>
    <n v="38111"/>
    <n v="365350"/>
    <n v="23843"/>
    <n v="4796.8999999999996"/>
    <n v="48692"/>
    <n v="1403"/>
    <n v="3265.1"/>
    <n v="48799"/>
    <n v="10"/>
  </r>
  <r>
    <n v="2010"/>
    <n v="9297"/>
    <s v="IPT SRI Cogeneration Inc"/>
    <s v="A"/>
    <s v="Bundled"/>
    <s v="O"/>
    <x v="19"/>
    <x v="5"/>
    <s v="."/>
    <s v="."/>
    <s v="."/>
    <n v="2997"/>
    <n v="23939"/>
    <n v="1"/>
    <s v="."/>
    <s v="."/>
    <s v="."/>
  </r>
  <r>
    <n v="2010"/>
    <n v="9324"/>
    <s v="Indiana Michigan Power Co"/>
    <s v="A"/>
    <s v="Bundled"/>
    <s v="O"/>
    <x v="12"/>
    <x v="3"/>
    <n v="401708"/>
    <n v="4805950"/>
    <n v="397450"/>
    <n v="309670"/>
    <n v="4365413"/>
    <n v="53200"/>
    <n v="353285"/>
    <n v="6593334"/>
    <n v="4119"/>
  </r>
  <r>
    <n v="2010"/>
    <n v="9324"/>
    <s v="Indiana Michigan Power Co"/>
    <s v="A"/>
    <s v="Bundled"/>
    <s v="O"/>
    <x v="25"/>
    <x v="3"/>
    <n v="96805"/>
    <n v="1277157"/>
    <n v="109362"/>
    <n v="65625"/>
    <n v="827128"/>
    <n v="17585"/>
    <n v="53851"/>
    <n v="851527"/>
    <n v="985"/>
  </r>
  <r>
    <n v="2010"/>
    <n v="9331"/>
    <s v="Intercounty Electric Coop Assn"/>
    <s v="A"/>
    <s v="Bundled"/>
    <s v="O"/>
    <x v="20"/>
    <x v="1"/>
    <n v="44554"/>
    <n v="460215"/>
    <n v="29263"/>
    <n v="5445"/>
    <n v="67266"/>
    <n v="752"/>
    <n v="1940"/>
    <n v="30922"/>
    <n v="5"/>
  </r>
  <r>
    <n v="2010"/>
    <n v="9336"/>
    <s v="Intermountain Rural Elec Assn"/>
    <s v="A"/>
    <s v="Bundled"/>
    <s v="O"/>
    <x v="36"/>
    <x v="1"/>
    <n v="161538"/>
    <n v="1366799"/>
    <n v="127483"/>
    <n v="67925"/>
    <n v="620370"/>
    <n v="11509"/>
    <n v="11024"/>
    <n v="125103"/>
    <n v="49"/>
  </r>
  <r>
    <n v="2010"/>
    <n v="9416"/>
    <s v="Ipnatchiaq Electric Company"/>
    <s v="A"/>
    <s v="Bundled"/>
    <s v="O"/>
    <x v="15"/>
    <x v="0"/>
    <n v="134"/>
    <n v="177"/>
    <n v="39"/>
    <n v="314"/>
    <n v="416"/>
    <n v="18"/>
    <s v="."/>
    <s v="."/>
    <s v="."/>
  </r>
  <r>
    <n v="2010"/>
    <n v="9417"/>
    <s v="Interstate Power and Light Co"/>
    <s v="A"/>
    <s v="Bundled"/>
    <s v="O"/>
    <x v="11"/>
    <x v="3"/>
    <n v="527009"/>
    <n v="3963933"/>
    <n v="407374"/>
    <n v="363322"/>
    <n v="3785557"/>
    <n v="73164"/>
    <n v="428441"/>
    <n v="6682261"/>
    <n v="2658"/>
  </r>
  <r>
    <n v="2010"/>
    <n v="9417"/>
    <s v="Interstate Power and Light Co"/>
    <s v="A"/>
    <s v="Bundled"/>
    <s v="O"/>
    <x v="5"/>
    <x v="3"/>
    <n v="34918"/>
    <n v="330708"/>
    <n v="35865"/>
    <n v="15352"/>
    <n v="158461"/>
    <n v="6755"/>
    <n v="27433"/>
    <n v="362562"/>
    <n v="598"/>
  </r>
  <r>
    <n v="2010"/>
    <n v="9418"/>
    <s v="City of Iola"/>
    <s v="A"/>
    <s v="Bundled"/>
    <s v="O"/>
    <x v="23"/>
    <x v="0"/>
    <n v="3638"/>
    <n v="34749"/>
    <n v="3084"/>
    <n v="3163"/>
    <n v="30608"/>
    <n v="569"/>
    <n v="3126"/>
    <n v="44473"/>
    <n v="3"/>
  </r>
  <r>
    <n v="2010"/>
    <n v="9422"/>
    <s v="J-A-C Electric Coop Inc"/>
    <s v="A"/>
    <s v="Bundled"/>
    <s v="O"/>
    <x v="27"/>
    <x v="1"/>
    <n v="5663"/>
    <n v="53336"/>
    <n v="4264"/>
    <n v="3419"/>
    <n v="34220"/>
    <n v="1184"/>
    <n v="12"/>
    <n v="121"/>
    <n v="2"/>
  </r>
  <r>
    <n v="2010"/>
    <n v="9425"/>
    <s v="Iowa Lakes Electric Coop"/>
    <s v="A"/>
    <s v="Bundled"/>
    <s v="O"/>
    <x v="11"/>
    <x v="1"/>
    <n v="18467"/>
    <n v="171986"/>
    <n v="8975"/>
    <n v="10165.200000000001"/>
    <n v="107327"/>
    <n v="3215"/>
    <n v="17109.400000000001"/>
    <n v="295099"/>
    <n v="49"/>
  </r>
  <r>
    <n v="2010"/>
    <n v="9431"/>
    <s v="Irwin Electric Membership Corp"/>
    <s v="A"/>
    <s v="Bundled"/>
    <s v="O"/>
    <x v="10"/>
    <x v="1"/>
    <n v="19527"/>
    <n v="158504"/>
    <n v="10513"/>
    <n v="1240"/>
    <n v="10246"/>
    <n v="126"/>
    <n v="2868"/>
    <n v="27813"/>
    <n v="863"/>
  </r>
  <r>
    <n v="2010"/>
    <n v="9442"/>
    <s v="Town of Ipswich"/>
    <s v="A"/>
    <s v="Bundled"/>
    <s v="O"/>
    <x v="33"/>
    <x v="0"/>
    <n v="6796"/>
    <n v="49797"/>
    <n v="5926"/>
    <n v="1525"/>
    <n v="11541"/>
    <n v="808"/>
    <n v="6676"/>
    <n v="49496"/>
    <n v="178"/>
  </r>
  <r>
    <n v="2010"/>
    <n v="9463"/>
    <s v="City of Isabel"/>
    <s v="A"/>
    <s v="Bundled"/>
    <s v="O"/>
    <x v="23"/>
    <x v="0"/>
    <n v="39"/>
    <n v="427"/>
    <n v="51"/>
    <n v="125"/>
    <n v="1379"/>
    <n v="17"/>
    <s v="."/>
    <s v="."/>
    <s v="."/>
  </r>
  <r>
    <n v="2010"/>
    <n v="9472"/>
    <s v="City of Itta Bena"/>
    <s v="A"/>
    <s v="Bundled"/>
    <s v="O"/>
    <x v="1"/>
    <x v="0"/>
    <n v="1146"/>
    <n v="9950"/>
    <n v="932"/>
    <n v="500"/>
    <n v="4356"/>
    <n v="98"/>
    <s v="."/>
    <s v="."/>
    <s v="."/>
  </r>
  <r>
    <n v="2010"/>
    <n v="9475"/>
    <s v="Itasca-Mantrap Co-op Electrical Assn"/>
    <s v="A"/>
    <s v="Bundled"/>
    <s v="O"/>
    <x v="5"/>
    <x v="1"/>
    <n v="12122.4"/>
    <n v="116246"/>
    <n v="10190"/>
    <n v="2210.1"/>
    <n v="22722"/>
    <n v="829"/>
    <n v="3946.8"/>
    <n v="54963"/>
    <n v="250"/>
  </r>
  <r>
    <n v="2010"/>
    <n v="9541"/>
    <s v="City of Iuka"/>
    <s v="A"/>
    <s v="Bundled"/>
    <s v="O"/>
    <x v="23"/>
    <x v="0"/>
    <n v="61.9"/>
    <n v="898"/>
    <n v="87"/>
    <n v="136.1"/>
    <n v="983"/>
    <n v="12"/>
    <n v="119"/>
    <n v="871"/>
    <n v="1"/>
  </r>
  <r>
    <n v="2010"/>
    <n v="9572"/>
    <s v="Village of Jackson Center"/>
    <s v="A"/>
    <s v="Bundled"/>
    <s v="O"/>
    <x v="9"/>
    <x v="0"/>
    <n v="708"/>
    <n v="6758"/>
    <n v="646"/>
    <n v="229"/>
    <n v="2431"/>
    <n v="90"/>
    <n v="708"/>
    <n v="7667"/>
    <n v="12"/>
  </r>
  <r>
    <n v="2010"/>
    <n v="9573"/>
    <s v="Jackson City of"/>
    <s v="A"/>
    <s v="Bundled"/>
    <s v="O"/>
    <x v="10"/>
    <x v="0"/>
    <n v="1877"/>
    <n v="18358"/>
    <n v="1212"/>
    <n v="2559"/>
    <n v="22331"/>
    <n v="405"/>
    <n v="327"/>
    <n v="4698"/>
    <n v="6"/>
  </r>
  <r>
    <n v="2010"/>
    <n v="9575"/>
    <s v="Jackson Energy Coop Corp"/>
    <s v="A"/>
    <s v="Bundled"/>
    <s v="O"/>
    <x v="29"/>
    <x v="1"/>
    <n v="81947"/>
    <n v="761946"/>
    <n v="47689"/>
    <n v="15316"/>
    <n v="159802"/>
    <n v="3644"/>
    <n v="4532"/>
    <n v="67589"/>
    <n v="5"/>
  </r>
  <r>
    <n v="2010"/>
    <n v="9576"/>
    <s v="Jackson County Rural E M C"/>
    <s v="A"/>
    <s v="Bundled"/>
    <s v="O"/>
    <x v="12"/>
    <x v="1"/>
    <n v="41378"/>
    <n v="412646"/>
    <n v="23158"/>
    <n v="4482"/>
    <n v="46501"/>
    <n v="1003"/>
    <n v="3104"/>
    <n v="36950"/>
    <n v="16"/>
  </r>
  <r>
    <n v="2010"/>
    <n v="9590"/>
    <s v="Jackson Electric Coop, Inc"/>
    <s v="A"/>
    <s v="Bundled"/>
    <s v="O"/>
    <x v="27"/>
    <x v="1"/>
    <n v="15894"/>
    <n v="141003"/>
    <n v="12724"/>
    <n v="8093"/>
    <n v="85422"/>
    <n v="1502"/>
    <s v="."/>
    <s v="."/>
    <s v="."/>
  </r>
  <r>
    <n v="2010"/>
    <n v="9598"/>
    <s v="Jackson City of"/>
    <s v="A"/>
    <s v="Bundled"/>
    <s v="O"/>
    <x v="9"/>
    <x v="0"/>
    <n v="4168"/>
    <n v="35857"/>
    <n v="3383"/>
    <n v="5514"/>
    <n v="51540"/>
    <n v="763"/>
    <n v="6879"/>
    <n v="87356"/>
    <n v="11"/>
  </r>
  <r>
    <n v="2010"/>
    <n v="9599"/>
    <s v="City of Jackson"/>
    <s v="A"/>
    <s v="Bundled"/>
    <s v="O"/>
    <x v="5"/>
    <x v="0"/>
    <n v="1298"/>
    <n v="13843"/>
    <n v="1611"/>
    <n v="550"/>
    <n v="6080"/>
    <n v="286"/>
    <n v="1016"/>
    <n v="23779"/>
    <n v="44"/>
  </r>
  <r>
    <n v="2010"/>
    <n v="9601"/>
    <s v="Jackson Electric Member Corp"/>
    <s v="A"/>
    <s v="Bundled"/>
    <s v="O"/>
    <x v="10"/>
    <x v="1"/>
    <n v="274664"/>
    <n v="3145638"/>
    <n v="185334"/>
    <n v="132425"/>
    <n v="1486263"/>
    <n v="19833"/>
    <n v="33906"/>
    <n v="578428"/>
    <n v="100"/>
  </r>
  <r>
    <n v="2010"/>
    <n v="9603"/>
    <s v="City of Jackson"/>
    <s v="A"/>
    <s v="Bundled"/>
    <s v="O"/>
    <x v="20"/>
    <x v="0"/>
    <n v="8257.5"/>
    <n v="73930"/>
    <n v="5741"/>
    <n v="5134.5"/>
    <n v="46933"/>
    <n v="851"/>
    <n v="2194.5"/>
    <n v="20621"/>
    <n v="8"/>
  </r>
  <r>
    <n v="2010"/>
    <n v="9605"/>
    <s v="Jackson Purchase Energy Corporation"/>
    <s v="A"/>
    <s v="Bundled"/>
    <s v="O"/>
    <x v="29"/>
    <x v="1"/>
    <n v="31240"/>
    <n v="441648"/>
    <n v="26053"/>
    <n v="11682"/>
    <n v="193106"/>
    <n v="3092"/>
    <n v="2478"/>
    <n v="48727"/>
    <n v="7"/>
  </r>
  <r>
    <n v="2010"/>
    <n v="9610"/>
    <s v="Jacksonville Village of"/>
    <s v="A"/>
    <s v="Bundled"/>
    <s v="O"/>
    <x v="40"/>
    <x v="0"/>
    <n v="597"/>
    <n v="3535"/>
    <n v="646"/>
    <n v="112"/>
    <n v="651"/>
    <n v="50"/>
    <n v="141"/>
    <n v="851"/>
    <n v="5"/>
  </r>
  <r>
    <n v="2010"/>
    <n v="9612"/>
    <s v="City of Jackson"/>
    <s v="A"/>
    <s v="Bundled"/>
    <s v="O"/>
    <x v="28"/>
    <x v="0"/>
    <n v="38123"/>
    <n v="408153"/>
    <n v="27600"/>
    <n v="51940"/>
    <n v="552143"/>
    <n v="5942"/>
    <n v="44190"/>
    <n v="756910"/>
    <n v="42"/>
  </r>
  <r>
    <n v="2010"/>
    <n v="9613"/>
    <s v="City of Lebanon"/>
    <s v="A"/>
    <s v="Bundled"/>
    <s v="O"/>
    <x v="12"/>
    <x v="0"/>
    <n v="6250"/>
    <n v="77496"/>
    <n v="7230"/>
    <n v="3122"/>
    <n v="38242"/>
    <n v="1128"/>
    <n v="6811"/>
    <n v="96789"/>
    <n v="107"/>
  </r>
  <r>
    <n v="2010"/>
    <n v="9616"/>
    <s v="Beaches Energy Services"/>
    <s v="A"/>
    <s v="Bundled"/>
    <s v="O"/>
    <x v="17"/>
    <x v="0"/>
    <n v="64411"/>
    <n v="474857"/>
    <n v="28394"/>
    <n v="40750"/>
    <n v="283697"/>
    <n v="5016"/>
    <s v="."/>
    <s v="."/>
    <s v="."/>
  </r>
  <r>
    <n v="2010"/>
    <n v="9617"/>
    <s v="JEA"/>
    <s v="A"/>
    <s v="Bundled"/>
    <s v="O"/>
    <x v="17"/>
    <x v="0"/>
    <n v="675542.3"/>
    <n v="5746964"/>
    <n v="369051"/>
    <n v="439164.3"/>
    <n v="4192905"/>
    <n v="49670"/>
    <n v="239739"/>
    <n v="2909576"/>
    <n v="222"/>
  </r>
  <r>
    <n v="2010"/>
    <n v="9645"/>
    <s v="Jamestown Board of Public Util"/>
    <s v="A"/>
    <s v="Bundled"/>
    <s v="O"/>
    <x v="8"/>
    <x v="0"/>
    <n v="12406.8"/>
    <n v="169092"/>
    <n v="16406"/>
    <n v="13252.5"/>
    <n v="175332"/>
    <n v="2621"/>
    <n v="7274.8"/>
    <n v="111246"/>
    <n v="131"/>
  </r>
  <r>
    <n v="2010"/>
    <n v="9645"/>
    <s v="Jamestown Board of Public Util"/>
    <s v="C"/>
    <s v="Delivery"/>
    <s v="O"/>
    <x v="8"/>
    <x v="0"/>
    <n v="0"/>
    <n v="0"/>
    <n v="0"/>
    <n v="0"/>
    <n v="0"/>
    <n v="0"/>
    <n v="355.7"/>
    <n v="17851"/>
    <n v="2"/>
  </r>
  <r>
    <n v="2010"/>
    <n v="9646"/>
    <s v="Town of Jamestown"/>
    <s v="A"/>
    <s v="Bundled"/>
    <s v="O"/>
    <x v="12"/>
    <x v="0"/>
    <n v="583.29999999999995"/>
    <n v="6593"/>
    <n v="465"/>
    <n v="214.5"/>
    <n v="2281"/>
    <n v="79"/>
    <s v="."/>
    <s v="."/>
    <s v="."/>
  </r>
  <r>
    <n v="2010"/>
    <n v="9650"/>
    <s v="Janesville City of"/>
    <s v="A"/>
    <s v="Bundled"/>
    <s v="O"/>
    <x v="5"/>
    <x v="0"/>
    <n v="771"/>
    <n v="7712"/>
    <n v="1116"/>
    <n v="320"/>
    <n v="3302"/>
    <n v="140"/>
    <n v="0"/>
    <n v="0"/>
    <n v="0"/>
  </r>
  <r>
    <n v="2010"/>
    <n v="9664"/>
    <s v="City of Jasper"/>
    <s v="A"/>
    <s v="Bundled"/>
    <s v="O"/>
    <x v="27"/>
    <x v="0"/>
    <n v="5490"/>
    <n v="49491"/>
    <n v="3519"/>
    <n v="6664"/>
    <n v="53840"/>
    <n v="904"/>
    <n v="0"/>
    <n v="0"/>
    <n v="0"/>
  </r>
  <r>
    <n v="2010"/>
    <n v="9665"/>
    <s v="Jasper County Rural E M C"/>
    <s v="A"/>
    <s v="Bundled"/>
    <s v="O"/>
    <x v="12"/>
    <x v="1"/>
    <n v="11766.8"/>
    <n v="106749"/>
    <n v="7498"/>
    <n v="7145.8"/>
    <n v="75104"/>
    <n v="1309"/>
    <n v="3034.2"/>
    <n v="40899"/>
    <n v="2"/>
  </r>
  <r>
    <n v="2010"/>
    <n v="9666"/>
    <s v="Jay County Rural E M C"/>
    <s v="A"/>
    <s v="Bundled"/>
    <s v="O"/>
    <x v="12"/>
    <x v="1"/>
    <n v="8651.6"/>
    <n v="81007"/>
    <n v="4833"/>
    <n v="67.900000000000006"/>
    <n v="635"/>
    <n v="3"/>
    <n v="7475.5"/>
    <n v="97237"/>
    <n v="584"/>
  </r>
  <r>
    <n v="2010"/>
    <n v="9667"/>
    <s v="City of Jasper"/>
    <s v="A"/>
    <s v="Bundled"/>
    <s v="O"/>
    <x v="12"/>
    <x v="0"/>
    <n v="6455.7"/>
    <n v="74383"/>
    <n v="5675"/>
    <n v="10730.1"/>
    <n v="124936"/>
    <n v="1206"/>
    <n v="10178.6"/>
    <n v="110009"/>
    <n v="85"/>
  </r>
  <r>
    <n v="2010"/>
    <n v="9668"/>
    <s v="Jasper-Newton Elec Coop, Inc"/>
    <s v="A"/>
    <s v="Bundled"/>
    <s v="O"/>
    <x v="27"/>
    <x v="1"/>
    <n v="33527"/>
    <n v="306054"/>
    <n v="19497"/>
    <n v="5287"/>
    <n v="49957"/>
    <n v="2200"/>
    <n v="8893"/>
    <n v="126848"/>
    <n v="117"/>
  </r>
  <r>
    <n v="2010"/>
    <n v="9682"/>
    <s v="Jefferson Davis Elec Coop, Inc"/>
    <s v="A"/>
    <s v="Bundled"/>
    <s v="O"/>
    <x v="2"/>
    <x v="1"/>
    <n v="11003"/>
    <n v="121967"/>
    <n v="7480"/>
    <n v="6349"/>
    <n v="64389"/>
    <n v="1445"/>
    <n v="3557"/>
    <n v="52924"/>
    <n v="8"/>
  </r>
  <r>
    <n v="2010"/>
    <n v="9689"/>
    <s v="Jefferson Electric Member Corp"/>
    <s v="A"/>
    <s v="Bundled"/>
    <s v="O"/>
    <x v="10"/>
    <x v="1"/>
    <n v="52527"/>
    <n v="487242"/>
    <n v="31011"/>
    <n v="6785"/>
    <n v="62850"/>
    <n v="1612"/>
    <n v="4916"/>
    <n v="76033"/>
    <n v="247"/>
  </r>
  <r>
    <n v="2010"/>
    <n v="9690"/>
    <s v="Jefferson Utilities"/>
    <s v="A"/>
    <s v="Bundled"/>
    <s v="O"/>
    <x v="7"/>
    <x v="0"/>
    <n v="3098.8"/>
    <n v="31862"/>
    <n v="3461"/>
    <n v="3815.4"/>
    <n v="42754"/>
    <n v="516"/>
    <n v="5335"/>
    <n v="74581"/>
    <n v="3"/>
  </r>
  <r>
    <n v="2010"/>
    <n v="9697"/>
    <s v="City of Jellico"/>
    <s v="A"/>
    <s v="Bundled"/>
    <s v="O"/>
    <x v="29"/>
    <x v="0"/>
    <n v="2387"/>
    <n v="25501"/>
    <n v="1700"/>
    <n v="1058"/>
    <n v="9447"/>
    <n v="580"/>
    <n v="0"/>
    <n v="0"/>
    <n v="0"/>
  </r>
  <r>
    <n v="2010"/>
    <n v="9697"/>
    <s v="City of Jellico"/>
    <s v="A"/>
    <s v="Bundled"/>
    <s v="O"/>
    <x v="28"/>
    <x v="0"/>
    <n v="2563"/>
    <n v="27357"/>
    <n v="1816"/>
    <n v="2440"/>
    <n v="24388"/>
    <n v="627"/>
    <n v="0"/>
    <n v="0"/>
    <n v="0"/>
  </r>
  <r>
    <n v="2010"/>
    <n v="9699"/>
    <s v="Jemez Mountains Elec Coop, Inc"/>
    <s v="A"/>
    <s v="Bundled"/>
    <s v="O"/>
    <x v="38"/>
    <x v="1"/>
    <n v="21744"/>
    <n v="179931"/>
    <n v="27492"/>
    <n v="16816"/>
    <n v="144655"/>
    <n v="3566"/>
    <n v="4534"/>
    <n v="53837"/>
    <n v="4"/>
  </r>
  <r>
    <n v="2010"/>
    <n v="9726"/>
    <s v="Jersey Central Power &amp; Lt Co"/>
    <s v="A"/>
    <s v="Bundled"/>
    <s v="O"/>
    <x v="37"/>
    <x v="3"/>
    <n v="1667493.8"/>
    <n v="9842598"/>
    <n v="955992"/>
    <n v="671912.5"/>
    <n v="4132015"/>
    <n v="108026"/>
    <n v="59350.8"/>
    <n v="417922"/>
    <n v="1971"/>
  </r>
  <r>
    <n v="2010"/>
    <n v="9726"/>
    <s v="Jersey Central Power &amp; Lt Co"/>
    <s v="C"/>
    <s v="Delivery"/>
    <s v="O"/>
    <x v="37"/>
    <x v="3"/>
    <n v="7853.4"/>
    <n v="150199"/>
    <n v="15097"/>
    <n v="231779.1"/>
    <n v="5520227"/>
    <n v="15463"/>
    <n v="65936.7"/>
    <n v="1973655"/>
    <n v="528"/>
  </r>
  <r>
    <n v="2010"/>
    <n v="9732"/>
    <s v="City of Jetmore"/>
    <s v="A"/>
    <s v="Bundled"/>
    <s v="O"/>
    <x v="23"/>
    <x v="0"/>
    <n v="406"/>
    <n v="3989"/>
    <n v="451"/>
    <n v="514"/>
    <n v="5038"/>
    <n v="162"/>
    <n v="0"/>
    <n v="0"/>
    <n v="0"/>
  </r>
  <r>
    <n v="2010"/>
    <n v="9734"/>
    <s v="Jewett City City of"/>
    <s v="A"/>
    <s v="Bundled"/>
    <s v="O"/>
    <x v="48"/>
    <x v="0"/>
    <n v="2418"/>
    <n v="14161"/>
    <n v="1911"/>
    <n v="1318"/>
    <n v="8929"/>
    <n v="276"/>
    <n v="38"/>
    <n v="287"/>
    <n v="1"/>
  </r>
  <r>
    <n v="2010"/>
    <n v="9739"/>
    <s v="Joe Wheeler Elec Member Corp"/>
    <s v="A"/>
    <s v="Bundled"/>
    <s v="O"/>
    <x v="16"/>
    <x v="1"/>
    <n v="65052"/>
    <n v="663987"/>
    <n v="34646"/>
    <n v="30447"/>
    <n v="273698"/>
    <n v="8116"/>
    <n v="38563"/>
    <n v="629344"/>
    <n v="21"/>
  </r>
  <r>
    <n v="2010"/>
    <n v="9750"/>
    <s v="Jo-Carroll Energy Coop Inc"/>
    <s v="A"/>
    <s v="Bundled"/>
    <s v="O"/>
    <x v="6"/>
    <x v="1"/>
    <n v="21095"/>
    <n v="152617"/>
    <n v="15824"/>
    <n v="16407"/>
    <n v="152598"/>
    <n v="2808"/>
    <n v="9375"/>
    <n v="143600"/>
    <n v="5"/>
  </r>
  <r>
    <n v="2010"/>
    <n v="9776"/>
    <s v="City of Johnson"/>
    <s v="A"/>
    <s v="Bundled"/>
    <s v="O"/>
    <x v="23"/>
    <x v="0"/>
    <n v="703"/>
    <n v="5748"/>
    <n v="541"/>
    <n v="715"/>
    <n v="5984"/>
    <n v="291"/>
    <n v="332"/>
    <n v="3284"/>
    <n v="5"/>
  </r>
  <r>
    <n v="2010"/>
    <n v="9777"/>
    <s v="Johnson City City of"/>
    <s v="A"/>
    <s v="Bundled"/>
    <s v="O"/>
    <x v="28"/>
    <x v="0"/>
    <n v="99389"/>
    <n v="1083843"/>
    <n v="64917"/>
    <n v="63221"/>
    <n v="659587"/>
    <n v="10401"/>
    <n v="23927"/>
    <n v="273452"/>
    <n v="32"/>
  </r>
  <r>
    <n v="2010"/>
    <n v="9778"/>
    <s v="Johnson County Rural E M C"/>
    <s v="A"/>
    <s v="Bundled"/>
    <s v="O"/>
    <x v="12"/>
    <x v="1"/>
    <n v="35484.800000000003"/>
    <n v="316513"/>
    <n v="21160"/>
    <n v="7578.1"/>
    <n v="85011"/>
    <n v="2155"/>
    <n v="2942.5"/>
    <n v="37804"/>
    <n v="16"/>
  </r>
  <r>
    <n v="2010"/>
    <n v="9806"/>
    <s v="Johnson Village of"/>
    <s v="A"/>
    <s v="Bundled"/>
    <s v="O"/>
    <x v="40"/>
    <x v="0"/>
    <n v="801"/>
    <n v="4973"/>
    <n v="743"/>
    <n v="889"/>
    <n v="5088"/>
    <n v="161"/>
    <n v="659"/>
    <n v="4377"/>
    <n v="1"/>
  </r>
  <r>
    <n v="2010"/>
    <n v="9832"/>
    <s v="Kuiggluum Kallugvia"/>
    <s v="A"/>
    <s v="Bundled"/>
    <s v="O"/>
    <x v="15"/>
    <x v="3"/>
    <n v="325.89999999999998"/>
    <n v="620"/>
    <n v="174"/>
    <n v="189.9"/>
    <n v="337"/>
    <n v="42"/>
    <n v="0"/>
    <n v="0"/>
    <n v="0"/>
  </r>
  <r>
    <n v="2010"/>
    <n v="9837"/>
    <s v="Jones-Onslow Elec Member Corp"/>
    <s v="A"/>
    <s v="Bundled"/>
    <s v="O"/>
    <x v="18"/>
    <x v="1"/>
    <n v="95703"/>
    <n v="923056"/>
    <n v="59561"/>
    <n v="20169.3"/>
    <n v="226211"/>
    <n v="4742"/>
    <n v="1671.8"/>
    <n v="22309"/>
    <n v="3"/>
  </r>
  <r>
    <n v="2010"/>
    <n v="9879"/>
    <s v="City Water and Light Plant"/>
    <s v="A"/>
    <s v="Bundled"/>
    <s v="O"/>
    <x v="31"/>
    <x v="0"/>
    <n v="25767.1"/>
    <n v="468716"/>
    <n v="27447"/>
    <n v="18429.3"/>
    <n v="323615"/>
    <n v="4936"/>
    <n v="20942.3"/>
    <n v="494606"/>
    <n v="35"/>
  </r>
  <r>
    <n v="2010"/>
    <n v="9880"/>
    <s v="Jonesville City of"/>
    <s v="A"/>
    <s v="Bundled"/>
    <s v="O"/>
    <x v="2"/>
    <x v="0"/>
    <n v="1258.3"/>
    <n v="11281"/>
    <n v="904"/>
    <n v="1168.2"/>
    <n v="9559"/>
    <n v="209"/>
    <s v="."/>
    <s v="."/>
    <s v="."/>
  </r>
  <r>
    <n v="2010"/>
    <n v="9897"/>
    <s v="City of King Cove"/>
    <s v="A"/>
    <s v="Bundled"/>
    <s v="O"/>
    <x v="15"/>
    <x v="0"/>
    <n v="151"/>
    <n v="866"/>
    <n v="178"/>
    <n v="428"/>
    <n v="2465"/>
    <n v="77"/>
    <s v="."/>
    <s v="."/>
    <s v="."/>
  </r>
  <r>
    <n v="2010"/>
    <n v="9922"/>
    <s v="Jump River Electric Coop Inc"/>
    <s v="A"/>
    <s v="Bundled"/>
    <s v="O"/>
    <x v="7"/>
    <x v="1"/>
    <n v="10518"/>
    <n v="76710"/>
    <n v="8584"/>
    <n v="1669"/>
    <n v="15386"/>
    <n v="561"/>
    <s v="."/>
    <s v="."/>
    <s v="."/>
  </r>
  <r>
    <n v="2010"/>
    <n v="9928"/>
    <s v="City of Julesburg"/>
    <s v="A"/>
    <s v="Bundled"/>
    <s v="O"/>
    <x v="36"/>
    <x v="0"/>
    <n v="430.6"/>
    <n v="4561"/>
    <n v="627"/>
    <n v="491.7"/>
    <n v="6213"/>
    <n v="177"/>
    <s v="."/>
    <s v="."/>
    <s v="."/>
  </r>
  <r>
    <n v="2010"/>
    <n v="9936"/>
    <s v="Juneau Utility Comm"/>
    <s v="A"/>
    <s v="Bundled"/>
    <s v="O"/>
    <x v="7"/>
    <x v="0"/>
    <n v="835.9"/>
    <n v="7823"/>
    <n v="939"/>
    <n v="1693.8"/>
    <n v="17494"/>
    <n v="187"/>
    <n v="1406"/>
    <n v="16936"/>
    <n v="2"/>
  </r>
  <r>
    <n v="2010"/>
    <n v="9949"/>
    <s v="Just Energy"/>
    <s v="D"/>
    <s v="Bundled"/>
    <s v="O"/>
    <x v="27"/>
    <x v="2"/>
    <n v="205926"/>
    <n v="1454609"/>
    <n v="105562"/>
    <n v="180526.2"/>
    <n v="1440551"/>
    <n v="24475"/>
    <n v="0"/>
    <n v="0"/>
    <n v="0"/>
  </r>
  <r>
    <n v="2010"/>
    <n v="9964"/>
    <s v="Kenergy Corp"/>
    <s v="A"/>
    <s v="Bundled"/>
    <s v="O"/>
    <x v="29"/>
    <x v="1"/>
    <n v="57146"/>
    <n v="812957"/>
    <n v="45201"/>
    <n v="22585"/>
    <n v="332644"/>
    <n v="9756"/>
    <n v="319742"/>
    <n v="8172897"/>
    <n v="34"/>
  </r>
  <r>
    <n v="2010"/>
    <n v="9973"/>
    <s v="City of Kahoka"/>
    <s v="A"/>
    <s v="Bundled"/>
    <s v="O"/>
    <x v="20"/>
    <x v="0"/>
    <n v="1354"/>
    <n v="15110"/>
    <n v="1065"/>
    <n v="489"/>
    <n v="5689"/>
    <n v="118"/>
    <n v="307"/>
    <n v="3737"/>
    <n v="6"/>
  </r>
  <r>
    <n v="2010"/>
    <n v="9991"/>
    <s v="Kandiyohi Power Coop"/>
    <s v="A"/>
    <s v="Bundled"/>
    <s v="O"/>
    <x v="5"/>
    <x v="1"/>
    <n v="12067"/>
    <n v="105520"/>
    <n v="7182"/>
    <n v="4555"/>
    <n v="45930"/>
    <n v="939"/>
    <s v="."/>
    <s v="."/>
    <s v="."/>
  </r>
  <r>
    <n v="2010"/>
    <n v="9995"/>
    <s v="Kanosh Town Corporation"/>
    <s v="A"/>
    <s v="Bundled"/>
    <s v="O"/>
    <x v="44"/>
    <x v="0"/>
    <n v="173"/>
    <n v="1719"/>
    <n v="233"/>
    <n v="18"/>
    <n v="164"/>
    <n v="19"/>
    <s v="."/>
    <s v="."/>
    <s v="."/>
  </r>
  <r>
    <n v="2010"/>
    <n v="9996"/>
    <s v="Kansas City City of"/>
    <s v="A"/>
    <s v="Bundled"/>
    <s v="O"/>
    <x v="23"/>
    <x v="0"/>
    <n v="53469"/>
    <n v="599499"/>
    <n v="56369"/>
    <n v="72583"/>
    <n v="950118"/>
    <n v="7120"/>
    <n v="40761"/>
    <n v="765470"/>
    <n v="95"/>
  </r>
  <r>
    <n v="2010"/>
    <n v="9998"/>
    <s v="City of Kandiyohi"/>
    <s v="A"/>
    <s v="Bundled"/>
    <s v="O"/>
    <x v="5"/>
    <x v="0"/>
    <n v="219"/>
    <n v="2473"/>
    <n v="220"/>
    <n v="63"/>
    <n v="634"/>
    <n v="32"/>
    <s v="."/>
    <s v="."/>
    <s v="."/>
  </r>
  <r>
    <n v="2010"/>
    <n v="9999"/>
    <s v="Kankakee Valley Rural E M C"/>
    <s v="A"/>
    <s v="Bundled"/>
    <s v="O"/>
    <x v="12"/>
    <x v="1"/>
    <n v="25450"/>
    <n v="224630"/>
    <n v="17954"/>
    <n v="5085"/>
    <n v="44985"/>
    <n v="2139"/>
    <n v="1554"/>
    <n v="17972"/>
    <n v="8"/>
  </r>
  <r>
    <n v="2010"/>
    <n v="10000"/>
    <s v="Kansas City Power &amp; Light Co"/>
    <s v="A"/>
    <s v="Bundled"/>
    <s v="O"/>
    <x v="23"/>
    <x v="3"/>
    <n v="292445.09999999998"/>
    <n v="2983778"/>
    <n v="211867"/>
    <n v="254462.2"/>
    <n v="3244133"/>
    <n v="26727"/>
    <n v="25957.200000000001"/>
    <n v="361086"/>
    <n v="996"/>
  </r>
  <r>
    <n v="2010"/>
    <n v="10000"/>
    <s v="Kansas City Power &amp; Light Co"/>
    <s v="A"/>
    <s v="Bundled"/>
    <s v="O"/>
    <x v="20"/>
    <x v="3"/>
    <n v="276065.5"/>
    <n v="2735066"/>
    <n v="239600"/>
    <n v="365845.7"/>
    <n v="4548499"/>
    <n v="31320"/>
    <n v="95418.2"/>
    <n v="1594431"/>
    <n v="1071"/>
  </r>
  <r>
    <n v="2010"/>
    <n v="10005"/>
    <s v="Kansas Gas &amp; Electric Co"/>
    <s v="A"/>
    <s v="Bundled"/>
    <s v="O"/>
    <x v="23"/>
    <x v="3"/>
    <n v="314408.2"/>
    <n v="3324443"/>
    <n v="278765"/>
    <n v="237912.8"/>
    <n v="3110495"/>
    <n v="34927"/>
    <n v="198794.2"/>
    <n v="3631616"/>
    <n v="3637"/>
  </r>
  <r>
    <n v="2010"/>
    <n v="10009"/>
    <s v="Karnes Electric Coop Inc"/>
    <s v="A"/>
    <s v="Bundled"/>
    <s v="O"/>
    <x v="27"/>
    <x v="1"/>
    <n v="20911"/>
    <n v="182923"/>
    <n v="14305"/>
    <n v="7405"/>
    <n v="61580"/>
    <n v="1801"/>
    <n v="2499"/>
    <n v="33020"/>
    <n v="3"/>
  </r>
  <r>
    <n v="2010"/>
    <n v="10012"/>
    <s v="Kay Electric Coop"/>
    <s v="A"/>
    <s v="Bundled"/>
    <s v="O"/>
    <x v="24"/>
    <x v="1"/>
    <n v="6175"/>
    <n v="51442"/>
    <n v="4257"/>
    <n v="8081"/>
    <n v="74777"/>
    <n v="1383"/>
    <n v="10252"/>
    <n v="214526"/>
    <n v="11"/>
  </r>
  <r>
    <n v="2010"/>
    <n v="10019"/>
    <s v="Kaw Valley Electric Coop Inc"/>
    <s v="A"/>
    <s v="Bundled"/>
    <s v="O"/>
    <x v="23"/>
    <x v="1"/>
    <n v="13326"/>
    <n v="121320"/>
    <n v="8477"/>
    <n v="1258"/>
    <n v="10757"/>
    <n v="723"/>
    <n v="1704"/>
    <n v="18918"/>
    <n v="21"/>
  </r>
  <r>
    <n v="2010"/>
    <n v="10025"/>
    <s v="City of Kaplan"/>
    <s v="A"/>
    <s v="Bundled"/>
    <s v="O"/>
    <x v="2"/>
    <x v="0"/>
    <n v="2875"/>
    <n v="23754"/>
    <n v="1820"/>
    <n v="818"/>
    <n v="5285"/>
    <n v="274"/>
    <n v="1604.6"/>
    <n v="13589"/>
    <n v="34"/>
  </r>
  <r>
    <n v="2010"/>
    <n v="10037"/>
    <s v="City of Kasota"/>
    <s v="A"/>
    <s v="Bundled"/>
    <s v="O"/>
    <x v="5"/>
    <x v="0"/>
    <n v="232.3"/>
    <n v="3571"/>
    <n v="342"/>
    <n v="0"/>
    <n v="0"/>
    <n v="0"/>
    <s v="."/>
    <s v="."/>
    <s v="."/>
  </r>
  <r>
    <n v="2010"/>
    <n v="10040"/>
    <s v="City of Kasson"/>
    <s v="A"/>
    <s v="Bundled"/>
    <s v="O"/>
    <x v="5"/>
    <x v="0"/>
    <n v="2101"/>
    <n v="19294"/>
    <n v="2350"/>
    <n v="975"/>
    <n v="12102"/>
    <n v="266"/>
    <s v="."/>
    <s v="."/>
    <s v="."/>
  </r>
  <r>
    <n v="2010"/>
    <n v="10056"/>
    <s v="City of Kaukauna"/>
    <s v="A"/>
    <s v="Bundled"/>
    <s v="O"/>
    <x v="7"/>
    <x v="0"/>
    <n v="11883.6"/>
    <n v="123640"/>
    <n v="12771"/>
    <n v="11072.3"/>
    <n v="123730"/>
    <n v="1655"/>
    <n v="32516.400000000001"/>
    <n v="507173"/>
    <n v="10"/>
  </r>
  <r>
    <n v="2010"/>
    <n v="10057"/>
    <s v="City of Lamar"/>
    <s v="A"/>
    <s v="Bundled"/>
    <s v="O"/>
    <x v="20"/>
    <x v="0"/>
    <n v="2328"/>
    <n v="22434"/>
    <n v="2012"/>
    <n v="4385"/>
    <n v="48274"/>
    <n v="490"/>
    <s v="."/>
    <s v="."/>
    <s v="."/>
  </r>
  <r>
    <n v="2010"/>
    <n v="10063"/>
    <s v="Kaysville City Corporation"/>
    <s v="A"/>
    <s v="Bundled"/>
    <s v="O"/>
    <x v="44"/>
    <x v="0"/>
    <n v="7994"/>
    <n v="86124"/>
    <n v="7722"/>
    <n v="3533"/>
    <n v="43733"/>
    <n v="702"/>
    <n v="78"/>
    <n v="980"/>
    <n v="1"/>
  </r>
  <r>
    <n v="2010"/>
    <n v="10065"/>
    <s v="KBR Rural Public Power District"/>
    <s v="A"/>
    <s v="Bundled"/>
    <s v="O"/>
    <x v="26"/>
    <x v="4"/>
    <n v="4153.8999999999996"/>
    <n v="35404"/>
    <n v="3310"/>
    <n v="1643"/>
    <n v="15772"/>
    <n v="602"/>
    <n v="3561"/>
    <n v="26993"/>
    <n v="617"/>
  </r>
  <r>
    <n v="2010"/>
    <n v="10066"/>
    <s v="K C Electric Association"/>
    <s v="A"/>
    <s v="Bundled"/>
    <s v="O"/>
    <x v="36"/>
    <x v="1"/>
    <n v="4559"/>
    <n v="36998"/>
    <n v="3234"/>
    <n v="7364"/>
    <n v="66637"/>
    <n v="2282"/>
    <n v="7275"/>
    <n v="73331"/>
    <n v="719"/>
  </r>
  <r>
    <n v="2010"/>
    <n v="10071"/>
    <s v="Kauai Island Utility Cooperative"/>
    <s v="A"/>
    <s v="Bundled"/>
    <s v="O"/>
    <x v="50"/>
    <x v="1"/>
    <n v="58600"/>
    <n v="159426"/>
    <n v="27793"/>
    <n v="42626"/>
    <n v="115447"/>
    <n v="4558"/>
    <n v="53869"/>
    <n v="159660"/>
    <n v="131"/>
  </r>
  <r>
    <n v="2010"/>
    <n v="10089"/>
    <s v="Keewatin Public Utilities"/>
    <s v="A"/>
    <s v="Bundled"/>
    <s v="O"/>
    <x v="5"/>
    <x v="0"/>
    <n v="488"/>
    <n v="5527"/>
    <n v="559"/>
    <n v="44"/>
    <n v="495"/>
    <n v="11"/>
    <n v="0"/>
    <n v="0"/>
    <n v="0"/>
  </r>
  <r>
    <n v="2010"/>
    <n v="10144"/>
    <s v="Kennebunk Light &amp; Power Dist"/>
    <s v="A"/>
    <s v="Bundled"/>
    <s v="O"/>
    <x v="39"/>
    <x v="0"/>
    <n v="6150"/>
    <n v="44236"/>
    <n v="5435"/>
    <n v="4087.5"/>
    <n v="34631"/>
    <n v="864"/>
    <n v="2442.5"/>
    <n v="21249"/>
    <n v="8"/>
  </r>
  <r>
    <n v="2010"/>
    <n v="10152"/>
    <s v="City of Kennett"/>
    <s v="A"/>
    <s v="Bundled"/>
    <s v="O"/>
    <x v="20"/>
    <x v="0"/>
    <n v="5476"/>
    <n v="73291"/>
    <n v="4810"/>
    <n v="4460"/>
    <n v="57964"/>
    <n v="604"/>
    <n v="759"/>
    <n v="8888"/>
    <n v="307"/>
  </r>
  <r>
    <n v="2010"/>
    <n v="10153"/>
    <s v="KEM Electric Coop Inc"/>
    <s v="A"/>
    <s v="Bundled"/>
    <s v="O"/>
    <x v="41"/>
    <x v="1"/>
    <n v="4493"/>
    <n v="45582"/>
    <n v="3187"/>
    <n v="2173"/>
    <n v="25261"/>
    <n v="473"/>
    <s v="."/>
    <s v="."/>
    <s v="."/>
  </r>
  <r>
    <n v="2010"/>
    <n v="10170"/>
    <s v="Kiamichi Electric Coop, Inc"/>
    <s v="A"/>
    <s v="Bundled"/>
    <s v="O"/>
    <x v="24"/>
    <x v="1"/>
    <n v="25416"/>
    <n v="254818"/>
    <n v="18640"/>
    <n v="7635"/>
    <n v="76281"/>
    <n v="2790"/>
    <n v="1757"/>
    <n v="30598"/>
    <n v="4"/>
  </r>
  <r>
    <n v="2010"/>
    <n v="10171"/>
    <s v="Kentucky Utilities Co"/>
    <s v="A"/>
    <s v="Bundled"/>
    <s v="O"/>
    <x v="29"/>
    <x v="3"/>
    <n v="507146"/>
    <n v="6728669"/>
    <n v="422854"/>
    <n v="438562"/>
    <n v="6000541"/>
    <n v="89797"/>
    <n v="347614"/>
    <n v="6244996"/>
    <n v="2173"/>
  </r>
  <r>
    <n v="2010"/>
    <n v="10171"/>
    <s v="Kentucky Utilities Co"/>
    <s v="A"/>
    <s v="Bundled"/>
    <s v="O"/>
    <x v="28"/>
    <x v="3"/>
    <n v="4"/>
    <n v="119"/>
    <n v="4"/>
    <n v="0"/>
    <n v="0"/>
    <n v="0"/>
    <n v="0"/>
    <n v="0"/>
    <n v="0"/>
  </r>
  <r>
    <n v="2010"/>
    <n v="10171"/>
    <s v="Kentucky Utilities Co"/>
    <s v="A"/>
    <s v="Bundled"/>
    <s v="O"/>
    <x v="4"/>
    <x v="3"/>
    <n v="38560"/>
    <n v="452837"/>
    <n v="24951"/>
    <n v="24541"/>
    <n v="295392"/>
    <n v="4435"/>
    <n v="14716"/>
    <n v="213355"/>
    <n v="71"/>
  </r>
  <r>
    <n v="2010"/>
    <n v="10172"/>
    <s v="City of Marathon"/>
    <s v="A"/>
    <s v="Bundled"/>
    <s v="O"/>
    <x v="11"/>
    <x v="0"/>
    <n v="102.9"/>
    <n v="1321"/>
    <n v="146"/>
    <n v="106.1"/>
    <n v="1148"/>
    <n v="77"/>
    <s v="."/>
    <s v="."/>
    <s v="."/>
  </r>
  <r>
    <n v="2010"/>
    <n v="10179"/>
    <s v="Kenyon Municipal Utilities"/>
    <s v="A"/>
    <s v="Bundled"/>
    <s v="O"/>
    <x v="5"/>
    <x v="0"/>
    <n v="790"/>
    <n v="6601"/>
    <n v="816"/>
    <n v="568"/>
    <n v="5146"/>
    <n v="140"/>
    <n v="366"/>
    <n v="3499"/>
    <n v="1"/>
  </r>
  <r>
    <n v="2010"/>
    <n v="10181"/>
    <s v="Keosauqua Municipal Light &amp; Pwr"/>
    <s v="A"/>
    <s v="Bundled"/>
    <s v="O"/>
    <x v="11"/>
    <x v="0"/>
    <n v="474"/>
    <n v="4573"/>
    <n v="512"/>
    <n v="484"/>
    <n v="5641"/>
    <n v="136"/>
    <n v="364"/>
    <n v="3057"/>
    <n v="3"/>
  </r>
  <r>
    <n v="2010"/>
    <n v="10210"/>
    <s v="Ketchikan Public Utilities"/>
    <s v="A"/>
    <s v="Bundled"/>
    <s v="O"/>
    <x v="15"/>
    <x v="0"/>
    <n v="6826.2"/>
    <n v="67041"/>
    <n v="6195"/>
    <n v="6619"/>
    <n v="67963"/>
    <n v="1210"/>
    <n v="1926.9"/>
    <n v="21981"/>
    <n v="13"/>
  </r>
  <r>
    <n v="2010"/>
    <n v="10226"/>
    <s v="Key West City of"/>
    <s v="A"/>
    <s v="Bundled"/>
    <s v="O"/>
    <x v="17"/>
    <x v="0"/>
    <n v="46558"/>
    <n v="324455"/>
    <n v="24403"/>
    <n v="49985"/>
    <n v="367468"/>
    <n v="5505"/>
    <s v="."/>
    <s v="."/>
    <s v="."/>
  </r>
  <r>
    <n v="2010"/>
    <n v="10229"/>
    <s v="City of Hickman"/>
    <s v="A"/>
    <s v="Bundled"/>
    <s v="O"/>
    <x v="26"/>
    <x v="0"/>
    <n v="801.7"/>
    <n v="8718"/>
    <n v="605"/>
    <n v="130.1"/>
    <n v="1180"/>
    <n v="51"/>
    <n v="49.4"/>
    <n v="986"/>
    <n v="2"/>
  </r>
  <r>
    <n v="2010"/>
    <n v="10243"/>
    <s v="City of Kiel"/>
    <s v="A"/>
    <s v="Bundled"/>
    <s v="O"/>
    <x v="7"/>
    <x v="0"/>
    <n v="1798"/>
    <n v="19921"/>
    <n v="2158"/>
    <n v="1115"/>
    <n v="12314"/>
    <n v="370"/>
    <n v="3943"/>
    <n v="49344"/>
    <n v="16"/>
  </r>
  <r>
    <n v="2010"/>
    <n v="10260"/>
    <s v="City of Kimball"/>
    <s v="A"/>
    <s v="Bundled"/>
    <s v="O"/>
    <x v="26"/>
    <x v="0"/>
    <n v="979"/>
    <n v="10919"/>
    <n v="1235"/>
    <n v="786"/>
    <n v="8273"/>
    <n v="362"/>
    <n v="265"/>
    <n v="2483"/>
    <n v="10"/>
  </r>
  <r>
    <n v="2010"/>
    <n v="10265"/>
    <s v="City of Kimballton"/>
    <s v="A"/>
    <s v="Bundled"/>
    <s v="O"/>
    <x v="11"/>
    <x v="0"/>
    <n v="157"/>
    <n v="1920"/>
    <n v="162"/>
    <n v="37"/>
    <n v="503"/>
    <n v="46"/>
    <s v="."/>
    <s v="."/>
    <s v="."/>
  </r>
  <r>
    <n v="2010"/>
    <n v="10320"/>
    <s v="City of Kingfisher"/>
    <s v="A"/>
    <s v="Bundled"/>
    <s v="O"/>
    <x v="24"/>
    <x v="0"/>
    <n v="2110"/>
    <n v="23457"/>
    <n v="1803"/>
    <n v="2628"/>
    <n v="27914"/>
    <n v="417"/>
    <n v="119"/>
    <n v="1631"/>
    <n v="1"/>
  </r>
  <r>
    <n v="2010"/>
    <n v="10321"/>
    <s v="Kingman City of"/>
    <s v="A"/>
    <s v="Bundled"/>
    <s v="O"/>
    <x v="23"/>
    <x v="0"/>
    <n v="1900"/>
    <n v="14929"/>
    <n v="1563"/>
    <n v="1122"/>
    <n v="8939"/>
    <n v="316"/>
    <n v="1422"/>
    <n v="17288"/>
    <n v="14"/>
  </r>
  <r>
    <n v="2010"/>
    <n v="10324"/>
    <s v="City of Kings Mountain"/>
    <s v="A"/>
    <s v="Bundled"/>
    <s v="O"/>
    <x v="18"/>
    <x v="0"/>
    <n v="5135"/>
    <n v="50427"/>
    <n v="3707"/>
    <n v="3643"/>
    <n v="39819"/>
    <n v="590"/>
    <n v="3376"/>
    <n v="43493"/>
    <n v="27"/>
  </r>
  <r>
    <n v="2010"/>
    <n v="10326"/>
    <s v="PUD No 1 of Kittitas County"/>
    <s v="A"/>
    <s v="Bundled"/>
    <s v="O"/>
    <x v="22"/>
    <x v="4"/>
    <n v="4707"/>
    <n v="52928"/>
    <n v="3625"/>
    <n v="1568.3"/>
    <n v="23193"/>
    <n v="301"/>
    <n v="508.8"/>
    <n v="6129"/>
    <n v="406"/>
  </r>
  <r>
    <n v="2010"/>
    <n v="10329"/>
    <s v="Kingsbury Electric Coop, Inc"/>
    <s v="A"/>
    <s v="Bundled"/>
    <s v="O"/>
    <x v="32"/>
    <x v="1"/>
    <n v="2007"/>
    <n v="20508"/>
    <n v="984"/>
    <n v="172"/>
    <n v="1936"/>
    <n v="11"/>
    <n v="17"/>
    <n v="140"/>
    <n v="14"/>
  </r>
  <r>
    <n v="2010"/>
    <n v="10330"/>
    <s v="Town of Kingsford Heights"/>
    <s v="A"/>
    <s v="Bundled"/>
    <s v="O"/>
    <x v="12"/>
    <x v="0"/>
    <n v="432"/>
    <n v="4215"/>
    <n v="540"/>
    <n v="163"/>
    <n v="1628"/>
    <n v="48"/>
    <s v="."/>
    <s v="."/>
    <s v="."/>
  </r>
  <r>
    <n v="2010"/>
    <n v="10331"/>
    <s v="Kingsport Power Co"/>
    <s v="A"/>
    <s v="Bundled"/>
    <s v="O"/>
    <x v="28"/>
    <x v="3"/>
    <n v="61195"/>
    <n v="782350"/>
    <n v="41225"/>
    <n v="35799"/>
    <n v="449235"/>
    <n v="5782"/>
    <n v="54943"/>
    <n v="1008474"/>
    <n v="174"/>
  </r>
  <r>
    <n v="2010"/>
    <n v="10345"/>
    <s v="City of Kinston"/>
    <s v="A"/>
    <s v="Bundled"/>
    <s v="O"/>
    <x v="18"/>
    <x v="0"/>
    <n v="20437"/>
    <n v="139976"/>
    <n v="9967"/>
    <n v="20930"/>
    <n v="166492"/>
    <n v="1862"/>
    <n v="13947"/>
    <n v="144168"/>
    <n v="9"/>
  </r>
  <r>
    <n v="2010"/>
    <n v="10351"/>
    <s v="City of Kiowa"/>
    <s v="A"/>
    <s v="Bundled"/>
    <s v="O"/>
    <x v="23"/>
    <x v="0"/>
    <n v="786"/>
    <n v="5855"/>
    <n v="560"/>
    <n v="304"/>
    <n v="2280"/>
    <n v="161"/>
    <n v="298"/>
    <n v="2582"/>
    <n v="25"/>
  </r>
  <r>
    <n v="2010"/>
    <n v="10359"/>
    <s v="Kirbyville Light &amp; Power Co"/>
    <s v="A"/>
    <s v="Bundled"/>
    <s v="O"/>
    <x v="27"/>
    <x v="0"/>
    <n v="1441.5"/>
    <n v="12571"/>
    <n v="834"/>
    <n v="1074.4000000000001"/>
    <n v="12152"/>
    <n v="242"/>
    <s v="."/>
    <s v="."/>
    <s v="."/>
  </r>
  <r>
    <n v="2010"/>
    <n v="10370"/>
    <s v="City of Kirkwood"/>
    <s v="A"/>
    <s v="Bundled"/>
    <s v="O"/>
    <x v="20"/>
    <x v="0"/>
    <n v="9194"/>
    <n v="105371"/>
    <n v="8718"/>
    <n v="7632"/>
    <n v="100335"/>
    <n v="1349"/>
    <n v="708"/>
    <n v="8940"/>
    <n v="1"/>
  </r>
  <r>
    <n v="2010"/>
    <n v="10375"/>
    <s v="Kiwash Electric Coop, Inc"/>
    <s v="A"/>
    <s v="Bundled"/>
    <s v="O"/>
    <x v="24"/>
    <x v="1"/>
    <n v="6568"/>
    <n v="57840"/>
    <n v="5402"/>
    <n v="3177"/>
    <n v="35189"/>
    <n v="767"/>
    <n v="4217"/>
    <n v="86329"/>
    <n v="4"/>
  </r>
  <r>
    <n v="2010"/>
    <n v="10376"/>
    <s v="Kissimmee Utility Authority"/>
    <s v="A"/>
    <s v="Bundled"/>
    <s v="O"/>
    <x v="17"/>
    <x v="0"/>
    <n v="97862"/>
    <n v="743330"/>
    <n v="52517"/>
    <n v="58101"/>
    <n v="461170"/>
    <n v="9408"/>
    <n v="18292"/>
    <n v="163362"/>
    <n v="63"/>
  </r>
  <r>
    <n v="2010"/>
    <n v="10378"/>
    <s v="Kit Carson Electric Coop, Inc"/>
    <s v="A"/>
    <s v="Bundled"/>
    <s v="O"/>
    <x v="38"/>
    <x v="1"/>
    <n v="17995"/>
    <n v="140114"/>
    <n v="24657"/>
    <n v="12312"/>
    <n v="103276"/>
    <n v="3560"/>
    <n v="3445"/>
    <n v="50818"/>
    <n v="10"/>
  </r>
  <r>
    <n v="2010"/>
    <n v="10393"/>
    <s v="PUD No 1 of Klickitat County"/>
    <s v="A"/>
    <s v="Bundled"/>
    <s v="O"/>
    <x v="22"/>
    <x v="4"/>
    <n v="10913.2"/>
    <n v="141095"/>
    <n v="9970"/>
    <n v="6112.7"/>
    <n v="92576"/>
    <n v="1857"/>
    <n v="3961.8"/>
    <n v="89563"/>
    <n v="245"/>
  </r>
  <r>
    <n v="2010"/>
    <n v="10407"/>
    <s v="Town of Knightstown"/>
    <s v="A"/>
    <s v="Bundled"/>
    <s v="O"/>
    <x v="12"/>
    <x v="0"/>
    <n v="1242"/>
    <n v="14367"/>
    <n v="1321"/>
    <n v="832"/>
    <n v="8803"/>
    <n v="374"/>
    <n v="99"/>
    <n v="1074"/>
    <n v="13"/>
  </r>
  <r>
    <n v="2010"/>
    <n v="10421"/>
    <s v="Knoxville Utilities Board"/>
    <s v="A"/>
    <s v="Bundled"/>
    <s v="O"/>
    <x v="28"/>
    <x v="0"/>
    <n v="236650"/>
    <n v="2669869"/>
    <n v="172343"/>
    <n v="172249"/>
    <n v="1862428"/>
    <n v="24041"/>
    <n v="86029"/>
    <n v="1245016"/>
    <n v="69"/>
  </r>
  <r>
    <n v="2010"/>
    <n v="10433"/>
    <s v="Kodiak Electric Assn Inc"/>
    <s v="A"/>
    <s v="Bundled"/>
    <s v="O"/>
    <x v="15"/>
    <x v="1"/>
    <n v="5941"/>
    <n v="33653"/>
    <n v="4670"/>
    <n v="3603"/>
    <n v="21088"/>
    <n v="1026"/>
    <n v="13525"/>
    <n v="84344"/>
    <n v="102"/>
  </r>
  <r>
    <n v="2010"/>
    <n v="10447"/>
    <s v="Kosciusko City of"/>
    <s v="A"/>
    <s v="Bundled"/>
    <s v="O"/>
    <x v="1"/>
    <x v="0"/>
    <n v="2763"/>
    <n v="27515"/>
    <n v="2489"/>
    <n v="2802"/>
    <n v="26193"/>
    <n v="689"/>
    <n v="1273"/>
    <n v="14732"/>
    <n v="23"/>
  </r>
  <r>
    <n v="2010"/>
    <n v="10448"/>
    <s v="Kosciusko County Rural E M C"/>
    <s v="A"/>
    <s v="Bundled"/>
    <s v="O"/>
    <x v="12"/>
    <x v="1"/>
    <n v="20332"/>
    <n v="192614"/>
    <n v="16255"/>
    <s v="."/>
    <s v="."/>
    <s v="."/>
    <n v="20221"/>
    <n v="233862"/>
    <n v="1177"/>
  </r>
  <r>
    <n v="2010"/>
    <n v="10451"/>
    <s v="Kotzebue Electric Assn Inc"/>
    <s v="A"/>
    <s v="Bundled"/>
    <s v="O"/>
    <x v="15"/>
    <x v="1"/>
    <n v="3699"/>
    <n v="7669"/>
    <n v="1148"/>
    <n v="5667"/>
    <n v="12209"/>
    <n v="130"/>
    <s v="."/>
    <s v="."/>
    <s v="."/>
  </r>
  <r>
    <n v="2010"/>
    <n v="10454"/>
    <s v="Kootenai Electric Coop Inc"/>
    <s v="A"/>
    <s v="Bundled"/>
    <s v="O"/>
    <x v="21"/>
    <x v="1"/>
    <n v="22205.1"/>
    <n v="278185"/>
    <n v="20870"/>
    <n v="7563.9"/>
    <n v="97959"/>
    <n v="2012"/>
    <n v="1103.4000000000001"/>
    <n v="25796"/>
    <n v="46"/>
  </r>
  <r>
    <n v="2010"/>
    <n v="10454"/>
    <s v="Kootenai Electric Coop Inc"/>
    <s v="A"/>
    <s v="Bundled"/>
    <s v="O"/>
    <x v="22"/>
    <x v="1"/>
    <n v="127.3"/>
    <n v="1916"/>
    <n v="83"/>
    <n v="1.4"/>
    <n v="16"/>
    <n v="2"/>
    <n v="0.3"/>
    <n v="2"/>
    <n v="1"/>
  </r>
  <r>
    <n v="2010"/>
    <n v="10455"/>
    <s v="Kokhanok Village Council"/>
    <s v="A"/>
    <s v="Bundled"/>
    <s v="O"/>
    <x v="15"/>
    <x v="4"/>
    <n v="161"/>
    <n v="179"/>
    <n v="56"/>
    <n v="198"/>
    <n v="219"/>
    <n v="19"/>
    <s v="."/>
    <s v="."/>
    <s v="."/>
  </r>
  <r>
    <n v="2010"/>
    <n v="10491"/>
    <s v="Kwig Power Company"/>
    <s v="A"/>
    <s v="Bundled"/>
    <s v="O"/>
    <x v="15"/>
    <x v="4"/>
    <n v="304.3"/>
    <n v="506"/>
    <n v="85"/>
    <n v="164.1"/>
    <n v="338"/>
    <n v="19"/>
    <n v="21.6"/>
    <n v="47"/>
    <n v="3"/>
  </r>
  <r>
    <n v="2010"/>
    <n v="10494"/>
    <s v="Borough of Kutztown"/>
    <s v="A"/>
    <s v="Bundled"/>
    <s v="O"/>
    <x v="46"/>
    <x v="0"/>
    <n v="2938"/>
    <n v="18613"/>
    <n v="2152"/>
    <n v="2463"/>
    <n v="16703"/>
    <n v="308"/>
    <n v="2146"/>
    <n v="21226"/>
    <n v="5"/>
  </r>
  <r>
    <n v="2010"/>
    <n v="10508"/>
    <s v="Village of L'Anse"/>
    <s v="A"/>
    <s v="Bundled"/>
    <s v="O"/>
    <x v="25"/>
    <x v="0"/>
    <n v="625.6"/>
    <n v="5172"/>
    <n v="996"/>
    <n v="930.1"/>
    <n v="8352"/>
    <n v="226"/>
    <s v="."/>
    <s v="."/>
    <s v="."/>
  </r>
  <r>
    <n v="2010"/>
    <n v="10525"/>
    <s v="La Farge Municipal Electric Co"/>
    <s v="A"/>
    <s v="Bundled"/>
    <s v="O"/>
    <x v="7"/>
    <x v="0"/>
    <n v="385"/>
    <n v="3357"/>
    <n v="433"/>
    <n v="252"/>
    <n v="2165"/>
    <n v="135"/>
    <n v="159"/>
    <n v="1635"/>
    <n v="5"/>
  </r>
  <r>
    <n v="2010"/>
    <n v="10532"/>
    <s v="City of La Grange"/>
    <s v="A"/>
    <s v="Bundled"/>
    <s v="O"/>
    <x v="27"/>
    <x v="0"/>
    <n v="3263"/>
    <n v="33467"/>
    <n v="2462"/>
    <n v="845"/>
    <n v="8096"/>
    <n v="442"/>
    <n v="1859"/>
    <n v="18747"/>
    <n v="82"/>
  </r>
  <r>
    <n v="2010"/>
    <n v="10533"/>
    <s v="City of La Harpe"/>
    <s v="A"/>
    <s v="Bundled"/>
    <s v="O"/>
    <x v="23"/>
    <x v="0"/>
    <n v="236"/>
    <n v="2880"/>
    <n v="271"/>
    <n v="17.600000000000001"/>
    <n v="192"/>
    <n v="18"/>
    <s v="."/>
    <s v="."/>
    <s v="."/>
  </r>
  <r>
    <n v="2010"/>
    <n v="10536"/>
    <s v="City of La Junta"/>
    <s v="A"/>
    <s v="Bundled"/>
    <s v="O"/>
    <x v="36"/>
    <x v="0"/>
    <n v="2807"/>
    <n v="20031"/>
    <n v="2569"/>
    <n v="2376"/>
    <n v="18402"/>
    <n v="1671"/>
    <n v="4413"/>
    <n v="36466"/>
    <n v="54"/>
  </r>
  <r>
    <n v="2010"/>
    <n v="10538"/>
    <s v="City of La Plata"/>
    <s v="A"/>
    <s v="Bundled"/>
    <s v="O"/>
    <x v="20"/>
    <x v="0"/>
    <n v="715.6"/>
    <n v="6142"/>
    <n v="646"/>
    <n v="467.7"/>
    <n v="4054"/>
    <n v="176"/>
    <n v="597.9"/>
    <n v="8266"/>
    <n v="1"/>
  </r>
  <r>
    <n v="2010"/>
    <n v="10539"/>
    <s v="La Plata Electric Assn, Inc"/>
    <s v="A"/>
    <s v="Bundled"/>
    <s v="O"/>
    <x v="36"/>
    <x v="1"/>
    <n v="34580"/>
    <n v="281350"/>
    <n v="33830"/>
    <n v="27552"/>
    <n v="257551"/>
    <n v="6077"/>
    <n v="35850"/>
    <n v="547854"/>
    <n v="185"/>
  </r>
  <r>
    <n v="2010"/>
    <n v="10542"/>
    <s v="La Porte City Utilities"/>
    <s v="A"/>
    <s v="Bundled"/>
    <s v="O"/>
    <x v="11"/>
    <x v="0"/>
    <n v="960"/>
    <n v="9479"/>
    <n v="983"/>
    <n v="610"/>
    <n v="6331"/>
    <n v="180"/>
    <s v="."/>
    <s v="."/>
    <s v="."/>
  </r>
  <r>
    <n v="2010"/>
    <n v="10545"/>
    <s v="Teton Operating Services LLC"/>
    <s v="A"/>
    <s v="Bundled"/>
    <s v="O"/>
    <x v="17"/>
    <x v="5"/>
    <s v="."/>
    <s v="."/>
    <s v="."/>
    <s v="."/>
    <s v="."/>
    <s v="."/>
    <n v="25"/>
    <n v="543"/>
    <n v="1"/>
  </r>
  <r>
    <n v="2010"/>
    <n v="10550"/>
    <s v="McCook Public Power District"/>
    <s v="A"/>
    <s v="Bundled"/>
    <s v="O"/>
    <x v="26"/>
    <x v="4"/>
    <n v="4220.3999999999996"/>
    <n v="38715"/>
    <n v="3625"/>
    <n v="2518.6"/>
    <n v="29451"/>
    <n v="316"/>
    <n v="7917.4"/>
    <n v="143376"/>
    <n v="792"/>
  </r>
  <r>
    <n v="2010"/>
    <n v="10558"/>
    <s v="LaCreek Electric Assn, Inc"/>
    <s v="A"/>
    <s v="Bundled"/>
    <s v="O"/>
    <x v="26"/>
    <x v="1"/>
    <n v="183"/>
    <n v="2068"/>
    <n v="161"/>
    <n v="65"/>
    <n v="856"/>
    <n v="17"/>
    <n v="228"/>
    <n v="2984"/>
    <n v="45"/>
  </r>
  <r>
    <n v="2010"/>
    <n v="10558"/>
    <s v="LaCreek Electric Assn, Inc"/>
    <s v="A"/>
    <s v="Bundled"/>
    <s v="O"/>
    <x v="32"/>
    <x v="1"/>
    <n v="5935"/>
    <n v="64665"/>
    <n v="5465"/>
    <n v="2444"/>
    <n v="29564"/>
    <n v="459"/>
    <n v="707"/>
    <n v="8899"/>
    <n v="311"/>
  </r>
  <r>
    <n v="2010"/>
    <n v="10559"/>
    <s v="City of La Crosse"/>
    <s v="A"/>
    <s v="Bundled"/>
    <s v="O"/>
    <x v="23"/>
    <x v="0"/>
    <n v="666"/>
    <n v="6001"/>
    <n v="676"/>
    <n v="301"/>
    <n v="2872"/>
    <n v="214"/>
    <n v="284"/>
    <n v="3169"/>
    <n v="12"/>
  </r>
  <r>
    <n v="2010"/>
    <n v="10562"/>
    <s v="Lagrange County Rural E M C"/>
    <s v="A"/>
    <s v="Bundled"/>
    <s v="O"/>
    <x v="12"/>
    <x v="1"/>
    <n v="8387"/>
    <n v="62820"/>
    <n v="6609"/>
    <n v="1717"/>
    <n v="17518"/>
    <n v="181"/>
    <n v="1079"/>
    <n v="10815"/>
    <n v="191"/>
  </r>
  <r>
    <n v="2010"/>
    <n v="10568"/>
    <s v="Ladoga Town of"/>
    <s v="A"/>
    <s v="Bundled"/>
    <s v="O"/>
    <x v="12"/>
    <x v="0"/>
    <n v="627"/>
    <n v="5249"/>
    <n v="531"/>
    <n v="274"/>
    <n v="2390"/>
    <n v="105"/>
    <s v="."/>
    <s v="."/>
    <s v="."/>
  </r>
  <r>
    <n v="2010"/>
    <n v="10570"/>
    <s v="City of Lafayette"/>
    <s v="A"/>
    <s v="Bundled"/>
    <s v="O"/>
    <x v="16"/>
    <x v="0"/>
    <n v="1867"/>
    <n v="15673"/>
    <n v="1326"/>
    <n v="638"/>
    <n v="5065"/>
    <n v="224"/>
    <n v="2293"/>
    <n v="18751"/>
    <n v="25"/>
  </r>
  <r>
    <n v="2010"/>
    <n v="10571"/>
    <s v="City of LaFayette"/>
    <s v="A"/>
    <s v="Bundled"/>
    <s v="O"/>
    <x v="10"/>
    <x v="0"/>
    <n v="4059"/>
    <n v="46480"/>
    <n v="3429"/>
    <n v="1508"/>
    <n v="13932"/>
    <n v="455"/>
    <n v="1571"/>
    <n v="29555"/>
    <n v="101"/>
  </r>
  <r>
    <n v="2010"/>
    <n v="10573"/>
    <s v="Village of Hildreth"/>
    <s v="A"/>
    <s v="Bundled"/>
    <s v="O"/>
    <x v="26"/>
    <x v="0"/>
    <n v="154"/>
    <n v="4062"/>
    <n v="245"/>
    <s v="."/>
    <s v="."/>
    <s v="."/>
    <s v="."/>
    <s v="."/>
    <s v="."/>
  </r>
  <r>
    <n v="2010"/>
    <n v="10579"/>
    <s v="City of LaFollette"/>
    <s v="A"/>
    <s v="Bundled"/>
    <s v="O"/>
    <x v="28"/>
    <x v="0"/>
    <n v="28555"/>
    <n v="283659"/>
    <n v="19097"/>
    <n v="14162"/>
    <n v="124767"/>
    <n v="2863"/>
    <n v="2611"/>
    <n v="23179"/>
    <n v="5"/>
  </r>
  <r>
    <n v="2010"/>
    <n v="10585"/>
    <s v="City of La Grange"/>
    <s v="A"/>
    <s v="Bundled"/>
    <s v="O"/>
    <x v="10"/>
    <x v="0"/>
    <n v="13008"/>
    <n v="139381"/>
    <n v="11086"/>
    <n v="14192"/>
    <n v="163882"/>
    <n v="1808"/>
    <n v="14563"/>
    <n v="212396"/>
    <n v="78"/>
  </r>
  <r>
    <n v="2010"/>
    <n v="10586"/>
    <s v="La Grange Town of"/>
    <s v="A"/>
    <s v="Bundled"/>
    <s v="O"/>
    <x v="18"/>
    <x v="0"/>
    <n v="2626"/>
    <n v="19137"/>
    <n v="1307"/>
    <n v="1195"/>
    <n v="8621"/>
    <n v="193"/>
    <s v="."/>
    <s v="."/>
    <s v="."/>
  </r>
  <r>
    <n v="2010"/>
    <n v="10595"/>
    <s v="City of Lake City"/>
    <s v="A"/>
    <s v="Bundled"/>
    <s v="O"/>
    <x v="5"/>
    <x v="0"/>
    <n v="1496"/>
    <n v="20294"/>
    <n v="2703"/>
    <n v="1716"/>
    <n v="17857"/>
    <n v="355"/>
    <n v="7077"/>
    <n v="94779"/>
    <n v="6"/>
  </r>
  <r>
    <n v="2010"/>
    <n v="10596"/>
    <s v="City of Lake Crystal"/>
    <s v="A"/>
    <s v="Bundled"/>
    <s v="O"/>
    <x v="5"/>
    <x v="0"/>
    <n v="1228"/>
    <n v="8596"/>
    <n v="1032"/>
    <n v="1059"/>
    <n v="8755"/>
    <n v="182"/>
    <s v="."/>
    <s v="."/>
    <s v="."/>
  </r>
  <r>
    <n v="2010"/>
    <n v="10599"/>
    <s v="Lake Region Electric Coop, Inc"/>
    <s v="A"/>
    <s v="Bundled"/>
    <s v="O"/>
    <x v="24"/>
    <x v="1"/>
    <n v="30703"/>
    <n v="322947"/>
    <n v="21982"/>
    <n v="3602"/>
    <n v="39724"/>
    <n v="1726"/>
    <n v="3264"/>
    <n v="39220"/>
    <n v="105"/>
  </r>
  <r>
    <n v="2010"/>
    <n v="10603"/>
    <s v="Laclede Electric Coop, Inc"/>
    <s v="A"/>
    <s v="Bundled"/>
    <s v="O"/>
    <x v="20"/>
    <x v="1"/>
    <n v="49305"/>
    <n v="545700"/>
    <n v="32811"/>
    <n v="10330"/>
    <n v="107012"/>
    <n v="3264"/>
    <n v="2336"/>
    <n v="29024"/>
    <n v="14"/>
  </r>
  <r>
    <n v="2010"/>
    <n v="10605"/>
    <s v="Lake Mills Light &amp; Water"/>
    <s v="A"/>
    <s v="Bundled"/>
    <s v="O"/>
    <x v="7"/>
    <x v="0"/>
    <n v="3166.4"/>
    <n v="26806"/>
    <n v="3456"/>
    <n v="3719.7"/>
    <n v="37550"/>
    <n v="458"/>
    <n v="0"/>
    <n v="0"/>
    <n v="0"/>
  </r>
  <r>
    <n v="2010"/>
    <n v="10606"/>
    <s v="City of Lake Mills"/>
    <s v="A"/>
    <s v="Bundled"/>
    <s v="O"/>
    <x v="11"/>
    <x v="0"/>
    <n v="893"/>
    <n v="9040"/>
    <n v="1053"/>
    <n v="374"/>
    <n v="3944"/>
    <n v="165"/>
    <n v="1670"/>
    <n v="21256"/>
    <n v="20"/>
  </r>
  <r>
    <n v="2010"/>
    <n v="10608"/>
    <s v="Lake Park City of"/>
    <s v="A"/>
    <s v="Bundled"/>
    <s v="O"/>
    <x v="11"/>
    <x v="0"/>
    <n v="665"/>
    <n v="5720"/>
    <n v="604"/>
    <n v="105"/>
    <n v="774"/>
    <n v="99"/>
    <n v="555"/>
    <n v="5620"/>
    <n v="18"/>
  </r>
  <r>
    <n v="2010"/>
    <n v="10609"/>
    <s v="Lake Park City of"/>
    <s v="A"/>
    <s v="Bundled"/>
    <s v="O"/>
    <x v="5"/>
    <x v="0"/>
    <n v="370"/>
    <n v="4076"/>
    <n v="385"/>
    <n v="256"/>
    <n v="2927"/>
    <n v="97"/>
    <s v="."/>
    <s v="."/>
    <s v="."/>
  </r>
  <r>
    <n v="2010"/>
    <n v="10610"/>
    <s v="Lake Placid Village, Inc"/>
    <s v="A"/>
    <s v="Bundled"/>
    <s v="O"/>
    <x v="8"/>
    <x v="0"/>
    <n v="3406"/>
    <n v="69803"/>
    <n v="3910"/>
    <n v="3690"/>
    <n v="81942"/>
    <n v="912"/>
    <s v="."/>
    <s v="."/>
    <s v="."/>
  </r>
  <r>
    <n v="2010"/>
    <n v="10616"/>
    <s v="Village of Lakeview"/>
    <s v="A"/>
    <s v="Bundled"/>
    <s v="O"/>
    <x v="9"/>
    <x v="0"/>
    <n v="770"/>
    <n v="7224"/>
    <n v="799"/>
    <n v="173"/>
    <n v="1655"/>
    <n v="119"/>
    <n v="185"/>
    <n v="2054"/>
    <n v="19"/>
  </r>
  <r>
    <n v="2010"/>
    <n v="10617"/>
    <s v="City of Lake View"/>
    <s v="A"/>
    <s v="Bundled"/>
    <s v="O"/>
    <x v="11"/>
    <x v="0"/>
    <n v="644"/>
    <n v="9220"/>
    <n v="934"/>
    <n v="510"/>
    <n v="7445"/>
    <n v="434"/>
    <n v="288"/>
    <n v="4057"/>
    <n v="30"/>
  </r>
  <r>
    <n v="2010"/>
    <n v="10618"/>
    <s v="Lake Region Electric Cooperative"/>
    <s v="A"/>
    <s v="Bundled"/>
    <s v="O"/>
    <x v="5"/>
    <x v="1"/>
    <n v="33160"/>
    <n v="306474"/>
    <n v="24102"/>
    <n v="8235"/>
    <n v="101359"/>
    <n v="2169"/>
    <s v="."/>
    <s v="."/>
    <s v="."/>
  </r>
  <r>
    <n v="2010"/>
    <n v="10620"/>
    <s v="City of Lake Worth"/>
    <s v="A"/>
    <s v="Bundled"/>
    <s v="O"/>
    <x v="17"/>
    <x v="0"/>
    <n v="32690"/>
    <n v="230409"/>
    <n v="21132"/>
    <n v="28935"/>
    <n v="167699"/>
    <n v="3560"/>
    <s v="."/>
    <s v="."/>
    <s v="."/>
  </r>
  <r>
    <n v="2010"/>
    <n v="10622"/>
    <s v="City of Lakefield"/>
    <s v="A"/>
    <s v="Bundled"/>
    <s v="O"/>
    <x v="5"/>
    <x v="0"/>
    <n v="745"/>
    <n v="7953"/>
    <n v="881"/>
    <n v="602"/>
    <n v="6418"/>
    <n v="154"/>
    <s v="."/>
    <s v="."/>
    <s v="."/>
  </r>
  <r>
    <n v="2010"/>
    <n v="10623"/>
    <s v="City of Lakeland"/>
    <s v="A"/>
    <s v="Bundled"/>
    <s v="O"/>
    <x v="17"/>
    <x v="0"/>
    <n v="180870"/>
    <n v="1529905"/>
    <n v="100688"/>
    <n v="83948"/>
    <n v="828343"/>
    <n v="12326"/>
    <n v="52331"/>
    <n v="607963"/>
    <n v="90"/>
  </r>
  <r>
    <n v="2010"/>
    <n v="10624"/>
    <s v="Southern Rivers Energy"/>
    <s v="A"/>
    <s v="Bundled"/>
    <s v="O"/>
    <x v="10"/>
    <x v="1"/>
    <n v="32043"/>
    <n v="304463"/>
    <n v="17581"/>
    <n v="3180"/>
    <n v="28902"/>
    <n v="1030"/>
    <n v="1491"/>
    <n v="26153"/>
    <n v="8"/>
  </r>
  <r>
    <n v="2010"/>
    <n v="10625"/>
    <s v="Lamb County Electric Coop, Inc"/>
    <s v="A"/>
    <s v="Bundled"/>
    <s v="O"/>
    <x v="27"/>
    <x v="1"/>
    <n v="3521"/>
    <n v="32739"/>
    <n v="2795"/>
    <n v="5654"/>
    <n v="55298"/>
    <n v="1215"/>
    <n v="22435"/>
    <n v="223700"/>
    <n v="6273"/>
  </r>
  <r>
    <n v="2010"/>
    <n v="10627"/>
    <s v="Lakeview Light &amp; Power"/>
    <s v="A"/>
    <s v="Bundled"/>
    <s v="O"/>
    <x v="22"/>
    <x v="1"/>
    <n v="6590"/>
    <n v="112360"/>
    <n v="9380"/>
    <n v="9091"/>
    <n v="154344"/>
    <n v="2052"/>
    <s v="."/>
    <s v="."/>
    <s v="."/>
  </r>
  <r>
    <n v="2010"/>
    <n v="10628"/>
    <s v="City of Lakin"/>
    <s v="A"/>
    <s v="Bundled"/>
    <s v="O"/>
    <x v="23"/>
    <x v="0"/>
    <n v="1176"/>
    <n v="8345"/>
    <n v="877"/>
    <n v="951"/>
    <n v="7442"/>
    <n v="139"/>
    <s v="."/>
    <s v="."/>
    <s v="."/>
  </r>
  <r>
    <n v="2010"/>
    <n v="10629"/>
    <s v="City of Lakota"/>
    <s v="A"/>
    <s v="Bundled"/>
    <s v="O"/>
    <x v="41"/>
    <x v="0"/>
    <n v="480"/>
    <n v="7344"/>
    <n v="388"/>
    <n v="168"/>
    <n v="2539"/>
    <n v="111"/>
    <n v="263"/>
    <n v="3649"/>
    <n v="29"/>
  </r>
  <r>
    <n v="2010"/>
    <n v="10632"/>
    <s v="Lake Region Electric Assn, Inc"/>
    <s v="A"/>
    <s v="Bundled"/>
    <s v="O"/>
    <x v="32"/>
    <x v="1"/>
    <n v="5065"/>
    <n v="53188"/>
    <n v="3309"/>
    <n v="1447"/>
    <n v="21042"/>
    <n v="119"/>
    <n v="1713"/>
    <n v="11080"/>
    <n v="4"/>
  </r>
  <r>
    <n v="2010"/>
    <n v="10633"/>
    <s v="City of Lamar"/>
    <s v="A"/>
    <s v="Bundled"/>
    <s v="O"/>
    <x v="36"/>
    <x v="0"/>
    <n v="4967"/>
    <n v="33131"/>
    <n v="4143"/>
    <n v="7497"/>
    <n v="52982"/>
    <n v="1356"/>
    <n v="565"/>
    <n v="3813"/>
    <n v="108"/>
  </r>
  <r>
    <n v="2010"/>
    <n v="10649"/>
    <s v="Lamar County Elec Coop Assn"/>
    <s v="A"/>
    <s v="Bundled"/>
    <s v="O"/>
    <x v="27"/>
    <x v="1"/>
    <n v="19014"/>
    <n v="147327"/>
    <n v="11040"/>
    <n v="3978"/>
    <n v="31901"/>
    <n v="691"/>
    <s v="."/>
    <s v="."/>
    <s v="."/>
  </r>
  <r>
    <n v="2010"/>
    <n v="10650"/>
    <s v="City of Lamoni"/>
    <s v="A"/>
    <s v="Bundled"/>
    <s v="O"/>
    <x v="11"/>
    <x v="0"/>
    <n v="910"/>
    <n v="8395"/>
    <n v="918"/>
    <n v="191"/>
    <n v="2079"/>
    <n v="38"/>
    <n v="1219"/>
    <n v="12426"/>
    <n v="161"/>
  </r>
  <r>
    <n v="2010"/>
    <n v="10656"/>
    <s v="Lampasas City of"/>
    <s v="A"/>
    <s v="Bundled"/>
    <s v="O"/>
    <x v="27"/>
    <x v="0"/>
    <n v="4808"/>
    <n v="44015"/>
    <n v="3161"/>
    <n v="4862"/>
    <n v="58075"/>
    <n v="710"/>
    <n v="0"/>
    <n v="0"/>
    <n v="0"/>
  </r>
  <r>
    <n v="2010"/>
    <n v="10668"/>
    <s v="Licking Rural Electric Inc"/>
    <s v="A"/>
    <s v="Bundled"/>
    <s v="O"/>
    <x v="9"/>
    <x v="1"/>
    <n v="38967"/>
    <n v="318543"/>
    <n v="22984"/>
    <n v="4301"/>
    <n v="35420"/>
    <n v="1515"/>
    <n v="1829"/>
    <n v="18445"/>
    <n v="10"/>
  </r>
  <r>
    <n v="2010"/>
    <n v="10669"/>
    <s v="Landis Town of"/>
    <s v="A"/>
    <s v="Bundled"/>
    <s v="O"/>
    <x v="18"/>
    <x v="0"/>
    <n v="3732"/>
    <n v="34202"/>
    <n v="2461"/>
    <n v="1619"/>
    <n v="13560"/>
    <n v="354"/>
    <n v="203"/>
    <n v="3396"/>
    <n v="1"/>
  </r>
  <r>
    <n v="2010"/>
    <n v="10681"/>
    <s v="Lane Electric Coop Inc"/>
    <s v="A"/>
    <s v="Bundled"/>
    <s v="O"/>
    <x v="35"/>
    <x v="1"/>
    <n v="16731"/>
    <n v="193469"/>
    <n v="11981"/>
    <n v="2705"/>
    <n v="31853"/>
    <n v="867"/>
    <n v="165"/>
    <n v="2142"/>
    <n v="1"/>
  </r>
  <r>
    <n v="2010"/>
    <n v="10685"/>
    <s v="Lanesboro Public Utility Comm"/>
    <s v="A"/>
    <s v="Bundled"/>
    <s v="O"/>
    <x v="5"/>
    <x v="0"/>
    <n v="322.60000000000002"/>
    <n v="2830"/>
    <n v="397"/>
    <n v="399.9"/>
    <n v="3670"/>
    <n v="135"/>
    <s v="."/>
    <s v="."/>
    <s v="."/>
  </r>
  <r>
    <n v="2010"/>
    <n v="10687"/>
    <s v="City of Lanett"/>
    <s v="A"/>
    <s v="Bundled"/>
    <s v="O"/>
    <x v="16"/>
    <x v="0"/>
    <n v="3502"/>
    <n v="38557"/>
    <n v="2476"/>
    <n v="2334"/>
    <n v="25705"/>
    <n v="383"/>
    <s v="."/>
    <s v="."/>
    <s v="."/>
  </r>
  <r>
    <n v="2010"/>
    <n v="10697"/>
    <s v="Lake Country Power"/>
    <s v="A"/>
    <s v="Bundled"/>
    <s v="O"/>
    <x v="5"/>
    <x v="1"/>
    <n v="55594.3"/>
    <n v="455206"/>
    <n v="45345"/>
    <n v="12320.2"/>
    <n v="115163"/>
    <n v="3230"/>
    <n v="682.7"/>
    <n v="7639"/>
    <n v="1"/>
  </r>
  <r>
    <n v="2010"/>
    <n v="10702"/>
    <s v="Borough of Lansdale"/>
    <s v="A"/>
    <s v="Bundled"/>
    <s v="O"/>
    <x v="46"/>
    <x v="0"/>
    <n v="8226"/>
    <n v="50554"/>
    <n v="7032"/>
    <n v="6711"/>
    <n v="37411"/>
    <n v="1157"/>
    <n v="4679"/>
    <n v="41126"/>
    <n v="27"/>
  </r>
  <r>
    <n v="2010"/>
    <n v="10704"/>
    <s v="Lansing City of"/>
    <s v="A"/>
    <s v="Bundled"/>
    <s v="O"/>
    <x v="25"/>
    <x v="0"/>
    <n v="61801"/>
    <n v="587506"/>
    <n v="82887"/>
    <n v="111296"/>
    <n v="1213105"/>
    <n v="12841"/>
    <n v="29310"/>
    <n v="389544"/>
    <n v="273"/>
  </r>
  <r>
    <n v="2010"/>
    <n v="10706"/>
    <s v="City of Larchwood"/>
    <s v="A"/>
    <s v="Bundled"/>
    <s v="O"/>
    <x v="11"/>
    <x v="0"/>
    <n v="379"/>
    <n v="4646"/>
    <n v="384"/>
    <n v="139"/>
    <n v="1151"/>
    <n v="62"/>
    <n v="232"/>
    <n v="2283"/>
    <n v="11"/>
  </r>
  <r>
    <n v="2010"/>
    <n v="10713"/>
    <s v="City of Larned"/>
    <s v="A"/>
    <s v="Bundled"/>
    <s v="O"/>
    <x v="23"/>
    <x v="0"/>
    <n v="2170"/>
    <n v="20100"/>
    <n v="2166"/>
    <n v="1778"/>
    <n v="18460"/>
    <n v="409"/>
    <n v="147"/>
    <n v="1445"/>
    <n v="15"/>
  </r>
  <r>
    <n v="2010"/>
    <n v="10716"/>
    <s v="City of Larsen Bay"/>
    <s v="A"/>
    <s v="Bundled"/>
    <s v="O"/>
    <x v="15"/>
    <x v="0"/>
    <n v="60.9"/>
    <n v="156"/>
    <n v="37"/>
    <n v="157.4"/>
    <n v="470"/>
    <n v="37"/>
    <s v="."/>
    <s v="."/>
    <s v="."/>
  </r>
  <r>
    <n v="2010"/>
    <n v="10724"/>
    <s v="Lassen Municipal Utility District"/>
    <s v="A"/>
    <s v="Bundled"/>
    <s v="O"/>
    <x v="19"/>
    <x v="0"/>
    <n v="10957"/>
    <n v="73964"/>
    <n v="9187"/>
    <n v="7346"/>
    <n v="49202"/>
    <n v="2856"/>
    <n v="1446"/>
    <n v="8131"/>
    <n v="108"/>
  </r>
  <r>
    <n v="2010"/>
    <n v="10728"/>
    <s v="Lane-Scott Electric Coop, Inc"/>
    <s v="A"/>
    <s v="Bundled"/>
    <s v="O"/>
    <x v="23"/>
    <x v="1"/>
    <n v="2783"/>
    <n v="25897"/>
    <n v="2445"/>
    <n v="8433"/>
    <n v="82857"/>
    <n v="2115"/>
    <n v="1056"/>
    <n v="9060"/>
    <n v="1066"/>
  </r>
  <r>
    <n v="2010"/>
    <n v="10730"/>
    <s v="Las Animas City of"/>
    <s v="A"/>
    <s v="Bundled"/>
    <s v="O"/>
    <x v="36"/>
    <x v="0"/>
    <n v="1366"/>
    <n v="9715"/>
    <n v="1387"/>
    <n v="1693"/>
    <n v="12635"/>
    <n v="578"/>
    <n v="854"/>
    <n v="6812"/>
    <n v="41"/>
  </r>
  <r>
    <n v="2010"/>
    <n v="10760"/>
    <s v="City of Laurel"/>
    <s v="A"/>
    <s v="Bundled"/>
    <s v="O"/>
    <x v="26"/>
    <x v="0"/>
    <n v="533"/>
    <n v="5685"/>
    <n v="556"/>
    <n v="352"/>
    <n v="4724"/>
    <n v="137"/>
    <s v="."/>
    <s v="."/>
    <s v="."/>
  </r>
  <r>
    <n v="2010"/>
    <n v="10767"/>
    <s v="City of Linneus"/>
    <s v="A"/>
    <s v="Bundled"/>
    <s v="O"/>
    <x v="20"/>
    <x v="0"/>
    <n v="240"/>
    <n v="1938"/>
    <n v="148"/>
    <n v="54"/>
    <n v="402"/>
    <n v="10"/>
    <s v="."/>
    <s v="."/>
    <s v="."/>
  </r>
  <r>
    <n v="2010"/>
    <n v="10768"/>
    <s v="Laurens Electric Coop, Inc"/>
    <s v="A"/>
    <s v="Bundled"/>
    <s v="O"/>
    <x v="0"/>
    <x v="1"/>
    <n v="85205"/>
    <n v="734489"/>
    <n v="47212"/>
    <n v="22377"/>
    <n v="193357"/>
    <n v="4998"/>
    <n v="10092"/>
    <n v="117185"/>
    <n v="25"/>
  </r>
  <r>
    <n v="2010"/>
    <n v="10769"/>
    <s v="City of Laurens"/>
    <s v="A"/>
    <s v="Bundled"/>
    <s v="O"/>
    <x v="11"/>
    <x v="0"/>
    <n v="711"/>
    <n v="12432"/>
    <n v="695"/>
    <n v="112"/>
    <n v="2145"/>
    <n v="92"/>
    <n v="784"/>
    <n v="13206"/>
    <n v="75"/>
  </r>
  <r>
    <n v="2010"/>
    <n v="10770"/>
    <s v="City of Laurinburg"/>
    <s v="A"/>
    <s v="Bundled"/>
    <s v="O"/>
    <x v="18"/>
    <x v="0"/>
    <n v="7691"/>
    <n v="57701"/>
    <n v="5567"/>
    <n v="8269"/>
    <n v="83024"/>
    <n v="952"/>
    <s v="."/>
    <s v="."/>
    <s v="."/>
  </r>
  <r>
    <n v="2010"/>
    <n v="10776"/>
    <s v="Borough of Lavallette"/>
    <s v="A"/>
    <s v="Bundled"/>
    <s v="O"/>
    <x v="37"/>
    <x v="0"/>
    <n v="2178"/>
    <n v="12049"/>
    <n v="2535"/>
    <n v="779"/>
    <n v="5148"/>
    <n v="176"/>
    <s v="."/>
    <s v="."/>
    <s v="."/>
  </r>
  <r>
    <n v="2010"/>
    <n v="10777"/>
    <s v="Town of Laverne"/>
    <s v="A"/>
    <s v="Bundled"/>
    <s v="O"/>
    <x v="24"/>
    <x v="0"/>
    <n v="702.6"/>
    <n v="6696"/>
    <n v="640"/>
    <n v="418.9"/>
    <n v="4167"/>
    <n v="135"/>
    <n v="0"/>
    <n v="0"/>
    <n v="0"/>
  </r>
  <r>
    <n v="2010"/>
    <n v="10784"/>
    <s v="City of Lawler"/>
    <s v="A"/>
    <s v="Bundled"/>
    <s v="O"/>
    <x v="11"/>
    <x v="0"/>
    <n v="240"/>
    <n v="1907"/>
    <n v="221"/>
    <n v="89"/>
    <n v="1030"/>
    <n v="51"/>
    <s v="."/>
    <s v="."/>
    <s v="."/>
  </r>
  <r>
    <n v="2010"/>
    <n v="10798"/>
    <s v="Lawrenceburg Municipal Utils"/>
    <s v="A"/>
    <s v="Bundled"/>
    <s v="O"/>
    <x v="12"/>
    <x v="0"/>
    <n v="2432.6999999999998"/>
    <n v="32499"/>
    <n v="2666"/>
    <n v="1660.2"/>
    <n v="14442"/>
    <n v="675"/>
    <n v="7434"/>
    <n v="124555"/>
    <n v="139"/>
  </r>
  <r>
    <n v="2010"/>
    <n v="10799"/>
    <s v="City of Lawrenceburg"/>
    <s v="A"/>
    <s v="Bundled"/>
    <s v="O"/>
    <x v="28"/>
    <x v="0"/>
    <n v="25378"/>
    <n v="274235"/>
    <n v="16841"/>
    <n v="13940"/>
    <n v="130685"/>
    <n v="2954"/>
    <n v="6960"/>
    <n v="72734"/>
    <n v="15"/>
  </r>
  <r>
    <n v="2010"/>
    <n v="10800"/>
    <s v="City of Lawrenceville"/>
    <s v="A"/>
    <s v="Bundled"/>
    <s v="O"/>
    <x v="10"/>
    <x v="0"/>
    <n v="10812"/>
    <n v="111003"/>
    <n v="9187"/>
    <n v="17130"/>
    <n v="206010"/>
    <n v="1688"/>
    <n v="39"/>
    <n v="438"/>
    <n v="3"/>
  </r>
  <r>
    <n v="2010"/>
    <n v="10801"/>
    <s v="Leavenworth-Jefferson E C, Inc"/>
    <s v="A"/>
    <s v="Bundled"/>
    <s v="O"/>
    <x v="23"/>
    <x v="1"/>
    <n v="13040.7"/>
    <n v="98517"/>
    <n v="7585"/>
    <n v="2229.1999999999998"/>
    <n v="24192"/>
    <n v="592"/>
    <n v="58"/>
    <n v="450"/>
    <n v="32"/>
  </r>
  <r>
    <n v="2010"/>
    <n v="10814"/>
    <s v="Le Sueur City of"/>
    <s v="A"/>
    <s v="Bundled"/>
    <s v="O"/>
    <x v="5"/>
    <x v="0"/>
    <n v="1937"/>
    <n v="15435"/>
    <n v="1800"/>
    <n v="661"/>
    <n v="5489"/>
    <n v="294"/>
    <n v="5565"/>
    <n v="75231"/>
    <n v="60"/>
  </r>
  <r>
    <n v="2010"/>
    <n v="10817"/>
    <s v="Lea County Electric Coop, Inc"/>
    <s v="A"/>
    <s v="Bundled"/>
    <s v="O"/>
    <x v="38"/>
    <x v="1"/>
    <n v="5827"/>
    <n v="72461"/>
    <n v="6532"/>
    <n v="26887"/>
    <n v="399280"/>
    <n v="4210"/>
    <n v="16291"/>
    <n v="309793"/>
    <n v="8"/>
  </r>
  <r>
    <n v="2010"/>
    <n v="10817"/>
    <s v="Lea County Electric Coop, Inc"/>
    <s v="A"/>
    <s v="Bundled"/>
    <s v="O"/>
    <x v="27"/>
    <x v="1"/>
    <n v="1608"/>
    <n v="20520"/>
    <n v="1510"/>
    <n v="19945"/>
    <n v="296319"/>
    <n v="2792"/>
    <n v="1648"/>
    <n v="29909"/>
    <n v="11"/>
  </r>
  <r>
    <n v="2010"/>
    <n v="10830"/>
    <s v="City of Lebanon"/>
    <s v="A"/>
    <s v="Bundled"/>
    <s v="O"/>
    <x v="9"/>
    <x v="0"/>
    <n v="9639.1"/>
    <n v="90854"/>
    <n v="7975"/>
    <n v="1666"/>
    <n v="14648"/>
    <n v="616"/>
    <n v="16720.7"/>
    <n v="191559"/>
    <n v="456"/>
  </r>
  <r>
    <n v="2010"/>
    <n v="10832"/>
    <s v="City of Lebanon"/>
    <s v="A"/>
    <s v="Bundled"/>
    <s v="O"/>
    <x v="20"/>
    <x v="0"/>
    <n v="7677"/>
    <n v="86200"/>
    <n v="5691"/>
    <n v="5325"/>
    <n v="45620"/>
    <n v="1282"/>
    <n v="11423"/>
    <n v="142939"/>
    <n v="96"/>
  </r>
  <r>
    <n v="2010"/>
    <n v="10857"/>
    <s v="Lee County Electric Coop, Inc"/>
    <s v="A"/>
    <s v="Bundled"/>
    <s v="O"/>
    <x v="17"/>
    <x v="1"/>
    <n v="291150"/>
    <n v="2448450"/>
    <n v="178526"/>
    <n v="118013"/>
    <n v="1123359"/>
    <n v="16598"/>
    <n v="0"/>
    <n v="0"/>
    <n v="0"/>
  </r>
  <r>
    <n v="2010"/>
    <n v="10868"/>
    <s v="City of Leesburg"/>
    <s v="A"/>
    <s v="Bundled"/>
    <s v="O"/>
    <x v="17"/>
    <x v="0"/>
    <n v="29984"/>
    <n v="227631"/>
    <n v="18550"/>
    <n v="8982"/>
    <n v="60570"/>
    <n v="3536"/>
    <n v="23235"/>
    <n v="214244"/>
    <n v="461"/>
  </r>
  <r>
    <n v="2010"/>
    <n v="10879"/>
    <s v="Lehi City Corporation"/>
    <s v="A"/>
    <s v="Bundled"/>
    <s v="O"/>
    <x v="44"/>
    <x v="0"/>
    <n v="11372"/>
    <n v="129747"/>
    <n v="13028"/>
    <n v="7419"/>
    <n v="83990"/>
    <n v="1256"/>
    <s v="."/>
    <s v="."/>
    <s v="."/>
  </r>
  <r>
    <n v="2010"/>
    <n v="10881"/>
    <s v="City of Lehigh"/>
    <s v="A"/>
    <s v="Bundled"/>
    <s v="O"/>
    <x v="11"/>
    <x v="0"/>
    <n v="150"/>
    <n v="1774"/>
    <n v="239"/>
    <n v="32"/>
    <n v="386"/>
    <n v="26"/>
    <s v="."/>
    <s v="."/>
    <s v="."/>
  </r>
  <r>
    <n v="2010"/>
    <n v="10882"/>
    <s v="Borough of Lehighton"/>
    <s v="A"/>
    <s v="Bundled"/>
    <s v="O"/>
    <x v="46"/>
    <x v="0"/>
    <n v="2565"/>
    <n v="19721"/>
    <n v="2451"/>
    <n v="3698"/>
    <n v="27447"/>
    <n v="537"/>
    <s v="."/>
    <s v="."/>
    <s v="."/>
  </r>
  <r>
    <n v="2010"/>
    <n v="10886"/>
    <s v="Village of Leigh"/>
    <s v="A"/>
    <s v="Bundled"/>
    <s v="O"/>
    <x v="26"/>
    <x v="0"/>
    <n v="521"/>
    <n v="6321"/>
    <n v="300"/>
    <s v="."/>
    <s v="."/>
    <s v="."/>
    <s v="."/>
    <s v="."/>
    <s v="."/>
  </r>
  <r>
    <n v="2010"/>
    <n v="10892"/>
    <s v="City of Leland"/>
    <s v="A"/>
    <s v="Bundled"/>
    <s v="O"/>
    <x v="1"/>
    <x v="0"/>
    <n v="3017"/>
    <n v="25258"/>
    <n v="1929"/>
    <n v="802"/>
    <n v="6714"/>
    <n v="218"/>
    <s v="."/>
    <s v="."/>
    <s v="."/>
  </r>
  <r>
    <n v="2010"/>
    <n v="10906"/>
    <s v="Lenoir City of"/>
    <s v="A"/>
    <s v="Bundled"/>
    <s v="O"/>
    <x v="28"/>
    <x v="0"/>
    <n v="80223"/>
    <n v="891393"/>
    <n v="47917"/>
    <n v="58249"/>
    <n v="622463"/>
    <n v="10539"/>
    <n v="13379"/>
    <n v="157542"/>
    <n v="33"/>
  </r>
  <r>
    <n v="2010"/>
    <n v="10908"/>
    <s v="City of Lenox"/>
    <s v="A"/>
    <s v="Bundled"/>
    <s v="O"/>
    <x v="11"/>
    <x v="0"/>
    <n v="814"/>
    <n v="7951"/>
    <n v="601"/>
    <n v="826"/>
    <n v="8954"/>
    <n v="128"/>
    <s v="."/>
    <s v="."/>
    <s v="."/>
  </r>
  <r>
    <n v="2010"/>
    <n v="10935"/>
    <s v="City of Lewes"/>
    <s v="A"/>
    <s v="Bundled"/>
    <s v="O"/>
    <x v="45"/>
    <x v="0"/>
    <n v="5890"/>
    <n v="31382"/>
    <n v="3080"/>
    <n v="1592"/>
    <n v="9415"/>
    <n v="410"/>
    <n v="4890"/>
    <n v="37658"/>
    <n v="35"/>
  </r>
  <r>
    <n v="2010"/>
    <n v="10944"/>
    <s v="PUD No 1 of Lewis County"/>
    <s v="A"/>
    <s v="Bundled"/>
    <s v="O"/>
    <x v="22"/>
    <x v="4"/>
    <n v="25627"/>
    <n v="452347"/>
    <n v="25799"/>
    <n v="11080"/>
    <n v="215094"/>
    <n v="5184"/>
    <n v="11535"/>
    <n v="270775"/>
    <n v="77"/>
  </r>
  <r>
    <n v="2010"/>
    <n v="10959"/>
    <s v="Borough of Lewisberry"/>
    <s v="A"/>
    <s v="Bundled"/>
    <s v="O"/>
    <x v="46"/>
    <x v="0"/>
    <n v="276"/>
    <n v="2232"/>
    <n v="172"/>
    <s v="."/>
    <s v="."/>
    <s v="."/>
    <s v="."/>
    <s v="."/>
    <s v="."/>
  </r>
  <r>
    <n v="2010"/>
    <n v="10960"/>
    <s v="City of Lewisburg"/>
    <s v="A"/>
    <s v="Bundled"/>
    <s v="O"/>
    <x v="28"/>
    <x v="0"/>
    <n v="6180"/>
    <n v="69118"/>
    <n v="4372"/>
    <n v="8608"/>
    <n v="90510"/>
    <n v="1440"/>
    <n v="10005"/>
    <n v="150751"/>
    <n v="15"/>
  </r>
  <r>
    <n v="2010"/>
    <n v="10961"/>
    <s v="Lewisville City of"/>
    <s v="A"/>
    <s v="Bundled"/>
    <s v="O"/>
    <x v="12"/>
    <x v="0"/>
    <n v="191"/>
    <n v="2438"/>
    <n v="184"/>
    <n v="21"/>
    <n v="185"/>
    <n v="47"/>
    <s v="."/>
    <s v="."/>
    <s v="."/>
  </r>
  <r>
    <n v="2010"/>
    <n v="10962"/>
    <s v="Lewis County Rural E C A"/>
    <s v="A"/>
    <s v="Bundled"/>
    <s v="O"/>
    <x v="20"/>
    <x v="1"/>
    <n v="10153"/>
    <n v="90557"/>
    <n v="6332"/>
    <n v="2698"/>
    <n v="35204"/>
    <n v="670"/>
    <s v="."/>
    <s v="."/>
    <s v="."/>
  </r>
  <r>
    <n v="2010"/>
    <n v="10966"/>
    <s v="City of Lexington"/>
    <s v="A"/>
    <s v="Bundled"/>
    <s v="O"/>
    <x v="18"/>
    <x v="0"/>
    <n v="26740.799999999999"/>
    <n v="236779"/>
    <n v="16031"/>
    <n v="16464.400000000001"/>
    <n v="154959"/>
    <n v="2198"/>
    <n v="2302.4"/>
    <n v="28691"/>
    <n v="35"/>
  </r>
  <r>
    <n v="2010"/>
    <n v="10967"/>
    <s v="Lexington City of"/>
    <s v="A"/>
    <s v="Bundled"/>
    <s v="O"/>
    <x v="26"/>
    <x v="0"/>
    <n v="4332.6000000000004"/>
    <n v="50849"/>
    <n v="3355"/>
    <n v="3250.1"/>
    <n v="38440"/>
    <n v="778"/>
    <n v="6601.5"/>
    <n v="125765"/>
    <n v="5"/>
  </r>
  <r>
    <n v="2010"/>
    <n v="10968"/>
    <s v="City of Lexington"/>
    <s v="A"/>
    <s v="Bundled"/>
    <s v="O"/>
    <x v="28"/>
    <x v="0"/>
    <n v="24183"/>
    <n v="260998"/>
    <n v="17969"/>
    <n v="14009"/>
    <n v="136412"/>
    <n v="3938"/>
    <n v="8588"/>
    <n v="92228"/>
    <n v="16"/>
  </r>
  <r>
    <n v="2010"/>
    <n v="10969"/>
    <s v="City of Lexington"/>
    <s v="A"/>
    <s v="Bundled"/>
    <s v="O"/>
    <x v="27"/>
    <x v="0"/>
    <n v="943"/>
    <n v="8844"/>
    <n v="518"/>
    <n v="295"/>
    <n v="2527"/>
    <n v="64"/>
    <s v="."/>
    <s v="."/>
    <s v="."/>
  </r>
  <r>
    <n v="2010"/>
    <n v="10970"/>
    <s v="City of Lexington"/>
    <s v="A"/>
    <s v="Bundled"/>
    <s v="O"/>
    <x v="24"/>
    <x v="0"/>
    <n v="886"/>
    <n v="7450"/>
    <n v="718"/>
    <n v="400"/>
    <n v="3599"/>
    <n v="103"/>
    <s v="."/>
    <s v="."/>
    <s v="."/>
  </r>
  <r>
    <n v="2010"/>
    <n v="10977"/>
    <s v="City of Liberal"/>
    <s v="A"/>
    <s v="Bundled"/>
    <s v="O"/>
    <x v="20"/>
    <x v="0"/>
    <n v="366"/>
    <n v="3583"/>
    <n v="333"/>
    <n v="186"/>
    <n v="1823"/>
    <n v="63"/>
    <s v="."/>
    <s v="."/>
    <s v="."/>
  </r>
  <r>
    <n v="2010"/>
    <n v="10978"/>
    <s v="Levan Town Corporation"/>
    <s v="A"/>
    <s v="Bundled"/>
    <s v="O"/>
    <x v="44"/>
    <x v="0"/>
    <n v="223.3"/>
    <n v="3045"/>
    <n v="314"/>
    <n v="22.7"/>
    <n v="310"/>
    <n v="11"/>
    <n v="55"/>
    <n v="1292"/>
    <n v="3"/>
  </r>
  <r>
    <n v="2010"/>
    <n v="10982"/>
    <s v="City of Liberty"/>
    <s v="A"/>
    <s v="Bundled"/>
    <s v="O"/>
    <x v="27"/>
    <x v="0"/>
    <n v="4425.5"/>
    <n v="41445"/>
    <n v="2805"/>
    <n v="6553.5"/>
    <n v="58753"/>
    <n v="835"/>
    <n v="0"/>
    <n v="0"/>
    <n v="0"/>
  </r>
  <r>
    <n v="2010"/>
    <n v="11011"/>
    <s v="Licking Valley Rural E C C"/>
    <s v="A"/>
    <s v="Bundled"/>
    <s v="O"/>
    <x v="29"/>
    <x v="1"/>
    <n v="22256"/>
    <n v="212953"/>
    <n v="16297"/>
    <n v="4753"/>
    <n v="47052"/>
    <n v="1190"/>
    <n v="1071"/>
    <n v="14458"/>
    <n v="6"/>
  </r>
  <r>
    <n v="2010"/>
    <n v="11014"/>
    <s v="Lighthouse Electric Coop, Inc"/>
    <s v="A"/>
    <s v="Bundled"/>
    <s v="O"/>
    <x v="27"/>
    <x v="1"/>
    <n v="4021.2"/>
    <n v="25417"/>
    <n v="3685"/>
    <n v="2113.6999999999998"/>
    <n v="16737"/>
    <n v="321"/>
    <n v="20629.3"/>
    <n v="197182"/>
    <n v="4520"/>
  </r>
  <r>
    <n v="2010"/>
    <n v="11017"/>
    <s v="City of Lincoln Center"/>
    <s v="A"/>
    <s v="Bundled"/>
    <s v="O"/>
    <x v="23"/>
    <x v="0"/>
    <n v="756"/>
    <n v="5775"/>
    <n v="669"/>
    <n v="568"/>
    <n v="3969"/>
    <n v="188"/>
    <n v="386"/>
    <n v="3032"/>
    <n v="8"/>
  </r>
  <r>
    <n v="2010"/>
    <n v="11018"/>
    <s v="Lincoln Electric System"/>
    <s v="A"/>
    <s v="Bundled"/>
    <s v="O"/>
    <x v="26"/>
    <x v="0"/>
    <n v="100102"/>
    <n v="1205944"/>
    <n v="112552"/>
    <n v="100872"/>
    <n v="1489343"/>
    <n v="16724"/>
    <n v="28859"/>
    <n v="494393"/>
    <n v="206"/>
  </r>
  <r>
    <n v="2010"/>
    <n v="11019"/>
    <s v="Little River Electric Coop Inc"/>
    <s v="A"/>
    <s v="Bundled"/>
    <s v="O"/>
    <x v="0"/>
    <x v="1"/>
    <n v="20434"/>
    <n v="167732"/>
    <n v="11855"/>
    <n v="5066"/>
    <n v="41279"/>
    <n v="2163"/>
    <s v="."/>
    <s v="."/>
    <s v="."/>
  </r>
  <r>
    <n v="2010"/>
    <n v="11021"/>
    <s v="Lincoln County Power Dist No 1"/>
    <s v="A"/>
    <s v="Bundled"/>
    <s v="O"/>
    <x v="14"/>
    <x v="4"/>
    <n v="709"/>
    <n v="10551"/>
    <n v="756"/>
    <n v="422"/>
    <n v="6168"/>
    <n v="166"/>
    <n v="1276"/>
    <n v="22555"/>
    <n v="96"/>
  </r>
  <r>
    <n v="2010"/>
    <n v="11022"/>
    <s v="Lincoln Electric Coop, Inc"/>
    <s v="A"/>
    <s v="Bundled"/>
    <s v="O"/>
    <x v="42"/>
    <x v="1"/>
    <n v="5240"/>
    <n v="72455"/>
    <n v="4542"/>
    <n v="1743"/>
    <n v="26312"/>
    <n v="680"/>
    <n v="673"/>
    <n v="8937"/>
    <n v="4"/>
  </r>
  <r>
    <n v="2010"/>
    <n v="11035"/>
    <s v="Lincolnton City of"/>
    <s v="A"/>
    <s v="Bundled"/>
    <s v="O"/>
    <x v="18"/>
    <x v="0"/>
    <n v="2493"/>
    <n v="26127"/>
    <n v="2177"/>
    <n v="2836"/>
    <n v="33677"/>
    <n v="488"/>
    <n v="8"/>
    <n v="67"/>
    <n v="3"/>
  </r>
  <r>
    <n v="2010"/>
    <n v="11040"/>
    <s v="City of Lindsborg"/>
    <s v="A"/>
    <s v="Bundled"/>
    <s v="O"/>
    <x v="23"/>
    <x v="0"/>
    <n v="1371"/>
    <n v="13955"/>
    <n v="1444"/>
    <n v="1362.8"/>
    <n v="13851"/>
    <n v="241"/>
    <s v="."/>
    <s v="."/>
    <s v="."/>
  </r>
  <r>
    <n v="2010"/>
    <n v="11053"/>
    <s v="Linn County Rural E C A"/>
    <s v="A"/>
    <s v="Bundled"/>
    <s v="O"/>
    <x v="11"/>
    <x v="1"/>
    <n v="29071"/>
    <n v="253293"/>
    <n v="21622"/>
    <n v="3711"/>
    <n v="32875"/>
    <n v="2930"/>
    <n v="10000.9"/>
    <n v="124584"/>
    <n v="133"/>
  </r>
  <r>
    <n v="2010"/>
    <n v="11055"/>
    <s v="City of Linton"/>
    <s v="A"/>
    <s v="Bundled"/>
    <s v="O"/>
    <x v="12"/>
    <x v="0"/>
    <n v="3836"/>
    <n v="39930"/>
    <n v="3235"/>
    <n v="2957"/>
    <n v="31152"/>
    <n v="400"/>
    <s v="."/>
    <s v="."/>
    <s v="."/>
  </r>
  <r>
    <n v="2010"/>
    <n v="11058"/>
    <s v="City of Lindsay"/>
    <s v="A"/>
    <s v="Bundled"/>
    <s v="O"/>
    <x v="24"/>
    <x v="0"/>
    <n v="1402"/>
    <n v="13410"/>
    <n v="1197"/>
    <n v="692"/>
    <n v="6564"/>
    <n v="292"/>
    <n v="312"/>
    <n v="4767"/>
    <n v="13"/>
  </r>
  <r>
    <n v="2010"/>
    <n v="11059"/>
    <s v="Pasadena Cogneration LP"/>
    <s v="A"/>
    <s v="Bundled"/>
    <s v="O"/>
    <x v="27"/>
    <x v="5"/>
    <s v="."/>
    <s v="."/>
    <s v="."/>
    <s v="."/>
    <s v="."/>
    <s v="."/>
    <n v="122103"/>
    <n v="557962"/>
    <n v="1"/>
  </r>
  <r>
    <n v="2010"/>
    <n v="11064"/>
    <s v="Litchfield Public Utilities"/>
    <s v="A"/>
    <s v="Bundled"/>
    <s v="O"/>
    <x v="5"/>
    <x v="0"/>
    <n v="2973"/>
    <n v="33931"/>
    <n v="2737"/>
    <n v="2724"/>
    <n v="29225"/>
    <n v="465"/>
    <n v="3610"/>
    <n v="52662"/>
    <n v="10"/>
  </r>
  <r>
    <n v="2010"/>
    <n v="11083"/>
    <s v="Village of Little Valley"/>
    <s v="A"/>
    <s v="Bundled"/>
    <s v="O"/>
    <x v="8"/>
    <x v="0"/>
    <n v="820"/>
    <n v="13529"/>
    <n v="1218"/>
    <n v="493"/>
    <n v="6858"/>
    <n v="160"/>
    <n v="107"/>
    <n v="1675"/>
    <n v="6"/>
  </r>
  <r>
    <n v="2010"/>
    <n v="11085"/>
    <s v="Town of Littleton"/>
    <s v="A"/>
    <s v="Bundled"/>
    <s v="O"/>
    <x v="33"/>
    <x v="0"/>
    <n v="6120.5"/>
    <n v="63216"/>
    <n v="5781"/>
    <n v="2120.1"/>
    <n v="19321"/>
    <n v="639"/>
    <n v="21535.200000000001"/>
    <n v="203223"/>
    <n v="87"/>
  </r>
  <r>
    <n v="2010"/>
    <n v="11093"/>
    <s v="City of Livermore"/>
    <s v="A"/>
    <s v="Bundled"/>
    <s v="O"/>
    <x v="11"/>
    <x v="0"/>
    <n v="229"/>
    <n v="1905"/>
    <n v="192"/>
    <n v="118"/>
    <n v="808"/>
    <n v="40"/>
    <s v="."/>
    <s v="."/>
    <s v="."/>
  </r>
  <r>
    <n v="2010"/>
    <n v="11097"/>
    <s v="City of Livingston"/>
    <s v="A"/>
    <s v="Bundled"/>
    <s v="O"/>
    <x v="27"/>
    <x v="0"/>
    <n v="3852"/>
    <n v="32149"/>
    <n v="2303"/>
    <n v="5717"/>
    <n v="50992"/>
    <n v="963"/>
    <n v="0"/>
    <n v="0"/>
    <n v="0"/>
  </r>
  <r>
    <n v="2010"/>
    <n v="11099"/>
    <s v="Town of Lingle"/>
    <s v="A"/>
    <s v="Bundled"/>
    <s v="O"/>
    <x v="43"/>
    <x v="0"/>
    <n v="233.7"/>
    <n v="1947"/>
    <n v="231"/>
    <n v="170.4"/>
    <n v="1598"/>
    <n v="36"/>
    <s v="."/>
    <s v="."/>
    <s v="."/>
  </r>
  <r>
    <n v="2010"/>
    <n v="11103"/>
    <s v="City of Llano"/>
    <s v="A"/>
    <s v="Bundled"/>
    <s v="O"/>
    <x v="27"/>
    <x v="0"/>
    <n v="2150"/>
    <n v="19663"/>
    <n v="1543"/>
    <n v="2367"/>
    <n v="21110"/>
    <n v="402"/>
    <s v="."/>
    <s v="."/>
    <s v="."/>
  </r>
  <r>
    <n v="2010"/>
    <n v="11118"/>
    <s v="Lockhart Power Co"/>
    <s v="A"/>
    <s v="Bundled"/>
    <s v="O"/>
    <x v="0"/>
    <x v="3"/>
    <n v="7537.6"/>
    <n v="77258"/>
    <n v="5034"/>
    <n v="2141.3000000000002"/>
    <n v="21404"/>
    <n v="1295"/>
    <n v="4642"/>
    <n v="80731"/>
    <n v="8"/>
  </r>
  <r>
    <n v="2010"/>
    <n v="11119"/>
    <s v="City of Lockhart"/>
    <s v="A"/>
    <s v="Bundled"/>
    <s v="O"/>
    <x v="27"/>
    <x v="0"/>
    <n v="5939"/>
    <n v="54839"/>
    <n v="4216"/>
    <n v="3498"/>
    <n v="31176"/>
    <n v="706"/>
    <n v="1171"/>
    <n v="12749"/>
    <n v="14"/>
  </r>
  <r>
    <n v="2010"/>
    <n v="11121"/>
    <s v="Lockwood Water &amp; Light Company"/>
    <s v="A"/>
    <s v="Bundled"/>
    <s v="O"/>
    <x v="20"/>
    <x v="0"/>
    <n v="443"/>
    <n v="4182"/>
    <n v="420"/>
    <n v="132"/>
    <n v="1194"/>
    <n v="103"/>
    <n v="334"/>
    <n v="3608"/>
    <n v="26"/>
  </r>
  <r>
    <n v="2010"/>
    <n v="11122"/>
    <s v="City of Lodgepole"/>
    <s v="A"/>
    <s v="Bundled"/>
    <s v="O"/>
    <x v="26"/>
    <x v="0"/>
    <n v="185"/>
    <n v="1741"/>
    <n v="188"/>
    <n v="108.1"/>
    <n v="1081"/>
    <n v="55"/>
    <s v="."/>
    <s v="."/>
    <s v="."/>
  </r>
  <r>
    <n v="2010"/>
    <n v="11124"/>
    <s v="City of Lodi"/>
    <s v="A"/>
    <s v="Bundled"/>
    <s v="O"/>
    <x v="19"/>
    <x v="0"/>
    <n v="27642"/>
    <n v="150812"/>
    <n v="22970"/>
    <n v="27007"/>
    <n v="158209"/>
    <n v="3248"/>
    <n v="15015"/>
    <n v="125001"/>
    <n v="29"/>
  </r>
  <r>
    <n v="2010"/>
    <n v="11125"/>
    <s v="City of Lodi"/>
    <s v="A"/>
    <s v="Bundled"/>
    <s v="O"/>
    <x v="7"/>
    <x v="0"/>
    <n v="1409.5"/>
    <n v="11294"/>
    <n v="1406"/>
    <n v="1741.8"/>
    <n v="16476"/>
    <n v="289"/>
    <n v="0"/>
    <n v="0"/>
    <n v="0"/>
  </r>
  <r>
    <n v="2010"/>
    <n v="11126"/>
    <s v="Lodi Village of"/>
    <s v="A"/>
    <s v="Bundled"/>
    <s v="O"/>
    <x v="9"/>
    <x v="0"/>
    <n v="1670.4"/>
    <n v="15647"/>
    <n v="1517"/>
    <n v="625.4"/>
    <n v="7634"/>
    <n v="229"/>
    <n v="1631.5"/>
    <n v="18219"/>
    <n v="26"/>
  </r>
  <r>
    <n v="2010"/>
    <n v="11135"/>
    <s v="City of Logan"/>
    <s v="A"/>
    <s v="Bundled"/>
    <s v="O"/>
    <x v="44"/>
    <x v="0"/>
    <n v="9397.7999999999993"/>
    <n v="96839"/>
    <n v="16344"/>
    <n v="15321.8"/>
    <n v="194961"/>
    <n v="2179"/>
    <n v="7188.1"/>
    <n v="111299"/>
    <n v="9"/>
  </r>
  <r>
    <n v="2010"/>
    <n v="11141"/>
    <s v="City of Long Grove"/>
    <s v="A"/>
    <s v="Bundled"/>
    <s v="O"/>
    <x v="11"/>
    <x v="0"/>
    <n v="275"/>
    <n v="2354"/>
    <n v="240"/>
    <n v="78"/>
    <n v="705"/>
    <n v="17"/>
    <s v="."/>
    <s v="."/>
    <s v="."/>
  </r>
  <r>
    <n v="2010"/>
    <n v="11142"/>
    <s v="City of Logansport"/>
    <s v="A"/>
    <s v="Bundled"/>
    <s v="O"/>
    <x v="12"/>
    <x v="0"/>
    <n v="10342"/>
    <n v="108466"/>
    <n v="10830"/>
    <n v="6629"/>
    <n v="73663"/>
    <n v="1694"/>
    <n v="18296"/>
    <n v="251151"/>
    <n v="74"/>
  </r>
  <r>
    <n v="2010"/>
    <n v="11148"/>
    <s v="City of Lompoc"/>
    <s v="A"/>
    <s v="Bundled"/>
    <s v="O"/>
    <x v="19"/>
    <x v="0"/>
    <n v="8657"/>
    <n v="58563"/>
    <n v="13026"/>
    <n v="4738"/>
    <n v="27343"/>
    <n v="1312"/>
    <n v="6617"/>
    <n v="47351"/>
    <n v="123"/>
  </r>
  <r>
    <n v="2010"/>
    <n v="11171"/>
    <s v="Long Island Power Authority"/>
    <s v="A"/>
    <s v="Bundled"/>
    <s v="O"/>
    <x v="8"/>
    <x v="7"/>
    <n v="2068732"/>
    <n v="9971612"/>
    <n v="997361"/>
    <n v="1706146"/>
    <n v="8854183"/>
    <n v="118320"/>
    <s v="."/>
    <s v="."/>
    <s v="."/>
  </r>
  <r>
    <n v="2010"/>
    <n v="11171"/>
    <s v="Long Island Power Authority"/>
    <s v="C"/>
    <s v="Delivery"/>
    <s v="O"/>
    <x v="8"/>
    <x v="7"/>
    <n v="0.3"/>
    <n v="3"/>
    <n v="1"/>
    <n v="85528"/>
    <n v="1273720"/>
    <n v="2547"/>
    <s v="."/>
    <s v="."/>
    <s v="."/>
  </r>
  <r>
    <n v="2010"/>
    <n v="11187"/>
    <s v="City of Longmont"/>
    <s v="A"/>
    <s v="Bundled"/>
    <s v="O"/>
    <x v="36"/>
    <x v="0"/>
    <n v="21953"/>
    <n v="313853"/>
    <n v="34053"/>
    <n v="20917"/>
    <n v="344546"/>
    <n v="2620"/>
    <n v="6611"/>
    <n v="132790"/>
    <n v="10"/>
  </r>
  <r>
    <n v="2010"/>
    <n v="11196"/>
    <s v="Town of Littleton"/>
    <s v="A"/>
    <s v="Bundled"/>
    <s v="O"/>
    <x v="34"/>
    <x v="0"/>
    <n v="2163"/>
    <n v="19869"/>
    <n v="2944"/>
    <n v="2409"/>
    <n v="15913"/>
    <n v="826"/>
    <n v="4561"/>
    <n v="35547"/>
    <n v="34"/>
  </r>
  <r>
    <n v="2010"/>
    <n v="11200"/>
    <s v="Lorain-Medina R E C, Inc"/>
    <s v="A"/>
    <s v="Bundled"/>
    <s v="O"/>
    <x v="9"/>
    <x v="1"/>
    <n v="23374"/>
    <n v="218262"/>
    <n v="14766"/>
    <n v="3784"/>
    <n v="39540"/>
    <n v="1203"/>
    <n v="2693"/>
    <n v="41407"/>
    <n v="12"/>
  </r>
  <r>
    <n v="2010"/>
    <n v="11203"/>
    <s v="Logan County Coop Power &amp; Light"/>
    <s v="A"/>
    <s v="Bundled"/>
    <s v="O"/>
    <x v="9"/>
    <x v="1"/>
    <n v="7759"/>
    <n v="65139"/>
    <n v="4304"/>
    <n v="1091"/>
    <n v="10482"/>
    <n v="273"/>
    <n v="5405"/>
    <n v="74615"/>
    <n v="8"/>
  </r>
  <r>
    <n v="2010"/>
    <n v="11204"/>
    <s v="Los Alamos County"/>
    <s v="A"/>
    <s v="Bundled"/>
    <s v="O"/>
    <x v="38"/>
    <x v="0"/>
    <n v="5606.7"/>
    <n v="58948"/>
    <n v="7835"/>
    <n v="5542.8"/>
    <n v="62077"/>
    <n v="822"/>
    <n v="32374.799999999999"/>
    <n v="426943"/>
    <n v="3"/>
  </r>
  <r>
    <n v="2010"/>
    <n v="11205"/>
    <s v="Town of Lucama"/>
    <s v="A"/>
    <s v="Bundled"/>
    <s v="O"/>
    <x v="18"/>
    <x v="0"/>
    <n v="1898"/>
    <n v="16045"/>
    <n v="1044"/>
    <n v="424"/>
    <n v="3899"/>
    <n v="103"/>
    <s v="."/>
    <s v="."/>
    <s v="."/>
  </r>
  <r>
    <n v="2010"/>
    <n v="11206"/>
    <s v="City of Mulberry"/>
    <s v="A"/>
    <s v="Bundled"/>
    <s v="O"/>
    <x v="23"/>
    <x v="0"/>
    <n v="303"/>
    <n v="2531"/>
    <n v="243"/>
    <n v="25"/>
    <n v="204"/>
    <n v="18"/>
    <s v="."/>
    <s v="."/>
    <s v="."/>
  </r>
  <r>
    <n v="2010"/>
    <n v="11207"/>
    <s v="City of Muscotah"/>
    <s v="A"/>
    <s v="Bundled"/>
    <s v="O"/>
    <x v="23"/>
    <x v="0"/>
    <n v="95"/>
    <n v="948"/>
    <n v="96"/>
    <n v="7"/>
    <n v="66"/>
    <n v="6"/>
    <s v="."/>
    <s v="."/>
    <s v="."/>
  </r>
  <r>
    <n v="2010"/>
    <n v="11208"/>
    <s v="Los Angeles Department of Water &amp; Power"/>
    <s v="A"/>
    <s v="Bundled"/>
    <s v="O"/>
    <x v="19"/>
    <x v="0"/>
    <n v="905630"/>
    <n v="7165691"/>
    <n v="1255008"/>
    <n v="1683933"/>
    <n v="13493111"/>
    <n v="182902"/>
    <n v="233372"/>
    <n v="2139427"/>
    <n v="12498"/>
  </r>
  <r>
    <n v="2010"/>
    <n v="11211"/>
    <s v="Lost River Electric Coop Inc"/>
    <s v="A"/>
    <s v="Bundled"/>
    <s v="O"/>
    <x v="21"/>
    <x v="1"/>
    <n v="2303"/>
    <n v="28258"/>
    <n v="1778"/>
    <n v="314"/>
    <n v="4174"/>
    <n v="214"/>
    <n v="2529"/>
    <n v="39050"/>
    <n v="595"/>
  </r>
  <r>
    <n v="2010"/>
    <n v="11222"/>
    <s v="Loudon Utilities Board"/>
    <s v="A"/>
    <s v="Bundled"/>
    <s v="O"/>
    <x v="28"/>
    <x v="0"/>
    <n v="15198"/>
    <n v="168630"/>
    <n v="9445"/>
    <n v="8500"/>
    <n v="87875"/>
    <n v="1611"/>
    <n v="18891"/>
    <n v="286762"/>
    <n v="16"/>
  </r>
  <r>
    <n v="2010"/>
    <n v="11228"/>
    <s v="Town of Louisburg"/>
    <s v="A"/>
    <s v="Bundled"/>
    <s v="O"/>
    <x v="18"/>
    <x v="0"/>
    <n v="2881"/>
    <n v="20565"/>
    <n v="1519"/>
    <n v="3001"/>
    <n v="21344"/>
    <n v="401"/>
    <n v="1996"/>
    <n v="19963"/>
    <n v="16"/>
  </r>
  <r>
    <n v="2010"/>
    <n v="11241"/>
    <s v="Entergy Louisiana Inc"/>
    <s v="A"/>
    <s v="Bundled"/>
    <s v="O"/>
    <x v="2"/>
    <x v="3"/>
    <n v="840011"/>
    <n v="9533413"/>
    <n v="578672"/>
    <n v="585432.9"/>
    <n v="6642360"/>
    <n v="81157"/>
    <n v="817453.6"/>
    <n v="14472547"/>
    <n v="7128"/>
  </r>
  <r>
    <n v="2010"/>
    <n v="11247"/>
    <s v="Louisville Electric System"/>
    <s v="A"/>
    <s v="Bundled"/>
    <s v="O"/>
    <x v="1"/>
    <x v="0"/>
    <n v="3413"/>
    <n v="36967"/>
    <n v="2680"/>
    <n v="4774"/>
    <n v="48594"/>
    <n v="872"/>
    <n v="3020"/>
    <n v="32744"/>
    <n v="4"/>
  </r>
  <r>
    <n v="2010"/>
    <n v="11249"/>
    <s v="Louisville Gas &amp; Electric Co"/>
    <s v="A"/>
    <s v="Bundled"/>
    <s v="O"/>
    <x v="29"/>
    <x v="3"/>
    <n v="366497"/>
    <n v="4591883"/>
    <n v="349049"/>
    <n v="368310"/>
    <n v="5143503"/>
    <n v="46386"/>
    <n v="140029"/>
    <n v="2602851"/>
    <n v="433"/>
  </r>
  <r>
    <n v="2010"/>
    <n v="11250"/>
    <s v="Loup Valleys Rural P P D"/>
    <s v="A"/>
    <s v="Bundled"/>
    <s v="O"/>
    <x v="26"/>
    <x v="4"/>
    <n v="3369"/>
    <n v="39710"/>
    <n v="2348"/>
    <n v="3388"/>
    <n v="51059"/>
    <n v="467"/>
    <n v="2952"/>
    <n v="26045"/>
    <n v="2543"/>
  </r>
  <r>
    <n v="2010"/>
    <n v="11251"/>
    <s v="Loup River Public Power Dist"/>
    <s v="A"/>
    <s v="Bundled"/>
    <s v="O"/>
    <x v="26"/>
    <x v="4"/>
    <n v="17902"/>
    <n v="255986"/>
    <n v="14705"/>
    <n v="15688"/>
    <n v="218151"/>
    <n v="3863"/>
    <n v="39351"/>
    <n v="832185"/>
    <n v="45"/>
  </r>
  <r>
    <n v="2010"/>
    <n v="11256"/>
    <s v="City of Loveland"/>
    <s v="A"/>
    <s v="Bundled"/>
    <s v="O"/>
    <x v="36"/>
    <x v="0"/>
    <n v="18415.8"/>
    <n v="246811"/>
    <n v="28235"/>
    <n v="6134.1"/>
    <n v="92013"/>
    <n v="3769"/>
    <n v="17908.3"/>
    <n v="339301"/>
    <n v="341"/>
  </r>
  <r>
    <n v="2010"/>
    <n v="11268"/>
    <s v="City of Lowell"/>
    <s v="A"/>
    <s v="Bundled"/>
    <s v="O"/>
    <x v="25"/>
    <x v="0"/>
    <n v="1775"/>
    <n v="18179"/>
    <n v="2226"/>
    <n v="2803"/>
    <n v="28449"/>
    <n v="411"/>
    <n v="1156"/>
    <n v="15784"/>
    <n v="3"/>
  </r>
  <r>
    <n v="2010"/>
    <n v="11272"/>
    <s v="Lower Yellowstone R E A, Inc"/>
    <s v="A"/>
    <s v="Bundled"/>
    <s v="O"/>
    <x v="42"/>
    <x v="1"/>
    <n v="2451"/>
    <n v="31909"/>
    <n v="2586"/>
    <n v="1486"/>
    <n v="14866"/>
    <n v="616"/>
    <n v="7665"/>
    <n v="83607"/>
    <n v="868"/>
  </r>
  <r>
    <n v="2010"/>
    <n v="11272"/>
    <s v="Lower Yellowstone R E A, Inc"/>
    <s v="A"/>
    <s v="Bundled"/>
    <s v="O"/>
    <x v="41"/>
    <x v="1"/>
    <n v="546"/>
    <n v="7505"/>
    <n v="551"/>
    <n v="197"/>
    <n v="2124"/>
    <n v="80"/>
    <n v="922"/>
    <n v="10241"/>
    <n v="135"/>
  </r>
  <r>
    <n v="2010"/>
    <n v="11273"/>
    <s v="Lower Valley Energy Inc"/>
    <s v="A"/>
    <s v="Bundled"/>
    <s v="O"/>
    <x v="21"/>
    <x v="1"/>
    <n v="786.9"/>
    <n v="13699"/>
    <n v="1266"/>
    <n v="143.80000000000001"/>
    <n v="2527"/>
    <n v="317"/>
    <n v="1694"/>
    <n v="44242"/>
    <n v="41"/>
  </r>
  <r>
    <n v="2010"/>
    <n v="11273"/>
    <s v="Lower Valley Energy Inc"/>
    <s v="A"/>
    <s v="Bundled"/>
    <s v="O"/>
    <x v="43"/>
    <x v="1"/>
    <n v="21678.2"/>
    <n v="377195"/>
    <n v="18463"/>
    <n v="12509.5"/>
    <n v="227580"/>
    <n v="5883"/>
    <n v="1749.3"/>
    <n v="34275"/>
    <n v="139"/>
  </r>
  <r>
    <n v="2010"/>
    <n v="11291"/>
    <s v="Lumbee River Elec Member Corp"/>
    <s v="A"/>
    <s v="Bundled"/>
    <s v="O"/>
    <x v="18"/>
    <x v="1"/>
    <n v="100212"/>
    <n v="992798"/>
    <n v="53505"/>
    <n v="10826"/>
    <n v="131519"/>
    <n v="1923"/>
    <n v="7727"/>
    <n v="117738"/>
    <n v="12"/>
  </r>
  <r>
    <n v="2010"/>
    <n v="11292"/>
    <s v="City of Lubbock"/>
    <s v="A"/>
    <s v="Bundled"/>
    <s v="O"/>
    <x v="27"/>
    <x v="0"/>
    <n v="68072.399999999994"/>
    <n v="767539"/>
    <n v="70003"/>
    <n v="16040.7"/>
    <n v="230785"/>
    <n v="6405"/>
    <n v="54675.5"/>
    <n v="825086"/>
    <n v="3473"/>
  </r>
  <r>
    <n v="2010"/>
    <n v="11296"/>
    <s v="Village of Lucas"/>
    <s v="A"/>
    <s v="Bundled"/>
    <s v="O"/>
    <x v="9"/>
    <x v="0"/>
    <n v="271"/>
    <n v="2401"/>
    <n v="296"/>
    <n v="72"/>
    <n v="541"/>
    <n v="43"/>
    <n v="81"/>
    <n v="1029"/>
    <n v="11"/>
  </r>
  <r>
    <n v="2010"/>
    <n v="11298"/>
    <s v="Lyon Rural Electric Coop"/>
    <s v="A"/>
    <s v="Bundled"/>
    <s v="O"/>
    <x v="11"/>
    <x v="1"/>
    <n v="4847"/>
    <n v="57653"/>
    <n v="1998"/>
    <n v="1556"/>
    <n v="22780"/>
    <n v="66"/>
    <s v="."/>
    <s v="."/>
    <s v="."/>
  </r>
  <r>
    <n v="2010"/>
    <n v="11299"/>
    <s v="City of Lucas"/>
    <s v="A"/>
    <s v="Bundled"/>
    <s v="O"/>
    <x v="23"/>
    <x v="0"/>
    <n v="197"/>
    <n v="1881"/>
    <n v="255"/>
    <n v="119"/>
    <n v="1009"/>
    <n v="68"/>
    <n v="158"/>
    <n v="1901"/>
    <n v="2"/>
  </r>
  <r>
    <n v="2010"/>
    <n v="11305"/>
    <s v="Village of Ludlow"/>
    <s v="A"/>
    <s v="Bundled"/>
    <s v="O"/>
    <x v="40"/>
    <x v="0"/>
    <n v="2114"/>
    <n v="15962"/>
    <n v="2920"/>
    <n v="3052"/>
    <n v="18525"/>
    <n v="663"/>
    <n v="2118"/>
    <n v="13401"/>
    <n v="4"/>
  </r>
  <r>
    <n v="2010"/>
    <n v="11306"/>
    <s v="City of Luray"/>
    <s v="A"/>
    <s v="Bundled"/>
    <s v="O"/>
    <x v="23"/>
    <x v="0"/>
    <n v="91"/>
    <n v="1028"/>
    <n v="134"/>
    <n v="79"/>
    <n v="897"/>
    <n v="38"/>
    <s v="."/>
    <s v="."/>
    <s v="."/>
  </r>
  <r>
    <n v="2010"/>
    <n v="11316"/>
    <s v="City of Luling"/>
    <s v="A"/>
    <s v="Bundled"/>
    <s v="O"/>
    <x v="27"/>
    <x v="0"/>
    <n v="3233"/>
    <n v="26123"/>
    <n v="2058"/>
    <n v="3338.9"/>
    <n v="25698"/>
    <n v="579"/>
    <s v="."/>
    <s v="."/>
    <s v="."/>
  </r>
  <r>
    <n v="2010"/>
    <n v="11318"/>
    <s v="Lumberton City of"/>
    <s v="A"/>
    <s v="Bundled"/>
    <s v="O"/>
    <x v="18"/>
    <x v="0"/>
    <n v="14490"/>
    <n v="106524"/>
    <n v="9899"/>
    <n v="18129"/>
    <n v="163944"/>
    <n v="2130"/>
    <n v="884"/>
    <n v="12767"/>
    <n v="3"/>
  </r>
  <r>
    <n v="2010"/>
    <n v="11330"/>
    <s v="Town of Lusk"/>
    <s v="A"/>
    <s v="Bundled"/>
    <s v="O"/>
    <x v="43"/>
    <x v="0"/>
    <n v="562"/>
    <n v="6705"/>
    <n v="945"/>
    <n v="830"/>
    <n v="17255"/>
    <n v="207"/>
    <n v="0"/>
    <n v="0"/>
    <n v="0"/>
  </r>
  <r>
    <n v="2010"/>
    <n v="11332"/>
    <s v="City of Luverne"/>
    <s v="A"/>
    <s v="Bundled"/>
    <s v="O"/>
    <x v="5"/>
    <x v="0"/>
    <n v="2177"/>
    <n v="22884"/>
    <n v="2092"/>
    <n v="2142"/>
    <n v="26210"/>
    <n v="434"/>
    <n v="1740"/>
    <n v="28225"/>
    <n v="12"/>
  </r>
  <r>
    <n v="2010"/>
    <n v="11333"/>
    <s v="City of Luverne"/>
    <s v="A"/>
    <s v="Bundled"/>
    <s v="O"/>
    <x v="16"/>
    <x v="0"/>
    <n v="1427"/>
    <n v="21353"/>
    <n v="1465"/>
    <n v="901"/>
    <n v="12278"/>
    <n v="346"/>
    <n v="1026"/>
    <n v="16292"/>
    <n v="19"/>
  </r>
  <r>
    <n v="2010"/>
    <n v="11334"/>
    <s v="Lyon-Coffey Electric Coop, Inc"/>
    <s v="A"/>
    <s v="Bundled"/>
    <s v="O"/>
    <x v="23"/>
    <x v="1"/>
    <n v="9431"/>
    <n v="70286"/>
    <n v="5562"/>
    <n v="3287"/>
    <n v="23702"/>
    <n v="1651"/>
    <n v="132"/>
    <n v="652"/>
    <n v="2"/>
  </r>
  <r>
    <n v="2010"/>
    <n v="11345"/>
    <s v="Lyon-Lincoln Electric Coop Inc"/>
    <s v="A"/>
    <s v="Bundled"/>
    <s v="O"/>
    <x v="5"/>
    <x v="1"/>
    <n v="6589"/>
    <n v="69930"/>
    <n v="3715"/>
    <n v="1269"/>
    <n v="17046"/>
    <n v="251"/>
    <n v="74"/>
    <n v="831"/>
    <n v="1"/>
  </r>
  <r>
    <n v="2010"/>
    <n v="11346"/>
    <s v="Village of Lyman"/>
    <s v="A"/>
    <s v="Bundled"/>
    <s v="O"/>
    <x v="26"/>
    <x v="0"/>
    <n v="178"/>
    <n v="1929"/>
    <n v="182"/>
    <n v="55"/>
    <n v="399"/>
    <n v="53"/>
    <n v="452"/>
    <n v="2767"/>
    <n v="18"/>
  </r>
  <r>
    <n v="2010"/>
    <n v="11355"/>
    <s v="Lynches River Elec Coop, Inc"/>
    <s v="A"/>
    <s v="Bundled"/>
    <s v="O"/>
    <x v="0"/>
    <x v="1"/>
    <n v="33327"/>
    <n v="276970"/>
    <n v="19659"/>
    <n v="5882"/>
    <n v="51010"/>
    <n v="893"/>
    <n v="4173"/>
    <n v="53068"/>
    <n v="10"/>
  </r>
  <r>
    <n v="2010"/>
    <n v="11359"/>
    <s v="Lyndonville Village of"/>
    <s v="A"/>
    <s v="Bundled"/>
    <s v="O"/>
    <x v="40"/>
    <x v="0"/>
    <n v="4773"/>
    <n v="32832"/>
    <n v="4776"/>
    <n v="1915"/>
    <n v="11613"/>
    <n v="759"/>
    <n v="3515"/>
    <n v="24423"/>
    <n v="43"/>
  </r>
  <r>
    <n v="2010"/>
    <n v="11360"/>
    <s v="Town of MacClesfield"/>
    <s v="A"/>
    <s v="Bundled"/>
    <s v="O"/>
    <x v="18"/>
    <x v="0"/>
    <n v="358"/>
    <n v="2795"/>
    <n v="244"/>
    <n v="147"/>
    <n v="1079"/>
    <n v="32"/>
    <s v="."/>
    <s v="."/>
    <s v="."/>
  </r>
  <r>
    <n v="2010"/>
    <n v="11364"/>
    <s v="Lyntegar Electric Coop, Inc"/>
    <s v="A"/>
    <s v="Bundled"/>
    <s v="O"/>
    <x v="27"/>
    <x v="1"/>
    <n v="8626"/>
    <n v="82810"/>
    <n v="7452"/>
    <n v="19321"/>
    <n v="215697"/>
    <n v="3268"/>
    <n v="30293"/>
    <n v="268806"/>
    <n v="10904"/>
  </r>
  <r>
    <n v="2010"/>
    <n v="11372"/>
    <s v="City of Lyons"/>
    <s v="A"/>
    <s v="Bundled"/>
    <s v="O"/>
    <x v="26"/>
    <x v="0"/>
    <n v="395"/>
    <n v="4318"/>
    <n v="438"/>
    <n v="330"/>
    <n v="3636"/>
    <n v="118"/>
    <s v="."/>
    <s v="."/>
    <s v="."/>
  </r>
  <r>
    <n v="2010"/>
    <n v="11376"/>
    <s v="Town of Lyons"/>
    <s v="A"/>
    <s v="Bundled"/>
    <s v="O"/>
    <x v="36"/>
    <x v="0"/>
    <n v="707"/>
    <n v="8008"/>
    <n v="1126"/>
    <n v="314"/>
    <n v="4866"/>
    <n v="152"/>
    <s v="."/>
    <s v="."/>
    <s v="."/>
  </r>
  <r>
    <n v="2010"/>
    <n v="11424"/>
    <s v="City of Mabel"/>
    <s v="A"/>
    <s v="Bundled"/>
    <s v="O"/>
    <x v="5"/>
    <x v="0"/>
    <n v="315"/>
    <n v="2725"/>
    <n v="383"/>
    <n v="260"/>
    <n v="2705"/>
    <n v="87"/>
    <s v="."/>
    <s v="."/>
    <s v="."/>
  </r>
  <r>
    <n v="2010"/>
    <n v="11458"/>
    <s v="City of Macon"/>
    <s v="A"/>
    <s v="Bundled"/>
    <s v="O"/>
    <x v="1"/>
    <x v="0"/>
    <n v="1337"/>
    <n v="13596"/>
    <n v="942"/>
    <n v="1288"/>
    <n v="12724"/>
    <n v="253"/>
    <n v="520"/>
    <n v="4959"/>
    <n v="1"/>
  </r>
  <r>
    <n v="2010"/>
    <n v="11460"/>
    <s v="City of Macon"/>
    <s v="A"/>
    <s v="Bundled"/>
    <s v="O"/>
    <x v="20"/>
    <x v="0"/>
    <n v="3330"/>
    <n v="29653"/>
    <n v="2481"/>
    <n v="2666"/>
    <n v="29816"/>
    <n v="449"/>
    <n v="1887"/>
    <n v="25084"/>
    <n v="7"/>
  </r>
  <r>
    <n v="2010"/>
    <n v="11463"/>
    <s v="Macon Electric Coop"/>
    <s v="A"/>
    <s v="Bundled"/>
    <s v="O"/>
    <x v="20"/>
    <x v="1"/>
    <n v="14465.9"/>
    <n v="133587"/>
    <n v="10060"/>
    <n v="3121.7"/>
    <n v="32149"/>
    <n v="1385"/>
    <n v="4492.1000000000004"/>
    <n v="79049"/>
    <n v="3"/>
  </r>
  <r>
    <n v="2010"/>
    <n v="11470"/>
    <s v="City of Maddock"/>
    <s v="A"/>
    <s v="Bundled"/>
    <s v="O"/>
    <x v="41"/>
    <x v="0"/>
    <n v="535"/>
    <n v="7830"/>
    <n v="441"/>
    <s v="."/>
    <s v="."/>
    <s v="."/>
    <s v="."/>
    <s v="."/>
    <s v="."/>
  </r>
  <r>
    <n v="2010"/>
    <n v="11475"/>
    <s v="City of Madison"/>
    <s v="A"/>
    <s v="Bundled"/>
    <s v="O"/>
    <x v="32"/>
    <x v="0"/>
    <n v="3146"/>
    <n v="35461"/>
    <n v="2804"/>
    <n v="1681"/>
    <n v="24906"/>
    <n v="413"/>
    <n v="2156"/>
    <n v="29516"/>
    <n v="44"/>
  </r>
  <r>
    <n v="2010"/>
    <n v="11476"/>
    <s v="Borough of Madison"/>
    <s v="A"/>
    <s v="Bundled"/>
    <s v="O"/>
    <x v="37"/>
    <x v="0"/>
    <n v="14160"/>
    <n v="70530"/>
    <n v="5630"/>
    <n v="9023"/>
    <n v="61215"/>
    <n v="780"/>
    <s v="."/>
    <s v="."/>
    <s v="."/>
  </r>
  <r>
    <n v="2010"/>
    <n v="11477"/>
    <s v="Madison Town of"/>
    <s v="A"/>
    <s v="Bundled"/>
    <s v="O"/>
    <x v="39"/>
    <x v="0"/>
    <n v="2424"/>
    <n v="16713"/>
    <n v="2239"/>
    <n v="615"/>
    <n v="3725"/>
    <n v="267"/>
    <n v="871.9"/>
    <n v="5723"/>
    <n v="17"/>
  </r>
  <r>
    <n v="2010"/>
    <n v="11477"/>
    <s v="Madison Town of"/>
    <s v="C"/>
    <s v="Delivery"/>
    <s v="O"/>
    <x v="39"/>
    <x v="0"/>
    <s v="."/>
    <s v="."/>
    <s v="."/>
    <s v="."/>
    <s v="."/>
    <s v="."/>
    <n v="787"/>
    <n v="280827"/>
    <n v="2"/>
  </r>
  <r>
    <n v="2010"/>
    <n v="11479"/>
    <s v="Madison Gas &amp; Electric Co"/>
    <s v="A"/>
    <s v="Bundled"/>
    <s v="O"/>
    <x v="7"/>
    <x v="3"/>
    <n v="122237"/>
    <n v="826021"/>
    <n v="121333"/>
    <n v="226546"/>
    <n v="2243141"/>
    <n v="19320"/>
    <n v="19144"/>
    <n v="262633"/>
    <n v="47"/>
  </r>
  <r>
    <n v="2010"/>
    <n v="11481"/>
    <s v="Madison City of"/>
    <s v="A"/>
    <s v="Bundled"/>
    <s v="O"/>
    <x v="26"/>
    <x v="0"/>
    <n v="765"/>
    <n v="10302"/>
    <n v="808"/>
    <n v="628"/>
    <n v="9778"/>
    <n v="169"/>
    <n v="2200"/>
    <n v="42427"/>
    <n v="1"/>
  </r>
  <r>
    <n v="2010"/>
    <n v="11482"/>
    <s v="City of Madison"/>
    <s v="A"/>
    <s v="Bundled"/>
    <s v="O"/>
    <x v="5"/>
    <x v="0"/>
    <n v="583"/>
    <n v="8605"/>
    <n v="804"/>
    <n v="554"/>
    <n v="8476"/>
    <n v="152"/>
    <n v="25"/>
    <n v="410"/>
    <n v="8"/>
  </r>
  <r>
    <n v="2010"/>
    <n v="11488"/>
    <s v="Madisonville Municipal Utils"/>
    <s v="A"/>
    <s v="Bundled"/>
    <s v="O"/>
    <x v="29"/>
    <x v="0"/>
    <n v="7626"/>
    <n v="81532"/>
    <n v="6912"/>
    <n v="17039"/>
    <n v="229659"/>
    <n v="1483"/>
    <s v="."/>
    <s v="."/>
    <s v="."/>
  </r>
  <r>
    <n v="2010"/>
    <n v="11501"/>
    <s v="Magic Valley Electric Coop Inc"/>
    <s v="A"/>
    <s v="Bundled"/>
    <s v="O"/>
    <x v="27"/>
    <x v="1"/>
    <n v="125867"/>
    <n v="1238163"/>
    <n v="85827"/>
    <n v="22170"/>
    <n v="197547"/>
    <n v="15777"/>
    <n v="34179"/>
    <n v="407723"/>
    <n v="586"/>
  </r>
  <r>
    <n v="2010"/>
    <n v="11515"/>
    <s v="Maiden Town of"/>
    <s v="A"/>
    <s v="Bundled"/>
    <s v="O"/>
    <x v="18"/>
    <x v="0"/>
    <n v="1319"/>
    <n v="11368"/>
    <n v="882"/>
    <n v="1142"/>
    <n v="11080"/>
    <n v="162"/>
    <n v="2900"/>
    <n v="48300"/>
    <n v="36"/>
  </r>
  <r>
    <n v="2010"/>
    <n v="11519"/>
    <s v="Magnolia Electric Power Assn"/>
    <s v="A"/>
    <s v="Bundled"/>
    <s v="O"/>
    <x v="1"/>
    <x v="1"/>
    <n v="47429"/>
    <n v="426844"/>
    <n v="28004"/>
    <n v="8884"/>
    <n v="81118"/>
    <n v="1927"/>
    <n v="22272"/>
    <n v="274361"/>
    <n v="12"/>
  </r>
  <r>
    <n v="2010"/>
    <n v="11522"/>
    <s v="Maine Public Service Co"/>
    <s v="C"/>
    <s v="Delivery"/>
    <s v="O"/>
    <x v="39"/>
    <x v="3"/>
    <n v="14956"/>
    <n v="177826"/>
    <n v="30225"/>
    <n v="13091"/>
    <n v="190434"/>
    <n v="6023"/>
    <n v="3485"/>
    <n v="131495"/>
    <n v="17"/>
  </r>
  <r>
    <n v="2010"/>
    <n v="11540"/>
    <s v="City of Malden"/>
    <s v="A"/>
    <s v="Bundled"/>
    <s v="O"/>
    <x v="20"/>
    <x v="0"/>
    <n v="2172"/>
    <n v="27491"/>
    <n v="1925"/>
    <n v="1764"/>
    <n v="23558"/>
    <n v="453"/>
    <n v="0"/>
    <n v="0"/>
    <n v="0"/>
  </r>
  <r>
    <n v="2010"/>
    <n v="11541"/>
    <s v="City of Manitou"/>
    <s v="A"/>
    <s v="Bundled"/>
    <s v="O"/>
    <x v="24"/>
    <x v="0"/>
    <n v="92"/>
    <n v="1055"/>
    <n v="146"/>
    <n v="86"/>
    <n v="1093"/>
    <n v="2"/>
    <n v="0"/>
    <n v="0"/>
    <n v="0"/>
  </r>
  <r>
    <n v="2010"/>
    <n v="11560"/>
    <s v="City of Manassas"/>
    <s v="A"/>
    <s v="Bundled"/>
    <s v="O"/>
    <x v="4"/>
    <x v="0"/>
    <n v="15785"/>
    <n v="185559"/>
    <n v="12641"/>
    <n v="16696"/>
    <n v="215894"/>
    <n v="2458"/>
    <n v="21588"/>
    <n v="415183"/>
    <n v="3"/>
  </r>
  <r>
    <n v="2010"/>
    <n v="11566"/>
    <s v="City of Mangum"/>
    <s v="A"/>
    <s v="Bundled"/>
    <s v="O"/>
    <x v="24"/>
    <x v="0"/>
    <n v="1517"/>
    <n v="13789"/>
    <n v="1672"/>
    <n v="658"/>
    <n v="6697"/>
    <n v="219"/>
    <n v="114"/>
    <n v="1513"/>
    <n v="8"/>
  </r>
  <r>
    <n v="2010"/>
    <n v="11568"/>
    <s v="Town of Manilla"/>
    <s v="A"/>
    <s v="Bundled"/>
    <s v="O"/>
    <x v="11"/>
    <x v="0"/>
    <n v="407"/>
    <n v="4705"/>
    <n v="393"/>
    <n v="262"/>
    <n v="3138"/>
    <n v="86"/>
    <s v="."/>
    <s v="."/>
    <s v="."/>
  </r>
  <r>
    <n v="2010"/>
    <n v="11571"/>
    <s v="Manitowoc Public Utilities"/>
    <s v="A"/>
    <s v="Bundled"/>
    <s v="O"/>
    <x v="7"/>
    <x v="0"/>
    <n v="12198.3"/>
    <n v="107621"/>
    <n v="15569"/>
    <n v="8991.9"/>
    <n v="85965"/>
    <n v="2132"/>
    <n v="23220.1"/>
    <n v="317300"/>
    <n v="84"/>
  </r>
  <r>
    <n v="2010"/>
    <n v="11572"/>
    <s v="Mankato City of"/>
    <s v="A"/>
    <s v="Bundled"/>
    <s v="O"/>
    <x v="23"/>
    <x v="0"/>
    <n v="326"/>
    <n v="3943"/>
    <n v="488"/>
    <n v="226"/>
    <n v="2542"/>
    <n v="128"/>
    <n v="113"/>
    <n v="1360"/>
    <n v="7"/>
  </r>
  <r>
    <n v="2010"/>
    <n v="11578"/>
    <s v="Town of Mannford"/>
    <s v="A"/>
    <s v="Bundled"/>
    <s v="O"/>
    <x v="24"/>
    <x v="0"/>
    <n v="1078"/>
    <n v="11429"/>
    <n v="908"/>
    <n v="1171"/>
    <n v="12666"/>
    <n v="167"/>
    <n v="784"/>
    <n v="13695"/>
    <n v="1"/>
  </r>
  <r>
    <n v="2010"/>
    <n v="11581"/>
    <s v="City of Manning"/>
    <s v="A"/>
    <s v="Bundled"/>
    <s v="O"/>
    <x v="11"/>
    <x v="0"/>
    <n v="632"/>
    <n v="8186"/>
    <n v="696"/>
    <n v="571"/>
    <n v="8630"/>
    <n v="155"/>
    <n v="837"/>
    <n v="18362"/>
    <n v="1"/>
  </r>
  <r>
    <n v="2010"/>
    <n v="11585"/>
    <s v="City of Mansfield"/>
    <s v="A"/>
    <s v="Bundled"/>
    <s v="O"/>
    <x v="20"/>
    <x v="0"/>
    <n v="720"/>
    <n v="7386"/>
    <n v="553"/>
    <n v="458"/>
    <n v="4560"/>
    <n v="110"/>
    <n v="408"/>
    <n v="5308"/>
    <n v="2"/>
  </r>
  <r>
    <n v="2010"/>
    <n v="11586"/>
    <s v="Town of Mansfield"/>
    <s v="A"/>
    <s v="Bundled"/>
    <s v="O"/>
    <x v="33"/>
    <x v="0"/>
    <n v="12320.9"/>
    <n v="82023"/>
    <n v="8665"/>
    <n v="2082"/>
    <n v="13386"/>
    <n v="665"/>
    <n v="19605.2"/>
    <n v="129515"/>
    <n v="412"/>
  </r>
  <r>
    <n v="2010"/>
    <n v="11587"/>
    <s v="City of Mansfield"/>
    <s v="A"/>
    <s v="Bundled"/>
    <s v="O"/>
    <x v="10"/>
    <x v="0"/>
    <n v="489"/>
    <n v="4385"/>
    <n v="313"/>
    <n v="70"/>
    <n v="600"/>
    <n v="28"/>
    <n v="225"/>
    <n v="2066"/>
    <n v="1"/>
  </r>
  <r>
    <n v="2010"/>
    <n v="11588"/>
    <s v="City of Manti"/>
    <s v="A"/>
    <s v="Bundled"/>
    <s v="O"/>
    <x v="44"/>
    <x v="0"/>
    <n v="1158"/>
    <n v="15081"/>
    <n v="1269"/>
    <n v="220"/>
    <n v="3089"/>
    <n v="120"/>
    <s v="."/>
    <s v="."/>
    <s v="."/>
  </r>
  <r>
    <n v="2010"/>
    <n v="11589"/>
    <s v="Harney Electric Coop, Inc"/>
    <s v="A"/>
    <s v="Bundled"/>
    <s v="O"/>
    <x v="14"/>
    <x v="1"/>
    <n v="768"/>
    <n v="11752"/>
    <n v="722"/>
    <s v="."/>
    <s v="."/>
    <s v="."/>
    <n v="4115"/>
    <n v="83461"/>
    <n v="829"/>
  </r>
  <r>
    <n v="2010"/>
    <n v="11589"/>
    <s v="Harney Electric Coop, Inc"/>
    <s v="A"/>
    <s v="Bundled"/>
    <s v="O"/>
    <x v="35"/>
    <x v="1"/>
    <n v="1187"/>
    <n v="18346"/>
    <n v="924"/>
    <s v="."/>
    <s v="."/>
    <s v="."/>
    <n v="2611"/>
    <n v="49235"/>
    <n v="1423"/>
  </r>
  <r>
    <n v="2010"/>
    <n v="11609"/>
    <s v="City of Mapleton"/>
    <s v="A"/>
    <s v="Bundled"/>
    <s v="O"/>
    <x v="11"/>
    <x v="0"/>
    <n v="586"/>
    <n v="7600"/>
    <n v="800"/>
    <n v="258"/>
    <n v="2812"/>
    <n v="185"/>
    <n v="276"/>
    <n v="4161"/>
    <n v="32"/>
  </r>
  <r>
    <n v="2010"/>
    <n v="11611"/>
    <s v="Maquoketa City of"/>
    <s v="A"/>
    <s v="Bundled"/>
    <s v="O"/>
    <x v="11"/>
    <x v="0"/>
    <n v="3099"/>
    <n v="24373"/>
    <n v="2845"/>
    <n v="3470"/>
    <n v="25567"/>
    <n v="674"/>
    <n v="2602"/>
    <n v="23510"/>
    <n v="17"/>
  </r>
  <r>
    <n v="2010"/>
    <n v="11618"/>
    <s v="Village of Marathon"/>
    <s v="A"/>
    <s v="Bundled"/>
    <s v="O"/>
    <x v="8"/>
    <x v="0"/>
    <n v="675"/>
    <n v="10794"/>
    <n v="690"/>
    <n v="81"/>
    <n v="1155"/>
    <n v="127"/>
    <n v="418"/>
    <n v="8354"/>
    <n v="41"/>
  </r>
  <r>
    <n v="2010"/>
    <n v="11624"/>
    <s v="City of Marblehead"/>
    <s v="A"/>
    <s v="Bundled"/>
    <s v="O"/>
    <x v="33"/>
    <x v="0"/>
    <n v="11655"/>
    <n v="81439"/>
    <n v="9907"/>
    <n v="1569"/>
    <n v="9863"/>
    <n v="925"/>
    <n v="1809"/>
    <n v="14524"/>
    <n v="60"/>
  </r>
  <r>
    <n v="2010"/>
    <n v="11626"/>
    <s v="City of Marceline"/>
    <s v="A"/>
    <s v="Bundled"/>
    <s v="O"/>
    <x v="20"/>
    <x v="0"/>
    <n v="1823"/>
    <n v="12719"/>
    <n v="1064"/>
    <n v="808"/>
    <n v="6559"/>
    <n v="212"/>
    <n v="1108"/>
    <n v="10599"/>
    <n v="17"/>
  </r>
  <r>
    <n v="2010"/>
    <n v="11643"/>
    <s v="Marias River Electric Coop Inc"/>
    <s v="A"/>
    <s v="Bundled"/>
    <s v="O"/>
    <x v="42"/>
    <x v="1"/>
    <n v="2251"/>
    <n v="30924"/>
    <n v="2491"/>
    <n v="4068"/>
    <n v="55026"/>
    <n v="1306"/>
    <n v="0"/>
    <n v="0"/>
    <n v="0"/>
  </r>
  <r>
    <n v="2010"/>
    <n v="11646"/>
    <s v="City of Marietta"/>
    <s v="A"/>
    <s v="Bundled"/>
    <s v="O"/>
    <x v="10"/>
    <x v="0"/>
    <n v="37705"/>
    <n v="374598"/>
    <n v="35518"/>
    <n v="64667"/>
    <n v="706650"/>
    <n v="11271"/>
    <s v="."/>
    <s v="."/>
    <s v="."/>
  </r>
  <r>
    <n v="2010"/>
    <n v="11658"/>
    <s v="City of Marion"/>
    <s v="A"/>
    <s v="Bundled"/>
    <s v="O"/>
    <x v="23"/>
    <x v="0"/>
    <n v="882"/>
    <n v="8482"/>
    <n v="937"/>
    <n v="857"/>
    <n v="8657"/>
    <n v="251"/>
    <n v="34"/>
    <n v="349"/>
    <n v="2"/>
  </r>
  <r>
    <n v="2010"/>
    <n v="11691"/>
    <s v="City of Marlow"/>
    <s v="A"/>
    <s v="Bundled"/>
    <s v="O"/>
    <x v="24"/>
    <x v="0"/>
    <n v="1489"/>
    <n v="21795"/>
    <n v="2047"/>
    <n v="1074"/>
    <n v="15722"/>
    <n v="268"/>
    <s v="."/>
    <s v="."/>
    <s v="."/>
  </r>
  <r>
    <n v="2010"/>
    <n v="11693"/>
    <s v="Marlboro Electric Coop, Inc"/>
    <s v="A"/>
    <s v="Bundled"/>
    <s v="O"/>
    <x v="0"/>
    <x v="1"/>
    <n v="11355"/>
    <n v="92094"/>
    <n v="5330"/>
    <n v="4497"/>
    <n v="36296"/>
    <n v="1184"/>
    <n v="41884"/>
    <n v="669956"/>
    <n v="5"/>
  </r>
  <r>
    <n v="2010"/>
    <n v="11701"/>
    <s v="City of Marquette"/>
    <s v="A"/>
    <s v="Bundled"/>
    <s v="O"/>
    <x v="25"/>
    <x v="0"/>
    <n v="9225"/>
    <n v="99377"/>
    <n v="14151"/>
    <n v="16515"/>
    <n v="202472"/>
    <n v="1773"/>
    <s v="."/>
    <s v="."/>
    <s v="."/>
  </r>
  <r>
    <n v="2010"/>
    <n v="11713"/>
    <s v="City of Marshall"/>
    <s v="A"/>
    <s v="Bundled"/>
    <s v="O"/>
    <x v="25"/>
    <x v="0"/>
    <n v="3604.5"/>
    <n v="27295"/>
    <n v="3887"/>
    <n v="4303.8"/>
    <n v="30488"/>
    <n v="654"/>
    <n v="4875.6000000000004"/>
    <n v="50103"/>
    <n v="26"/>
  </r>
  <r>
    <n v="2010"/>
    <n v="11714"/>
    <s v="Marshall-De Kalb Electric Coop"/>
    <s v="A"/>
    <s v="Bundled"/>
    <s v="O"/>
    <x v="16"/>
    <x v="1"/>
    <n v="24172"/>
    <n v="262274"/>
    <n v="14620"/>
    <n v="17103"/>
    <n v="167797"/>
    <n v="4547"/>
    <n v="7642"/>
    <n v="107214"/>
    <n v="8"/>
  </r>
  <r>
    <n v="2010"/>
    <n v="11731"/>
    <s v="City of Marshall"/>
    <s v="A"/>
    <s v="Bundled"/>
    <s v="O"/>
    <x v="5"/>
    <x v="0"/>
    <n v="4977.1000000000004"/>
    <n v="66202"/>
    <n v="5505"/>
    <n v="2988"/>
    <n v="36783"/>
    <n v="914"/>
    <n v="30225.8"/>
    <n v="505485"/>
    <n v="86"/>
  </r>
  <r>
    <n v="2010"/>
    <n v="11732"/>
    <s v="City of Marshall"/>
    <s v="A"/>
    <s v="Bundled"/>
    <s v="O"/>
    <x v="20"/>
    <x v="0"/>
    <n v="5606"/>
    <n v="51771"/>
    <n v="4989"/>
    <n v="6469"/>
    <n v="60746"/>
    <n v="930"/>
    <n v="5738"/>
    <n v="69349"/>
    <n v="7"/>
  </r>
  <r>
    <n v="2010"/>
    <n v="11736"/>
    <s v="City of Marshall"/>
    <s v="A"/>
    <s v="Bundled"/>
    <s v="O"/>
    <x v="6"/>
    <x v="0"/>
    <n v="2192"/>
    <n v="21041"/>
    <n v="2077"/>
    <n v="768.6"/>
    <n v="6655"/>
    <n v="358"/>
    <n v="3359"/>
    <n v="38401"/>
    <n v="46"/>
  </r>
  <r>
    <n v="2010"/>
    <n v="11739"/>
    <s v="Village of Marshallville"/>
    <s v="A"/>
    <s v="Bundled"/>
    <s v="O"/>
    <x v="9"/>
    <x v="0"/>
    <n v="468"/>
    <n v="5001"/>
    <n v="457"/>
    <n v="108"/>
    <n v="1222"/>
    <n v="29"/>
    <n v="97"/>
    <n v="887"/>
    <n v="4"/>
  </r>
  <r>
    <n v="2010"/>
    <n v="11740"/>
    <s v="City of Marshfield"/>
    <s v="A"/>
    <s v="Bundled"/>
    <s v="O"/>
    <x v="7"/>
    <x v="0"/>
    <n v="8763"/>
    <n v="99740"/>
    <n v="11210"/>
    <n v="7434"/>
    <n v="89384"/>
    <n v="1862"/>
    <n v="12263"/>
    <n v="171993"/>
    <n v="54"/>
  </r>
  <r>
    <n v="2010"/>
    <n v="11767"/>
    <s v="Marshall County Rural E M C"/>
    <s v="A"/>
    <s v="Bundled"/>
    <s v="O"/>
    <x v="12"/>
    <x v="1"/>
    <n v="9905"/>
    <n v="77070"/>
    <n v="6258"/>
    <n v="2778"/>
    <n v="22855"/>
    <n v="818"/>
    <s v="."/>
    <s v="."/>
    <s v="."/>
  </r>
  <r>
    <n v="2010"/>
    <n v="11770"/>
    <s v="City of Martinsville"/>
    <s v="A"/>
    <s v="Bundled"/>
    <s v="O"/>
    <x v="4"/>
    <x v="0"/>
    <n v="8274"/>
    <n v="85177"/>
    <n v="6663"/>
    <n v="6117"/>
    <n v="80603"/>
    <n v="1169"/>
    <n v="1030"/>
    <n v="16113"/>
    <n v="3"/>
  </r>
  <r>
    <n v="2010"/>
    <n v="11788"/>
    <s v="Consumers Energy"/>
    <s v="A"/>
    <s v="Bundled"/>
    <s v="O"/>
    <x v="11"/>
    <x v="1"/>
    <n v="9949"/>
    <n v="66417"/>
    <n v="5052"/>
    <n v="2785"/>
    <n v="24754"/>
    <n v="418"/>
    <n v="434"/>
    <n v="4997"/>
    <n v="2"/>
  </r>
  <r>
    <n v="2010"/>
    <n v="11789"/>
    <s v="Maryville Utilities"/>
    <s v="A"/>
    <s v="Bundled"/>
    <s v="O"/>
    <x v="28"/>
    <x v="0"/>
    <n v="24063"/>
    <n v="273697"/>
    <n v="17226"/>
    <n v="21507"/>
    <n v="231048"/>
    <n v="2893"/>
    <n v="15569"/>
    <n v="235268"/>
    <n v="12"/>
  </r>
  <r>
    <n v="2010"/>
    <n v="11790"/>
    <s v="City of Mascoutah"/>
    <s v="A"/>
    <s v="Bundled"/>
    <s v="O"/>
    <x v="6"/>
    <x v="0"/>
    <n v="4067"/>
    <n v="32908"/>
    <n v="3107"/>
    <n v="2048"/>
    <n v="16610"/>
    <n v="310"/>
    <n v="252"/>
    <n v="2048"/>
    <n v="4"/>
  </r>
  <r>
    <n v="2010"/>
    <n v="11793"/>
    <s v="City of Mason"/>
    <s v="A"/>
    <s v="Bundled"/>
    <s v="O"/>
    <x v="27"/>
    <x v="0"/>
    <n v="1654"/>
    <n v="14441"/>
    <n v="1228"/>
    <n v="1085"/>
    <n v="9388"/>
    <n v="399"/>
    <n v="0"/>
    <n v="0"/>
    <n v="0"/>
  </r>
  <r>
    <n v="2010"/>
    <n v="11804"/>
    <s v="Massachusetts Electric Co"/>
    <s v="A"/>
    <s v="Bundled"/>
    <s v="O"/>
    <x v="33"/>
    <x v="3"/>
    <n v="1129378"/>
    <n v="8884116"/>
    <n v="1037206"/>
    <n v="401040"/>
    <n v="3167592"/>
    <n v="116261"/>
    <n v="53495"/>
    <n v="470343"/>
    <n v="2820"/>
  </r>
  <r>
    <n v="2010"/>
    <n v="11804"/>
    <s v="Massachusetts Electric Co"/>
    <s v="C"/>
    <s v="Delivery"/>
    <s v="O"/>
    <x v="33"/>
    <x v="3"/>
    <n v="44914"/>
    <n v="745373"/>
    <n v="78553"/>
    <n v="282511"/>
    <n v="6411528"/>
    <n v="33521"/>
    <n v="109531"/>
    <n v="2955834"/>
    <n v="1531"/>
  </r>
  <r>
    <n v="2010"/>
    <n v="11811"/>
    <s v="Town of Massena"/>
    <s v="A"/>
    <s v="Bundled"/>
    <s v="O"/>
    <x v="8"/>
    <x v="0"/>
    <n v="6606"/>
    <n v="110367"/>
    <n v="8175"/>
    <n v="1455"/>
    <n v="20604"/>
    <n v="1229"/>
    <n v="3114"/>
    <n v="58213"/>
    <n v="166"/>
  </r>
  <r>
    <n v="2010"/>
    <n v="11824"/>
    <s v="Matanuska Electric Assn Inc"/>
    <s v="A"/>
    <s v="Bundled"/>
    <s v="O"/>
    <x v="15"/>
    <x v="1"/>
    <n v="60084"/>
    <n v="435159"/>
    <n v="52501"/>
    <n v="29083"/>
    <n v="256040"/>
    <n v="3643"/>
    <s v="."/>
    <s v="."/>
    <s v="."/>
  </r>
  <r>
    <n v="2010"/>
    <n v="11843"/>
    <s v="Maui Electric Co Ltd"/>
    <s v="A"/>
    <s v="Bundled"/>
    <s v="O"/>
    <x v="50"/>
    <x v="3"/>
    <n v="126007.4"/>
    <n v="423326"/>
    <n v="57452"/>
    <n v="114364.8"/>
    <n v="378061"/>
    <n v="9796"/>
    <n v="103189.5"/>
    <n v="390172"/>
    <n v="142"/>
  </r>
  <r>
    <n v="2010"/>
    <n v="11844"/>
    <s v="Matinicus Plantation Elec Co"/>
    <s v="A"/>
    <s v="Bundled"/>
    <s v="O"/>
    <x v="39"/>
    <x v="0"/>
    <n v="95"/>
    <n v="223"/>
    <n v="117"/>
    <n v="9"/>
    <n v="17"/>
    <n v="3"/>
    <s v="."/>
    <s v="."/>
    <s v="."/>
  </r>
  <r>
    <n v="2010"/>
    <n v="11871"/>
    <s v="City of Mayfield Plant Board"/>
    <s v="A"/>
    <s v="Bundled"/>
    <s v="O"/>
    <x v="29"/>
    <x v="0"/>
    <n v="5818"/>
    <n v="57913"/>
    <n v="4609"/>
    <n v="7258"/>
    <n v="74918"/>
    <n v="918"/>
    <n v="1908"/>
    <n v="21892"/>
    <n v="4"/>
  </r>
  <r>
    <n v="2010"/>
    <n v="11892"/>
    <s v="Village of Mayville"/>
    <s v="A"/>
    <s v="Bundled"/>
    <s v="O"/>
    <x v="8"/>
    <x v="0"/>
    <n v="548"/>
    <n v="11338"/>
    <n v="883"/>
    <n v="607"/>
    <n v="10642"/>
    <n v="276"/>
    <n v="234"/>
    <n v="6393"/>
    <n v="6"/>
  </r>
  <r>
    <n v="2010"/>
    <n v="11895"/>
    <s v="Village of Mazomanie"/>
    <s v="A"/>
    <s v="Bundled"/>
    <s v="O"/>
    <x v="7"/>
    <x v="0"/>
    <n v="687"/>
    <n v="6288"/>
    <n v="808"/>
    <n v="263"/>
    <n v="2682"/>
    <n v="113"/>
    <n v="1528"/>
    <n v="17687"/>
    <n v="17"/>
  </r>
  <r>
    <n v="2010"/>
    <n v="11910"/>
    <s v="McLeod Cooperative Power Assn"/>
    <s v="A"/>
    <s v="Bundled"/>
    <s v="O"/>
    <x v="5"/>
    <x v="1"/>
    <n v="11879"/>
    <n v="110991"/>
    <n v="6286"/>
    <n v="1160"/>
    <n v="12437"/>
    <n v="287"/>
    <n v="3400"/>
    <n v="50264"/>
    <n v="6"/>
  </r>
  <r>
    <n v="2010"/>
    <n v="11965"/>
    <s v="City of McCleary"/>
    <s v="A"/>
    <s v="Bundled"/>
    <s v="O"/>
    <x v="22"/>
    <x v="0"/>
    <n v="1166.2"/>
    <n v="16490"/>
    <n v="967"/>
    <n v="177.5"/>
    <n v="2505"/>
    <n v="66"/>
    <n v="723.4"/>
    <n v="11838"/>
    <n v="2"/>
  </r>
  <r>
    <n v="2010"/>
    <n v="11989"/>
    <s v="McCone Electric Coop Inc"/>
    <s v="A"/>
    <s v="Bundled"/>
    <s v="O"/>
    <x v="42"/>
    <x v="1"/>
    <n v="5208.3"/>
    <n v="44968"/>
    <n v="4495"/>
    <n v="2275.6999999999998"/>
    <n v="23291"/>
    <n v="567"/>
    <s v="."/>
    <s v="."/>
    <s v="."/>
  </r>
  <r>
    <n v="2010"/>
    <n v="12006"/>
    <s v="Town of McCormick"/>
    <s v="A"/>
    <s v="Bundled"/>
    <s v="O"/>
    <x v="0"/>
    <x v="0"/>
    <n v="1482"/>
    <n v="12165"/>
    <n v="898"/>
    <n v="898"/>
    <n v="7043"/>
    <n v="182"/>
    <s v="."/>
    <s v="."/>
    <s v="."/>
  </r>
  <r>
    <n v="2010"/>
    <n v="12070"/>
    <s v="McDonough Power Coop"/>
    <s v="A"/>
    <s v="Bundled"/>
    <s v="O"/>
    <x v="6"/>
    <x v="1"/>
    <n v="7491.2"/>
    <n v="57150"/>
    <n v="4788"/>
    <n v="2164.1"/>
    <n v="19129"/>
    <n v="378"/>
    <n v="264"/>
    <n v="3021"/>
    <n v="1"/>
  </r>
  <r>
    <n v="2010"/>
    <n v="12087"/>
    <s v="McKenzie Electric Coop Inc"/>
    <s v="A"/>
    <s v="Bundled"/>
    <s v="O"/>
    <x v="42"/>
    <x v="1"/>
    <n v="55.9"/>
    <n v="623"/>
    <n v="123"/>
    <n v="0.3"/>
    <n v="1"/>
    <n v="1"/>
    <s v="."/>
    <s v="."/>
    <s v="."/>
  </r>
  <r>
    <n v="2010"/>
    <n v="12087"/>
    <s v="McKenzie Electric Coop Inc"/>
    <s v="A"/>
    <s v="Bundled"/>
    <s v="O"/>
    <x v="41"/>
    <x v="1"/>
    <n v="4533.8"/>
    <n v="64210"/>
    <n v="4706"/>
    <n v="13492.4"/>
    <n v="153985"/>
    <n v="1435"/>
    <n v="10857.7"/>
    <n v="207233"/>
    <n v="9"/>
  </r>
  <r>
    <n v="2010"/>
    <n v="12090"/>
    <s v="McLean Electric Coop, Inc"/>
    <s v="A"/>
    <s v="Bundled"/>
    <s v="O"/>
    <x v="41"/>
    <x v="1"/>
    <n v="4155"/>
    <n v="43493"/>
    <n v="2966"/>
    <n v="1377"/>
    <n v="14569"/>
    <n v="348"/>
    <n v="2519"/>
    <n v="48583"/>
    <n v="40"/>
  </r>
  <r>
    <n v="2010"/>
    <n v="12114"/>
    <s v="City of McGregor"/>
    <s v="A"/>
    <s v="Bundled"/>
    <s v="O"/>
    <x v="11"/>
    <x v="0"/>
    <n v="377.3"/>
    <n v="3246"/>
    <n v="497"/>
    <n v="260.10000000000002"/>
    <n v="2235"/>
    <n v="142"/>
    <n v="210.1"/>
    <n v="1842"/>
    <n v="7"/>
  </r>
  <r>
    <n v="2010"/>
    <n v="12119"/>
    <s v="McGrath Light &amp; Power Co"/>
    <s v="A"/>
    <s v="Bundled"/>
    <s v="O"/>
    <x v="15"/>
    <x v="3"/>
    <n v="270"/>
    <n v="670"/>
    <n v="178"/>
    <n v="698"/>
    <n v="1901"/>
    <n v="120"/>
    <s v="."/>
    <s v="."/>
    <s v="."/>
  </r>
  <r>
    <n v="2010"/>
    <n v="12167"/>
    <s v="McLeansboro City of"/>
    <s v="A"/>
    <s v="Bundled"/>
    <s v="O"/>
    <x v="6"/>
    <x v="0"/>
    <n v="1527"/>
    <n v="11961"/>
    <n v="1390"/>
    <n v="1318"/>
    <n v="10619"/>
    <n v="227"/>
    <s v="."/>
    <s v="."/>
    <s v="."/>
  </r>
  <r>
    <n v="2010"/>
    <n v="12186"/>
    <s v="McMinnville Electric System"/>
    <s v="A"/>
    <s v="Bundled"/>
    <s v="O"/>
    <x v="28"/>
    <x v="0"/>
    <n v="7999"/>
    <n v="91147"/>
    <n v="6136"/>
    <n v="9654"/>
    <n v="101603"/>
    <n v="1877"/>
    <n v="2602"/>
    <n v="31514"/>
    <n v="5"/>
  </r>
  <r>
    <n v="2010"/>
    <n v="12187"/>
    <s v="McMinnville City of"/>
    <s v="A"/>
    <s v="Bundled"/>
    <s v="O"/>
    <x v="35"/>
    <x v="0"/>
    <n v="9151"/>
    <n v="201283"/>
    <n v="13439"/>
    <n v="9917"/>
    <n v="172938"/>
    <n v="3571"/>
    <n v="11328"/>
    <n v="351004"/>
    <n v="65"/>
  </r>
  <r>
    <n v="2010"/>
    <n v="12191"/>
    <s v="McMullen Valley Water C&amp;D Dist"/>
    <s v="A"/>
    <s v="Bundled"/>
    <s v="O"/>
    <x v="13"/>
    <x v="4"/>
    <s v="."/>
    <s v="."/>
    <s v="."/>
    <s v="."/>
    <s v="."/>
    <s v="."/>
    <n v="3398"/>
    <n v="59859"/>
    <n v="105"/>
  </r>
  <r>
    <n v="2010"/>
    <n v="12199"/>
    <s v="Montana-Dakota Utilities Co"/>
    <s v="A"/>
    <s v="Bundled"/>
    <s v="O"/>
    <x v="42"/>
    <x v="3"/>
    <n v="13974"/>
    <n v="175380"/>
    <n v="18716"/>
    <n v="15350"/>
    <n v="234677"/>
    <n v="5228"/>
    <n v="14269"/>
    <n v="308941"/>
    <n v="133"/>
  </r>
  <r>
    <n v="2010"/>
    <n v="12199"/>
    <s v="Montana-Dakota Utilities Co"/>
    <s v="A"/>
    <s v="Bundled"/>
    <s v="O"/>
    <x v="41"/>
    <x v="3"/>
    <n v="49851"/>
    <n v="646566"/>
    <n v="63621"/>
    <n v="62673"/>
    <n v="870490"/>
    <n v="12099"/>
    <n v="7362"/>
    <n v="124038"/>
    <n v="149"/>
  </r>
  <r>
    <n v="2010"/>
    <n v="12199"/>
    <s v="Montana-Dakota Utilities Co"/>
    <s v="A"/>
    <s v="Bundled"/>
    <s v="O"/>
    <x v="32"/>
    <x v="3"/>
    <n v="6662"/>
    <n v="72205"/>
    <n v="6608"/>
    <n v="5637"/>
    <n v="69123"/>
    <n v="1988"/>
    <n v="520"/>
    <n v="7694"/>
    <n v="26"/>
  </r>
  <r>
    <n v="2010"/>
    <n v="12199"/>
    <s v="Montana-Dakota Utilities Co"/>
    <s v="A"/>
    <s v="Bundled"/>
    <s v="O"/>
    <x v="43"/>
    <x v="3"/>
    <n v="11884"/>
    <n v="133491"/>
    <n v="12521"/>
    <n v="8797"/>
    <n v="139703"/>
    <n v="2459"/>
    <n v="242"/>
    <n v="3402"/>
    <n v="21"/>
  </r>
  <r>
    <n v="2010"/>
    <n v="12208"/>
    <s v="McPherson City of"/>
    <s v="A"/>
    <s v="Bundled"/>
    <s v="O"/>
    <x v="23"/>
    <x v="0"/>
    <n v="5031"/>
    <n v="95392"/>
    <n v="7162"/>
    <n v="5565"/>
    <n v="102672"/>
    <n v="1324"/>
    <n v="23316"/>
    <n v="603196"/>
    <n v="17"/>
  </r>
  <r>
    <n v="2010"/>
    <n v="12227"/>
    <s v="Meeker Coop Light &amp; Power Assn"/>
    <s v="A"/>
    <s v="Bundled"/>
    <s v="O"/>
    <x v="5"/>
    <x v="1"/>
    <n v="14259"/>
    <n v="134685"/>
    <n v="8025"/>
    <n v="3079"/>
    <n v="28962"/>
    <n v="592"/>
    <n v="513"/>
    <n v="5075"/>
    <n v="79"/>
  </r>
  <r>
    <n v="2010"/>
    <n v="12242"/>
    <s v="City of Meade"/>
    <s v="A"/>
    <s v="Bundled"/>
    <s v="O"/>
    <x v="23"/>
    <x v="0"/>
    <n v="846"/>
    <n v="6789"/>
    <n v="772"/>
    <n v="280"/>
    <n v="2395"/>
    <n v="162"/>
    <n v="569"/>
    <n v="6318"/>
    <n v="22"/>
  </r>
  <r>
    <n v="2010"/>
    <n v="12243"/>
    <s v="Meade County Rural E C C"/>
    <s v="A"/>
    <s v="Bundled"/>
    <s v="O"/>
    <x v="29"/>
    <x v="1"/>
    <n v="26177"/>
    <n v="375089"/>
    <n v="26360"/>
    <n v="7471"/>
    <n v="104278"/>
    <n v="2070"/>
    <s v="."/>
    <s v="."/>
    <s v="."/>
  </r>
  <r>
    <n v="2010"/>
    <n v="12258"/>
    <s v="Medical Area Total Egy Plt Inc"/>
    <s v="A"/>
    <s v="Bundled"/>
    <s v="O"/>
    <x v="33"/>
    <x v="5"/>
    <s v="."/>
    <s v="."/>
    <s v="."/>
    <n v="39457"/>
    <n v="310740"/>
    <n v="19"/>
    <s v="."/>
    <s v="."/>
    <s v="."/>
  </r>
  <r>
    <n v="2010"/>
    <n v="12260"/>
    <s v="Mecklenburg Electric Coop, Inc"/>
    <s v="A"/>
    <s v="Bundled"/>
    <s v="O"/>
    <x v="18"/>
    <x v="1"/>
    <n v="208"/>
    <n v="1610"/>
    <n v="120"/>
    <n v="2"/>
    <n v="16"/>
    <n v="4"/>
    <n v="0"/>
    <n v="0"/>
    <n v="0"/>
  </r>
  <r>
    <n v="2010"/>
    <n v="12260"/>
    <s v="Mecklenburg Electric Coop, Inc"/>
    <s v="A"/>
    <s v="Bundled"/>
    <s v="O"/>
    <x v="4"/>
    <x v="1"/>
    <n v="47662"/>
    <n v="372684"/>
    <n v="29268"/>
    <n v="8419"/>
    <n v="84468"/>
    <n v="1745"/>
    <n v="10750"/>
    <n v="137278"/>
    <n v="26"/>
  </r>
  <r>
    <n v="2010"/>
    <n v="12265"/>
    <s v="City of Medford"/>
    <s v="A"/>
    <s v="Bundled"/>
    <s v="O"/>
    <x v="7"/>
    <x v="0"/>
    <n v="1937.7"/>
    <n v="23836"/>
    <n v="2590"/>
    <n v="1036.5999999999999"/>
    <n v="12258"/>
    <n v="571"/>
    <n v="6611.7"/>
    <n v="90924"/>
    <n v="74"/>
  </r>
  <r>
    <n v="2010"/>
    <n v="12268"/>
    <s v="Medina Electric Coop, Inc"/>
    <s v="A"/>
    <s v="Bundled"/>
    <s v="O"/>
    <x v="27"/>
    <x v="1"/>
    <n v="36963"/>
    <n v="297314"/>
    <n v="24334"/>
    <n v="11659"/>
    <n v="100543"/>
    <n v="3337"/>
    <n v="11173"/>
    <n v="107204"/>
    <n v="863"/>
  </r>
  <r>
    <n v="2010"/>
    <n v="12286"/>
    <s v="Melrose Public Utilities"/>
    <s v="A"/>
    <s v="Bundled"/>
    <s v="O"/>
    <x v="5"/>
    <x v="0"/>
    <n v="1418.8"/>
    <n v="18058"/>
    <n v="1332"/>
    <n v="2132.9"/>
    <n v="27015"/>
    <n v="299"/>
    <n v="3769.3"/>
    <n v="61923"/>
    <n v="3"/>
  </r>
  <r>
    <n v="2010"/>
    <n v="12289"/>
    <s v="Meadow Town Corporation"/>
    <s v="A"/>
    <s v="Bundled"/>
    <s v="O"/>
    <x v="44"/>
    <x v="0"/>
    <n v="95"/>
    <n v="1138"/>
    <n v="158"/>
    <n v="28"/>
    <n v="350"/>
    <n v="13"/>
    <n v="13"/>
    <n v="158"/>
    <n v="3"/>
  </r>
  <r>
    <n v="2010"/>
    <n v="12292"/>
    <s v="City of Meadville"/>
    <s v="A"/>
    <s v="Bundled"/>
    <s v="O"/>
    <x v="20"/>
    <x v="0"/>
    <n v="278.2"/>
    <n v="2087"/>
    <n v="203"/>
    <n v="71.8"/>
    <n v="929"/>
    <n v="20"/>
    <s v="."/>
    <s v="."/>
    <s v="."/>
  </r>
  <r>
    <n v="2010"/>
    <n v="12293"/>
    <s v="Memphis City of"/>
    <s v="A"/>
    <s v="Bundled"/>
    <s v="O"/>
    <x v="28"/>
    <x v="0"/>
    <n v="534223"/>
    <n v="5875646"/>
    <n v="362104"/>
    <n v="460746"/>
    <n v="4979008"/>
    <n v="43434"/>
    <n v="270467"/>
    <n v="3893534"/>
    <n v="367"/>
  </r>
  <r>
    <n v="2010"/>
    <n v="12294"/>
    <s v="City of Memphis"/>
    <s v="A"/>
    <s v="Bundled"/>
    <s v="O"/>
    <x v="20"/>
    <x v="0"/>
    <n v="1052.7"/>
    <n v="8050"/>
    <n v="1005"/>
    <n v="1016.3"/>
    <n v="7462"/>
    <n v="239"/>
    <s v="."/>
    <s v="."/>
    <s v="."/>
  </r>
  <r>
    <n v="2010"/>
    <n v="12296"/>
    <s v="Town of Merrimac"/>
    <s v="A"/>
    <s v="Bundled"/>
    <s v="O"/>
    <x v="33"/>
    <x v="0"/>
    <n v="3569"/>
    <n v="22345"/>
    <n v="2596"/>
    <n v="505"/>
    <n v="3100"/>
    <n v="295"/>
    <n v="533"/>
    <n v="2882"/>
    <n v="36"/>
  </r>
  <r>
    <n v="2010"/>
    <n v="12298"/>
    <s v="City of Menasha"/>
    <s v="A"/>
    <s v="Bundled"/>
    <s v="O"/>
    <x v="7"/>
    <x v="0"/>
    <n v="6608.1"/>
    <n v="61554"/>
    <n v="8098"/>
    <n v="6292.4"/>
    <n v="66650"/>
    <n v="878"/>
    <n v="30918.6"/>
    <n v="453392"/>
    <n v="12"/>
  </r>
  <r>
    <n v="2010"/>
    <n v="12301"/>
    <s v="Nodak Electric Coop Inc"/>
    <s v="A"/>
    <s v="Bundled"/>
    <s v="O"/>
    <x v="41"/>
    <x v="1"/>
    <n v="31677"/>
    <n v="378563"/>
    <n v="16897"/>
    <s v="."/>
    <s v="."/>
    <s v="."/>
    <n v="27341"/>
    <n v="477700"/>
    <n v="492"/>
  </r>
  <r>
    <n v="2010"/>
    <n v="12302"/>
    <s v="City of Mendon"/>
    <s v="A"/>
    <s v="Bundled"/>
    <s v="O"/>
    <x v="9"/>
    <x v="0"/>
    <n v="385"/>
    <n v="4385"/>
    <n v="300"/>
    <n v="83"/>
    <n v="842"/>
    <n v="35"/>
    <s v="."/>
    <s v="."/>
    <s v="."/>
  </r>
  <r>
    <n v="2010"/>
    <n v="12312"/>
    <s v="Merced Irrigation District"/>
    <s v="A"/>
    <s v="Bundled"/>
    <s v="O"/>
    <x v="19"/>
    <x v="4"/>
    <n v="7369"/>
    <n v="48072"/>
    <n v="6327"/>
    <n v="25314"/>
    <n v="211781"/>
    <n v="1226"/>
    <n v="16493"/>
    <n v="166091"/>
    <n v="74"/>
  </r>
  <r>
    <n v="2010"/>
    <n v="12330"/>
    <s v="Meriwether Lewis Electric Coop"/>
    <s v="A"/>
    <s v="Bundled"/>
    <s v="O"/>
    <x v="28"/>
    <x v="1"/>
    <n v="45087"/>
    <n v="455702"/>
    <n v="29016"/>
    <n v="23092"/>
    <n v="202665"/>
    <n v="5533"/>
    <n v="8702"/>
    <n v="134225"/>
    <n v="10"/>
  </r>
  <r>
    <n v="2010"/>
    <n v="12336"/>
    <s v="Merrillan Village of"/>
    <s v="A"/>
    <s v="Bundled"/>
    <s v="O"/>
    <x v="7"/>
    <x v="0"/>
    <n v="231"/>
    <n v="2593"/>
    <n v="366"/>
    <n v="134"/>
    <n v="1525"/>
    <n v="92"/>
    <s v="."/>
    <s v="."/>
    <s v="."/>
  </r>
  <r>
    <n v="2010"/>
    <n v="12341"/>
    <s v="MidAmerican Energy Co"/>
    <s v="A"/>
    <s v="Bundled"/>
    <s v="O"/>
    <x v="11"/>
    <x v="3"/>
    <n v="485373"/>
    <n v="5801854"/>
    <n v="548220"/>
    <n v="332004"/>
    <n v="5143116"/>
    <n v="88017"/>
    <n v="347406"/>
    <n v="8489400"/>
    <n v="1367"/>
  </r>
  <r>
    <n v="2010"/>
    <n v="12341"/>
    <s v="MidAmerican Energy Co"/>
    <s v="A"/>
    <s v="Bundled"/>
    <s v="O"/>
    <x v="6"/>
    <x v="3"/>
    <n v="58089"/>
    <n v="697796"/>
    <n v="75436"/>
    <n v="40860"/>
    <n v="668674"/>
    <n v="9139"/>
    <n v="28468"/>
    <n v="692855"/>
    <n v="100"/>
  </r>
  <r>
    <n v="2010"/>
    <n v="12341"/>
    <s v="MidAmerican Energy Co"/>
    <s v="A"/>
    <s v="Bundled"/>
    <s v="O"/>
    <x v="32"/>
    <x v="3"/>
    <n v="3411"/>
    <n v="48635"/>
    <n v="3530"/>
    <n v="2635"/>
    <n v="39318"/>
    <n v="792"/>
    <n v="5154"/>
    <n v="127914"/>
    <n v="22"/>
  </r>
  <r>
    <n v="2010"/>
    <n v="12341"/>
    <s v="MidAmerican Energy Co"/>
    <s v="B"/>
    <s v="Energy"/>
    <s v="O"/>
    <x v="49"/>
    <x v="3"/>
    <s v="."/>
    <s v="."/>
    <s v="."/>
    <n v="1184"/>
    <n v="13215"/>
    <n v="63"/>
    <n v="742"/>
    <n v="9268"/>
    <n v="1"/>
  </r>
  <r>
    <n v="2010"/>
    <n v="12341"/>
    <s v="MidAmerican Energy Co"/>
    <s v="B"/>
    <s v="Energy"/>
    <s v="O"/>
    <x v="45"/>
    <x v="3"/>
    <s v="."/>
    <s v="."/>
    <s v="."/>
    <n v="2648"/>
    <n v="30140"/>
    <n v="50"/>
    <n v="1200"/>
    <n v="16665"/>
    <n v="1"/>
  </r>
  <r>
    <n v="2010"/>
    <n v="12341"/>
    <s v="MidAmerican Energy Co"/>
    <s v="B"/>
    <s v="Energy"/>
    <s v="O"/>
    <x v="6"/>
    <x v="3"/>
    <s v="."/>
    <s v="."/>
    <s v="."/>
    <n v="339201"/>
    <n v="4532245"/>
    <n v="13938"/>
    <n v="358989"/>
    <n v="5514952"/>
    <n v="282"/>
  </r>
  <r>
    <n v="2010"/>
    <n v="12341"/>
    <s v="MidAmerican Energy Co"/>
    <s v="B"/>
    <s v="Energy"/>
    <s v="O"/>
    <x v="3"/>
    <x v="3"/>
    <s v="."/>
    <s v="."/>
    <s v="."/>
    <n v="22685"/>
    <n v="230352"/>
    <n v="845"/>
    <n v="13935"/>
    <n v="185008"/>
    <n v="7"/>
  </r>
  <r>
    <n v="2010"/>
    <n v="12341"/>
    <s v="MidAmerican Energy Co"/>
    <s v="B"/>
    <s v="Energy"/>
    <s v="O"/>
    <x v="25"/>
    <x v="3"/>
    <s v="."/>
    <s v="."/>
    <s v="."/>
    <n v="5136"/>
    <n v="77044"/>
    <n v="54"/>
    <n v="990"/>
    <n v="15346"/>
    <n v="1"/>
  </r>
  <r>
    <n v="2010"/>
    <n v="12341"/>
    <s v="MidAmerican Energy Co"/>
    <s v="B"/>
    <s v="Energy"/>
    <s v="O"/>
    <x v="9"/>
    <x v="3"/>
    <s v="."/>
    <s v="."/>
    <s v="."/>
    <n v="2902"/>
    <n v="53436"/>
    <n v="450"/>
    <n v="2613"/>
    <n v="47656"/>
    <n v="3"/>
  </r>
  <r>
    <n v="2010"/>
    <n v="12341"/>
    <s v="MidAmerican Energy Co"/>
    <s v="C"/>
    <s v="Delivery"/>
    <s v="O"/>
    <x v="6"/>
    <x v="3"/>
    <s v="."/>
    <s v="."/>
    <s v="."/>
    <n v="32"/>
    <n v="2364"/>
    <n v="3"/>
    <s v="."/>
    <s v="."/>
    <s v="."/>
  </r>
  <r>
    <n v="2010"/>
    <n v="12341"/>
    <s v="MidAmerican Energy Co"/>
    <s v="D"/>
    <s v="Bundled"/>
    <s v="O"/>
    <x v="27"/>
    <x v="3"/>
    <s v="."/>
    <s v="."/>
    <s v="."/>
    <n v="47228"/>
    <n v="523416"/>
    <n v="3885"/>
    <n v="11753"/>
    <n v="150945"/>
    <n v="12"/>
  </r>
  <r>
    <n v="2010"/>
    <n v="12351"/>
    <s v="City of Mesa"/>
    <s v="A"/>
    <s v="Bundled"/>
    <s v="O"/>
    <x v="13"/>
    <x v="0"/>
    <n v="14032"/>
    <n v="125958"/>
    <n v="12097"/>
    <n v="17903"/>
    <n v="188523"/>
    <n v="2432"/>
    <n v="0"/>
    <n v="0"/>
    <n v="0"/>
  </r>
  <r>
    <n v="2010"/>
    <n v="12377"/>
    <s v="Midwest Energy Cooperative"/>
    <s v="A"/>
    <s v="Bundled"/>
    <s v="O"/>
    <x v="12"/>
    <x v="1"/>
    <n v="417.6"/>
    <n v="3647"/>
    <n v="267"/>
    <n v="51.3"/>
    <n v="399"/>
    <n v="46"/>
    <s v="."/>
    <s v="."/>
    <s v="."/>
  </r>
  <r>
    <n v="2010"/>
    <n v="12377"/>
    <s v="Midwest Energy Cooperative"/>
    <s v="A"/>
    <s v="Bundled"/>
    <s v="O"/>
    <x v="25"/>
    <x v="1"/>
    <n v="39294.699999999997"/>
    <n v="333858"/>
    <n v="28572"/>
    <n v="23517"/>
    <n v="250631"/>
    <n v="5097"/>
    <s v="."/>
    <s v="."/>
    <s v="."/>
  </r>
  <r>
    <n v="2010"/>
    <n v="12377"/>
    <s v="Midwest Energy Cooperative"/>
    <s v="A"/>
    <s v="Bundled"/>
    <s v="O"/>
    <x v="9"/>
    <x v="1"/>
    <n v="1289.2"/>
    <n v="11096"/>
    <n v="897"/>
    <n v="520.20000000000005"/>
    <n v="4798"/>
    <n v="170"/>
    <s v="."/>
    <s v="."/>
    <s v="."/>
  </r>
  <r>
    <n v="2010"/>
    <n v="12385"/>
    <s v="Metlakatla Power &amp; Light"/>
    <s v="A"/>
    <s v="Bundled"/>
    <s v="O"/>
    <x v="15"/>
    <x v="0"/>
    <n v="671"/>
    <n v="7498"/>
    <n v="635"/>
    <n v="1065"/>
    <n v="9296"/>
    <n v="215"/>
    <n v="10"/>
    <n v="51"/>
    <n v="65"/>
  </r>
  <r>
    <n v="2010"/>
    <n v="12388"/>
    <s v="City of Metropolis"/>
    <s v="A"/>
    <s v="Bundled"/>
    <s v="O"/>
    <x v="6"/>
    <x v="0"/>
    <n v="4304"/>
    <n v="37345"/>
    <n v="3494"/>
    <n v="3486"/>
    <n v="31333"/>
    <n v="555"/>
    <n v="2117"/>
    <n v="19492"/>
    <n v="3"/>
  </r>
  <r>
    <n v="2010"/>
    <n v="12390"/>
    <s v="Metropolitan Edison Co"/>
    <s v="A"/>
    <s v="Bundled"/>
    <s v="O"/>
    <x v="46"/>
    <x v="3"/>
    <n v="701713.4"/>
    <n v="5653878"/>
    <n v="485728"/>
    <n v="457499.9"/>
    <n v="4597757"/>
    <n v="63847"/>
    <n v="277971.3"/>
    <n v="3334053"/>
    <n v="1671"/>
  </r>
  <r>
    <n v="2010"/>
    <n v="12390"/>
    <s v="Metropolitan Edison Co"/>
    <s v="C"/>
    <s v="Delivery"/>
    <s v="O"/>
    <x v="46"/>
    <x v="3"/>
    <n v="110.6"/>
    <n v="2375"/>
    <n v="241"/>
    <n v="2594.6999999999998"/>
    <n v="145948"/>
    <n v="237"/>
    <n v="3248.5"/>
    <n v="261514"/>
    <n v="52"/>
  </r>
  <r>
    <n v="2010"/>
    <n v="12395"/>
    <s v="Menard Electric Coop"/>
    <s v="A"/>
    <s v="Bundled"/>
    <s v="O"/>
    <x v="6"/>
    <x v="1"/>
    <n v="15444"/>
    <n v="123397"/>
    <n v="9042"/>
    <n v="3141"/>
    <n v="28383"/>
    <n v="547"/>
    <n v="5130"/>
    <n v="57511"/>
    <n v="920"/>
  </r>
  <r>
    <n v="2010"/>
    <n v="12406"/>
    <s v="Miami-Cass County Rural E M C"/>
    <s v="A"/>
    <s v="Bundled"/>
    <s v="O"/>
    <x v="12"/>
    <x v="1"/>
    <n v="9096"/>
    <n v="80858"/>
    <n v="5588"/>
    <n v="2675"/>
    <n v="30322"/>
    <n v="273"/>
    <n v="1367"/>
    <n v="15740"/>
    <n v="7"/>
  </r>
  <r>
    <n v="2010"/>
    <n v="12408"/>
    <s v="City of Miami"/>
    <s v="A"/>
    <s v="Bundled"/>
    <s v="O"/>
    <x v="24"/>
    <x v="0"/>
    <n v="5367"/>
    <n v="66567"/>
    <n v="5618"/>
    <n v="4661"/>
    <n v="58202"/>
    <n v="1035"/>
    <n v="3487"/>
    <n v="63758"/>
    <n v="11"/>
  </r>
  <r>
    <n v="2010"/>
    <n v="12436"/>
    <s v="Michigan State University"/>
    <s v="A"/>
    <s v="Bundled"/>
    <s v="O"/>
    <x v="25"/>
    <x v="5"/>
    <s v="."/>
    <s v="."/>
    <s v="."/>
    <n v="43"/>
    <n v="484"/>
    <n v="5"/>
    <s v="."/>
    <s v="."/>
    <s v="."/>
  </r>
  <r>
    <n v="2010"/>
    <n v="12439"/>
    <s v="Midstate Electric Coop, Inc"/>
    <s v="A"/>
    <s v="Bundled"/>
    <s v="O"/>
    <x v="35"/>
    <x v="1"/>
    <n v="18006"/>
    <n v="236945"/>
    <n v="16149"/>
    <n v="6850"/>
    <n v="107905"/>
    <n v="2056"/>
    <n v="1588"/>
    <n v="24629"/>
    <n v="3"/>
  </r>
  <r>
    <n v="2010"/>
    <n v="12450"/>
    <s v="Midland Power Coop"/>
    <s v="A"/>
    <s v="Bundled"/>
    <s v="O"/>
    <x v="11"/>
    <x v="1"/>
    <n v="17391"/>
    <n v="160577"/>
    <n v="9174"/>
    <n v="3035"/>
    <n v="36761"/>
    <n v="279"/>
    <n v="9585"/>
    <n v="168388"/>
    <n v="10"/>
  </r>
  <r>
    <n v="2010"/>
    <n v="12452"/>
    <s v="Mid-South Electric Coop Assn"/>
    <s v="A"/>
    <s v="Bundled"/>
    <s v="O"/>
    <x v="27"/>
    <x v="1"/>
    <n v="40788"/>
    <n v="337906"/>
    <n v="20895"/>
    <n v="10662"/>
    <n v="92486"/>
    <n v="2519"/>
    <n v="6896"/>
    <n v="81563"/>
    <n v="7"/>
  </r>
  <r>
    <n v="2010"/>
    <n v="12462"/>
    <s v="Mid-Carolina Electric Coop Inc"/>
    <s v="A"/>
    <s v="Bundled"/>
    <s v="O"/>
    <x v="0"/>
    <x v="1"/>
    <n v="84712"/>
    <n v="766881"/>
    <n v="44484"/>
    <n v="26876"/>
    <n v="255520"/>
    <n v="6318"/>
    <n v="2826"/>
    <n v="36914"/>
    <n v="8"/>
  </r>
  <r>
    <n v="2010"/>
    <n v="12463"/>
    <s v="Mid-Yellowstone Elec Coop, Inc"/>
    <s v="A"/>
    <s v="Bundled"/>
    <s v="O"/>
    <x v="42"/>
    <x v="1"/>
    <n v="2345.1999999999998"/>
    <n v="16620"/>
    <n v="1594"/>
    <n v="341.9"/>
    <n v="2817"/>
    <n v="167"/>
    <n v="640.29999999999995"/>
    <n v="5532"/>
    <n v="182"/>
  </r>
  <r>
    <n v="2010"/>
    <n v="12470"/>
    <s v="Middle Tennessee E M C"/>
    <s v="A"/>
    <s v="Bundled"/>
    <s v="O"/>
    <x v="28"/>
    <x v="1"/>
    <n v="282819"/>
    <n v="3140555"/>
    <n v="160345"/>
    <n v="149879"/>
    <n v="1571643"/>
    <n v="23467"/>
    <n v="67051"/>
    <n v="842929"/>
    <n v="112"/>
  </r>
  <r>
    <n v="2010"/>
    <n v="12472"/>
    <s v="Middle Georgia El Member Corp"/>
    <s v="A"/>
    <s v="Bundled"/>
    <s v="O"/>
    <x v="10"/>
    <x v="1"/>
    <n v="9526"/>
    <n v="87999"/>
    <n v="5087"/>
    <n v="6351"/>
    <n v="49519"/>
    <n v="2513"/>
    <n v="720"/>
    <n v="8786"/>
    <n v="5"/>
  </r>
  <r>
    <n v="2010"/>
    <n v="12473"/>
    <s v="Town of Middleborough"/>
    <s v="A"/>
    <s v="Bundled"/>
    <s v="O"/>
    <x v="33"/>
    <x v="0"/>
    <n v="19742.099999999999"/>
    <n v="121201"/>
    <n v="13445"/>
    <n v="16189.7"/>
    <n v="102018"/>
    <n v="2408"/>
    <n v="4251.7"/>
    <n v="30841"/>
    <n v="15"/>
  </r>
  <r>
    <n v="2010"/>
    <n v="12474"/>
    <s v="Middletown Borough of"/>
    <s v="A"/>
    <s v="Bundled"/>
    <s v="O"/>
    <x v="46"/>
    <x v="0"/>
    <n v="6024.5"/>
    <n v="35789"/>
    <n v="3545"/>
    <n v="997.6"/>
    <n v="5700"/>
    <n v="219"/>
    <n v="4601.2"/>
    <n v="32236"/>
    <n v="99"/>
  </r>
  <r>
    <n v="2010"/>
    <n v="12476"/>
    <s v="Town of Middletown"/>
    <s v="A"/>
    <s v="Bundled"/>
    <s v="O"/>
    <x v="12"/>
    <x v="0"/>
    <n v="1133"/>
    <n v="13255"/>
    <n v="1231"/>
    <n v="484"/>
    <n v="6083"/>
    <n v="112"/>
    <s v="."/>
    <s v="."/>
    <s v="."/>
  </r>
  <r>
    <n v="2010"/>
    <n v="12477"/>
    <s v="Town of Middleton"/>
    <s v="A"/>
    <s v="Bundled"/>
    <s v="O"/>
    <x v="33"/>
    <x v="0"/>
    <n v="5025"/>
    <n v="37371"/>
    <n v="2946"/>
    <n v="3092"/>
    <n v="20603"/>
    <n v="527"/>
    <n v="6132"/>
    <n v="43599"/>
    <n v="16"/>
  </r>
  <r>
    <n v="2010"/>
    <n v="12478"/>
    <s v="Town of Middletown"/>
    <s v="A"/>
    <s v="Bundled"/>
    <s v="O"/>
    <x v="45"/>
    <x v="0"/>
    <n v="11234"/>
    <n v="80195"/>
    <n v="6627"/>
    <n v="301"/>
    <n v="2010"/>
    <n v="178"/>
    <n v="7395"/>
    <n v="58338"/>
    <n v="634"/>
  </r>
  <r>
    <n v="2010"/>
    <n v="12485"/>
    <s v="Middle Kuskokwim Elec Coop Inc"/>
    <s v="A"/>
    <s v="Bundled"/>
    <s v="O"/>
    <x v="15"/>
    <x v="1"/>
    <n v="415"/>
    <n v="442"/>
    <n v="133"/>
    <n v="441"/>
    <n v="519"/>
    <n v="61"/>
    <s v="."/>
    <s v="."/>
    <s v="."/>
  </r>
  <r>
    <n v="2010"/>
    <n v="12515"/>
    <s v="Midwest Electric, Inc"/>
    <s v="A"/>
    <s v="Bundled"/>
    <s v="O"/>
    <x v="9"/>
    <x v="1"/>
    <n v="18668"/>
    <n v="178488"/>
    <n v="10326"/>
    <n v="3201"/>
    <n v="36268"/>
    <n v="195"/>
    <n v="1886"/>
    <n v="26707"/>
    <n v="5"/>
  </r>
  <r>
    <n v="2010"/>
    <n v="12523"/>
    <s v="Borough of Mifflinburg"/>
    <s v="A"/>
    <s v="Bundled"/>
    <s v="O"/>
    <x v="46"/>
    <x v="0"/>
    <n v="2435"/>
    <n v="17632"/>
    <n v="1606"/>
    <n v="463"/>
    <n v="2787"/>
    <n v="192"/>
    <n v="2265"/>
    <n v="17043"/>
    <n v="50"/>
  </r>
  <r>
    <n v="2010"/>
    <n v="12524"/>
    <s v="Midwest Energy Inc"/>
    <s v="A"/>
    <s v="Bundled"/>
    <s v="O"/>
    <x v="23"/>
    <x v="1"/>
    <n v="33662.199999999997"/>
    <n v="327961"/>
    <n v="29773"/>
    <n v="35899.300000000003"/>
    <n v="371567"/>
    <n v="12595"/>
    <n v="50821.599999999999"/>
    <n v="666874"/>
    <n v="6216"/>
  </r>
  <r>
    <n v="2010"/>
    <n v="12531"/>
    <s v="Milan City of"/>
    <s v="A"/>
    <s v="Bundled"/>
    <s v="O"/>
    <x v="20"/>
    <x v="0"/>
    <n v="763"/>
    <n v="7771"/>
    <n v="769"/>
    <n v="273"/>
    <n v="2778"/>
    <n v="220"/>
    <n v="507"/>
    <n v="10105"/>
    <n v="1"/>
  </r>
  <r>
    <n v="2010"/>
    <n v="12532"/>
    <s v="City of Milan"/>
    <s v="A"/>
    <s v="Bundled"/>
    <s v="O"/>
    <x v="28"/>
    <x v="0"/>
    <n v="10642"/>
    <n v="117182"/>
    <n v="6712"/>
    <n v="5718"/>
    <n v="60645"/>
    <n v="1323"/>
    <n v="3726"/>
    <n v="43319"/>
    <n v="6"/>
  </r>
  <r>
    <n v="2010"/>
    <n v="12533"/>
    <s v="Village of Milan"/>
    <s v="A"/>
    <s v="Bundled"/>
    <s v="O"/>
    <x v="9"/>
    <x v="0"/>
    <n v="671"/>
    <n v="5878"/>
    <n v="613"/>
    <n v="382"/>
    <n v="3389"/>
    <n v="107"/>
    <s v="."/>
    <s v="."/>
    <s v="."/>
  </r>
  <r>
    <n v="2010"/>
    <n v="12539"/>
    <s v="Midwest Electric Member Corp"/>
    <s v="A"/>
    <s v="Bundled"/>
    <s v="O"/>
    <x v="26"/>
    <x v="1"/>
    <n v="3744"/>
    <n v="34035"/>
    <n v="3150"/>
    <n v="4116"/>
    <n v="45506"/>
    <n v="1146"/>
    <n v="14283"/>
    <n v="116910"/>
    <n v="1804"/>
  </r>
  <r>
    <n v="2010"/>
    <n v="12540"/>
    <s v="City of Milford"/>
    <s v="A"/>
    <s v="Bundled"/>
    <s v="O"/>
    <x v="45"/>
    <x v="0"/>
    <n v="9740"/>
    <n v="66063"/>
    <n v="5517"/>
    <n v="8596"/>
    <n v="59093"/>
    <n v="1245"/>
    <n v="10239"/>
    <n v="85427"/>
    <n v="16"/>
  </r>
  <r>
    <n v="2010"/>
    <n v="12541"/>
    <s v="City of Milford"/>
    <s v="A"/>
    <s v="Bundled"/>
    <s v="O"/>
    <x v="11"/>
    <x v="0"/>
    <n v="1172"/>
    <n v="14588"/>
    <n v="1219"/>
    <n v="593"/>
    <n v="5719"/>
    <n v="258"/>
    <n v="531"/>
    <n v="7465"/>
    <n v="22"/>
  </r>
  <r>
    <n v="2010"/>
    <n v="12546"/>
    <s v="Mille Lacs Energy Cooperative"/>
    <s v="A"/>
    <s v="Bundled"/>
    <s v="O"/>
    <x v="5"/>
    <x v="1"/>
    <n v="14108.9"/>
    <n v="114142"/>
    <n v="13494"/>
    <n v="3932"/>
    <n v="46090"/>
    <n v="1139"/>
    <n v="2542"/>
    <n v="29852"/>
    <n v="100"/>
  </r>
  <r>
    <n v="2010"/>
    <n v="12580"/>
    <s v="City of Miller"/>
    <s v="A"/>
    <s v="Bundled"/>
    <s v="O"/>
    <x v="32"/>
    <x v="0"/>
    <n v="935"/>
    <n v="13325"/>
    <n v="819"/>
    <n v="177"/>
    <n v="3021"/>
    <n v="148"/>
    <n v="686"/>
    <n v="8488"/>
    <n v="63"/>
  </r>
  <r>
    <n v="2010"/>
    <n v="12608"/>
    <s v="Borough of Milltown"/>
    <s v="A"/>
    <s v="Bundled"/>
    <s v="O"/>
    <x v="37"/>
    <x v="0"/>
    <n v="4143"/>
    <n v="22304"/>
    <n v="2772"/>
    <n v="2199"/>
    <n v="11835"/>
    <n v="285"/>
    <n v="2114"/>
    <n v="11380"/>
    <n v="20"/>
  </r>
  <r>
    <n v="2010"/>
    <n v="12609"/>
    <s v="City of Minidoka"/>
    <s v="A"/>
    <s v="Bundled"/>
    <s v="O"/>
    <x v="21"/>
    <x v="0"/>
    <n v="55"/>
    <n v="772"/>
    <n v="46"/>
    <n v="2"/>
    <n v="24"/>
    <n v="2"/>
    <s v="."/>
    <s v="."/>
    <s v="."/>
  </r>
  <r>
    <n v="2010"/>
    <n v="12615"/>
    <s v="City of Milton-Freewater"/>
    <s v="A"/>
    <s v="Bundled"/>
    <s v="O"/>
    <x v="35"/>
    <x v="0"/>
    <n v="3333"/>
    <n v="60045"/>
    <n v="3518"/>
    <n v="802"/>
    <n v="15086"/>
    <n v="1052"/>
    <n v="1487"/>
    <n v="28571"/>
    <n v="336"/>
  </r>
  <r>
    <n v="2010"/>
    <n v="12616"/>
    <s v="City of Milton"/>
    <s v="A"/>
    <s v="Bundled"/>
    <s v="O"/>
    <x v="22"/>
    <x v="0"/>
    <n v="2689"/>
    <n v="41174"/>
    <n v="3190"/>
    <n v="1323"/>
    <n v="19077"/>
    <n v="206"/>
    <s v="."/>
    <s v="."/>
    <s v="."/>
  </r>
  <r>
    <n v="2010"/>
    <n v="12625"/>
    <s v="City of Minden"/>
    <s v="A"/>
    <s v="Bundled"/>
    <s v="O"/>
    <x v="2"/>
    <x v="0"/>
    <n v="7259"/>
    <n v="72291"/>
    <n v="5406"/>
    <n v="5325"/>
    <n v="47390"/>
    <n v="1121"/>
    <n v="3764"/>
    <n v="39462"/>
    <n v="37"/>
  </r>
  <r>
    <n v="2010"/>
    <n v="12626"/>
    <s v="Minden City of"/>
    <s v="A"/>
    <s v="Bundled"/>
    <s v="O"/>
    <x v="26"/>
    <x v="0"/>
    <n v="1613.3"/>
    <n v="14694"/>
    <n v="1292"/>
    <n v="1258.4000000000001"/>
    <n v="12790"/>
    <n v="297"/>
    <s v="."/>
    <s v="."/>
    <s v="."/>
  </r>
  <r>
    <n v="2010"/>
    <n v="12627"/>
    <s v="City of Mindenmines"/>
    <s v="A"/>
    <s v="Bundled"/>
    <s v="O"/>
    <x v="20"/>
    <x v="0"/>
    <n v="181"/>
    <n v="2001"/>
    <n v="132"/>
    <n v="25"/>
    <n v="353"/>
    <n v="7"/>
    <s v="."/>
    <s v="."/>
    <s v="."/>
  </r>
  <r>
    <n v="2010"/>
    <n v="12642"/>
    <s v="Maquoketa Valley Rrl Elec Coop"/>
    <s v="A"/>
    <s v="Bundled"/>
    <s v="O"/>
    <x v="11"/>
    <x v="1"/>
    <n v="15084.4"/>
    <n v="127919"/>
    <n v="9887"/>
    <n v="13913.4"/>
    <n v="133260"/>
    <n v="5254"/>
    <s v="."/>
    <s v="."/>
    <s v="."/>
  </r>
  <r>
    <n v="2010"/>
    <n v="12647"/>
    <s v="Minnesota Power Inc"/>
    <s v="A"/>
    <s v="Bundled"/>
    <s v="O"/>
    <x v="5"/>
    <x v="3"/>
    <n v="102124"/>
    <n v="1057476"/>
    <n v="121235"/>
    <n v="108420"/>
    <n v="1299355"/>
    <n v="23973"/>
    <n v="332315"/>
    <n v="6364080"/>
    <n v="424"/>
  </r>
  <r>
    <n v="2010"/>
    <n v="12651"/>
    <s v="Minnesota Valley Electric Coop"/>
    <s v="A"/>
    <s v="Bundled"/>
    <s v="O"/>
    <x v="5"/>
    <x v="1"/>
    <n v="40983"/>
    <n v="414706"/>
    <n v="31090"/>
    <n v="21573"/>
    <n v="285873"/>
    <n v="3289"/>
    <s v="."/>
    <s v="."/>
    <s v="."/>
  </r>
  <r>
    <n v="2010"/>
    <n v="12660"/>
    <s v="Village of Minster"/>
    <s v="A"/>
    <s v="Bundled"/>
    <s v="O"/>
    <x v="9"/>
    <x v="0"/>
    <n v="1216"/>
    <n v="14848"/>
    <n v="1185"/>
    <n v="1024"/>
    <n v="11789"/>
    <n v="143"/>
    <n v="5458"/>
    <n v="83874"/>
    <n v="38"/>
  </r>
  <r>
    <n v="2010"/>
    <n v="12674"/>
    <s v="City of Mishawaka"/>
    <s v="A"/>
    <s v="Bundled"/>
    <s v="O"/>
    <x v="12"/>
    <x v="0"/>
    <n v="17965"/>
    <n v="191841"/>
    <n v="23353"/>
    <n v="31881"/>
    <n v="405887"/>
    <n v="3681"/>
    <s v="."/>
    <s v="."/>
    <s v="."/>
  </r>
  <r>
    <n v="2010"/>
    <n v="12681"/>
    <s v="Mississippi County Electric Coop"/>
    <s v="A"/>
    <s v="Bundled"/>
    <s v="O"/>
    <x v="31"/>
    <x v="1"/>
    <n v="4435"/>
    <n v="65996"/>
    <n v="3443"/>
    <n v="1295"/>
    <n v="19109"/>
    <n v="649"/>
    <n v="117881"/>
    <n v="3004157"/>
    <n v="525"/>
  </r>
  <r>
    <n v="2010"/>
    <n v="12685"/>
    <s v="Entergy Mississippi Inc"/>
    <s v="A"/>
    <s v="Bundled"/>
    <s v="O"/>
    <x v="1"/>
    <x v="3"/>
    <n v="508570.7"/>
    <n v="6077325"/>
    <n v="367332"/>
    <n v="443331.3"/>
    <n v="5415574"/>
    <n v="67092"/>
    <n v="144580.70000000001"/>
    <n v="2250450"/>
    <n v="3292"/>
  </r>
  <r>
    <n v="2010"/>
    <n v="12686"/>
    <s v="Mississippi Power Co"/>
    <s v="A"/>
    <s v="Bundled"/>
    <s v="O"/>
    <x v="1"/>
    <x v="3"/>
    <n v="256994"/>
    <n v="2296158"/>
    <n v="151761"/>
    <n v="273330"/>
    <n v="2960512"/>
    <n v="33163"/>
    <n v="267588"/>
    <n v="4466560"/>
    <n v="509"/>
  </r>
  <r>
    <n v="2010"/>
    <n v="12692"/>
    <s v="Missoula Electric Coop, Inc"/>
    <s v="A"/>
    <s v="Bundled"/>
    <s v="O"/>
    <x v="21"/>
    <x v="1"/>
    <n v="42.2"/>
    <n v="424"/>
    <n v="35"/>
    <n v="72.8"/>
    <n v="857"/>
    <n v="19"/>
    <n v="0"/>
    <n v="0"/>
    <n v="0"/>
  </r>
  <r>
    <n v="2010"/>
    <n v="12692"/>
    <s v="Missoula Electric Coop, Inc"/>
    <s v="A"/>
    <s v="Bundled"/>
    <s v="O"/>
    <x v="42"/>
    <x v="1"/>
    <n v="13499.9"/>
    <n v="150512"/>
    <n v="12357"/>
    <n v="3145.2"/>
    <n v="39764"/>
    <n v="1276"/>
    <n v="1202.4000000000001"/>
    <n v="19877"/>
    <n v="276"/>
  </r>
  <r>
    <n v="2010"/>
    <n v="12698"/>
    <s v="KCP&amp;L Greater Missouri Operations"/>
    <s v="A"/>
    <s v="Bundled"/>
    <s v="O"/>
    <x v="20"/>
    <x v="3"/>
    <n v="368754.7"/>
    <n v="3739794"/>
    <n v="273781"/>
    <n v="252117.8"/>
    <n v="3268464"/>
    <n v="38439"/>
    <n v="74774.100000000006"/>
    <n v="1330796"/>
    <n v="244"/>
  </r>
  <r>
    <n v="2010"/>
    <n v="12700"/>
    <s v="Missouri Rural Electric Coop"/>
    <s v="A"/>
    <s v="Bundled"/>
    <s v="O"/>
    <x v="20"/>
    <x v="1"/>
    <n v="6388"/>
    <n v="62755"/>
    <n v="4590"/>
    <n v="2442"/>
    <n v="25968"/>
    <n v="522"/>
    <n v="5976"/>
    <n v="112394"/>
    <n v="5"/>
  </r>
  <r>
    <n v="2010"/>
    <n v="12706"/>
    <s v="Mitchell Electric Member Corp"/>
    <s v="A"/>
    <s v="Bundled"/>
    <s v="O"/>
    <x v="10"/>
    <x v="1"/>
    <n v="38894"/>
    <n v="362617"/>
    <n v="21293"/>
    <n v="16659"/>
    <n v="133604"/>
    <n v="3075"/>
    <s v="."/>
    <s v="."/>
    <s v="."/>
  </r>
  <r>
    <n v="2010"/>
    <n v="12717"/>
    <s v="Mitchell City of"/>
    <s v="A"/>
    <s v="Bundled"/>
    <s v="O"/>
    <x v="26"/>
    <x v="0"/>
    <n v="850"/>
    <n v="8826"/>
    <n v="782"/>
    <n v="539"/>
    <n v="5564"/>
    <n v="190"/>
    <s v="."/>
    <s v="."/>
    <s v="."/>
  </r>
  <r>
    <n v="2010"/>
    <n v="12744"/>
    <s v="Modern Electric Water Company"/>
    <s v="A"/>
    <s v="Bundled"/>
    <s v="O"/>
    <x v="22"/>
    <x v="1"/>
    <n v="5366.2"/>
    <n v="96015"/>
    <n v="8156"/>
    <n v="6308.3"/>
    <n v="114473"/>
    <n v="1590"/>
    <s v="."/>
    <s v="."/>
    <s v="."/>
  </r>
  <r>
    <n v="2010"/>
    <n v="12745"/>
    <s v="Modesto Irrigation District"/>
    <s v="A"/>
    <s v="Bundled"/>
    <s v="O"/>
    <x v="19"/>
    <x v="4"/>
    <n v="134873"/>
    <n v="848240"/>
    <n v="93307"/>
    <n v="105270"/>
    <n v="829108"/>
    <n v="19179"/>
    <n v="68043"/>
    <n v="752103"/>
    <n v="158"/>
  </r>
  <r>
    <n v="2010"/>
    <n v="12759"/>
    <s v="Mohawk Municipal Comm"/>
    <s v="A"/>
    <s v="Bundled"/>
    <s v="O"/>
    <x v="8"/>
    <x v="0"/>
    <n v="539"/>
    <n v="14741"/>
    <n v="1178"/>
    <n v="200"/>
    <n v="6021"/>
    <n v="166"/>
    <n v="77"/>
    <n v="1707"/>
    <n v="1"/>
  </r>
  <r>
    <n v="2010"/>
    <n v="12782"/>
    <s v="City of Monett"/>
    <s v="A"/>
    <s v="Bundled"/>
    <s v="O"/>
    <x v="20"/>
    <x v="0"/>
    <n v="4074"/>
    <n v="46906"/>
    <n v="3907"/>
    <n v="4210"/>
    <n v="54006"/>
    <n v="658"/>
    <n v="9541"/>
    <n v="126661"/>
    <n v="41"/>
  </r>
  <r>
    <n v="2010"/>
    <n v="12789"/>
    <s v="City of Monmouth"/>
    <s v="A"/>
    <s v="Bundled"/>
    <s v="O"/>
    <x v="35"/>
    <x v="0"/>
    <n v="3732"/>
    <n v="43126"/>
    <n v="3892"/>
    <n v="330.2"/>
    <n v="3849"/>
    <n v="213"/>
    <n v="1624.9"/>
    <n v="21266"/>
    <n v="56"/>
  </r>
  <r>
    <n v="2010"/>
    <n v="12796"/>
    <s v="Monongahela Power Co"/>
    <s v="A"/>
    <s v="Bundled"/>
    <s v="O"/>
    <x v="30"/>
    <x v="3"/>
    <n v="361347"/>
    <n v="3780837"/>
    <n v="331200"/>
    <n v="221068"/>
    <n v="2760789"/>
    <n v="46658"/>
    <n v="263683"/>
    <n v="4130286"/>
    <n v="7645"/>
  </r>
  <r>
    <n v="2010"/>
    <n v="12797"/>
    <s v="City of Monroe"/>
    <s v="A"/>
    <s v="Bundled"/>
    <s v="O"/>
    <x v="44"/>
    <x v="0"/>
    <n v="604"/>
    <n v="8063"/>
    <n v="916"/>
    <n v="327"/>
    <n v="4324"/>
    <n v="83"/>
    <n v="0"/>
    <n v="0"/>
    <n v="0"/>
  </r>
  <r>
    <n v="2010"/>
    <n v="12800"/>
    <s v="City of Monroe"/>
    <s v="A"/>
    <s v="Bundled"/>
    <s v="O"/>
    <x v="10"/>
    <x v="0"/>
    <n v="6221"/>
    <n v="72690"/>
    <n v="5061"/>
    <n v="7336"/>
    <n v="76979"/>
    <n v="873"/>
    <s v="."/>
    <s v="."/>
    <s v="."/>
  </r>
  <r>
    <n v="2010"/>
    <n v="12801"/>
    <s v="City of Monroe"/>
    <s v="A"/>
    <s v="Bundled"/>
    <s v="O"/>
    <x v="18"/>
    <x v="0"/>
    <n v="11520.2"/>
    <n v="110874"/>
    <n v="8323"/>
    <n v="34360"/>
    <n v="520305"/>
    <n v="1998"/>
    <s v="."/>
    <s v="."/>
    <s v="."/>
  </r>
  <r>
    <n v="2010"/>
    <n v="12802"/>
    <s v="City of Monroe City"/>
    <s v="A"/>
    <s v="Bundled"/>
    <s v="O"/>
    <x v="20"/>
    <x v="0"/>
    <n v="1349"/>
    <n v="12034"/>
    <n v="1102"/>
    <n v="1210"/>
    <n v="10738"/>
    <n v="256"/>
    <n v="1009"/>
    <n v="10669"/>
    <n v="4"/>
  </r>
  <r>
    <n v="2010"/>
    <n v="12803"/>
    <s v="Monroe County Elec Coop, Inc"/>
    <s v="A"/>
    <s v="Bundled"/>
    <s v="O"/>
    <x v="6"/>
    <x v="1"/>
    <n v="12161"/>
    <n v="105529"/>
    <n v="6924"/>
    <n v="1092"/>
    <n v="11295"/>
    <n v="121"/>
    <n v="0"/>
    <n v="0"/>
    <n v="0"/>
  </r>
  <r>
    <n v="2010"/>
    <n v="12811"/>
    <s v="Monroeville Village of"/>
    <s v="A"/>
    <s v="Bundled"/>
    <s v="O"/>
    <x v="9"/>
    <x v="0"/>
    <n v="777"/>
    <n v="7731"/>
    <n v="696"/>
    <n v="503"/>
    <n v="4617"/>
    <n v="141"/>
    <n v="3320"/>
    <n v="41311"/>
    <n v="3"/>
  </r>
  <r>
    <n v="2010"/>
    <n v="12817"/>
    <s v="Mont Alto Borough"/>
    <s v="A"/>
    <s v="Bundled"/>
    <s v="O"/>
    <x v="46"/>
    <x v="0"/>
    <n v="1178"/>
    <n v="8064"/>
    <n v="727"/>
    <n v="194"/>
    <n v="2157"/>
    <n v="19"/>
    <n v="29"/>
    <n v="196"/>
    <n v="1"/>
  </r>
  <r>
    <n v="2010"/>
    <n v="12825"/>
    <s v="NorthWestern Corporation"/>
    <s v="A"/>
    <s v="Bundled"/>
    <s v="O"/>
    <x v="42"/>
    <x v="3"/>
    <n v="224791.5"/>
    <n v="2321623"/>
    <n v="270351"/>
    <n v="283413.2"/>
    <n v="3033983"/>
    <n v="64268"/>
    <n v="27677.7"/>
    <n v="370004"/>
    <n v="1436"/>
  </r>
  <r>
    <n v="2010"/>
    <n v="12825"/>
    <s v="NorthWestern Corporation"/>
    <s v="A"/>
    <s v="Bundled"/>
    <s v="O"/>
    <x v="43"/>
    <x v="3"/>
    <n v="151.1"/>
    <n v="1549"/>
    <n v="169"/>
    <n v="3426.6"/>
    <n v="24849"/>
    <n v="328"/>
    <s v="."/>
    <s v="."/>
    <s v="."/>
  </r>
  <r>
    <n v="2010"/>
    <n v="12825"/>
    <s v="NorthWestern Corporation"/>
    <s v="C"/>
    <s v="Delivery"/>
    <s v="O"/>
    <x v="42"/>
    <x v="3"/>
    <n v="4.4000000000000004"/>
    <n v="120"/>
    <n v="15"/>
    <n v="3828.4"/>
    <n v="168750"/>
    <n v="457"/>
    <n v="12280.8"/>
    <n v="2446140"/>
    <n v="39"/>
  </r>
  <r>
    <n v="2010"/>
    <n v="12838"/>
    <s v="City of Montezuma"/>
    <s v="A"/>
    <s v="Bundled"/>
    <s v="O"/>
    <x v="23"/>
    <x v="0"/>
    <n v="471"/>
    <n v="3000"/>
    <n v="426"/>
    <n v="622"/>
    <n v="6000"/>
    <n v="110"/>
    <s v="."/>
    <s v="."/>
    <s v="."/>
  </r>
  <r>
    <n v="2010"/>
    <n v="12839"/>
    <s v="City of Montezuma"/>
    <s v="A"/>
    <s v="Bundled"/>
    <s v="O"/>
    <x v="11"/>
    <x v="0"/>
    <n v="717"/>
    <n v="7333"/>
    <n v="701"/>
    <n v="953.7"/>
    <n v="8897"/>
    <n v="231"/>
    <n v="906.1"/>
    <n v="11489"/>
    <n v="1"/>
  </r>
  <r>
    <n v="2010"/>
    <n v="12840"/>
    <s v="Montezuma Town of"/>
    <s v="A"/>
    <s v="Bundled"/>
    <s v="O"/>
    <x v="12"/>
    <x v="0"/>
    <n v="483.5"/>
    <n v="5647"/>
    <n v="564"/>
    <n v="122.6"/>
    <n v="1344"/>
    <n v="73"/>
    <n v="575.79999999999995"/>
    <n v="7184"/>
    <n v="5"/>
  </r>
  <r>
    <n v="2010"/>
    <n v="12851"/>
    <s v="City of Monticello"/>
    <s v="A"/>
    <s v="Bundled"/>
    <s v="O"/>
    <x v="10"/>
    <x v="0"/>
    <n v="1260"/>
    <n v="15134"/>
    <n v="1111"/>
    <n v="1138"/>
    <n v="10988"/>
    <n v="203"/>
    <s v="."/>
    <s v="."/>
    <s v="."/>
  </r>
  <r>
    <n v="2010"/>
    <n v="12860"/>
    <s v="Morgan County Rural Elec Assn"/>
    <s v="A"/>
    <s v="Bundled"/>
    <s v="O"/>
    <x v="36"/>
    <x v="1"/>
    <n v="7070.5"/>
    <n v="56770"/>
    <n v="4801"/>
    <n v="6595.9"/>
    <n v="68156"/>
    <n v="1331"/>
    <n v="8037.9"/>
    <n v="65633"/>
    <n v="1518"/>
  </r>
  <r>
    <n v="2010"/>
    <n v="12861"/>
    <s v="Montpelier Village of"/>
    <s v="A"/>
    <s v="Bundled"/>
    <s v="O"/>
    <x v="9"/>
    <x v="0"/>
    <n v="1957"/>
    <n v="17429"/>
    <n v="2023"/>
    <n v="1330"/>
    <n v="14213"/>
    <n v="285"/>
    <n v="3363"/>
    <n v="35506"/>
    <n v="33"/>
  </r>
  <r>
    <n v="2010"/>
    <n v="12866"/>
    <s v="Moon Lake Electric Assn Inc"/>
    <s v="A"/>
    <s v="Bundled"/>
    <s v="O"/>
    <x v="36"/>
    <x v="1"/>
    <n v="1053"/>
    <n v="16288"/>
    <n v="1532"/>
    <n v="2290"/>
    <n v="31821"/>
    <n v="726"/>
    <n v="29058"/>
    <n v="469050"/>
    <n v="11"/>
  </r>
  <r>
    <n v="2010"/>
    <n v="12866"/>
    <s v="Moon Lake Electric Assn Inc"/>
    <s v="A"/>
    <s v="Bundled"/>
    <s v="O"/>
    <x v="44"/>
    <x v="1"/>
    <n v="8419"/>
    <n v="130571"/>
    <n v="11544"/>
    <n v="15969"/>
    <n v="226952"/>
    <n v="3573"/>
    <n v="3783"/>
    <n v="55112"/>
    <n v="9"/>
  </r>
  <r>
    <n v="2010"/>
    <n v="12876"/>
    <s v="Moore Haven City of"/>
    <s v="A"/>
    <s v="Bundled"/>
    <s v="O"/>
    <x v="17"/>
    <x v="0"/>
    <n v="1175.5"/>
    <n v="9705"/>
    <n v="858"/>
    <n v="831.4"/>
    <n v="7035"/>
    <n v="113"/>
    <s v="."/>
    <s v="."/>
    <s v="."/>
  </r>
  <r>
    <n v="2010"/>
    <n v="12892"/>
    <s v="City of Mooreland"/>
    <s v="A"/>
    <s v="Bundled"/>
    <s v="O"/>
    <x v="24"/>
    <x v="0"/>
    <n v="1134"/>
    <n v="10099"/>
    <n v="789"/>
    <n v="125"/>
    <n v="897"/>
    <n v="75"/>
    <n v="0"/>
    <n v="0"/>
    <n v="0"/>
  </r>
  <r>
    <n v="2010"/>
    <n v="12894"/>
    <s v="City of Moorhead"/>
    <s v="A"/>
    <s v="Bundled"/>
    <s v="O"/>
    <x v="5"/>
    <x v="0"/>
    <n v="14761.4"/>
    <n v="165456"/>
    <n v="14852"/>
    <n v="3514.4"/>
    <n v="36647"/>
    <n v="1623"/>
    <n v="14397.2"/>
    <n v="215694"/>
    <n v="237"/>
  </r>
  <r>
    <n v="2010"/>
    <n v="12896"/>
    <s v="City of Morrill"/>
    <s v="A"/>
    <s v="Bundled"/>
    <s v="O"/>
    <x v="23"/>
    <x v="0"/>
    <n v="113"/>
    <n v="1202"/>
    <n v="105"/>
    <n v="27"/>
    <n v="236"/>
    <n v="33"/>
    <n v="1"/>
    <n v="7"/>
    <n v="5"/>
  </r>
  <r>
    <n v="2010"/>
    <n v="12897"/>
    <s v="Moose Lake Water &amp; Light Comm"/>
    <s v="A"/>
    <s v="Bundled"/>
    <s v="O"/>
    <x v="5"/>
    <x v="0"/>
    <n v="509"/>
    <n v="5937"/>
    <n v="768"/>
    <n v="2401"/>
    <n v="27140"/>
    <n v="295"/>
    <s v="."/>
    <s v="."/>
    <s v="."/>
  </r>
  <r>
    <n v="2010"/>
    <n v="12899"/>
    <s v="Mor-Gran-Sou Electric Coop Inc"/>
    <s v="A"/>
    <s v="Bundled"/>
    <s v="O"/>
    <x v="41"/>
    <x v="1"/>
    <n v="9122.2999999999993"/>
    <n v="76286"/>
    <n v="6597"/>
    <n v="5893.9"/>
    <n v="61277"/>
    <n v="907"/>
    <s v="."/>
    <s v="."/>
    <s v="."/>
  </r>
  <r>
    <n v="2010"/>
    <n v="12900"/>
    <s v="City of Mora"/>
    <s v="A"/>
    <s v="Bundled"/>
    <s v="O"/>
    <x v="5"/>
    <x v="0"/>
    <n v="1225"/>
    <n v="11621"/>
    <n v="1587"/>
    <n v="1943"/>
    <n v="21682"/>
    <n v="259"/>
    <n v="1655"/>
    <n v="20923"/>
    <n v="4"/>
  </r>
  <r>
    <n v="2010"/>
    <n v="12901"/>
    <s v="Mora-San Miguel Elec Coop, Inc"/>
    <s v="A"/>
    <s v="Bundled"/>
    <s v="O"/>
    <x v="38"/>
    <x v="1"/>
    <n v="8076"/>
    <n v="54700"/>
    <n v="10470"/>
    <n v="1350"/>
    <n v="10437"/>
    <n v="274"/>
    <n v="588"/>
    <n v="5223"/>
    <n v="1"/>
  </r>
  <r>
    <n v="2010"/>
    <n v="12909"/>
    <s v="City of Moran"/>
    <s v="A"/>
    <s v="Bundled"/>
    <s v="O"/>
    <x v="23"/>
    <x v="0"/>
    <n v="310"/>
    <n v="2658"/>
    <n v="237"/>
    <n v="226"/>
    <n v="2470"/>
    <n v="62"/>
    <s v="."/>
    <s v="."/>
    <s v="."/>
  </r>
  <r>
    <n v="2010"/>
    <n v="12915"/>
    <s v="Moreau-Grand Electric Coop Inc"/>
    <s v="A"/>
    <s v="Bundled"/>
    <s v="O"/>
    <x v="32"/>
    <x v="1"/>
    <n v="5843"/>
    <n v="53718"/>
    <n v="5656"/>
    <n v="2578"/>
    <n v="32286"/>
    <n v="775"/>
    <s v="."/>
    <s v="."/>
    <s v="."/>
  </r>
  <r>
    <n v="2010"/>
    <n v="12919"/>
    <s v="Morenci Water and Electric Co"/>
    <s v="A"/>
    <s v="Bundled"/>
    <s v="O"/>
    <x v="13"/>
    <x v="3"/>
    <n v="1625"/>
    <n v="14670"/>
    <n v="2068"/>
    <n v="1666"/>
    <n v="16192"/>
    <n v="266"/>
    <n v="57876"/>
    <n v="1207559"/>
    <n v="2"/>
  </r>
  <r>
    <n v="2010"/>
    <n v="12927"/>
    <s v="Morgan City City of"/>
    <s v="A"/>
    <s v="Bundled"/>
    <s v="O"/>
    <x v="2"/>
    <x v="0"/>
    <n v="7547"/>
    <n v="79886"/>
    <n v="4992"/>
    <n v="9051"/>
    <n v="100334"/>
    <n v="1273"/>
    <s v="."/>
    <s v="."/>
    <s v="."/>
  </r>
  <r>
    <n v="2010"/>
    <n v="12928"/>
    <s v="City of Morgan City"/>
    <s v="A"/>
    <s v="Bundled"/>
    <s v="O"/>
    <x v="44"/>
    <x v="0"/>
    <n v="1185"/>
    <n v="9679"/>
    <n v="1405"/>
    <n v="851"/>
    <n v="8119"/>
    <n v="343"/>
    <s v="."/>
    <s v="."/>
    <s v="."/>
  </r>
  <r>
    <n v="2010"/>
    <n v="12929"/>
    <s v="South Central Indiana REMC"/>
    <s v="A"/>
    <s v="Bundled"/>
    <s v="O"/>
    <x v="12"/>
    <x v="1"/>
    <n v="58053"/>
    <n v="481994"/>
    <n v="33131"/>
    <n v="5065"/>
    <n v="54908"/>
    <n v="289"/>
    <n v="1579.4"/>
    <n v="22724"/>
    <n v="3"/>
  </r>
  <r>
    <n v="2010"/>
    <n v="12944"/>
    <s v="City of Morganton"/>
    <s v="A"/>
    <s v="Bundled"/>
    <s v="O"/>
    <x v="18"/>
    <x v="0"/>
    <n v="8856"/>
    <n v="82708"/>
    <n v="6418"/>
    <n v="10860"/>
    <n v="127796"/>
    <n v="1634"/>
    <n v="9447"/>
    <n v="153923"/>
    <n v="37"/>
  </r>
  <r>
    <n v="2010"/>
    <n v="12952"/>
    <s v="Village of Morrill"/>
    <s v="A"/>
    <s v="Bundled"/>
    <s v="O"/>
    <x v="26"/>
    <x v="0"/>
    <n v="727"/>
    <n v="7200"/>
    <n v="815"/>
    <n v="520"/>
    <n v="4130"/>
    <n v="210"/>
    <n v="456"/>
    <n v="4433"/>
    <n v="125"/>
  </r>
  <r>
    <n v="2010"/>
    <n v="12988"/>
    <s v="City of Morristown"/>
    <s v="A"/>
    <s v="Bundled"/>
    <s v="O"/>
    <x v="28"/>
    <x v="0"/>
    <n v="16568"/>
    <n v="176746"/>
    <n v="11782"/>
    <n v="25955"/>
    <n v="279154"/>
    <n v="2616"/>
    <n v="31917"/>
    <n v="447622"/>
    <n v="39"/>
  </r>
  <r>
    <n v="2010"/>
    <n v="12989"/>
    <s v="Village of Morrisville"/>
    <s v="A"/>
    <s v="Bundled"/>
    <s v="O"/>
    <x v="40"/>
    <x v="0"/>
    <n v="3050"/>
    <n v="20406"/>
    <n v="3327"/>
    <n v="2599"/>
    <n v="16600"/>
    <n v="571"/>
    <n v="1004"/>
    <n v="7448"/>
    <n v="3"/>
  </r>
  <r>
    <n v="2010"/>
    <n v="12990"/>
    <s v="Consolidated Electric Coop Inc"/>
    <s v="A"/>
    <s v="Bundled"/>
    <s v="O"/>
    <x v="9"/>
    <x v="1"/>
    <n v="25183"/>
    <n v="241853"/>
    <n v="14297"/>
    <n v="4212"/>
    <n v="36662"/>
    <n v="2087"/>
    <n v="6286"/>
    <n v="83619"/>
    <n v="11"/>
  </r>
  <r>
    <n v="2010"/>
    <n v="13025"/>
    <s v="City of Moulton"/>
    <s v="A"/>
    <s v="Bundled"/>
    <s v="O"/>
    <x v="27"/>
    <x v="0"/>
    <n v="742"/>
    <n v="5393"/>
    <n v="570"/>
    <n v="171"/>
    <n v="1319"/>
    <n v="81"/>
    <n v="256"/>
    <n v="1771"/>
    <n v="24"/>
  </r>
  <r>
    <n v="2010"/>
    <n v="13026"/>
    <s v="Moultrie City of"/>
    <s v="A"/>
    <s v="Bundled"/>
    <s v="O"/>
    <x v="10"/>
    <x v="0"/>
    <n v="8225"/>
    <n v="87898"/>
    <n v="5763"/>
    <n v="8508"/>
    <n v="85491"/>
    <n v="1052"/>
    <n v="1900"/>
    <n v="23103"/>
    <n v="11"/>
  </r>
  <r>
    <n v="2010"/>
    <n v="13027"/>
    <s v="Mountain Electric Coop, Inc"/>
    <s v="A"/>
    <s v="Bundled"/>
    <s v="O"/>
    <x v="18"/>
    <x v="1"/>
    <n v="14999"/>
    <n v="160953"/>
    <n v="12539"/>
    <n v="7010"/>
    <n v="64758"/>
    <n v="2516"/>
    <n v="6183"/>
    <n v="110880"/>
    <n v="4"/>
  </r>
  <r>
    <n v="2010"/>
    <n v="13027"/>
    <s v="Mountain Electric Coop, Inc"/>
    <s v="A"/>
    <s v="Bundled"/>
    <s v="O"/>
    <x v="28"/>
    <x v="1"/>
    <n v="16459"/>
    <n v="174126"/>
    <n v="15120"/>
    <n v="9317"/>
    <n v="89527"/>
    <n v="3115"/>
    <n v="1344"/>
    <n v="12335"/>
    <n v="4"/>
  </r>
  <r>
    <n v="2010"/>
    <n v="13029"/>
    <s v="City of Moundridge"/>
    <s v="A"/>
    <s v="Bundled"/>
    <s v="O"/>
    <x v="23"/>
    <x v="0"/>
    <n v="712.7"/>
    <n v="8434"/>
    <n v="773"/>
    <n v="198"/>
    <n v="2429"/>
    <n v="105"/>
    <n v="1057.3"/>
    <n v="17102"/>
    <n v="29"/>
  </r>
  <r>
    <n v="2010"/>
    <n v="13032"/>
    <s v="Mt Carmel Public Utility Co"/>
    <s v="A"/>
    <s v="Bundled"/>
    <s v="O"/>
    <x v="6"/>
    <x v="3"/>
    <n v="7072"/>
    <n v="54432"/>
    <n v="4557"/>
    <n v="2041"/>
    <n v="15319"/>
    <n v="832"/>
    <n v="3465"/>
    <n v="31269"/>
    <n v="100"/>
  </r>
  <r>
    <n v="2010"/>
    <n v="13033"/>
    <s v="City of Mount Dora"/>
    <s v="A"/>
    <s v="Bundled"/>
    <s v="O"/>
    <x v="17"/>
    <x v="0"/>
    <n v="7428.5"/>
    <n v="51641"/>
    <n v="4775"/>
    <n v="2749.4"/>
    <n v="18795"/>
    <n v="849"/>
    <n v="2704.1"/>
    <n v="22678"/>
    <n v="65"/>
  </r>
  <r>
    <n v="2010"/>
    <n v="13035"/>
    <s v="Mount Hope City of"/>
    <s v="A"/>
    <s v="Bundled"/>
    <s v="O"/>
    <x v="23"/>
    <x v="0"/>
    <n v="473"/>
    <n v="4205"/>
    <n v="332"/>
    <n v="147"/>
    <n v="1327"/>
    <n v="28"/>
    <s v="."/>
    <s v="."/>
    <s v="."/>
  </r>
  <r>
    <n v="2010"/>
    <n v="13036"/>
    <s v="Mt Horeb Village of"/>
    <s v="A"/>
    <s v="Bundled"/>
    <s v="O"/>
    <x v="7"/>
    <x v="0"/>
    <n v="3069.2"/>
    <n v="27654"/>
    <n v="3112"/>
    <n v="2662.6"/>
    <n v="25035"/>
    <n v="501"/>
    <n v="0"/>
    <n v="0"/>
    <n v="0"/>
  </r>
  <r>
    <n v="2010"/>
    <n v="13037"/>
    <s v="City of Mt Pleasant"/>
    <s v="A"/>
    <s v="Bundled"/>
    <s v="O"/>
    <x v="44"/>
    <x v="0"/>
    <n v="1354"/>
    <n v="13209"/>
    <n v="1797"/>
    <n v="498"/>
    <n v="5225"/>
    <n v="199"/>
    <n v="0"/>
    <n v="0"/>
    <n v="0"/>
  </r>
  <r>
    <n v="2010"/>
    <n v="13038"/>
    <s v="City of Mt Pleasant"/>
    <s v="A"/>
    <s v="Bundled"/>
    <s v="O"/>
    <x v="11"/>
    <x v="0"/>
    <n v="3371"/>
    <n v="27475"/>
    <n v="3192"/>
    <n v="4774"/>
    <n v="43334"/>
    <n v="817"/>
    <s v="."/>
    <s v="."/>
    <s v="."/>
  </r>
  <r>
    <n v="2010"/>
    <n v="13039"/>
    <s v="City of Mt Pleasant"/>
    <s v="A"/>
    <s v="Bundled"/>
    <s v="O"/>
    <x v="28"/>
    <x v="0"/>
    <n v="5320"/>
    <n v="52951"/>
    <n v="3153"/>
    <n v="3645"/>
    <n v="33066"/>
    <n v="739"/>
    <n v="2572"/>
    <n v="30153"/>
    <n v="4"/>
  </r>
  <r>
    <n v="2010"/>
    <n v="13040"/>
    <s v="City of Mount Vernon"/>
    <s v="A"/>
    <s v="Bundled"/>
    <s v="O"/>
    <x v="20"/>
    <x v="0"/>
    <n v="1759"/>
    <n v="21000"/>
    <n v="1831"/>
    <n v="2089"/>
    <n v="25000"/>
    <n v="372"/>
    <n v="1721"/>
    <n v="24000"/>
    <n v="21"/>
  </r>
  <r>
    <n v="2010"/>
    <n v="13044"/>
    <s v="City of Mountain Iron"/>
    <s v="A"/>
    <s v="Bundled"/>
    <s v="O"/>
    <x v="5"/>
    <x v="0"/>
    <n v="924"/>
    <n v="9747"/>
    <n v="1099"/>
    <n v="1218"/>
    <n v="10297"/>
    <n v="136"/>
    <n v="111"/>
    <n v="856"/>
    <n v="5"/>
  </r>
  <r>
    <n v="2010"/>
    <n v="13048"/>
    <s v="City of Mountain Lake"/>
    <s v="A"/>
    <s v="Bundled"/>
    <s v="O"/>
    <x v="5"/>
    <x v="0"/>
    <n v="872"/>
    <n v="9116"/>
    <n v="937"/>
    <n v="375"/>
    <n v="4455"/>
    <n v="160"/>
    <n v="819"/>
    <n v="10192"/>
    <n v="15"/>
  </r>
  <r>
    <n v="2010"/>
    <n v="13050"/>
    <s v="Mountain Parks Electric, Inc"/>
    <s v="A"/>
    <s v="Bundled"/>
    <s v="O"/>
    <x v="36"/>
    <x v="1"/>
    <n v="17527"/>
    <n v="139211"/>
    <n v="16320"/>
    <n v="10394"/>
    <n v="104531"/>
    <n v="3161"/>
    <n v="2559"/>
    <n v="30898"/>
    <n v="13"/>
  </r>
  <r>
    <n v="2010"/>
    <n v="13057"/>
    <s v="City of Mountain View"/>
    <s v="A"/>
    <s v="Bundled"/>
    <s v="O"/>
    <x v="20"/>
    <x v="0"/>
    <n v="1732"/>
    <n v="21384"/>
    <n v="1254"/>
    <n v="1167"/>
    <n v="14465"/>
    <n v="201"/>
    <s v="."/>
    <s v="."/>
    <s v="."/>
  </r>
  <r>
    <n v="2010"/>
    <n v="13058"/>
    <s v="Mountain View Elec Assn, Inc"/>
    <s v="A"/>
    <s v="Bundled"/>
    <s v="O"/>
    <x v="36"/>
    <x v="1"/>
    <n v="56328.4"/>
    <n v="445379"/>
    <n v="41003"/>
    <n v="17435.5"/>
    <n v="172477"/>
    <n v="3557"/>
    <n v="8027.7"/>
    <n v="108371"/>
    <n v="15"/>
  </r>
  <r>
    <n v="2010"/>
    <n v="13073"/>
    <s v="Mt Wheeler Power, Inc"/>
    <s v="A"/>
    <s v="Bundled"/>
    <s v="O"/>
    <x v="14"/>
    <x v="1"/>
    <n v="5145"/>
    <n v="74303"/>
    <n v="4981"/>
    <n v="2585"/>
    <n v="33134"/>
    <n v="1525"/>
    <n v="22761"/>
    <n v="378206"/>
    <n v="374"/>
  </r>
  <r>
    <n v="2010"/>
    <n v="13073"/>
    <s v="Mt Wheeler Power, Inc"/>
    <s v="A"/>
    <s v="Bundled"/>
    <s v="O"/>
    <x v="44"/>
    <x v="1"/>
    <n v="152"/>
    <n v="1934"/>
    <n v="206"/>
    <n v="181"/>
    <n v="2235"/>
    <n v="123"/>
    <n v="361"/>
    <n v="5921"/>
    <n v="64"/>
  </r>
  <r>
    <n v="2010"/>
    <n v="13090"/>
    <s v="Village of Mullen"/>
    <s v="A"/>
    <s v="Bundled"/>
    <s v="O"/>
    <x v="26"/>
    <x v="0"/>
    <n v="336"/>
    <n v="3657"/>
    <n v="302"/>
    <n v="158"/>
    <n v="1765"/>
    <n v="79"/>
    <s v="."/>
    <s v="."/>
    <s v="."/>
  </r>
  <r>
    <n v="2010"/>
    <n v="13095"/>
    <s v="City of Mulvane"/>
    <s v="A"/>
    <s v="Bundled"/>
    <s v="O"/>
    <x v="23"/>
    <x v="0"/>
    <n v="2605"/>
    <n v="25766"/>
    <n v="2259"/>
    <n v="1389"/>
    <n v="14959"/>
    <n v="324"/>
    <n v="0"/>
    <n v="0"/>
    <n v="0"/>
  </r>
  <r>
    <n v="2010"/>
    <n v="13119"/>
    <s v="City of Murfreesboro"/>
    <s v="A"/>
    <s v="Bundled"/>
    <s v="O"/>
    <x v="28"/>
    <x v="0"/>
    <n v="65779"/>
    <n v="721223"/>
    <n v="45397"/>
    <n v="52623"/>
    <n v="568095"/>
    <n v="6095"/>
    <n v="27238"/>
    <n v="357051"/>
    <n v="38"/>
  </r>
  <r>
    <n v="2010"/>
    <n v="13137"/>
    <s v="City of Murray"/>
    <s v="A"/>
    <s v="Bundled"/>
    <s v="O"/>
    <x v="44"/>
    <x v="0"/>
    <n v="10087"/>
    <n v="115880"/>
    <n v="13677"/>
    <n v="19820"/>
    <n v="255171"/>
    <n v="3091"/>
    <n v="2564"/>
    <n v="45086"/>
    <n v="1"/>
  </r>
  <r>
    <n v="2010"/>
    <n v="13138"/>
    <s v="City of Murray"/>
    <s v="A"/>
    <s v="Bundled"/>
    <s v="O"/>
    <x v="29"/>
    <x v="0"/>
    <n v="7473"/>
    <n v="78254"/>
    <n v="6242"/>
    <n v="8787"/>
    <n v="89819"/>
    <n v="1582"/>
    <n v="10044"/>
    <n v="146402"/>
    <n v="9"/>
  </r>
  <r>
    <n v="2010"/>
    <n v="13143"/>
    <s v="Board of Water Electric &amp; Communications"/>
    <s v="A"/>
    <s v="Bundled"/>
    <s v="O"/>
    <x v="11"/>
    <x v="0"/>
    <n v="7905.1"/>
    <n v="107829"/>
    <n v="9665"/>
    <n v="9877.1"/>
    <n v="162285"/>
    <n v="1567"/>
    <n v="25178.799999999999"/>
    <n v="574276"/>
    <n v="31"/>
  </r>
  <r>
    <n v="2010"/>
    <n v="13144"/>
    <s v="City of Muscle Shoals"/>
    <s v="A"/>
    <s v="Bundled"/>
    <s v="O"/>
    <x v="16"/>
    <x v="0"/>
    <n v="9634"/>
    <n v="106874"/>
    <n v="5942"/>
    <n v="10389"/>
    <n v="104899"/>
    <n v="1475"/>
    <n v="5685"/>
    <n v="72935"/>
    <n v="11"/>
  </r>
  <r>
    <n v="2010"/>
    <n v="13145"/>
    <s v="Village of Muscoda"/>
    <s v="A"/>
    <s v="Bundled"/>
    <s v="O"/>
    <x v="7"/>
    <x v="0"/>
    <n v="751.9"/>
    <n v="6967"/>
    <n v="898"/>
    <n v="1419.3"/>
    <n v="14529"/>
    <n v="211"/>
    <n v="1636"/>
    <n v="19882"/>
    <n v="1"/>
  </r>
  <r>
    <n v="2010"/>
    <n v="13149"/>
    <s v="City of Needles"/>
    <s v="A"/>
    <s v="Bundled"/>
    <s v="O"/>
    <x v="19"/>
    <x v="0"/>
    <n v="2667"/>
    <n v="26069"/>
    <n v="2497"/>
    <n v="3190"/>
    <n v="29094"/>
    <n v="458"/>
    <s v="."/>
    <s v="."/>
    <s v="."/>
  </r>
  <r>
    <n v="2010"/>
    <n v="13151"/>
    <s v="CPL Retail Energy, LP"/>
    <s v="D"/>
    <s v="Bundled"/>
    <s v="O"/>
    <x v="27"/>
    <x v="2"/>
    <n v="391070"/>
    <n v="2634091"/>
    <n v="231158"/>
    <n v="81078"/>
    <n v="395929"/>
    <n v="47510"/>
    <n v="0"/>
    <n v="0"/>
    <n v="0"/>
  </r>
  <r>
    <n v="2010"/>
    <n v="13153"/>
    <s v="WTU Energy, LP"/>
    <s v="D"/>
    <s v="Bundled"/>
    <s v="O"/>
    <x v="27"/>
    <x v="2"/>
    <n v="71590"/>
    <n v="515211"/>
    <n v="51828"/>
    <n v="19762"/>
    <n v="128601"/>
    <n v="20576"/>
    <s v="."/>
    <s v="."/>
    <s v="."/>
  </r>
  <r>
    <n v="2010"/>
    <n v="13196"/>
    <s v="Northern Plains Electric Coop"/>
    <s v="A"/>
    <s v="Bundled"/>
    <s v="O"/>
    <x v="41"/>
    <x v="1"/>
    <n v="15950"/>
    <n v="211817"/>
    <n v="9775"/>
    <n v="4983"/>
    <n v="65912"/>
    <n v="1379"/>
    <n v="6551"/>
    <n v="110137"/>
    <n v="12"/>
  </r>
  <r>
    <n v="2010"/>
    <n v="13201"/>
    <s v="Naknek Electric Assn, Inc"/>
    <s v="A"/>
    <s v="Bundled"/>
    <s v="O"/>
    <x v="15"/>
    <x v="1"/>
    <n v="1735"/>
    <n v="3737"/>
    <n v="684"/>
    <n v="7030"/>
    <n v="16165"/>
    <n v="337"/>
    <s v="."/>
    <s v="."/>
    <s v="."/>
  </r>
  <r>
    <n v="2010"/>
    <n v="13205"/>
    <s v="New Enterprise R E C, Inc"/>
    <s v="A"/>
    <s v="Bundled"/>
    <s v="O"/>
    <x v="46"/>
    <x v="1"/>
    <n v="3682"/>
    <n v="34715"/>
    <n v="3226"/>
    <n v="1065"/>
    <n v="10652"/>
    <n v="1471"/>
    <n v="353"/>
    <n v="3662"/>
    <n v="18"/>
  </r>
  <r>
    <n v="2010"/>
    <n v="13206"/>
    <s v="Nantucket Electric Co"/>
    <s v="A"/>
    <s v="Bundled"/>
    <s v="O"/>
    <x v="33"/>
    <x v="3"/>
    <n v="14340"/>
    <n v="93070"/>
    <n v="11188"/>
    <n v="4895"/>
    <n v="30902"/>
    <n v="1282"/>
    <n v="0.5"/>
    <n v="2"/>
    <n v="2"/>
  </r>
  <r>
    <n v="2010"/>
    <n v="13206"/>
    <s v="Nantucket Electric Co"/>
    <s v="C"/>
    <s v="Delivery"/>
    <s v="O"/>
    <x v="33"/>
    <x v="3"/>
    <n v="46"/>
    <n v="623"/>
    <n v="44"/>
    <n v="1309"/>
    <n v="19674"/>
    <n v="176"/>
    <n v="51"/>
    <n v="990"/>
    <n v="1"/>
  </r>
  <r>
    <n v="2010"/>
    <n v="13208"/>
    <s v="Naperville City of"/>
    <s v="A"/>
    <s v="Bundled"/>
    <s v="O"/>
    <x v="6"/>
    <x v="0"/>
    <n v="60064"/>
    <n v="605642"/>
    <n v="50622"/>
    <n v="59932"/>
    <n v="665190"/>
    <n v="5838"/>
    <n v="12890"/>
    <n v="181547"/>
    <n v="10"/>
  </r>
  <r>
    <n v="2010"/>
    <n v="13209"/>
    <s v="City of Napoleon"/>
    <s v="A"/>
    <s v="Bundled"/>
    <s v="O"/>
    <x v="9"/>
    <x v="0"/>
    <n v="5478.2"/>
    <n v="51195"/>
    <n v="5126"/>
    <n v="3723.3"/>
    <n v="34259"/>
    <n v="725"/>
    <n v="5945.5"/>
    <n v="68237"/>
    <n v="34"/>
  </r>
  <r>
    <n v="2010"/>
    <n v="13211"/>
    <s v="Napakiak Ircinraq Power Co"/>
    <s v="A"/>
    <s v="Bundled"/>
    <s v="O"/>
    <x v="15"/>
    <x v="3"/>
    <n v="234.8"/>
    <n v="371"/>
    <n v="104"/>
    <n v="131.6"/>
    <n v="215"/>
    <n v="33"/>
    <n v="0"/>
    <n v="0"/>
    <n v="0"/>
  </r>
  <r>
    <n v="2010"/>
    <n v="13214"/>
    <s v="The Narragansett Electric Co"/>
    <s v="A"/>
    <s v="Bundled"/>
    <s v="O"/>
    <x v="47"/>
    <x v="3"/>
    <n v="487963"/>
    <n v="3068731"/>
    <n v="424245"/>
    <n v="257196"/>
    <n v="1938910"/>
    <n v="47728"/>
    <n v="34308"/>
    <n v="279799"/>
    <n v="1589"/>
  </r>
  <r>
    <n v="2010"/>
    <n v="13214"/>
    <s v="The Narragansett Electric Co"/>
    <s v="C"/>
    <s v="Delivery"/>
    <s v="O"/>
    <x v="47"/>
    <x v="3"/>
    <n v="899"/>
    <n v="14604"/>
    <n v="1030"/>
    <n v="74641"/>
    <n v="1744083"/>
    <n v="7937"/>
    <n v="21942"/>
    <n v="661395"/>
    <n v="320"/>
  </r>
  <r>
    <n v="2010"/>
    <n v="13216"/>
    <s v="Nashville Electric Service"/>
    <s v="A"/>
    <s v="Bundled"/>
    <s v="O"/>
    <x v="28"/>
    <x v="0"/>
    <n v="495256"/>
    <n v="5122444"/>
    <n v="319974"/>
    <n v="430061"/>
    <n v="4399992"/>
    <n v="40922"/>
    <n v="215387"/>
    <n v="2890690"/>
    <n v="238"/>
  </r>
  <r>
    <n v="2010"/>
    <n v="13219"/>
    <s v="City of Nashwauk"/>
    <s v="A"/>
    <s v="Bundled"/>
    <s v="O"/>
    <x v="5"/>
    <x v="0"/>
    <n v="272"/>
    <n v="4587"/>
    <n v="531"/>
    <n v="300"/>
    <n v="4746"/>
    <n v="97"/>
    <s v="."/>
    <s v="."/>
    <s v="."/>
  </r>
  <r>
    <n v="2010"/>
    <n v="13227"/>
    <s v="Natchez Trace Elec Power Assn"/>
    <s v="A"/>
    <s v="Bundled"/>
    <s v="O"/>
    <x v="1"/>
    <x v="1"/>
    <n v="19602"/>
    <n v="203288"/>
    <n v="12464"/>
    <n v="11053"/>
    <n v="100402"/>
    <n v="3361"/>
    <n v="3579"/>
    <n v="36508"/>
    <n v="6"/>
  </r>
  <r>
    <n v="2010"/>
    <n v="13228"/>
    <s v="City of Natchitoches"/>
    <s v="A"/>
    <s v="Bundled"/>
    <s v="O"/>
    <x v="2"/>
    <x v="0"/>
    <n v="10293"/>
    <n v="103837"/>
    <n v="7443"/>
    <n v="11554"/>
    <n v="109650"/>
    <n v="1194"/>
    <n v="5754"/>
    <n v="87077"/>
    <n v="5"/>
  </r>
  <r>
    <n v="2010"/>
    <n v="13233"/>
    <s v="City of Neligh"/>
    <s v="A"/>
    <s v="Bundled"/>
    <s v="O"/>
    <x v="26"/>
    <x v="0"/>
    <n v="934"/>
    <n v="10375"/>
    <n v="913"/>
    <n v="804"/>
    <n v="10139"/>
    <n v="262"/>
    <s v="."/>
    <s v="."/>
    <s v="."/>
  </r>
  <r>
    <n v="2010"/>
    <n v="13286"/>
    <s v="New Hampton Village Precinct"/>
    <s v="A"/>
    <s v="Bundled"/>
    <s v="O"/>
    <x v="34"/>
    <x v="0"/>
    <n v="85"/>
    <n v="628"/>
    <n v="83"/>
    <n v="331"/>
    <n v="2392"/>
    <n v="12"/>
    <s v="."/>
    <s v="."/>
    <s v="."/>
  </r>
  <r>
    <n v="2010"/>
    <n v="13292"/>
    <s v="Norris Electric Coop"/>
    <s v="A"/>
    <s v="Bundled"/>
    <s v="O"/>
    <x v="6"/>
    <x v="1"/>
    <n v="23368.2"/>
    <n v="264114"/>
    <n v="17125"/>
    <n v="2057"/>
    <n v="24046"/>
    <n v="1553"/>
    <n v="5407.6"/>
    <n v="72151"/>
    <n v="400"/>
  </r>
  <r>
    <n v="2010"/>
    <n v="13314"/>
    <s v="Navajo Tribal Utility Authority"/>
    <s v="A"/>
    <s v="Bundled"/>
    <s v="O"/>
    <x v="13"/>
    <x v="7"/>
    <n v="14460"/>
    <n v="149526"/>
    <n v="26848"/>
    <n v="21252"/>
    <n v="185573"/>
    <n v="3298"/>
    <n v="14376"/>
    <n v="169498"/>
    <n v="3"/>
  </r>
  <r>
    <n v="2010"/>
    <n v="13314"/>
    <s v="Navajo Tribal Utility Authority"/>
    <s v="A"/>
    <s v="Bundled"/>
    <s v="O"/>
    <x v="38"/>
    <x v="7"/>
    <n v="4552"/>
    <n v="45396"/>
    <n v="7860"/>
    <n v="5767"/>
    <n v="49450"/>
    <n v="780"/>
    <n v="2205"/>
    <n v="36429"/>
    <n v="134"/>
  </r>
  <r>
    <n v="2010"/>
    <n v="13314"/>
    <s v="Navajo Tribal Utility Authority"/>
    <s v="A"/>
    <s v="Bundled"/>
    <s v="O"/>
    <x v="44"/>
    <x v="7"/>
    <n v="308"/>
    <n v="3186"/>
    <n v="466"/>
    <n v="537"/>
    <n v="4674"/>
    <n v="66"/>
    <s v="."/>
    <s v="."/>
    <s v="."/>
  </r>
  <r>
    <n v="2010"/>
    <n v="13318"/>
    <s v="Navopache Electric Coop, Inc"/>
    <s v="A"/>
    <s v="Bundled"/>
    <s v="O"/>
    <x v="13"/>
    <x v="1"/>
    <n v="25830.9"/>
    <n v="239338"/>
    <n v="34891"/>
    <n v="12668.4"/>
    <n v="140818"/>
    <n v="3546"/>
    <n v="2048"/>
    <n v="26867"/>
    <n v="72"/>
  </r>
  <r>
    <n v="2010"/>
    <n v="13318"/>
    <s v="Navopache Electric Coop, Inc"/>
    <s v="A"/>
    <s v="Bundled"/>
    <s v="O"/>
    <x v="38"/>
    <x v="1"/>
    <n v="837.9"/>
    <n v="7150"/>
    <n v="1369"/>
    <n v="319.10000000000002"/>
    <n v="3161"/>
    <n v="217"/>
    <n v="5.7"/>
    <n v="65"/>
    <n v="1"/>
  </r>
  <r>
    <n v="2010"/>
    <n v="13332"/>
    <s v="Navarro County Elec Coop, Inc"/>
    <s v="A"/>
    <s v="Bundled"/>
    <s v="O"/>
    <x v="27"/>
    <x v="1"/>
    <n v="24969"/>
    <n v="222826"/>
    <n v="13507"/>
    <n v="3167"/>
    <n v="28652"/>
    <n v="1060"/>
    <n v="9516"/>
    <n v="121767"/>
    <n v="9"/>
  </r>
  <r>
    <n v="2010"/>
    <n v="13334"/>
    <s v="City of Nebraska City"/>
    <s v="A"/>
    <s v="Bundled"/>
    <s v="O"/>
    <x v="26"/>
    <x v="0"/>
    <n v="5168"/>
    <n v="55971"/>
    <n v="4705"/>
    <n v="2992"/>
    <n v="31199"/>
    <n v="894"/>
    <n v="5342"/>
    <n v="71046"/>
    <n v="30"/>
  </r>
  <r>
    <n v="2010"/>
    <n v="13337"/>
    <s v="Nebraska Public Power District"/>
    <s v="A"/>
    <s v="Bundled"/>
    <s v="O"/>
    <x v="26"/>
    <x v="4"/>
    <n v="85131"/>
    <n v="859036"/>
    <n v="69278"/>
    <n v="86972"/>
    <n v="1114219"/>
    <n v="17684"/>
    <n v="64063"/>
    <n v="1238840"/>
    <n v="790"/>
  </r>
  <r>
    <n v="2010"/>
    <n v="13337"/>
    <s v="Nebraska Public Power District"/>
    <s v="A"/>
    <s v="Bundled"/>
    <s v="O"/>
    <x v="32"/>
    <x v="4"/>
    <n v="1246"/>
    <n v="15918"/>
    <n v="1023"/>
    <n v="1249"/>
    <n v="19598"/>
    <n v="214"/>
    <s v="."/>
    <s v="."/>
    <s v="."/>
  </r>
  <r>
    <n v="2010"/>
    <n v="13352"/>
    <s v="City of Negaunee"/>
    <s v="A"/>
    <s v="Bundled"/>
    <s v="O"/>
    <x v="25"/>
    <x v="0"/>
    <n v="1987"/>
    <n v="11461"/>
    <n v="2015"/>
    <n v="1310"/>
    <n v="10492"/>
    <n v="236"/>
    <n v="0"/>
    <n v="0"/>
    <n v="0"/>
  </r>
  <r>
    <n v="2010"/>
    <n v="13374"/>
    <s v="Constellation NewEnergy, Inc"/>
    <s v="B"/>
    <s v="Energy"/>
    <s v="O"/>
    <x v="19"/>
    <x v="2"/>
    <n v="0"/>
    <n v="0"/>
    <n v="0"/>
    <n v="173701"/>
    <n v="2553461"/>
    <n v="201"/>
    <n v="79387"/>
    <n v="1354774"/>
    <n v="24"/>
  </r>
  <r>
    <n v="2010"/>
    <n v="13374"/>
    <s v="Constellation NewEnergy, Inc"/>
    <s v="B"/>
    <s v="Energy"/>
    <s v="O"/>
    <x v="48"/>
    <x v="2"/>
    <n v="0"/>
    <n v="0"/>
    <n v="0"/>
    <n v="265518"/>
    <n v="2516320"/>
    <n v="1630"/>
    <n v="126913"/>
    <n v="1164209"/>
    <n v="615"/>
  </r>
  <r>
    <n v="2010"/>
    <n v="13374"/>
    <s v="Constellation NewEnergy, Inc"/>
    <s v="B"/>
    <s v="Energy"/>
    <s v="O"/>
    <x v="49"/>
    <x v="2"/>
    <n v="0"/>
    <n v="0"/>
    <n v="0"/>
    <n v="204057"/>
    <n v="2369901"/>
    <n v="205"/>
    <n v="947"/>
    <n v="12091"/>
    <n v="1"/>
  </r>
  <r>
    <n v="2010"/>
    <n v="13374"/>
    <s v="Constellation NewEnergy, Inc"/>
    <s v="B"/>
    <s v="Energy"/>
    <s v="O"/>
    <x v="45"/>
    <x v="2"/>
    <n v="0"/>
    <n v="0"/>
    <n v="0"/>
    <n v="52044"/>
    <n v="638164"/>
    <n v="120"/>
    <n v="18252"/>
    <n v="236226"/>
    <n v="28"/>
  </r>
  <r>
    <n v="2010"/>
    <n v="13374"/>
    <s v="Constellation NewEnergy, Inc"/>
    <s v="B"/>
    <s v="Energy"/>
    <s v="O"/>
    <x v="6"/>
    <x v="2"/>
    <n v="0"/>
    <n v="0"/>
    <n v="0"/>
    <n v="361499"/>
    <n v="5309426"/>
    <n v="2100"/>
    <n v="208909"/>
    <n v="3164396"/>
    <n v="643"/>
  </r>
  <r>
    <n v="2010"/>
    <n v="13374"/>
    <s v="Constellation NewEnergy, Inc"/>
    <s v="B"/>
    <s v="Energy"/>
    <s v="O"/>
    <x v="33"/>
    <x v="2"/>
    <n v="0"/>
    <n v="0"/>
    <n v="0"/>
    <n v="345548"/>
    <n v="3478609"/>
    <n v="2165"/>
    <n v="128421"/>
    <n v="1289164"/>
    <n v="555"/>
  </r>
  <r>
    <n v="2010"/>
    <n v="13374"/>
    <s v="Constellation NewEnergy, Inc"/>
    <s v="B"/>
    <s v="Energy"/>
    <s v="O"/>
    <x v="3"/>
    <x v="2"/>
    <n v="0"/>
    <n v="0"/>
    <n v="0"/>
    <n v="317893"/>
    <n v="3030721"/>
    <n v="875"/>
    <n v="73192"/>
    <n v="924434"/>
    <n v="120"/>
  </r>
  <r>
    <n v="2010"/>
    <n v="13374"/>
    <s v="Constellation NewEnergy, Inc"/>
    <s v="B"/>
    <s v="Energy"/>
    <s v="O"/>
    <x v="39"/>
    <x v="2"/>
    <n v="0"/>
    <n v="0"/>
    <n v="0"/>
    <n v="67151"/>
    <n v="704002"/>
    <n v="388"/>
    <n v="25217"/>
    <n v="283996"/>
    <n v="63"/>
  </r>
  <r>
    <n v="2010"/>
    <n v="13374"/>
    <s v="Constellation NewEnergy, Inc"/>
    <s v="B"/>
    <s v="Energy"/>
    <s v="O"/>
    <x v="25"/>
    <x v="2"/>
    <n v="0"/>
    <n v="0"/>
    <n v="0"/>
    <n v="99145"/>
    <n v="1544154"/>
    <n v="392"/>
    <n v="53716"/>
    <n v="850023"/>
    <n v="112"/>
  </r>
  <r>
    <n v="2010"/>
    <n v="13374"/>
    <s v="Constellation NewEnergy, Inc"/>
    <s v="B"/>
    <s v="Energy"/>
    <s v="O"/>
    <x v="34"/>
    <x v="2"/>
    <n v="0"/>
    <n v="0"/>
    <n v="0"/>
    <n v="42178"/>
    <n v="514698"/>
    <n v="189"/>
    <n v="27575"/>
    <n v="319366"/>
    <n v="65"/>
  </r>
  <r>
    <n v="2010"/>
    <n v="13374"/>
    <s v="Constellation NewEnergy, Inc"/>
    <s v="B"/>
    <s v="Energy"/>
    <s v="O"/>
    <x v="37"/>
    <x v="2"/>
    <n v="1325"/>
    <n v="12515"/>
    <n v="2735"/>
    <n v="331259"/>
    <n v="4010485"/>
    <n v="704"/>
    <n v="65761"/>
    <n v="786639"/>
    <n v="97"/>
  </r>
  <r>
    <n v="2010"/>
    <n v="13374"/>
    <s v="Constellation NewEnergy, Inc"/>
    <s v="B"/>
    <s v="Energy"/>
    <s v="O"/>
    <x v="8"/>
    <x v="2"/>
    <n v="0"/>
    <n v="0"/>
    <n v="0"/>
    <n v="470856"/>
    <n v="5490409"/>
    <n v="799"/>
    <n v="75166"/>
    <n v="1069828"/>
    <n v="73"/>
  </r>
  <r>
    <n v="2010"/>
    <n v="13374"/>
    <s v="Constellation NewEnergy, Inc"/>
    <s v="B"/>
    <s v="Energy"/>
    <s v="O"/>
    <x v="9"/>
    <x v="2"/>
    <n v="0"/>
    <n v="0"/>
    <n v="0"/>
    <n v="36777"/>
    <n v="650795"/>
    <n v="279"/>
    <n v="19266"/>
    <n v="396348"/>
    <n v="47"/>
  </r>
  <r>
    <n v="2010"/>
    <n v="13374"/>
    <s v="Constellation NewEnergy, Inc"/>
    <s v="B"/>
    <s v="Energy"/>
    <s v="O"/>
    <x v="35"/>
    <x v="2"/>
    <n v="0"/>
    <n v="0"/>
    <n v="0"/>
    <n v="1132"/>
    <n v="25484"/>
    <n v="2"/>
    <n v="0"/>
    <n v="0"/>
    <n v="0"/>
  </r>
  <r>
    <n v="2010"/>
    <n v="13374"/>
    <s v="Constellation NewEnergy, Inc"/>
    <s v="B"/>
    <s v="Energy"/>
    <s v="O"/>
    <x v="46"/>
    <x v="2"/>
    <n v="0"/>
    <n v="0"/>
    <n v="0"/>
    <n v="235453"/>
    <n v="3129095"/>
    <n v="1175"/>
    <n v="40965"/>
    <n v="576138"/>
    <n v="112"/>
  </r>
  <r>
    <n v="2010"/>
    <n v="13374"/>
    <s v="Constellation NewEnergy, Inc"/>
    <s v="B"/>
    <s v="Energy"/>
    <s v="O"/>
    <x v="47"/>
    <x v="2"/>
    <n v="0"/>
    <n v="0"/>
    <n v="0"/>
    <n v="35693"/>
    <n v="387627"/>
    <n v="166"/>
    <n v="17572"/>
    <n v="191168"/>
    <n v="49"/>
  </r>
  <r>
    <n v="2010"/>
    <n v="13374"/>
    <s v="Constellation NewEnergy, Inc"/>
    <s v="D"/>
    <s v="Bundled"/>
    <s v="O"/>
    <x v="27"/>
    <x v="2"/>
    <n v="0"/>
    <n v="0"/>
    <n v="0"/>
    <n v="375201"/>
    <n v="5249098"/>
    <n v="2382"/>
    <n v="262751"/>
    <n v="4630754"/>
    <n v="171"/>
  </r>
  <r>
    <n v="2010"/>
    <n v="13375"/>
    <s v="City of Nelson"/>
    <s v="A"/>
    <s v="Bundled"/>
    <s v="O"/>
    <x v="26"/>
    <x v="0"/>
    <n v="322"/>
    <n v="3331"/>
    <n v="263"/>
    <n v="186"/>
    <n v="2327"/>
    <n v="77"/>
    <s v="."/>
    <s v="."/>
    <s v="."/>
  </r>
  <r>
    <n v="2010"/>
    <n v="13380"/>
    <s v="City of Neodesha"/>
    <s v="A"/>
    <s v="Bundled"/>
    <s v="O"/>
    <x v="23"/>
    <x v="0"/>
    <n v="1436"/>
    <n v="13922"/>
    <n v="1353"/>
    <n v="434"/>
    <n v="4185"/>
    <n v="218"/>
    <n v="2142"/>
    <n v="25586"/>
    <n v="108"/>
  </r>
  <r>
    <n v="2010"/>
    <n v="13382"/>
    <s v="City of Neola"/>
    <s v="A"/>
    <s v="Bundled"/>
    <s v="O"/>
    <x v="11"/>
    <x v="0"/>
    <n v="319"/>
    <n v="3680"/>
    <n v="402"/>
    <n v="84"/>
    <n v="1534"/>
    <n v="81"/>
    <s v="."/>
    <s v="."/>
    <s v="."/>
  </r>
  <r>
    <n v="2010"/>
    <n v="13386"/>
    <s v="Nemaha-Marshall E C A, Inc"/>
    <s v="A"/>
    <s v="Bundled"/>
    <s v="O"/>
    <x v="23"/>
    <x v="1"/>
    <n v="4056"/>
    <n v="39431"/>
    <n v="2976"/>
    <n v="889"/>
    <n v="7591"/>
    <n v="349"/>
    <n v="3"/>
    <n v="24"/>
    <n v="8"/>
  </r>
  <r>
    <n v="2010"/>
    <n v="13387"/>
    <s v="Nespelem Valley Elec Coop, Inc"/>
    <s v="A"/>
    <s v="Bundled"/>
    <s v="O"/>
    <x v="22"/>
    <x v="1"/>
    <n v="1308"/>
    <n v="18586"/>
    <n v="1193"/>
    <n v="826"/>
    <n v="13022"/>
    <n v="250"/>
    <n v="670"/>
    <n v="11569"/>
    <n v="97"/>
  </r>
  <r>
    <n v="2010"/>
    <n v="13388"/>
    <s v="Nephi City Corporation"/>
    <s v="A"/>
    <s v="Bundled"/>
    <s v="O"/>
    <x v="44"/>
    <x v="0"/>
    <n v="1206"/>
    <n v="20649"/>
    <n v="1893"/>
    <n v="2393"/>
    <n v="36893"/>
    <n v="313"/>
    <s v="."/>
    <s v="."/>
    <s v="."/>
  </r>
  <r>
    <n v="2010"/>
    <n v="13407"/>
    <s v="Nevada Power Co"/>
    <s v="A"/>
    <s v="Bundled"/>
    <s v="O"/>
    <x v="14"/>
    <x v="3"/>
    <n v="1088830"/>
    <n v="8684388"/>
    <n v="728069"/>
    <n v="449040"/>
    <n v="4510827"/>
    <n v="100260"/>
    <n v="670314"/>
    <n v="7669629"/>
    <n v="1672"/>
  </r>
  <r>
    <n v="2010"/>
    <n v="13407"/>
    <s v="Nevada Power Co"/>
    <s v="C"/>
    <s v="Delivery"/>
    <s v="O"/>
    <x v="14"/>
    <x v="3"/>
    <n v="0"/>
    <n v="0"/>
    <n v="0"/>
    <n v="2834"/>
    <n v="277017"/>
    <n v="40"/>
    <n v="0"/>
    <n v="0"/>
    <n v="0"/>
  </r>
  <r>
    <n v="2010"/>
    <n v="13412"/>
    <s v="City of New Albany"/>
    <s v="A"/>
    <s v="Bundled"/>
    <s v="O"/>
    <x v="1"/>
    <x v="0"/>
    <n v="11743"/>
    <n v="127487"/>
    <n v="7922"/>
    <n v="10498"/>
    <n v="105411"/>
    <n v="2548"/>
    <n v="5063"/>
    <n v="47532"/>
    <n v="5"/>
  </r>
  <r>
    <n v="2010"/>
    <n v="13416"/>
    <s v="City of New Bern"/>
    <s v="A"/>
    <s v="Bundled"/>
    <s v="O"/>
    <x v="18"/>
    <x v="0"/>
    <n v="31906"/>
    <n v="257455"/>
    <n v="17997"/>
    <n v="27294"/>
    <n v="204405"/>
    <n v="3429"/>
    <n v="2367"/>
    <n v="23212"/>
    <n v="7"/>
  </r>
  <r>
    <n v="2010"/>
    <n v="13418"/>
    <s v="City of New Braunfels"/>
    <s v="A"/>
    <s v="Bundled"/>
    <s v="O"/>
    <x v="27"/>
    <x v="0"/>
    <n v="32804.199999999997"/>
    <n v="396349"/>
    <n v="24467"/>
    <n v="26199.3"/>
    <n v="347011"/>
    <n v="4890"/>
    <n v="27057.5"/>
    <n v="439494"/>
    <n v="13"/>
  </r>
  <r>
    <n v="2010"/>
    <n v="13420"/>
    <s v="Village of New Bremen"/>
    <s v="A"/>
    <s v="Bundled"/>
    <s v="O"/>
    <x v="9"/>
    <x v="0"/>
    <n v="1230"/>
    <n v="15697"/>
    <n v="1333"/>
    <n v="1548"/>
    <n v="20409"/>
    <n v="242"/>
    <n v="1671"/>
    <n v="22848"/>
    <n v="4"/>
  </r>
  <r>
    <n v="2010"/>
    <n v="13423"/>
    <s v="Town of New Carlisle"/>
    <s v="A"/>
    <s v="Bundled"/>
    <s v="O"/>
    <x v="12"/>
    <x v="0"/>
    <n v="697"/>
    <n v="6564"/>
    <n v="736"/>
    <n v="519"/>
    <n v="5317"/>
    <n v="132"/>
    <n v="0"/>
    <n v="0"/>
    <n v="0"/>
  </r>
  <r>
    <n v="2010"/>
    <n v="13424"/>
    <s v="New Castle Municipal Serv Comm"/>
    <s v="A"/>
    <s v="Bundled"/>
    <s v="O"/>
    <x v="45"/>
    <x v="0"/>
    <n v="3232"/>
    <n v="21515"/>
    <n v="2249"/>
    <n v="7287"/>
    <n v="56280"/>
    <n v="320"/>
    <s v="."/>
    <s v="."/>
    <s v="."/>
  </r>
  <r>
    <n v="2010"/>
    <n v="13437"/>
    <s v="City of Newbern"/>
    <s v="A"/>
    <s v="Bundled"/>
    <s v="O"/>
    <x v="28"/>
    <x v="0"/>
    <n v="1883"/>
    <n v="22176"/>
    <n v="1424"/>
    <n v="1571"/>
    <n v="16931"/>
    <n v="321"/>
    <n v="6468"/>
    <n v="93890"/>
    <n v="5"/>
  </r>
  <r>
    <n v="2010"/>
    <n v="13438"/>
    <s v="Village of New Glarus"/>
    <s v="A"/>
    <s v="Bundled"/>
    <s v="O"/>
    <x v="7"/>
    <x v="0"/>
    <n v="999"/>
    <n v="8185"/>
    <n v="991"/>
    <n v="1147.3"/>
    <n v="10710"/>
    <n v="187"/>
    <n v="504.3"/>
    <n v="5905"/>
    <n v="1"/>
  </r>
  <r>
    <n v="2010"/>
    <n v="13441"/>
    <s v="New Hampshire Elec Coop Inc"/>
    <s v="A"/>
    <s v="Bundled"/>
    <s v="O"/>
    <x v="34"/>
    <x v="1"/>
    <n v="85035"/>
    <n v="441564"/>
    <n v="68090"/>
    <n v="30156"/>
    <n v="172464"/>
    <n v="9750"/>
    <n v="4960"/>
    <n v="43076"/>
    <n v="7"/>
  </r>
  <r>
    <n v="2010"/>
    <n v="13441"/>
    <s v="New Hampshire Elec Coop Inc"/>
    <s v="C"/>
    <s v="Delivery"/>
    <s v="O"/>
    <x v="34"/>
    <x v="1"/>
    <n v="116"/>
    <n v="1203"/>
    <n v="147"/>
    <n v="4816"/>
    <n v="64512"/>
    <n v="573"/>
    <n v="1216"/>
    <n v="16318"/>
    <n v="2"/>
  </r>
  <r>
    <n v="2010"/>
    <n v="13444"/>
    <s v="City of New Hampton"/>
    <s v="A"/>
    <s v="Bundled"/>
    <s v="O"/>
    <x v="11"/>
    <x v="0"/>
    <n v="1036"/>
    <n v="15325"/>
    <n v="1723"/>
    <n v="909"/>
    <n v="12989"/>
    <n v="838"/>
    <n v="1492"/>
    <n v="26834"/>
    <n v="25"/>
  </r>
  <r>
    <n v="2010"/>
    <n v="13448"/>
    <s v="City of New Holstein"/>
    <s v="A"/>
    <s v="Bundled"/>
    <s v="O"/>
    <x v="7"/>
    <x v="0"/>
    <n v="2255.8000000000002"/>
    <n v="19665"/>
    <n v="2047"/>
    <n v="2502.6"/>
    <n v="22841"/>
    <n v="354"/>
    <n v="0"/>
    <n v="0"/>
    <n v="0"/>
  </r>
  <r>
    <n v="2010"/>
    <n v="13464"/>
    <s v="Village of New Knoxville"/>
    <s v="A"/>
    <s v="Bundled"/>
    <s v="O"/>
    <x v="9"/>
    <x v="0"/>
    <n v="304"/>
    <n v="3457"/>
    <n v="390"/>
    <n v="382"/>
    <n v="2943"/>
    <n v="63"/>
    <n v="250"/>
    <n v="3198"/>
    <n v="4"/>
  </r>
  <r>
    <n v="2010"/>
    <n v="13465"/>
    <s v="City of Nielsville"/>
    <s v="A"/>
    <s v="Bundled"/>
    <s v="O"/>
    <x v="5"/>
    <x v="0"/>
    <n v="39"/>
    <n v="368"/>
    <n v="50"/>
    <n v="15"/>
    <n v="160"/>
    <n v="7"/>
    <s v="."/>
    <s v="."/>
    <s v="."/>
  </r>
  <r>
    <n v="2010"/>
    <n v="13466"/>
    <s v="City of New Lisbon"/>
    <s v="A"/>
    <s v="Bundled"/>
    <s v="O"/>
    <x v="7"/>
    <x v="0"/>
    <n v="575"/>
    <n v="5285"/>
    <n v="664"/>
    <n v="353"/>
    <n v="4226"/>
    <n v="164"/>
    <n v="1310"/>
    <n v="14700"/>
    <n v="24"/>
  </r>
  <r>
    <n v="2010"/>
    <n v="13467"/>
    <s v="New London Electric&amp;Water Util"/>
    <s v="A"/>
    <s v="Bundled"/>
    <s v="O"/>
    <x v="7"/>
    <x v="0"/>
    <n v="2966"/>
    <n v="27123"/>
    <n v="3291"/>
    <n v="3624.1"/>
    <n v="38471"/>
    <n v="498"/>
    <n v="8906.5"/>
    <n v="116215"/>
    <n v="6"/>
  </r>
  <r>
    <n v="2010"/>
    <n v="13468"/>
    <s v="New London Municipal Utilities"/>
    <s v="A"/>
    <s v="Bundled"/>
    <s v="O"/>
    <x v="11"/>
    <x v="0"/>
    <n v="1048.3"/>
    <n v="10081"/>
    <n v="1120"/>
    <n v="447"/>
    <n v="4335"/>
    <n v="149"/>
    <s v="."/>
    <s v="."/>
    <s v="."/>
  </r>
  <r>
    <n v="2010"/>
    <n v="13470"/>
    <s v="City of New Madrid"/>
    <s v="A"/>
    <s v="Bundled"/>
    <s v="O"/>
    <x v="20"/>
    <x v="0"/>
    <n v="1701"/>
    <n v="28180"/>
    <n v="1472"/>
    <n v="721"/>
    <n v="10470"/>
    <n v="277"/>
    <n v="367"/>
    <n v="5662"/>
    <n v="8"/>
  </r>
  <r>
    <n v="2010"/>
    <n v="13471"/>
    <s v="New Martinsville City of"/>
    <s v="A"/>
    <s v="Bundled"/>
    <s v="O"/>
    <x v="30"/>
    <x v="0"/>
    <n v="1215"/>
    <n v="13720"/>
    <n v="1368"/>
    <n v="1950"/>
    <n v="19283"/>
    <n v="428"/>
    <n v="0"/>
    <n v="0"/>
    <n v="0"/>
  </r>
  <r>
    <n v="2010"/>
    <n v="13477"/>
    <s v="Nelson Lagoon Elec Coop Inc"/>
    <s v="A"/>
    <s v="Bundled"/>
    <s v="O"/>
    <x v="15"/>
    <x v="1"/>
    <n v="120"/>
    <n v="162"/>
    <n v="36"/>
    <n v="160.69999999999999"/>
    <n v="217"/>
    <n v="24"/>
    <n v="0"/>
    <n v="0"/>
    <n v="0"/>
  </r>
  <r>
    <n v="2010"/>
    <n v="13478"/>
    <s v="Entergy New Orleans Inc"/>
    <s v="A"/>
    <s v="Bundled"/>
    <s v="O"/>
    <x v="2"/>
    <x v="3"/>
    <n v="196560.9"/>
    <n v="1860713"/>
    <n v="136556"/>
    <n v="242661"/>
    <n v="2697329"/>
    <n v="15110"/>
    <n v="35825.9"/>
    <n v="503144"/>
    <n v="2278"/>
  </r>
  <r>
    <n v="2010"/>
    <n v="13480"/>
    <s v="New Prague Utilities Comm"/>
    <s v="A"/>
    <s v="Bundled"/>
    <s v="O"/>
    <x v="5"/>
    <x v="0"/>
    <n v="2036"/>
    <n v="18416"/>
    <n v="2213"/>
    <n v="918"/>
    <n v="9148"/>
    <n v="253"/>
    <n v="2959"/>
    <n v="34519"/>
    <n v="41"/>
  </r>
  <r>
    <n v="2010"/>
    <n v="13481"/>
    <s v="City of New Richmond"/>
    <s v="A"/>
    <s v="Bundled"/>
    <s v="O"/>
    <x v="7"/>
    <x v="0"/>
    <n v="3419.3"/>
    <n v="32078"/>
    <n v="3589"/>
    <n v="5293.9"/>
    <n v="54598"/>
    <n v="633"/>
    <n v="280.10000000000002"/>
    <n v="2780"/>
    <n v="1"/>
  </r>
  <r>
    <n v="2010"/>
    <n v="13482"/>
    <s v="New River Light &amp; Power Co"/>
    <s v="A"/>
    <s v="Bundled"/>
    <s v="O"/>
    <x v="18"/>
    <x v="7"/>
    <n v="4654"/>
    <n v="56138"/>
    <n v="5675"/>
    <n v="11157"/>
    <n v="169974"/>
    <n v="1895"/>
    <n v="460"/>
    <n v="6743"/>
    <n v="2"/>
  </r>
  <r>
    <n v="2010"/>
    <n v="13483"/>
    <s v="City of New Roads"/>
    <s v="A"/>
    <s v="Bundled"/>
    <s v="O"/>
    <x v="2"/>
    <x v="0"/>
    <n v="1775.5"/>
    <n v="25180"/>
    <n v="1770"/>
    <n v="2295.1999999999998"/>
    <n v="34856"/>
    <n v="380"/>
    <s v="."/>
    <s v="."/>
    <s v="."/>
  </r>
  <r>
    <n v="2010"/>
    <n v="13485"/>
    <s v="New Smyrna Beach City of"/>
    <s v="A"/>
    <s v="Bundled"/>
    <s v="O"/>
    <x v="17"/>
    <x v="0"/>
    <n v="32037"/>
    <n v="265763"/>
    <n v="22018"/>
    <n v="15982"/>
    <n v="130090"/>
    <n v="3060"/>
    <s v="."/>
    <s v="."/>
    <s v="."/>
  </r>
  <r>
    <n v="2010"/>
    <n v="13488"/>
    <s v="New Ulm Public Utilities Comm"/>
    <s v="A"/>
    <s v="Bundled"/>
    <s v="O"/>
    <x v="5"/>
    <x v="0"/>
    <n v="5721"/>
    <n v="46452"/>
    <n v="5952"/>
    <n v="6900"/>
    <n v="69276"/>
    <n v="1067"/>
    <n v="7575"/>
    <n v="81715"/>
    <n v="9"/>
  </r>
  <r>
    <n v="2010"/>
    <n v="13489"/>
    <s v="Borough of New Wilmington"/>
    <s v="A"/>
    <s v="Bundled"/>
    <s v="O"/>
    <x v="46"/>
    <x v="0"/>
    <n v="651.70000000000005"/>
    <n v="4654"/>
    <n v="578"/>
    <n v="1883.3"/>
    <n v="14981"/>
    <n v="158"/>
    <s v="."/>
    <s v="."/>
    <s v="."/>
  </r>
  <r>
    <n v="2010"/>
    <n v="13495"/>
    <s v="City of Newfolden"/>
    <s v="A"/>
    <s v="Bundled"/>
    <s v="O"/>
    <x v="5"/>
    <x v="0"/>
    <n v="192"/>
    <n v="2142"/>
    <n v="184"/>
    <n v="161"/>
    <n v="1967"/>
    <n v="34"/>
    <s v="."/>
    <s v="."/>
    <s v="."/>
  </r>
  <r>
    <n v="2010"/>
    <n v="13511"/>
    <s v="New York State Elec &amp; Gas Corp"/>
    <s v="A"/>
    <s v="Bundled"/>
    <s v="O"/>
    <x v="8"/>
    <x v="3"/>
    <n v="570194"/>
    <n v="5120503"/>
    <n v="611712"/>
    <n v="181213"/>
    <n v="1774115"/>
    <n v="71547"/>
    <n v="35366"/>
    <n v="585294"/>
    <n v="939"/>
  </r>
  <r>
    <n v="2010"/>
    <n v="13511"/>
    <s v="New York State Elec &amp; Gas Corp"/>
    <s v="C"/>
    <s v="Delivery"/>
    <s v="O"/>
    <x v="8"/>
    <x v="3"/>
    <n v="68138"/>
    <n v="1398004"/>
    <n v="149116"/>
    <n v="118592"/>
    <n v="3759408"/>
    <n v="43011"/>
    <n v="29577"/>
    <n v="2382846"/>
    <n v="1409"/>
  </r>
  <r>
    <n v="2010"/>
    <n v="13519"/>
    <s v="Newark City of"/>
    <s v="A"/>
    <s v="Bundled"/>
    <s v="O"/>
    <x v="45"/>
    <x v="0"/>
    <n v="14727"/>
    <n v="95050"/>
    <n v="10425"/>
    <n v="10709"/>
    <n v="70985"/>
    <n v="1572"/>
    <n v="32021"/>
    <n v="240018"/>
    <n v="53"/>
  </r>
  <r>
    <n v="2010"/>
    <n v="13520"/>
    <s v="New-Mac Electric Coop, Inc"/>
    <s v="A"/>
    <s v="Bundled"/>
    <s v="O"/>
    <x v="20"/>
    <x v="1"/>
    <n v="27135"/>
    <n v="275277"/>
    <n v="16625"/>
    <n v="3320"/>
    <n v="34758"/>
    <n v="135"/>
    <n v="4418"/>
    <n v="70365"/>
    <n v="4"/>
  </r>
  <r>
    <n v="2010"/>
    <n v="13521"/>
    <s v="City of Newberry"/>
    <s v="A"/>
    <s v="Bundled"/>
    <s v="O"/>
    <x v="17"/>
    <x v="0"/>
    <n v="2350"/>
    <n v="17328"/>
    <n v="1227"/>
    <n v="1470"/>
    <n v="10258"/>
    <n v="255"/>
    <n v="739"/>
    <n v="5666"/>
    <n v="33"/>
  </r>
  <r>
    <n v="2010"/>
    <n v="13523"/>
    <s v="City of Newberry"/>
    <s v="A"/>
    <s v="Bundled"/>
    <s v="O"/>
    <x v="0"/>
    <x v="0"/>
    <n v="5250"/>
    <n v="53010"/>
    <n v="4060"/>
    <n v="6338"/>
    <n v="67052"/>
    <n v="870"/>
    <n v="6141"/>
    <n v="85230"/>
    <n v="13"/>
  </r>
  <r>
    <n v="2010"/>
    <n v="13524"/>
    <s v="Newberry Electric Coop, Inc"/>
    <s v="A"/>
    <s v="Bundled"/>
    <s v="O"/>
    <x v="0"/>
    <x v="1"/>
    <n v="20886"/>
    <n v="177510"/>
    <n v="11835"/>
    <n v="3339"/>
    <n v="28613"/>
    <n v="708"/>
    <n v="7097"/>
    <n v="86926"/>
    <n v="18"/>
  </r>
  <r>
    <n v="2010"/>
    <n v="13525"/>
    <s v="Newberry Water &amp; Light Board"/>
    <s v="A"/>
    <s v="Bundled"/>
    <s v="O"/>
    <x v="25"/>
    <x v="0"/>
    <n v="1430.4"/>
    <n v="13039"/>
    <n v="1158"/>
    <n v="379"/>
    <n v="3664"/>
    <n v="228"/>
    <n v="222.6"/>
    <n v="1600"/>
    <n v="16"/>
  </r>
  <r>
    <n v="2010"/>
    <n v="13527"/>
    <s v="City of Newburg"/>
    <s v="A"/>
    <s v="Bundled"/>
    <s v="O"/>
    <x v="20"/>
    <x v="0"/>
    <n v="386"/>
    <n v="3591"/>
    <n v="233"/>
    <n v="23"/>
    <n v="224"/>
    <n v="9"/>
    <n v="0"/>
    <n v="0"/>
    <n v="0"/>
  </r>
  <r>
    <n v="2010"/>
    <n v="13530"/>
    <s v="City of Newkirk"/>
    <s v="A"/>
    <s v="Bundled"/>
    <s v="O"/>
    <x v="24"/>
    <x v="0"/>
    <n v="928"/>
    <n v="11653"/>
    <n v="1189"/>
    <n v="143"/>
    <n v="1717"/>
    <n v="144"/>
    <n v="522"/>
    <n v="11943"/>
    <n v="44"/>
  </r>
  <r>
    <n v="2010"/>
    <n v="13547"/>
    <s v="Newnan Wtr, Sewer &amp; Light Comm"/>
    <s v="A"/>
    <s v="Bundled"/>
    <s v="O"/>
    <x v="10"/>
    <x v="0"/>
    <n v="9432"/>
    <n v="90246"/>
    <n v="7435"/>
    <n v="15703"/>
    <n v="151216"/>
    <n v="1632"/>
    <n v="6222"/>
    <n v="95623"/>
    <n v="1"/>
  </r>
  <r>
    <n v="2010"/>
    <n v="13550"/>
    <s v="City of Newport"/>
    <s v="A"/>
    <s v="Bundled"/>
    <s v="O"/>
    <x v="28"/>
    <x v="0"/>
    <n v="24750"/>
    <n v="269556"/>
    <n v="17579"/>
    <n v="13924"/>
    <n v="131750"/>
    <n v="4191"/>
    <n v="11827"/>
    <n v="181321"/>
    <n v="10"/>
  </r>
  <r>
    <n v="2010"/>
    <n v="13560"/>
    <s v="City of Newton"/>
    <s v="A"/>
    <s v="Bundled"/>
    <s v="O"/>
    <x v="6"/>
    <x v="0"/>
    <n v="1222"/>
    <n v="13786"/>
    <n v="1405"/>
    <n v="1363"/>
    <n v="16539"/>
    <n v="293"/>
    <s v="."/>
    <s v="."/>
    <s v="."/>
  </r>
  <r>
    <n v="2010"/>
    <n v="13561"/>
    <s v="Newton City of"/>
    <s v="A"/>
    <s v="Bundled"/>
    <s v="O"/>
    <x v="18"/>
    <x v="0"/>
    <n v="5285"/>
    <n v="51725"/>
    <n v="3967"/>
    <n v="3916"/>
    <n v="53264"/>
    <n v="486"/>
    <n v="3702"/>
    <n v="53765"/>
    <n v="69"/>
  </r>
  <r>
    <n v="2010"/>
    <n v="13563"/>
    <s v="City of Newton Falls"/>
    <s v="A"/>
    <s v="Bundled"/>
    <s v="O"/>
    <x v="9"/>
    <x v="0"/>
    <n v="1995"/>
    <n v="19098"/>
    <n v="2253"/>
    <n v="2235"/>
    <n v="26054"/>
    <n v="322"/>
    <s v="."/>
    <s v="."/>
    <s v="."/>
  </r>
  <r>
    <n v="2010"/>
    <n v="13566"/>
    <s v="Newton County Rural E M C"/>
    <s v="A"/>
    <s v="Bundled"/>
    <s v="O"/>
    <x v="12"/>
    <x v="1"/>
    <n v="1982"/>
    <n v="17773"/>
    <n v="1259"/>
    <n v="115"/>
    <n v="1014"/>
    <n v="83"/>
    <n v="1833"/>
    <n v="18658"/>
    <n v="48"/>
  </r>
  <r>
    <n v="2010"/>
    <n v="13570"/>
    <s v="Ninnescah Rural E C A Inc"/>
    <s v="A"/>
    <s v="Bundled"/>
    <s v="O"/>
    <x v="23"/>
    <x v="1"/>
    <n v="3312"/>
    <n v="24461"/>
    <n v="2690"/>
    <n v="4416"/>
    <n v="36338"/>
    <n v="1133"/>
    <n v="810"/>
    <n v="10221"/>
    <n v="2"/>
  </r>
  <r>
    <n v="2010"/>
    <n v="13573"/>
    <s v="Niagara Mohawk Power Corp."/>
    <s v="A"/>
    <s v="Bundled"/>
    <s v="O"/>
    <x v="8"/>
    <x v="3"/>
    <n v="1485491"/>
    <n v="9542752"/>
    <n v="1224605"/>
    <n v="530108.80000000005"/>
    <n v="3873456"/>
    <n v="101607"/>
    <n v="223480.5"/>
    <n v="1490309"/>
    <n v="748"/>
  </r>
  <r>
    <n v="2010"/>
    <n v="13573"/>
    <s v="Niagara Mohawk Power Corp."/>
    <s v="C"/>
    <s v="Delivery"/>
    <s v="O"/>
    <x v="8"/>
    <x v="3"/>
    <n v="182438.6"/>
    <n v="2039312"/>
    <n v="230164"/>
    <n v="540506.30000000005"/>
    <n v="8972038"/>
    <n v="63113"/>
    <n v="136814.39999999999"/>
    <n v="3594942"/>
    <n v="952"/>
  </r>
  <r>
    <n v="2010"/>
    <n v="13577"/>
    <s v="City of Nicholasville"/>
    <s v="A"/>
    <s v="Bundled"/>
    <s v="O"/>
    <x v="29"/>
    <x v="0"/>
    <n v="5740"/>
    <n v="82643"/>
    <n v="6063"/>
    <n v="1939"/>
    <n v="25350"/>
    <n v="524"/>
    <n v="4723"/>
    <n v="81266"/>
    <n v="7"/>
  </r>
  <r>
    <n v="2010"/>
    <n v="13587"/>
    <s v="Nissequoque Cogen Partners"/>
    <s v="A"/>
    <s v="Bundled"/>
    <s v="O"/>
    <x v="8"/>
    <x v="5"/>
    <s v="."/>
    <s v="."/>
    <s v="."/>
    <s v="."/>
    <s v="."/>
    <s v="."/>
    <n v="20066"/>
    <n v="232561"/>
    <n v="1"/>
  </r>
  <r>
    <n v="2010"/>
    <n v="13602"/>
    <s v="City of Niles"/>
    <s v="A"/>
    <s v="Bundled"/>
    <s v="O"/>
    <x v="9"/>
    <x v="0"/>
    <n v="9086"/>
    <n v="88254"/>
    <n v="10028"/>
    <n v="10553"/>
    <n v="98558"/>
    <n v="1013"/>
    <n v="7207"/>
    <n v="74288"/>
    <n v="109"/>
  </r>
  <r>
    <n v="2010"/>
    <n v="13603"/>
    <s v="Newton City of"/>
    <s v="A"/>
    <s v="Bundled"/>
    <s v="O"/>
    <x v="27"/>
    <x v="0"/>
    <n v="1131.5"/>
    <n v="11402"/>
    <n v="846"/>
    <n v="1097"/>
    <n v="12546"/>
    <n v="209"/>
    <s v="."/>
    <s v="."/>
    <s v="."/>
  </r>
  <r>
    <n v="2010"/>
    <n v="13604"/>
    <s v="City of Niles"/>
    <s v="A"/>
    <s v="Bundled"/>
    <s v="O"/>
    <x v="25"/>
    <x v="0"/>
    <n v="4885.8"/>
    <n v="50816"/>
    <n v="6283"/>
    <n v="4493.6000000000004"/>
    <n v="46054"/>
    <n v="1127"/>
    <n v="2358.1999999999998"/>
    <n v="31489"/>
    <n v="18"/>
  </r>
  <r>
    <n v="2010"/>
    <n v="13610"/>
    <s v="Niobrara Valley El Member Corp"/>
    <s v="A"/>
    <s v="Bundled"/>
    <s v="O"/>
    <x v="26"/>
    <x v="1"/>
    <n v="5187"/>
    <n v="54264"/>
    <n v="4662"/>
    <s v="."/>
    <s v="."/>
    <s v="."/>
    <n v="5168.8999999999996"/>
    <n v="52430"/>
    <n v="1104"/>
  </r>
  <r>
    <n v="2010"/>
    <n v="13640"/>
    <s v="Northern Virginia Elec Coop"/>
    <s v="A"/>
    <s v="Bundled"/>
    <s v="O"/>
    <x v="4"/>
    <x v="1"/>
    <n v="275143"/>
    <n v="2100953"/>
    <n v="134100"/>
    <n v="111647"/>
    <n v="1156839"/>
    <n v="11032"/>
    <n v="48949"/>
    <n v="308364"/>
    <n v="91"/>
  </r>
  <r>
    <n v="2010"/>
    <n v="13642"/>
    <s v="Nome Joint Utility Systems"/>
    <s v="A"/>
    <s v="Bundled"/>
    <s v="O"/>
    <x v="15"/>
    <x v="0"/>
    <n v="3308"/>
    <n v="9181"/>
    <n v="1694"/>
    <n v="7969"/>
    <n v="24105"/>
    <n v="401"/>
    <n v="0"/>
    <n v="0"/>
    <n v="0"/>
  </r>
  <r>
    <n v="2010"/>
    <n v="13646"/>
    <s v="City of Norcross"/>
    <s v="A"/>
    <s v="Bundled"/>
    <s v="O"/>
    <x v="10"/>
    <x v="0"/>
    <n v="3858"/>
    <n v="35799"/>
    <n v="3247"/>
    <n v="6251"/>
    <n v="68018"/>
    <n v="750"/>
    <n v="0"/>
    <n v="0"/>
    <n v="0"/>
  </r>
  <r>
    <n v="2010"/>
    <n v="13647"/>
    <s v="Noble County R E M C"/>
    <s v="A"/>
    <s v="Bundled"/>
    <s v="O"/>
    <x v="12"/>
    <x v="1"/>
    <n v="14945"/>
    <n v="135751"/>
    <n v="10438"/>
    <n v="6563"/>
    <n v="69762"/>
    <n v="461"/>
    <s v="."/>
    <s v="."/>
    <s v="."/>
  </r>
  <r>
    <n v="2010"/>
    <n v="13651"/>
    <s v="Nolin Rural Electric Coop Corp"/>
    <s v="A"/>
    <s v="Bundled"/>
    <s v="O"/>
    <x v="29"/>
    <x v="1"/>
    <n v="48360.2"/>
    <n v="509124"/>
    <n v="30911"/>
    <n v="10204.6"/>
    <n v="112280"/>
    <n v="1962"/>
    <n v="8664.2999999999993"/>
    <n v="149669"/>
    <n v="2"/>
  </r>
  <r>
    <n v="2010"/>
    <n v="13664"/>
    <s v="Norris Public Power District"/>
    <s v="A"/>
    <s v="Bundled"/>
    <s v="O"/>
    <x v="26"/>
    <x v="4"/>
    <n v="20947"/>
    <n v="251914"/>
    <n v="13001"/>
    <n v="6128"/>
    <n v="64956"/>
    <n v="3514"/>
    <n v="21068"/>
    <n v="335969"/>
    <n v="1527"/>
  </r>
  <r>
    <n v="2010"/>
    <n v="13669"/>
    <s v="North Alabama Electric Coop"/>
    <s v="A"/>
    <s v="Bundled"/>
    <s v="O"/>
    <x v="16"/>
    <x v="1"/>
    <n v="22042"/>
    <n v="234747"/>
    <n v="13575"/>
    <n v="9679"/>
    <n v="89536"/>
    <n v="4646"/>
    <n v="2586"/>
    <n v="29771"/>
    <n v="3"/>
  </r>
  <r>
    <n v="2010"/>
    <n v="13675"/>
    <s v="Nishnabotna Valley R E C"/>
    <s v="A"/>
    <s v="Bundled"/>
    <s v="O"/>
    <x v="11"/>
    <x v="1"/>
    <n v="6966"/>
    <n v="63564"/>
    <n v="3541"/>
    <n v="310"/>
    <n v="2489"/>
    <n v="175"/>
    <n v="5655"/>
    <n v="98655"/>
    <n v="55"/>
  </r>
  <r>
    <n v="2010"/>
    <n v="13676"/>
    <s v="North Arkansas Elec Coop, Inc"/>
    <s v="A"/>
    <s v="Bundled"/>
    <s v="O"/>
    <x v="31"/>
    <x v="1"/>
    <n v="43344"/>
    <n v="435720"/>
    <n v="33366"/>
    <n v="8612"/>
    <n v="96384"/>
    <n v="2554"/>
    <n v="5801"/>
    <n v="86690"/>
    <n v="7"/>
  </r>
  <r>
    <n v="2010"/>
    <n v="13679"/>
    <s v="Town of North Attleborough"/>
    <s v="A"/>
    <s v="Bundled"/>
    <s v="O"/>
    <x v="33"/>
    <x v="0"/>
    <n v="14686"/>
    <n v="111410"/>
    <n v="11829"/>
    <n v="4620"/>
    <n v="33908"/>
    <n v="1976"/>
    <n v="11098"/>
    <n v="87664"/>
    <n v="124"/>
  </r>
  <r>
    <n v="2010"/>
    <n v="13681"/>
    <s v="North Branch Water &amp; Light Comm"/>
    <s v="A"/>
    <s v="Bundled"/>
    <s v="O"/>
    <x v="5"/>
    <x v="0"/>
    <n v="1549"/>
    <n v="12355"/>
    <n v="1662"/>
    <n v="1280"/>
    <n v="11260"/>
    <n v="243"/>
    <n v="341"/>
    <n v="4546"/>
    <n v="8"/>
  </r>
  <r>
    <n v="2010"/>
    <n v="13684"/>
    <s v="Nobles Cooperative Electric"/>
    <s v="A"/>
    <s v="Bundled"/>
    <s v="O"/>
    <x v="11"/>
    <x v="1"/>
    <n v="22.7"/>
    <n v="231"/>
    <n v="11"/>
    <n v="0.4"/>
    <n v="2"/>
    <n v="1"/>
    <s v="."/>
    <s v="."/>
    <s v="."/>
  </r>
  <r>
    <n v="2010"/>
    <n v="13684"/>
    <s v="Nobles Cooperative Electric"/>
    <s v="A"/>
    <s v="Bundled"/>
    <s v="O"/>
    <x v="5"/>
    <x v="1"/>
    <n v="9262.4"/>
    <n v="94442"/>
    <n v="4825"/>
    <n v="3802.5"/>
    <n v="59556"/>
    <n v="268"/>
    <s v="."/>
    <s v="."/>
    <s v="."/>
  </r>
  <r>
    <n v="2010"/>
    <n v="13685"/>
    <s v="Niobrara Electric Assn, Inc"/>
    <s v="A"/>
    <s v="Bundled"/>
    <s v="O"/>
    <x v="26"/>
    <x v="1"/>
    <n v="639"/>
    <n v="4570"/>
    <n v="553"/>
    <n v="253"/>
    <n v="1606"/>
    <n v="284"/>
    <n v="204"/>
    <n v="2072"/>
    <n v="44"/>
  </r>
  <r>
    <n v="2010"/>
    <n v="13685"/>
    <s v="Niobrara Electric Assn, Inc"/>
    <s v="A"/>
    <s v="Bundled"/>
    <s v="O"/>
    <x v="32"/>
    <x v="1"/>
    <n v="7"/>
    <n v="52"/>
    <n v="6"/>
    <n v="6"/>
    <n v="36"/>
    <n v="9"/>
    <s v="."/>
    <s v="."/>
    <s v="."/>
  </r>
  <r>
    <n v="2010"/>
    <n v="13685"/>
    <s v="Niobrara Electric Assn, Inc"/>
    <s v="A"/>
    <s v="Bundled"/>
    <s v="O"/>
    <x v="43"/>
    <x v="1"/>
    <n v="1135"/>
    <n v="8122"/>
    <n v="927"/>
    <n v="2321"/>
    <n v="18343"/>
    <n v="933"/>
    <n v="1407"/>
    <n v="14274"/>
    <n v="96"/>
  </r>
  <r>
    <n v="2010"/>
    <n v="13690"/>
    <s v="North Central MO Elec Coop Inc"/>
    <s v="A"/>
    <s v="Bundled"/>
    <s v="O"/>
    <x v="20"/>
    <x v="1"/>
    <n v="6106"/>
    <n v="50189"/>
    <n v="4283"/>
    <n v="8268"/>
    <n v="119102"/>
    <n v="450"/>
    <s v="."/>
    <s v="."/>
    <s v="."/>
  </r>
  <r>
    <n v="2010"/>
    <n v="13693"/>
    <s v="North Central Elec Coop, Inc"/>
    <s v="A"/>
    <s v="Bundled"/>
    <s v="O"/>
    <x v="9"/>
    <x v="1"/>
    <n v="14118"/>
    <n v="131265"/>
    <n v="8603"/>
    <n v="3164"/>
    <n v="30278"/>
    <n v="1081"/>
    <n v="7952"/>
    <n v="139490"/>
    <n v="13"/>
  </r>
  <r>
    <n v="2010"/>
    <n v="13694"/>
    <s v="North Central Elec Coop, Inc"/>
    <s v="A"/>
    <s v="Bundled"/>
    <s v="O"/>
    <x v="41"/>
    <x v="1"/>
    <n v="8780"/>
    <n v="120227"/>
    <n v="5960"/>
    <n v="8116"/>
    <n v="98075"/>
    <n v="1542"/>
    <n v="290"/>
    <n v="4653"/>
    <n v="4"/>
  </r>
  <r>
    <n v="2010"/>
    <n v="13697"/>
    <s v="North Central Power Co Inc"/>
    <s v="A"/>
    <s v="Bundled"/>
    <s v="O"/>
    <x v="7"/>
    <x v="3"/>
    <n v="3313.2"/>
    <n v="22507"/>
    <n v="4474"/>
    <n v="1150.5999999999999"/>
    <n v="8488"/>
    <n v="438"/>
    <n v="149.6"/>
    <n v="1314"/>
    <n v="3"/>
  </r>
  <r>
    <n v="2010"/>
    <n v="13698"/>
    <s v="North Central Public Pwr Dist"/>
    <s v="A"/>
    <s v="Bundled"/>
    <s v="O"/>
    <x v="26"/>
    <x v="4"/>
    <n v="4434"/>
    <n v="46079"/>
    <n v="3581"/>
    <n v="2113"/>
    <n v="24107"/>
    <n v="892"/>
    <n v="3219"/>
    <n v="24372"/>
    <n v="805"/>
  </r>
  <r>
    <n v="2010"/>
    <n v="13700"/>
    <s v="North Itasca Electric Coop Inc"/>
    <s v="A"/>
    <s v="Bundled"/>
    <s v="O"/>
    <x v="5"/>
    <x v="1"/>
    <n v="5446"/>
    <n v="39086"/>
    <n v="4942"/>
    <n v="1057"/>
    <n v="9487"/>
    <n v="345"/>
    <n v="38"/>
    <n v="201"/>
    <n v="1"/>
  </r>
  <r>
    <n v="2010"/>
    <n v="13704"/>
    <s v="North Western Elec Coop, Inc"/>
    <s v="A"/>
    <s v="Bundled"/>
    <s v="O"/>
    <x v="9"/>
    <x v="1"/>
    <n v="8736"/>
    <n v="83676"/>
    <n v="5600"/>
    <n v="1433"/>
    <n v="15804"/>
    <n v="242"/>
    <n v="601"/>
    <n v="7556"/>
    <n v="4"/>
  </r>
  <r>
    <n v="2010"/>
    <n v="13716"/>
    <s v="North Georgia Elec Member Corp"/>
    <s v="A"/>
    <s v="Bundled"/>
    <s v="O"/>
    <x v="10"/>
    <x v="1"/>
    <n v="142615"/>
    <n v="1627274"/>
    <n v="84249"/>
    <n v="51258"/>
    <n v="508057"/>
    <n v="14290"/>
    <n v="37933"/>
    <n v="544979"/>
    <n v="70"/>
  </r>
  <r>
    <n v="2010"/>
    <n v="13718"/>
    <s v="City of North Little Rock"/>
    <s v="A"/>
    <s v="Bundled"/>
    <s v="O"/>
    <x v="31"/>
    <x v="0"/>
    <n v="45859"/>
    <n v="406778"/>
    <n v="32866"/>
    <n v="26260"/>
    <n v="259085"/>
    <n v="4655"/>
    <n v="25786"/>
    <n v="292510"/>
    <n v="181"/>
  </r>
  <r>
    <n v="2010"/>
    <n v="13725"/>
    <s v="City of North Platte"/>
    <s v="A"/>
    <s v="Bundled"/>
    <s v="O"/>
    <x v="26"/>
    <x v="0"/>
    <n v="9799"/>
    <n v="121239"/>
    <n v="12540"/>
    <n v="12710"/>
    <n v="184436"/>
    <n v="2086"/>
    <s v="."/>
    <s v="."/>
    <s v="."/>
  </r>
  <r>
    <n v="2010"/>
    <n v="13730"/>
    <s v="City of North St Paul"/>
    <s v="A"/>
    <s v="Bundled"/>
    <s v="O"/>
    <x v="5"/>
    <x v="0"/>
    <n v="4922.3"/>
    <n v="41735"/>
    <n v="5674"/>
    <n v="3105.3"/>
    <n v="29468"/>
    <n v="675"/>
    <s v="."/>
    <s v="."/>
    <s v="."/>
  </r>
  <r>
    <n v="2010"/>
    <n v="13731"/>
    <s v="North Star Electric Coop, Inc"/>
    <s v="A"/>
    <s v="Bundled"/>
    <s v="O"/>
    <x v="5"/>
    <x v="1"/>
    <n v="8391"/>
    <n v="77144"/>
    <n v="5781"/>
    <n v="2938"/>
    <n v="32032"/>
    <n v="589"/>
    <s v="."/>
    <s v="."/>
    <s v="."/>
  </r>
  <r>
    <n v="2010"/>
    <n v="13734"/>
    <s v="Northeast Oklahoma Electric Coop, Inc"/>
    <s v="A"/>
    <s v="Bundled"/>
    <s v="O"/>
    <x v="24"/>
    <x v="1"/>
    <n v="45345"/>
    <n v="491003"/>
    <n v="34578"/>
    <n v="12325"/>
    <n v="131928"/>
    <n v="3843"/>
    <n v="1507"/>
    <n v="24495"/>
    <n v="8"/>
  </r>
  <r>
    <n v="2010"/>
    <n v="13735"/>
    <s v="Northcentral Mississippi E P A"/>
    <s v="A"/>
    <s v="Bundled"/>
    <s v="O"/>
    <x v="1"/>
    <x v="1"/>
    <n v="41500"/>
    <n v="447298"/>
    <n v="23120"/>
    <n v="24569"/>
    <n v="238951"/>
    <n v="4914"/>
    <n v="20529"/>
    <n v="246385"/>
    <n v="43"/>
  </r>
  <r>
    <n v="2010"/>
    <n v="13739"/>
    <s v="Northeast Nebraska P P D"/>
    <s v="A"/>
    <s v="Bundled"/>
    <s v="O"/>
    <x v="26"/>
    <x v="4"/>
    <n v="10073"/>
    <n v="125253"/>
    <n v="6687"/>
    <n v="7114"/>
    <n v="125530"/>
    <n v="961"/>
    <n v="1171"/>
    <n v="4432"/>
    <n v="565"/>
  </r>
  <r>
    <n v="2010"/>
    <n v="13749"/>
    <s v="NorVal Electric Cooperative, Inc"/>
    <s v="A"/>
    <s v="Bundled"/>
    <s v="O"/>
    <x v="42"/>
    <x v="1"/>
    <n v="3314.1"/>
    <n v="28294"/>
    <n v="1885"/>
    <n v="2834.6"/>
    <n v="19345"/>
    <n v="1312"/>
    <n v="620.5"/>
    <n v="6444"/>
    <n v="4"/>
  </r>
  <r>
    <n v="2010"/>
    <n v="13750"/>
    <s v="Northern Electric Coop, Inc"/>
    <s v="A"/>
    <s v="Bundled"/>
    <s v="O"/>
    <x v="32"/>
    <x v="1"/>
    <n v="10245.799999999999"/>
    <n v="140469"/>
    <n v="5156"/>
    <n v="3276.7"/>
    <n v="47516"/>
    <n v="630"/>
    <n v="6420"/>
    <n v="103813"/>
    <n v="184"/>
  </r>
  <r>
    <n v="2010"/>
    <n v="13756"/>
    <s v="Northern Indiana Pub Serv Co"/>
    <s v="A"/>
    <s v="Bundled"/>
    <s v="O"/>
    <x v="12"/>
    <x v="3"/>
    <n v="393177"/>
    <n v="3625579"/>
    <n v="399963"/>
    <n v="388991"/>
    <n v="4086569"/>
    <n v="54427"/>
    <n v="508887"/>
    <n v="8459042"/>
    <n v="2435"/>
  </r>
  <r>
    <n v="2010"/>
    <n v="13757"/>
    <s v="North Plains Electric Coop Inc"/>
    <s v="A"/>
    <s v="Bundled"/>
    <s v="O"/>
    <x v="27"/>
    <x v="1"/>
    <n v="3803"/>
    <n v="31327"/>
    <n v="2824"/>
    <n v="15157"/>
    <n v="150356"/>
    <n v="3143"/>
    <n v="4612"/>
    <n v="59292"/>
    <n v="22"/>
  </r>
  <r>
    <n v="2010"/>
    <n v="13758"/>
    <s v="Northern Lights, Inc"/>
    <s v="A"/>
    <s v="Bundled"/>
    <s v="O"/>
    <x v="21"/>
    <x v="1"/>
    <n v="14788"/>
    <n v="166681"/>
    <n v="13631"/>
    <n v="2662"/>
    <n v="32043"/>
    <n v="786"/>
    <n v="754"/>
    <n v="13924"/>
    <n v="4"/>
  </r>
  <r>
    <n v="2010"/>
    <n v="13758"/>
    <s v="Northern Lights, Inc"/>
    <s v="A"/>
    <s v="Bundled"/>
    <s v="O"/>
    <x v="42"/>
    <x v="1"/>
    <n v="3708"/>
    <n v="41167"/>
    <n v="3675"/>
    <n v="581"/>
    <n v="7346"/>
    <n v="250"/>
    <n v="2298"/>
    <n v="48034"/>
    <n v="5"/>
  </r>
  <r>
    <n v="2010"/>
    <n v="13758"/>
    <s v="Northern Lights, Inc"/>
    <s v="A"/>
    <s v="Bundled"/>
    <s v="O"/>
    <x v="22"/>
    <x v="1"/>
    <n v="11"/>
    <n v="112"/>
    <n v="14"/>
    <n v="0"/>
    <n v="0"/>
    <n v="0"/>
    <n v="0"/>
    <n v="0"/>
    <n v="0"/>
  </r>
  <r>
    <n v="2010"/>
    <n v="13762"/>
    <s v="Northern Neck Elec Coop, Inc"/>
    <s v="A"/>
    <s v="Bundled"/>
    <s v="O"/>
    <x v="4"/>
    <x v="1"/>
    <n v="29602"/>
    <n v="231273"/>
    <n v="16341"/>
    <n v="5050"/>
    <n v="40314"/>
    <n v="2188"/>
    <s v="."/>
    <s v="."/>
    <s v="."/>
  </r>
  <r>
    <n v="2010"/>
    <n v="13777"/>
    <s v="Northern Rio Arriba E Coop Inc"/>
    <s v="A"/>
    <s v="Bundled"/>
    <s v="O"/>
    <x v="38"/>
    <x v="1"/>
    <n v="2928"/>
    <n v="21709"/>
    <n v="3667"/>
    <n v="936"/>
    <n v="7297"/>
    <n v="538"/>
    <n v="1946"/>
    <n v="16702"/>
    <n v="83"/>
  </r>
  <r>
    <n v="2010"/>
    <n v="13780"/>
    <s v="Northern States Power Co - Wisconsin"/>
    <s v="A"/>
    <s v="Bundled"/>
    <s v="O"/>
    <x v="25"/>
    <x v="3"/>
    <n v="5203"/>
    <n v="54211"/>
    <n v="7736"/>
    <n v="4842"/>
    <n v="56042"/>
    <n v="1452"/>
    <n v="1976"/>
    <n v="30010"/>
    <n v="2"/>
  </r>
  <r>
    <n v="2010"/>
    <n v="13780"/>
    <s v="Northern States Power Co - Wisconsin"/>
    <s v="A"/>
    <s v="Bundled"/>
    <s v="O"/>
    <x v="7"/>
    <x v="3"/>
    <n v="207858"/>
    <n v="1907315"/>
    <n v="202594"/>
    <n v="234988"/>
    <n v="2699730"/>
    <n v="37375"/>
    <n v="99316"/>
    <n v="1570435"/>
    <n v="94"/>
  </r>
  <r>
    <n v="2010"/>
    <n v="13781"/>
    <s v="Northern States Power Co - Minnesota"/>
    <s v="A"/>
    <s v="Bundled"/>
    <s v="O"/>
    <x v="5"/>
    <x v="3"/>
    <n v="965833"/>
    <n v="8947776"/>
    <n v="1087978"/>
    <n v="1123481"/>
    <n v="13638768"/>
    <n v="132538"/>
    <n v="587965"/>
    <n v="9053960"/>
    <n v="457"/>
  </r>
  <r>
    <n v="2010"/>
    <n v="13781"/>
    <s v="Northern States Power Co - Minnesota"/>
    <s v="A"/>
    <s v="Bundled"/>
    <s v="O"/>
    <x v="41"/>
    <x v="3"/>
    <n v="62573"/>
    <n v="769024"/>
    <n v="76000"/>
    <n v="77505"/>
    <n v="1087274"/>
    <n v="12317"/>
    <n v="19729"/>
    <n v="349582"/>
    <n v="20"/>
  </r>
  <r>
    <n v="2010"/>
    <n v="13781"/>
    <s v="Northern States Power Co - Minnesota"/>
    <s v="A"/>
    <s v="Bundled"/>
    <s v="O"/>
    <x v="32"/>
    <x v="3"/>
    <n v="67457"/>
    <n v="696823"/>
    <n v="72360"/>
    <n v="72051"/>
    <n v="968452"/>
    <n v="10804"/>
    <n v="20078"/>
    <n v="335016"/>
    <n v="18"/>
  </r>
  <r>
    <n v="2010"/>
    <n v="13782"/>
    <s v="City of New Ross"/>
    <s v="A"/>
    <s v="Bundled"/>
    <s v="O"/>
    <x v="12"/>
    <x v="0"/>
    <n v="159"/>
    <n v="2355"/>
    <n v="200"/>
    <n v="37"/>
    <n v="514"/>
    <n v="25"/>
    <n v="0"/>
    <n v="0"/>
    <n v="0"/>
  </r>
  <r>
    <n v="2010"/>
    <n v="13783"/>
    <s v="Northeast Louisiana Power Coop Inc."/>
    <s v="A"/>
    <s v="Bundled"/>
    <s v="O"/>
    <x v="2"/>
    <x v="1"/>
    <n v="17465"/>
    <n v="215800"/>
    <n v="11379"/>
    <n v="3110"/>
    <n v="26932"/>
    <n v="3297"/>
    <n v="3040"/>
    <n v="26067"/>
    <n v="1400"/>
  </r>
  <r>
    <n v="2010"/>
    <n v="13788"/>
    <s v="Northern Wasco County PUD"/>
    <s v="A"/>
    <s v="Bundled"/>
    <s v="O"/>
    <x v="35"/>
    <x v="4"/>
    <n v="8127.2"/>
    <n v="139818"/>
    <n v="9178"/>
    <n v="947.9"/>
    <n v="16931"/>
    <n v="427"/>
    <n v="17699.599999999999"/>
    <n v="423189"/>
    <n v="212"/>
  </r>
  <r>
    <n v="2010"/>
    <n v="13789"/>
    <s v="Village of Northfield"/>
    <s v="A"/>
    <s v="Bundled"/>
    <s v="O"/>
    <x v="40"/>
    <x v="0"/>
    <n v="1404"/>
    <n v="10500"/>
    <n v="1656"/>
    <n v="692"/>
    <n v="4836"/>
    <n v="609"/>
    <n v="1745"/>
    <n v="13965"/>
    <n v="15"/>
  </r>
  <r>
    <n v="2010"/>
    <n v="13799"/>
    <s v="Prairie Land Electric Coop Inc"/>
    <s v="A"/>
    <s v="Bundled"/>
    <s v="O"/>
    <x v="23"/>
    <x v="1"/>
    <n v="16224"/>
    <n v="142190"/>
    <n v="14022"/>
    <n v="23436"/>
    <n v="205235"/>
    <n v="9521"/>
    <n v="7200"/>
    <n v="81370"/>
    <n v="881"/>
  </r>
  <r>
    <n v="2010"/>
    <n v="13805"/>
    <s v="Northwest Rural Pub Pwr Dist"/>
    <s v="A"/>
    <s v="Bundled"/>
    <s v="O"/>
    <x v="26"/>
    <x v="4"/>
    <n v="3108"/>
    <n v="22241"/>
    <n v="1382"/>
    <n v="1370"/>
    <n v="8342"/>
    <n v="1219"/>
    <n v="5389"/>
    <n v="46502"/>
    <n v="658"/>
  </r>
  <r>
    <n v="2010"/>
    <n v="13807"/>
    <s v="Northwestern Electric Coop Inc"/>
    <s v="A"/>
    <s v="Bundled"/>
    <s v="O"/>
    <x v="24"/>
    <x v="1"/>
    <n v="10834"/>
    <n v="91313"/>
    <n v="8631"/>
    <n v="11753"/>
    <n v="125949"/>
    <n v="2580"/>
    <n v="4284"/>
    <n v="75594"/>
    <n v="7"/>
  </r>
  <r>
    <n v="2010"/>
    <n v="13809"/>
    <s v="NorthWestern Energy"/>
    <s v="A"/>
    <s v="Bundled"/>
    <s v="O"/>
    <x v="32"/>
    <x v="3"/>
    <n v="44896"/>
    <n v="555401"/>
    <n v="48479"/>
    <n v="51258"/>
    <n v="671699"/>
    <n v="12158"/>
    <n v="14150"/>
    <n v="267621"/>
    <n v="59"/>
  </r>
  <r>
    <n v="2010"/>
    <n v="13815"/>
    <s v="Northwestern Wisconsin Elec Co"/>
    <s v="A"/>
    <s v="Bundled"/>
    <s v="O"/>
    <x v="5"/>
    <x v="3"/>
    <n v="49"/>
    <n v="358"/>
    <n v="71"/>
    <n v="28"/>
    <n v="194"/>
    <n v="21"/>
    <n v="0"/>
    <n v="0"/>
    <n v="0"/>
  </r>
  <r>
    <n v="2010"/>
    <n v="13815"/>
    <s v="Northwestern Wisconsin Elec Co"/>
    <s v="A"/>
    <s v="Bundled"/>
    <s v="O"/>
    <x v="7"/>
    <x v="3"/>
    <n v="10107"/>
    <n v="76284"/>
    <n v="11665"/>
    <n v="5717"/>
    <n v="48483"/>
    <n v="1507"/>
    <n v="3742"/>
    <n v="40925"/>
    <n v="27"/>
  </r>
  <r>
    <n v="2010"/>
    <n v="13816"/>
    <s v="City of Northwood"/>
    <s v="A"/>
    <s v="Bundled"/>
    <s v="O"/>
    <x v="41"/>
    <x v="0"/>
    <n v="570"/>
    <n v="7611"/>
    <n v="462"/>
    <n v="765"/>
    <n v="9149"/>
    <n v="131"/>
    <n v="78"/>
    <n v="880"/>
    <n v="1"/>
  </r>
  <r>
    <n v="2010"/>
    <n v="13819"/>
    <s v="City of Norton"/>
    <s v="A"/>
    <s v="Bundled"/>
    <s v="O"/>
    <x v="23"/>
    <x v="0"/>
    <n v="1482"/>
    <n v="11696"/>
    <n v="1433"/>
    <n v="1420"/>
    <n v="12155"/>
    <n v="306"/>
    <n v="192"/>
    <n v="1879"/>
    <n v="2"/>
  </r>
  <r>
    <n v="2010"/>
    <n v="13825"/>
    <s v="Norwalk Third Taxing District"/>
    <s v="A"/>
    <s v="Bundled"/>
    <s v="O"/>
    <x v="48"/>
    <x v="0"/>
    <n v="4564"/>
    <n v="27638"/>
    <n v="2918"/>
    <n v="4474"/>
    <n v="25516"/>
    <n v="871"/>
    <n v="979"/>
    <n v="5655"/>
    <n v="41"/>
  </r>
  <r>
    <n v="2010"/>
    <n v="13826"/>
    <s v="City of Norway"/>
    <s v="A"/>
    <s v="Bundled"/>
    <s v="O"/>
    <x v="25"/>
    <x v="0"/>
    <n v="2130"/>
    <n v="16614"/>
    <n v="1822"/>
    <n v="1014"/>
    <n v="7837"/>
    <n v="244"/>
    <n v="484"/>
    <n v="4785"/>
    <n v="1"/>
  </r>
  <r>
    <n v="2010"/>
    <n v="13830"/>
    <s v="Nueces Electric Coop, Inc"/>
    <s v="D"/>
    <s v="Bundled"/>
    <s v="O"/>
    <x v="27"/>
    <x v="1"/>
    <n v="57939.1"/>
    <n v="489574"/>
    <n v="31493"/>
    <n v="16249.9"/>
    <n v="131148"/>
    <n v="4783"/>
    <n v="1389.1"/>
    <n v="11485"/>
    <n v="8"/>
  </r>
  <r>
    <n v="2010"/>
    <n v="13831"/>
    <s v="City of Norwich"/>
    <s v="A"/>
    <s v="Bundled"/>
    <s v="O"/>
    <x v="48"/>
    <x v="0"/>
    <n v="20744"/>
    <n v="129483"/>
    <n v="17504"/>
    <n v="24293"/>
    <n v="176408"/>
    <n v="2592"/>
    <n v="4807"/>
    <n v="36447"/>
    <n v="16"/>
  </r>
  <r>
    <n v="2010"/>
    <n v="13838"/>
    <s v="Northfork Electric Coop, Inc"/>
    <s v="A"/>
    <s v="Bundled"/>
    <s v="O"/>
    <x v="24"/>
    <x v="1"/>
    <n v="6985"/>
    <n v="61014"/>
    <n v="5195"/>
    <n v="3933.2"/>
    <n v="36508"/>
    <n v="1074"/>
    <n v="7386.8"/>
    <n v="143382"/>
    <n v="120"/>
  </r>
  <r>
    <n v="2010"/>
    <n v="13839"/>
    <s v="City of Norwood"/>
    <s v="A"/>
    <s v="Bundled"/>
    <s v="O"/>
    <x v="33"/>
    <x v="0"/>
    <n v="12578"/>
    <n v="92585"/>
    <n v="13067"/>
    <n v="19191"/>
    <n v="113425"/>
    <n v="2179"/>
    <n v="16505"/>
    <n v="123021"/>
    <n v="74"/>
  </r>
  <r>
    <n v="2010"/>
    <n v="13853"/>
    <s v="Oahe Electric Coop Inc"/>
    <s v="A"/>
    <s v="Bundled"/>
    <s v="O"/>
    <x v="32"/>
    <x v="1"/>
    <n v="2908"/>
    <n v="36150"/>
    <n v="2112"/>
    <n v="2189"/>
    <n v="27483"/>
    <n v="524"/>
    <n v="676"/>
    <n v="9236"/>
    <n v="200"/>
  </r>
  <r>
    <n v="2010"/>
    <n v="13870"/>
    <s v="Nushagak Electric Coop, Inc"/>
    <s v="A"/>
    <s v="Bundled"/>
    <s v="O"/>
    <x v="15"/>
    <x v="1"/>
    <n v="1921"/>
    <n v="5641"/>
    <n v="979"/>
    <n v="1721"/>
    <n v="4800"/>
    <n v="169"/>
    <n v="2460"/>
    <n v="7559"/>
    <n v="296"/>
  </r>
  <r>
    <n v="2010"/>
    <n v="13931"/>
    <s v="Town of Oak City"/>
    <s v="A"/>
    <s v="Bundled"/>
    <s v="O"/>
    <x v="18"/>
    <x v="0"/>
    <n v="299.7"/>
    <n v="2635"/>
    <n v="204"/>
    <n v="46.6"/>
    <n v="445"/>
    <n v="27"/>
    <s v="."/>
    <s v="."/>
    <s v="."/>
  </r>
  <r>
    <n v="2010"/>
    <n v="13932"/>
    <s v="Village of Oak Harbor"/>
    <s v="A"/>
    <s v="Bundled"/>
    <s v="O"/>
    <x v="9"/>
    <x v="0"/>
    <n v="1240"/>
    <n v="11430"/>
    <n v="1551"/>
    <n v="713"/>
    <n v="6163"/>
    <n v="196"/>
    <n v="564"/>
    <n v="6207"/>
    <n v="3"/>
  </r>
  <r>
    <n v="2010"/>
    <n v="13933"/>
    <s v="City of Oak Ridge"/>
    <s v="A"/>
    <s v="Bundled"/>
    <s v="O"/>
    <x v="28"/>
    <x v="0"/>
    <n v="17769"/>
    <n v="179649"/>
    <n v="13690"/>
    <n v="28560"/>
    <n v="280284"/>
    <n v="2280"/>
    <n v="6238"/>
    <n v="75307"/>
    <n v="9"/>
  </r>
  <r>
    <n v="2010"/>
    <n v="13934"/>
    <s v="Ocmulgee Electric Member Corp"/>
    <s v="A"/>
    <s v="Bundled"/>
    <s v="O"/>
    <x v="10"/>
    <x v="1"/>
    <n v="16024"/>
    <n v="149822"/>
    <n v="10777"/>
    <n v="2972"/>
    <n v="29748"/>
    <n v="682"/>
    <n v="1850"/>
    <n v="21195"/>
    <n v="412"/>
  </r>
  <r>
    <n v="2010"/>
    <n v="13936"/>
    <s v="Oakdale Electric Coop"/>
    <s v="A"/>
    <s v="Bundled"/>
    <s v="O"/>
    <x v="7"/>
    <x v="1"/>
    <n v="19556"/>
    <n v="143946"/>
    <n v="14604"/>
    <n v="5155"/>
    <n v="44980"/>
    <n v="1362"/>
    <n v="5153"/>
    <n v="73403"/>
    <n v="19"/>
  </r>
  <r>
    <n v="2010"/>
    <n v="13948"/>
    <s v="City of Oberlin"/>
    <s v="A"/>
    <s v="Bundled"/>
    <s v="O"/>
    <x v="23"/>
    <x v="0"/>
    <n v="987"/>
    <n v="8047"/>
    <n v="989"/>
    <n v="875"/>
    <n v="6855"/>
    <n v="281"/>
    <s v="."/>
    <s v="."/>
    <s v="."/>
  </r>
  <r>
    <n v="2010"/>
    <n v="13949"/>
    <s v="City of Oberlin"/>
    <s v="A"/>
    <s v="Bundled"/>
    <s v="O"/>
    <x v="9"/>
    <x v="0"/>
    <n v="2350"/>
    <n v="21008"/>
    <n v="2767"/>
    <n v="8153"/>
    <n v="81292"/>
    <n v="360"/>
    <s v="."/>
    <s v="."/>
    <s v="."/>
  </r>
  <r>
    <n v="2010"/>
    <n v="13950"/>
    <s v="Village of Obetz"/>
    <s v="A"/>
    <s v="Bundled"/>
    <s v="O"/>
    <x v="9"/>
    <x v="0"/>
    <s v="."/>
    <s v="."/>
    <s v="."/>
    <s v="."/>
    <s v="."/>
    <s v="."/>
    <n v="2970"/>
    <n v="34939"/>
    <n v="20"/>
  </r>
  <r>
    <n v="2010"/>
    <n v="13955"/>
    <s v="City of Ocala"/>
    <s v="A"/>
    <s v="Bundled"/>
    <s v="O"/>
    <x v="17"/>
    <x v="0"/>
    <n v="69166"/>
    <n v="537830"/>
    <n v="39521"/>
    <n v="24465"/>
    <n v="197667"/>
    <n v="7220"/>
    <n v="67638"/>
    <n v="550718"/>
    <n v="1001"/>
  </r>
  <r>
    <n v="2010"/>
    <n v="13961"/>
    <s v="Ocotillo Water Conserv. Dist."/>
    <s v="A"/>
    <s v="Bundled"/>
    <s v="O"/>
    <x v="13"/>
    <x v="4"/>
    <n v="21"/>
    <n v="340"/>
    <n v="22"/>
    <n v="748"/>
    <n v="12484"/>
    <n v="65"/>
    <s v="."/>
    <s v="."/>
    <s v="."/>
  </r>
  <r>
    <n v="2010"/>
    <n v="13962"/>
    <s v="Oconee Electric Member Corp"/>
    <s v="A"/>
    <s v="Bundled"/>
    <s v="O"/>
    <x v="10"/>
    <x v="1"/>
    <n v="20498"/>
    <n v="168487"/>
    <n v="11097"/>
    <n v="3554"/>
    <n v="27502"/>
    <n v="1495"/>
    <n v="6058"/>
    <n v="114102"/>
    <n v="9"/>
  </r>
  <r>
    <n v="2010"/>
    <n v="13963"/>
    <s v="Oconomowoc Utilities"/>
    <s v="A"/>
    <s v="Bundled"/>
    <s v="O"/>
    <x v="7"/>
    <x v="0"/>
    <n v="7846.6"/>
    <n v="72508"/>
    <n v="7576"/>
    <n v="11546.4"/>
    <n v="126262"/>
    <n v="1149"/>
    <n v="3356.7"/>
    <n v="36661"/>
    <n v="7"/>
  </r>
  <r>
    <n v="2010"/>
    <n v="13964"/>
    <s v="Oconto Electric Cooperative"/>
    <s v="A"/>
    <s v="Bundled"/>
    <s v="O"/>
    <x v="7"/>
    <x v="1"/>
    <n v="12592.5"/>
    <n v="91718"/>
    <n v="9276"/>
    <n v="1012.3"/>
    <n v="8346"/>
    <n v="277"/>
    <n v="565.1"/>
    <n v="5813"/>
    <n v="13"/>
  </r>
  <r>
    <n v="2010"/>
    <n v="13965"/>
    <s v="Oconto Falls Water &amp; Light Comm"/>
    <s v="A"/>
    <s v="Bundled"/>
    <s v="O"/>
    <x v="7"/>
    <x v="0"/>
    <n v="1187.4000000000001"/>
    <n v="9818"/>
    <n v="1323"/>
    <n v="1913"/>
    <n v="17942"/>
    <n v="255"/>
    <n v="0"/>
    <n v="0"/>
    <n v="0"/>
  </r>
  <r>
    <n v="2010"/>
    <n v="13966"/>
    <s v="City of Olustee"/>
    <s v="A"/>
    <s v="Bundled"/>
    <s v="O"/>
    <x v="24"/>
    <x v="0"/>
    <n v="276"/>
    <n v="2621"/>
    <n v="251"/>
    <n v="33"/>
    <n v="335"/>
    <n v="27"/>
    <s v="."/>
    <s v="."/>
    <s v="."/>
  </r>
  <r>
    <n v="2010"/>
    <n v="13971"/>
    <s v="City of Odessa"/>
    <s v="A"/>
    <s v="Bundled"/>
    <s v="O"/>
    <x v="20"/>
    <x v="0"/>
    <n v="2645"/>
    <n v="25291"/>
    <n v="2087"/>
    <n v="1169"/>
    <n v="9473"/>
    <n v="287"/>
    <n v="921"/>
    <n v="7725"/>
    <n v="29"/>
  </r>
  <r>
    <n v="2010"/>
    <n v="13990"/>
    <s v="City of Ogden"/>
    <s v="A"/>
    <s v="Bundled"/>
    <s v="O"/>
    <x v="11"/>
    <x v="0"/>
    <n v="1125.5"/>
    <n v="8496"/>
    <n v="966"/>
    <n v="166.8"/>
    <n v="1286"/>
    <n v="124"/>
    <n v="397.4"/>
    <n v="3462"/>
    <n v="46"/>
  </r>
  <r>
    <n v="2010"/>
    <n v="13993"/>
    <s v="Oglesby City of"/>
    <s v="A"/>
    <s v="Bundled"/>
    <s v="O"/>
    <x v="6"/>
    <x v="0"/>
    <n v="1350.8"/>
    <n v="15567"/>
    <n v="2074"/>
    <n v="330"/>
    <n v="3500"/>
    <n v="171"/>
    <n v="1313.8"/>
    <n v="17749"/>
    <n v="20"/>
  </r>
  <r>
    <n v="2010"/>
    <n v="13997"/>
    <s v="Village of Ohio City"/>
    <s v="A"/>
    <s v="Bundled"/>
    <s v="O"/>
    <x v="9"/>
    <x v="0"/>
    <n v="457"/>
    <n v="4715"/>
    <n v="421"/>
    <n v="16"/>
    <n v="138"/>
    <n v="11"/>
    <n v="135"/>
    <n v="1248"/>
    <n v="9"/>
  </r>
  <r>
    <n v="2010"/>
    <n v="13998"/>
    <s v="Ohio Edison Co"/>
    <s v="A"/>
    <s v="Bundled"/>
    <s v="O"/>
    <x v="9"/>
    <x v="3"/>
    <n v="599990.30000000005"/>
    <n v="5519305"/>
    <n v="492221"/>
    <n v="236018.1"/>
    <n v="2230891"/>
    <n v="54689"/>
    <n v="141699"/>
    <n v="2178648"/>
    <n v="319"/>
  </r>
  <r>
    <n v="2010"/>
    <n v="13998"/>
    <s v="Ohio Edison Co"/>
    <s v="C"/>
    <s v="Delivery"/>
    <s v="O"/>
    <x v="9"/>
    <x v="3"/>
    <n v="174445.4"/>
    <n v="3974035"/>
    <n v="429883"/>
    <n v="166963.29999999999"/>
    <n v="4921474"/>
    <n v="59288"/>
    <n v="43152.800000000003"/>
    <n v="5331017"/>
    <n v="581"/>
  </r>
  <r>
    <n v="2010"/>
    <n v="14006"/>
    <s v="Ohio Power Co"/>
    <s v="A"/>
    <s v="Bundled"/>
    <s v="O"/>
    <x v="9"/>
    <x v="3"/>
    <n v="735550.8"/>
    <n v="7581485"/>
    <n v="606316"/>
    <n v="475683.2"/>
    <n v="5816681"/>
    <n v="95766"/>
    <n v="662144.30000000005"/>
    <n v="12799826"/>
    <n v="7167"/>
  </r>
  <r>
    <n v="2010"/>
    <n v="14006"/>
    <s v="Ohio Power Co"/>
    <s v="C"/>
    <s v="Delivery"/>
    <s v="O"/>
    <x v="9"/>
    <x v="3"/>
    <n v="1.2"/>
    <n v="32"/>
    <n v="3"/>
    <n v="42"/>
    <n v="1683"/>
    <n v="42"/>
    <n v="1.5"/>
    <n v="46"/>
    <n v="1"/>
  </r>
  <r>
    <n v="2010"/>
    <n v="14012"/>
    <s v="Ohop Mutual Light Company, Inc"/>
    <s v="A"/>
    <s v="Bundled"/>
    <s v="O"/>
    <x v="22"/>
    <x v="1"/>
    <n v="5583"/>
    <n v="75949"/>
    <n v="4067"/>
    <n v="263"/>
    <n v="3745"/>
    <n v="108"/>
    <n v="5"/>
    <n v="47"/>
    <n v="11"/>
  </r>
  <r>
    <n v="2010"/>
    <n v="14015"/>
    <s v="Ohio Valley Electric Corp"/>
    <s v="A"/>
    <s v="Bundled"/>
    <s v="O"/>
    <x v="9"/>
    <x v="3"/>
    <s v="."/>
    <s v="."/>
    <s v="."/>
    <s v="."/>
    <s v="."/>
    <s v="."/>
    <n v="11207"/>
    <n v="249139"/>
    <n v="1"/>
  </r>
  <r>
    <n v="2010"/>
    <n v="14022"/>
    <s v="Town of Oak City"/>
    <s v="A"/>
    <s v="Bundled"/>
    <s v="O"/>
    <x v="44"/>
    <x v="0"/>
    <n v="191"/>
    <n v="2643"/>
    <n v="260"/>
    <n v="16"/>
    <n v="242"/>
    <n v="10"/>
    <n v="3"/>
    <n v="41"/>
    <n v="2"/>
  </r>
  <r>
    <n v="2010"/>
    <n v="14054"/>
    <s v="Town of Oak Creek"/>
    <s v="A"/>
    <s v="Bundled"/>
    <s v="O"/>
    <x v="36"/>
    <x v="0"/>
    <n v="442"/>
    <n v="4578"/>
    <n v="626"/>
    <n v="199"/>
    <n v="2363"/>
    <n v="79"/>
    <s v="."/>
    <s v="."/>
    <s v="."/>
  </r>
  <r>
    <n v="2010"/>
    <n v="14055"/>
    <s v="PUD No 1 of Okanogan County"/>
    <s v="A"/>
    <s v="Bundled"/>
    <s v="O"/>
    <x v="22"/>
    <x v="4"/>
    <n v="14961.7"/>
    <n v="289164"/>
    <n v="16857"/>
    <n v="13158"/>
    <n v="259331"/>
    <n v="3740"/>
    <n v="982.6"/>
    <n v="21602"/>
    <n v="4"/>
  </r>
  <r>
    <n v="2010"/>
    <n v="14057"/>
    <s v="Okeene Public Works Authority"/>
    <s v="A"/>
    <s v="Bundled"/>
    <s v="O"/>
    <x v="24"/>
    <x v="0"/>
    <n v="605"/>
    <n v="6484"/>
    <n v="557"/>
    <n v="476.2"/>
    <n v="5917"/>
    <n v="111"/>
    <n v="579"/>
    <n v="8969"/>
    <n v="3"/>
  </r>
  <r>
    <n v="2010"/>
    <n v="14062"/>
    <s v="Oklahoma Electric Coop Inc"/>
    <s v="A"/>
    <s v="Bundled"/>
    <s v="O"/>
    <x v="24"/>
    <x v="1"/>
    <n v="75805"/>
    <n v="756271"/>
    <n v="44513"/>
    <n v="21982"/>
    <n v="209883"/>
    <n v="4013"/>
    <n v="9096"/>
    <n v="125827"/>
    <n v="50"/>
  </r>
  <r>
    <n v="2010"/>
    <n v="14063"/>
    <s v="Oklahoma Gas &amp; Electric Co"/>
    <s v="A"/>
    <s v="Bundled"/>
    <s v="O"/>
    <x v="31"/>
    <x v="3"/>
    <n v="59689"/>
    <n v="793721"/>
    <n v="54342"/>
    <n v="58508"/>
    <n v="894775"/>
    <n v="10280"/>
    <n v="58522"/>
    <n v="1149424"/>
    <n v="431"/>
  </r>
  <r>
    <n v="2010"/>
    <n v="14063"/>
    <s v="Oklahoma Gas &amp; Electric Co"/>
    <s v="A"/>
    <s v="Bundled"/>
    <s v="O"/>
    <x v="24"/>
    <x v="3"/>
    <n v="835073"/>
    <n v="8759063"/>
    <n v="614181"/>
    <n v="663281"/>
    <n v="8856116"/>
    <n v="91912"/>
    <n v="316806"/>
    <n v="5713762"/>
    <n v="9034"/>
  </r>
  <r>
    <n v="2010"/>
    <n v="14074"/>
    <s v="Okanogan County Elec Coop, Inc"/>
    <s v="A"/>
    <s v="Bundled"/>
    <s v="O"/>
    <x v="22"/>
    <x v="1"/>
    <n v="3661.3"/>
    <n v="34578"/>
    <n v="3171"/>
    <n v="988.3"/>
    <n v="16808"/>
    <n v="300"/>
    <s v="."/>
    <s v="."/>
    <s v="."/>
  </r>
  <r>
    <n v="2010"/>
    <n v="14078"/>
    <s v="City of Okolona"/>
    <s v="A"/>
    <s v="Bundled"/>
    <s v="O"/>
    <x v="1"/>
    <x v="0"/>
    <n v="6721"/>
    <n v="67959"/>
    <n v="4042"/>
    <n v="3369"/>
    <n v="30168"/>
    <n v="980"/>
    <n v="240"/>
    <n v="2023"/>
    <n v="1"/>
  </r>
  <r>
    <n v="2010"/>
    <n v="14103"/>
    <s v="Olive Hill City of"/>
    <s v="A"/>
    <s v="Bundled"/>
    <s v="O"/>
    <x v="29"/>
    <x v="0"/>
    <n v="1394"/>
    <n v="15160"/>
    <n v="1093"/>
    <n v="1091"/>
    <n v="10045"/>
    <n v="194"/>
    <s v="."/>
    <s v="."/>
    <s v="."/>
  </r>
  <r>
    <n v="2010"/>
    <n v="14107"/>
    <s v="City of Olivia"/>
    <s v="A"/>
    <s v="Bundled"/>
    <s v="O"/>
    <x v="5"/>
    <x v="0"/>
    <n v="839"/>
    <n v="12377"/>
    <n v="1071"/>
    <n v="236"/>
    <n v="3032"/>
    <n v="154"/>
    <n v="916"/>
    <n v="13152"/>
    <n v="65"/>
  </r>
  <r>
    <n v="2010"/>
    <n v="14109"/>
    <s v="Oregon Trail El Cons Coop, Inc"/>
    <s v="A"/>
    <s v="Bundled"/>
    <s v="O"/>
    <x v="35"/>
    <x v="1"/>
    <n v="22280.9"/>
    <n v="282560"/>
    <n v="24768"/>
    <n v="15267.9"/>
    <n v="232027"/>
    <n v="5203"/>
    <n v="4837.7"/>
    <n v="99435"/>
    <n v="10"/>
  </r>
  <r>
    <n v="2010"/>
    <n v="14124"/>
    <s v="Borough of Olyphant"/>
    <s v="A"/>
    <s v="Bundled"/>
    <s v="O"/>
    <x v="46"/>
    <x v="0"/>
    <n v="3128.2"/>
    <n v="16834"/>
    <n v="2440"/>
    <n v="743.5"/>
    <n v="3949"/>
    <n v="148"/>
    <n v="225.6"/>
    <n v="1140"/>
    <n v="9"/>
  </r>
  <r>
    <n v="2010"/>
    <n v="14125"/>
    <s v="Oneida-Madison Elec Coop, Inc"/>
    <s v="A"/>
    <s v="Bundled"/>
    <s v="O"/>
    <x v="8"/>
    <x v="1"/>
    <n v="2212"/>
    <n v="20673"/>
    <n v="1908"/>
    <n v="80"/>
    <n v="528"/>
    <n v="9"/>
    <s v="."/>
    <s v="."/>
    <s v="."/>
  </r>
  <r>
    <n v="2010"/>
    <n v="14127"/>
    <s v="Omaha Public Power District"/>
    <s v="A"/>
    <s v="Bundled"/>
    <s v="O"/>
    <x v="26"/>
    <x v="4"/>
    <n v="336324"/>
    <n v="3648180"/>
    <n v="303374"/>
    <n v="284662"/>
    <n v="3772964"/>
    <n v="43225"/>
    <n v="164561"/>
    <n v="3403949"/>
    <n v="154"/>
  </r>
  <r>
    <n v="2010"/>
    <n v="14132"/>
    <s v="City of Onawa"/>
    <s v="A"/>
    <s v="Bundled"/>
    <s v="O"/>
    <x v="11"/>
    <x v="0"/>
    <n v="1127"/>
    <n v="18249"/>
    <n v="1350"/>
    <n v="1105"/>
    <n v="16481"/>
    <n v="251"/>
    <n v="0"/>
    <n v="0"/>
    <n v="0"/>
  </r>
  <r>
    <n v="2010"/>
    <n v="14138"/>
    <s v="City of Onida"/>
    <s v="A"/>
    <s v="Bundled"/>
    <s v="O"/>
    <x v="32"/>
    <x v="0"/>
    <n v="629"/>
    <n v="6540"/>
    <n v="499"/>
    <n v="145"/>
    <n v="782"/>
    <n v="95"/>
    <n v="0"/>
    <n v="0"/>
    <n v="0"/>
  </r>
  <r>
    <n v="2010"/>
    <n v="14146"/>
    <s v="City of Opelika"/>
    <s v="A"/>
    <s v="Bundled"/>
    <s v="O"/>
    <x v="16"/>
    <x v="0"/>
    <n v="11783"/>
    <n v="147542"/>
    <n v="9721"/>
    <n v="14356"/>
    <n v="173096"/>
    <n v="1849"/>
    <n v="4277"/>
    <n v="68092"/>
    <n v="7"/>
  </r>
  <r>
    <n v="2010"/>
    <n v="14149"/>
    <s v="OLS Energy-Camarillo"/>
    <s v="A"/>
    <s v="Bundled"/>
    <s v="O"/>
    <x v="19"/>
    <x v="5"/>
    <s v="."/>
    <s v="."/>
    <s v="."/>
    <n v="602"/>
    <n v="14607"/>
    <n v="1"/>
    <s v="."/>
    <s v="."/>
    <s v="."/>
  </r>
  <r>
    <n v="2010"/>
    <n v="14151"/>
    <s v="Opp City of"/>
    <s v="A"/>
    <s v="Bundled"/>
    <s v="O"/>
    <x v="16"/>
    <x v="0"/>
    <n v="5066"/>
    <n v="37541"/>
    <n v="2694"/>
    <n v="1851"/>
    <n v="12150"/>
    <n v="873"/>
    <n v="4960"/>
    <n v="48942"/>
    <n v="128"/>
  </r>
  <r>
    <n v="2010"/>
    <n v="14154"/>
    <s v="Orange &amp; Rockland Utils Inc"/>
    <s v="A"/>
    <s v="Bundled"/>
    <s v="O"/>
    <x v="8"/>
    <x v="3"/>
    <n v="210586"/>
    <n v="1115190"/>
    <n v="132344"/>
    <n v="119177"/>
    <n v="833035"/>
    <n v="19322"/>
    <n v="17661"/>
    <n v="218641"/>
    <n v="57"/>
  </r>
  <r>
    <n v="2010"/>
    <n v="14154"/>
    <s v="Orange &amp; Rockland Utils Inc"/>
    <s v="C"/>
    <s v="Delivery"/>
    <s v="O"/>
    <x v="8"/>
    <x v="3"/>
    <n v="49859"/>
    <n v="574983"/>
    <n v="61103"/>
    <n v="57023"/>
    <n v="1129933"/>
    <n v="11424"/>
    <n v="5805"/>
    <n v="202350"/>
    <n v="43"/>
  </r>
  <r>
    <n v="2010"/>
    <n v="14156"/>
    <s v="Ontonagon County R E A"/>
    <s v="A"/>
    <s v="Bundled"/>
    <s v="O"/>
    <x v="25"/>
    <x v="1"/>
    <n v="4309"/>
    <n v="20046"/>
    <n v="4651"/>
    <n v="323"/>
    <n v="1935"/>
    <n v="172"/>
    <n v="471"/>
    <n v="2573"/>
    <n v="30"/>
  </r>
  <r>
    <n v="2010"/>
    <n v="14159"/>
    <s v="City of Orange City"/>
    <s v="A"/>
    <s v="Bundled"/>
    <s v="O"/>
    <x v="11"/>
    <x v="0"/>
    <n v="2030"/>
    <n v="23652"/>
    <n v="1874"/>
    <n v="748"/>
    <n v="8664"/>
    <n v="299"/>
    <n v="4552"/>
    <n v="61945"/>
    <n v="80"/>
  </r>
  <r>
    <n v="2010"/>
    <n v="14160"/>
    <s v="Orange County Rural E M C"/>
    <s v="A"/>
    <s v="Bundled"/>
    <s v="O"/>
    <x v="12"/>
    <x v="1"/>
    <n v="13427"/>
    <n v="107825"/>
    <n v="7758"/>
    <n v="938"/>
    <n v="8471"/>
    <n v="57"/>
    <n v="355"/>
    <n v="2881"/>
    <n v="3"/>
  </r>
  <r>
    <n v="2010"/>
    <n v="14164"/>
    <s v="City of Orangeburg"/>
    <s v="A"/>
    <s v="Bundled"/>
    <s v="O"/>
    <x v="0"/>
    <x v="0"/>
    <n v="30139"/>
    <n v="321522"/>
    <n v="20582"/>
    <n v="7243"/>
    <n v="75020"/>
    <n v="3357"/>
    <n v="36562"/>
    <n v="502706"/>
    <n v="438"/>
  </r>
  <r>
    <n v="2010"/>
    <n v="14166"/>
    <s v="City of Orient"/>
    <s v="A"/>
    <s v="Bundled"/>
    <s v="O"/>
    <x v="11"/>
    <x v="0"/>
    <n v="246"/>
    <n v="2405"/>
    <n v="223"/>
    <s v="."/>
    <s v="."/>
    <s v="."/>
    <s v="."/>
    <s v="."/>
    <s v="."/>
  </r>
  <r>
    <n v="2010"/>
    <n v="14170"/>
    <s v="Orcas Power &amp; Light Coop"/>
    <s v="A"/>
    <s v="Bundled"/>
    <s v="O"/>
    <x v="22"/>
    <x v="1"/>
    <n v="14123"/>
    <n v="137744"/>
    <n v="12739"/>
    <n v="4478"/>
    <n v="54315"/>
    <n v="1667"/>
    <s v="."/>
    <s v="."/>
    <s v="."/>
  </r>
  <r>
    <n v="2010"/>
    <n v="14172"/>
    <s v="City of Ord"/>
    <s v="A"/>
    <s v="Bundled"/>
    <s v="O"/>
    <x v="26"/>
    <x v="0"/>
    <n v="1140"/>
    <n v="17405"/>
    <n v="1127"/>
    <n v="1296"/>
    <n v="16844"/>
    <n v="310"/>
    <s v="."/>
    <s v="."/>
    <s v="."/>
  </r>
  <r>
    <n v="2010"/>
    <n v="14175"/>
    <s v="Tri-County Electric Coop, Inc"/>
    <s v="A"/>
    <s v="Bundled"/>
    <s v="O"/>
    <x v="0"/>
    <x v="1"/>
    <n v="34740.699999999997"/>
    <n v="267191"/>
    <n v="17268"/>
    <n v="6001.3"/>
    <n v="55585"/>
    <n v="514"/>
    <n v="496"/>
    <n v="3730"/>
    <n v="128"/>
  </r>
  <r>
    <n v="2010"/>
    <n v="14176"/>
    <s v="City of Orlando"/>
    <s v="A"/>
    <s v="Bundled"/>
    <s v="O"/>
    <x v="24"/>
    <x v="0"/>
    <n v="95"/>
    <n v="799"/>
    <n v="76"/>
    <n v="36"/>
    <n v="249"/>
    <n v="10"/>
    <s v="."/>
    <s v="."/>
    <s v="."/>
  </r>
  <r>
    <n v="2010"/>
    <n v="14178"/>
    <s v="P K M Electric Coop, Inc"/>
    <s v="A"/>
    <s v="Bundled"/>
    <s v="O"/>
    <x v="5"/>
    <x v="1"/>
    <n v="6989"/>
    <n v="75575"/>
    <n v="3323"/>
    <n v="1424"/>
    <n v="19856"/>
    <n v="242"/>
    <n v="1409"/>
    <n v="14253"/>
    <n v="44"/>
  </r>
  <r>
    <n v="2010"/>
    <n v="14192"/>
    <s v="Osage Valley Elec Coop Assn"/>
    <s v="A"/>
    <s v="Bundled"/>
    <s v="O"/>
    <x v="20"/>
    <x v="1"/>
    <n v="24932"/>
    <n v="277785"/>
    <n v="14834"/>
    <n v="2310"/>
    <n v="25331"/>
    <n v="809"/>
    <s v="."/>
    <s v="."/>
    <s v="."/>
  </r>
  <r>
    <n v="2010"/>
    <n v="14194"/>
    <s v="City of Orrville"/>
    <s v="A"/>
    <s v="Bundled"/>
    <s v="O"/>
    <x v="9"/>
    <x v="0"/>
    <n v="6247"/>
    <n v="76511"/>
    <n v="6253"/>
    <n v="6290"/>
    <n v="77865"/>
    <n v="832"/>
    <n v="9269"/>
    <n v="138197"/>
    <n v="16"/>
  </r>
  <r>
    <n v="2010"/>
    <n v="14196"/>
    <s v="City of Ortonville"/>
    <s v="A"/>
    <s v="Bundled"/>
    <s v="O"/>
    <x v="5"/>
    <x v="0"/>
    <n v="1064"/>
    <n v="14057"/>
    <n v="1095"/>
    <n v="915"/>
    <n v="16158"/>
    <n v="259"/>
    <n v="0"/>
    <n v="0"/>
    <n v="0"/>
  </r>
  <r>
    <n v="2010"/>
    <n v="14198"/>
    <s v="Price Municipal Corporation"/>
    <s v="A"/>
    <s v="Bundled"/>
    <s v="O"/>
    <x v="44"/>
    <x v="0"/>
    <n v="2369"/>
    <n v="26150"/>
    <n v="4456"/>
    <n v="3601"/>
    <n v="48686"/>
    <n v="631"/>
    <s v="."/>
    <s v="."/>
    <s v="."/>
  </r>
  <r>
    <n v="2010"/>
    <n v="14199"/>
    <s v="City of Osage City"/>
    <s v="A"/>
    <s v="Bundled"/>
    <s v="O"/>
    <x v="23"/>
    <x v="0"/>
    <n v="1734"/>
    <n v="13108"/>
    <n v="1304"/>
    <n v="1264"/>
    <n v="10561"/>
    <n v="303"/>
    <n v="922"/>
    <n v="12801"/>
    <n v="7"/>
  </r>
  <r>
    <n v="2010"/>
    <n v="14201"/>
    <s v="City of Osage"/>
    <s v="A"/>
    <s v="Bundled"/>
    <s v="O"/>
    <x v="11"/>
    <x v="0"/>
    <n v="1609.3"/>
    <n v="15378"/>
    <n v="1797"/>
    <n v="3619.5"/>
    <n v="37118"/>
    <n v="513"/>
    <n v="0"/>
    <n v="0"/>
    <n v="0"/>
  </r>
  <r>
    <n v="2010"/>
    <n v="14202"/>
    <s v="Osceola Electric Coop, Inc"/>
    <s v="A"/>
    <s v="Bundled"/>
    <s v="O"/>
    <x v="11"/>
    <x v="1"/>
    <n v="2263.9"/>
    <n v="29760"/>
    <n v="1114"/>
    <n v="612.5"/>
    <n v="8685"/>
    <n v="96"/>
    <n v="1450.6"/>
    <n v="20595"/>
    <n v="3"/>
  </r>
  <r>
    <n v="2010"/>
    <n v="14203"/>
    <s v="Osawatomie City of"/>
    <s v="A"/>
    <s v="Bundled"/>
    <s v="O"/>
    <x v="23"/>
    <x v="0"/>
    <n v="2341"/>
    <n v="18610"/>
    <n v="1823"/>
    <n v="1295"/>
    <n v="12948"/>
    <n v="203"/>
    <n v="10"/>
    <n v="78"/>
    <n v="1"/>
  </r>
  <r>
    <n v="2010"/>
    <n v="14214"/>
    <s v="City of Osborne"/>
    <s v="A"/>
    <s v="Bundled"/>
    <s v="O"/>
    <x v="23"/>
    <x v="0"/>
    <n v="766"/>
    <n v="6335"/>
    <n v="793"/>
    <n v="343"/>
    <n v="1644"/>
    <n v="131"/>
    <n v="658"/>
    <n v="6424"/>
    <n v="35"/>
  </r>
  <r>
    <n v="2010"/>
    <n v="14216"/>
    <s v="City of Osceola"/>
    <s v="A"/>
    <s v="Bundled"/>
    <s v="O"/>
    <x v="31"/>
    <x v="0"/>
    <n v="5531"/>
    <n v="49005"/>
    <n v="3036"/>
    <n v="2404"/>
    <n v="17793"/>
    <n v="593"/>
    <n v="6576"/>
    <n v="97919"/>
    <n v="19"/>
  </r>
  <r>
    <n v="2010"/>
    <n v="14224"/>
    <s v="Otero County Electric Coop Inc"/>
    <s v="A"/>
    <s v="Bundled"/>
    <s v="O"/>
    <x v="38"/>
    <x v="1"/>
    <n v="14177"/>
    <n v="90952"/>
    <n v="15297"/>
    <n v="4272"/>
    <n v="27751"/>
    <n v="2847"/>
    <n v="8785"/>
    <n v="69962"/>
    <n v="207"/>
  </r>
  <r>
    <n v="2010"/>
    <n v="14229"/>
    <s v="Ottawa City of"/>
    <s v="A"/>
    <s v="Bundled"/>
    <s v="O"/>
    <x v="23"/>
    <x v="0"/>
    <n v="7090.9"/>
    <n v="64977"/>
    <n v="5699"/>
    <n v="1161.5999999999999"/>
    <n v="16070"/>
    <n v="444"/>
    <n v="6177.5"/>
    <n v="67537"/>
    <n v="105"/>
  </r>
  <r>
    <n v="2010"/>
    <n v="14232"/>
    <s v="Otter Tail Power Co"/>
    <s v="A"/>
    <s v="Bundled"/>
    <s v="O"/>
    <x v="5"/>
    <x v="3"/>
    <n v="46720.2"/>
    <n v="566573"/>
    <n v="47437"/>
    <n v="72877.899999999994"/>
    <n v="1020138"/>
    <n v="11977"/>
    <n v="27601.7"/>
    <n v="498684"/>
    <n v="11"/>
  </r>
  <r>
    <n v="2010"/>
    <n v="14232"/>
    <s v="Otter Tail Power Co"/>
    <s v="A"/>
    <s v="Bundled"/>
    <s v="O"/>
    <x v="41"/>
    <x v="3"/>
    <n v="45312.800000000003"/>
    <n v="586800"/>
    <n v="44326"/>
    <n v="74739.3"/>
    <n v="1087049"/>
    <n v="12658"/>
    <n v="4380.5"/>
    <n v="72545"/>
    <n v="2"/>
  </r>
  <r>
    <n v="2010"/>
    <n v="14232"/>
    <s v="Otter Tail Power Co"/>
    <s v="A"/>
    <s v="Bundled"/>
    <s v="O"/>
    <x v="32"/>
    <x v="3"/>
    <n v="9737.1"/>
    <n v="119749"/>
    <n v="8783"/>
    <n v="18370.8"/>
    <n v="280236"/>
    <n v="2763"/>
    <n v="1762.3"/>
    <n v="30974"/>
    <n v="1"/>
  </r>
  <r>
    <n v="2010"/>
    <n v="14234"/>
    <s v="City of Ouzinkie"/>
    <s v="A"/>
    <s v="Bundled"/>
    <s v="O"/>
    <x v="15"/>
    <x v="0"/>
    <n v="109"/>
    <n v="320"/>
    <n v="76"/>
    <n v="132"/>
    <n v="332"/>
    <n v="17"/>
    <s v="."/>
    <s v="."/>
    <s v="."/>
  </r>
  <r>
    <n v="2010"/>
    <n v="14238"/>
    <s v="Ouachita Electric Coop Corp"/>
    <s v="A"/>
    <s v="Bundled"/>
    <s v="O"/>
    <x v="31"/>
    <x v="1"/>
    <n v="11094"/>
    <n v="111218"/>
    <n v="8541"/>
    <n v="6673"/>
    <n v="84848"/>
    <n v="895"/>
    <n v="4027"/>
    <n v="61754"/>
    <n v="8"/>
  </r>
  <r>
    <n v="2010"/>
    <n v="14245"/>
    <s v="Overton Power District No 5"/>
    <s v="A"/>
    <s v="Bundled"/>
    <s v="O"/>
    <x v="14"/>
    <x v="4"/>
    <n v="15490"/>
    <n v="155775"/>
    <n v="10900"/>
    <n v="17522"/>
    <n v="189404"/>
    <n v="2562"/>
    <s v="."/>
    <s v="."/>
    <s v="."/>
  </r>
  <r>
    <n v="2010"/>
    <n v="14246"/>
    <s v="City of Owatonna"/>
    <s v="A"/>
    <s v="Bundled"/>
    <s v="O"/>
    <x v="5"/>
    <x v="0"/>
    <n v="9484"/>
    <n v="85896"/>
    <n v="10325"/>
    <n v="8423"/>
    <n v="94432"/>
    <n v="925"/>
    <n v="12662"/>
    <n v="162524"/>
    <n v="52"/>
  </r>
  <r>
    <n v="2010"/>
    <n v="14251"/>
    <s v="Owen Electric Coop Inc"/>
    <s v="A"/>
    <s v="Bundled"/>
    <s v="O"/>
    <x v="29"/>
    <x v="1"/>
    <n v="77481"/>
    <n v="778310"/>
    <n v="54773"/>
    <n v="20260"/>
    <n v="229124"/>
    <n v="2493"/>
    <n v="56236"/>
    <n v="1166791"/>
    <n v="22"/>
  </r>
  <r>
    <n v="2010"/>
    <n v="14261"/>
    <s v="Orleans Village of"/>
    <s v="A"/>
    <s v="Bundled"/>
    <s v="O"/>
    <x v="40"/>
    <x v="0"/>
    <n v="505.5"/>
    <n v="4124"/>
    <n v="582"/>
    <n v="302.2"/>
    <n v="2241"/>
    <n v="84"/>
    <n v="900.2"/>
    <n v="6173"/>
    <n v="1"/>
  </r>
  <r>
    <n v="2010"/>
    <n v="14265"/>
    <s v="OLS Energy-Chino"/>
    <s v="A"/>
    <s v="Bundled"/>
    <s v="O"/>
    <x v="19"/>
    <x v="5"/>
    <s v="."/>
    <s v="."/>
    <s v="."/>
    <n v="1691"/>
    <n v="14607"/>
    <n v="1"/>
    <s v="."/>
    <s v="."/>
    <s v="."/>
  </r>
  <r>
    <n v="2010"/>
    <n v="14267"/>
    <s v="Otsego Electric Coop, Inc"/>
    <s v="A"/>
    <s v="Bundled"/>
    <s v="O"/>
    <x v="8"/>
    <x v="1"/>
    <n v="4995.7"/>
    <n v="42170"/>
    <n v="4332"/>
    <n v="816.6"/>
    <n v="7471"/>
    <n v="230"/>
    <s v="."/>
    <s v="."/>
    <s v="."/>
  </r>
  <r>
    <n v="2010"/>
    <n v="14268"/>
    <s v="City of Owensboro"/>
    <s v="A"/>
    <s v="Bundled"/>
    <s v="O"/>
    <x v="29"/>
    <x v="0"/>
    <n v="23892.5"/>
    <n v="256929"/>
    <n v="22737"/>
    <n v="7011.8"/>
    <n v="96838"/>
    <n v="2642"/>
    <n v="37102.1"/>
    <n v="555568"/>
    <n v="602"/>
  </r>
  <r>
    <n v="2010"/>
    <n v="14272"/>
    <s v="City of Owensville"/>
    <s v="A"/>
    <s v="Bundled"/>
    <s v="O"/>
    <x v="20"/>
    <x v="0"/>
    <n v="1369"/>
    <n v="12011"/>
    <n v="1144"/>
    <n v="270"/>
    <n v="2610"/>
    <n v="185"/>
    <n v="1097"/>
    <n v="10818"/>
    <n v="61"/>
  </r>
  <r>
    <n v="2010"/>
    <n v="14275"/>
    <s v="City of Oxford"/>
    <s v="A"/>
    <s v="Bundled"/>
    <s v="O"/>
    <x v="1"/>
    <x v="0"/>
    <n v="7969"/>
    <n v="83084"/>
    <n v="6145"/>
    <n v="13081"/>
    <n v="131635"/>
    <n v="2418"/>
    <n v="917"/>
    <n v="10686"/>
    <n v="2"/>
  </r>
  <r>
    <n v="2010"/>
    <n v="14276"/>
    <s v="City of Oxford"/>
    <s v="A"/>
    <s v="Bundled"/>
    <s v="O"/>
    <x v="23"/>
    <x v="0"/>
    <n v="626"/>
    <n v="5178"/>
    <n v="497"/>
    <n v="115"/>
    <n v="1012"/>
    <n v="72"/>
    <n v="231"/>
    <n v="1968"/>
    <n v="26"/>
  </r>
  <r>
    <n v="2010"/>
    <n v="14277"/>
    <s v="Village of Oxford"/>
    <s v="A"/>
    <s v="Bundled"/>
    <s v="O"/>
    <x v="26"/>
    <x v="0"/>
    <n v="422"/>
    <n v="4073"/>
    <n v="382"/>
    <n v="378"/>
    <n v="4244"/>
    <n v="76"/>
    <s v="."/>
    <s v="."/>
    <s v="."/>
  </r>
  <r>
    <n v="2010"/>
    <n v="14285"/>
    <s v="Ozark Border Electric Coop"/>
    <s v="A"/>
    <s v="Bundled"/>
    <s v="O"/>
    <x v="20"/>
    <x v="1"/>
    <n v="47100"/>
    <n v="555180"/>
    <n v="32580"/>
    <n v="14842"/>
    <n v="158610"/>
    <n v="6286"/>
    <n v="2490"/>
    <n v="37560"/>
    <n v="12"/>
  </r>
  <r>
    <n v="2010"/>
    <n v="14288"/>
    <s v="Ozark Electric Coop Inc"/>
    <s v="A"/>
    <s v="Bundled"/>
    <s v="O"/>
    <x v="20"/>
    <x v="1"/>
    <n v="41967.1"/>
    <n v="420056"/>
    <n v="28831"/>
    <n v="7169.2"/>
    <n v="76826"/>
    <n v="2254"/>
    <n v="691.5"/>
    <n v="10861"/>
    <n v="1"/>
  </r>
  <r>
    <n v="2010"/>
    <n v="14289"/>
    <s v="Ozarks Electric Coop Corp"/>
    <s v="A"/>
    <s v="Bundled"/>
    <s v="O"/>
    <x v="31"/>
    <x v="1"/>
    <n v="63417"/>
    <n v="736651"/>
    <n v="51624"/>
    <n v="21979"/>
    <n v="270599"/>
    <n v="3360"/>
    <n v="4841"/>
    <n v="83893"/>
    <n v="11"/>
  </r>
  <r>
    <n v="2010"/>
    <n v="14289"/>
    <s v="Ozarks Electric Coop Corp"/>
    <s v="A"/>
    <s v="Bundled"/>
    <s v="O"/>
    <x v="24"/>
    <x v="1"/>
    <n v="14301"/>
    <n v="148763"/>
    <n v="11102"/>
    <n v="3357"/>
    <n v="37035"/>
    <n v="717"/>
    <n v="1425"/>
    <n v="18676"/>
    <n v="3"/>
  </r>
  <r>
    <n v="2010"/>
    <n v="14324"/>
    <s v="Public Utility District No 2"/>
    <s v="A"/>
    <s v="Bundled"/>
    <s v="O"/>
    <x v="22"/>
    <x v="4"/>
    <n v="12846"/>
    <n v="180606"/>
    <n v="15010"/>
    <n v="6467"/>
    <n v="85964"/>
    <n v="2287"/>
    <n v="938"/>
    <n v="19218"/>
    <n v="2"/>
  </r>
  <r>
    <n v="2010"/>
    <n v="14328"/>
    <s v="Pacific Gas &amp; Electric Co"/>
    <s v="A"/>
    <s v="Bundled"/>
    <s v="O"/>
    <x v="19"/>
    <x v="3"/>
    <n v="4841610"/>
    <n v="30744336"/>
    <n v="4565636"/>
    <n v="5523125"/>
    <n v="38885857"/>
    <n v="645673"/>
    <n v="1269056"/>
    <n v="14414953"/>
    <n v="1293"/>
  </r>
  <r>
    <n v="2010"/>
    <n v="14328"/>
    <s v="Pacific Gas &amp; Electric Co"/>
    <s v="C"/>
    <s v="Delivery"/>
    <s v="O"/>
    <x v="19"/>
    <x v="3"/>
    <n v="10263"/>
    <n v="86069"/>
    <n v="7742"/>
    <n v="144107"/>
    <n v="2805291"/>
    <n v="5171"/>
    <n v="114594"/>
    <n v="3183731"/>
    <n v="217"/>
  </r>
  <r>
    <n v="2010"/>
    <n v="14354"/>
    <s v="PacifiCorp"/>
    <s v="A"/>
    <s v="Bundled"/>
    <s v="O"/>
    <x v="19"/>
    <x v="3"/>
    <n v="44742.1"/>
    <n v="402961"/>
    <n v="35373"/>
    <n v="29740.3"/>
    <n v="291446"/>
    <n v="7756"/>
    <n v="13022.2"/>
    <n v="136237"/>
    <n v="1966"/>
  </r>
  <r>
    <n v="2010"/>
    <n v="14354"/>
    <s v="PacifiCorp"/>
    <s v="A"/>
    <s v="Bundled"/>
    <s v="O"/>
    <x v="21"/>
    <x v="3"/>
    <n v="59795.199999999997"/>
    <n v="705128"/>
    <n v="56842"/>
    <n v="28668.6"/>
    <n v="396715"/>
    <n v="8603"/>
    <n v="117233.5"/>
    <n v="2224451"/>
    <n v="5537"/>
  </r>
  <r>
    <n v="2010"/>
    <n v="14354"/>
    <s v="PacifiCorp"/>
    <s v="A"/>
    <s v="Bundled"/>
    <s v="O"/>
    <x v="35"/>
    <x v="3"/>
    <n v="466269.5"/>
    <n v="5452440"/>
    <n v="469923"/>
    <n v="341416.3"/>
    <n v="4811165"/>
    <n v="78071"/>
    <n v="133093.70000000001"/>
    <n v="2436673"/>
    <n v="9713"/>
  </r>
  <r>
    <n v="2010"/>
    <n v="14354"/>
    <s v="PacifiCorp"/>
    <s v="A"/>
    <s v="Bundled"/>
    <s v="O"/>
    <x v="44"/>
    <x v="3"/>
    <n v="576501"/>
    <n v="6549149"/>
    <n v="700852"/>
    <n v="564960.9"/>
    <n v="8057443"/>
    <n v="87900"/>
    <n v="371907.7"/>
    <n v="7836400"/>
    <n v="8146"/>
  </r>
  <r>
    <n v="2010"/>
    <n v="14354"/>
    <s v="PacifiCorp"/>
    <s v="A"/>
    <s v="Bundled"/>
    <s v="O"/>
    <x v="22"/>
    <x v="3"/>
    <n v="117256"/>
    <n v="1621177"/>
    <n v="103334"/>
    <n v="97063.6"/>
    <n v="1411549"/>
    <n v="18117"/>
    <n v="54373.9"/>
    <n v="951905"/>
    <n v="5802"/>
  </r>
  <r>
    <n v="2010"/>
    <n v="14354"/>
    <s v="PacifiCorp"/>
    <s v="A"/>
    <s v="Bundled"/>
    <s v="O"/>
    <x v="43"/>
    <x v="3"/>
    <n v="89172.2"/>
    <n v="1063589"/>
    <n v="108584"/>
    <n v="110876.7"/>
    <n v="1522713"/>
    <n v="23524"/>
    <n v="335528.59999999998"/>
    <n v="7093786"/>
    <n v="2691"/>
  </r>
  <r>
    <n v="2010"/>
    <n v="14354"/>
    <s v="PacifiCorp"/>
    <s v="C"/>
    <s v="Delivery"/>
    <s v="O"/>
    <x v="35"/>
    <x v="3"/>
    <n v="0"/>
    <n v="0"/>
    <n v="0"/>
    <n v="3624.6"/>
    <n v="116703"/>
    <n v="47"/>
    <n v="0"/>
    <n v="0"/>
    <n v="0"/>
  </r>
  <r>
    <n v="2010"/>
    <n v="14371"/>
    <s v="City of Paducah"/>
    <s v="A"/>
    <s v="Bundled"/>
    <s v="O"/>
    <x v="29"/>
    <x v="0"/>
    <n v="21074"/>
    <n v="241064"/>
    <n v="18706"/>
    <n v="7528"/>
    <n v="72706"/>
    <n v="3202"/>
    <n v="26090"/>
    <n v="298447"/>
    <n v="546"/>
  </r>
  <r>
    <n v="2010"/>
    <n v="14373"/>
    <s v="Page Electric Utility"/>
    <s v="A"/>
    <s v="Bundled"/>
    <s v="O"/>
    <x v="13"/>
    <x v="0"/>
    <n v="3221.6"/>
    <n v="42656"/>
    <n v="3498"/>
    <n v="5441"/>
    <n v="69930"/>
    <n v="844"/>
    <s v="."/>
    <s v="."/>
    <s v="."/>
  </r>
  <r>
    <n v="2010"/>
    <n v="14381"/>
    <s v="City of Painesville"/>
    <s v="A"/>
    <s v="Bundled"/>
    <s v="O"/>
    <x v="9"/>
    <x v="0"/>
    <n v="9775"/>
    <n v="89271"/>
    <n v="10159"/>
    <n v="10738"/>
    <n v="101709"/>
    <n v="1875"/>
    <n v="4539"/>
    <n v="53424"/>
    <n v="7"/>
  </r>
  <r>
    <n v="2010"/>
    <n v="14396"/>
    <s v="City of Palmetto"/>
    <s v="A"/>
    <s v="Bundled"/>
    <s v="O"/>
    <x v="10"/>
    <x v="0"/>
    <n v="2480"/>
    <n v="22114"/>
    <n v="1540"/>
    <n v="553"/>
    <n v="5309"/>
    <n v="184"/>
    <n v="86"/>
    <n v="280"/>
    <n v="1"/>
  </r>
  <r>
    <n v="2010"/>
    <n v="14398"/>
    <s v="Palmetto Electric Coop Inc"/>
    <s v="A"/>
    <s v="Bundled"/>
    <s v="O"/>
    <x v="0"/>
    <x v="1"/>
    <n v="104556.5"/>
    <n v="990302"/>
    <n v="57276"/>
    <n v="50543.4"/>
    <n v="494059"/>
    <n v="9774"/>
    <n v="5109.5"/>
    <n v="50477"/>
    <n v="14"/>
  </r>
  <r>
    <n v="2010"/>
    <n v="14400"/>
    <s v="City of Palmyra"/>
    <s v="A"/>
    <s v="Bundled"/>
    <s v="O"/>
    <x v="20"/>
    <x v="0"/>
    <n v="1668"/>
    <n v="15812"/>
    <n v="1497"/>
    <n v="1263"/>
    <n v="12422"/>
    <n v="382"/>
    <n v="680"/>
    <n v="7154"/>
    <n v="3"/>
  </r>
  <r>
    <n v="2010"/>
    <n v="14401"/>
    <s v="City of Palo Alto"/>
    <s v="A"/>
    <s v="Bundled"/>
    <s v="O"/>
    <x v="19"/>
    <x v="0"/>
    <n v="20443"/>
    <n v="161470"/>
    <n v="25756"/>
    <n v="62258"/>
    <n v="519835"/>
    <n v="3760"/>
    <n v="29579"/>
    <n v="268472"/>
    <n v="182"/>
  </r>
  <r>
    <n v="2010"/>
    <n v="14405"/>
    <s v="Power Choice/Pepco Energy Serv"/>
    <s v="A"/>
    <s v="Bundled"/>
    <s v="O"/>
    <x v="37"/>
    <x v="5"/>
    <s v="."/>
    <s v="."/>
    <s v="."/>
    <n v="327"/>
    <n v="3028"/>
    <n v="1"/>
    <s v="."/>
    <s v="."/>
    <s v="."/>
  </r>
  <r>
    <n v="2010"/>
    <n v="14405"/>
    <s v="PEPCO Energy Services"/>
    <s v="B"/>
    <s v="Energy"/>
    <s v="O"/>
    <x v="48"/>
    <x v="2"/>
    <n v="0"/>
    <n v="0"/>
    <n v="0"/>
    <n v="639"/>
    <n v="5663"/>
    <n v="7"/>
    <n v="0"/>
    <n v="0"/>
    <n v="0"/>
  </r>
  <r>
    <n v="2010"/>
    <n v="14405"/>
    <s v="PEPCO Energy Services"/>
    <s v="B"/>
    <s v="Energy"/>
    <s v="O"/>
    <x v="49"/>
    <x v="2"/>
    <n v="129"/>
    <n v="1012"/>
    <n v="112"/>
    <n v="219423"/>
    <n v="2098934"/>
    <n v="1932"/>
    <n v="0"/>
    <n v="0"/>
    <n v="0"/>
  </r>
  <r>
    <n v="2010"/>
    <n v="14405"/>
    <s v="PEPCO Energy Services"/>
    <s v="B"/>
    <s v="Energy"/>
    <s v="O"/>
    <x v="45"/>
    <x v="2"/>
    <n v="0"/>
    <n v="0"/>
    <n v="0"/>
    <n v="31593"/>
    <n v="336601"/>
    <n v="198"/>
    <n v="0"/>
    <n v="0"/>
    <n v="0"/>
  </r>
  <r>
    <n v="2010"/>
    <n v="14405"/>
    <s v="PEPCO Energy Services"/>
    <s v="B"/>
    <s v="Energy"/>
    <s v="O"/>
    <x v="6"/>
    <x v="2"/>
    <n v="0"/>
    <n v="0"/>
    <n v="0"/>
    <n v="65949"/>
    <n v="1061747"/>
    <n v="326"/>
    <n v="0"/>
    <n v="0"/>
    <n v="0"/>
  </r>
  <r>
    <n v="2010"/>
    <n v="14405"/>
    <s v="PEPCO Energy Services"/>
    <s v="B"/>
    <s v="Energy"/>
    <s v="O"/>
    <x v="33"/>
    <x v="2"/>
    <n v="0"/>
    <n v="0"/>
    <n v="0"/>
    <n v="31765"/>
    <n v="297454"/>
    <n v="246"/>
    <n v="0"/>
    <n v="0"/>
    <n v="0"/>
  </r>
  <r>
    <n v="2010"/>
    <n v="14405"/>
    <s v="PEPCO Energy Services"/>
    <s v="B"/>
    <s v="Energy"/>
    <s v="O"/>
    <x v="3"/>
    <x v="2"/>
    <n v="385"/>
    <n v="2999"/>
    <n v="265"/>
    <n v="441186"/>
    <n v="4520379"/>
    <n v="9106"/>
    <n v="0"/>
    <n v="0"/>
    <n v="0"/>
  </r>
  <r>
    <n v="2010"/>
    <n v="14405"/>
    <s v="PEPCO Energy Services"/>
    <s v="B"/>
    <s v="Energy"/>
    <s v="O"/>
    <x v="37"/>
    <x v="2"/>
    <n v="0"/>
    <n v="0"/>
    <n v="0"/>
    <n v="172730"/>
    <n v="1641030"/>
    <n v="481"/>
    <n v="0"/>
    <n v="0"/>
    <n v="0"/>
  </r>
  <r>
    <n v="2010"/>
    <n v="14405"/>
    <s v="PEPCO Energy Services"/>
    <s v="B"/>
    <s v="Energy"/>
    <s v="O"/>
    <x v="8"/>
    <x v="2"/>
    <n v="0"/>
    <n v="0"/>
    <n v="0"/>
    <n v="106759"/>
    <n v="898983"/>
    <n v="362"/>
    <n v="0"/>
    <n v="0"/>
    <n v="0"/>
  </r>
  <r>
    <n v="2010"/>
    <n v="14405"/>
    <s v="PEPCO Energy Services"/>
    <s v="B"/>
    <s v="Energy"/>
    <s v="O"/>
    <x v="46"/>
    <x v="2"/>
    <n v="0"/>
    <n v="0"/>
    <n v="0"/>
    <n v="19475"/>
    <n v="264302"/>
    <n v="46"/>
    <s v="."/>
    <s v="."/>
    <s v="."/>
  </r>
  <r>
    <n v="2010"/>
    <n v="14405"/>
    <s v="PEPCO Energy Services"/>
    <s v="D"/>
    <s v="Bundled"/>
    <s v="O"/>
    <x v="27"/>
    <x v="2"/>
    <n v="0"/>
    <n v="0"/>
    <n v="0"/>
    <n v="8873"/>
    <n v="89552"/>
    <n v="194"/>
    <s v="."/>
    <s v="."/>
    <s v="."/>
  </r>
  <r>
    <n v="2010"/>
    <n v="14424"/>
    <s v="Panola-Harrison Elec Coop, Inc"/>
    <s v="A"/>
    <s v="Bundled"/>
    <s v="O"/>
    <x v="2"/>
    <x v="1"/>
    <n v="11957"/>
    <n v="145115"/>
    <n v="8255"/>
    <n v="1881"/>
    <n v="22295"/>
    <n v="851"/>
    <n v="745"/>
    <n v="10104"/>
    <n v="5"/>
  </r>
  <r>
    <n v="2010"/>
    <n v="14424"/>
    <s v="Panola-Harrison Elec Coop, Inc"/>
    <s v="A"/>
    <s v="Bundled"/>
    <s v="O"/>
    <x v="27"/>
    <x v="1"/>
    <n v="11903"/>
    <n v="144920"/>
    <n v="8644"/>
    <n v="4501"/>
    <n v="51508"/>
    <n v="1651"/>
    <n v="1008"/>
    <n v="13428"/>
    <n v="7"/>
  </r>
  <r>
    <n v="2010"/>
    <n v="14426"/>
    <s v="Panhandle Rural El Member Assn"/>
    <s v="A"/>
    <s v="Bundled"/>
    <s v="O"/>
    <x v="26"/>
    <x v="1"/>
    <n v="3548"/>
    <n v="29257"/>
    <n v="1789"/>
    <n v="7731"/>
    <n v="52272"/>
    <n v="1920"/>
    <s v="."/>
    <s v="."/>
    <s v="."/>
  </r>
  <r>
    <n v="2010"/>
    <n v="14433"/>
    <s v="City of Panora"/>
    <s v="A"/>
    <s v="Bundled"/>
    <s v="O"/>
    <x v="11"/>
    <x v="0"/>
    <n v="425"/>
    <n v="4855"/>
    <n v="742"/>
    <n v="591"/>
    <n v="7782"/>
    <n v="228"/>
    <n v="44"/>
    <n v="1183"/>
    <n v="1"/>
  </r>
  <r>
    <n v="2010"/>
    <n v="14435"/>
    <s v="Town of Paoli"/>
    <s v="A"/>
    <s v="Bundled"/>
    <s v="O"/>
    <x v="12"/>
    <x v="0"/>
    <n v="1489"/>
    <n v="16603"/>
    <n v="1423"/>
    <n v="2047"/>
    <n v="21789"/>
    <n v="476"/>
    <n v="269"/>
    <n v="3094"/>
    <n v="43"/>
  </r>
  <r>
    <n v="2010"/>
    <n v="14443"/>
    <s v="Town of Paragonah"/>
    <s v="A"/>
    <s v="Bundled"/>
    <s v="O"/>
    <x v="44"/>
    <x v="0"/>
    <n v="196"/>
    <n v="1727"/>
    <n v="264"/>
    <s v="."/>
    <s v="."/>
    <s v="."/>
    <s v="."/>
    <s v="."/>
    <s v="."/>
  </r>
  <r>
    <n v="2010"/>
    <n v="14446"/>
    <s v="Paragould Light &amp; Water Comm"/>
    <s v="A"/>
    <s v="Bundled"/>
    <s v="O"/>
    <x v="31"/>
    <x v="0"/>
    <n v="13950"/>
    <n v="202290"/>
    <n v="10924"/>
    <n v="5717"/>
    <n v="90133"/>
    <n v="1707"/>
    <n v="16093"/>
    <n v="294149"/>
    <n v="37"/>
  </r>
  <r>
    <n v="2010"/>
    <n v="14451"/>
    <s v="Village of Pardeeville"/>
    <s v="A"/>
    <s v="Bundled"/>
    <s v="O"/>
    <x v="7"/>
    <x v="0"/>
    <n v="1057"/>
    <n v="9775"/>
    <n v="1224"/>
    <n v="290"/>
    <n v="2885"/>
    <n v="142"/>
    <n v="686"/>
    <n v="8745"/>
    <n v="22"/>
  </r>
  <r>
    <n v="2010"/>
    <n v="14455"/>
    <s v="City of Paris"/>
    <s v="A"/>
    <s v="Bundled"/>
    <s v="O"/>
    <x v="28"/>
    <x v="0"/>
    <n v="22681"/>
    <n v="259044"/>
    <n v="15324"/>
    <n v="17936"/>
    <n v="185201"/>
    <n v="5363"/>
    <n v="3725"/>
    <n v="45404"/>
    <n v="4"/>
  </r>
  <r>
    <n v="2010"/>
    <n v="14456"/>
    <s v="Paris City of"/>
    <s v="A"/>
    <s v="Bundled"/>
    <s v="O"/>
    <x v="20"/>
    <x v="0"/>
    <n v="747"/>
    <n v="6322"/>
    <n v="604"/>
    <n v="522"/>
    <n v="5314"/>
    <n v="151"/>
    <s v="."/>
    <s v="."/>
    <s v="."/>
  </r>
  <r>
    <n v="2010"/>
    <n v="14459"/>
    <s v="City of Paris"/>
    <s v="A"/>
    <s v="Bundled"/>
    <s v="O"/>
    <x v="29"/>
    <x v="0"/>
    <n v="2437"/>
    <n v="35702"/>
    <n v="2635"/>
    <n v="825"/>
    <n v="10306"/>
    <n v="366"/>
    <n v="858"/>
    <n v="14665"/>
    <n v="53"/>
  </r>
  <r>
    <n v="2010"/>
    <n v="14460"/>
    <s v="City of Paris"/>
    <s v="A"/>
    <s v="Bundled"/>
    <s v="O"/>
    <x v="31"/>
    <x v="0"/>
    <n v="1748"/>
    <n v="22786"/>
    <n v="1686"/>
    <n v="796"/>
    <n v="9835"/>
    <n v="229"/>
    <n v="893"/>
    <n v="14167"/>
    <n v="12"/>
  </r>
  <r>
    <n v="2010"/>
    <n v="14468"/>
    <s v="People's Cooperative Services"/>
    <s v="A"/>
    <s v="Bundled"/>
    <s v="O"/>
    <x v="5"/>
    <x v="1"/>
    <n v="25895.599999999999"/>
    <n v="191826"/>
    <n v="15080"/>
    <n v="4223.3"/>
    <n v="41523"/>
    <n v="450"/>
    <s v="."/>
    <s v="."/>
    <s v="."/>
  </r>
  <r>
    <n v="2010"/>
    <n v="14471"/>
    <s v="Parke County Rural E M C"/>
    <s v="A"/>
    <s v="Bundled"/>
    <s v="O"/>
    <x v="12"/>
    <x v="1"/>
    <n v="19271.099999999999"/>
    <n v="161966"/>
    <n v="12243"/>
    <n v="3031.3"/>
    <n v="34381"/>
    <n v="62"/>
    <n v="140.5"/>
    <n v="959"/>
    <n v="35"/>
  </r>
  <r>
    <n v="2010"/>
    <n v="14472"/>
    <s v="Borough of Park Ridge"/>
    <s v="A"/>
    <s v="Bundled"/>
    <s v="O"/>
    <x v="37"/>
    <x v="0"/>
    <n v="4763"/>
    <n v="34923"/>
    <n v="3453"/>
    <n v="5300"/>
    <n v="35130"/>
    <n v="450"/>
    <s v="."/>
    <s v="."/>
    <s v="."/>
  </r>
  <r>
    <n v="2010"/>
    <n v="14473"/>
    <s v="City of Paton"/>
    <s v="A"/>
    <s v="Bundled"/>
    <s v="O"/>
    <x v="11"/>
    <x v="0"/>
    <n v="112"/>
    <n v="1179"/>
    <n v="122"/>
    <n v="63"/>
    <n v="663"/>
    <n v="25"/>
    <s v="."/>
    <s v="."/>
    <s v="."/>
  </r>
  <r>
    <n v="2010"/>
    <n v="14474"/>
    <s v="City of Park River"/>
    <s v="A"/>
    <s v="Bundled"/>
    <s v="O"/>
    <x v="41"/>
    <x v="0"/>
    <n v="855"/>
    <n v="9968"/>
    <n v="702"/>
    <n v="190"/>
    <n v="2100"/>
    <n v="109"/>
    <n v="547"/>
    <n v="6397"/>
    <n v="11"/>
  </r>
  <r>
    <n v="2010"/>
    <n v="14489"/>
    <s v="City of Parker"/>
    <s v="A"/>
    <s v="Bundled"/>
    <s v="O"/>
    <x v="32"/>
    <x v="0"/>
    <n v="616"/>
    <n v="6257"/>
    <n v="508"/>
    <n v="415"/>
    <n v="4083"/>
    <n v="125"/>
    <n v="201"/>
    <n v="1456"/>
    <n v="16"/>
  </r>
  <r>
    <n v="2010"/>
    <n v="14500"/>
    <s v="Park Electric Coop Inc"/>
    <s v="A"/>
    <s v="Bundled"/>
    <s v="O"/>
    <x v="42"/>
    <x v="1"/>
    <n v="6097"/>
    <n v="64956"/>
    <n v="5106"/>
    <n v="578.9"/>
    <n v="8842"/>
    <n v="86"/>
    <n v="4266.5"/>
    <n v="71002"/>
    <n v="275"/>
  </r>
  <r>
    <n v="2010"/>
    <n v="14505"/>
    <s v="Parkland Light &amp; Water Company"/>
    <s v="A"/>
    <s v="Bundled"/>
    <s v="O"/>
    <x v="22"/>
    <x v="1"/>
    <n v="3240"/>
    <n v="55989"/>
    <n v="3848"/>
    <n v="3144"/>
    <n v="58062"/>
    <n v="576"/>
    <s v="."/>
    <s v="."/>
    <s v="."/>
  </r>
  <r>
    <n v="2010"/>
    <n v="14512"/>
    <s v="Parowan City Corporation"/>
    <s v="A"/>
    <s v="Bundled"/>
    <s v="O"/>
    <x v="44"/>
    <x v="0"/>
    <n v="1252"/>
    <n v="13445"/>
    <n v="1330"/>
    <n v="390"/>
    <n v="4188"/>
    <n v="85"/>
    <s v="."/>
    <s v="."/>
    <s v="."/>
  </r>
  <r>
    <n v="2010"/>
    <n v="14534"/>
    <s v="City of Pasadena"/>
    <s v="A"/>
    <s v="Bundled"/>
    <s v="O"/>
    <x v="19"/>
    <x v="0"/>
    <n v="46570"/>
    <n v="315971"/>
    <n v="53922"/>
    <n v="109271"/>
    <n v="828157"/>
    <n v="8605"/>
    <s v="."/>
    <s v="."/>
    <s v="."/>
  </r>
  <r>
    <n v="2010"/>
    <n v="14537"/>
    <s v="Pascoag Utility District"/>
    <s v="A"/>
    <s v="Bundled"/>
    <s v="O"/>
    <x v="47"/>
    <x v="0"/>
    <n v="4452"/>
    <n v="30042"/>
    <n v="3965"/>
    <n v="640"/>
    <n v="3902"/>
    <n v="513"/>
    <n v="2578"/>
    <n v="19639"/>
    <n v="66"/>
  </r>
  <r>
    <n v="2010"/>
    <n v="14543"/>
    <s v="Tohono O'Odham Utility Auth"/>
    <s v="A"/>
    <s v="Bundled"/>
    <s v="O"/>
    <x v="13"/>
    <x v="4"/>
    <n v="3642"/>
    <n v="29113"/>
    <n v="3032"/>
    <n v="7749"/>
    <n v="60681"/>
    <n v="683"/>
    <n v="221"/>
    <n v="2492"/>
    <n v="1"/>
  </r>
  <r>
    <n v="2010"/>
    <n v="14557"/>
    <s v="Pee Dee Electric Coop, Inc"/>
    <s v="A"/>
    <s v="Bundled"/>
    <s v="O"/>
    <x v="0"/>
    <x v="1"/>
    <n v="56879.4"/>
    <n v="490470"/>
    <n v="28600"/>
    <n v="7305.1"/>
    <n v="60060"/>
    <n v="1686"/>
    <n v="14394"/>
    <n v="179922"/>
    <n v="40"/>
  </r>
  <r>
    <n v="2010"/>
    <n v="14563"/>
    <s v="Pearl River Valley El Pwr Assn"/>
    <s v="A"/>
    <s v="Bundled"/>
    <s v="O"/>
    <x v="1"/>
    <x v="1"/>
    <n v="85798"/>
    <n v="756822"/>
    <n v="45734"/>
    <n v="19262"/>
    <n v="198767"/>
    <n v="1551"/>
    <n v="12176"/>
    <n v="148258"/>
    <n v="27"/>
  </r>
  <r>
    <n v="2010"/>
    <n v="14577"/>
    <s v="City of Paullina"/>
    <s v="A"/>
    <s v="Bundled"/>
    <s v="O"/>
    <x v="11"/>
    <x v="0"/>
    <n v="614"/>
    <n v="5172"/>
    <n v="541"/>
    <n v="532"/>
    <n v="5172"/>
    <n v="133"/>
    <s v="."/>
    <s v="."/>
    <s v="."/>
  </r>
  <r>
    <n v="2010"/>
    <n v="14581"/>
    <s v="Village of Paw Paw"/>
    <s v="A"/>
    <s v="Bundled"/>
    <s v="O"/>
    <x v="25"/>
    <x v="0"/>
    <n v="1198"/>
    <n v="10300"/>
    <n v="1572"/>
    <n v="2315"/>
    <n v="25501"/>
    <n v="365"/>
    <n v="418"/>
    <n v="5114"/>
    <n v="22"/>
  </r>
  <r>
    <n v="2010"/>
    <n v="14582"/>
    <s v="City of Pawhuska"/>
    <s v="A"/>
    <s v="Bundled"/>
    <s v="O"/>
    <x v="24"/>
    <x v="0"/>
    <n v="2000"/>
    <n v="25895"/>
    <n v="1652"/>
    <n v="1301"/>
    <n v="17946"/>
    <n v="538"/>
    <s v="."/>
    <s v="."/>
    <s v="."/>
  </r>
  <r>
    <n v="2010"/>
    <n v="14583"/>
    <s v="City of Pawnee"/>
    <s v="A"/>
    <s v="Bundled"/>
    <s v="O"/>
    <x v="24"/>
    <x v="0"/>
    <n v="1255.2"/>
    <n v="9547"/>
    <n v="1092"/>
    <n v="952.1"/>
    <n v="9335"/>
    <n v="262"/>
    <n v="29.3"/>
    <n v="339"/>
    <n v="6"/>
  </r>
  <r>
    <n v="2010"/>
    <n v="14585"/>
    <s v="Town of Paxton"/>
    <s v="A"/>
    <s v="Bundled"/>
    <s v="O"/>
    <x v="33"/>
    <x v="0"/>
    <n v="2299.6"/>
    <n v="15496"/>
    <n v="1608"/>
    <n v="311"/>
    <n v="2040"/>
    <n v="237"/>
    <n v="705"/>
    <n v="5072"/>
    <n v="25"/>
  </r>
  <r>
    <n v="2010"/>
    <n v="14588"/>
    <s v="Pataula Electric Member Corp"/>
    <s v="A"/>
    <s v="Bundled"/>
    <s v="O"/>
    <x v="10"/>
    <x v="1"/>
    <n v="4488"/>
    <n v="55841"/>
    <n v="4714"/>
    <n v="1975"/>
    <n v="24084"/>
    <n v="652"/>
    <n v="2132"/>
    <n v="36299"/>
    <n v="1"/>
  </r>
  <r>
    <n v="2010"/>
    <n v="14599"/>
    <s v="Paulding-Putman Elec Coop, Inc"/>
    <s v="A"/>
    <s v="Bundled"/>
    <s v="O"/>
    <x v="12"/>
    <x v="1"/>
    <n v="4539"/>
    <n v="43840"/>
    <n v="3197"/>
    <n v="2561"/>
    <n v="25299"/>
    <n v="181"/>
    <n v="997"/>
    <n v="14094"/>
    <n v="1"/>
  </r>
  <r>
    <n v="2010"/>
    <n v="14599"/>
    <s v="Paulding-Putman Elec Coop, Inc"/>
    <s v="A"/>
    <s v="Bundled"/>
    <s v="O"/>
    <x v="9"/>
    <x v="1"/>
    <n v="14599"/>
    <n v="151887"/>
    <n v="9027"/>
    <n v="2673"/>
    <n v="34230"/>
    <n v="419"/>
    <n v="4094"/>
    <n v="60375"/>
    <n v="3"/>
  </r>
  <r>
    <n v="2010"/>
    <n v="14600"/>
    <s v="Payson City Corporation"/>
    <s v="A"/>
    <s v="Bundled"/>
    <s v="O"/>
    <x v="44"/>
    <x v="0"/>
    <n v="5459"/>
    <n v="46211"/>
    <n v="5404"/>
    <n v="3500"/>
    <n v="37180"/>
    <n v="441"/>
    <n v="1789"/>
    <n v="20720"/>
    <n v="5"/>
  </r>
  <r>
    <n v="2010"/>
    <n v="14602"/>
    <s v="Pea River Electric Coop"/>
    <s v="A"/>
    <s v="Bundled"/>
    <s v="O"/>
    <x v="16"/>
    <x v="1"/>
    <n v="27907.599999999999"/>
    <n v="242571"/>
    <n v="14579"/>
    <n v="9367.6"/>
    <n v="77832"/>
    <n v="3960"/>
    <n v="1220.2"/>
    <n v="11499"/>
    <n v="2"/>
  </r>
  <r>
    <n v="2010"/>
    <n v="14605"/>
    <s v="City of Peabody"/>
    <s v="A"/>
    <s v="Bundled"/>
    <s v="O"/>
    <x v="33"/>
    <x v="0"/>
    <n v="23143.200000000001"/>
    <n v="192430"/>
    <n v="21344"/>
    <n v="5185.1000000000004"/>
    <n v="34632"/>
    <n v="2350"/>
    <n v="35391.300000000003"/>
    <n v="275871"/>
    <n v="1556"/>
  </r>
  <r>
    <n v="2010"/>
    <n v="14606"/>
    <s v="Peace River Electric Coop, Inc"/>
    <s v="A"/>
    <s v="Bundled"/>
    <s v="O"/>
    <x v="17"/>
    <x v="1"/>
    <n v="56990"/>
    <n v="418136"/>
    <n v="27019"/>
    <n v="23996"/>
    <n v="202148"/>
    <n v="6012"/>
    <n v="184"/>
    <n v="865"/>
    <n v="29"/>
  </r>
  <r>
    <n v="2010"/>
    <n v="14610"/>
    <s v="Orlando Utilities Comm"/>
    <s v="A"/>
    <s v="Bundled"/>
    <s v="O"/>
    <x v="17"/>
    <x v="0"/>
    <n v="262350"/>
    <n v="2437496"/>
    <n v="178128"/>
    <n v="331590"/>
    <n v="3311963"/>
    <n v="42144"/>
    <n v="34699"/>
    <n v="390099"/>
    <n v="34"/>
  </r>
  <r>
    <n v="2010"/>
    <n v="14624"/>
    <s v="PUD No 2 of Grant County"/>
    <s v="A"/>
    <s v="Bundled"/>
    <s v="O"/>
    <x v="22"/>
    <x v="4"/>
    <n v="31252"/>
    <n v="728619"/>
    <n v="35216"/>
    <n v="22880"/>
    <n v="706959"/>
    <n v="6208"/>
    <n v="68768"/>
    <n v="2442612"/>
    <n v="4574"/>
  </r>
  <r>
    <n v="2010"/>
    <n v="14626"/>
    <s v="Pedernales Electric Coop, Inc"/>
    <s v="A"/>
    <s v="Bundled"/>
    <s v="O"/>
    <x v="27"/>
    <x v="1"/>
    <n v="388570"/>
    <n v="3396472"/>
    <n v="215645"/>
    <n v="56092"/>
    <n v="527839"/>
    <n v="20114"/>
    <n v="78111"/>
    <n v="941411"/>
    <n v="946"/>
  </r>
  <r>
    <n v="2010"/>
    <n v="14633"/>
    <s v="Pedro Bay Village Council"/>
    <s v="A"/>
    <s v="Bundled"/>
    <s v="O"/>
    <x v="15"/>
    <x v="0"/>
    <n v="59.2"/>
    <n v="65"/>
    <n v="30"/>
    <n v="130.69999999999999"/>
    <n v="154"/>
    <n v="12"/>
    <s v="."/>
    <s v="."/>
    <s v="."/>
  </r>
  <r>
    <n v="2010"/>
    <n v="14645"/>
    <s v="Pella City of"/>
    <s v="A"/>
    <s v="Bundled"/>
    <s v="O"/>
    <x v="11"/>
    <x v="0"/>
    <n v="4136.8"/>
    <n v="39073"/>
    <n v="3995"/>
    <n v="2735.5"/>
    <n v="24734"/>
    <n v="614"/>
    <n v="9276.1"/>
    <n v="124085"/>
    <n v="49"/>
  </r>
  <r>
    <n v="2010"/>
    <n v="14648"/>
    <s v="Borough of Pemberton"/>
    <s v="A"/>
    <s v="Bundled"/>
    <s v="O"/>
    <x v="37"/>
    <x v="0"/>
    <n v="1094"/>
    <n v="5758"/>
    <n v="710"/>
    <n v="534"/>
    <n v="2669"/>
    <n v="120"/>
    <s v="."/>
    <s v="."/>
    <s v="."/>
  </r>
  <r>
    <n v="2010"/>
    <n v="14649"/>
    <s v="Planters Electric Member Corp"/>
    <s v="A"/>
    <s v="Bundled"/>
    <s v="O"/>
    <x v="10"/>
    <x v="1"/>
    <n v="25934"/>
    <n v="249387"/>
    <n v="14986"/>
    <n v="2462"/>
    <n v="25117"/>
    <n v="883"/>
    <n v="1208"/>
    <n v="10107"/>
    <n v="374"/>
  </r>
  <r>
    <n v="2010"/>
    <n v="14650"/>
    <s v="Village of Pemberville"/>
    <s v="A"/>
    <s v="Bundled"/>
    <s v="O"/>
    <x v="9"/>
    <x v="0"/>
    <n v="541"/>
    <n v="5602"/>
    <n v="595"/>
    <n v="219"/>
    <n v="2736"/>
    <n v="96"/>
    <n v="358"/>
    <n v="3512"/>
    <n v="8"/>
  </r>
  <r>
    <n v="2010"/>
    <n v="14653"/>
    <s v="PUD No 1 of Pend Oreille Cnty"/>
    <s v="A"/>
    <s v="Bundled"/>
    <s v="O"/>
    <x v="22"/>
    <x v="4"/>
    <n v="7142"/>
    <n v="133607"/>
    <n v="7922"/>
    <n v="2044"/>
    <n v="46194"/>
    <n v="861"/>
    <n v="29435"/>
    <n v="805935"/>
    <n v="9"/>
  </r>
  <r>
    <n v="2010"/>
    <n v="14656"/>
    <s v="City of Pender"/>
    <s v="A"/>
    <s v="Bundled"/>
    <s v="O"/>
    <x v="26"/>
    <x v="0"/>
    <n v="485.1"/>
    <n v="5822"/>
    <n v="500"/>
    <n v="642.5"/>
    <n v="8065"/>
    <n v="165"/>
    <s v="."/>
    <s v="."/>
    <s v="."/>
  </r>
  <r>
    <n v="2010"/>
    <n v="14659"/>
    <s v="Pendleton Town of"/>
    <s v="A"/>
    <s v="Bundled"/>
    <s v="O"/>
    <x v="12"/>
    <x v="0"/>
    <n v="2900.3"/>
    <n v="30807"/>
    <n v="2324"/>
    <n v="2609"/>
    <n v="26778"/>
    <n v="381"/>
    <n v="720.1"/>
    <n v="9731"/>
    <n v="3"/>
  </r>
  <r>
    <n v="2010"/>
    <n v="14668"/>
    <s v="Peninsula Light Company"/>
    <s v="A"/>
    <s v="Bundled"/>
    <s v="O"/>
    <x v="22"/>
    <x v="1"/>
    <n v="34258"/>
    <n v="413950"/>
    <n v="26936"/>
    <n v="11036"/>
    <n v="152537"/>
    <n v="3733"/>
    <n v="0"/>
    <n v="0"/>
    <n v="0"/>
  </r>
  <r>
    <n v="2010"/>
    <n v="14700"/>
    <s v="Village of Penn Yan"/>
    <s v="A"/>
    <s v="Bundled"/>
    <s v="O"/>
    <x v="8"/>
    <x v="0"/>
    <n v="1538.4"/>
    <n v="28665"/>
    <n v="2574"/>
    <n v="583.1"/>
    <n v="9121"/>
    <n v="397"/>
    <n v="1813.9"/>
    <n v="44849"/>
    <n v="63"/>
  </r>
  <r>
    <n v="2010"/>
    <n v="14711"/>
    <s v="Pennsylvania Electric Co"/>
    <s v="A"/>
    <s v="Bundled"/>
    <s v="O"/>
    <x v="8"/>
    <x v="3"/>
    <n v="2671.4"/>
    <n v="31577"/>
    <n v="3310"/>
    <n v="1340.6"/>
    <n v="16084"/>
    <n v="456"/>
    <n v="681.2"/>
    <n v="10529"/>
    <n v="10"/>
  </r>
  <r>
    <n v="2010"/>
    <n v="14711"/>
    <s v="Pennsylvania Electric Co"/>
    <s v="A"/>
    <s v="Bundled"/>
    <s v="O"/>
    <x v="46"/>
    <x v="3"/>
    <n v="514132.9"/>
    <n v="4614039"/>
    <n v="502015"/>
    <n v="407517.7"/>
    <n v="5181538"/>
    <n v="81564"/>
    <n v="235701"/>
    <n v="3747242"/>
    <n v="2242"/>
  </r>
  <r>
    <n v="2010"/>
    <n v="14711"/>
    <s v="Pennsylvania Electric Co"/>
    <s v="C"/>
    <s v="Delivery"/>
    <s v="O"/>
    <x v="46"/>
    <x v="3"/>
    <n v="2.5"/>
    <n v="48"/>
    <n v="19"/>
    <n v="484.7"/>
    <n v="35758"/>
    <n v="221"/>
    <n v="3086.4"/>
    <n v="478979"/>
    <n v="15"/>
  </r>
  <r>
    <n v="2010"/>
    <n v="14712"/>
    <s v="Pemiscot-Dunklin Elec Coop Inc"/>
    <s v="A"/>
    <s v="Bundled"/>
    <s v="O"/>
    <x v="20"/>
    <x v="1"/>
    <n v="10751"/>
    <n v="103283"/>
    <n v="5954"/>
    <n v="4771"/>
    <n v="40596"/>
    <n v="2481"/>
    <n v="3177"/>
    <n v="38391"/>
    <n v="23"/>
  </r>
  <r>
    <n v="2010"/>
    <n v="14715"/>
    <s v="PPL Electric Utilities Corp"/>
    <s v="A"/>
    <s v="Bundled"/>
    <s v="O"/>
    <x v="46"/>
    <x v="3"/>
    <n v="1346677"/>
    <n v="10452664"/>
    <n v="912115"/>
    <n v="472217"/>
    <n v="4185504"/>
    <n v="118232"/>
    <n v="91689"/>
    <n v="1346875"/>
    <n v="2345"/>
  </r>
  <r>
    <n v="2010"/>
    <n v="14715"/>
    <s v="PPL Electric Utilities Corp"/>
    <s v="C"/>
    <s v="Delivery"/>
    <s v="O"/>
    <x v="46"/>
    <x v="3"/>
    <n v="119549"/>
    <n v="3821250"/>
    <n v="312477"/>
    <n v="141240"/>
    <n v="10013121"/>
    <n v="54414"/>
    <n v="31807"/>
    <n v="7078230"/>
    <n v="2073"/>
  </r>
  <r>
    <n v="2010"/>
    <n v="14716"/>
    <s v="Pennsylvania Power Co"/>
    <s v="A"/>
    <s v="Bundled"/>
    <s v="O"/>
    <x v="46"/>
    <x v="3"/>
    <n v="180082.8"/>
    <n v="1471733"/>
    <n v="118274"/>
    <n v="48867.3"/>
    <n v="526853"/>
    <n v="16493"/>
    <n v="2659.1"/>
    <n v="41784"/>
    <n v="65"/>
  </r>
  <r>
    <n v="2010"/>
    <n v="14716"/>
    <s v="Pennsylvania Power Co"/>
    <s v="C"/>
    <s v="Delivery"/>
    <s v="O"/>
    <x v="46"/>
    <x v="3"/>
    <n v="10673.7"/>
    <n v="224761"/>
    <n v="21827"/>
    <n v="9003.6"/>
    <n v="890286"/>
    <n v="3079"/>
    <n v="4377.8999999999996"/>
    <n v="1346678"/>
    <n v="148"/>
  </r>
  <r>
    <n v="2010"/>
    <n v="14717"/>
    <s v="Pee Dee Electric Member Corp"/>
    <s v="A"/>
    <s v="Bundled"/>
    <s v="O"/>
    <x v="18"/>
    <x v="1"/>
    <n v="34479"/>
    <n v="298229"/>
    <n v="19983"/>
    <n v="6700"/>
    <n v="73128"/>
    <n v="736"/>
    <n v="824"/>
    <n v="11254"/>
    <n v="4"/>
  </r>
  <r>
    <n v="2010"/>
    <n v="14724"/>
    <s v="Pennyrile Rural Electric Coop"/>
    <s v="A"/>
    <s v="Bundled"/>
    <s v="O"/>
    <x v="29"/>
    <x v="1"/>
    <n v="61904"/>
    <n v="629302"/>
    <n v="37591"/>
    <n v="28703"/>
    <n v="262371"/>
    <n v="9358"/>
    <n v="23842"/>
    <n v="317871"/>
    <n v="35"/>
  </r>
  <r>
    <n v="2010"/>
    <n v="14771"/>
    <s v="PUD No 1 of Asotin County"/>
    <s v="A"/>
    <s v="Bundled"/>
    <s v="O"/>
    <x v="22"/>
    <x v="0"/>
    <s v="."/>
    <s v="."/>
    <s v="."/>
    <n v="17"/>
    <n v="320"/>
    <n v="3"/>
    <s v="."/>
    <s v="."/>
    <s v="."/>
  </r>
  <r>
    <n v="2010"/>
    <n v="14775"/>
    <s v="People's Electric Cooperative"/>
    <s v="A"/>
    <s v="Bundled"/>
    <s v="O"/>
    <x v="24"/>
    <x v="1"/>
    <n v="24127.3"/>
    <n v="236292"/>
    <n v="13294"/>
    <n v="15482.3"/>
    <n v="131619"/>
    <n v="7093"/>
    <n v="4981.8999999999996"/>
    <n v="89762"/>
    <n v="20"/>
  </r>
  <r>
    <n v="2010"/>
    <n v="14792"/>
    <s v="Borough of Perkasie"/>
    <s v="A"/>
    <s v="Bundled"/>
    <s v="O"/>
    <x v="46"/>
    <x v="0"/>
    <n v="6609"/>
    <n v="38119"/>
    <n v="3514"/>
    <n v="2541"/>
    <n v="13002"/>
    <n v="356"/>
    <n v="1388"/>
    <n v="9317"/>
    <n v="13"/>
  </r>
  <r>
    <n v="2010"/>
    <n v="14806"/>
    <s v="City of Perry"/>
    <s v="A"/>
    <s v="Bundled"/>
    <s v="O"/>
    <x v="20"/>
    <x v="0"/>
    <n v="377.5"/>
    <n v="4132"/>
    <n v="396"/>
    <n v="472.4"/>
    <n v="5933"/>
    <n v="84"/>
    <s v="."/>
    <s v="."/>
    <s v="."/>
  </r>
  <r>
    <n v="2010"/>
    <n v="14829"/>
    <s v="City of Perry"/>
    <s v="A"/>
    <s v="Bundled"/>
    <s v="O"/>
    <x v="24"/>
    <x v="0"/>
    <n v="2345"/>
    <n v="25844"/>
    <n v="2916"/>
    <n v="1869"/>
    <n v="23925"/>
    <n v="440"/>
    <n v="1117"/>
    <n v="17916"/>
    <n v="3"/>
  </r>
  <r>
    <n v="2010"/>
    <n v="14832"/>
    <s v="Native Village of Perryville"/>
    <s v="A"/>
    <s v="Bundled"/>
    <s v="O"/>
    <x v="15"/>
    <x v="0"/>
    <n v="93.4"/>
    <n v="122"/>
    <n v="43"/>
    <n v="151"/>
    <n v="197"/>
    <n v="18"/>
    <s v="."/>
    <s v="."/>
    <s v="."/>
  </r>
  <r>
    <n v="2010"/>
    <n v="14839"/>
    <s v="Peru City of"/>
    <s v="A"/>
    <s v="Bundled"/>
    <s v="O"/>
    <x v="12"/>
    <x v="0"/>
    <n v="9520"/>
    <n v="97022"/>
    <n v="9025"/>
    <n v="2708"/>
    <n v="28097"/>
    <n v="1226"/>
    <n v="10187"/>
    <n v="118602"/>
    <n v="129"/>
  </r>
  <r>
    <n v="2010"/>
    <n v="14840"/>
    <s v="City of Peru"/>
    <s v="A"/>
    <s v="Bundled"/>
    <s v="O"/>
    <x v="6"/>
    <x v="0"/>
    <n v="3771"/>
    <n v="41726"/>
    <n v="4754"/>
    <n v="2988"/>
    <n v="31555"/>
    <n v="782"/>
    <n v="11819"/>
    <n v="153814"/>
    <n v="90"/>
  </r>
  <r>
    <n v="2010"/>
    <n v="14841"/>
    <s v="City of Peterson"/>
    <s v="A"/>
    <s v="Bundled"/>
    <s v="O"/>
    <x v="5"/>
    <x v="0"/>
    <n v="109"/>
    <n v="1001"/>
    <n v="135"/>
    <n v="19"/>
    <n v="627"/>
    <n v="19"/>
    <s v="."/>
    <s v="."/>
    <s v="."/>
  </r>
  <r>
    <n v="2010"/>
    <n v="14856"/>
    <s v="City of Petersburg"/>
    <s v="A"/>
    <s v="Bundled"/>
    <s v="O"/>
    <x v="15"/>
    <x v="0"/>
    <n v="1890"/>
    <n v="18877"/>
    <n v="1366"/>
    <n v="935"/>
    <n v="8035"/>
    <n v="707"/>
    <n v="2063"/>
    <n v="19400"/>
    <n v="37"/>
  </r>
  <r>
    <n v="2010"/>
    <n v="14857"/>
    <s v="Pitt &amp; Greene Elec Member Corp"/>
    <s v="A"/>
    <s v="Bundled"/>
    <s v="O"/>
    <x v="18"/>
    <x v="1"/>
    <n v="16191"/>
    <n v="130751"/>
    <n v="7295"/>
    <n v="5225"/>
    <n v="49358"/>
    <n v="1354"/>
    <n v="1252"/>
    <n v="15612"/>
    <n v="3"/>
  </r>
  <r>
    <n v="2010"/>
    <n v="14864"/>
    <s v="Petit Jean Electric Coop Corp"/>
    <s v="A"/>
    <s v="Bundled"/>
    <s v="O"/>
    <x v="31"/>
    <x v="1"/>
    <n v="21551.3"/>
    <n v="227552"/>
    <n v="17679"/>
    <n v="5772.1"/>
    <n v="67893"/>
    <n v="1981"/>
    <n v="863.2"/>
    <n v="12265"/>
    <n v="9"/>
  </r>
  <r>
    <n v="2010"/>
    <n v="14867"/>
    <s v="City of Petoskey"/>
    <s v="A"/>
    <s v="Bundled"/>
    <s v="O"/>
    <x v="25"/>
    <x v="0"/>
    <n v="2409"/>
    <n v="26603"/>
    <n v="4505"/>
    <n v="6661"/>
    <n v="79066"/>
    <n v="916"/>
    <n v="311"/>
    <n v="3052"/>
    <n v="18"/>
  </r>
  <r>
    <n v="2010"/>
    <n v="14932"/>
    <s v="US Operating Services Company"/>
    <s v="A"/>
    <s v="Bundled"/>
    <s v="O"/>
    <x v="37"/>
    <x v="5"/>
    <s v="."/>
    <s v="."/>
    <s v="."/>
    <s v="."/>
    <s v="."/>
    <s v="."/>
    <n v="10678"/>
    <n v="150817"/>
    <n v="1"/>
  </r>
  <r>
    <n v="2010"/>
    <n v="14940"/>
    <s v="PECO Energy Co"/>
    <s v="A"/>
    <s v="Bundled"/>
    <s v="O"/>
    <x v="46"/>
    <x v="3"/>
    <n v="2066409.2"/>
    <n v="13882865"/>
    <n v="1402165"/>
    <n v="1067801.8"/>
    <n v="8338906"/>
    <n v="138804"/>
    <n v="1361494.6"/>
    <n v="16332741"/>
    <n v="3100"/>
  </r>
  <r>
    <n v="2010"/>
    <n v="14940"/>
    <s v="PECO Energy Co"/>
    <s v="C"/>
    <s v="Delivery"/>
    <s v="O"/>
    <x v="46"/>
    <x v="3"/>
    <n v="2153.5"/>
    <n v="27345"/>
    <n v="4099"/>
    <n v="24453.200000000001"/>
    <n v="345591"/>
    <n v="18690"/>
    <n v="2632.2"/>
    <n v="54377"/>
    <n v="10"/>
  </r>
  <r>
    <n v="2010"/>
    <n v="14945"/>
    <s v="Philadelphia Village of"/>
    <s v="A"/>
    <s v="Bundled"/>
    <s v="O"/>
    <x v="8"/>
    <x v="0"/>
    <n v="423"/>
    <n v="7226"/>
    <n v="658"/>
    <n v="52"/>
    <n v="978"/>
    <n v="24"/>
    <n v="49"/>
    <n v="1493"/>
    <n v="10"/>
  </r>
  <r>
    <n v="2010"/>
    <n v="14947"/>
    <s v="City of Philadelphia"/>
    <s v="A"/>
    <s v="Bundled"/>
    <s v="O"/>
    <x v="1"/>
    <x v="0"/>
    <n v="4353"/>
    <n v="46512"/>
    <n v="2929"/>
    <n v="5806"/>
    <n v="61276"/>
    <n v="1003"/>
    <n v="2041"/>
    <n v="23939"/>
    <n v="3"/>
  </r>
  <r>
    <n v="2010"/>
    <n v="14954"/>
    <s v="Philippi Municipal Electric"/>
    <s v="A"/>
    <s v="Bundled"/>
    <s v="O"/>
    <x v="30"/>
    <x v="0"/>
    <n v="1297.5"/>
    <n v="14362"/>
    <n v="1312"/>
    <n v="727.9"/>
    <n v="9099"/>
    <n v="304"/>
    <n v="1104.5"/>
    <n v="11324"/>
    <n v="15"/>
  </r>
  <r>
    <n v="2010"/>
    <n v="14954"/>
    <s v="Philippi Municipal Electric"/>
    <s v="B"/>
    <s v="Energy"/>
    <s v="O"/>
    <x v="9"/>
    <x v="0"/>
    <s v="."/>
    <s v="."/>
    <s v="."/>
    <n v="0"/>
    <n v="0"/>
    <n v="0"/>
    <s v="."/>
    <s v="."/>
    <s v="."/>
  </r>
  <r>
    <n v="2010"/>
    <n v="14999"/>
    <s v="Pilot Power Group Inc"/>
    <s v="B"/>
    <s v="Energy"/>
    <s v="O"/>
    <x v="19"/>
    <x v="2"/>
    <n v="0"/>
    <n v="0"/>
    <n v="0"/>
    <n v="55328.2"/>
    <n v="819112"/>
    <n v="717"/>
    <n v="29470"/>
    <n v="397905"/>
    <n v="47"/>
  </r>
  <r>
    <n v="2010"/>
    <n v="15016"/>
    <s v="Pickwick Electric Coop"/>
    <s v="A"/>
    <s v="Bundled"/>
    <s v="O"/>
    <x v="28"/>
    <x v="1"/>
    <n v="26061"/>
    <n v="270439"/>
    <n v="16388"/>
    <n v="13352"/>
    <n v="120348"/>
    <n v="4084"/>
    <n v="2688"/>
    <n v="27517"/>
    <n v="5"/>
  </r>
  <r>
    <n v="2010"/>
    <n v="15022"/>
    <s v="City of Piedmont"/>
    <s v="A"/>
    <s v="Bundled"/>
    <s v="O"/>
    <x v="16"/>
    <x v="0"/>
    <n v="2541"/>
    <n v="23318"/>
    <n v="1892"/>
    <n v="1860"/>
    <n v="18170"/>
    <n v="238"/>
    <n v="9"/>
    <n v="72"/>
    <n v="4"/>
  </r>
  <r>
    <n v="2010"/>
    <n v="15023"/>
    <s v="Piedmont Electric Member Corp"/>
    <s v="A"/>
    <s v="Bundled"/>
    <s v="O"/>
    <x v="18"/>
    <x v="1"/>
    <n v="55303"/>
    <n v="430437"/>
    <n v="27450"/>
    <n v="7781"/>
    <n v="62217"/>
    <n v="3574"/>
    <n v="439"/>
    <n v="8279"/>
    <n v="1"/>
  </r>
  <r>
    <n v="2010"/>
    <n v="15034"/>
    <s v="Pierce-Pepin Coop Services"/>
    <s v="A"/>
    <s v="Bundled"/>
    <s v="O"/>
    <x v="7"/>
    <x v="1"/>
    <n v="14510.4"/>
    <n v="104329"/>
    <n v="7020"/>
    <n v="1291"/>
    <n v="10721"/>
    <n v="342"/>
    <n v="91.4"/>
    <n v="910"/>
    <n v="8"/>
  </r>
  <r>
    <n v="2010"/>
    <n v="15039"/>
    <s v="City of Pierce"/>
    <s v="A"/>
    <s v="Bundled"/>
    <s v="O"/>
    <x v="26"/>
    <x v="0"/>
    <n v="927"/>
    <n v="12671"/>
    <n v="1169"/>
    <n v="571"/>
    <n v="7580"/>
    <n v="249"/>
    <n v="25"/>
    <n v="501"/>
    <n v="34"/>
  </r>
  <r>
    <n v="2010"/>
    <n v="15040"/>
    <s v="Pierre City of"/>
    <s v="A"/>
    <s v="Bundled"/>
    <s v="O"/>
    <x v="32"/>
    <x v="0"/>
    <n v="5664"/>
    <n v="71603"/>
    <n v="5792"/>
    <n v="2558"/>
    <n v="30186"/>
    <n v="1012"/>
    <n v="5202"/>
    <n v="85400"/>
    <n v="162"/>
  </r>
  <r>
    <n v="2010"/>
    <n v="15041"/>
    <s v="City of Pierz"/>
    <s v="A"/>
    <s v="Bundled"/>
    <s v="O"/>
    <x v="5"/>
    <x v="0"/>
    <n v="300"/>
    <n v="3863"/>
    <n v="500"/>
    <n v="439"/>
    <n v="5900"/>
    <n v="95"/>
    <n v="9"/>
    <n v="112"/>
    <n v="1"/>
  </r>
  <r>
    <n v="2010"/>
    <n v="15043"/>
    <s v="Piggott City of"/>
    <s v="A"/>
    <s v="Bundled"/>
    <s v="O"/>
    <x v="31"/>
    <x v="0"/>
    <n v="2089"/>
    <n v="24227"/>
    <n v="1893"/>
    <n v="557"/>
    <n v="6377"/>
    <n v="286"/>
    <n v="1436"/>
    <n v="16773"/>
    <n v="52"/>
  </r>
  <r>
    <n v="2010"/>
    <n v="15045"/>
    <s v="Pike County Light &amp; Power Co"/>
    <s v="A"/>
    <s v="Bundled"/>
    <s v="O"/>
    <x v="46"/>
    <x v="3"/>
    <n v="923"/>
    <n v="6508"/>
    <n v="883"/>
    <n v="2635"/>
    <n v="22776"/>
    <n v="331"/>
    <n v="0"/>
    <n v="0"/>
    <n v="0"/>
  </r>
  <r>
    <n v="2010"/>
    <n v="15045"/>
    <s v="Pike County Light &amp; Power Co"/>
    <s v="C"/>
    <s v="Delivery"/>
    <s v="O"/>
    <x v="46"/>
    <x v="3"/>
    <n v="1544"/>
    <n v="23164"/>
    <n v="2778"/>
    <n v="1191"/>
    <n v="22909"/>
    <n v="669"/>
    <n v="0"/>
    <n v="0"/>
    <n v="0"/>
  </r>
  <r>
    <n v="2010"/>
    <n v="15046"/>
    <s v="Town of Pikeville"/>
    <s v="A"/>
    <s v="Bundled"/>
    <s v="O"/>
    <x v="18"/>
    <x v="0"/>
    <n v="880"/>
    <n v="6106"/>
    <n v="429"/>
    <n v="378"/>
    <n v="2651"/>
    <n v="90"/>
    <s v="."/>
    <s v="."/>
    <s v="."/>
  </r>
  <r>
    <n v="2010"/>
    <n v="15048"/>
    <s v="Electrical Dist No2 Pinal Cnty"/>
    <s v="A"/>
    <s v="Bundled"/>
    <s v="O"/>
    <x v="13"/>
    <x v="4"/>
    <n v="5289"/>
    <n v="44824"/>
    <n v="3642"/>
    <n v="9846"/>
    <n v="132448"/>
    <n v="903"/>
    <n v="3861"/>
    <n v="44030"/>
    <n v="18"/>
  </r>
  <r>
    <n v="2010"/>
    <n v="15049"/>
    <s v="Electrical Dist No4 Pinal Cnty"/>
    <s v="A"/>
    <s v="Bundled"/>
    <s v="O"/>
    <x v="13"/>
    <x v="4"/>
    <n v="1214.5"/>
    <n v="11237"/>
    <n v="925"/>
    <n v="1327.3"/>
    <n v="13445"/>
    <n v="171"/>
    <n v="2820.4"/>
    <n v="59926"/>
    <n v="309"/>
  </r>
  <r>
    <n v="2010"/>
    <n v="15050"/>
    <s v="Electrical Dist No5 Pinal Cnty"/>
    <s v="A"/>
    <s v="Bundled"/>
    <s v="O"/>
    <x v="13"/>
    <x v="4"/>
    <n v="162.19999999999999"/>
    <n v="2369"/>
    <n v="157"/>
    <n v="813.2"/>
    <n v="9531"/>
    <n v="49"/>
    <n v="1822.7"/>
    <n v="40185"/>
    <n v="141"/>
  </r>
  <r>
    <n v="2010"/>
    <n v="15051"/>
    <s v="City of Pine Bluffs"/>
    <s v="A"/>
    <s v="Bundled"/>
    <s v="O"/>
    <x v="43"/>
    <x v="0"/>
    <n v="575"/>
    <n v="4600"/>
    <n v="661"/>
    <n v="423"/>
    <n v="4034"/>
    <n v="37"/>
    <s v="."/>
    <s v="."/>
    <s v="."/>
  </r>
  <r>
    <n v="2010"/>
    <n v="15054"/>
    <s v="Pioneer Rural Elec Coop, Inc"/>
    <s v="A"/>
    <s v="Bundled"/>
    <s v="O"/>
    <x v="9"/>
    <x v="1"/>
    <n v="30312.6"/>
    <n v="250528"/>
    <n v="15615"/>
    <n v="3953.7"/>
    <n v="37671"/>
    <n v="880"/>
    <n v="17634.7"/>
    <n v="273333"/>
    <n v="9"/>
  </r>
  <r>
    <n v="2010"/>
    <n v="15058"/>
    <s v="Town of Pinetops"/>
    <s v="A"/>
    <s v="Bundled"/>
    <s v="O"/>
    <x v="18"/>
    <x v="0"/>
    <n v="1276"/>
    <n v="8850"/>
    <n v="665"/>
    <n v="713"/>
    <n v="3835"/>
    <n v="110"/>
    <n v="908"/>
    <n v="7420"/>
    <n v="2"/>
  </r>
  <r>
    <n v="2010"/>
    <n v="15062"/>
    <s v="Town of Pineville"/>
    <s v="A"/>
    <s v="Bundled"/>
    <s v="O"/>
    <x v="18"/>
    <x v="0"/>
    <n v="2244"/>
    <n v="23852"/>
    <n v="2088"/>
    <n v="8349"/>
    <n v="99927"/>
    <n v="734"/>
    <s v="."/>
    <s v="."/>
    <s v="."/>
  </r>
  <r>
    <n v="2010"/>
    <n v="15072"/>
    <s v="Pioneer Village of"/>
    <s v="A"/>
    <s v="Bundled"/>
    <s v="O"/>
    <x v="9"/>
    <x v="0"/>
    <n v="735"/>
    <n v="7157"/>
    <n v="751"/>
    <n v="537"/>
    <n v="5246"/>
    <n v="66"/>
    <n v="2263"/>
    <n v="24808"/>
    <n v="7"/>
  </r>
  <r>
    <n v="2010"/>
    <n v="15073"/>
    <s v="Pioneer Electric Coop, Inc"/>
    <s v="A"/>
    <s v="Bundled"/>
    <s v="O"/>
    <x v="23"/>
    <x v="1"/>
    <n v="6383"/>
    <n v="65339"/>
    <n v="5005"/>
    <n v="25087"/>
    <n v="272797"/>
    <n v="11054"/>
    <n v="33053"/>
    <n v="443042"/>
    <n v="544"/>
  </r>
  <r>
    <n v="2010"/>
    <n v="15075"/>
    <s v="City of Pioche"/>
    <s v="A"/>
    <s v="Bundled"/>
    <s v="O"/>
    <x v="14"/>
    <x v="0"/>
    <n v="469"/>
    <n v="5285"/>
    <n v="412"/>
    <n v="211"/>
    <n v="2385"/>
    <n v="67"/>
    <n v="0"/>
    <s v="."/>
    <s v="."/>
  </r>
  <r>
    <n v="2010"/>
    <n v="15086"/>
    <s v="Pioneer Power and Light Co"/>
    <s v="A"/>
    <s v="Bundled"/>
    <s v="O"/>
    <x v="7"/>
    <x v="3"/>
    <n v="1562"/>
    <n v="11996"/>
    <n v="1984"/>
    <n v="317"/>
    <n v="2471"/>
    <n v="159"/>
    <n v="308"/>
    <n v="2597"/>
    <n v="21"/>
  </r>
  <r>
    <n v="2010"/>
    <n v="15095"/>
    <s v="City of Piqua"/>
    <s v="A"/>
    <s v="Bundled"/>
    <s v="O"/>
    <x v="9"/>
    <x v="0"/>
    <n v="8727"/>
    <n v="92475"/>
    <n v="9413"/>
    <n v="8180"/>
    <n v="107057"/>
    <n v="1148"/>
    <n v="6704"/>
    <n v="103185"/>
    <n v="20"/>
  </r>
  <r>
    <n v="2010"/>
    <n v="15104"/>
    <s v="Borough of Pitcairn"/>
    <s v="A"/>
    <s v="Bundled"/>
    <s v="O"/>
    <x v="46"/>
    <x v="0"/>
    <n v="1600"/>
    <n v="10419"/>
    <n v="1704"/>
    <n v="282"/>
    <n v="1793"/>
    <n v="83"/>
    <n v="15"/>
    <n v="125"/>
    <n v="1"/>
  </r>
  <r>
    <n v="2010"/>
    <n v="15112"/>
    <s v="Plymouth Cogeneration LP"/>
    <s v="A"/>
    <s v="Bundled"/>
    <s v="O"/>
    <x v="34"/>
    <x v="5"/>
    <s v="."/>
    <s v="."/>
    <s v="."/>
    <n v="1496"/>
    <n v="2262"/>
    <n v="1"/>
    <s v="."/>
    <s v="."/>
    <s v="."/>
  </r>
  <r>
    <n v="2010"/>
    <n v="15116"/>
    <s v="Town of Pittsboro"/>
    <s v="A"/>
    <s v="Bundled"/>
    <s v="O"/>
    <x v="12"/>
    <x v="0"/>
    <n v="610"/>
    <n v="7111"/>
    <n v="652"/>
    <n v="264"/>
    <n v="3097"/>
    <n v="72"/>
    <s v="."/>
    <s v="."/>
    <s v="."/>
  </r>
  <r>
    <n v="2010"/>
    <n v="15132"/>
    <s v="City of Plainview"/>
    <s v="A"/>
    <s v="Bundled"/>
    <s v="O"/>
    <x v="26"/>
    <x v="0"/>
    <n v="645"/>
    <n v="6882"/>
    <n v="756"/>
    <n v="429"/>
    <n v="5346"/>
    <n v="176"/>
    <n v="36"/>
    <n v="468"/>
    <n v="1"/>
  </r>
  <r>
    <n v="2010"/>
    <n v="15134"/>
    <s v="City of Plankinton"/>
    <s v="A"/>
    <s v="Bundled"/>
    <s v="O"/>
    <x v="32"/>
    <x v="0"/>
    <n v="518"/>
    <n v="7685"/>
    <n v="362"/>
    <n v="188"/>
    <n v="2988"/>
    <n v="74"/>
    <s v="."/>
    <s v="."/>
    <s v="."/>
  </r>
  <r>
    <n v="2010"/>
    <n v="15137"/>
    <s v="Plaquemine City of"/>
    <s v="A"/>
    <s v="Bundled"/>
    <s v="O"/>
    <x v="2"/>
    <x v="0"/>
    <n v="6054"/>
    <n v="58930"/>
    <n v="3932"/>
    <n v="3912"/>
    <n v="39685"/>
    <n v="550"/>
    <s v="."/>
    <s v="."/>
    <s v="."/>
  </r>
  <r>
    <n v="2010"/>
    <n v="15138"/>
    <s v="Platte-Clay Electric Coop, Inc"/>
    <s v="A"/>
    <s v="Bundled"/>
    <s v="O"/>
    <x v="20"/>
    <x v="1"/>
    <n v="33079"/>
    <n v="335776"/>
    <n v="19598"/>
    <n v="5999"/>
    <n v="59430"/>
    <n v="2521"/>
    <n v="12807"/>
    <n v="196545"/>
    <n v="6"/>
  </r>
  <r>
    <n v="2010"/>
    <n v="15141"/>
    <s v="Plateau Electric Cooperative"/>
    <s v="A"/>
    <s v="Bundled"/>
    <s v="O"/>
    <x v="28"/>
    <x v="1"/>
    <n v="18284"/>
    <n v="173908"/>
    <n v="13518"/>
    <n v="12995"/>
    <n v="114080"/>
    <n v="3432"/>
    <n v="3936"/>
    <n v="41164"/>
    <n v="3"/>
  </r>
  <r>
    <n v="2010"/>
    <n v="15145"/>
    <s v="City of Plattsburgh"/>
    <s v="A"/>
    <s v="Bundled"/>
    <s v="O"/>
    <x v="8"/>
    <x v="0"/>
    <n v="6603"/>
    <n v="149706"/>
    <n v="8518"/>
    <n v="4823"/>
    <n v="113045"/>
    <n v="1399"/>
    <n v="4573"/>
    <n v="170547"/>
    <n v="5"/>
  </r>
  <r>
    <n v="2010"/>
    <n v="15159"/>
    <s v="City of Plymouth"/>
    <s v="A"/>
    <s v="Bundled"/>
    <s v="O"/>
    <x v="7"/>
    <x v="0"/>
    <n v="6712.6"/>
    <n v="64056"/>
    <n v="6858"/>
    <n v="7612.6"/>
    <n v="83017"/>
    <n v="989"/>
    <n v="7439.3"/>
    <n v="96825"/>
    <n v="9"/>
  </r>
  <r>
    <n v="2010"/>
    <n v="15175"/>
    <s v="Pointe Coupee Elec Member Corp"/>
    <s v="A"/>
    <s v="Bundled"/>
    <s v="O"/>
    <x v="2"/>
    <x v="1"/>
    <n v="11271"/>
    <n v="131196"/>
    <n v="8071"/>
    <n v="4647"/>
    <n v="51150"/>
    <n v="2200"/>
    <n v="3747"/>
    <n v="64364"/>
    <n v="8"/>
  </r>
  <r>
    <n v="2010"/>
    <n v="15180"/>
    <s v="City of Pocahontas"/>
    <s v="A"/>
    <s v="Bundled"/>
    <s v="O"/>
    <x v="11"/>
    <x v="0"/>
    <n v="892"/>
    <n v="9451"/>
    <n v="929"/>
    <n v="550"/>
    <n v="6296"/>
    <n v="205"/>
    <n v="452"/>
    <n v="5389"/>
    <n v="22"/>
  </r>
  <r>
    <n v="2010"/>
    <n v="15188"/>
    <s v="Polk County Rural Pub Pwr Dist"/>
    <s v="A"/>
    <s v="Bundled"/>
    <s v="O"/>
    <x v="26"/>
    <x v="4"/>
    <n v="4553"/>
    <n v="44604"/>
    <n v="2876"/>
    <n v="2640"/>
    <n v="27911"/>
    <n v="524"/>
    <n v="2501"/>
    <n v="12409"/>
    <n v="1169"/>
  </r>
  <r>
    <n v="2010"/>
    <n v="15201"/>
    <s v="City of Pomona"/>
    <s v="A"/>
    <s v="Bundled"/>
    <s v="O"/>
    <x v="23"/>
    <x v="0"/>
    <n v="640"/>
    <n v="5303"/>
    <n v="468"/>
    <n v="184"/>
    <n v="2127"/>
    <n v="37"/>
    <s v="."/>
    <s v="."/>
    <s v="."/>
  </r>
  <r>
    <n v="2010"/>
    <n v="15202"/>
    <s v="City of Ponca City"/>
    <s v="A"/>
    <s v="Bundled"/>
    <s v="O"/>
    <x v="24"/>
    <x v="0"/>
    <n v="14314"/>
    <n v="148783"/>
    <n v="15064"/>
    <n v="10152"/>
    <n v="112101"/>
    <n v="2040"/>
    <n v="4028"/>
    <n v="52434"/>
    <n v="32"/>
  </r>
  <r>
    <n v="2010"/>
    <n v="15203"/>
    <s v="Village of Plymouth"/>
    <s v="A"/>
    <s v="Bundled"/>
    <s v="O"/>
    <x v="9"/>
    <x v="0"/>
    <n v="860"/>
    <n v="8045"/>
    <n v="774"/>
    <n v="133"/>
    <n v="1155"/>
    <n v="81"/>
    <n v="376"/>
    <n v="3210"/>
    <n v="6"/>
  </r>
  <r>
    <n v="2010"/>
    <n v="15211"/>
    <s v="Pontotoc Electric Power Assn"/>
    <s v="A"/>
    <s v="Bundled"/>
    <s v="O"/>
    <x v="1"/>
    <x v="1"/>
    <n v="25160"/>
    <n v="253349"/>
    <n v="14804"/>
    <n v="14133"/>
    <n v="128679"/>
    <n v="3554"/>
    <n v="3997"/>
    <n v="48444"/>
    <n v="5"/>
  </r>
  <r>
    <n v="2010"/>
    <n v="15229"/>
    <s v="City of Poplar Bluff"/>
    <s v="A"/>
    <s v="Bundled"/>
    <s v="O"/>
    <x v="20"/>
    <x v="0"/>
    <n v="8952.1"/>
    <n v="130062"/>
    <n v="7907"/>
    <n v="10692.6"/>
    <n v="149306"/>
    <n v="1761"/>
    <n v="6395.3"/>
    <n v="95560"/>
    <n v="22"/>
  </r>
  <r>
    <n v="2010"/>
    <n v="15231"/>
    <s v="Port Angeles City of"/>
    <s v="A"/>
    <s v="Bundled"/>
    <s v="O"/>
    <x v="22"/>
    <x v="0"/>
    <n v="8734"/>
    <n v="131455"/>
    <n v="8938"/>
    <n v="6410"/>
    <n v="107428"/>
    <n v="1814"/>
    <n v="15811"/>
    <n v="481029"/>
    <n v="5"/>
  </r>
  <r>
    <n v="2010"/>
    <n v="15246"/>
    <s v="City of Portland"/>
    <s v="A"/>
    <s v="Bundled"/>
    <s v="O"/>
    <x v="25"/>
    <x v="0"/>
    <n v="1816"/>
    <n v="17101"/>
    <n v="2153"/>
    <n v="992"/>
    <n v="9281"/>
    <n v="306"/>
    <n v="840"/>
    <n v="9844"/>
    <n v="17"/>
  </r>
  <r>
    <n v="2010"/>
    <n v="15248"/>
    <s v="Portland General Electric Co"/>
    <s v="A"/>
    <s v="Bundled"/>
    <s v="O"/>
    <x v="35"/>
    <x v="3"/>
    <n v="752909"/>
    <n v="7452448"/>
    <n v="717719"/>
    <n v="582237"/>
    <n v="6871593"/>
    <n v="99025"/>
    <n v="223297"/>
    <n v="3350647"/>
    <n v="3267"/>
  </r>
  <r>
    <n v="2010"/>
    <n v="15248"/>
    <s v="Portland General Electric Co"/>
    <s v="C"/>
    <s v="Delivery"/>
    <s v="O"/>
    <x v="35"/>
    <x v="3"/>
    <s v="."/>
    <s v="."/>
    <s v="."/>
    <n v="7246"/>
    <n v="331843"/>
    <n v="208"/>
    <n v="2602"/>
    <n v="717596"/>
    <n v="13"/>
  </r>
  <r>
    <n v="2010"/>
    <n v="15257"/>
    <s v="Poudre Valley R E A, Inc"/>
    <s v="A"/>
    <s v="Bundled"/>
    <s v="O"/>
    <x v="36"/>
    <x v="1"/>
    <n v="38294"/>
    <n v="367810"/>
    <n v="31272"/>
    <n v="5711"/>
    <n v="51986"/>
    <n v="3598"/>
    <n v="50202"/>
    <n v="675463"/>
    <n v="984"/>
  </r>
  <r>
    <n v="2010"/>
    <n v="15263"/>
    <s v="The Potomac Edison Co"/>
    <s v="A"/>
    <s v="Bundled"/>
    <s v="O"/>
    <x v="3"/>
    <x v="3"/>
    <n v="382599"/>
    <n v="3303277"/>
    <n v="215779"/>
    <n v="87257"/>
    <n v="796849"/>
    <n v="21826"/>
    <n v="23251"/>
    <n v="283122"/>
    <n v="1865"/>
  </r>
  <r>
    <n v="2010"/>
    <n v="15263"/>
    <s v="The Potomac Edison Co"/>
    <s v="A"/>
    <s v="Bundled"/>
    <s v="O"/>
    <x v="4"/>
    <x v="3"/>
    <n v="54917"/>
    <n v="591536"/>
    <n v="82328"/>
    <n v="25982"/>
    <n v="303110"/>
    <n v="14334"/>
    <n v="28618"/>
    <n v="385416"/>
    <n v="1507"/>
  </r>
  <r>
    <n v="2010"/>
    <n v="15263"/>
    <s v="The Potomac Edison Co"/>
    <s v="A"/>
    <s v="Bundled"/>
    <s v="O"/>
    <x v="30"/>
    <x v="3"/>
    <n v="169269"/>
    <n v="1833906"/>
    <n v="114094"/>
    <n v="67761"/>
    <n v="839504"/>
    <n v="16257"/>
    <n v="49110"/>
    <n v="744821"/>
    <n v="1989"/>
  </r>
  <r>
    <n v="2010"/>
    <n v="15263"/>
    <s v="The Potomac Edison Co"/>
    <s v="C"/>
    <s v="Delivery"/>
    <s v="O"/>
    <x v="3"/>
    <x v="3"/>
    <n v="2749"/>
    <n v="90881"/>
    <n v="4814"/>
    <n v="24468"/>
    <n v="1310052"/>
    <n v="6115"/>
    <n v="12599"/>
    <n v="1187853"/>
    <n v="1011"/>
  </r>
  <r>
    <n v="2010"/>
    <n v="15270"/>
    <s v="Potomac Electric Power Co"/>
    <s v="A"/>
    <s v="Bundled"/>
    <s v="O"/>
    <x v="49"/>
    <x v="3"/>
    <n v="282346.8"/>
    <n v="2014044"/>
    <n v="219222"/>
    <n v="205086.7"/>
    <n v="1374446"/>
    <n v="18965"/>
    <s v="."/>
    <s v="."/>
    <s v="."/>
  </r>
  <r>
    <n v="2010"/>
    <n v="15270"/>
    <s v="Potomac Electric Power Co"/>
    <s v="A"/>
    <s v="Bundled"/>
    <s v="O"/>
    <x v="3"/>
    <x v="3"/>
    <n v="872839.9"/>
    <n v="5561943"/>
    <n v="435902"/>
    <n v="210450.2"/>
    <n v="1748455"/>
    <n v="30117"/>
    <n v="10.6"/>
    <n v="77"/>
    <n v="2"/>
  </r>
  <r>
    <n v="2010"/>
    <n v="15270"/>
    <s v="Potomac Electric Power Co"/>
    <s v="C"/>
    <s v="Delivery"/>
    <s v="O"/>
    <x v="49"/>
    <x v="3"/>
    <n v="3469.3"/>
    <n v="109268"/>
    <n v="8328"/>
    <n v="281627.09999999998"/>
    <n v="7835040"/>
    <n v="7484"/>
    <n v="2999.8"/>
    <n v="229597"/>
    <n v="1"/>
  </r>
  <r>
    <n v="2010"/>
    <n v="15270"/>
    <s v="Potomac Electric Power Co"/>
    <s v="C"/>
    <s v="Delivery"/>
    <s v="O"/>
    <x v="3"/>
    <x v="3"/>
    <n v="27842.5"/>
    <n v="665023"/>
    <n v="45762"/>
    <n v="222383"/>
    <n v="7087982"/>
    <n v="17273"/>
    <n v="8179.7"/>
    <n v="474188"/>
    <n v="10"/>
  </r>
  <r>
    <n v="2010"/>
    <n v="15291"/>
    <s v="Prairie Energy Coop"/>
    <s v="A"/>
    <s v="Bundled"/>
    <s v="O"/>
    <x v="11"/>
    <x v="1"/>
    <n v="6570.8"/>
    <n v="60963"/>
    <n v="3800"/>
    <n v="3656.9"/>
    <n v="43494"/>
    <n v="496"/>
    <n v="8669.5"/>
    <n v="137849"/>
    <n v="15"/>
  </r>
  <r>
    <n v="2010"/>
    <n v="15293"/>
    <s v="Powell Valley Electric Coop"/>
    <s v="A"/>
    <s v="Bundled"/>
    <s v="O"/>
    <x v="28"/>
    <x v="1"/>
    <n v="25162"/>
    <n v="273929"/>
    <n v="18647"/>
    <n v="11553"/>
    <n v="114079"/>
    <n v="3654"/>
    <n v="3563"/>
    <n v="40640"/>
    <n v="5"/>
  </r>
  <r>
    <n v="2010"/>
    <n v="15293"/>
    <s v="Powell Valley Electric Coop"/>
    <s v="A"/>
    <s v="Bundled"/>
    <s v="O"/>
    <x v="4"/>
    <x v="1"/>
    <n v="9392"/>
    <n v="102688"/>
    <n v="6671"/>
    <n v="2748"/>
    <n v="25696"/>
    <n v="1443"/>
    <n v="2298"/>
    <n v="25839"/>
    <n v="2"/>
  </r>
  <r>
    <n v="2010"/>
    <n v="15294"/>
    <s v="City of Powell"/>
    <s v="A"/>
    <s v="Bundled"/>
    <s v="O"/>
    <x v="43"/>
    <x v="0"/>
    <n v="1904"/>
    <n v="19306"/>
    <n v="2518"/>
    <n v="641"/>
    <n v="6703"/>
    <n v="456"/>
    <n v="1785"/>
    <n v="25785"/>
    <n v="68"/>
  </r>
  <r>
    <n v="2010"/>
    <n v="15296"/>
    <s v="New York Power Authority"/>
    <s v="B"/>
    <s v="Energy"/>
    <s v="O"/>
    <x v="8"/>
    <x v="7"/>
    <s v="."/>
    <s v="."/>
    <s v="."/>
    <n v="675230"/>
    <n v="7815379"/>
    <n v="126"/>
    <n v="90944"/>
    <n v="2927292"/>
    <n v="34"/>
  </r>
  <r>
    <n v="2010"/>
    <n v="15297"/>
    <s v="City of Plummer"/>
    <s v="A"/>
    <s v="Bundled"/>
    <s v="O"/>
    <x v="21"/>
    <x v="0"/>
    <n v="674"/>
    <n v="9370"/>
    <n v="776"/>
    <n v="461"/>
    <n v="7514"/>
    <n v="155"/>
    <n v="633"/>
    <n v="14400"/>
    <n v="4"/>
  </r>
  <r>
    <n v="2010"/>
    <n v="15308"/>
    <s v="Plumas-Sierra Rural Elec Coop"/>
    <s v="A"/>
    <s v="Bundled"/>
    <s v="O"/>
    <x v="19"/>
    <x v="1"/>
    <n v="10458.700000000001"/>
    <n v="59838"/>
    <n v="6611"/>
    <n v="2591"/>
    <n v="15489"/>
    <n v="756"/>
    <n v="9771.4"/>
    <n v="71836"/>
    <n v="86"/>
  </r>
  <r>
    <n v="2010"/>
    <n v="15308"/>
    <s v="Plumas-Sierra Rural Elec Coop"/>
    <s v="A"/>
    <s v="Bundled"/>
    <s v="O"/>
    <x v="14"/>
    <x v="1"/>
    <n v="677"/>
    <n v="3991"/>
    <n v="362"/>
    <n v="10.9"/>
    <n v="61"/>
    <n v="5"/>
    <n v="15.3"/>
    <n v="127"/>
    <n v="2"/>
  </r>
  <r>
    <n v="2010"/>
    <n v="15311"/>
    <s v="Prague Public Works Authority"/>
    <s v="A"/>
    <s v="Bundled"/>
    <s v="O"/>
    <x v="24"/>
    <x v="0"/>
    <n v="1256.7"/>
    <n v="14298"/>
    <n v="1060"/>
    <n v="446.1"/>
    <n v="4866"/>
    <n v="160"/>
    <n v="70.5"/>
    <n v="999"/>
    <n v="1"/>
  </r>
  <r>
    <n v="2010"/>
    <n v="15312"/>
    <s v="Village of Prairie Du Sac"/>
    <s v="A"/>
    <s v="Bundled"/>
    <s v="O"/>
    <x v="7"/>
    <x v="0"/>
    <n v="1610.6"/>
    <n v="14315"/>
    <n v="1730"/>
    <n v="1634.3"/>
    <n v="15696"/>
    <n v="274"/>
    <n v="1316"/>
    <n v="13619"/>
    <n v="1"/>
  </r>
  <r>
    <n v="2010"/>
    <n v="15321"/>
    <s v="City of Pratt"/>
    <s v="A"/>
    <s v="Bundled"/>
    <s v="O"/>
    <x v="23"/>
    <x v="0"/>
    <n v="3978.3"/>
    <n v="30611"/>
    <n v="3354"/>
    <n v="4071.7"/>
    <n v="35022"/>
    <n v="691"/>
    <n v="862.6"/>
    <n v="9673"/>
    <n v="11"/>
  </r>
  <r>
    <n v="2010"/>
    <n v="15327"/>
    <s v="Public Utility District No 1"/>
    <s v="A"/>
    <s v="Bundled"/>
    <s v="O"/>
    <x v="22"/>
    <x v="4"/>
    <n v="2266"/>
    <n v="29316"/>
    <n v="1953"/>
    <n v="764"/>
    <n v="10074"/>
    <n v="456"/>
    <s v="."/>
    <s v="."/>
    <s v="."/>
  </r>
  <r>
    <n v="2010"/>
    <n v="15334"/>
    <s v="Prentiss County Elec Pwr Assn"/>
    <s v="A"/>
    <s v="Bundled"/>
    <s v="O"/>
    <x v="1"/>
    <x v="1"/>
    <n v="15114"/>
    <n v="177582"/>
    <n v="10769"/>
    <n v="9979"/>
    <n v="104342"/>
    <n v="2960"/>
    <n v="6877"/>
    <n v="83400"/>
    <n v="11"/>
  </r>
  <r>
    <n v="2010"/>
    <n v="15336"/>
    <s v="City of Prescott"/>
    <s v="A"/>
    <s v="Bundled"/>
    <s v="O"/>
    <x v="23"/>
    <x v="0"/>
    <n v="159"/>
    <n v="1244"/>
    <n v="126"/>
    <n v="53"/>
    <n v="426"/>
    <n v="22"/>
    <s v="."/>
    <s v="."/>
    <s v="."/>
  </r>
  <r>
    <n v="2010"/>
    <n v="15337"/>
    <s v="City of Prescott"/>
    <s v="A"/>
    <s v="Bundled"/>
    <s v="O"/>
    <x v="31"/>
    <x v="0"/>
    <n v="1609"/>
    <n v="15453"/>
    <n v="1443"/>
    <n v="1203"/>
    <n v="15112"/>
    <n v="360"/>
    <n v="2953"/>
    <n v="50970"/>
    <n v="1"/>
  </r>
  <r>
    <n v="2010"/>
    <n v="15340"/>
    <s v="Presque Isle Elec &amp; Gas Coop"/>
    <s v="A"/>
    <s v="Bundled"/>
    <s v="O"/>
    <x v="25"/>
    <x v="1"/>
    <n v="22884.400000000001"/>
    <n v="166838"/>
    <n v="31129"/>
    <n v="5255.2"/>
    <n v="50522"/>
    <n v="1816"/>
    <n v="2057"/>
    <n v="19723"/>
    <n v="456"/>
  </r>
  <r>
    <n v="2010"/>
    <n v="15343"/>
    <s v="Portside Energy Corp"/>
    <s v="A"/>
    <s v="Bundled"/>
    <s v="O"/>
    <x v="12"/>
    <x v="5"/>
    <s v="."/>
    <s v="."/>
    <s v="."/>
    <s v="."/>
    <s v="."/>
    <s v="."/>
    <n v="692"/>
    <n v="290720"/>
    <n v="1"/>
  </r>
  <r>
    <n v="2010"/>
    <n v="15344"/>
    <s v="Polk-Burnett Electric Coop"/>
    <s v="A"/>
    <s v="Bundled"/>
    <s v="O"/>
    <x v="7"/>
    <x v="1"/>
    <n v="25962"/>
    <n v="177858"/>
    <n v="18592"/>
    <n v="4754"/>
    <n v="44009"/>
    <n v="1242"/>
    <n v="11.6"/>
    <n v="71"/>
    <n v="5"/>
  </r>
  <r>
    <n v="2010"/>
    <n v="15346"/>
    <s v="Village of Polk"/>
    <s v="A"/>
    <s v="Bundled"/>
    <s v="O"/>
    <x v="26"/>
    <x v="0"/>
    <n v="186"/>
    <n v="1726"/>
    <n v="203"/>
    <n v="62"/>
    <n v="622"/>
    <n v="50"/>
    <n v="105"/>
    <n v="986"/>
    <n v="1"/>
  </r>
  <r>
    <n v="2010"/>
    <n v="15348"/>
    <s v="Preston Public Utilities Comm"/>
    <s v="A"/>
    <s v="Bundled"/>
    <s v="O"/>
    <x v="5"/>
    <x v="0"/>
    <n v="493"/>
    <n v="5416"/>
    <n v="695"/>
    <n v="327"/>
    <n v="3399"/>
    <n v="184"/>
    <n v="329"/>
    <n v="3736"/>
    <n v="14"/>
  </r>
  <r>
    <n v="2010"/>
    <n v="15349"/>
    <s v="City of Preston"/>
    <s v="A"/>
    <s v="Bundled"/>
    <s v="O"/>
    <x v="11"/>
    <x v="0"/>
    <n v="547.5"/>
    <n v="4462"/>
    <n v="440"/>
    <n v="421.4"/>
    <n v="3559"/>
    <n v="150"/>
    <n v="0"/>
    <n v="0"/>
    <n v="0"/>
  </r>
  <r>
    <n v="2010"/>
    <n v="15352"/>
    <s v="Village of Prague"/>
    <s v="A"/>
    <s v="Bundled"/>
    <s v="O"/>
    <x v="26"/>
    <x v="0"/>
    <n v="227"/>
    <n v="2351"/>
    <n v="173"/>
    <n v="51"/>
    <n v="536"/>
    <n v="16"/>
    <s v="."/>
    <s v="."/>
    <s v="."/>
  </r>
  <r>
    <n v="2010"/>
    <n v="15356"/>
    <s v="Price Electric Coop Inc"/>
    <s v="A"/>
    <s v="Bundled"/>
    <s v="O"/>
    <x v="7"/>
    <x v="1"/>
    <n v="9532"/>
    <n v="57677"/>
    <n v="8649"/>
    <n v="906"/>
    <n v="7570"/>
    <n v="316"/>
    <s v="."/>
    <s v="."/>
    <s v="."/>
  </r>
  <r>
    <n v="2010"/>
    <n v="15371"/>
    <s v="Town of Princeton"/>
    <s v="A"/>
    <s v="Bundled"/>
    <s v="O"/>
    <x v="33"/>
    <x v="0"/>
    <n v="2702"/>
    <n v="12937"/>
    <n v="1424"/>
    <n v="427"/>
    <n v="2126"/>
    <n v="102"/>
    <s v="."/>
    <s v="."/>
    <s v="."/>
  </r>
  <r>
    <n v="2010"/>
    <n v="15377"/>
    <s v="City of Primghar"/>
    <s v="A"/>
    <s v="Bundled"/>
    <s v="O"/>
    <x v="11"/>
    <x v="0"/>
    <n v="531"/>
    <n v="4959"/>
    <n v="423"/>
    <n v="380"/>
    <n v="3660"/>
    <n v="129"/>
    <s v="."/>
    <s v="."/>
    <s v="."/>
  </r>
  <r>
    <n v="2010"/>
    <n v="15385"/>
    <s v="City of Princeton"/>
    <s v="A"/>
    <s v="Bundled"/>
    <s v="O"/>
    <x v="7"/>
    <x v="0"/>
    <n v="496"/>
    <n v="6000"/>
    <n v="731"/>
    <n v="279"/>
    <n v="2750"/>
    <n v="166"/>
    <n v="363"/>
    <n v="3250"/>
    <n v="15"/>
  </r>
  <r>
    <n v="2010"/>
    <n v="15386"/>
    <s v="City of Princeton"/>
    <s v="A"/>
    <s v="Bundled"/>
    <s v="O"/>
    <x v="29"/>
    <x v="0"/>
    <n v="3934"/>
    <n v="37896"/>
    <n v="3082"/>
    <n v="1360"/>
    <n v="11306"/>
    <n v="800"/>
    <n v="6307"/>
    <n v="62114"/>
    <n v="10"/>
  </r>
  <r>
    <n v="2010"/>
    <n v="15387"/>
    <s v="Princeton Public Utils Comm"/>
    <s v="A"/>
    <s v="Bundled"/>
    <s v="O"/>
    <x v="5"/>
    <x v="0"/>
    <n v="2428"/>
    <n v="15898"/>
    <n v="2229"/>
    <n v="836"/>
    <n v="5795"/>
    <n v="312"/>
    <n v="3002"/>
    <n v="27392"/>
    <n v="42"/>
  </r>
  <r>
    <n v="2010"/>
    <n v="15388"/>
    <s v="City of Princeton"/>
    <s v="A"/>
    <s v="Bundled"/>
    <s v="O"/>
    <x v="6"/>
    <x v="0"/>
    <n v="2790"/>
    <n v="33487"/>
    <n v="3650"/>
    <n v="1673"/>
    <n v="19802"/>
    <n v="865"/>
    <n v="3423"/>
    <n v="53136"/>
    <n v="58"/>
  </r>
  <r>
    <n v="2010"/>
    <n v="15410"/>
    <s v="Prince George Electric Coop"/>
    <s v="A"/>
    <s v="Bundled"/>
    <s v="O"/>
    <x v="4"/>
    <x v="1"/>
    <n v="20470"/>
    <n v="168559"/>
    <n v="9891"/>
    <n v="3928"/>
    <n v="35039"/>
    <n v="1108"/>
    <n v="9221"/>
    <n v="98497"/>
    <n v="105"/>
  </r>
  <r>
    <n v="2010"/>
    <n v="15419"/>
    <s v="PUD No 3 of Mason County"/>
    <s v="A"/>
    <s v="Bundled"/>
    <s v="O"/>
    <x v="22"/>
    <x v="4"/>
    <n v="30821"/>
    <n v="418585"/>
    <n v="30240"/>
    <n v="12808"/>
    <n v="185524"/>
    <n v="2279"/>
    <n v="2332"/>
    <n v="50458"/>
    <n v="1"/>
  </r>
  <r>
    <n v="2010"/>
    <n v="15432"/>
    <s v="Prospect Corporation"/>
    <s v="A"/>
    <s v="Bundled"/>
    <s v="O"/>
    <x v="9"/>
    <x v="0"/>
    <n v="824"/>
    <n v="7661"/>
    <n v="643"/>
    <n v="106"/>
    <n v="1111"/>
    <n v="83"/>
    <n v="98"/>
    <n v="943"/>
    <n v="6"/>
  </r>
  <r>
    <n v="2010"/>
    <n v="15433"/>
    <s v="Town of Prosperity"/>
    <s v="A"/>
    <s v="Bundled"/>
    <s v="O"/>
    <x v="0"/>
    <x v="0"/>
    <n v="783"/>
    <n v="8331"/>
    <n v="664"/>
    <n v="364"/>
    <n v="3894"/>
    <n v="114"/>
    <s v="."/>
    <s v="."/>
    <s v="."/>
  </r>
  <r>
    <n v="2010"/>
    <n v="15443"/>
    <s v="City of Providence"/>
    <s v="A"/>
    <s v="Bundled"/>
    <s v="O"/>
    <x v="29"/>
    <x v="0"/>
    <n v="1680"/>
    <n v="18437"/>
    <n v="1294"/>
    <n v="966"/>
    <n v="11350"/>
    <n v="141"/>
    <s v="."/>
    <s v="."/>
    <s v="."/>
  </r>
  <r>
    <n v="2010"/>
    <n v="15444"/>
    <s v="Provo City Corp"/>
    <s v="A"/>
    <s v="Bundled"/>
    <s v="O"/>
    <x v="44"/>
    <x v="0"/>
    <n v="19186"/>
    <n v="243455"/>
    <n v="30575"/>
    <n v="25295"/>
    <n v="390057"/>
    <n v="4710"/>
    <n v="6048"/>
    <n v="133872"/>
    <n v="1"/>
  </r>
  <r>
    <n v="2010"/>
    <n v="15460"/>
    <s v="Proctor Public Utilities Comm"/>
    <s v="A"/>
    <s v="Bundled"/>
    <s v="O"/>
    <x v="5"/>
    <x v="0"/>
    <n v="1103"/>
    <n v="12730"/>
    <n v="1344"/>
    <n v="675"/>
    <n v="7955"/>
    <n v="85"/>
    <n v="358"/>
    <n v="4341"/>
    <n v="1"/>
  </r>
  <r>
    <n v="2010"/>
    <n v="15462"/>
    <s v="City of Pryor"/>
    <s v="A"/>
    <s v="Bundled"/>
    <s v="O"/>
    <x v="24"/>
    <x v="0"/>
    <n v="3961.6"/>
    <n v="50376"/>
    <n v="3872"/>
    <n v="3875.3"/>
    <n v="51562"/>
    <n v="915"/>
    <n v="0"/>
    <n v="0"/>
    <n v="0"/>
  </r>
  <r>
    <n v="2010"/>
    <n v="15466"/>
    <s v="Public Service Co of Colorado"/>
    <s v="A"/>
    <s v="Bundled"/>
    <s v="O"/>
    <x v="36"/>
    <x v="3"/>
    <n v="1013189"/>
    <n v="9086992"/>
    <n v="1156123"/>
    <n v="1192326"/>
    <n v="12837188"/>
    <n v="209371"/>
    <n v="404544"/>
    <n v="6328128"/>
    <n v="317"/>
  </r>
  <r>
    <n v="2010"/>
    <n v="15470"/>
    <s v="Duke Energy Indiana Inc"/>
    <s v="A"/>
    <s v="Bundled"/>
    <s v="O"/>
    <x v="12"/>
    <x v="3"/>
    <n v="874299"/>
    <n v="9627037"/>
    <n v="677998"/>
    <n v="652668"/>
    <n v="8531725"/>
    <n v="101031"/>
    <n v="593117"/>
    <n v="10100077"/>
    <n v="2790"/>
  </r>
  <r>
    <n v="2010"/>
    <n v="15472"/>
    <s v="Public Service Co of NH"/>
    <s v="A"/>
    <s v="Bundled"/>
    <s v="O"/>
    <x v="34"/>
    <x v="3"/>
    <n v="527786"/>
    <n v="3169092"/>
    <n v="419225"/>
    <n v="286198"/>
    <n v="1941990"/>
    <n v="67245"/>
    <n v="41966"/>
    <n v="308644"/>
    <n v="2645"/>
  </r>
  <r>
    <n v="2010"/>
    <n v="15472"/>
    <s v="Public Service Co of NH"/>
    <s v="C"/>
    <s v="Delivery"/>
    <s v="O"/>
    <x v="34"/>
    <x v="3"/>
    <n v="465.7"/>
    <n v="5931"/>
    <n v="1256"/>
    <n v="80844"/>
    <n v="1390613"/>
    <n v="5903"/>
    <n v="48277"/>
    <n v="1030472"/>
    <n v="443"/>
  </r>
  <r>
    <n v="2010"/>
    <n v="15473"/>
    <s v="Public Service Co of NM"/>
    <s v="A"/>
    <s v="Bundled"/>
    <s v="O"/>
    <x v="38"/>
    <x v="3"/>
    <n v="355844"/>
    <n v="3370247"/>
    <n v="446593"/>
    <n v="377062"/>
    <n v="4270648"/>
    <n v="54931"/>
    <n v="85575"/>
    <n v="1449933"/>
    <n v="263"/>
  </r>
  <r>
    <n v="2010"/>
    <n v="15474"/>
    <s v="Public Service Co of Oklahoma"/>
    <s v="A"/>
    <s v="Bundled"/>
    <s v="O"/>
    <x v="24"/>
    <x v="3"/>
    <n v="523997"/>
    <n v="6594608"/>
    <n v="457906"/>
    <n v="409981"/>
    <n v="6401161"/>
    <n v="67367"/>
    <n v="222087"/>
    <n v="4921193"/>
    <n v="6576"/>
  </r>
  <r>
    <n v="2010"/>
    <n v="15477"/>
    <s v="Public Service Elec &amp; Gas Co"/>
    <s v="A"/>
    <s v="Bundled"/>
    <s v="O"/>
    <x v="37"/>
    <x v="3"/>
    <n v="2294530"/>
    <n v="14038598"/>
    <n v="1855292"/>
    <n v="1594490"/>
    <n v="11501474"/>
    <n v="251580"/>
    <n v="93544"/>
    <n v="1073382"/>
    <n v="8244"/>
  </r>
  <r>
    <n v="2010"/>
    <n v="15477"/>
    <s v="Public Service Elec &amp; Gas Co"/>
    <s v="C"/>
    <s v="Delivery"/>
    <s v="O"/>
    <x v="37"/>
    <x v="3"/>
    <n v="6772"/>
    <n v="158812"/>
    <n v="16601"/>
    <n v="558294"/>
    <n v="13187717"/>
    <n v="21982"/>
    <n v="145705"/>
    <n v="3469429"/>
    <n v="1122"/>
  </r>
  <r>
    <n v="2010"/>
    <n v="15500"/>
    <s v="Puget Sound Energy Inc"/>
    <s v="A"/>
    <s v="Bundled"/>
    <s v="O"/>
    <x v="22"/>
    <x v="3"/>
    <n v="1075107.3999999999"/>
    <n v="10609011"/>
    <n v="952803"/>
    <n v="852852.2"/>
    <n v="9138486"/>
    <n v="122013"/>
    <n v="103374.9"/>
    <n v="1153642"/>
    <n v="3660"/>
  </r>
  <r>
    <n v="2010"/>
    <n v="15500"/>
    <s v="Puget Sound Energy Inc"/>
    <s v="C"/>
    <s v="Delivery"/>
    <s v="O"/>
    <x v="22"/>
    <x v="3"/>
    <s v="."/>
    <s v="."/>
    <s v="."/>
    <n v="625.5"/>
    <n v="73351"/>
    <n v="1"/>
    <n v="10374.299999999999"/>
    <n v="1881562"/>
    <n v="15"/>
  </r>
  <r>
    <n v="2010"/>
    <n v="15507"/>
    <s v="City of Pulaski"/>
    <s v="A"/>
    <s v="Bundled"/>
    <s v="O"/>
    <x v="28"/>
    <x v="0"/>
    <n v="19106"/>
    <n v="193546"/>
    <n v="11659"/>
    <n v="12820"/>
    <n v="119343"/>
    <n v="2504"/>
    <n v="10476"/>
    <n v="136696"/>
    <n v="8"/>
  </r>
  <r>
    <n v="2010"/>
    <n v="15515"/>
    <s v="Purcell City of"/>
    <s v="A"/>
    <s v="Bundled"/>
    <s v="O"/>
    <x v="24"/>
    <x v="0"/>
    <n v="3093"/>
    <n v="28750"/>
    <n v="2327"/>
    <n v="2910"/>
    <n v="30262"/>
    <n v="507"/>
    <n v="0"/>
    <s v="."/>
    <s v="."/>
  </r>
  <r>
    <n v="2010"/>
    <n v="15541"/>
    <s v="Borough of Quakertown"/>
    <s v="A"/>
    <s v="Bundled"/>
    <s v="O"/>
    <x v="46"/>
    <x v="0"/>
    <n v="5962"/>
    <n v="37904"/>
    <n v="3689"/>
    <n v="3740"/>
    <n v="24733"/>
    <n v="658"/>
    <n v="5135"/>
    <n v="40530"/>
    <n v="82"/>
  </r>
  <r>
    <n v="2010"/>
    <n v="15566"/>
    <s v="Quincy City of"/>
    <s v="A"/>
    <s v="Bundled"/>
    <s v="O"/>
    <x v="17"/>
    <x v="0"/>
    <n v="6879.2"/>
    <n v="53083"/>
    <n v="4052"/>
    <n v="8145"/>
    <n v="69760"/>
    <n v="868"/>
    <n v="1962.9"/>
    <n v="19229"/>
    <n v="1"/>
  </r>
  <r>
    <n v="2010"/>
    <n v="15573"/>
    <s v="City of Quitman"/>
    <s v="A"/>
    <s v="Bundled"/>
    <s v="O"/>
    <x v="10"/>
    <x v="0"/>
    <n v="2629"/>
    <n v="26570"/>
    <n v="1888"/>
    <n v="2674"/>
    <n v="29969"/>
    <n v="465"/>
    <s v="."/>
    <s v="."/>
    <s v="."/>
  </r>
  <r>
    <n v="2010"/>
    <n v="15597"/>
    <s v="Riceland Foods Inc."/>
    <s v="A"/>
    <s v="Bundled"/>
    <s v="O"/>
    <x v="31"/>
    <x v="5"/>
    <s v="."/>
    <s v="."/>
    <s v="."/>
    <s v="."/>
    <s v="."/>
    <s v="."/>
    <n v="532"/>
    <n v="14015"/>
    <n v="1"/>
  </r>
  <r>
    <n v="2010"/>
    <n v="15619"/>
    <s v="City of Radford"/>
    <s v="A"/>
    <s v="Bundled"/>
    <s v="O"/>
    <x v="4"/>
    <x v="0"/>
    <n v="8389"/>
    <n v="79305"/>
    <n v="6382"/>
    <n v="3516"/>
    <n v="34400"/>
    <n v="823"/>
    <n v="6757"/>
    <n v="74534"/>
    <n v="32"/>
  </r>
  <r>
    <n v="2010"/>
    <n v="15621"/>
    <s v="Radiant Electric Coop, Inc"/>
    <s v="A"/>
    <s v="Bundled"/>
    <s v="O"/>
    <x v="23"/>
    <x v="1"/>
    <n v="4191"/>
    <n v="36790"/>
    <n v="2941"/>
    <n v="4399"/>
    <n v="40614"/>
    <n v="2833"/>
    <n v="398"/>
    <n v="7465"/>
    <n v="1"/>
  </r>
  <r>
    <n v="2010"/>
    <n v="15665"/>
    <s v="City of Randall"/>
    <s v="A"/>
    <s v="Bundled"/>
    <s v="O"/>
    <x v="5"/>
    <x v="0"/>
    <n v="241"/>
    <n v="3134"/>
    <n v="288"/>
    <n v="161"/>
    <n v="2086"/>
    <n v="64"/>
    <n v="1"/>
    <n v="13"/>
    <n v="1"/>
  </r>
  <r>
    <n v="2010"/>
    <n v="15671"/>
    <s v="Randolph Electric Member Corp"/>
    <s v="A"/>
    <s v="Bundled"/>
    <s v="O"/>
    <x v="18"/>
    <x v="1"/>
    <n v="47948.5"/>
    <n v="403305"/>
    <n v="29268"/>
    <n v="11322.6"/>
    <n v="112569"/>
    <n v="2110"/>
    <n v="1538.8"/>
    <n v="20482"/>
    <n v="5"/>
  </r>
  <r>
    <n v="2010"/>
    <n v="15672"/>
    <s v="Ralls County Electric Coop"/>
    <s v="A"/>
    <s v="Bundled"/>
    <s v="O"/>
    <x v="20"/>
    <x v="1"/>
    <n v="8503"/>
    <n v="68313"/>
    <n v="5364"/>
    <n v="2062"/>
    <n v="19404"/>
    <n v="678"/>
    <n v="660"/>
    <n v="11072"/>
    <n v="1"/>
  </r>
  <r>
    <n v="2010"/>
    <n v="15674"/>
    <s v="City of Randolph"/>
    <s v="A"/>
    <s v="Bundled"/>
    <s v="O"/>
    <x v="26"/>
    <x v="0"/>
    <n v="378"/>
    <n v="4172"/>
    <n v="453"/>
    <n v="335"/>
    <n v="4189"/>
    <n v="130"/>
    <n v="2"/>
    <n v="19"/>
    <n v="3"/>
  </r>
  <r>
    <n v="2010"/>
    <n v="15686"/>
    <s v="Village of Rantoul"/>
    <s v="A"/>
    <s v="Bundled"/>
    <s v="O"/>
    <x v="6"/>
    <x v="0"/>
    <n v="4935"/>
    <n v="60794"/>
    <n v="5582"/>
    <n v="1143"/>
    <n v="10581"/>
    <n v="426"/>
    <n v="3873"/>
    <n v="55896"/>
    <n v="70"/>
  </r>
  <r>
    <n v="2010"/>
    <n v="15698"/>
    <s v="Raton Public Service Company"/>
    <s v="A"/>
    <s v="Bundled"/>
    <s v="O"/>
    <x v="38"/>
    <x v="0"/>
    <n v="4024"/>
    <n v="24068"/>
    <n v="3647"/>
    <n v="1978"/>
    <n v="11281"/>
    <n v="571"/>
    <n v="1785"/>
    <n v="12043"/>
    <n v="31"/>
  </r>
  <r>
    <n v="2010"/>
    <n v="15700"/>
    <s v="Rayle Electric Membership Corp"/>
    <s v="A"/>
    <s v="Bundled"/>
    <s v="O"/>
    <x v="10"/>
    <x v="1"/>
    <n v="27389"/>
    <n v="220053"/>
    <n v="16075"/>
    <n v="5864"/>
    <n v="47334"/>
    <n v="2359"/>
    <n v="879"/>
    <n v="9600"/>
    <n v="7"/>
  </r>
  <r>
    <n v="2010"/>
    <n v="15718"/>
    <s v="Town of Readsboro"/>
    <s v="A"/>
    <s v="Bundled"/>
    <s v="O"/>
    <x v="40"/>
    <x v="0"/>
    <n v="255"/>
    <n v="1539"/>
    <n v="266"/>
    <n v="113"/>
    <n v="597"/>
    <n v="45"/>
    <s v="."/>
    <s v="."/>
    <s v="."/>
  </r>
  <r>
    <n v="2010"/>
    <n v="15728"/>
    <s v="City of Rayne"/>
    <s v="A"/>
    <s v="Bundled"/>
    <s v="O"/>
    <x v="2"/>
    <x v="0"/>
    <n v="4896"/>
    <n v="48355"/>
    <n v="3478"/>
    <n v="2683"/>
    <n v="26425"/>
    <n v="434"/>
    <n v="278"/>
    <n v="3399"/>
    <n v="7"/>
  </r>
  <r>
    <n v="2010"/>
    <n v="15746"/>
    <s v="Red River Valley Rrl Elec Assn"/>
    <s v="A"/>
    <s v="Bundled"/>
    <s v="O"/>
    <x v="24"/>
    <x v="1"/>
    <n v="16937"/>
    <n v="175877"/>
    <n v="13283"/>
    <n v="4715"/>
    <n v="44863"/>
    <n v="1419"/>
    <n v="5682"/>
    <n v="110677"/>
    <n v="6"/>
  </r>
  <r>
    <n v="2010"/>
    <n v="15748"/>
    <s v="Reading Town of"/>
    <s v="A"/>
    <s v="Bundled"/>
    <s v="O"/>
    <x v="33"/>
    <x v="0"/>
    <n v="33682"/>
    <n v="260567"/>
    <n v="25621"/>
    <n v="3643"/>
    <n v="28364"/>
    <n v="550"/>
    <n v="45865"/>
    <n v="417564"/>
    <n v="2851"/>
  </r>
  <r>
    <n v="2010"/>
    <n v="15750"/>
    <s v="Redwood Electric Coop"/>
    <s v="A"/>
    <s v="Bundled"/>
    <s v="O"/>
    <x v="5"/>
    <x v="1"/>
    <n v="4645"/>
    <n v="45387"/>
    <n v="2276"/>
    <s v="."/>
    <s v="."/>
    <s v="."/>
    <n v="3330"/>
    <n v="44731"/>
    <n v="199"/>
  </r>
  <r>
    <n v="2010"/>
    <n v="15751"/>
    <s v="City of Readlyn"/>
    <s v="A"/>
    <s v="Bundled"/>
    <s v="O"/>
    <x v="11"/>
    <x v="0"/>
    <n v="342"/>
    <n v="3544"/>
    <n v="338"/>
    <n v="158"/>
    <n v="1611"/>
    <n v="32"/>
    <s v="."/>
    <s v="."/>
    <s v="."/>
  </r>
  <r>
    <n v="2010"/>
    <n v="15772"/>
    <s v="Red Bud City of"/>
    <s v="A"/>
    <s v="Bundled"/>
    <s v="O"/>
    <x v="6"/>
    <x v="0"/>
    <n v="1687"/>
    <n v="20678"/>
    <n v="1695"/>
    <n v="1681"/>
    <n v="17983"/>
    <n v="328"/>
    <n v="538"/>
    <n v="6629"/>
    <n v="10"/>
  </r>
  <r>
    <n v="2010"/>
    <n v="15773"/>
    <s v="City of Red Cloud"/>
    <s v="A"/>
    <s v="Bundled"/>
    <s v="O"/>
    <x v="26"/>
    <x v="0"/>
    <n v="608"/>
    <n v="5632"/>
    <n v="589"/>
    <n v="409"/>
    <n v="5492"/>
    <n v="131"/>
    <n v="16"/>
    <n v="265"/>
    <n v="2"/>
  </r>
  <r>
    <n v="2010"/>
    <n v="15776"/>
    <s v="Reedy Creek Improvement Dist"/>
    <s v="A"/>
    <s v="Bundled"/>
    <s v="O"/>
    <x v="17"/>
    <x v="0"/>
    <n v="22"/>
    <n v="178"/>
    <n v="9"/>
    <n v="131495"/>
    <n v="1162938"/>
    <n v="1274"/>
    <s v="."/>
    <s v="."/>
    <s v="."/>
  </r>
  <r>
    <n v="2010"/>
    <n v="15778"/>
    <s v="Red Springs Town of"/>
    <s v="A"/>
    <s v="Bundled"/>
    <s v="O"/>
    <x v="18"/>
    <x v="0"/>
    <n v="2558"/>
    <n v="17062"/>
    <n v="1456"/>
    <n v="1657"/>
    <n v="14879"/>
    <n v="248"/>
    <n v="279"/>
    <n v="2196"/>
    <n v="1"/>
  </r>
  <r>
    <n v="2010"/>
    <n v="15783"/>
    <s v="City of Redding"/>
    <s v="A"/>
    <s v="Bundled"/>
    <s v="O"/>
    <x v="19"/>
    <x v="0"/>
    <n v="46111"/>
    <n v="376867"/>
    <n v="36765"/>
    <n v="46251"/>
    <n v="374781"/>
    <n v="6071"/>
    <n v="1811"/>
    <n v="13636"/>
    <n v="355"/>
  </r>
  <r>
    <n v="2010"/>
    <n v="15793"/>
    <s v="Redwood Falls Public Util Comm"/>
    <s v="A"/>
    <s v="Bundled"/>
    <s v="O"/>
    <x v="5"/>
    <x v="0"/>
    <n v="2425"/>
    <n v="30045"/>
    <n v="2298"/>
    <n v="1373"/>
    <n v="20519"/>
    <n v="529"/>
    <n v="1327"/>
    <n v="21379"/>
    <n v="55"/>
  </r>
  <r>
    <n v="2010"/>
    <n v="15804"/>
    <s v="Reedsburg Utility Comm"/>
    <s v="A"/>
    <s v="Bundled"/>
    <s v="O"/>
    <x v="7"/>
    <x v="0"/>
    <n v="4070.5"/>
    <n v="37912"/>
    <n v="4161"/>
    <n v="6736.4"/>
    <n v="68549"/>
    <n v="671"/>
    <n v="11904.2"/>
    <n v="146371"/>
    <n v="7"/>
  </r>
  <r>
    <n v="2010"/>
    <n v="15811"/>
    <s v="Rich Mountain Elec Coop, Inc"/>
    <s v="A"/>
    <s v="Bundled"/>
    <s v="O"/>
    <x v="31"/>
    <x v="1"/>
    <n v="11017"/>
    <n v="117371"/>
    <n v="7628"/>
    <n v="1049"/>
    <n v="12988"/>
    <n v="395"/>
    <s v="."/>
    <s v="."/>
    <s v="."/>
  </r>
  <r>
    <n v="2010"/>
    <n v="15811"/>
    <s v="Rich Mountain Elec Coop, Inc"/>
    <s v="A"/>
    <s v="Bundled"/>
    <s v="O"/>
    <x v="24"/>
    <x v="1"/>
    <n v="454"/>
    <n v="5529"/>
    <n v="478"/>
    <n v="37"/>
    <n v="473"/>
    <n v="18"/>
    <s v="."/>
    <s v="."/>
    <s v="."/>
  </r>
  <r>
    <n v="2010"/>
    <n v="15845"/>
    <s v="Renville-Sibley Coop Pwr Assn"/>
    <s v="A"/>
    <s v="Bundled"/>
    <s v="O"/>
    <x v="5"/>
    <x v="1"/>
    <n v="4613"/>
    <n v="52215"/>
    <n v="1891"/>
    <n v="291"/>
    <n v="3355"/>
    <n v="33"/>
    <n v="5816"/>
    <n v="123452"/>
    <n v="7"/>
  </r>
  <r>
    <n v="2010"/>
    <n v="15846"/>
    <s v="City of Remsen"/>
    <s v="A"/>
    <s v="Bundled"/>
    <s v="O"/>
    <x v="11"/>
    <x v="0"/>
    <n v="616"/>
    <n v="8855"/>
    <n v="696"/>
    <n v="192"/>
    <n v="3047"/>
    <n v="161"/>
    <n v="387"/>
    <n v="4973"/>
    <n v="66"/>
  </r>
  <r>
    <n v="2010"/>
    <n v="15847"/>
    <s v="Reliant Energy Retail Services LLC"/>
    <s v="D"/>
    <s v="Bundled"/>
    <s v="O"/>
    <x v="27"/>
    <x v="2"/>
    <n v="2540880"/>
    <n v="18697923"/>
    <n v="1313180"/>
    <n v="486718"/>
    <n v="3555417"/>
    <n v="174492"/>
    <n v="1345699"/>
    <n v="19801438"/>
    <n v="41140"/>
  </r>
  <r>
    <n v="2010"/>
    <n v="15860"/>
    <s v="City of Rensselaer"/>
    <s v="A"/>
    <s v="Bundled"/>
    <s v="O"/>
    <x v="12"/>
    <x v="0"/>
    <n v="2169"/>
    <n v="25343"/>
    <n v="2596"/>
    <n v="1706"/>
    <n v="18867"/>
    <n v="535"/>
    <n v="4916"/>
    <n v="61953"/>
    <n v="30"/>
  </r>
  <r>
    <n v="2010"/>
    <n v="15862"/>
    <s v="City of Renwick"/>
    <s v="A"/>
    <s v="Bundled"/>
    <s v="O"/>
    <x v="11"/>
    <x v="0"/>
    <n v="159.6"/>
    <n v="1549"/>
    <n v="155"/>
    <n v="281.60000000000002"/>
    <n v="2731"/>
    <n v="25"/>
    <s v="."/>
    <s v="."/>
    <s v="."/>
  </r>
  <r>
    <n v="2010"/>
    <n v="15865"/>
    <s v="Village of Republic"/>
    <s v="A"/>
    <s v="Bundled"/>
    <s v="O"/>
    <x v="9"/>
    <x v="0"/>
    <n v="268"/>
    <n v="2142"/>
    <n v="261"/>
    <n v="111"/>
    <n v="822"/>
    <n v="59"/>
    <n v="18"/>
    <n v="94"/>
    <n v="1"/>
  </r>
  <r>
    <n v="2010"/>
    <n v="15871"/>
    <s v="Direct Energy, LP"/>
    <s v="D"/>
    <s v="Bundled"/>
    <s v="O"/>
    <x v="27"/>
    <x v="2"/>
    <n v="442863"/>
    <n v="3421133"/>
    <n v="284072"/>
    <n v="38187"/>
    <n v="319032"/>
    <n v="5086"/>
    <n v="0"/>
    <n v="0"/>
    <n v="0"/>
  </r>
  <r>
    <n v="2010"/>
    <n v="15923"/>
    <s v="City of Pond Creek"/>
    <s v="A"/>
    <s v="Bundled"/>
    <s v="O"/>
    <x v="24"/>
    <x v="0"/>
    <n v="612"/>
    <n v="6657"/>
    <n v="561"/>
    <n v="131"/>
    <n v="1104"/>
    <n v="13"/>
    <n v="0"/>
    <n v="0"/>
    <n v="0"/>
  </r>
  <r>
    <n v="2010"/>
    <n v="15938"/>
    <s v="Rice Lake Utilities"/>
    <s v="A"/>
    <s v="Bundled"/>
    <s v="O"/>
    <x v="7"/>
    <x v="0"/>
    <n v="3441"/>
    <n v="41412"/>
    <n v="4445"/>
    <n v="1945"/>
    <n v="22111"/>
    <n v="930"/>
    <n v="6710"/>
    <n v="91799"/>
    <n v="146"/>
  </r>
  <r>
    <n v="2010"/>
    <n v="15943"/>
    <s v="City of Rich Hill"/>
    <s v="A"/>
    <s v="Bundled"/>
    <s v="O"/>
    <x v="20"/>
    <x v="0"/>
    <n v="668"/>
    <n v="5943"/>
    <n v="690"/>
    <n v="312"/>
    <n v="3402"/>
    <n v="112"/>
    <s v="."/>
    <s v="."/>
    <s v="."/>
  </r>
  <r>
    <n v="2010"/>
    <n v="15978"/>
    <s v="City of Richland Center"/>
    <s v="A"/>
    <s v="Bundled"/>
    <s v="O"/>
    <x v="7"/>
    <x v="0"/>
    <n v="1896.9"/>
    <n v="17941"/>
    <n v="2400"/>
    <n v="3734.1"/>
    <n v="42411"/>
    <n v="581"/>
    <n v="3801.9"/>
    <n v="52445"/>
    <n v="4"/>
  </r>
  <r>
    <n v="2010"/>
    <n v="15979"/>
    <s v="City of Richland"/>
    <s v="A"/>
    <s v="Bundled"/>
    <s v="O"/>
    <x v="22"/>
    <x v="0"/>
    <n v="22484"/>
    <n v="326038"/>
    <n v="21089"/>
    <n v="16301"/>
    <n v="342447"/>
    <n v="2908"/>
    <n v="6930"/>
    <n v="171129"/>
    <n v="20"/>
  </r>
  <r>
    <n v="2010"/>
    <n v="15981"/>
    <s v="City of Richland"/>
    <s v="A"/>
    <s v="Bundled"/>
    <s v="O"/>
    <x v="20"/>
    <x v="0"/>
    <n v="1044.5"/>
    <n v="11175"/>
    <n v="889"/>
    <n v="656"/>
    <n v="7774"/>
    <n v="198"/>
    <s v="."/>
    <s v="."/>
    <s v="."/>
  </r>
  <r>
    <n v="2010"/>
    <n v="15982"/>
    <s v="Town of Richlands"/>
    <s v="A"/>
    <s v="Bundled"/>
    <s v="O"/>
    <x v="4"/>
    <x v="0"/>
    <n v="3507"/>
    <n v="36476"/>
    <n v="2187"/>
    <n v="2380"/>
    <n v="31899"/>
    <n v="427"/>
    <s v="."/>
    <s v="."/>
    <s v="."/>
  </r>
  <r>
    <n v="2010"/>
    <n v="15983"/>
    <s v="Richland Electric Coop"/>
    <s v="A"/>
    <s v="Bundled"/>
    <s v="O"/>
    <x v="7"/>
    <x v="1"/>
    <n v="5827"/>
    <n v="38410"/>
    <n v="3522"/>
    <n v="1208"/>
    <n v="10572"/>
    <n v="222"/>
    <s v="."/>
    <s v="."/>
    <s v="."/>
  </r>
  <r>
    <n v="2010"/>
    <n v="15989"/>
    <s v="City of Richmond"/>
    <s v="A"/>
    <s v="Bundled"/>
    <s v="O"/>
    <x v="12"/>
    <x v="0"/>
    <n v="18335.599999999999"/>
    <n v="201682"/>
    <n v="16168"/>
    <n v="16251.8"/>
    <n v="186223"/>
    <n v="4826"/>
    <n v="33663.5"/>
    <n v="497477"/>
    <n v="130"/>
  </r>
  <r>
    <n v="2010"/>
    <n v="15991"/>
    <s v="Village of Richmondville"/>
    <s v="A"/>
    <s v="Bundled"/>
    <s v="O"/>
    <x v="8"/>
    <x v="0"/>
    <n v="798"/>
    <n v="12639"/>
    <n v="975"/>
    <n v="146"/>
    <n v="1366"/>
    <n v="162"/>
    <n v="167"/>
    <n v="2318"/>
    <n v="27"/>
  </r>
  <r>
    <n v="2010"/>
    <n v="16022"/>
    <s v="Reynolds Village of"/>
    <s v="A"/>
    <s v="Bundled"/>
    <s v="O"/>
    <x v="26"/>
    <x v="0"/>
    <n v="22"/>
    <n v="364"/>
    <n v="46"/>
    <n v="31"/>
    <n v="380"/>
    <n v="7"/>
    <s v="."/>
    <s v="."/>
    <s v="."/>
  </r>
  <r>
    <n v="2010"/>
    <n v="16057"/>
    <s v="Rio Grande Electric Coop, Inc"/>
    <s v="A"/>
    <s v="Bundled"/>
    <s v="O"/>
    <x v="38"/>
    <x v="1"/>
    <n v="225"/>
    <n v="1442"/>
    <n v="245"/>
    <n v="46"/>
    <n v="282"/>
    <n v="45"/>
    <n v="37"/>
    <n v="317"/>
    <n v="16"/>
  </r>
  <r>
    <n v="2010"/>
    <n v="16057"/>
    <s v="Rio Grande Electric Coop, Inc"/>
    <s v="A"/>
    <s v="Bundled"/>
    <s v="O"/>
    <x v="27"/>
    <x v="1"/>
    <n v="12183"/>
    <n v="73836"/>
    <n v="7413"/>
    <n v="11631"/>
    <n v="79654"/>
    <n v="4005"/>
    <n v="5922"/>
    <n v="57516"/>
    <n v="406"/>
  </r>
  <r>
    <n v="2010"/>
    <n v="16060"/>
    <s v="Riverland Energy Cooperative"/>
    <s v="A"/>
    <s v="Bundled"/>
    <s v="O"/>
    <x v="7"/>
    <x v="1"/>
    <n v="27663.5"/>
    <n v="215163"/>
    <n v="15554"/>
    <n v="4438.5"/>
    <n v="53995"/>
    <n v="1201"/>
    <s v="."/>
    <s v="."/>
    <s v="."/>
  </r>
  <r>
    <n v="2010"/>
    <n v="16062"/>
    <s v="Village of Ripley"/>
    <s v="A"/>
    <s v="Bundled"/>
    <s v="O"/>
    <x v="9"/>
    <x v="0"/>
    <n v="733"/>
    <n v="8920"/>
    <n v="975"/>
    <n v="583"/>
    <n v="8022"/>
    <n v="144"/>
    <n v="0"/>
    <n v="0"/>
    <n v="0"/>
  </r>
  <r>
    <n v="2010"/>
    <n v="16063"/>
    <s v="Rita Blanca Electric Coop, Inc"/>
    <s v="A"/>
    <s v="Bundled"/>
    <s v="O"/>
    <x v="27"/>
    <x v="1"/>
    <n v="2834.2"/>
    <n v="29346"/>
    <n v="2602"/>
    <n v="19033.5"/>
    <n v="227885"/>
    <n v="4132"/>
    <n v="1175.0999999999999"/>
    <n v="17192"/>
    <n v="4"/>
  </r>
  <r>
    <n v="2010"/>
    <n v="16068"/>
    <s v="Rising Sun City of"/>
    <s v="A"/>
    <s v="Bundled"/>
    <s v="O"/>
    <x v="12"/>
    <x v="0"/>
    <n v="1447"/>
    <n v="18261"/>
    <n v="1351"/>
    <n v="2811"/>
    <n v="31648"/>
    <n v="271"/>
    <n v="32"/>
    <n v="215"/>
    <n v="10"/>
  </r>
  <r>
    <n v="2010"/>
    <n v="16082"/>
    <s v="City of River Falls"/>
    <s v="A"/>
    <s v="Bundled"/>
    <s v="O"/>
    <x v="7"/>
    <x v="0"/>
    <n v="5202.8999999999996"/>
    <n v="43885"/>
    <n v="5313"/>
    <n v="5778.1"/>
    <n v="56126"/>
    <n v="701"/>
    <n v="1507.4"/>
    <n v="16902"/>
    <n v="2"/>
  </r>
  <r>
    <n v="2010"/>
    <n v="16088"/>
    <s v="City of Riverside"/>
    <s v="A"/>
    <s v="Bundled"/>
    <s v="O"/>
    <x v="19"/>
    <x v="0"/>
    <n v="106370"/>
    <n v="666645"/>
    <n v="95023"/>
    <n v="69000"/>
    <n v="421519"/>
    <n v="10053"/>
    <n v="100264"/>
    <n v="908034"/>
    <n v="986"/>
  </r>
  <r>
    <n v="2010"/>
    <n v="16092"/>
    <s v="Village of Riverton"/>
    <s v="A"/>
    <s v="Bundled"/>
    <s v="O"/>
    <x v="6"/>
    <x v="0"/>
    <n v="1852"/>
    <n v="16501"/>
    <n v="1605"/>
    <n v="720"/>
    <n v="4655"/>
    <n v="75"/>
    <s v="."/>
    <s v="."/>
    <s v="."/>
  </r>
  <r>
    <n v="2010"/>
    <n v="16101"/>
    <s v="Roanoke Electric Member Corp"/>
    <s v="A"/>
    <s v="Bundled"/>
    <s v="O"/>
    <x v="18"/>
    <x v="1"/>
    <n v="24863"/>
    <n v="211047"/>
    <n v="12467"/>
    <n v="7275"/>
    <n v="68553"/>
    <n v="2129"/>
    <n v="1539"/>
    <n v="17741"/>
    <n v="4"/>
  </r>
  <r>
    <n v="2010"/>
    <n v="16105"/>
    <s v="City of Riverdale"/>
    <s v="A"/>
    <s v="Bundled"/>
    <s v="O"/>
    <x v="41"/>
    <x v="0"/>
    <n v="126.9"/>
    <n v="1330"/>
    <n v="215"/>
    <n v="75.3"/>
    <n v="1157"/>
    <n v="40"/>
    <s v="."/>
    <s v="."/>
    <s v="."/>
  </r>
  <r>
    <n v="2010"/>
    <n v="16113"/>
    <s v="City of Robersonville"/>
    <s v="A"/>
    <s v="Bundled"/>
    <s v="O"/>
    <x v="18"/>
    <x v="0"/>
    <n v="1565"/>
    <n v="10200"/>
    <n v="965"/>
    <n v="576"/>
    <n v="4475"/>
    <n v="139"/>
    <n v="602"/>
    <n v="9700"/>
    <n v="1"/>
  </r>
  <r>
    <n v="2010"/>
    <n v="16135"/>
    <s v="City of Robinson"/>
    <s v="A"/>
    <s v="Bundled"/>
    <s v="O"/>
    <x v="23"/>
    <x v="0"/>
    <n v="113.2"/>
    <n v="1103"/>
    <n v="106"/>
    <n v="30.1"/>
    <n v="293"/>
    <n v="28"/>
    <s v="."/>
    <s v="."/>
    <s v="."/>
  </r>
  <r>
    <n v="2010"/>
    <n v="16140"/>
    <s v="City of Robertsdale"/>
    <s v="A"/>
    <s v="Bundled"/>
    <s v="O"/>
    <x v="16"/>
    <x v="0"/>
    <n v="4082"/>
    <n v="46179"/>
    <n v="2517"/>
    <n v="908"/>
    <n v="9124"/>
    <n v="352"/>
    <n v="2494"/>
    <n v="25203"/>
    <n v="109"/>
  </r>
  <r>
    <n v="2010"/>
    <n v="16146"/>
    <s v="Navasota Valley Elec Coop, Inc"/>
    <s v="A"/>
    <s v="Bundled"/>
    <s v="O"/>
    <x v="27"/>
    <x v="1"/>
    <n v="22954.799999999999"/>
    <n v="196694"/>
    <n v="16668"/>
    <n v="8669.6"/>
    <n v="78479"/>
    <n v="1506"/>
    <n v="15638"/>
    <n v="217803"/>
    <n v="25"/>
  </r>
  <r>
    <n v="2010"/>
    <n v="16164"/>
    <s v="Roosevelt Public Power Dist"/>
    <s v="A"/>
    <s v="Bundled"/>
    <s v="O"/>
    <x v="26"/>
    <x v="4"/>
    <n v="3187"/>
    <n v="30364"/>
    <n v="1985"/>
    <n v="646"/>
    <n v="5444"/>
    <n v="520"/>
    <n v="2114"/>
    <n v="18358"/>
    <n v="540"/>
  </r>
  <r>
    <n v="2010"/>
    <n v="16175"/>
    <s v="City of Robstown"/>
    <s v="A"/>
    <s v="Bundled"/>
    <s v="O"/>
    <x v="27"/>
    <x v="0"/>
    <n v="7228"/>
    <n v="50672"/>
    <n v="3901"/>
    <n v="5709"/>
    <n v="40111"/>
    <n v="593"/>
    <s v="."/>
    <s v="."/>
    <s v="."/>
  </r>
  <r>
    <n v="2010"/>
    <n v="16177"/>
    <s v="Robison Energy, LLC"/>
    <s v="B"/>
    <s v="Energy"/>
    <s v="O"/>
    <x v="8"/>
    <x v="2"/>
    <n v="4164.6000000000004"/>
    <n v="38478"/>
    <n v="2100"/>
    <n v="575.6"/>
    <n v="5561"/>
    <n v="65"/>
    <n v="0"/>
    <n v="0"/>
    <n v="0"/>
  </r>
  <r>
    <n v="2010"/>
    <n v="16179"/>
    <s v="Rochelle Municipal Utilities"/>
    <s v="A"/>
    <s v="Bundled"/>
    <s v="O"/>
    <x v="6"/>
    <x v="0"/>
    <n v="5282"/>
    <n v="50899"/>
    <n v="6279"/>
    <n v="5267"/>
    <n v="49990"/>
    <n v="1095"/>
    <n v="15688"/>
    <n v="213843"/>
    <n v="27"/>
  </r>
  <r>
    <n v="2010"/>
    <n v="16181"/>
    <s v="Rochester Public Utilities"/>
    <s v="A"/>
    <s v="Bundled"/>
    <s v="O"/>
    <x v="5"/>
    <x v="0"/>
    <n v="41708.1"/>
    <n v="345076"/>
    <n v="43614"/>
    <n v="64139.8"/>
    <n v="659309"/>
    <n v="4603"/>
    <n v="19389.3"/>
    <n v="240438"/>
    <n v="2"/>
  </r>
  <r>
    <n v="2010"/>
    <n v="16183"/>
    <s v="Rochester Gas &amp; Electric Corp"/>
    <s v="A"/>
    <s v="Bundled"/>
    <s v="O"/>
    <x v="8"/>
    <x v="3"/>
    <n v="251213"/>
    <n v="2035226"/>
    <n v="256607"/>
    <n v="78020"/>
    <n v="656602"/>
    <n v="22285"/>
    <n v="30471"/>
    <n v="342545"/>
    <n v="364"/>
  </r>
  <r>
    <n v="2010"/>
    <n v="16183"/>
    <s v="Rochester Gas &amp; Electric Corp"/>
    <s v="C"/>
    <s v="Delivery"/>
    <s v="O"/>
    <x v="8"/>
    <x v="3"/>
    <n v="36190"/>
    <n v="642215"/>
    <n v="68054"/>
    <n v="109342"/>
    <n v="2523026"/>
    <n v="17672"/>
    <n v="34704"/>
    <n v="1084117"/>
    <n v="539"/>
  </r>
  <r>
    <n v="2010"/>
    <n v="16195"/>
    <s v="City of Rock Hill"/>
    <s v="A"/>
    <s v="Bundled"/>
    <s v="O"/>
    <x v="0"/>
    <x v="0"/>
    <n v="33754"/>
    <n v="352670"/>
    <n v="30227"/>
    <n v="35777"/>
    <n v="385660"/>
    <n v="3527"/>
    <n v="4269"/>
    <n v="50771"/>
    <n v="12"/>
  </r>
  <r>
    <n v="2010"/>
    <n v="16196"/>
    <s v="Rock Energy Cooperative"/>
    <s v="A"/>
    <s v="Bundled"/>
    <s v="O"/>
    <x v="6"/>
    <x v="1"/>
    <n v="10284"/>
    <n v="87173"/>
    <n v="8961"/>
    <n v="7777"/>
    <n v="79542"/>
    <n v="1041"/>
    <n v="4051"/>
    <n v="46595"/>
    <n v="15"/>
  </r>
  <r>
    <n v="2010"/>
    <n v="16196"/>
    <s v="Rock Energy Cooperative"/>
    <s v="A"/>
    <s v="Bundled"/>
    <s v="O"/>
    <x v="7"/>
    <x v="1"/>
    <n v="8996"/>
    <n v="79350"/>
    <n v="6507"/>
    <n v="1745"/>
    <n v="17394"/>
    <n v="450"/>
    <n v="8454"/>
    <n v="175672"/>
    <n v="71"/>
  </r>
  <r>
    <n v="2010"/>
    <n v="16198"/>
    <s v="City of Rock Falls"/>
    <s v="A"/>
    <s v="Bundled"/>
    <s v="O"/>
    <x v="6"/>
    <x v="0"/>
    <n v="3800"/>
    <n v="41512"/>
    <n v="4817"/>
    <n v="1536"/>
    <n v="16457"/>
    <n v="511"/>
    <n v="1436"/>
    <n v="19286"/>
    <n v="59"/>
  </r>
  <r>
    <n v="2010"/>
    <n v="16206"/>
    <s v="Rock Rapids Municipal Utility"/>
    <s v="A"/>
    <s v="Bundled"/>
    <s v="O"/>
    <x v="11"/>
    <x v="0"/>
    <n v="1079"/>
    <n v="13372"/>
    <n v="1095"/>
    <n v="837"/>
    <n v="13232"/>
    <n v="237"/>
    <n v="124"/>
    <n v="1380"/>
    <n v="8"/>
  </r>
  <r>
    <n v="2010"/>
    <n v="16211"/>
    <s v="City of Rockford"/>
    <s v="A"/>
    <s v="Bundled"/>
    <s v="O"/>
    <x v="11"/>
    <x v="0"/>
    <n v="433"/>
    <n v="3172"/>
    <n v="440"/>
    <n v="300"/>
    <n v="2569"/>
    <n v="80"/>
    <n v="33"/>
    <n v="352"/>
    <n v="1"/>
  </r>
  <r>
    <n v="2010"/>
    <n v="16213"/>
    <s v="Rockland Electric Co"/>
    <s v="A"/>
    <s v="Bundled"/>
    <s v="O"/>
    <x v="37"/>
    <x v="3"/>
    <n v="135266"/>
    <n v="771233"/>
    <n v="62313"/>
    <n v="76895"/>
    <n v="479199"/>
    <n v="8248"/>
    <n v="6493"/>
    <n v="51660"/>
    <n v="16"/>
  </r>
  <r>
    <n v="2010"/>
    <n v="16213"/>
    <s v="Rockland Electric Co"/>
    <s v="C"/>
    <s v="Delivery"/>
    <s v="O"/>
    <x v="37"/>
    <x v="3"/>
    <n v="190"/>
    <n v="3566"/>
    <n v="1037"/>
    <n v="15971"/>
    <n v="363033"/>
    <n v="842"/>
    <n v="517"/>
    <n v="9979"/>
    <n v="17"/>
  </r>
  <r>
    <n v="2010"/>
    <n v="16217"/>
    <s v="Village of Rockville Centre"/>
    <s v="A"/>
    <s v="Bundled"/>
    <s v="O"/>
    <x v="8"/>
    <x v="0"/>
    <n v="10104"/>
    <n v="98682"/>
    <n v="9446"/>
    <n v="10917"/>
    <n v="114183"/>
    <n v="988"/>
    <s v="."/>
    <s v="."/>
    <s v="."/>
  </r>
  <r>
    <n v="2010"/>
    <n v="16219"/>
    <s v="Town of Rockville"/>
    <s v="A"/>
    <s v="Bundled"/>
    <s v="O"/>
    <x v="12"/>
    <x v="0"/>
    <n v="1499.5"/>
    <n v="15670"/>
    <n v="1553"/>
    <n v="460.5"/>
    <n v="4730"/>
    <n v="218"/>
    <n v="808"/>
    <n v="9500"/>
    <n v="89"/>
  </r>
  <r>
    <n v="2010"/>
    <n v="16223"/>
    <s v="City of Rockwood"/>
    <s v="A"/>
    <s v="Bundled"/>
    <s v="O"/>
    <x v="28"/>
    <x v="0"/>
    <n v="19041"/>
    <n v="194812"/>
    <n v="11608"/>
    <n v="10572"/>
    <n v="100468"/>
    <n v="2772"/>
    <n v="5225"/>
    <n v="70592"/>
    <n v="5"/>
  </r>
  <r>
    <n v="2010"/>
    <n v="16226"/>
    <s v="City of Rocky Mount"/>
    <s v="A"/>
    <s v="Bundled"/>
    <s v="O"/>
    <x v="18"/>
    <x v="0"/>
    <n v="44505"/>
    <n v="321501"/>
    <n v="23593"/>
    <n v="37022"/>
    <n v="288694"/>
    <n v="3775"/>
    <n v="12605"/>
    <n v="135515"/>
    <n v="22"/>
  </r>
  <r>
    <n v="2010"/>
    <n v="16259"/>
    <s v="City of Rolla"/>
    <s v="A"/>
    <s v="Bundled"/>
    <s v="O"/>
    <x v="20"/>
    <x v="0"/>
    <n v="10346"/>
    <n v="104264"/>
    <n v="7516"/>
    <n v="3376"/>
    <n v="35067"/>
    <n v="1411"/>
    <n v="12834"/>
    <n v="145874"/>
    <n v="210"/>
  </r>
  <r>
    <n v="2010"/>
    <n v="16267"/>
    <s v="Rolling Hills Electric Coop"/>
    <s v="A"/>
    <s v="Bundled"/>
    <s v="O"/>
    <x v="23"/>
    <x v="1"/>
    <n v="10550"/>
    <n v="75723"/>
    <n v="8942"/>
    <n v="5391"/>
    <n v="48988"/>
    <n v="1391"/>
    <n v="1244"/>
    <n v="6404"/>
    <n v="635"/>
  </r>
  <r>
    <n v="2010"/>
    <n v="16269"/>
    <s v="Roodhouse City of"/>
    <s v="A"/>
    <s v="Bundled"/>
    <s v="O"/>
    <x v="6"/>
    <x v="0"/>
    <n v="900"/>
    <n v="8148"/>
    <n v="874"/>
    <n v="277"/>
    <n v="2409"/>
    <n v="95"/>
    <n v="120"/>
    <n v="1138"/>
    <n v="6"/>
  </r>
  <r>
    <n v="2010"/>
    <n v="16273"/>
    <s v="Roosevelt Irrigation District"/>
    <s v="A"/>
    <s v="Bundled"/>
    <s v="O"/>
    <x v="13"/>
    <x v="4"/>
    <s v="."/>
    <s v="."/>
    <s v="."/>
    <s v="."/>
    <s v="."/>
    <s v="."/>
    <n v="2031"/>
    <n v="27046"/>
    <n v="216"/>
  </r>
  <r>
    <n v="2010"/>
    <n v="16284"/>
    <s v="Roseau Electric Coop, Inc"/>
    <s v="A"/>
    <s v="Bundled"/>
    <s v="O"/>
    <x v="5"/>
    <x v="1"/>
    <n v="10382"/>
    <n v="109837"/>
    <n v="6015"/>
    <n v="1956"/>
    <n v="18619"/>
    <n v="307"/>
    <n v="1677"/>
    <n v="29992"/>
    <n v="2"/>
  </r>
  <r>
    <n v="2010"/>
    <n v="16285"/>
    <s v="City of Roseau"/>
    <s v="A"/>
    <s v="Bundled"/>
    <s v="O"/>
    <x v="5"/>
    <x v="0"/>
    <n v="1217"/>
    <n v="14237"/>
    <n v="1091"/>
    <n v="2229"/>
    <n v="28288"/>
    <n v="188"/>
    <n v="0"/>
    <n v="0"/>
    <n v="0"/>
  </r>
  <r>
    <n v="2010"/>
    <n v="16286"/>
    <s v="Rosebud Electric Coop Inc"/>
    <s v="A"/>
    <s v="Bundled"/>
    <s v="O"/>
    <x v="32"/>
    <x v="1"/>
    <n v="5397"/>
    <n v="64563"/>
    <n v="4592"/>
    <n v="1586"/>
    <n v="21074"/>
    <n v="703"/>
    <n v="32"/>
    <n v="410"/>
    <n v="15"/>
  </r>
  <r>
    <n v="2010"/>
    <n v="16295"/>
    <s v="City of Roseville"/>
    <s v="A"/>
    <s v="Bundled"/>
    <s v="O"/>
    <x v="19"/>
    <x v="0"/>
    <n v="57992"/>
    <n v="421352"/>
    <n v="46752"/>
    <n v="51977"/>
    <n v="425554"/>
    <n v="6226"/>
    <n v="30871"/>
    <n v="332360"/>
    <n v="36"/>
  </r>
  <r>
    <n v="2010"/>
    <n v="16325"/>
    <s v="Village of Rouses Point"/>
    <s v="A"/>
    <s v="Bundled"/>
    <s v="O"/>
    <x v="8"/>
    <x v="0"/>
    <n v="777"/>
    <n v="22850"/>
    <n v="1149"/>
    <n v="296"/>
    <n v="6763"/>
    <n v="153"/>
    <n v="2701"/>
    <n v="86505"/>
    <n v="5"/>
  </r>
  <r>
    <n v="2010"/>
    <n v="16368"/>
    <s v="Runestone Electric Assn"/>
    <s v="A"/>
    <s v="Bundled"/>
    <s v="O"/>
    <x v="5"/>
    <x v="1"/>
    <n v="18996"/>
    <n v="179170"/>
    <n v="12662"/>
    <n v="2094"/>
    <n v="19737"/>
    <n v="710"/>
    <n v="1087"/>
    <n v="12536"/>
    <n v="202"/>
  </r>
  <r>
    <n v="2010"/>
    <n v="16375"/>
    <s v="Borough of Royalton"/>
    <s v="A"/>
    <s v="Bundled"/>
    <s v="O"/>
    <x v="46"/>
    <x v="0"/>
    <n v="594"/>
    <n v="4251"/>
    <n v="535"/>
    <n v="38"/>
    <n v="272"/>
    <n v="20"/>
    <s v="."/>
    <s v="."/>
    <s v="."/>
  </r>
  <r>
    <n v="2010"/>
    <n v="16377"/>
    <s v="Rowley Town of"/>
    <s v="A"/>
    <s v="Bundled"/>
    <s v="O"/>
    <x v="33"/>
    <x v="0"/>
    <n v="3407.2"/>
    <n v="23453"/>
    <n v="2385"/>
    <n v="1944"/>
    <n v="12835"/>
    <n v="479"/>
    <n v="740"/>
    <n v="5366"/>
    <n v="11"/>
  </r>
  <r>
    <n v="2010"/>
    <n v="16382"/>
    <s v="Rural Electric Coop, Inc"/>
    <s v="A"/>
    <s v="Bundled"/>
    <s v="O"/>
    <x v="24"/>
    <x v="1"/>
    <n v="11849"/>
    <n v="116140"/>
    <n v="8168"/>
    <n v="10434"/>
    <n v="104860"/>
    <n v="2573"/>
    <n v="5034"/>
    <n v="101110"/>
    <n v="8"/>
  </r>
  <r>
    <n v="2010"/>
    <n v="16416"/>
    <s v="Rupert City of"/>
    <s v="A"/>
    <s v="Bundled"/>
    <s v="O"/>
    <x v="21"/>
    <x v="0"/>
    <n v="2032"/>
    <n v="35457"/>
    <n v="2789"/>
    <n v="909"/>
    <n v="25980"/>
    <n v="337"/>
    <n v="416"/>
    <n v="10609"/>
    <n v="1"/>
  </r>
  <r>
    <n v="2010"/>
    <n v="16420"/>
    <s v="Rural Electric Conven Coop"/>
    <s v="A"/>
    <s v="Bundled"/>
    <s v="O"/>
    <x v="6"/>
    <x v="1"/>
    <n v="11547"/>
    <n v="88285"/>
    <n v="5377"/>
    <n v="1861"/>
    <n v="15253"/>
    <n v="392"/>
    <n v="984"/>
    <n v="9883"/>
    <n v="8"/>
  </r>
  <r>
    <n v="2010"/>
    <n v="16427"/>
    <s v="City of Rushford"/>
    <s v="A"/>
    <s v="Bundled"/>
    <s v="O"/>
    <x v="5"/>
    <x v="0"/>
    <n v="821"/>
    <n v="6794"/>
    <n v="767"/>
    <n v="725"/>
    <n v="6669"/>
    <n v="131"/>
    <n v="14"/>
    <n v="137"/>
    <n v="1"/>
  </r>
  <r>
    <n v="2010"/>
    <n v="16438"/>
    <s v="City of Russell"/>
    <s v="A"/>
    <s v="Bundled"/>
    <s v="O"/>
    <x v="33"/>
    <x v="0"/>
    <n v="480"/>
    <n v="3230"/>
    <n v="428"/>
    <n v="217"/>
    <n v="1502"/>
    <n v="32"/>
    <s v="."/>
    <s v="."/>
    <s v="."/>
  </r>
  <r>
    <n v="2010"/>
    <n v="16440"/>
    <s v="City of Russell"/>
    <s v="A"/>
    <s v="Bundled"/>
    <s v="O"/>
    <x v="23"/>
    <x v="0"/>
    <n v="2531"/>
    <n v="23497"/>
    <n v="2372"/>
    <n v="1963"/>
    <n v="18463"/>
    <n v="818"/>
    <n v="5309"/>
    <n v="66306"/>
    <n v="261"/>
  </r>
  <r>
    <n v="2010"/>
    <n v="16451"/>
    <s v="City of Rushmore"/>
    <s v="A"/>
    <s v="Bundled"/>
    <s v="O"/>
    <x v="5"/>
    <x v="0"/>
    <n v="193"/>
    <n v="1889"/>
    <n v="182"/>
    <n v="41"/>
    <n v="414"/>
    <n v="30"/>
    <s v="."/>
    <s v="."/>
    <s v="."/>
  </r>
  <r>
    <n v="2010"/>
    <n v="16458"/>
    <s v="City of Russellville"/>
    <s v="A"/>
    <s v="Bundled"/>
    <s v="O"/>
    <x v="16"/>
    <x v="0"/>
    <n v="5584"/>
    <n v="59669"/>
    <n v="3954"/>
    <n v="6462"/>
    <n v="65547"/>
    <n v="1107"/>
    <n v="955"/>
    <n v="12186"/>
    <n v="1"/>
  </r>
  <r>
    <n v="2010"/>
    <n v="16459"/>
    <s v="Russellville City of"/>
    <s v="A"/>
    <s v="Bundled"/>
    <s v="O"/>
    <x v="29"/>
    <x v="0"/>
    <n v="3720"/>
    <n v="40369"/>
    <n v="3192"/>
    <n v="3695"/>
    <n v="37623"/>
    <n v="832"/>
    <n v="5130"/>
    <n v="62508"/>
    <n v="8"/>
  </r>
  <r>
    <n v="2010"/>
    <n v="16461"/>
    <s v="Rusk County Electric Coop, Inc"/>
    <s v="A"/>
    <s v="Bundled"/>
    <s v="O"/>
    <x v="27"/>
    <x v="1"/>
    <n v="30088"/>
    <n v="308909"/>
    <n v="18749"/>
    <n v="8897"/>
    <n v="97003"/>
    <n v="2210"/>
    <n v="7383"/>
    <n v="110913"/>
    <n v="25"/>
  </r>
  <r>
    <n v="2010"/>
    <n v="16462"/>
    <s v="Town of Ruston"/>
    <s v="A"/>
    <s v="Bundled"/>
    <s v="O"/>
    <x v="22"/>
    <x v="0"/>
    <n v="448"/>
    <n v="7290"/>
    <n v="488"/>
    <s v="."/>
    <s v="."/>
    <s v="."/>
    <s v="."/>
    <s v="."/>
    <s v="."/>
  </r>
  <r>
    <n v="2010"/>
    <n v="16463"/>
    <s v="City of Ruston"/>
    <s v="A"/>
    <s v="Bundled"/>
    <s v="O"/>
    <x v="2"/>
    <x v="0"/>
    <n v="2611"/>
    <n v="108533"/>
    <n v="8736"/>
    <n v="3064"/>
    <n v="154041"/>
    <n v="1639"/>
    <n v="222"/>
    <n v="4994"/>
    <n v="16"/>
  </r>
  <r>
    <n v="2010"/>
    <n v="16487"/>
    <s v="Town of Ryan"/>
    <s v="A"/>
    <s v="Bundled"/>
    <s v="O"/>
    <x v="24"/>
    <x v="0"/>
    <n v="394"/>
    <n v="4325"/>
    <n v="422"/>
    <n v="128"/>
    <n v="1155"/>
    <n v="43"/>
    <s v="."/>
    <s v="."/>
    <s v="."/>
  </r>
  <r>
    <n v="2010"/>
    <n v="16496"/>
    <s v="Rutherford Elec Member Corp"/>
    <s v="A"/>
    <s v="Bundled"/>
    <s v="O"/>
    <x v="18"/>
    <x v="1"/>
    <n v="95132"/>
    <n v="967137"/>
    <n v="62160"/>
    <n v="14204"/>
    <n v="143807"/>
    <n v="4938"/>
    <n v="9950"/>
    <n v="149277"/>
    <n v="36"/>
  </r>
  <r>
    <n v="2010"/>
    <n v="16511"/>
    <s v="Sac-Osage Electric Coop Inc"/>
    <s v="A"/>
    <s v="Bundled"/>
    <s v="O"/>
    <x v="20"/>
    <x v="1"/>
    <n v="14615"/>
    <n v="131714"/>
    <n v="10137"/>
    <n v="1173"/>
    <n v="12636"/>
    <n v="619"/>
    <n v="5"/>
    <n v="43"/>
    <n v="4"/>
  </r>
  <r>
    <n v="2010"/>
    <n v="16518"/>
    <s v="City of Sabetha"/>
    <s v="A"/>
    <s v="Bundled"/>
    <s v="O"/>
    <x v="23"/>
    <x v="0"/>
    <n v="1614"/>
    <n v="13532"/>
    <n v="1449"/>
    <n v="477"/>
    <n v="3871"/>
    <n v="462"/>
    <n v="2716"/>
    <n v="25404"/>
    <n v="87"/>
  </r>
  <r>
    <n v="2010"/>
    <n v="16528"/>
    <s v="City of Sabula"/>
    <s v="A"/>
    <s v="Bundled"/>
    <s v="O"/>
    <x v="11"/>
    <x v="0"/>
    <n v="371"/>
    <n v="2633"/>
    <n v="394"/>
    <n v="156"/>
    <n v="1021"/>
    <n v="66"/>
    <s v="."/>
    <s v="."/>
    <s v="."/>
  </r>
  <r>
    <n v="2010"/>
    <n v="16534"/>
    <s v="Sacramento Municipal Util Dist"/>
    <s v="A"/>
    <s v="Bundled"/>
    <s v="O"/>
    <x v="19"/>
    <x v="4"/>
    <n v="535511.5"/>
    <n v="4490357"/>
    <n v="527993"/>
    <n v="83662.2"/>
    <n v="645424"/>
    <n v="55121"/>
    <n v="559954.69999999995"/>
    <n v="5108162"/>
    <n v="12899"/>
  </r>
  <r>
    <n v="2010"/>
    <n v="16538"/>
    <s v="City of Safford"/>
    <s v="A"/>
    <s v="Bundled"/>
    <s v="O"/>
    <x v="13"/>
    <x v="0"/>
    <n v="4007"/>
    <n v="31795"/>
    <n v="3398"/>
    <n v="4211"/>
    <n v="34219"/>
    <n v="581"/>
    <n v="36"/>
    <n v="283"/>
    <n v="14"/>
  </r>
  <r>
    <n v="2010"/>
    <n v="16549"/>
    <s v="City of Salamanca"/>
    <s v="A"/>
    <s v="Bundled"/>
    <s v="O"/>
    <x v="8"/>
    <x v="0"/>
    <n v="1498"/>
    <n v="45351"/>
    <n v="3162"/>
    <n v="741"/>
    <n v="11230"/>
    <n v="536"/>
    <n v="4178"/>
    <n v="63826"/>
    <n v="94"/>
  </r>
  <r>
    <n v="2010"/>
    <n v="16555"/>
    <s v="Salem Electric"/>
    <s v="A"/>
    <s v="Bundled"/>
    <s v="O"/>
    <x v="35"/>
    <x v="1"/>
    <n v="13550"/>
    <n v="182615"/>
    <n v="16454"/>
    <n v="7153"/>
    <n v="104642"/>
    <n v="2053"/>
    <n v="1467"/>
    <n v="22966"/>
    <n v="9"/>
  </r>
  <r>
    <n v="2010"/>
    <n v="16557"/>
    <s v="Salem City Corporation"/>
    <s v="A"/>
    <s v="Bundled"/>
    <s v="O"/>
    <x v="44"/>
    <x v="0"/>
    <n v="1747"/>
    <n v="18246"/>
    <n v="1717"/>
    <n v="953"/>
    <n v="10071"/>
    <n v="144"/>
    <n v="41"/>
    <n v="810"/>
    <n v="1"/>
  </r>
  <r>
    <n v="2010"/>
    <n v="16558"/>
    <s v="City of Salem"/>
    <s v="A"/>
    <s v="Bundled"/>
    <s v="O"/>
    <x v="4"/>
    <x v="0"/>
    <n v="13572.8"/>
    <n v="143437"/>
    <n v="11036"/>
    <n v="10622.5"/>
    <n v="110660"/>
    <n v="2263"/>
    <n v="10780.7"/>
    <n v="142654"/>
    <n v="84"/>
  </r>
  <r>
    <n v="2010"/>
    <n v="16559"/>
    <s v="City of Salem"/>
    <s v="A"/>
    <s v="Bundled"/>
    <s v="O"/>
    <x v="20"/>
    <x v="0"/>
    <n v="2591"/>
    <n v="26342"/>
    <n v="2121"/>
    <n v="2754"/>
    <n v="37362"/>
    <n v="520"/>
    <s v="."/>
    <s v="."/>
    <s v="."/>
  </r>
  <r>
    <n v="2010"/>
    <n v="16560"/>
    <s v="City of Salisbury"/>
    <s v="A"/>
    <s v="Bundled"/>
    <s v="O"/>
    <x v="20"/>
    <x v="0"/>
    <n v="1023"/>
    <n v="10614"/>
    <n v="818"/>
    <n v="441"/>
    <n v="3856"/>
    <n v="176"/>
    <n v="255"/>
    <n v="2181"/>
    <n v="13"/>
  </r>
  <r>
    <n v="2010"/>
    <n v="16561"/>
    <s v="City of Sallisaw"/>
    <s v="A"/>
    <s v="Bundled"/>
    <s v="O"/>
    <x v="24"/>
    <x v="0"/>
    <n v="4748"/>
    <n v="54968"/>
    <n v="3580"/>
    <n v="3683"/>
    <n v="48009"/>
    <n v="651"/>
    <n v="685"/>
    <n v="10800"/>
    <n v="1"/>
  </r>
  <r>
    <n v="2010"/>
    <n v="16565"/>
    <s v="Salmon River Electric Coop Inc"/>
    <s v="A"/>
    <s v="Bundled"/>
    <s v="O"/>
    <x v="21"/>
    <x v="1"/>
    <n v="2550"/>
    <n v="32002"/>
    <n v="2116"/>
    <n v="1325"/>
    <n v="19792"/>
    <n v="429"/>
    <n v="8556"/>
    <n v="220531"/>
    <n v="109"/>
  </r>
  <r>
    <n v="2010"/>
    <n v="16572"/>
    <s v="Salt River Project"/>
    <s v="A"/>
    <s v="Bundled"/>
    <s v="O"/>
    <x v="13"/>
    <x v="4"/>
    <n v="1296221"/>
    <n v="12276012"/>
    <n v="850364"/>
    <n v="936581"/>
    <n v="10746505"/>
    <n v="94263"/>
    <n v="184101"/>
    <n v="3075263"/>
    <n v="47"/>
  </r>
  <r>
    <n v="2010"/>
    <n v="16587"/>
    <s v="Salt River Electric Coop Corp"/>
    <s v="A"/>
    <s v="Bundled"/>
    <s v="O"/>
    <x v="29"/>
    <x v="1"/>
    <n v="65701"/>
    <n v="747757"/>
    <n v="44092"/>
    <n v="17669"/>
    <n v="200989"/>
    <n v="2940"/>
    <n v="10075"/>
    <n v="158271"/>
    <n v="14"/>
  </r>
  <r>
    <n v="2010"/>
    <n v="16603"/>
    <s v="San Luis Valley R E C, Inc"/>
    <s v="A"/>
    <s v="Bundled"/>
    <s v="O"/>
    <x v="36"/>
    <x v="1"/>
    <n v="9946.9"/>
    <n v="67129"/>
    <n v="8668"/>
    <n v="4366.3999999999996"/>
    <n v="35620"/>
    <n v="937"/>
    <n v="14210.7"/>
    <n v="113827"/>
    <n v="2616"/>
  </r>
  <r>
    <n v="2010"/>
    <n v="16604"/>
    <s v="San Antonio City of"/>
    <s v="A"/>
    <s v="Bundled"/>
    <s v="O"/>
    <x v="27"/>
    <x v="0"/>
    <n v="808515"/>
    <n v="8887220"/>
    <n v="633403"/>
    <n v="793556"/>
    <n v="10403563"/>
    <n v="79917"/>
    <n v="60248"/>
    <n v="928987"/>
    <n v="66"/>
  </r>
  <r>
    <n v="2010"/>
    <n v="16605"/>
    <s v="City of San Augustine"/>
    <s v="A"/>
    <s v="Bundled"/>
    <s v="O"/>
    <x v="27"/>
    <x v="0"/>
    <n v="1389"/>
    <n v="12204"/>
    <n v="875"/>
    <n v="1696"/>
    <n v="15848"/>
    <n v="300"/>
    <s v="."/>
    <s v="."/>
    <s v="."/>
  </r>
  <r>
    <n v="2010"/>
    <n v="16606"/>
    <s v="Santee Electric Coop, Inc"/>
    <s v="A"/>
    <s v="Bundled"/>
    <s v="O"/>
    <x v="0"/>
    <x v="1"/>
    <n v="78647.3"/>
    <n v="672559"/>
    <n v="41190"/>
    <n v="11016.6"/>
    <n v="96723"/>
    <n v="2964"/>
    <n v="38565"/>
    <n v="568575"/>
    <n v="21"/>
  </r>
  <r>
    <n v="2010"/>
    <n v="16609"/>
    <s v="San Diego Gas &amp; Electric Co"/>
    <s v="A"/>
    <s v="Bundled"/>
    <s v="O"/>
    <x v="19"/>
    <x v="3"/>
    <n v="1262173.8"/>
    <n v="7304159"/>
    <n v="1228941"/>
    <n v="1104654.8999999999"/>
    <n v="6747908"/>
    <n v="149017"/>
    <n v="295429.5"/>
    <n v="2131425"/>
    <n v="506"/>
  </r>
  <r>
    <n v="2010"/>
    <n v="16609"/>
    <s v="San Diego Gas &amp; Electric Co"/>
    <s v="C"/>
    <s v="Delivery"/>
    <s v="O"/>
    <x v="19"/>
    <x v="3"/>
    <n v="932"/>
    <n v="13762"/>
    <n v="2088"/>
    <n v="50315"/>
    <n v="972460"/>
    <n v="2180"/>
    <n v="72950"/>
    <n v="2216165"/>
    <n v="186"/>
  </r>
  <r>
    <n v="2010"/>
    <n v="16610"/>
    <s v="Scribner City of"/>
    <s v="A"/>
    <s v="Bundled"/>
    <s v="O"/>
    <x v="26"/>
    <x v="0"/>
    <n v="493.7"/>
    <n v="5020"/>
    <n v="416"/>
    <n v="563.6"/>
    <n v="6291"/>
    <n v="108"/>
    <s v="."/>
    <s v="."/>
    <s v="."/>
  </r>
  <r>
    <n v="2010"/>
    <n v="16611"/>
    <s v="Access Energy Coop"/>
    <s v="A"/>
    <s v="Bundled"/>
    <s v="O"/>
    <x v="11"/>
    <x v="1"/>
    <n v="14001"/>
    <n v="120834"/>
    <n v="8583"/>
    <n v="3045"/>
    <n v="33201"/>
    <n v="189"/>
    <n v="5431"/>
    <n v="71016"/>
    <n v="21"/>
  </r>
  <r>
    <n v="2010"/>
    <n v="16612"/>
    <s v="San Francisco City &amp; County of"/>
    <s v="A"/>
    <s v="Bundled"/>
    <s v="O"/>
    <x v="19"/>
    <x v="0"/>
    <s v="."/>
    <s v="."/>
    <s v="."/>
    <n v="76744"/>
    <n v="846224"/>
    <n v="1938"/>
    <n v="351"/>
    <n v="6650"/>
    <n v="1"/>
  </r>
  <r>
    <n v="2010"/>
    <n v="16613"/>
    <s v="Sam Houston Electric Coop Inc"/>
    <s v="A"/>
    <s v="Bundled"/>
    <s v="O"/>
    <x v="27"/>
    <x v="1"/>
    <n v="108633"/>
    <n v="989757"/>
    <n v="62547"/>
    <n v="18454"/>
    <n v="185601"/>
    <n v="5221"/>
    <n v="15351"/>
    <n v="158638"/>
    <n v="42"/>
  </r>
  <r>
    <n v="2010"/>
    <n v="16616"/>
    <s v="San Isabel Electric Assn, Inc"/>
    <s v="A"/>
    <s v="Bundled"/>
    <s v="O"/>
    <x v="36"/>
    <x v="1"/>
    <n v="23318.5"/>
    <n v="154785"/>
    <n v="20601"/>
    <n v="8010"/>
    <n v="53448"/>
    <n v="2681"/>
    <n v="15868.1"/>
    <n v="199667"/>
    <n v="33"/>
  </r>
  <r>
    <n v="2010"/>
    <n v="16622"/>
    <s v="San Miguel Power Assn, Inc"/>
    <s v="A"/>
    <s v="Bundled"/>
    <s v="O"/>
    <x v="36"/>
    <x v="1"/>
    <n v="14692.8"/>
    <n v="104277"/>
    <n v="10490"/>
    <n v="11074.6"/>
    <n v="88974"/>
    <n v="2365"/>
    <n v="127.5"/>
    <n v="715"/>
    <n v="48"/>
  </r>
  <r>
    <n v="2010"/>
    <n v="16627"/>
    <s v="San Patricio Electric Coop Inc"/>
    <s v="A"/>
    <s v="Bundled"/>
    <s v="O"/>
    <x v="27"/>
    <x v="1"/>
    <n v="14101"/>
    <n v="103097"/>
    <n v="7844"/>
    <n v="4567"/>
    <n v="33497"/>
    <n v="2480"/>
    <n v="1320"/>
    <n v="15211"/>
    <n v="20"/>
  </r>
  <r>
    <n v="2010"/>
    <n v="16628"/>
    <s v="Sanborn City of"/>
    <s v="A"/>
    <s v="Bundled"/>
    <s v="O"/>
    <x v="11"/>
    <x v="0"/>
    <n v="700"/>
    <n v="6937"/>
    <n v="564"/>
    <n v="228"/>
    <n v="2146"/>
    <n v="105"/>
    <n v="1098"/>
    <n v="14998"/>
    <n v="27"/>
  </r>
  <r>
    <n v="2010"/>
    <n v="16629"/>
    <s v="Sand Mountain Electric Coop"/>
    <s v="A"/>
    <s v="Bundled"/>
    <s v="O"/>
    <x v="16"/>
    <x v="1"/>
    <n v="39766"/>
    <n v="420022"/>
    <n v="25267"/>
    <n v="19635"/>
    <n v="183591"/>
    <n v="5859"/>
    <n v="7907"/>
    <n v="104007"/>
    <n v="6"/>
  </r>
  <r>
    <n v="2010"/>
    <n v="16637"/>
    <s v="City of Sandersville"/>
    <s v="A"/>
    <s v="Bundled"/>
    <s v="O"/>
    <x v="10"/>
    <x v="0"/>
    <n v="3324"/>
    <n v="30209"/>
    <n v="2312"/>
    <n v="3186"/>
    <n v="30385"/>
    <n v="481"/>
    <n v="1961"/>
    <n v="22399"/>
    <n v="7"/>
  </r>
  <r>
    <n v="2010"/>
    <n v="16638"/>
    <s v="San Bernard Electric Coop, Inc"/>
    <s v="A"/>
    <s v="Bundled"/>
    <s v="O"/>
    <x v="27"/>
    <x v="1"/>
    <n v="44374"/>
    <n v="361537"/>
    <n v="23193"/>
    <n v="7312"/>
    <n v="75753"/>
    <n v="1117"/>
    <n v="5586"/>
    <n v="74787"/>
    <n v="6"/>
  </r>
  <r>
    <n v="2010"/>
    <n v="16647"/>
    <s v="City of Sanger"/>
    <s v="A"/>
    <s v="Bundled"/>
    <s v="O"/>
    <x v="27"/>
    <x v="0"/>
    <n v="3250"/>
    <n v="25828"/>
    <n v="1845"/>
    <n v="2452"/>
    <n v="19800"/>
    <n v="422"/>
    <n v="1440"/>
    <n v="13711"/>
    <n v="1"/>
  </r>
  <r>
    <n v="2010"/>
    <n v="16648"/>
    <s v="City of Santa Clara"/>
    <s v="A"/>
    <s v="Bundled"/>
    <s v="O"/>
    <x v="44"/>
    <x v="0"/>
    <n v="2529"/>
    <n v="30270"/>
    <n v="1973"/>
    <n v="528"/>
    <n v="4961"/>
    <n v="119"/>
    <s v="."/>
    <s v="."/>
    <s v="."/>
  </r>
  <r>
    <n v="2010"/>
    <n v="16649"/>
    <s v="Sangre De Cristo Elec Assn Inc"/>
    <s v="A"/>
    <s v="Bundled"/>
    <s v="O"/>
    <x v="36"/>
    <x v="1"/>
    <n v="11054"/>
    <n v="73112"/>
    <n v="10611"/>
    <n v="3972"/>
    <n v="31195"/>
    <n v="939"/>
    <s v="."/>
    <s v="."/>
    <s v="."/>
  </r>
  <r>
    <n v="2010"/>
    <n v="16655"/>
    <s v="City of Santa Clara"/>
    <s v="A"/>
    <s v="Bundled"/>
    <s v="O"/>
    <x v="19"/>
    <x v="0"/>
    <n v="23741"/>
    <n v="241856"/>
    <n v="44048"/>
    <n v="11802"/>
    <n v="108463"/>
    <n v="5981"/>
    <n v="232172"/>
    <n v="2421278"/>
    <n v="1839"/>
  </r>
  <r>
    <n v="2010"/>
    <n v="16667"/>
    <s v="Sargent City of"/>
    <s v="A"/>
    <s v="Bundled"/>
    <s v="O"/>
    <x v="26"/>
    <x v="0"/>
    <n v="302"/>
    <n v="3441"/>
    <n v="335"/>
    <n v="106"/>
    <n v="1249"/>
    <n v="86"/>
    <n v="155"/>
    <n v="1434"/>
    <n v="9"/>
  </r>
  <r>
    <n v="2010"/>
    <n v="16668"/>
    <s v="Sabine Cogen LP"/>
    <s v="A"/>
    <s v="Bundled"/>
    <s v="O"/>
    <x v="27"/>
    <x v="5"/>
    <s v="."/>
    <s v="."/>
    <s v="."/>
    <s v="."/>
    <s v="."/>
    <s v="."/>
    <n v="15138"/>
    <n v="158702"/>
    <n v="1"/>
  </r>
  <r>
    <n v="2010"/>
    <n v="16674"/>
    <s v="Satilla Rural Elec Member Corporation"/>
    <s v="A"/>
    <s v="Bundled"/>
    <s v="O"/>
    <x v="10"/>
    <x v="1"/>
    <n v="79370.2"/>
    <n v="778202"/>
    <n v="48473"/>
    <n v="11265.6"/>
    <n v="100249"/>
    <n v="4367"/>
    <n v="13904.9"/>
    <n v="222170"/>
    <n v="25"/>
  </r>
  <r>
    <n v="2010"/>
    <n v="16679"/>
    <s v="City of Sauk Centre"/>
    <s v="A"/>
    <s v="Bundled"/>
    <s v="O"/>
    <x v="5"/>
    <x v="0"/>
    <n v="1524"/>
    <n v="19730"/>
    <n v="1951"/>
    <n v="931"/>
    <n v="11615"/>
    <n v="377"/>
    <n v="1921"/>
    <n v="29929"/>
    <n v="74"/>
  </r>
  <r>
    <n v="2010"/>
    <n v="16680"/>
    <s v="Village of Sauk City"/>
    <s v="A"/>
    <s v="Bundled"/>
    <s v="O"/>
    <x v="7"/>
    <x v="0"/>
    <n v="1428.2"/>
    <n v="11995"/>
    <n v="1505"/>
    <n v="917"/>
    <n v="7731"/>
    <n v="307"/>
    <n v="1294.8"/>
    <n v="13295"/>
    <n v="29"/>
  </r>
  <r>
    <n v="2010"/>
    <n v="16699"/>
    <s v="City of Seward"/>
    <s v="A"/>
    <s v="Bundled"/>
    <s v="O"/>
    <x v="23"/>
    <x v="0"/>
    <n v="39.4"/>
    <n v="394"/>
    <n v="40"/>
    <n v="40.200000000000003"/>
    <n v="402"/>
    <n v="5"/>
    <s v="."/>
    <s v="."/>
    <s v="."/>
  </r>
  <r>
    <n v="2010"/>
    <n v="16740"/>
    <s v="Scenic Rivers Energy Coop"/>
    <s v="A"/>
    <s v="Bundled"/>
    <s v="O"/>
    <x v="6"/>
    <x v="1"/>
    <n v="32.6"/>
    <n v="288"/>
    <n v="13"/>
    <s v="."/>
    <s v="."/>
    <s v="."/>
    <s v="."/>
    <s v="."/>
    <s v="."/>
  </r>
  <r>
    <n v="2010"/>
    <n v="16740"/>
    <s v="Scenic Rivers Energy Coop"/>
    <s v="A"/>
    <s v="Bundled"/>
    <s v="O"/>
    <x v="7"/>
    <x v="1"/>
    <n v="22321"/>
    <n v="185396"/>
    <n v="12733"/>
    <n v="2512.5"/>
    <n v="22507"/>
    <n v="826"/>
    <n v="16"/>
    <n v="49"/>
    <n v="17"/>
  </r>
  <r>
    <n v="2010"/>
    <n v="16751"/>
    <s v="Three Rivers Electric Coop"/>
    <s v="A"/>
    <s v="Bundled"/>
    <s v="O"/>
    <x v="20"/>
    <x v="1"/>
    <n v="27290"/>
    <n v="294635"/>
    <n v="19899"/>
    <n v="5278"/>
    <n v="66758"/>
    <n v="1645"/>
    <n v="2175"/>
    <n v="31627"/>
    <n v="11"/>
  </r>
  <r>
    <n v="2010"/>
    <n v="16759"/>
    <s v="Sheridan Electric Coop, Inc"/>
    <s v="A"/>
    <s v="Bundled"/>
    <s v="O"/>
    <x v="42"/>
    <x v="1"/>
    <n v="2742"/>
    <n v="35067"/>
    <n v="3089"/>
    <n v="5925"/>
    <n v="64414"/>
    <n v="742"/>
    <n v="309"/>
    <n v="2781"/>
    <n v="459"/>
  </r>
  <r>
    <n v="2010"/>
    <n v="16759"/>
    <s v="Sheridan Electric Coop, Inc"/>
    <s v="A"/>
    <s v="Bundled"/>
    <s v="O"/>
    <x v="41"/>
    <x v="1"/>
    <n v="256"/>
    <n v="3365"/>
    <n v="274"/>
    <n v="172"/>
    <n v="1869"/>
    <n v="54"/>
    <n v="60"/>
    <n v="543"/>
    <n v="78"/>
  </r>
  <r>
    <n v="2010"/>
    <n v="16765"/>
    <s v="City of Schulenburg"/>
    <s v="A"/>
    <s v="Bundled"/>
    <s v="O"/>
    <x v="27"/>
    <x v="0"/>
    <n v="1861"/>
    <n v="16321"/>
    <n v="1411"/>
    <n v="576"/>
    <n v="4230"/>
    <n v="297"/>
    <n v="3931"/>
    <n v="37722"/>
    <n v="98"/>
  </r>
  <r>
    <n v="2010"/>
    <n v="16778"/>
    <s v="City of Schuyler"/>
    <s v="A"/>
    <s v="Bundled"/>
    <s v="O"/>
    <x v="26"/>
    <x v="0"/>
    <n v="2293"/>
    <n v="30636"/>
    <n v="2107"/>
    <n v="929"/>
    <n v="11761"/>
    <n v="322"/>
    <n v="5723"/>
    <n v="97755"/>
    <n v="133"/>
  </r>
  <r>
    <n v="2010"/>
    <n v="16780"/>
    <s v="Borough of Schuylkill Haven"/>
    <s v="A"/>
    <s v="Bundled"/>
    <s v="O"/>
    <x v="46"/>
    <x v="0"/>
    <n v="2626.6"/>
    <n v="20692"/>
    <n v="2617"/>
    <n v="1142.3"/>
    <n v="8832"/>
    <n v="325"/>
    <n v="1538.2"/>
    <n v="14993"/>
    <n v="12"/>
  </r>
  <r>
    <n v="2010"/>
    <n v="16788"/>
    <s v="Scotland Neck Town of"/>
    <s v="A"/>
    <s v="Bundled"/>
    <s v="O"/>
    <x v="18"/>
    <x v="0"/>
    <n v="2071"/>
    <n v="14767"/>
    <n v="1336"/>
    <n v="741"/>
    <n v="8439"/>
    <n v="187"/>
    <n v="184"/>
    <n v="3939"/>
    <n v="15"/>
  </r>
  <r>
    <n v="2010"/>
    <n v="16805"/>
    <s v="SEMO Electric Cooperative"/>
    <s v="A"/>
    <s v="Bundled"/>
    <s v="O"/>
    <x v="20"/>
    <x v="1"/>
    <n v="18075.400000000001"/>
    <n v="198275"/>
    <n v="10903"/>
    <n v="11025.3"/>
    <n v="97800"/>
    <n v="4937"/>
    <n v="2250.1999999999998"/>
    <n v="31946"/>
    <n v="12"/>
  </r>
  <r>
    <n v="2010"/>
    <n v="16829"/>
    <s v="City of Scottsboro"/>
    <s v="A"/>
    <s v="Bundled"/>
    <s v="O"/>
    <x v="16"/>
    <x v="0"/>
    <n v="10234"/>
    <n v="113627"/>
    <n v="6765"/>
    <n v="12077"/>
    <n v="127149"/>
    <n v="1480"/>
    <n v="6622"/>
    <n v="81835"/>
    <n v="13"/>
  </r>
  <r>
    <n v="2010"/>
    <n v="16830"/>
    <s v="City of Scottsburg"/>
    <s v="A"/>
    <s v="Bundled"/>
    <s v="O"/>
    <x v="12"/>
    <x v="0"/>
    <n v="2723"/>
    <n v="34728"/>
    <n v="2571"/>
    <n v="1649"/>
    <n v="20266"/>
    <n v="865"/>
    <n v="7001"/>
    <n v="93205"/>
    <n v="166"/>
  </r>
  <r>
    <n v="2010"/>
    <n v="16834"/>
    <s v="City of Scranton"/>
    <s v="A"/>
    <s v="Bundled"/>
    <s v="O"/>
    <x v="23"/>
    <x v="0"/>
    <n v="322.5"/>
    <n v="3032"/>
    <n v="301"/>
    <n v="86.4"/>
    <n v="879"/>
    <n v="33"/>
    <s v="."/>
    <s v="."/>
    <s v="."/>
  </r>
  <r>
    <n v="2010"/>
    <n v="16840"/>
    <s v="Noble Americas Energy Solutions LLC"/>
    <s v="B"/>
    <s v="Energy"/>
    <s v="O"/>
    <x v="19"/>
    <x v="2"/>
    <n v="0"/>
    <n v="0"/>
    <n v="0"/>
    <n v="253299.1"/>
    <n v="3315309"/>
    <n v="78"/>
    <n v="144312.5"/>
    <n v="1990931"/>
    <n v="56"/>
  </r>
  <r>
    <n v="2010"/>
    <n v="16840"/>
    <s v="Noble Americas Energy Solutions LLC"/>
    <s v="B"/>
    <s v="Energy"/>
    <s v="O"/>
    <x v="48"/>
    <x v="2"/>
    <n v="0"/>
    <n v="0"/>
    <n v="0"/>
    <n v="83578"/>
    <n v="954652"/>
    <n v="43"/>
    <n v="23175.599999999999"/>
    <n v="236907"/>
    <n v="17"/>
  </r>
  <r>
    <n v="2010"/>
    <n v="16840"/>
    <s v="Noble Americas Energy Solutions LLC"/>
    <s v="B"/>
    <s v="Energy"/>
    <s v="O"/>
    <x v="49"/>
    <x v="2"/>
    <n v="0"/>
    <n v="0"/>
    <n v="0"/>
    <n v="15105.3"/>
    <n v="184038"/>
    <n v="22"/>
    <n v="0"/>
    <n v="0"/>
    <n v="0"/>
  </r>
  <r>
    <n v="2010"/>
    <n v="16840"/>
    <s v="Noble Americas Energy Solutions LLC"/>
    <s v="B"/>
    <s v="Energy"/>
    <s v="O"/>
    <x v="45"/>
    <x v="2"/>
    <n v="0"/>
    <n v="0"/>
    <n v="0"/>
    <n v="16930.2"/>
    <n v="212080"/>
    <n v="19"/>
    <n v="18295.099999999999"/>
    <n v="245858"/>
    <n v="6"/>
  </r>
  <r>
    <n v="2010"/>
    <n v="16840"/>
    <s v="Noble Americas Energy Solutions LLC"/>
    <s v="B"/>
    <s v="Energy"/>
    <s v="O"/>
    <x v="6"/>
    <x v="2"/>
    <n v="0"/>
    <n v="0"/>
    <n v="0"/>
    <n v="223754.3"/>
    <n v="3860277"/>
    <n v="398"/>
    <n v="89160"/>
    <n v="1489502"/>
    <n v="122"/>
  </r>
  <r>
    <n v="2010"/>
    <n v="16840"/>
    <s v="Noble Americas Energy Solutions LLC"/>
    <s v="B"/>
    <s v="Energy"/>
    <s v="O"/>
    <x v="33"/>
    <x v="2"/>
    <n v="0"/>
    <n v="0"/>
    <n v="0"/>
    <n v="108976.1"/>
    <n v="1310679"/>
    <n v="60"/>
    <n v="22168.9"/>
    <n v="272075"/>
    <n v="16"/>
  </r>
  <r>
    <n v="2010"/>
    <n v="16840"/>
    <s v="Noble Americas Energy Solutions LLC"/>
    <s v="B"/>
    <s v="Energy"/>
    <s v="O"/>
    <x v="3"/>
    <x v="2"/>
    <n v="0"/>
    <n v="0"/>
    <n v="0"/>
    <n v="46429"/>
    <n v="705258"/>
    <n v="33"/>
    <n v="10635.2"/>
    <n v="155064"/>
    <n v="5"/>
  </r>
  <r>
    <n v="2010"/>
    <n v="16840"/>
    <s v="Noble Americas Energy Solutions LLC"/>
    <s v="B"/>
    <s v="Energy"/>
    <s v="O"/>
    <x v="39"/>
    <x v="2"/>
    <n v="0"/>
    <n v="0"/>
    <n v="0"/>
    <n v="32260.799999999999"/>
    <n v="360152"/>
    <n v="12"/>
    <n v="7081.8"/>
    <n v="118004"/>
    <n v="2"/>
  </r>
  <r>
    <n v="2010"/>
    <n v="16840"/>
    <s v="Noble Americas Energy Solutions LLC"/>
    <s v="B"/>
    <s v="Energy"/>
    <s v="O"/>
    <x v="25"/>
    <x v="2"/>
    <n v="0"/>
    <n v="0"/>
    <n v="0"/>
    <n v="79425.899999999994"/>
    <n v="1271871"/>
    <n v="61"/>
    <n v="40999.300000000003"/>
    <n v="679985"/>
    <n v="19"/>
  </r>
  <r>
    <n v="2010"/>
    <n v="16840"/>
    <s v="Noble Americas Energy Solutions LLC"/>
    <s v="B"/>
    <s v="Energy"/>
    <s v="O"/>
    <x v="37"/>
    <x v="2"/>
    <n v="0"/>
    <n v="0"/>
    <n v="0"/>
    <n v="130825.5"/>
    <n v="1295248"/>
    <n v="87"/>
    <n v="24871.5"/>
    <n v="285363"/>
    <n v="13"/>
  </r>
  <r>
    <n v="2010"/>
    <n v="16840"/>
    <s v="Noble Americas Energy Solutions LLC"/>
    <s v="B"/>
    <s v="Energy"/>
    <s v="O"/>
    <x v="8"/>
    <x v="2"/>
    <n v="0"/>
    <n v="0"/>
    <n v="0"/>
    <n v="57323.4"/>
    <n v="658469"/>
    <n v="47"/>
    <n v="14939.3"/>
    <n v="224025"/>
    <n v="9"/>
  </r>
  <r>
    <n v="2010"/>
    <n v="16840"/>
    <s v="Noble Americas Energy Solutions LLC"/>
    <s v="B"/>
    <s v="Energy"/>
    <s v="O"/>
    <x v="9"/>
    <x v="2"/>
    <n v="0"/>
    <n v="0"/>
    <n v="0"/>
    <n v="47616.2"/>
    <n v="855304"/>
    <n v="107"/>
    <n v="25922"/>
    <n v="536897"/>
    <n v="9"/>
  </r>
  <r>
    <n v="2010"/>
    <n v="16840"/>
    <s v="Noble Americas Energy Solutions LLC"/>
    <s v="B"/>
    <s v="Energy"/>
    <s v="O"/>
    <x v="35"/>
    <x v="2"/>
    <n v="0"/>
    <n v="0"/>
    <n v="0"/>
    <n v="20183"/>
    <n v="482609"/>
    <n v="26"/>
    <n v="31179.200000000001"/>
    <n v="646261"/>
    <n v="12"/>
  </r>
  <r>
    <n v="2010"/>
    <n v="16840"/>
    <s v="Noble Americas Energy Solutions LLC"/>
    <s v="B"/>
    <s v="Energy"/>
    <s v="O"/>
    <x v="46"/>
    <x v="2"/>
    <n v="0"/>
    <n v="0"/>
    <n v="0"/>
    <n v="60742.7"/>
    <n v="828321"/>
    <n v="46"/>
    <n v="13108.4"/>
    <n v="191125"/>
    <n v="14"/>
  </r>
  <r>
    <n v="2010"/>
    <n v="16840"/>
    <s v="Noble Americas Energy Solutions LLC"/>
    <s v="B"/>
    <s v="Energy"/>
    <s v="O"/>
    <x v="47"/>
    <x v="2"/>
    <n v="0"/>
    <n v="0"/>
    <n v="0"/>
    <n v="9923.2999999999993"/>
    <n v="133097"/>
    <n v="10"/>
    <n v="77.400000000000006"/>
    <n v="910"/>
    <n v="1"/>
  </r>
  <r>
    <n v="2010"/>
    <n v="16840"/>
    <s v="Noble Americas Energy Solutions LLC"/>
    <s v="D"/>
    <s v="Bundled"/>
    <s v="O"/>
    <x v="27"/>
    <x v="2"/>
    <n v="0"/>
    <n v="0"/>
    <n v="0"/>
    <n v="237863.4"/>
    <n v="4188097"/>
    <n v="183"/>
    <n v="88589.3"/>
    <n v="1676627"/>
    <n v="77"/>
  </r>
  <r>
    <n v="2010"/>
    <n v="16845"/>
    <s v="Village of Shickley"/>
    <s v="A"/>
    <s v="Bundled"/>
    <s v="O"/>
    <x v="26"/>
    <x v="0"/>
    <n v="199"/>
    <n v="2225"/>
    <n v="162"/>
    <n v="96"/>
    <n v="1127"/>
    <n v="42"/>
    <s v="."/>
    <s v="."/>
    <s v="."/>
  </r>
  <r>
    <n v="2010"/>
    <n v="16851"/>
    <s v="SE-MA-NO Electric Coop"/>
    <s v="A"/>
    <s v="Bundled"/>
    <s v="O"/>
    <x v="20"/>
    <x v="1"/>
    <n v="6642"/>
    <n v="82607"/>
    <n v="5498"/>
    <n v="1121"/>
    <n v="14693"/>
    <n v="400"/>
    <n v="586"/>
    <n v="9029"/>
    <n v="6"/>
  </r>
  <r>
    <n v="2010"/>
    <n v="16852"/>
    <s v="City of Seaford"/>
    <s v="A"/>
    <s v="Bundled"/>
    <s v="O"/>
    <x v="45"/>
    <x v="0"/>
    <n v="4811"/>
    <n v="30525"/>
    <n v="2722"/>
    <n v="2785"/>
    <n v="17090"/>
    <n v="718"/>
    <n v="7911"/>
    <n v="59730"/>
    <n v="82"/>
  </r>
  <r>
    <n v="2010"/>
    <n v="16853"/>
    <s v="St Clair Borough of"/>
    <s v="A"/>
    <s v="Bundled"/>
    <s v="O"/>
    <x v="46"/>
    <x v="0"/>
    <n v="1820"/>
    <n v="10732"/>
    <n v="1840"/>
    <n v="1641"/>
    <n v="10127"/>
    <n v="65"/>
    <n v="30"/>
    <n v="141"/>
    <n v="2"/>
  </r>
  <r>
    <n v="2010"/>
    <n v="16854"/>
    <s v="Heartland Rural Elec Coop, Inc"/>
    <s v="A"/>
    <s v="Bundled"/>
    <s v="O"/>
    <x v="23"/>
    <x v="1"/>
    <n v="14433"/>
    <n v="111885"/>
    <n v="9355"/>
    <n v="5286"/>
    <n v="45893"/>
    <n v="2185"/>
    <n v="1851"/>
    <n v="30630"/>
    <n v="2"/>
  </r>
  <r>
    <n v="2010"/>
    <n v="16864"/>
    <s v="Seaside Heights City of"/>
    <s v="A"/>
    <s v="Bundled"/>
    <s v="O"/>
    <x v="37"/>
    <x v="0"/>
    <n v="2814"/>
    <n v="11695"/>
    <n v="2198"/>
    <n v="4005"/>
    <n v="19423"/>
    <n v="631"/>
    <s v="."/>
    <s v="."/>
    <s v="."/>
  </r>
  <r>
    <n v="2010"/>
    <n v="16865"/>
    <s v="Sawnee Electric Membership Corporation"/>
    <s v="A"/>
    <s v="Bundled"/>
    <s v="O"/>
    <x v="10"/>
    <x v="1"/>
    <n v="224361"/>
    <n v="2255640"/>
    <n v="133747"/>
    <n v="80869"/>
    <n v="829027"/>
    <n v="16057"/>
    <n v="16622"/>
    <n v="257299"/>
    <n v="98"/>
  </r>
  <r>
    <n v="2010"/>
    <n v="16868"/>
    <s v="Seattle City of"/>
    <s v="A"/>
    <s v="Bundled"/>
    <s v="O"/>
    <x v="22"/>
    <x v="0"/>
    <n v="223660"/>
    <n v="3094576"/>
    <n v="359116"/>
    <n v="334465"/>
    <n v="5084754"/>
    <n v="39521"/>
    <n v="66024"/>
    <n v="1204764"/>
    <n v="217"/>
  </r>
  <r>
    <n v="2010"/>
    <n v="16873"/>
    <s v="City of Sebewaing"/>
    <s v="A"/>
    <s v="Bundled"/>
    <s v="O"/>
    <x v="25"/>
    <x v="0"/>
    <n v="772"/>
    <n v="7970"/>
    <n v="1111"/>
    <n v="397"/>
    <n v="3604"/>
    <n v="125"/>
    <n v="2163"/>
    <n v="27993"/>
    <n v="7"/>
  </r>
  <r>
    <n v="2010"/>
    <n v="16876"/>
    <s v="City of Savonburg"/>
    <s v="A"/>
    <s v="Bundled"/>
    <s v="O"/>
    <x v="23"/>
    <x v="0"/>
    <n v="55.8"/>
    <n v="476"/>
    <n v="56"/>
    <n v="9.5"/>
    <n v="68"/>
    <n v="8"/>
    <s v="."/>
    <s v="."/>
    <s v="."/>
  </r>
  <r>
    <n v="2010"/>
    <n v="16900"/>
    <s v="Seguin City of"/>
    <s v="A"/>
    <s v="Bundled"/>
    <s v="O"/>
    <x v="27"/>
    <x v="0"/>
    <n v="8599"/>
    <n v="84417"/>
    <n v="6692"/>
    <n v="9797"/>
    <n v="99514"/>
    <n v="1312"/>
    <n v="7618"/>
    <n v="97653"/>
    <n v="14"/>
  </r>
  <r>
    <n v="2010"/>
    <n v="16914"/>
    <s v="Town of Selma"/>
    <s v="A"/>
    <s v="Bundled"/>
    <s v="O"/>
    <x v="18"/>
    <x v="0"/>
    <n v="3946"/>
    <n v="28929"/>
    <n v="2184"/>
    <n v="4209"/>
    <n v="41119"/>
    <n v="492"/>
    <s v="."/>
    <s v="."/>
    <s v="."/>
  </r>
  <r>
    <n v="2010"/>
    <n v="16920"/>
    <s v="Sedgwick Cnty El Coop Assn Inc"/>
    <s v="A"/>
    <s v="Bundled"/>
    <s v="O"/>
    <x v="23"/>
    <x v="1"/>
    <n v="9303"/>
    <n v="86443"/>
    <n v="5184"/>
    <n v="2624"/>
    <n v="25155"/>
    <n v="1020"/>
    <n v="1654"/>
    <n v="19388"/>
    <n v="5"/>
  </r>
  <r>
    <n v="2010"/>
    <n v="16921"/>
    <s v="City of Seneca"/>
    <s v="A"/>
    <s v="Bundled"/>
    <s v="O"/>
    <x v="0"/>
    <x v="0"/>
    <n v="7432.8"/>
    <n v="66829"/>
    <n v="6580"/>
    <n v="8661.4"/>
    <n v="77236"/>
    <n v="1081"/>
    <n v="98.5"/>
    <n v="922"/>
    <n v="2"/>
  </r>
  <r>
    <n v="2010"/>
    <n v="16922"/>
    <s v="City of Seneca"/>
    <s v="A"/>
    <s v="Bundled"/>
    <s v="O"/>
    <x v="23"/>
    <x v="0"/>
    <n v="794"/>
    <n v="10391"/>
    <n v="967"/>
    <n v="411"/>
    <n v="5922"/>
    <n v="218"/>
    <n v="1245"/>
    <n v="17572"/>
    <n v="56"/>
  </r>
  <r>
    <n v="2010"/>
    <n v="16930"/>
    <s v="Sequachee Valley Electric Coop"/>
    <s v="A"/>
    <s v="Bundled"/>
    <s v="O"/>
    <x v="28"/>
    <x v="1"/>
    <n v="45763"/>
    <n v="475752"/>
    <n v="29250"/>
    <n v="22355"/>
    <n v="218114"/>
    <n v="5423"/>
    <n v="9553"/>
    <n v="112306"/>
    <n v="13"/>
  </r>
  <r>
    <n v="2010"/>
    <n v="16932"/>
    <s v="Sergeant Bluff City of"/>
    <s v="A"/>
    <s v="Bundled"/>
    <s v="O"/>
    <x v="11"/>
    <x v="0"/>
    <n v="1288"/>
    <n v="16819"/>
    <n v="1337"/>
    <n v="1158"/>
    <n v="16727"/>
    <n v="146"/>
    <s v="."/>
    <s v="."/>
    <s v="."/>
  </r>
  <r>
    <n v="2010"/>
    <n v="16949"/>
    <s v="Sevier County Electric System"/>
    <s v="A"/>
    <s v="Bundled"/>
    <s v="O"/>
    <x v="28"/>
    <x v="0"/>
    <n v="49419"/>
    <n v="534238"/>
    <n v="32801"/>
    <n v="90262"/>
    <n v="917019"/>
    <n v="21259"/>
    <n v="5891"/>
    <n v="70612"/>
    <n v="14"/>
  </r>
  <r>
    <n v="2010"/>
    <n v="16951"/>
    <s v="Seville Board of Public Affairs"/>
    <s v="A"/>
    <s v="Bundled"/>
    <s v="O"/>
    <x v="9"/>
    <x v="0"/>
    <n v="1719"/>
    <n v="16016"/>
    <n v="1525"/>
    <n v="290"/>
    <n v="2541"/>
    <n v="181"/>
    <n v="4661"/>
    <n v="65728"/>
    <n v="80"/>
  </r>
  <r>
    <n v="2010"/>
    <n v="16953"/>
    <s v="City of Seward"/>
    <s v="A"/>
    <s v="Bundled"/>
    <s v="O"/>
    <x v="26"/>
    <x v="0"/>
    <n v="2685"/>
    <n v="29355"/>
    <n v="2709"/>
    <n v="2713"/>
    <n v="33401"/>
    <n v="470"/>
    <n v="2002"/>
    <n v="31995"/>
    <n v="5"/>
  </r>
  <r>
    <n v="2010"/>
    <n v="16954"/>
    <s v="Seward County Rrl Pub Pwr Dist"/>
    <s v="A"/>
    <s v="Bundled"/>
    <s v="O"/>
    <x v="26"/>
    <x v="4"/>
    <n v="5318"/>
    <n v="59994"/>
    <n v="3142"/>
    <n v="2940"/>
    <n v="24395"/>
    <n v="1575"/>
    <n v="58"/>
    <n v="607"/>
    <n v="1"/>
  </r>
  <r>
    <n v="2010"/>
    <n v="16955"/>
    <s v="Seward City of"/>
    <s v="A"/>
    <s v="Bundled"/>
    <s v="O"/>
    <x v="15"/>
    <x v="0"/>
    <n v="2728"/>
    <n v="15880"/>
    <n v="2038"/>
    <n v="1461"/>
    <n v="7920"/>
    <n v="493"/>
    <n v="4476"/>
    <n v="30884"/>
    <n v="120"/>
  </r>
  <r>
    <n v="2010"/>
    <n v="16959"/>
    <s v="Seymour City of"/>
    <s v="A"/>
    <s v="Bundled"/>
    <s v="O"/>
    <x v="20"/>
    <x v="0"/>
    <n v="825"/>
    <n v="9743"/>
    <n v="711"/>
    <n v="550"/>
    <n v="5958"/>
    <n v="117"/>
    <n v="405"/>
    <n v="6210"/>
    <n v="3"/>
  </r>
  <r>
    <n v="2010"/>
    <n v="16961"/>
    <s v="City of Seymour"/>
    <s v="A"/>
    <s v="Bundled"/>
    <s v="O"/>
    <x v="27"/>
    <x v="0"/>
    <n v="2220"/>
    <n v="14298"/>
    <n v="1264"/>
    <n v="1998"/>
    <n v="12637"/>
    <n v="365"/>
    <s v="."/>
    <s v="."/>
    <s v="."/>
  </r>
  <r>
    <n v="2010"/>
    <n v="16971"/>
    <s v="Shakopee Public Utilities Comm"/>
    <s v="A"/>
    <s v="Bundled"/>
    <s v="O"/>
    <x v="5"/>
    <x v="0"/>
    <n v="14271"/>
    <n v="132560"/>
    <n v="14627"/>
    <n v="1005"/>
    <n v="10628"/>
    <n v="1028"/>
    <n v="20270"/>
    <n v="251940"/>
    <n v="484"/>
  </r>
  <r>
    <n v="2010"/>
    <n v="16988"/>
    <s v="City of Sharon Springs"/>
    <s v="A"/>
    <s v="Bundled"/>
    <s v="O"/>
    <x v="23"/>
    <x v="0"/>
    <n v="360"/>
    <n v="3015"/>
    <n v="440"/>
    <n v="284"/>
    <n v="2498"/>
    <n v="104"/>
    <n v="122"/>
    <n v="1099"/>
    <n v="16"/>
  </r>
  <r>
    <n v="2010"/>
    <n v="16992"/>
    <s v="City of Stanton"/>
    <s v="A"/>
    <s v="Bundled"/>
    <s v="O"/>
    <x v="11"/>
    <x v="0"/>
    <n v="385"/>
    <n v="4260"/>
    <n v="283"/>
    <n v="266"/>
    <n v="3206"/>
    <n v="62"/>
    <n v="22"/>
    <n v="230"/>
    <n v="1"/>
  </r>
  <r>
    <n v="2010"/>
    <n v="17004"/>
    <s v="Town of Sharpsburg"/>
    <s v="A"/>
    <s v="Bundled"/>
    <s v="O"/>
    <x v="18"/>
    <x v="0"/>
    <n v="1767"/>
    <n v="15329"/>
    <n v="1267"/>
    <n v="473"/>
    <n v="4270"/>
    <n v="111"/>
    <n v="0"/>
    <n v="0"/>
    <n v="0"/>
  </r>
  <r>
    <n v="2010"/>
    <n v="17008"/>
    <s v="Sharyland Utilities LP"/>
    <s v="A"/>
    <s v="Bundled"/>
    <s v="O"/>
    <x v="27"/>
    <x v="3"/>
    <n v="34659"/>
    <n v="319845"/>
    <n v="25266"/>
    <n v="37368"/>
    <n v="351057"/>
    <n v="12813"/>
    <n v="33751"/>
    <n v="398554"/>
    <n v="712"/>
  </r>
  <r>
    <n v="2010"/>
    <n v="17011"/>
    <s v="Shawano Municipal Utilities"/>
    <s v="A"/>
    <s v="Bundled"/>
    <s v="O"/>
    <x v="7"/>
    <x v="0"/>
    <n v="3457"/>
    <n v="32960"/>
    <n v="4186"/>
    <n v="1955"/>
    <n v="16414"/>
    <n v="1305"/>
    <n v="17462"/>
    <n v="222926"/>
    <n v="168"/>
  </r>
  <r>
    <n v="2010"/>
    <n v="17028"/>
    <s v="City of Sheboygan Falls"/>
    <s v="A"/>
    <s v="Bundled"/>
    <s v="O"/>
    <x v="7"/>
    <x v="0"/>
    <n v="3089"/>
    <n v="33743"/>
    <n v="4039"/>
    <n v="787"/>
    <n v="8660"/>
    <n v="422"/>
    <n v="11008"/>
    <n v="135876"/>
    <n v="58"/>
  </r>
  <r>
    <n v="2010"/>
    <n v="17033"/>
    <s v="Sheffield Utilities"/>
    <s v="A"/>
    <s v="Bundled"/>
    <s v="O"/>
    <x v="16"/>
    <x v="0"/>
    <n v="24601"/>
    <n v="265785"/>
    <n v="15308"/>
    <n v="13567"/>
    <n v="129093"/>
    <n v="3415"/>
    <n v="19346"/>
    <n v="346875"/>
    <n v="13"/>
  </r>
  <r>
    <n v="2010"/>
    <n v="17035"/>
    <s v="City of Shelbina"/>
    <s v="A"/>
    <s v="Bundled"/>
    <s v="O"/>
    <x v="20"/>
    <x v="0"/>
    <n v="1119.2"/>
    <n v="9615"/>
    <n v="826"/>
    <n v="611.29999999999995"/>
    <n v="4803"/>
    <n v="208"/>
    <n v="1452"/>
    <n v="25256"/>
    <n v="10"/>
  </r>
  <r>
    <n v="2010"/>
    <n v="17037"/>
    <s v="City of Shelby"/>
    <s v="A"/>
    <s v="Bundled"/>
    <s v="O"/>
    <x v="18"/>
    <x v="0"/>
    <n v="7379"/>
    <n v="78518"/>
    <n v="6041"/>
    <n v="9328"/>
    <n v="119780"/>
    <n v="1524"/>
    <n v="67"/>
    <n v="833"/>
    <n v="2"/>
  </r>
  <r>
    <n v="2010"/>
    <n v="17038"/>
    <s v="RushShelby Energy"/>
    <s v="A"/>
    <s v="Bundled"/>
    <s v="O"/>
    <x v="12"/>
    <x v="1"/>
    <n v="23854"/>
    <n v="219006"/>
    <n v="14196"/>
    <n v="3305"/>
    <n v="31450"/>
    <n v="178"/>
    <n v="9425"/>
    <n v="139161"/>
    <n v="38"/>
  </r>
  <r>
    <n v="2010"/>
    <n v="17040"/>
    <s v="Shelby Electric Coop, Inc"/>
    <s v="A"/>
    <s v="Bundled"/>
    <s v="O"/>
    <x v="6"/>
    <x v="1"/>
    <n v="18249"/>
    <n v="130492"/>
    <n v="9733"/>
    <n v="3277"/>
    <n v="38455"/>
    <n v="157"/>
    <n v="5866"/>
    <n v="79125"/>
    <n v="9"/>
  </r>
  <r>
    <n v="2010"/>
    <n v="17043"/>
    <s v="City of Shelby"/>
    <s v="A"/>
    <s v="Bundled"/>
    <s v="O"/>
    <x v="9"/>
    <x v="0"/>
    <n v="4903.1000000000004"/>
    <n v="53806"/>
    <n v="4912"/>
    <n v="1901.4"/>
    <n v="18171"/>
    <n v="178"/>
    <n v="2505.8000000000002"/>
    <n v="34060"/>
    <n v="22"/>
  </r>
  <r>
    <n v="2010"/>
    <n v="17044"/>
    <s v="Shelby Energy Co-op, Inc"/>
    <s v="A"/>
    <s v="Bundled"/>
    <s v="O"/>
    <x v="29"/>
    <x v="1"/>
    <n v="23575"/>
    <n v="251742"/>
    <n v="14948"/>
    <n v="5033"/>
    <n v="61599"/>
    <n v="355"/>
    <n v="9931"/>
    <n v="155118"/>
    <n v="8"/>
  </r>
  <r>
    <n v="2010"/>
    <n v="17045"/>
    <s v="City of Sharon"/>
    <s v="A"/>
    <s v="Bundled"/>
    <s v="O"/>
    <x v="41"/>
    <x v="0"/>
    <n v="65.099999999999994"/>
    <n v="1072"/>
    <n v="67"/>
    <n v="15.5"/>
    <n v="301"/>
    <n v="14"/>
    <n v="4.4000000000000004"/>
    <n v="85"/>
    <n v="3"/>
  </r>
  <r>
    <n v="2010"/>
    <n v="17046"/>
    <s v="City of Shelby"/>
    <s v="A"/>
    <s v="Bundled"/>
    <s v="O"/>
    <x v="11"/>
    <x v="0"/>
    <n v="320"/>
    <n v="3144"/>
    <n v="300"/>
    <n v="76"/>
    <n v="1228"/>
    <n v="57"/>
    <n v="104"/>
    <n v="1834"/>
    <n v="9"/>
  </r>
  <r>
    <n v="2010"/>
    <n v="17047"/>
    <s v="City of Shelbyville"/>
    <s v="A"/>
    <s v="Bundled"/>
    <s v="O"/>
    <x v="28"/>
    <x v="0"/>
    <n v="11185"/>
    <n v="120509"/>
    <n v="8114"/>
    <n v="11665"/>
    <n v="121738"/>
    <n v="1483"/>
    <n v="11286"/>
    <n v="150619"/>
    <n v="13"/>
  </r>
  <r>
    <n v="2010"/>
    <n v="17066"/>
    <s v="Shenandoah Valley Elec Coop"/>
    <s v="A"/>
    <s v="Bundled"/>
    <s v="O"/>
    <x v="4"/>
    <x v="1"/>
    <n v="84746.5"/>
    <n v="852637"/>
    <n v="74373"/>
    <n v="23635.599999999999"/>
    <n v="237211"/>
    <n v="13659"/>
    <n v="48559.199999999997"/>
    <n v="647964"/>
    <n v="370"/>
  </r>
  <r>
    <n v="2010"/>
    <n v="17066"/>
    <s v="Shenandoah Valley Elec Coop"/>
    <s v="A"/>
    <s v="Bundled"/>
    <s v="O"/>
    <x v="30"/>
    <x v="1"/>
    <n v="3722.7"/>
    <n v="33573"/>
    <n v="2584"/>
    <n v="907.8"/>
    <n v="7683"/>
    <n v="558"/>
    <n v="0"/>
    <n v="0"/>
    <n v="0"/>
  </r>
  <r>
    <n v="2010"/>
    <n v="17074"/>
    <s v="City of Shelly"/>
    <s v="A"/>
    <s v="Bundled"/>
    <s v="O"/>
    <x v="5"/>
    <x v="0"/>
    <n v="119"/>
    <n v="1279"/>
    <n v="124"/>
    <n v="70"/>
    <n v="993"/>
    <n v="25"/>
    <n v="21"/>
    <n v="292"/>
    <n v="4"/>
  </r>
  <r>
    <n v="2010"/>
    <n v="17079"/>
    <s v="Village of Sherburne"/>
    <s v="A"/>
    <s v="Bundled"/>
    <s v="O"/>
    <x v="8"/>
    <x v="0"/>
    <n v="1655"/>
    <n v="31588"/>
    <n v="1768"/>
    <n v="1305"/>
    <n v="28749"/>
    <n v="545"/>
    <n v="264"/>
    <n v="5508"/>
    <n v="1"/>
  </r>
  <r>
    <n v="2010"/>
    <n v="17085"/>
    <s v="City of Sherrill"/>
    <s v="A"/>
    <s v="Bundled"/>
    <s v="O"/>
    <x v="8"/>
    <x v="0"/>
    <n v="1033"/>
    <n v="22956"/>
    <n v="1770"/>
    <n v="162"/>
    <n v="3567"/>
    <n v="141"/>
    <n v="1168"/>
    <n v="29144"/>
    <n v="22"/>
  </r>
  <r>
    <n v="2010"/>
    <n v="17098"/>
    <s v="Village of Shiloh"/>
    <s v="A"/>
    <s v="Bundled"/>
    <s v="O"/>
    <x v="9"/>
    <x v="0"/>
    <n v="257"/>
    <n v="2533"/>
    <n v="252"/>
    <n v="45"/>
    <n v="764"/>
    <n v="45"/>
    <n v="240"/>
    <n v="1920"/>
    <n v="9"/>
  </r>
  <r>
    <n v="2010"/>
    <n v="17101"/>
    <s v="City of Shiner"/>
    <s v="A"/>
    <s v="Bundled"/>
    <s v="O"/>
    <x v="27"/>
    <x v="0"/>
    <n v="1249"/>
    <n v="12790"/>
    <n v="1112"/>
    <n v="747"/>
    <n v="8120"/>
    <n v="172"/>
    <n v="1616"/>
    <n v="15381"/>
    <n v="2"/>
  </r>
  <r>
    <n v="2010"/>
    <n v="17127"/>
    <s v="Town of Shrewsbury"/>
    <s v="A"/>
    <s v="Bundled"/>
    <s v="O"/>
    <x v="33"/>
    <x v="0"/>
    <n v="15854"/>
    <n v="137109"/>
    <n v="14032"/>
    <n v="6201"/>
    <n v="51776"/>
    <n v="1146"/>
    <n v="10086"/>
    <n v="105219"/>
    <n v="67"/>
  </r>
  <r>
    <n v="2010"/>
    <n v="17130"/>
    <s v="City of Shullsburg"/>
    <s v="A"/>
    <s v="Bundled"/>
    <s v="O"/>
    <x v="7"/>
    <x v="0"/>
    <n v="507"/>
    <n v="5290"/>
    <n v="690"/>
    <n v="320"/>
    <n v="1896"/>
    <n v="156"/>
    <n v="160"/>
    <n v="3092"/>
    <n v="12"/>
  </r>
  <r>
    <n v="2010"/>
    <n v="17141"/>
    <s v="City of Sibley"/>
    <s v="A"/>
    <s v="Bundled"/>
    <s v="O"/>
    <x v="11"/>
    <x v="0"/>
    <n v="1197"/>
    <n v="14587"/>
    <n v="1319"/>
    <n v="1043"/>
    <n v="12513"/>
    <n v="221"/>
    <n v="351"/>
    <n v="5784"/>
    <n v="1"/>
  </r>
  <r>
    <n v="2010"/>
    <n v="17149"/>
    <s v="City of Sidney"/>
    <s v="A"/>
    <s v="Bundled"/>
    <s v="O"/>
    <x v="26"/>
    <x v="0"/>
    <n v="2484"/>
    <n v="26157"/>
    <n v="3846"/>
    <n v="2204"/>
    <n v="18475"/>
    <n v="704"/>
    <n v="1661"/>
    <n v="30520"/>
    <n v="43"/>
  </r>
  <r>
    <n v="2010"/>
    <n v="17164"/>
    <s v="Sierra Pacific Industries Inc"/>
    <s v="A"/>
    <s v="Bundled"/>
    <s v="O"/>
    <x v="19"/>
    <x v="5"/>
    <s v="."/>
    <s v="."/>
    <s v="."/>
    <s v="."/>
    <s v="."/>
    <s v="."/>
    <n v="359"/>
    <n v="3589"/>
    <n v="1"/>
  </r>
  <r>
    <n v="2010"/>
    <n v="17164"/>
    <s v="Sierra Pacific Industries Inc"/>
    <s v="A"/>
    <s v="Bundled"/>
    <s v="O"/>
    <x v="19"/>
    <x v="5"/>
    <s v="."/>
    <s v="."/>
    <s v="."/>
    <s v="."/>
    <s v="."/>
    <s v="."/>
    <n v="4369"/>
    <n v="48689"/>
    <n v="1"/>
  </r>
  <r>
    <n v="2010"/>
    <n v="17166"/>
    <s v="Sierra Pacific Power Co"/>
    <s v="A"/>
    <s v="Bundled"/>
    <s v="O"/>
    <x v="19"/>
    <x v="3"/>
    <n v="37337"/>
    <n v="276674"/>
    <n v="40714"/>
    <n v="20056"/>
    <n v="156338"/>
    <n v="5363"/>
    <n v="12072"/>
    <n v="115884"/>
    <n v="54"/>
  </r>
  <r>
    <n v="2010"/>
    <n v="17166"/>
    <s v="Sierra Pacific Power Co"/>
    <s v="A"/>
    <s v="Bundled"/>
    <s v="O"/>
    <x v="14"/>
    <x v="3"/>
    <n v="270975"/>
    <n v="2188375"/>
    <n v="276250"/>
    <n v="310839"/>
    <n v="2877253"/>
    <n v="44714"/>
    <n v="167911"/>
    <n v="2482684"/>
    <n v="102"/>
  </r>
  <r>
    <n v="2010"/>
    <n v="17166"/>
    <s v="Sierra Pacific Power Co"/>
    <s v="C"/>
    <s v="Delivery"/>
    <s v="O"/>
    <x v="14"/>
    <x v="3"/>
    <s v="."/>
    <s v="."/>
    <s v="."/>
    <s v="."/>
    <s v="."/>
    <s v="."/>
    <n v="1973"/>
    <n v="1146699"/>
    <n v="7"/>
  </r>
  <r>
    <n v="2010"/>
    <n v="17177"/>
    <s v="City of Sikeston"/>
    <s v="A"/>
    <s v="Bundled"/>
    <s v="O"/>
    <x v="20"/>
    <x v="0"/>
    <n v="5960"/>
    <n v="131135"/>
    <n v="7267"/>
    <n v="6010"/>
    <n v="129715"/>
    <n v="1804"/>
    <n v="3175"/>
    <n v="86193"/>
    <n v="16"/>
  </r>
  <r>
    <n v="2010"/>
    <n v="17184"/>
    <s v="City of Siloam Springs"/>
    <s v="A"/>
    <s v="Bundled"/>
    <s v="O"/>
    <x v="31"/>
    <x v="0"/>
    <n v="6559"/>
    <n v="68884"/>
    <n v="6030"/>
    <n v="2720"/>
    <n v="29557"/>
    <n v="906"/>
    <n v="9561"/>
    <n v="151815"/>
    <n v="117"/>
  </r>
  <r>
    <n v="2010"/>
    <n v="17186"/>
    <s v="Village of Silver Springs"/>
    <s v="A"/>
    <s v="Bundled"/>
    <s v="O"/>
    <x v="8"/>
    <x v="0"/>
    <n v="219"/>
    <n v="3168"/>
    <n v="376"/>
    <n v="30"/>
    <n v="511"/>
    <n v="61"/>
    <n v="114"/>
    <n v="2538"/>
    <n v="20"/>
  </r>
  <r>
    <n v="2010"/>
    <n v="17252"/>
    <s v="Singing River Elec Pwr Assn"/>
    <s v="A"/>
    <s v="Bundled"/>
    <s v="O"/>
    <x v="16"/>
    <x v="1"/>
    <n v="512.70000000000005"/>
    <n v="4771"/>
    <n v="330"/>
    <n v="62.5"/>
    <n v="566"/>
    <n v="20"/>
    <s v="."/>
    <s v="."/>
    <s v="."/>
  </r>
  <r>
    <n v="2010"/>
    <n v="17252"/>
    <s v="Singing River Elec Pwr Assn"/>
    <s v="A"/>
    <s v="Bundled"/>
    <s v="O"/>
    <x v="1"/>
    <x v="1"/>
    <n v="110444.1"/>
    <n v="1044272"/>
    <n v="61562"/>
    <n v="35295.699999999997"/>
    <n v="345128"/>
    <n v="8408"/>
    <n v="8573.1"/>
    <n v="112932"/>
    <n v="10"/>
  </r>
  <r>
    <n v="2010"/>
    <n v="17260"/>
    <s v="North West Rural Electric Coop"/>
    <s v="A"/>
    <s v="Bundled"/>
    <s v="O"/>
    <x v="11"/>
    <x v="1"/>
    <n v="16854.599999999999"/>
    <n v="242015"/>
    <n v="8747"/>
    <n v="18197.900000000001"/>
    <n v="363344"/>
    <n v="728"/>
    <n v="233.1"/>
    <n v="3567"/>
    <n v="2"/>
  </r>
  <r>
    <n v="2010"/>
    <n v="17261"/>
    <s v="Slope Electric Coop Inc"/>
    <s v="A"/>
    <s v="Bundled"/>
    <s v="O"/>
    <x v="41"/>
    <x v="1"/>
    <n v="3036.7"/>
    <n v="41706"/>
    <n v="2920"/>
    <n v="2592.6999999999998"/>
    <n v="26089"/>
    <n v="545"/>
    <n v="15147.5"/>
    <n v="258848"/>
    <n v="258"/>
  </r>
  <r>
    <n v="2010"/>
    <n v="17264"/>
    <s v="City of Sioux Center"/>
    <s v="A"/>
    <s v="Bundled"/>
    <s v="O"/>
    <x v="11"/>
    <x v="0"/>
    <n v="2284"/>
    <n v="27365"/>
    <n v="2150"/>
    <n v="887"/>
    <n v="11036"/>
    <n v="389"/>
    <n v="5716"/>
    <n v="79837"/>
    <n v="48"/>
  </r>
  <r>
    <n v="2010"/>
    <n v="17265"/>
    <s v="City of Sioux Falls"/>
    <s v="A"/>
    <s v="Bundled"/>
    <s v="O"/>
    <x v="32"/>
    <x v="0"/>
    <n v="902"/>
    <n v="9344"/>
    <n v="1604"/>
    <n v="5471"/>
    <n v="75219"/>
    <n v="895"/>
    <s v="."/>
    <s v="."/>
    <s v="."/>
  </r>
  <r>
    <n v="2010"/>
    <n v="17267"/>
    <s v="Sioux Valley SW Elec Coop"/>
    <s v="A"/>
    <s v="Bundled"/>
    <s v="O"/>
    <x v="5"/>
    <x v="1"/>
    <n v="6092.3"/>
    <n v="71140"/>
    <n v="2711"/>
    <n v="419.2"/>
    <n v="4380"/>
    <n v="165"/>
    <n v="2086.9"/>
    <n v="30905"/>
    <n v="73"/>
  </r>
  <r>
    <n v="2010"/>
    <n v="17267"/>
    <s v="Sioux Valley SW Elec Coop"/>
    <s v="A"/>
    <s v="Bundled"/>
    <s v="O"/>
    <x v="32"/>
    <x v="1"/>
    <n v="23756.7"/>
    <n v="273406"/>
    <n v="16305"/>
    <n v="3848.5"/>
    <n v="37503"/>
    <n v="1777"/>
    <n v="14373.9"/>
    <n v="233039"/>
    <n v="351"/>
  </r>
  <r>
    <n v="2010"/>
    <n v="17271"/>
    <s v="Sitka City &amp; Borough of"/>
    <s v="A"/>
    <s v="Bundled"/>
    <s v="O"/>
    <x v="15"/>
    <x v="0"/>
    <n v="4399"/>
    <n v="46120"/>
    <n v="3677"/>
    <n v="5376"/>
    <n v="57272"/>
    <n v="1589"/>
    <n v="492"/>
    <n v="5223"/>
    <n v="15"/>
  </r>
  <r>
    <n v="2010"/>
    <n v="17279"/>
    <s v="PUD No 1 of Skamania Co"/>
    <s v="A"/>
    <s v="Bundled"/>
    <s v="O"/>
    <x v="22"/>
    <x v="4"/>
    <n v="5082.3"/>
    <n v="75513"/>
    <n v="5216"/>
    <n v="1316.2"/>
    <n v="21145"/>
    <n v="553"/>
    <n v="1514"/>
    <n v="27366"/>
    <n v="57"/>
  </r>
  <r>
    <n v="2010"/>
    <n v="17280"/>
    <s v="Village of Skaneateles"/>
    <s v="A"/>
    <s v="Bundled"/>
    <s v="O"/>
    <x v="8"/>
    <x v="0"/>
    <n v="902.4"/>
    <n v="15967"/>
    <n v="1301"/>
    <n v="148.9"/>
    <n v="2706"/>
    <n v="163"/>
    <n v="428.5"/>
    <n v="10752"/>
    <n v="35"/>
  </r>
  <r>
    <n v="2010"/>
    <n v="17286"/>
    <s v="Skiatook Town of"/>
    <s v="A"/>
    <s v="Bundled"/>
    <s v="O"/>
    <x v="24"/>
    <x v="0"/>
    <n v="3339"/>
    <n v="36380"/>
    <n v="2991"/>
    <n v="1608"/>
    <n v="18391"/>
    <n v="450"/>
    <n v="398"/>
    <n v="6227"/>
    <n v="12"/>
  </r>
  <r>
    <n v="2010"/>
    <n v="17290"/>
    <s v="Slash Pine Elec Member Corp"/>
    <s v="A"/>
    <s v="Bundled"/>
    <s v="O"/>
    <x v="10"/>
    <x v="1"/>
    <n v="12976.5"/>
    <n v="118572"/>
    <n v="7681"/>
    <n v="2016.5"/>
    <n v="19154"/>
    <n v="566"/>
    <n v="3028"/>
    <n v="36203"/>
    <n v="9"/>
  </r>
  <r>
    <n v="2010"/>
    <n v="17312"/>
    <s v="City of Slater"/>
    <s v="A"/>
    <s v="Bundled"/>
    <s v="O"/>
    <x v="20"/>
    <x v="0"/>
    <n v="1041.7"/>
    <n v="9760"/>
    <n v="935"/>
    <n v="456.5"/>
    <n v="4062"/>
    <n v="132"/>
    <n v="373.4"/>
    <n v="4782"/>
    <n v="4"/>
  </r>
  <r>
    <n v="2010"/>
    <n v="17320"/>
    <s v="Sleepy Eye Public Utility Comm"/>
    <s v="A"/>
    <s v="Bundled"/>
    <s v="O"/>
    <x v="5"/>
    <x v="0"/>
    <n v="1268"/>
    <n v="14029"/>
    <n v="1520"/>
    <n v="1238"/>
    <n v="14014"/>
    <n v="338"/>
    <n v="1409"/>
    <n v="17906"/>
    <n v="14"/>
  </r>
  <r>
    <n v="2010"/>
    <n v="17324"/>
    <s v="Slinger Utilities"/>
    <s v="A"/>
    <s v="Bundled"/>
    <s v="O"/>
    <x v="7"/>
    <x v="0"/>
    <n v="1909.8"/>
    <n v="15962"/>
    <n v="1822"/>
    <n v="2025.6"/>
    <n v="18542"/>
    <n v="334"/>
    <n v="0"/>
    <n v="0"/>
    <n v="0"/>
  </r>
  <r>
    <n v="2010"/>
    <n v="17337"/>
    <s v="Borough of Smethport"/>
    <s v="A"/>
    <s v="Bundled"/>
    <s v="O"/>
    <x v="46"/>
    <x v="0"/>
    <n v="718"/>
    <n v="5984"/>
    <n v="882"/>
    <n v="786"/>
    <n v="7549"/>
    <n v="177"/>
    <n v="6"/>
    <n v="41"/>
    <n v="1"/>
  </r>
  <r>
    <n v="2010"/>
    <n v="17451"/>
    <s v="Town of Smithfield"/>
    <s v="A"/>
    <s v="Bundled"/>
    <s v="O"/>
    <x v="18"/>
    <x v="0"/>
    <n v="6260"/>
    <n v="45754"/>
    <n v="3391"/>
    <n v="10830"/>
    <n v="90324"/>
    <n v="1065"/>
    <n v="3410"/>
    <n v="34397"/>
    <n v="18"/>
  </r>
  <r>
    <n v="2010"/>
    <n v="17452"/>
    <s v="City of Smithville"/>
    <s v="A"/>
    <s v="Bundled"/>
    <s v="O"/>
    <x v="28"/>
    <x v="0"/>
    <n v="2479"/>
    <n v="26623"/>
    <n v="2043"/>
    <n v="4603"/>
    <n v="50050"/>
    <n v="571"/>
    <n v="3738"/>
    <n v="56860"/>
    <n v="4"/>
  </r>
  <r>
    <n v="2010"/>
    <n v="17453"/>
    <s v="Smithville City of"/>
    <s v="A"/>
    <s v="Bundled"/>
    <s v="O"/>
    <x v="27"/>
    <x v="0"/>
    <n v="2551"/>
    <n v="21956"/>
    <n v="1692"/>
    <n v="2149"/>
    <n v="16633"/>
    <n v="305"/>
    <s v="."/>
    <s v="."/>
    <s v="."/>
  </r>
  <r>
    <n v="2010"/>
    <n v="17457"/>
    <s v="Town of Smyrna"/>
    <s v="A"/>
    <s v="Bundled"/>
    <s v="O"/>
    <x v="45"/>
    <x v="0"/>
    <n v="6545.9"/>
    <n v="41587"/>
    <n v="4156"/>
    <n v="1548.6"/>
    <n v="9827"/>
    <n v="440"/>
    <n v="5636.2"/>
    <n v="47379"/>
    <n v="142"/>
  </r>
  <r>
    <n v="2010"/>
    <n v="17470"/>
    <s v="Snohomish County PUD No 1"/>
    <s v="A"/>
    <s v="Bundled"/>
    <s v="O"/>
    <x v="22"/>
    <x v="4"/>
    <n v="282648"/>
    <n v="3493641"/>
    <n v="291260"/>
    <n v="172540"/>
    <n v="2398351"/>
    <n v="29758"/>
    <n v="47983"/>
    <n v="829188"/>
    <n v="78"/>
  </r>
  <r>
    <n v="2010"/>
    <n v="17483"/>
    <s v="SRW Cogeneration LP"/>
    <s v="A"/>
    <s v="Bundled"/>
    <s v="O"/>
    <x v="27"/>
    <x v="5"/>
    <s v="."/>
    <s v="."/>
    <s v="."/>
    <s v="."/>
    <s v="."/>
    <s v="."/>
    <n v="71576"/>
    <n v="605811"/>
    <n v="1"/>
  </r>
  <r>
    <n v="2010"/>
    <n v="17492"/>
    <s v="Socorro Electric Coop, Inc"/>
    <s v="A"/>
    <s v="Bundled"/>
    <s v="O"/>
    <x v="38"/>
    <x v="1"/>
    <n v="10043.200000000001"/>
    <n v="72808"/>
    <n v="11653"/>
    <n v="7592.8"/>
    <n v="62935"/>
    <n v="1530"/>
    <n v="4206.1000000000004"/>
    <n v="39481"/>
    <n v="11"/>
  </r>
  <r>
    <n v="2010"/>
    <n v="17493"/>
    <s v="City of Soda Springs"/>
    <s v="A"/>
    <s v="Bundled"/>
    <s v="O"/>
    <x v="21"/>
    <x v="0"/>
    <n v="1032.0999999999999"/>
    <n v="12286"/>
    <n v="1436"/>
    <n v="856.3"/>
    <n v="11874"/>
    <n v="322"/>
    <n v="40.6"/>
    <n v="420"/>
    <n v="9"/>
  </r>
  <r>
    <n v="2010"/>
    <n v="17497"/>
    <s v="City of Snyder"/>
    <s v="A"/>
    <s v="Bundled"/>
    <s v="O"/>
    <x v="26"/>
    <x v="0"/>
    <n v="179"/>
    <n v="2345"/>
    <n v="150"/>
    <n v="88"/>
    <n v="1109"/>
    <n v="37"/>
    <n v="341"/>
    <n v="4338"/>
    <n v="9"/>
  </r>
  <r>
    <n v="2010"/>
    <n v="17512"/>
    <s v="Village of Solvay"/>
    <s v="A"/>
    <s v="Bundled"/>
    <s v="O"/>
    <x v="8"/>
    <x v="0"/>
    <n v="2803"/>
    <n v="59726"/>
    <n v="4701"/>
    <n v="1373"/>
    <n v="32145"/>
    <n v="395"/>
    <n v="16836"/>
    <n v="478160"/>
    <n v="20"/>
  </r>
  <r>
    <n v="2010"/>
    <n v="17534"/>
    <s v="South Alabama Elec Coop, Inc"/>
    <s v="A"/>
    <s v="Bundled"/>
    <s v="O"/>
    <x v="16"/>
    <x v="1"/>
    <n v="29837"/>
    <n v="234082"/>
    <n v="15393"/>
    <n v="3013"/>
    <n v="25766"/>
    <n v="787"/>
    <n v="6362"/>
    <n v="67844"/>
    <n v="4"/>
  </r>
  <r>
    <n v="2010"/>
    <n v="17539"/>
    <s v="South Carolina Electric&amp;Gas Co"/>
    <s v="A"/>
    <s v="Bundled"/>
    <s v="O"/>
    <x v="0"/>
    <x v="3"/>
    <n v="1008261"/>
    <n v="8790593"/>
    <n v="565731"/>
    <n v="797296"/>
    <n v="8268383"/>
    <n v="92228"/>
    <n v="391327"/>
    <n v="5863002"/>
    <n v="741"/>
  </r>
  <r>
    <n v="2010"/>
    <n v="17540"/>
    <s v="South Central Ark El Coop, Inc"/>
    <s v="A"/>
    <s v="Bundled"/>
    <s v="O"/>
    <x v="31"/>
    <x v="1"/>
    <n v="11805"/>
    <n v="120229"/>
    <n v="9244"/>
    <n v="2668"/>
    <n v="26636"/>
    <n v="815"/>
    <n v="5658"/>
    <n v="104406"/>
    <n v="8"/>
  </r>
  <r>
    <n v="2010"/>
    <n v="17543"/>
    <s v="South Carolina Pub Serv Auth"/>
    <s v="A"/>
    <s v="Bundled"/>
    <s v="O"/>
    <x v="0"/>
    <x v="7"/>
    <n v="178640"/>
    <n v="1858980"/>
    <n v="135072"/>
    <n v="177796"/>
    <n v="2139307"/>
    <n v="29404"/>
    <n v="376246"/>
    <n v="6953036"/>
    <n v="30"/>
  </r>
  <r>
    <n v="2010"/>
    <n v="17548"/>
    <s v="South Central Public Pwr Dist"/>
    <s v="A"/>
    <s v="Bundled"/>
    <s v="O"/>
    <x v="26"/>
    <x v="4"/>
    <n v="5241"/>
    <n v="64337"/>
    <n v="3658"/>
    <n v="6970"/>
    <n v="66746"/>
    <n v="3873"/>
    <n v="2038"/>
    <n v="34890"/>
    <n v="4"/>
  </r>
  <r>
    <n v="2010"/>
    <n v="17549"/>
    <s v="South Jersey Energy Company"/>
    <s v="B"/>
    <s v="Energy"/>
    <s v="O"/>
    <x v="48"/>
    <x v="2"/>
    <n v="0"/>
    <n v="0"/>
    <n v="0"/>
    <n v="583"/>
    <n v="7212"/>
    <n v="4"/>
    <n v="0"/>
    <n v="0"/>
    <n v="0"/>
  </r>
  <r>
    <n v="2010"/>
    <n v="17549"/>
    <s v="South Jersey Energy Company"/>
    <s v="B"/>
    <s v="Energy"/>
    <s v="O"/>
    <x v="33"/>
    <x v="2"/>
    <n v="0"/>
    <n v="0"/>
    <n v="0"/>
    <n v="7857.6"/>
    <n v="97267"/>
    <n v="41"/>
    <n v="0"/>
    <n v="0"/>
    <n v="0"/>
  </r>
  <r>
    <n v="2010"/>
    <n v="17549"/>
    <s v="South Jersey Energy Company"/>
    <s v="B"/>
    <s v="Energy"/>
    <s v="O"/>
    <x v="39"/>
    <x v="2"/>
    <n v="0"/>
    <n v="0"/>
    <n v="0"/>
    <n v="1241.5999999999999"/>
    <n v="15752"/>
    <n v="17"/>
    <n v="0"/>
    <n v="0"/>
    <n v="0"/>
  </r>
  <r>
    <n v="2010"/>
    <n v="17549"/>
    <s v="South Jersey Energy Company"/>
    <s v="B"/>
    <s v="Energy"/>
    <s v="O"/>
    <x v="34"/>
    <x v="2"/>
    <n v="0"/>
    <n v="0"/>
    <n v="0"/>
    <n v="10233"/>
    <n v="135134"/>
    <n v="45"/>
    <n v="0"/>
    <n v="0"/>
    <n v="0"/>
  </r>
  <r>
    <n v="2010"/>
    <n v="17549"/>
    <s v="South Jersey Energy Company"/>
    <s v="B"/>
    <s v="Energy"/>
    <s v="O"/>
    <x v="37"/>
    <x v="2"/>
    <n v="0"/>
    <n v="0"/>
    <n v="0"/>
    <n v="183192.5"/>
    <n v="1873279"/>
    <n v="159"/>
    <n v="0"/>
    <n v="0"/>
    <n v="0"/>
  </r>
  <r>
    <n v="2010"/>
    <n v="17549"/>
    <s v="South Jersey Energy Company"/>
    <s v="B"/>
    <s v="Energy"/>
    <s v="O"/>
    <x v="46"/>
    <x v="2"/>
    <n v="0"/>
    <n v="0"/>
    <n v="0"/>
    <n v="1740.1"/>
    <n v="22654"/>
    <n v="1"/>
    <n v="0"/>
    <n v="0"/>
    <n v="0"/>
  </r>
  <r>
    <n v="2010"/>
    <n v="17549"/>
    <s v="South Jersey Energy Company"/>
    <s v="B"/>
    <s v="Energy"/>
    <s v="O"/>
    <x v="47"/>
    <x v="2"/>
    <n v="0"/>
    <n v="0"/>
    <n v="0"/>
    <n v="4392.2"/>
    <n v="54683"/>
    <n v="21"/>
    <n v="0"/>
    <n v="0"/>
    <n v="0"/>
  </r>
  <r>
    <n v="2010"/>
    <n v="17550"/>
    <s v="South Central Electric Assn"/>
    <s v="A"/>
    <s v="Bundled"/>
    <s v="O"/>
    <x v="5"/>
    <x v="1"/>
    <n v="7237"/>
    <n v="64240"/>
    <n v="3484"/>
    <n v="3303"/>
    <n v="34019"/>
    <n v="435"/>
    <n v="4447"/>
    <n v="82335"/>
    <n v="3"/>
  </r>
  <r>
    <n v="2010"/>
    <n v="17553"/>
    <s v="Town of South Coffeyville"/>
    <s v="A"/>
    <s v="Bundled"/>
    <s v="O"/>
    <x v="24"/>
    <x v="0"/>
    <n v="366"/>
    <n v="4328"/>
    <n v="431"/>
    <n v="107"/>
    <n v="1601"/>
    <n v="76"/>
    <n v="25"/>
    <n v="329"/>
    <n v="6"/>
  </r>
  <r>
    <n v="2010"/>
    <n v="17560"/>
    <s v="Town of South Hadley"/>
    <s v="A"/>
    <s v="Bundled"/>
    <s v="O"/>
    <x v="33"/>
    <x v="0"/>
    <n v="8841"/>
    <n v="60834"/>
    <n v="6885"/>
    <n v="3633"/>
    <n v="24177"/>
    <n v="1084"/>
    <n v="4172"/>
    <n v="32814"/>
    <n v="12"/>
  </r>
  <r>
    <n v="2010"/>
    <n v="17561"/>
    <s v="South Plains Electric Coop Inc"/>
    <s v="A"/>
    <s v="Bundled"/>
    <s v="O"/>
    <x v="27"/>
    <x v="1"/>
    <n v="37594.199999999997"/>
    <n v="434700"/>
    <n v="33079"/>
    <n v="42867.3"/>
    <n v="443049"/>
    <n v="14586"/>
    <n v="28458.7"/>
    <n v="442182"/>
    <n v="1"/>
  </r>
  <r>
    <n v="2010"/>
    <n v="17562"/>
    <s v="City of South Haven"/>
    <s v="A"/>
    <s v="Bundled"/>
    <s v="O"/>
    <x v="25"/>
    <x v="0"/>
    <n v="5360"/>
    <n v="49633"/>
    <n v="8014"/>
    <n v="6184"/>
    <n v="62242"/>
    <n v="1262"/>
    <n v="1640"/>
    <n v="20905"/>
    <n v="18"/>
  </r>
  <r>
    <n v="2010"/>
    <n v="17564"/>
    <s v="South Kentucky Rural  Electric Coop Corp"/>
    <s v="A"/>
    <s v="Bundled"/>
    <s v="O"/>
    <x v="29"/>
    <x v="1"/>
    <n v="82632.399999999994"/>
    <n v="873087"/>
    <n v="60756"/>
    <n v="9768.4"/>
    <n v="89602"/>
    <n v="5062"/>
    <n v="27726.6"/>
    <n v="362447"/>
    <n v="545"/>
  </r>
  <r>
    <n v="2010"/>
    <n v="17564"/>
    <s v="South Kentucky Rural  Electric Coop Corp"/>
    <s v="A"/>
    <s v="Bundled"/>
    <s v="O"/>
    <x v="28"/>
    <x v="1"/>
    <n v="148.80000000000001"/>
    <n v="1494"/>
    <n v="154"/>
    <n v="86.6"/>
    <n v="821"/>
    <n v="30"/>
    <n v="66.400000000000006"/>
    <n v="603"/>
    <n v="3"/>
  </r>
  <r>
    <n v="2010"/>
    <n v="17565"/>
    <s v="South Louisiana Elec Coop Assn"/>
    <s v="A"/>
    <s v="Bundled"/>
    <s v="O"/>
    <x v="2"/>
    <x v="1"/>
    <n v="23126"/>
    <n v="319757"/>
    <n v="17505"/>
    <n v="16914"/>
    <n v="216373"/>
    <n v="3069"/>
    <n v="2998"/>
    <n v="42826"/>
    <n v="10"/>
  </r>
  <r>
    <n v="2010"/>
    <n v="17569"/>
    <s v="City of South Norwalk"/>
    <s v="A"/>
    <s v="Bundled"/>
    <s v="O"/>
    <x v="48"/>
    <x v="0"/>
    <n v="6041.5"/>
    <n v="41669"/>
    <n v="5043"/>
    <n v="6106.5"/>
    <n v="35177"/>
    <n v="1215"/>
    <n v="2408"/>
    <n v="17365"/>
    <n v="16"/>
  </r>
  <r>
    <n v="2010"/>
    <n v="17571"/>
    <s v="Borough of South River"/>
    <s v="A"/>
    <s v="Bundled"/>
    <s v="O"/>
    <x v="37"/>
    <x v="0"/>
    <n v="9525"/>
    <n v="48497"/>
    <n v="6300"/>
    <n v="4900"/>
    <n v="20263"/>
    <n v="1015"/>
    <n v="0"/>
    <n v="0"/>
    <n v="0"/>
  </r>
  <r>
    <n v="2010"/>
    <n v="17572"/>
    <s v="South River Elec Member Corp"/>
    <s v="A"/>
    <s v="Bundled"/>
    <s v="O"/>
    <x v="18"/>
    <x v="1"/>
    <n v="71227"/>
    <n v="696014"/>
    <n v="39001"/>
    <n v="11630"/>
    <n v="144831"/>
    <n v="2557"/>
    <n v="860"/>
    <n v="12829"/>
    <n v="4"/>
  </r>
  <r>
    <n v="2010"/>
    <n v="17576"/>
    <s v="South Side Electric, Inc"/>
    <s v="A"/>
    <s v="Bundled"/>
    <s v="O"/>
    <x v="21"/>
    <x v="1"/>
    <n v="1352"/>
    <n v="24231"/>
    <n v="903"/>
    <n v="1058"/>
    <n v="27527"/>
    <n v="299"/>
    <n v="0"/>
    <n v="0"/>
    <n v="0"/>
  </r>
  <r>
    <n v="2010"/>
    <n v="17577"/>
    <s v="City of South Sioux City"/>
    <s v="A"/>
    <s v="Bundled"/>
    <s v="O"/>
    <x v="26"/>
    <x v="0"/>
    <n v="5806"/>
    <n v="60945"/>
    <n v="4662"/>
    <n v="10735"/>
    <n v="148486"/>
    <n v="781"/>
    <s v="."/>
    <s v="."/>
    <s v="."/>
  </r>
  <r>
    <n v="2010"/>
    <n v="17585"/>
    <s v="Southeastern IL Elec Coop, Inc"/>
    <s v="A"/>
    <s v="Bundled"/>
    <s v="O"/>
    <x v="6"/>
    <x v="1"/>
    <n v="36433"/>
    <n v="339529"/>
    <n v="21618"/>
    <n v="9929"/>
    <n v="85241"/>
    <n v="2059"/>
    <n v="34984"/>
    <n v="483871"/>
    <n v="25"/>
  </r>
  <r>
    <n v="2010"/>
    <n v="17588"/>
    <s v="South Vienna Corporation"/>
    <s v="A"/>
    <s v="Bundled"/>
    <s v="O"/>
    <x v="9"/>
    <x v="0"/>
    <n v="203"/>
    <n v="1883"/>
    <n v="205"/>
    <n v="315"/>
    <n v="2655"/>
    <n v="30"/>
    <s v="."/>
    <s v="."/>
    <s v="."/>
  </r>
  <r>
    <n v="2010"/>
    <n v="17589"/>
    <s v="Town of South Whitley"/>
    <s v="A"/>
    <s v="Bundled"/>
    <s v="O"/>
    <x v="12"/>
    <x v="0"/>
    <n v="553"/>
    <n v="8285"/>
    <n v="894"/>
    <n v="233"/>
    <n v="3782"/>
    <n v="99"/>
    <n v="376"/>
    <n v="6041"/>
    <n v="17"/>
  </r>
  <r>
    <n v="2010"/>
    <n v="17592"/>
    <s v="Southeast Colorado Power Assn"/>
    <s v="A"/>
    <s v="Bundled"/>
    <s v="O"/>
    <x v="36"/>
    <x v="1"/>
    <n v="9435"/>
    <n v="62329"/>
    <n v="7625"/>
    <n v="6802"/>
    <n v="54401"/>
    <n v="1153"/>
    <n v="6458"/>
    <n v="61176"/>
    <n v="1359"/>
  </r>
  <r>
    <n v="2010"/>
    <n v="17593"/>
    <s v="Southeast Electric Coop, Inc"/>
    <s v="A"/>
    <s v="Bundled"/>
    <s v="O"/>
    <x v="42"/>
    <x v="1"/>
    <n v="2133"/>
    <n v="15419"/>
    <n v="1986"/>
    <n v="96"/>
    <n v="891"/>
    <n v="20"/>
    <n v="1683"/>
    <n v="27288"/>
    <n v="2"/>
  </r>
  <r>
    <n v="2010"/>
    <n v="17593"/>
    <s v="Southeast Electric Coop, Inc"/>
    <s v="A"/>
    <s v="Bundled"/>
    <s v="O"/>
    <x v="32"/>
    <x v="1"/>
    <n v="61"/>
    <n v="558"/>
    <n v="25"/>
    <s v="."/>
    <s v="."/>
    <s v="."/>
    <s v="."/>
    <s v="."/>
    <s v="."/>
  </r>
  <r>
    <n v="2010"/>
    <n v="17593"/>
    <s v="Southeast Electric Coop, Inc"/>
    <s v="A"/>
    <s v="Bundled"/>
    <s v="O"/>
    <x v="43"/>
    <x v="1"/>
    <n v="13"/>
    <n v="103"/>
    <n v="10"/>
    <s v="."/>
    <s v="."/>
    <s v="."/>
    <s v="."/>
    <s v="."/>
    <s v="."/>
  </r>
  <r>
    <n v="2010"/>
    <n v="17599"/>
    <s v="Southeastern Indiana R E M C"/>
    <s v="A"/>
    <s v="Bundled"/>
    <s v="O"/>
    <x v="12"/>
    <x v="1"/>
    <n v="46897"/>
    <n v="403106"/>
    <n v="25291"/>
    <n v="4940"/>
    <n v="44808"/>
    <n v="1173"/>
    <n v="8108"/>
    <n v="110518"/>
    <n v="13"/>
  </r>
  <r>
    <n v="2010"/>
    <n v="17603"/>
    <s v="Southeastern Electric Coop Inc"/>
    <s v="A"/>
    <s v="Bundled"/>
    <s v="O"/>
    <x v="24"/>
    <x v="1"/>
    <n v="18494.2"/>
    <n v="195497"/>
    <n v="13233"/>
    <n v="2022.3"/>
    <n v="22311"/>
    <n v="642"/>
    <n v="3210.5"/>
    <n v="64911"/>
    <n v="18"/>
  </r>
  <r>
    <n v="2010"/>
    <n v="17609"/>
    <s v="Southern California Edison Co"/>
    <s v="A"/>
    <s v="Bundled"/>
    <s v="O"/>
    <x v="19"/>
    <x v="3"/>
    <n v="4105882"/>
    <n v="28960709"/>
    <n v="4269757"/>
    <n v="4890365"/>
    <n v="38650369"/>
    <n v="577038"/>
    <n v="735007"/>
    <n v="7921618"/>
    <n v="33968"/>
  </r>
  <r>
    <n v="2010"/>
    <n v="17609"/>
    <s v="Southern California Edison Co"/>
    <s v="C"/>
    <s v="Delivery"/>
    <s v="O"/>
    <x v="19"/>
    <x v="3"/>
    <n v="6621"/>
    <n v="71976"/>
    <n v="7977"/>
    <n v="255536"/>
    <n v="6013432"/>
    <n v="11176"/>
    <n v="42722"/>
    <n v="1864589"/>
    <n v="339"/>
  </r>
  <r>
    <n v="2010"/>
    <n v="17612"/>
    <s v="Bear Valley Electric Service"/>
    <s v="A"/>
    <s v="Bundled"/>
    <s v="O"/>
    <x v="19"/>
    <x v="3"/>
    <n v="20918.5"/>
    <n v="76815"/>
    <n v="21723"/>
    <n v="11315"/>
    <n v="39338"/>
    <n v="1473"/>
    <n v="3203.3"/>
    <n v="16014"/>
    <n v="8"/>
  </r>
  <r>
    <n v="2010"/>
    <n v="17631"/>
    <s v="Southern Illinois Elec Coop"/>
    <s v="A"/>
    <s v="Bundled"/>
    <s v="O"/>
    <x v="6"/>
    <x v="1"/>
    <n v="21299"/>
    <n v="167534"/>
    <n v="11113"/>
    <n v="2848"/>
    <n v="25222"/>
    <n v="508"/>
    <n v="1772"/>
    <n v="20934"/>
    <n v="3"/>
  </r>
  <r>
    <n v="2010"/>
    <n v="17633"/>
    <s v="Southern Indiana Gas &amp; Elec Co"/>
    <s v="A"/>
    <s v="Bundled"/>
    <s v="O"/>
    <x v="12"/>
    <x v="3"/>
    <n v="200288.5"/>
    <n v="1603508"/>
    <n v="127712"/>
    <n v="148289.79999999999"/>
    <n v="1383083"/>
    <n v="18420"/>
    <n v="190766.6"/>
    <n v="2630276"/>
    <n v="108"/>
  </r>
  <r>
    <n v="2010"/>
    <n v="17637"/>
    <s v="Southern Maryland Elec Coop Inc"/>
    <s v="A"/>
    <s v="Bundled"/>
    <s v="O"/>
    <x v="3"/>
    <x v="1"/>
    <n v="308894.5"/>
    <n v="2216406"/>
    <n v="135965"/>
    <n v="173353.9"/>
    <n v="1346373"/>
    <n v="13883"/>
    <s v="."/>
    <s v="."/>
    <s v="."/>
  </r>
  <r>
    <n v="2010"/>
    <n v="17642"/>
    <s v="Southern Public Power District"/>
    <s v="A"/>
    <s v="Bundled"/>
    <s v="O"/>
    <x v="26"/>
    <x v="4"/>
    <n v="21914.1"/>
    <n v="250289"/>
    <n v="15050"/>
    <n v="3650.2"/>
    <n v="33151"/>
    <n v="2272"/>
    <n v="49722.8"/>
    <n v="688660"/>
    <n v="9171"/>
  </r>
  <r>
    <n v="2010"/>
    <n v="17643"/>
    <s v="Southern Iowa Elec Coop, Inc"/>
    <s v="A"/>
    <s v="Bundled"/>
    <s v="O"/>
    <x v="11"/>
    <x v="1"/>
    <n v="7343.9"/>
    <n v="56546"/>
    <n v="4451"/>
    <n v="1314.2"/>
    <n v="14516"/>
    <n v="234"/>
    <n v="657.6"/>
    <n v="9097"/>
    <n v="3"/>
  </r>
  <r>
    <n v="2010"/>
    <n v="17646"/>
    <s v="Southern Pine Elec Coop, Inc"/>
    <s v="A"/>
    <s v="Bundled"/>
    <s v="O"/>
    <x v="16"/>
    <x v="1"/>
    <n v="32179"/>
    <n v="281141"/>
    <n v="18734"/>
    <n v="13122"/>
    <n v="137252"/>
    <n v="1804"/>
    <n v="2947"/>
    <n v="31772"/>
    <n v="6"/>
  </r>
  <r>
    <n v="2010"/>
    <n v="17647"/>
    <s v="Southern Pine Elec Power Assn"/>
    <s v="A"/>
    <s v="Bundled"/>
    <s v="O"/>
    <x v="1"/>
    <x v="1"/>
    <n v="107906"/>
    <n v="976549"/>
    <n v="60182"/>
    <n v="36110"/>
    <n v="334932"/>
    <n v="4950"/>
    <n v="65338"/>
    <n v="816703"/>
    <n v="43"/>
  </r>
  <r>
    <n v="2010"/>
    <n v="17668"/>
    <s v="City of Southport"/>
    <s v="A"/>
    <s v="Bundled"/>
    <s v="O"/>
    <x v="18"/>
    <x v="0"/>
    <n v="4001"/>
    <n v="28429"/>
    <n v="2017"/>
    <n v="3060"/>
    <n v="26373"/>
    <n v="578"/>
    <s v="."/>
    <s v="."/>
    <s v="."/>
  </r>
  <r>
    <n v="2010"/>
    <n v="17671"/>
    <s v="Southwest Arkansas E C C"/>
    <s v="A"/>
    <s v="Bundled"/>
    <s v="O"/>
    <x v="31"/>
    <x v="1"/>
    <n v="33681"/>
    <n v="389333"/>
    <n v="23915"/>
    <n v="8236"/>
    <n v="110850"/>
    <n v="2235"/>
    <n v="9784"/>
    <n v="158116"/>
    <n v="6"/>
  </r>
  <r>
    <n v="2010"/>
    <n v="17671"/>
    <s v="Southwest Arkansas E C C"/>
    <s v="A"/>
    <s v="Bundled"/>
    <s v="O"/>
    <x v="24"/>
    <x v="1"/>
    <n v="253"/>
    <n v="3354"/>
    <n v="226"/>
    <n v="9"/>
    <n v="121"/>
    <n v="8"/>
    <s v="."/>
    <s v="."/>
    <s v="."/>
  </r>
  <r>
    <n v="2010"/>
    <n v="17671"/>
    <s v="Southwest Arkansas E C C"/>
    <s v="A"/>
    <s v="Bundled"/>
    <s v="O"/>
    <x v="27"/>
    <x v="1"/>
    <n v="1862"/>
    <n v="22261"/>
    <n v="1001"/>
    <n v="82"/>
    <n v="927"/>
    <n v="49"/>
    <s v="."/>
    <s v="."/>
    <s v="."/>
  </r>
  <r>
    <n v="2010"/>
    <n v="17681"/>
    <s v="Southwest Rural Elec Assn Inc"/>
    <s v="A"/>
    <s v="Bundled"/>
    <s v="O"/>
    <x v="24"/>
    <x v="1"/>
    <n v="4589"/>
    <n v="41000"/>
    <n v="3754"/>
    <n v="1540"/>
    <n v="14000"/>
    <n v="692"/>
    <n v="766"/>
    <n v="9000"/>
    <n v="6"/>
  </r>
  <r>
    <n v="2010"/>
    <n v="17681"/>
    <s v="Southwest Rural Elec Assn Inc"/>
    <s v="A"/>
    <s v="Bundled"/>
    <s v="O"/>
    <x v="27"/>
    <x v="1"/>
    <n v="3148"/>
    <n v="28000"/>
    <n v="2413"/>
    <n v="3441"/>
    <n v="31000"/>
    <n v="891"/>
    <n v="1171"/>
    <n v="14000"/>
    <n v="17"/>
  </r>
  <r>
    <n v="2010"/>
    <n v="17683"/>
    <s v="Southwest Mississippi E P A"/>
    <s v="A"/>
    <s v="Bundled"/>
    <s v="O"/>
    <x v="1"/>
    <x v="1"/>
    <n v="34845"/>
    <n v="308795"/>
    <n v="23173"/>
    <n v="7995"/>
    <n v="73929"/>
    <n v="2011"/>
    <n v="9469"/>
    <n v="105027"/>
    <n v="16"/>
  </r>
  <r>
    <n v="2010"/>
    <n v="17684"/>
    <s v="Southwest Louisiana E M C"/>
    <s v="A"/>
    <s v="Bundled"/>
    <s v="O"/>
    <x v="2"/>
    <x v="1"/>
    <n v="133174"/>
    <n v="1742585"/>
    <n v="88996"/>
    <n v="35221"/>
    <n v="414565"/>
    <n v="7218"/>
    <n v="10629"/>
    <n v="154830"/>
    <n v="16"/>
  </r>
  <r>
    <n v="2010"/>
    <n v="17692"/>
    <s v="Southwest Public Power Dist"/>
    <s v="A"/>
    <s v="Bundled"/>
    <s v="O"/>
    <x v="26"/>
    <x v="4"/>
    <n v="3003"/>
    <n v="35878"/>
    <n v="2241"/>
    <n v="10252"/>
    <n v="96805"/>
    <n v="3511"/>
    <n v="1768"/>
    <n v="33102"/>
    <n v="14"/>
  </r>
  <r>
    <n v="2010"/>
    <n v="17693"/>
    <s v="Southwest Texas Elec Coop, Inc"/>
    <s v="A"/>
    <s v="Bundled"/>
    <s v="O"/>
    <x v="27"/>
    <x v="1"/>
    <n v="4440"/>
    <n v="32943"/>
    <n v="5082"/>
    <n v="5870"/>
    <n v="45573"/>
    <n v="3904"/>
    <n v="9204"/>
    <n v="120809"/>
    <n v="252"/>
  </r>
  <r>
    <n v="2010"/>
    <n v="17694"/>
    <s v="Southwest Tennessee E M C"/>
    <s v="A"/>
    <s v="Bundled"/>
    <s v="O"/>
    <x v="28"/>
    <x v="1"/>
    <n v="77501"/>
    <n v="789942"/>
    <n v="42180"/>
    <n v="23408"/>
    <n v="206757"/>
    <n v="7490"/>
    <n v="5571"/>
    <n v="73495"/>
    <n v="6"/>
  </r>
  <r>
    <n v="2010"/>
    <n v="17697"/>
    <s v="Southwestern Electric Coop Inc"/>
    <s v="A"/>
    <s v="Bundled"/>
    <s v="O"/>
    <x v="6"/>
    <x v="1"/>
    <n v="36885.300000000003"/>
    <n v="319956"/>
    <n v="21274"/>
    <n v="9162.2999999999993"/>
    <n v="92754"/>
    <n v="552"/>
    <n v="775.2"/>
    <n v="7533"/>
    <n v="5"/>
  </r>
  <r>
    <n v="2010"/>
    <n v="17698"/>
    <s v="Southwestern Electric Power Co"/>
    <s v="A"/>
    <s v="Bundled"/>
    <s v="O"/>
    <x v="31"/>
    <x v="3"/>
    <n v="94776"/>
    <n v="1193627"/>
    <n v="95496"/>
    <n v="89563"/>
    <n v="1383319"/>
    <n v="17309"/>
    <n v="82828"/>
    <n v="1593350"/>
    <n v="642"/>
  </r>
  <r>
    <n v="2010"/>
    <n v="17698"/>
    <s v="Southwestern Electric Power Co"/>
    <s v="A"/>
    <s v="Bundled"/>
    <s v="O"/>
    <x v="2"/>
    <x v="3"/>
    <n v="215734"/>
    <n v="2804132"/>
    <n v="170158"/>
    <n v="159382"/>
    <n v="2478332"/>
    <n v="20971"/>
    <n v="51424"/>
    <n v="966806"/>
    <n v="1992"/>
  </r>
  <r>
    <n v="2010"/>
    <n v="17698"/>
    <s v="Southwestern Electric Power Co"/>
    <s v="A"/>
    <s v="Bundled"/>
    <s v="O"/>
    <x v="27"/>
    <x v="3"/>
    <n v="185822"/>
    <n v="2363395"/>
    <n v="145408"/>
    <n v="149289"/>
    <n v="2360643"/>
    <n v="29712"/>
    <n v="138375"/>
    <n v="2669484"/>
    <n v="4473"/>
  </r>
  <r>
    <n v="2010"/>
    <n v="17710"/>
    <s v="Spark Energy, LP"/>
    <s v="B"/>
    <s v="Energy"/>
    <s v="O"/>
    <x v="48"/>
    <x v="2"/>
    <n v="22.2"/>
    <n v="245"/>
    <n v="521"/>
    <n v="0.2"/>
    <n v="2"/>
    <n v="23"/>
    <s v="."/>
    <s v="."/>
    <s v="."/>
  </r>
  <r>
    <n v="2010"/>
    <n v="17710"/>
    <s v="Spark Energy, LP"/>
    <s v="B"/>
    <s v="Energy"/>
    <s v="O"/>
    <x v="33"/>
    <x v="2"/>
    <n v="17.5"/>
    <n v="107"/>
    <n v="14"/>
    <n v="1146.4000000000001"/>
    <n v="7059"/>
    <n v="255"/>
    <s v="."/>
    <s v="."/>
    <s v="."/>
  </r>
  <r>
    <n v="2010"/>
    <n v="17710"/>
    <s v="Spark Energy, LP"/>
    <s v="B"/>
    <s v="Energy"/>
    <s v="O"/>
    <x v="3"/>
    <x v="2"/>
    <n v="4575.3999999999996"/>
    <n v="34304"/>
    <n v="4182"/>
    <n v="3897.6"/>
    <n v="29221"/>
    <n v="652"/>
    <s v="."/>
    <s v="."/>
    <s v="."/>
  </r>
  <r>
    <n v="2010"/>
    <n v="17710"/>
    <s v="Spark Energy, LP"/>
    <s v="B"/>
    <s v="Energy"/>
    <s v="O"/>
    <x v="8"/>
    <x v="2"/>
    <n v="24353.3"/>
    <n v="150111"/>
    <n v="42071"/>
    <n v="43016.800000000003"/>
    <n v="285096"/>
    <n v="7783"/>
    <s v="."/>
    <s v="."/>
    <s v="."/>
  </r>
  <r>
    <n v="2010"/>
    <n v="17710"/>
    <s v="Spark Energy, LP"/>
    <s v="B"/>
    <s v="Energy"/>
    <s v="O"/>
    <x v="46"/>
    <x v="2"/>
    <n v="1722.8"/>
    <n v="18326"/>
    <n v="5876"/>
    <n v="212.9"/>
    <n v="2264"/>
    <n v="318"/>
    <s v="."/>
    <s v="."/>
    <s v="."/>
  </r>
  <r>
    <n v="2010"/>
    <n v="17710"/>
    <s v="Spark Energy, LP"/>
    <s v="D"/>
    <s v="Bundled"/>
    <s v="O"/>
    <x v="27"/>
    <x v="2"/>
    <n v="37524.800000000003"/>
    <n v="256189"/>
    <n v="34321"/>
    <n v="79679.399999999994"/>
    <n v="658774"/>
    <n v="4371"/>
    <s v="."/>
    <s v="."/>
    <s v="."/>
  </r>
  <r>
    <n v="2010"/>
    <n v="17715"/>
    <s v="Southwestern Electric Coop Inc"/>
    <s v="A"/>
    <s v="Bundled"/>
    <s v="O"/>
    <x v="36"/>
    <x v="1"/>
    <n v="12"/>
    <n v="65"/>
    <n v="6"/>
    <n v="3"/>
    <n v="26"/>
    <n v="1"/>
    <s v="."/>
    <s v="."/>
    <s v="."/>
  </r>
  <r>
    <n v="2010"/>
    <n v="17715"/>
    <s v="Southwestern Electric Coop Inc"/>
    <s v="A"/>
    <s v="Bundled"/>
    <s v="O"/>
    <x v="38"/>
    <x v="1"/>
    <n v="1756"/>
    <n v="8169"/>
    <n v="1434"/>
    <n v="523"/>
    <n v="3564"/>
    <n v="286"/>
    <n v="34456"/>
    <n v="522491"/>
    <n v="503"/>
  </r>
  <r>
    <n v="2010"/>
    <n v="17715"/>
    <s v="Southwestern Electric Coop Inc"/>
    <s v="A"/>
    <s v="Bundled"/>
    <s v="O"/>
    <x v="24"/>
    <x v="1"/>
    <n v="5"/>
    <n v="28"/>
    <n v="3"/>
    <n v="88"/>
    <n v="899"/>
    <n v="6"/>
    <n v="0"/>
    <n v="0"/>
    <n v="0"/>
  </r>
  <r>
    <n v="2010"/>
    <n v="17715"/>
    <s v="Southwestern Electric Coop Inc"/>
    <s v="A"/>
    <s v="Bundled"/>
    <s v="O"/>
    <x v="27"/>
    <x v="1"/>
    <n v="26"/>
    <n v="142"/>
    <n v="13"/>
    <n v="2.7"/>
    <n v="17"/>
    <n v="1"/>
    <n v="32"/>
    <n v="346"/>
    <n v="10"/>
  </r>
  <r>
    <n v="2010"/>
    <n v="17718"/>
    <s v="Southwestern Public Service Co"/>
    <s v="A"/>
    <s v="Bundled"/>
    <s v="O"/>
    <x v="38"/>
    <x v="3"/>
    <n v="82830"/>
    <n v="1058246"/>
    <n v="91177"/>
    <n v="107552"/>
    <n v="1524821"/>
    <n v="22785"/>
    <n v="84446"/>
    <n v="1803237"/>
    <n v="52"/>
  </r>
  <r>
    <n v="2010"/>
    <n v="17718"/>
    <s v="Southwestern Public Service Co"/>
    <s v="A"/>
    <s v="Bundled"/>
    <s v="O"/>
    <x v="27"/>
    <x v="3"/>
    <n v="217342"/>
    <n v="2622741"/>
    <n v="220992"/>
    <n v="264471"/>
    <n v="3870049"/>
    <n v="60174"/>
    <n v="315937"/>
    <n v="7696338"/>
    <n v="145"/>
  </r>
  <r>
    <n v="2010"/>
    <n v="17727"/>
    <s v="Village of Spalding"/>
    <s v="A"/>
    <s v="Bundled"/>
    <s v="O"/>
    <x v="26"/>
    <x v="0"/>
    <n v="359"/>
    <n v="4924"/>
    <n v="272"/>
    <n v="293"/>
    <n v="3438"/>
    <n v="103"/>
    <s v="."/>
    <s v="."/>
    <s v="."/>
  </r>
  <r>
    <n v="2010"/>
    <n v="17732"/>
    <s v="Spanish Fork City Corporation"/>
    <s v="A"/>
    <s v="Bundled"/>
    <s v="O"/>
    <x v="44"/>
    <x v="0"/>
    <n v="7695"/>
    <n v="86314"/>
    <n v="9480"/>
    <n v="6177"/>
    <n v="77417"/>
    <n v="1040"/>
    <n v="2570"/>
    <n v="42669"/>
    <n v="9"/>
  </r>
  <r>
    <n v="2010"/>
    <n v="17740"/>
    <s v="City of Sparta"/>
    <s v="A"/>
    <s v="Bundled"/>
    <s v="O"/>
    <x v="28"/>
    <x v="0"/>
    <n v="2436"/>
    <n v="27484"/>
    <n v="2137"/>
    <n v="4473"/>
    <n v="49386"/>
    <n v="772"/>
    <n v="3665"/>
    <n v="44968"/>
    <n v="5"/>
  </r>
  <r>
    <n v="2010"/>
    <n v="17754"/>
    <s v="City of Summerfield"/>
    <s v="A"/>
    <s v="Bundled"/>
    <s v="O"/>
    <x v="23"/>
    <x v="0"/>
    <n v="102.2"/>
    <n v="1407"/>
    <n v="117"/>
    <n v="20.9"/>
    <n v="288"/>
    <n v="21"/>
    <s v="."/>
    <s v="."/>
    <s v="."/>
  </r>
  <r>
    <n v="2010"/>
    <n v="17783"/>
    <s v="Spencer City of"/>
    <s v="A"/>
    <s v="Bundled"/>
    <s v="O"/>
    <x v="11"/>
    <x v="0"/>
    <n v="3883"/>
    <n v="66823"/>
    <n v="5080"/>
    <n v="4912"/>
    <n v="81777"/>
    <n v="989"/>
    <n v="452"/>
    <n v="7088"/>
    <n v="2"/>
  </r>
  <r>
    <n v="2010"/>
    <n v="17787"/>
    <s v="City of Spencer"/>
    <s v="A"/>
    <s v="Bundled"/>
    <s v="O"/>
    <x v="26"/>
    <x v="0"/>
    <n v="285"/>
    <n v="4145"/>
    <n v="264"/>
    <n v="168"/>
    <n v="2471"/>
    <n v="66"/>
    <s v="."/>
    <s v="."/>
    <s v="."/>
  </r>
  <r>
    <n v="2010"/>
    <n v="17789"/>
    <s v="Village of Spencerport"/>
    <s v="A"/>
    <s v="Bundled"/>
    <s v="O"/>
    <x v="8"/>
    <x v="0"/>
    <n v="1734"/>
    <n v="40069"/>
    <n v="2371"/>
    <n v="352"/>
    <n v="6025"/>
    <n v="297"/>
    <n v="666"/>
    <n v="15091"/>
    <n v="58"/>
  </r>
  <r>
    <n v="2010"/>
    <n v="17790"/>
    <s v="Town of Spiceland"/>
    <s v="A"/>
    <s v="Bundled"/>
    <s v="O"/>
    <x v="12"/>
    <x v="0"/>
    <n v="411"/>
    <n v="5416"/>
    <n v="470"/>
    <n v="314"/>
    <n v="4721"/>
    <n v="102"/>
    <s v="."/>
    <s v="."/>
    <s v="."/>
  </r>
  <r>
    <n v="2010"/>
    <n v="17802"/>
    <s v="Town of Spiro"/>
    <s v="A"/>
    <s v="Bundled"/>
    <s v="O"/>
    <x v="24"/>
    <x v="0"/>
    <n v="786"/>
    <n v="12335"/>
    <n v="923"/>
    <n v="496"/>
    <n v="7949"/>
    <n v="189"/>
    <s v="."/>
    <s v="."/>
    <s v="."/>
  </r>
  <r>
    <n v="2010"/>
    <n v="17811"/>
    <s v="Spooner City of"/>
    <s v="A"/>
    <s v="Bundled"/>
    <s v="O"/>
    <x v="7"/>
    <x v="0"/>
    <n v="923"/>
    <n v="10019"/>
    <n v="1503"/>
    <n v="908"/>
    <n v="10008"/>
    <n v="359"/>
    <n v="989"/>
    <n v="13237"/>
    <n v="16"/>
  </r>
  <r>
    <n v="2010"/>
    <n v="17823"/>
    <s v="City of Spring Grove"/>
    <s v="A"/>
    <s v="Bundled"/>
    <s v="O"/>
    <x v="5"/>
    <x v="0"/>
    <n v="527"/>
    <n v="4668"/>
    <n v="643"/>
    <n v="601"/>
    <n v="4741"/>
    <n v="144"/>
    <n v="164"/>
    <n v="3070"/>
    <n v="2"/>
  </r>
  <r>
    <n v="2010"/>
    <n v="17824"/>
    <s v="Spring Valley Pub Utils Comm"/>
    <s v="A"/>
    <s v="Bundled"/>
    <s v="O"/>
    <x v="5"/>
    <x v="0"/>
    <n v="1040"/>
    <n v="8709"/>
    <n v="1153"/>
    <n v="1096"/>
    <n v="11373"/>
    <n v="191"/>
    <s v="."/>
    <s v="."/>
    <s v="."/>
  </r>
  <r>
    <n v="2010"/>
    <n v="17826"/>
    <s v="Springer Electric Coop, Inc"/>
    <s v="A"/>
    <s v="Bundled"/>
    <s v="O"/>
    <x v="38"/>
    <x v="1"/>
    <n v="2272"/>
    <n v="14466"/>
    <n v="2494"/>
    <n v="2028"/>
    <n v="17005"/>
    <n v="540"/>
    <n v="12081"/>
    <n v="254994"/>
    <n v="3"/>
  </r>
  <r>
    <n v="2010"/>
    <n v="17827"/>
    <s v="Springer Town of"/>
    <s v="A"/>
    <s v="Bundled"/>
    <s v="O"/>
    <x v="38"/>
    <x v="0"/>
    <n v="430.5"/>
    <n v="3136"/>
    <n v="416"/>
    <n v="257.10000000000002"/>
    <n v="1989"/>
    <n v="112"/>
    <s v="."/>
    <s v="."/>
    <s v="."/>
  </r>
  <r>
    <n v="2010"/>
    <n v="17828"/>
    <s v="City of Springfield"/>
    <s v="A"/>
    <s v="Bundled"/>
    <s v="O"/>
    <x v="6"/>
    <x v="0"/>
    <n v="63837"/>
    <n v="638588"/>
    <n v="58681"/>
    <n v="123784"/>
    <n v="1081541"/>
    <n v="11144"/>
    <s v="."/>
    <s v="."/>
    <s v="."/>
  </r>
  <r>
    <n v="2010"/>
    <n v="17829"/>
    <s v="City of Springfield"/>
    <s v="A"/>
    <s v="Bundled"/>
    <s v="O"/>
    <x v="28"/>
    <x v="0"/>
    <n v="9145"/>
    <n v="107931"/>
    <n v="6880"/>
    <n v="9262"/>
    <n v="102428"/>
    <n v="1280"/>
    <n v="7041"/>
    <n v="94388"/>
    <n v="9"/>
  </r>
  <r>
    <n v="2010"/>
    <n v="17832"/>
    <s v="Snapping Shoals El Member Corp"/>
    <s v="A"/>
    <s v="Bundled"/>
    <s v="O"/>
    <x v="10"/>
    <x v="1"/>
    <n v="142964"/>
    <n v="1538341"/>
    <n v="87482"/>
    <n v="23509"/>
    <n v="260753"/>
    <n v="4361"/>
    <n v="13037"/>
    <n v="200082"/>
    <n v="48"/>
  </r>
  <r>
    <n v="2010"/>
    <n v="17833"/>
    <s v="City Utilities of Springfield"/>
    <s v="A"/>
    <s v="Bundled"/>
    <s v="O"/>
    <x v="20"/>
    <x v="0"/>
    <n v="84898.9"/>
    <n v="1105643"/>
    <n v="95269"/>
    <n v="103564.8"/>
    <n v="1580756"/>
    <n v="14014"/>
    <n v="28026"/>
    <n v="467332"/>
    <n v="308"/>
  </r>
  <r>
    <n v="2010"/>
    <n v="17834"/>
    <s v="City of Springfield"/>
    <s v="A"/>
    <s v="Bundled"/>
    <s v="O"/>
    <x v="36"/>
    <x v="0"/>
    <n v="861"/>
    <n v="5805"/>
    <n v="753"/>
    <n v="353"/>
    <n v="2436"/>
    <n v="191"/>
    <n v="488"/>
    <n v="3657"/>
    <n v="18"/>
  </r>
  <r>
    <n v="2010"/>
    <n v="17836"/>
    <s v="Springfield Public Utils Comm"/>
    <s v="A"/>
    <s v="Bundled"/>
    <s v="O"/>
    <x v="5"/>
    <x v="0"/>
    <n v="1056"/>
    <n v="8949"/>
    <n v="998"/>
    <n v="405"/>
    <n v="4059"/>
    <n v="213"/>
    <n v="1045"/>
    <n v="10675"/>
    <n v="21"/>
  </r>
  <r>
    <n v="2010"/>
    <n v="17838"/>
    <s v="Spoon River Electric Coop, Inc"/>
    <s v="A"/>
    <s v="Bundled"/>
    <s v="O"/>
    <x v="6"/>
    <x v="1"/>
    <n v="6670"/>
    <n v="47722"/>
    <n v="4626"/>
    <n v="637"/>
    <n v="4394"/>
    <n v="325"/>
    <n v="2093"/>
    <n v="23505"/>
    <n v="18"/>
  </r>
  <r>
    <n v="2010"/>
    <n v="17839"/>
    <s v="City of Springfield"/>
    <s v="A"/>
    <s v="Bundled"/>
    <s v="O"/>
    <x v="35"/>
    <x v="0"/>
    <n v="20823"/>
    <n v="385240"/>
    <n v="27640"/>
    <n v="13553"/>
    <n v="258683"/>
    <n v="3847"/>
    <n v="7789"/>
    <n v="164159"/>
    <n v="15"/>
  </r>
  <r>
    <n v="2010"/>
    <n v="17844"/>
    <s v="Spring City Corporation"/>
    <s v="A"/>
    <s v="Bundled"/>
    <s v="O"/>
    <x v="44"/>
    <x v="0"/>
    <n v="332.7"/>
    <n v="3065"/>
    <n v="467"/>
    <n v="84.1"/>
    <n v="630"/>
    <n v="69"/>
    <s v="."/>
    <s v="."/>
    <s v="."/>
  </r>
  <r>
    <n v="2010"/>
    <n v="17845"/>
    <s v="City of Springville"/>
    <s v="A"/>
    <s v="Bundled"/>
    <s v="O"/>
    <x v="44"/>
    <x v="0"/>
    <n v="8285.7000000000007"/>
    <n v="79316"/>
    <n v="9296"/>
    <n v="8343.5"/>
    <n v="83748"/>
    <n v="971"/>
    <n v="6253.9"/>
    <n v="77992"/>
    <n v="2"/>
  </r>
  <r>
    <n v="2010"/>
    <n v="17846"/>
    <s v="Village of Springville"/>
    <s v="A"/>
    <s v="Bundled"/>
    <s v="O"/>
    <x v="8"/>
    <x v="0"/>
    <n v="968.6"/>
    <n v="26122"/>
    <n v="2065"/>
    <n v="737.6"/>
    <n v="15785"/>
    <n v="708"/>
    <n v="700.2"/>
    <n v="20543"/>
    <n v="19"/>
  </r>
  <r>
    <n v="2010"/>
    <n v="17860"/>
    <s v="City of St Charles"/>
    <s v="A"/>
    <s v="Bundled"/>
    <s v="O"/>
    <x v="6"/>
    <x v="0"/>
    <n v="13061"/>
    <n v="129877"/>
    <n v="13156"/>
    <n v="15958"/>
    <n v="190225"/>
    <n v="2220"/>
    <n v="13868"/>
    <n v="204123"/>
    <n v="48"/>
  </r>
  <r>
    <n v="2010"/>
    <n v="17862"/>
    <s v="City of St Charles"/>
    <s v="A"/>
    <s v="Bundled"/>
    <s v="O"/>
    <x v="5"/>
    <x v="0"/>
    <n v="1596"/>
    <n v="12279"/>
    <n v="1557"/>
    <n v="970"/>
    <n v="9140"/>
    <n v="203"/>
    <n v="0"/>
    <n v="0"/>
    <n v="0"/>
  </r>
  <r>
    <n v="2010"/>
    <n v="17865"/>
    <s v="City of St Clairsville"/>
    <s v="A"/>
    <s v="Bundled"/>
    <s v="O"/>
    <x v="9"/>
    <x v="0"/>
    <n v="3079"/>
    <n v="29722"/>
    <n v="2554"/>
    <n v="2313"/>
    <n v="22238"/>
    <n v="378"/>
    <s v="."/>
    <s v="."/>
    <s v="."/>
  </r>
  <r>
    <n v="2010"/>
    <n v="17868"/>
    <s v="St Croix Electric Coop"/>
    <s v="A"/>
    <s v="Bundled"/>
    <s v="O"/>
    <x v="7"/>
    <x v="1"/>
    <n v="16657"/>
    <n v="145312"/>
    <n v="9473"/>
    <n v="2493"/>
    <n v="27349"/>
    <n v="441"/>
    <n v="788"/>
    <n v="8761"/>
    <n v="3"/>
  </r>
  <r>
    <n v="2010"/>
    <n v="17872"/>
    <s v="City of St Francis"/>
    <s v="A"/>
    <s v="Bundled"/>
    <s v="O"/>
    <x v="23"/>
    <x v="0"/>
    <n v="634"/>
    <n v="5166"/>
    <n v="751"/>
    <n v="676"/>
    <n v="5837"/>
    <n v="271"/>
    <s v="."/>
    <s v="."/>
    <s v="."/>
  </r>
  <r>
    <n v="2010"/>
    <n v="17874"/>
    <s v="City of St George"/>
    <s v="A"/>
    <s v="Bundled"/>
    <s v="O"/>
    <x v="44"/>
    <x v="0"/>
    <n v="20759"/>
    <n v="267184"/>
    <n v="22526"/>
    <n v="9834"/>
    <n v="104990"/>
    <n v="3762"/>
    <n v="16349"/>
    <n v="222975"/>
    <n v="632"/>
  </r>
  <r>
    <n v="2010"/>
    <n v="17876"/>
    <s v="City of St James"/>
    <s v="A"/>
    <s v="Bundled"/>
    <s v="O"/>
    <x v="5"/>
    <x v="0"/>
    <n v="1567"/>
    <n v="19090"/>
    <n v="1875"/>
    <n v="1872"/>
    <n v="23357"/>
    <n v="376"/>
    <n v="1118"/>
    <n v="17745"/>
    <n v="1"/>
  </r>
  <r>
    <n v="2010"/>
    <n v="17877"/>
    <s v="City of St James"/>
    <s v="A"/>
    <s v="Bundled"/>
    <s v="O"/>
    <x v="20"/>
    <x v="0"/>
    <n v="2189"/>
    <n v="22534"/>
    <n v="1707"/>
    <n v="2637.2"/>
    <n v="31918"/>
    <n v="292"/>
    <n v="576.70000000000005"/>
    <n v="7507"/>
    <n v="5"/>
  </r>
  <r>
    <n v="2010"/>
    <n v="17879"/>
    <s v="St John City of"/>
    <s v="A"/>
    <s v="Bundled"/>
    <s v="O"/>
    <x v="23"/>
    <x v="0"/>
    <n v="636"/>
    <n v="5699"/>
    <n v="706"/>
    <n v="524"/>
    <n v="4797"/>
    <n v="170"/>
    <n v="0"/>
    <n v="0"/>
    <n v="0"/>
  </r>
  <r>
    <n v="2010"/>
    <n v="17886"/>
    <s v="City of St Louis"/>
    <s v="A"/>
    <s v="Bundled"/>
    <s v="O"/>
    <x v="25"/>
    <x v="0"/>
    <n v="1512"/>
    <n v="12627"/>
    <n v="1657"/>
    <n v="2101"/>
    <n v="18112"/>
    <n v="283"/>
    <n v="795"/>
    <n v="8417"/>
    <n v="2"/>
  </r>
  <r>
    <n v="2010"/>
    <n v="17889"/>
    <s v="City of St Martinville"/>
    <s v="A"/>
    <s v="Bundled"/>
    <s v="O"/>
    <x v="2"/>
    <x v="0"/>
    <n v="4112.2"/>
    <n v="33090"/>
    <n v="2914"/>
    <n v="546.70000000000005"/>
    <n v="4524"/>
    <n v="429"/>
    <n v="1688.1"/>
    <n v="19099"/>
    <n v="109"/>
  </r>
  <r>
    <n v="2010"/>
    <n v="17891"/>
    <s v="City of St Marys"/>
    <s v="A"/>
    <s v="Bundled"/>
    <s v="O"/>
    <x v="9"/>
    <x v="0"/>
    <n v="3505"/>
    <n v="37434"/>
    <n v="3589"/>
    <n v="3815"/>
    <n v="46047"/>
    <n v="488"/>
    <n v="8759"/>
    <n v="128478"/>
    <n v="17"/>
  </r>
  <r>
    <n v="2010"/>
    <n v="17893"/>
    <s v="Texas Power, LP"/>
    <s v="D"/>
    <s v="Bundled"/>
    <s v="O"/>
    <x v="27"/>
    <x v="2"/>
    <n v="41940"/>
    <n v="372835"/>
    <n v="20820"/>
    <n v="6803"/>
    <n v="55762"/>
    <n v="1571"/>
    <s v="."/>
    <s v="."/>
    <s v="."/>
  </r>
  <r>
    <n v="2010"/>
    <n v="17894"/>
    <s v="City of St Marys"/>
    <s v="A"/>
    <s v="Bundled"/>
    <s v="O"/>
    <x v="23"/>
    <x v="0"/>
    <n v="1018"/>
    <n v="9283"/>
    <n v="882"/>
    <n v="1021"/>
    <n v="9744"/>
    <n v="185"/>
    <s v="."/>
    <s v="."/>
    <s v="."/>
  </r>
  <r>
    <n v="2010"/>
    <n v="17896"/>
    <s v="City of Shasta Lake"/>
    <s v="A"/>
    <s v="Bundled"/>
    <s v="O"/>
    <x v="19"/>
    <x v="0"/>
    <n v="5398"/>
    <n v="39852"/>
    <n v="4040"/>
    <n v="1679"/>
    <n v="11705"/>
    <n v="353"/>
    <n v="8010"/>
    <n v="122707"/>
    <n v="11"/>
  </r>
  <r>
    <n v="2010"/>
    <n v="17898"/>
    <s v="City of Saint Paul"/>
    <s v="A"/>
    <s v="Bundled"/>
    <s v="O"/>
    <x v="15"/>
    <x v="0"/>
    <n v="396"/>
    <n v="841"/>
    <n v="154"/>
    <n v="1082"/>
    <n v="2031"/>
    <n v="64"/>
    <n v="541"/>
    <n v="1104"/>
    <n v="17"/>
  </r>
  <r>
    <n v="2010"/>
    <n v="17899"/>
    <s v="City of St Paul"/>
    <s v="A"/>
    <s v="Bundled"/>
    <s v="O"/>
    <x v="26"/>
    <x v="0"/>
    <n v="1063"/>
    <n v="12078"/>
    <n v="974"/>
    <n v="475"/>
    <n v="4546"/>
    <n v="240"/>
    <n v="651"/>
    <n v="9057"/>
    <n v="22"/>
  </r>
  <r>
    <n v="2010"/>
    <n v="17900"/>
    <s v="City of Saint Peter"/>
    <s v="A"/>
    <s v="Bundled"/>
    <s v="O"/>
    <x v="5"/>
    <x v="0"/>
    <n v="3550"/>
    <n v="28533"/>
    <n v="3657"/>
    <n v="3755"/>
    <n v="37676"/>
    <n v="442"/>
    <n v="2131"/>
    <n v="25268"/>
    <n v="5"/>
  </r>
  <r>
    <n v="2010"/>
    <n v="17918"/>
    <s v="City of St Robert"/>
    <s v="A"/>
    <s v="Bundled"/>
    <s v="O"/>
    <x v="20"/>
    <x v="0"/>
    <n v="2084"/>
    <n v="22076"/>
    <n v="1943"/>
    <n v="4510"/>
    <n v="41580"/>
    <n v="567"/>
    <s v="."/>
    <s v="."/>
    <s v="."/>
  </r>
  <r>
    <n v="2010"/>
    <n v="17924"/>
    <s v="City of Stafford"/>
    <s v="A"/>
    <s v="Bundled"/>
    <s v="O"/>
    <x v="23"/>
    <x v="0"/>
    <n v="516"/>
    <n v="4659"/>
    <n v="609"/>
    <n v="330"/>
    <n v="4323"/>
    <n v="134"/>
    <s v="."/>
    <s v="."/>
    <s v="."/>
  </r>
  <r>
    <n v="2010"/>
    <n v="17946"/>
    <s v="City of Stanberry"/>
    <s v="A"/>
    <s v="Bundled"/>
    <s v="O"/>
    <x v="20"/>
    <x v="0"/>
    <n v="692.4"/>
    <n v="5452"/>
    <n v="529"/>
    <n v="416.3"/>
    <n v="3792"/>
    <n v="134"/>
    <s v="."/>
    <s v="."/>
    <s v="."/>
  </r>
  <r>
    <n v="2010"/>
    <n v="17979"/>
    <s v="Stanton County Public Pwr Dist"/>
    <s v="A"/>
    <s v="Bundled"/>
    <s v="O"/>
    <x v="26"/>
    <x v="4"/>
    <n v="3262.2"/>
    <n v="31444"/>
    <n v="2206"/>
    <n v="1969.9"/>
    <n v="16261"/>
    <n v="570"/>
    <n v="741.4"/>
    <n v="6476"/>
    <n v="2"/>
  </r>
  <r>
    <n v="2010"/>
    <n v="17981"/>
    <s v="Stantonsburg Town of"/>
    <s v="A"/>
    <s v="Bundled"/>
    <s v="O"/>
    <x v="18"/>
    <x v="0"/>
    <n v="1707"/>
    <n v="14676"/>
    <n v="1099"/>
    <n v="233"/>
    <n v="2095"/>
    <n v="76"/>
    <n v="472"/>
    <n v="4941"/>
    <n v="9"/>
  </r>
  <r>
    <n v="2010"/>
    <n v="17983"/>
    <s v="City of Staples"/>
    <s v="A"/>
    <s v="Bundled"/>
    <s v="O"/>
    <x v="5"/>
    <x v="0"/>
    <n v="966"/>
    <n v="9090"/>
    <n v="1007"/>
    <n v="705"/>
    <n v="6593"/>
    <n v="210"/>
    <n v="471"/>
    <n v="6286"/>
    <n v="7"/>
  </r>
  <r>
    <n v="2010"/>
    <n v="18004"/>
    <s v="City of Starke"/>
    <s v="A"/>
    <s v="Bundled"/>
    <s v="O"/>
    <x v="17"/>
    <x v="0"/>
    <n v="3481"/>
    <n v="25729"/>
    <n v="1963"/>
    <n v="6579"/>
    <n v="46523"/>
    <n v="752"/>
    <s v="."/>
    <s v="."/>
    <s v="."/>
  </r>
  <r>
    <n v="2010"/>
    <n v="18006"/>
    <s v="City of Starkville"/>
    <s v="A"/>
    <s v="Bundled"/>
    <s v="O"/>
    <x v="1"/>
    <x v="0"/>
    <n v="13114"/>
    <n v="131981"/>
    <n v="10472"/>
    <n v="13867"/>
    <n v="137936"/>
    <n v="2009"/>
    <n v="10105"/>
    <n v="141085"/>
    <n v="6"/>
  </r>
  <r>
    <n v="2010"/>
    <n v="18014"/>
    <s v="City of State Center"/>
    <s v="A"/>
    <s v="Bundled"/>
    <s v="O"/>
    <x v="11"/>
    <x v="0"/>
    <n v="1448"/>
    <n v="9552"/>
    <n v="884"/>
    <n v="183"/>
    <n v="1181"/>
    <n v="74"/>
    <n v="270"/>
    <n v="2108"/>
    <n v="9"/>
  </r>
  <r>
    <n v="2010"/>
    <n v="18019"/>
    <s v="Stearns Cooperative Elec Assn"/>
    <s v="A"/>
    <s v="Bundled"/>
    <s v="O"/>
    <x v="5"/>
    <x v="1"/>
    <n v="34838.1"/>
    <n v="370332"/>
    <n v="22553"/>
    <n v="7237.1"/>
    <n v="81823"/>
    <n v="1490"/>
    <n v="3188.6"/>
    <n v="38912"/>
    <n v="379"/>
  </r>
  <r>
    <n v="2010"/>
    <n v="18022"/>
    <s v="City of Statesville"/>
    <s v="A"/>
    <s v="Bundled"/>
    <s v="O"/>
    <x v="18"/>
    <x v="0"/>
    <n v="11815"/>
    <n v="120478"/>
    <n v="10303"/>
    <n v="18569"/>
    <n v="207517"/>
    <n v="2544"/>
    <n v="8366"/>
    <n v="116636"/>
    <n v="67"/>
  </r>
  <r>
    <n v="2010"/>
    <n v="18045"/>
    <s v="City of Steelville"/>
    <s v="A"/>
    <s v="Bundled"/>
    <s v="O"/>
    <x v="20"/>
    <x v="0"/>
    <n v="962"/>
    <n v="8931"/>
    <n v="646"/>
    <n v="578"/>
    <n v="5444"/>
    <n v="169"/>
    <n v="516"/>
    <n v="5465"/>
    <n v="10"/>
  </r>
  <r>
    <n v="2010"/>
    <n v="18047"/>
    <s v="Steele-Waseca Cooperative Electric"/>
    <s v="A"/>
    <s v="Bundled"/>
    <s v="O"/>
    <x v="5"/>
    <x v="1"/>
    <n v="12974.8"/>
    <n v="103389"/>
    <n v="8570"/>
    <n v="5258.8"/>
    <n v="49192"/>
    <n v="836"/>
    <n v="5258.9"/>
    <n v="82228"/>
    <n v="21"/>
  </r>
  <r>
    <n v="2010"/>
    <n v="18051"/>
    <s v="Town of Steilacoom"/>
    <s v="A"/>
    <s v="Bundled"/>
    <s v="O"/>
    <x v="22"/>
    <x v="0"/>
    <n v="2154.1999999999998"/>
    <n v="30876"/>
    <n v="2679"/>
    <n v="428.1"/>
    <n v="6931"/>
    <n v="163"/>
    <s v="."/>
    <s v="."/>
    <s v="."/>
  </r>
  <r>
    <n v="2010"/>
    <n v="18063"/>
    <s v="City of Stephen"/>
    <s v="A"/>
    <s v="Bundled"/>
    <s v="O"/>
    <x v="5"/>
    <x v="0"/>
    <n v="435.7"/>
    <n v="4231"/>
    <n v="298"/>
    <n v="375.1"/>
    <n v="4955"/>
    <n v="94"/>
    <s v="."/>
    <s v="."/>
    <s v="."/>
  </r>
  <r>
    <n v="2010"/>
    <n v="18074"/>
    <s v="City of Stephenson"/>
    <s v="A"/>
    <s v="Bundled"/>
    <s v="O"/>
    <x v="25"/>
    <x v="0"/>
    <n v="284.60000000000002"/>
    <n v="2763"/>
    <n v="391"/>
    <n v="365.3"/>
    <n v="3060"/>
    <n v="107"/>
    <n v="12.7"/>
    <n v="116"/>
    <n v="1"/>
  </r>
  <r>
    <n v="2010"/>
    <n v="18085"/>
    <s v="South Central Power Company"/>
    <s v="A"/>
    <s v="Bundled"/>
    <s v="O"/>
    <x v="9"/>
    <x v="1"/>
    <n v="153186"/>
    <n v="1507098"/>
    <n v="106090"/>
    <n v="37508"/>
    <n v="385655"/>
    <n v="8760"/>
    <n v="30508"/>
    <n v="407277"/>
    <n v="100"/>
  </r>
  <r>
    <n v="2010"/>
    <n v="18086"/>
    <s v="City of Sterling"/>
    <s v="A"/>
    <s v="Bundled"/>
    <s v="O"/>
    <x v="23"/>
    <x v="0"/>
    <n v="1209"/>
    <n v="9146"/>
    <n v="968"/>
    <n v="1380"/>
    <n v="9949"/>
    <n v="173"/>
    <s v="."/>
    <s v="."/>
    <s v="."/>
  </r>
  <r>
    <n v="2010"/>
    <n v="18087"/>
    <s v="Town of Sterling"/>
    <s v="A"/>
    <s v="Bundled"/>
    <s v="O"/>
    <x v="33"/>
    <x v="0"/>
    <n v="4640"/>
    <n v="28676"/>
    <n v="3301"/>
    <n v="794"/>
    <n v="4946"/>
    <n v="257"/>
    <n v="3254"/>
    <n v="24401"/>
    <n v="151"/>
  </r>
  <r>
    <n v="2010"/>
    <n v="18100"/>
    <s v="Steuben County Rural E M C"/>
    <s v="A"/>
    <s v="Bundled"/>
    <s v="O"/>
    <x v="12"/>
    <x v="1"/>
    <n v="9404"/>
    <n v="86772"/>
    <n v="8916"/>
    <n v="2901"/>
    <n v="30093"/>
    <n v="530"/>
    <n v="3573"/>
    <n v="43621"/>
    <n v="9"/>
  </r>
  <r>
    <n v="2010"/>
    <n v="18102"/>
    <s v="Steuben Rural Elec Coop, Inc"/>
    <s v="A"/>
    <s v="Bundled"/>
    <s v="O"/>
    <x v="8"/>
    <x v="1"/>
    <n v="7153"/>
    <n v="62760"/>
    <n v="6090"/>
    <n v="1436"/>
    <n v="14580"/>
    <n v="218"/>
    <s v="."/>
    <s v="."/>
    <s v="."/>
  </r>
  <r>
    <n v="2010"/>
    <n v="18125"/>
    <s v="Stillwater Utilities Authority"/>
    <s v="A"/>
    <s v="Bundled"/>
    <s v="O"/>
    <x v="24"/>
    <x v="0"/>
    <n v="18322"/>
    <n v="195515"/>
    <n v="17368"/>
    <n v="14422"/>
    <n v="166990"/>
    <n v="2190"/>
    <n v="7352"/>
    <n v="121948"/>
    <n v="5"/>
  </r>
  <r>
    <n v="2010"/>
    <n v="18126"/>
    <s v="City of Stilwell"/>
    <s v="A"/>
    <s v="Bundled"/>
    <s v="O"/>
    <x v="24"/>
    <x v="0"/>
    <n v="1350"/>
    <n v="14451"/>
    <n v="1515"/>
    <n v="2059"/>
    <n v="26338"/>
    <n v="446"/>
    <n v="2650"/>
    <n v="40400"/>
    <n v="9"/>
  </r>
  <r>
    <n v="2010"/>
    <n v="18129"/>
    <s v="City of Stratton"/>
    <s v="A"/>
    <s v="Bundled"/>
    <s v="O"/>
    <x v="26"/>
    <x v="0"/>
    <n v="235"/>
    <n v="2183"/>
    <n v="209"/>
    <n v="141"/>
    <n v="1971"/>
    <n v="84"/>
    <s v="."/>
    <s v="."/>
    <s v="."/>
  </r>
  <r>
    <n v="2010"/>
    <n v="18137"/>
    <s v="City of Stockton"/>
    <s v="A"/>
    <s v="Bundled"/>
    <s v="O"/>
    <x v="23"/>
    <x v="0"/>
    <n v="871"/>
    <n v="6329"/>
    <n v="690"/>
    <n v="935"/>
    <n v="6184"/>
    <n v="231"/>
    <n v="119"/>
    <n v="923"/>
    <n v="26"/>
  </r>
  <r>
    <n v="2010"/>
    <n v="18177"/>
    <s v="Story City City of"/>
    <s v="A"/>
    <s v="Bundled"/>
    <s v="O"/>
    <x v="11"/>
    <x v="0"/>
    <n v="1906"/>
    <n v="16929"/>
    <n v="1658"/>
    <n v="661"/>
    <n v="4801"/>
    <n v="192"/>
    <n v="2528"/>
    <n v="29625"/>
    <n v="48"/>
  </r>
  <r>
    <n v="2010"/>
    <n v="18181"/>
    <s v="Stoughton City of"/>
    <s v="A"/>
    <s v="Bundled"/>
    <s v="O"/>
    <x v="7"/>
    <x v="0"/>
    <n v="7250.5"/>
    <n v="66538"/>
    <n v="7585"/>
    <n v="5109.8"/>
    <n v="51342"/>
    <n v="839"/>
    <n v="1652.2"/>
    <n v="20215"/>
    <n v="3"/>
  </r>
  <r>
    <n v="2010"/>
    <n v="18193"/>
    <s v="Strategic Energy LLC"/>
    <s v="B"/>
    <s v="Energy"/>
    <s v="O"/>
    <x v="19"/>
    <x v="2"/>
    <s v="."/>
    <s v="."/>
    <s v="."/>
    <n v="190733"/>
    <n v="2434466"/>
    <n v="446"/>
    <n v="12174"/>
    <n v="155391"/>
    <n v="29"/>
  </r>
  <r>
    <n v="2010"/>
    <n v="18193"/>
    <s v="Strategic Energy LLC"/>
    <s v="B"/>
    <s v="Energy"/>
    <s v="O"/>
    <x v="48"/>
    <x v="2"/>
    <s v="."/>
    <s v="."/>
    <s v="."/>
    <n v="88939"/>
    <n v="907589"/>
    <n v="936"/>
    <s v="."/>
    <s v="."/>
    <s v="."/>
  </r>
  <r>
    <n v="2010"/>
    <n v="18193"/>
    <s v="Strategic Energy LLC"/>
    <s v="B"/>
    <s v="Energy"/>
    <s v="O"/>
    <x v="6"/>
    <x v="2"/>
    <s v="."/>
    <s v="."/>
    <s v="."/>
    <n v="184562"/>
    <n v="2174815"/>
    <n v="3221"/>
    <s v="."/>
    <s v="."/>
    <s v="."/>
  </r>
  <r>
    <n v="2010"/>
    <n v="18193"/>
    <s v="Strategic Energy LLC"/>
    <s v="B"/>
    <s v="Energy"/>
    <s v="O"/>
    <x v="33"/>
    <x v="2"/>
    <s v="."/>
    <s v="."/>
    <s v="."/>
    <n v="367509"/>
    <n v="3708146"/>
    <n v="6374"/>
    <s v="."/>
    <s v="."/>
    <s v="."/>
  </r>
  <r>
    <n v="2010"/>
    <n v="18193"/>
    <s v="Strategic Energy LLC"/>
    <s v="B"/>
    <s v="Energy"/>
    <s v="O"/>
    <x v="3"/>
    <x v="2"/>
    <s v="."/>
    <s v="."/>
    <s v="."/>
    <n v="202035"/>
    <n v="1915593"/>
    <n v="3513"/>
    <s v="."/>
    <s v="."/>
    <s v="."/>
  </r>
  <r>
    <n v="2010"/>
    <n v="18193"/>
    <s v="Strategic Energy LLC"/>
    <s v="B"/>
    <s v="Energy"/>
    <s v="O"/>
    <x v="25"/>
    <x v="2"/>
    <s v="."/>
    <s v="."/>
    <s v="."/>
    <n v="25667"/>
    <n v="366166"/>
    <n v="206"/>
    <s v="."/>
    <s v="."/>
    <s v="."/>
  </r>
  <r>
    <n v="2010"/>
    <n v="18193"/>
    <s v="Strategic Energy LLC"/>
    <s v="B"/>
    <s v="Energy"/>
    <s v="O"/>
    <x v="37"/>
    <x v="2"/>
    <s v="."/>
    <s v="."/>
    <s v="."/>
    <n v="194268"/>
    <n v="1990399"/>
    <n v="566"/>
    <s v="."/>
    <s v="."/>
    <s v="."/>
  </r>
  <r>
    <n v="2010"/>
    <n v="18193"/>
    <s v="Strategic Energy LLC"/>
    <s v="B"/>
    <s v="Energy"/>
    <s v="O"/>
    <x v="8"/>
    <x v="2"/>
    <s v="."/>
    <s v="."/>
    <s v="."/>
    <n v="292535"/>
    <n v="2769102"/>
    <n v="3208"/>
    <n v="18672"/>
    <n v="176751"/>
    <n v="205"/>
  </r>
  <r>
    <n v="2010"/>
    <n v="18193"/>
    <s v="Strategic Energy LLC"/>
    <s v="B"/>
    <s v="Energy"/>
    <s v="O"/>
    <x v="9"/>
    <x v="2"/>
    <s v="."/>
    <s v="."/>
    <s v="."/>
    <n v="39122"/>
    <n v="557164"/>
    <n v="469"/>
    <n v="2497"/>
    <n v="35564"/>
    <n v="30"/>
  </r>
  <r>
    <n v="2010"/>
    <n v="18193"/>
    <s v="Strategic Energy LLC"/>
    <s v="B"/>
    <s v="Energy"/>
    <s v="O"/>
    <x v="46"/>
    <x v="2"/>
    <n v="3273"/>
    <n v="38727"/>
    <n v="37"/>
    <n v="304380"/>
    <n v="3601619"/>
    <n v="3626"/>
    <n v="19637"/>
    <n v="232363"/>
    <n v="234"/>
  </r>
  <r>
    <n v="2010"/>
    <n v="18193"/>
    <s v="Strategic Energy LLC"/>
    <s v="D"/>
    <s v="Bundled"/>
    <s v="O"/>
    <x v="27"/>
    <x v="2"/>
    <s v="."/>
    <s v="."/>
    <s v="."/>
    <n v="1251697"/>
    <n v="12364159"/>
    <n v="11787"/>
    <s v="."/>
    <s v="."/>
    <s v="."/>
  </r>
  <r>
    <n v="2010"/>
    <n v="18199"/>
    <s v="Swisher Electric Coop, Inc"/>
    <s v="A"/>
    <s v="Bundled"/>
    <s v="O"/>
    <x v="27"/>
    <x v="1"/>
    <n v="2825"/>
    <n v="23738"/>
    <n v="3373"/>
    <n v="1495"/>
    <n v="13595"/>
    <n v="347"/>
    <n v="13739"/>
    <n v="111107"/>
    <n v="4064"/>
  </r>
  <r>
    <n v="2010"/>
    <n v="18200"/>
    <s v="Village of Stratford"/>
    <s v="A"/>
    <s v="Bundled"/>
    <s v="O"/>
    <x v="7"/>
    <x v="0"/>
    <n v="543"/>
    <n v="5544"/>
    <n v="680"/>
    <n v="671"/>
    <n v="7185"/>
    <n v="159"/>
    <n v="376"/>
    <n v="4419"/>
    <n v="6"/>
  </r>
  <r>
    <n v="2010"/>
    <n v="18201"/>
    <s v="City of Stratford"/>
    <s v="A"/>
    <s v="Bundled"/>
    <s v="O"/>
    <x v="11"/>
    <x v="0"/>
    <n v="327"/>
    <n v="2582"/>
    <n v="318"/>
    <n v="279"/>
    <n v="2446"/>
    <n v="72"/>
    <n v="0"/>
    <n v="0"/>
    <n v="0"/>
  </r>
  <r>
    <n v="2010"/>
    <n v="18203"/>
    <s v="Tallapoosa River Elec Coop Inc"/>
    <s v="A"/>
    <s v="Bundled"/>
    <s v="O"/>
    <x v="16"/>
    <x v="1"/>
    <n v="41160.400000000001"/>
    <n v="356049"/>
    <n v="23608"/>
    <n v="4874.7"/>
    <n v="45405"/>
    <n v="878"/>
    <n v="8624.1"/>
    <n v="97402"/>
    <n v="9"/>
  </r>
  <r>
    <n v="2010"/>
    <n v="18204"/>
    <s v="City of Strawberry Point"/>
    <s v="A"/>
    <s v="Bundled"/>
    <s v="O"/>
    <x v="11"/>
    <x v="0"/>
    <n v="594"/>
    <n v="4522"/>
    <n v="625"/>
    <n v="475"/>
    <n v="3875"/>
    <n v="172"/>
    <s v="."/>
    <s v="."/>
    <s v="."/>
  </r>
  <r>
    <n v="2010"/>
    <n v="18206"/>
    <s v="Strawberry Electric Serv Dist"/>
    <s v="A"/>
    <s v="Bundled"/>
    <s v="O"/>
    <x v="44"/>
    <x v="4"/>
    <n v="3808.7"/>
    <n v="35869"/>
    <n v="2699"/>
    <n v="775.7"/>
    <n v="6613"/>
    <n v="438"/>
    <n v="420.1"/>
    <n v="4603"/>
    <n v="38"/>
  </r>
  <r>
    <n v="2010"/>
    <n v="18217"/>
    <s v="City of Stromsburg"/>
    <s v="A"/>
    <s v="Bundled"/>
    <s v="O"/>
    <x v="26"/>
    <x v="0"/>
    <n v="506"/>
    <n v="6390"/>
    <n v="501"/>
    <n v="193.1"/>
    <n v="1992"/>
    <n v="130"/>
    <n v="170.9"/>
    <n v="2419"/>
    <n v="15"/>
  </r>
  <r>
    <n v="2010"/>
    <n v="18224"/>
    <s v="City of Stroud"/>
    <s v="A"/>
    <s v="Bundled"/>
    <s v="O"/>
    <x v="24"/>
    <x v="0"/>
    <n v="1268"/>
    <n v="13392"/>
    <n v="1183"/>
    <n v="1551"/>
    <n v="16654"/>
    <n v="259"/>
    <n v="28"/>
    <n v="315"/>
    <n v="5"/>
  </r>
  <r>
    <n v="2010"/>
    <n v="18230"/>
    <s v="City of Stuart"/>
    <s v="A"/>
    <s v="Bundled"/>
    <s v="O"/>
    <x v="26"/>
    <x v="0"/>
    <n v="380"/>
    <n v="3702"/>
    <n v="303"/>
    <n v="207"/>
    <n v="2397"/>
    <n v="110"/>
    <s v="."/>
    <s v="."/>
    <s v="."/>
  </r>
  <r>
    <n v="2010"/>
    <n v="18231"/>
    <s v="Stuart City of"/>
    <s v="A"/>
    <s v="Bundled"/>
    <s v="O"/>
    <x v="11"/>
    <x v="0"/>
    <n v="747.5"/>
    <n v="6666"/>
    <n v="726"/>
    <n v="786.2"/>
    <n v="7351"/>
    <n v="165"/>
    <s v="."/>
    <s v="."/>
    <s v="."/>
  </r>
  <r>
    <n v="2010"/>
    <n v="18249"/>
    <s v="Sturgeon Bay City of"/>
    <s v="A"/>
    <s v="Bundled"/>
    <s v="O"/>
    <x v="7"/>
    <x v="0"/>
    <n v="5677.4"/>
    <n v="52955"/>
    <n v="7049"/>
    <n v="7930.4"/>
    <n v="84673"/>
    <n v="1582"/>
    <n v="527"/>
    <n v="7199"/>
    <n v="1"/>
  </r>
  <r>
    <n v="2010"/>
    <n v="18250"/>
    <s v="Town of Straughn"/>
    <s v="A"/>
    <s v="Bundled"/>
    <s v="O"/>
    <x v="12"/>
    <x v="0"/>
    <n v="109.9"/>
    <n v="1664"/>
    <n v="128"/>
    <n v="11.7"/>
    <n v="248"/>
    <n v="24"/>
    <n v="0.5"/>
    <n v="6"/>
    <n v="1"/>
  </r>
  <r>
    <n v="2010"/>
    <n v="18252"/>
    <s v="City of Sturgis"/>
    <s v="A"/>
    <s v="Bundled"/>
    <s v="O"/>
    <x v="25"/>
    <x v="0"/>
    <n v="5462"/>
    <n v="51351"/>
    <n v="6074"/>
    <n v="5223"/>
    <n v="39052"/>
    <n v="908"/>
    <n v="11156"/>
    <n v="132600"/>
    <n v="51"/>
  </r>
  <r>
    <n v="2010"/>
    <n v="18260"/>
    <s v="Surprise Valley Electrification Corp."/>
    <s v="A"/>
    <s v="Bundled"/>
    <s v="O"/>
    <x v="19"/>
    <x v="1"/>
    <n v="2437.3000000000002"/>
    <n v="34930"/>
    <n v="2826"/>
    <n v="670.4"/>
    <n v="9353"/>
    <n v="848"/>
    <n v="2850.8"/>
    <n v="46118"/>
    <n v="766"/>
  </r>
  <r>
    <n v="2010"/>
    <n v="18260"/>
    <s v="Surprise Valley Electrification Corp."/>
    <s v="A"/>
    <s v="Bundled"/>
    <s v="O"/>
    <x v="14"/>
    <x v="1"/>
    <n v="1.8"/>
    <n v="19"/>
    <n v="4"/>
    <n v="5.9"/>
    <n v="85"/>
    <n v="6"/>
    <s v="."/>
    <s v="."/>
    <s v="."/>
  </r>
  <r>
    <n v="2010"/>
    <n v="18260"/>
    <s v="Surprise Valley Electrification Corp."/>
    <s v="A"/>
    <s v="Bundled"/>
    <s v="O"/>
    <x v="35"/>
    <x v="1"/>
    <n v="1119"/>
    <n v="16387"/>
    <n v="1146"/>
    <n v="252.5"/>
    <n v="3495"/>
    <n v="346"/>
    <n v="828"/>
    <n v="13248"/>
    <n v="249"/>
  </r>
  <r>
    <n v="2010"/>
    <n v="18273"/>
    <s v="City of Sullivan"/>
    <s v="A"/>
    <s v="Bundled"/>
    <s v="O"/>
    <x v="20"/>
    <x v="0"/>
    <n v="4186"/>
    <n v="42000"/>
    <n v="3128"/>
    <n v="1016"/>
    <n v="8000"/>
    <n v="427"/>
    <n v="4370"/>
    <n v="54000"/>
    <n v="106"/>
  </r>
  <r>
    <n v="2010"/>
    <n v="18277"/>
    <s v="City of Sullivan"/>
    <s v="A"/>
    <s v="Bundled"/>
    <s v="O"/>
    <x v="6"/>
    <x v="0"/>
    <n v="2153"/>
    <n v="19456"/>
    <n v="2783"/>
    <n v="2054"/>
    <n v="21524"/>
    <n v="548"/>
    <n v="1743"/>
    <n v="19336"/>
    <n v="4"/>
  </r>
  <r>
    <n v="2010"/>
    <n v="18280"/>
    <s v="Sulphur Springs Valley E C Inc"/>
    <s v="A"/>
    <s v="Bundled"/>
    <s v="O"/>
    <x v="13"/>
    <x v="1"/>
    <n v="49435.9"/>
    <n v="367327"/>
    <n v="41454"/>
    <n v="42969"/>
    <n v="383826"/>
    <n v="9605"/>
    <n v="6237.3"/>
    <n v="68135"/>
    <n v="4"/>
  </r>
  <r>
    <n v="2010"/>
    <n v="18282"/>
    <s v="City of Sumas"/>
    <s v="A"/>
    <s v="Bundled"/>
    <s v="O"/>
    <x v="22"/>
    <x v="0"/>
    <n v="331"/>
    <n v="4846"/>
    <n v="537"/>
    <n v="309"/>
    <n v="5068"/>
    <n v="131"/>
    <n v="1197"/>
    <n v="19939"/>
    <n v="16"/>
  </r>
  <r>
    <n v="2010"/>
    <n v="18284"/>
    <s v="Borough of Summerhill"/>
    <s v="A"/>
    <s v="Bundled"/>
    <s v="O"/>
    <x v="46"/>
    <x v="0"/>
    <n v="241.1"/>
    <n v="2587"/>
    <n v="261"/>
    <n v="78.900000000000006"/>
    <n v="740"/>
    <n v="41"/>
    <s v="."/>
    <s v="."/>
    <s v="."/>
  </r>
  <r>
    <n v="2010"/>
    <n v="18301"/>
    <s v="City of Sumner"/>
    <s v="A"/>
    <s v="Bundled"/>
    <s v="O"/>
    <x v="11"/>
    <x v="0"/>
    <n v="808"/>
    <n v="9392"/>
    <n v="972"/>
    <n v="643"/>
    <n v="6729"/>
    <n v="265"/>
    <s v="."/>
    <s v="."/>
    <s v="."/>
  </r>
  <r>
    <n v="2010"/>
    <n v="18304"/>
    <s v="Sumter Electric Coop, Inc"/>
    <s v="A"/>
    <s v="Bundled"/>
    <s v="O"/>
    <x v="17"/>
    <x v="1"/>
    <n v="270893"/>
    <n v="2145525"/>
    <n v="156784"/>
    <n v="27523"/>
    <n v="197093"/>
    <n v="14341"/>
    <n v="57762"/>
    <n v="612126"/>
    <n v="1046"/>
  </r>
  <r>
    <n v="2010"/>
    <n v="18305"/>
    <s v="Sumter Electric Member Corp"/>
    <s v="A"/>
    <s v="Bundled"/>
    <s v="O"/>
    <x v="10"/>
    <x v="1"/>
    <n v="29850"/>
    <n v="275435"/>
    <n v="14685"/>
    <n v="10497"/>
    <n v="82574"/>
    <n v="5060"/>
    <n v="2841"/>
    <n v="39041"/>
    <n v="14"/>
  </r>
  <r>
    <n v="2010"/>
    <n v="18312"/>
    <s v="Sun Prairie Water &amp; Light Comm"/>
    <s v="A"/>
    <s v="Bundled"/>
    <s v="O"/>
    <x v="7"/>
    <x v="0"/>
    <n v="10253.299999999999"/>
    <n v="100715"/>
    <n v="12034"/>
    <n v="11398.5"/>
    <n v="125081"/>
    <n v="1492"/>
    <n v="975.3"/>
    <n v="13893"/>
    <n v="2"/>
  </r>
  <r>
    <n v="2010"/>
    <n v="18316"/>
    <s v="Sumner-Cowley Elec Coop, Inc"/>
    <s v="A"/>
    <s v="Bundled"/>
    <s v="O"/>
    <x v="23"/>
    <x v="1"/>
    <n v="6970"/>
    <n v="48519"/>
    <n v="3229"/>
    <n v="3194"/>
    <n v="28594"/>
    <n v="1098"/>
    <n v="81"/>
    <n v="427"/>
    <n v="18"/>
  </r>
  <r>
    <n v="2010"/>
    <n v="18330"/>
    <s v="City of Superior"/>
    <s v="A"/>
    <s v="Bundled"/>
    <s v="O"/>
    <x v="26"/>
    <x v="0"/>
    <n v="1033"/>
    <n v="10431"/>
    <n v="1068"/>
    <n v="790"/>
    <n v="7799"/>
    <n v="293"/>
    <n v="499"/>
    <n v="4687"/>
    <n v="13"/>
  </r>
  <r>
    <n v="2010"/>
    <n v="18336"/>
    <s v="Superior Water, Light and Power Co"/>
    <s v="A"/>
    <s v="Bundled"/>
    <s v="O"/>
    <x v="7"/>
    <x v="3"/>
    <n v="9755"/>
    <n v="92644"/>
    <n v="12567"/>
    <n v="11338"/>
    <n v="135714"/>
    <n v="1982"/>
    <n v="29663"/>
    <n v="439780"/>
    <n v="113"/>
  </r>
  <r>
    <n v="2010"/>
    <n v="18339"/>
    <s v="Surry-Yadkin Elec Member Corp"/>
    <s v="A"/>
    <s v="Bundled"/>
    <s v="O"/>
    <x v="18"/>
    <x v="1"/>
    <n v="40561"/>
    <n v="361938"/>
    <n v="26355"/>
    <n v="2447"/>
    <n v="25064"/>
    <n v="362"/>
    <n v="368"/>
    <n v="3177"/>
    <n v="235"/>
  </r>
  <r>
    <n v="2010"/>
    <n v="18354"/>
    <s v="City of Sutton"/>
    <s v="A"/>
    <s v="Bundled"/>
    <s v="O"/>
    <x v="26"/>
    <x v="0"/>
    <n v="753"/>
    <n v="7500"/>
    <n v="669"/>
    <n v="745"/>
    <n v="8737"/>
    <n v="210"/>
    <s v="."/>
    <s v="."/>
    <s v="."/>
  </r>
  <r>
    <n v="2010"/>
    <n v="18360"/>
    <s v="Suwannee Valley Elec Coop Inc"/>
    <s v="A"/>
    <s v="Bundled"/>
    <s v="O"/>
    <x v="17"/>
    <x v="1"/>
    <n v="39961"/>
    <n v="316848"/>
    <n v="21677"/>
    <n v="9782"/>
    <n v="77162"/>
    <n v="3047"/>
    <n v="6793"/>
    <n v="73905"/>
    <n v="7"/>
  </r>
  <r>
    <n v="2010"/>
    <n v="18368"/>
    <s v="Swans Island Electric Coop Inc"/>
    <s v="A"/>
    <s v="Bundled"/>
    <s v="O"/>
    <x v="39"/>
    <x v="1"/>
    <n v="568"/>
    <n v="1869"/>
    <n v="530"/>
    <n v="118"/>
    <n v="403"/>
    <n v="96"/>
    <s v="."/>
    <s v="."/>
    <s v="."/>
  </r>
  <r>
    <n v="2010"/>
    <n v="18371"/>
    <s v="Village of Swanton"/>
    <s v="A"/>
    <s v="Bundled"/>
    <s v="O"/>
    <x v="40"/>
    <x v="0"/>
    <n v="2741"/>
    <n v="26724"/>
    <n v="3160"/>
    <n v="3127"/>
    <n v="27964"/>
    <n v="426"/>
    <s v="."/>
    <s v="."/>
    <s v="."/>
  </r>
  <r>
    <n v="2010"/>
    <n v="18383"/>
    <s v="Taylor Electric Coop"/>
    <s v="A"/>
    <s v="Bundled"/>
    <s v="O"/>
    <x v="7"/>
    <x v="1"/>
    <n v="7163.1"/>
    <n v="56201"/>
    <n v="4121"/>
    <n v="786.7"/>
    <n v="6912"/>
    <n v="220"/>
    <s v="."/>
    <s v="."/>
    <s v="."/>
  </r>
  <r>
    <n v="2010"/>
    <n v="18384"/>
    <s v="City of Sweetwater"/>
    <s v="A"/>
    <s v="Bundled"/>
    <s v="O"/>
    <x v="28"/>
    <x v="0"/>
    <n v="10994"/>
    <n v="124530"/>
    <n v="7003"/>
    <n v="7301"/>
    <n v="74732"/>
    <n v="1767"/>
    <n v="5016"/>
    <n v="56537"/>
    <n v="5"/>
  </r>
  <r>
    <n v="2010"/>
    <n v="18393"/>
    <s v="Village of Sycamore"/>
    <s v="A"/>
    <s v="Bundled"/>
    <s v="O"/>
    <x v="9"/>
    <x v="0"/>
    <n v="522"/>
    <n v="3994"/>
    <n v="514"/>
    <n v="223"/>
    <n v="2176"/>
    <n v="75"/>
    <n v="0"/>
    <n v="0"/>
    <n v="0"/>
  </r>
  <r>
    <n v="2010"/>
    <n v="18395"/>
    <s v="Sylacauga Utilities Board"/>
    <s v="A"/>
    <s v="Bundled"/>
    <s v="O"/>
    <x v="16"/>
    <x v="0"/>
    <n v="7323.3"/>
    <n v="82755"/>
    <n v="5632"/>
    <n v="4746.8999999999996"/>
    <n v="48172"/>
    <n v="2289"/>
    <n v="5891.7"/>
    <n v="75642"/>
    <n v="34"/>
  </r>
  <r>
    <n v="2010"/>
    <n v="18397"/>
    <s v="City of Sylvania"/>
    <s v="A"/>
    <s v="Bundled"/>
    <s v="O"/>
    <x v="10"/>
    <x v="0"/>
    <n v="2299"/>
    <n v="28036"/>
    <n v="1715"/>
    <n v="2465"/>
    <n v="27771"/>
    <n v="453"/>
    <n v="24081"/>
    <n v="610087"/>
    <n v="2"/>
  </r>
  <r>
    <n v="2010"/>
    <n v="18401"/>
    <s v="Sun River Electric Coop, Inc"/>
    <s v="A"/>
    <s v="Bundled"/>
    <s v="O"/>
    <x v="42"/>
    <x v="1"/>
    <n v="5390.1"/>
    <n v="45787"/>
    <n v="4390"/>
    <n v="1066.4000000000001"/>
    <n v="12881"/>
    <n v="263"/>
    <n v="1915.9"/>
    <n v="18130"/>
    <n v="844"/>
  </r>
  <r>
    <n v="2010"/>
    <n v="18403"/>
    <s v="City of Sylvester"/>
    <s v="A"/>
    <s v="Bundled"/>
    <s v="O"/>
    <x v="10"/>
    <x v="0"/>
    <n v="3765"/>
    <n v="35567"/>
    <n v="2255"/>
    <n v="2966"/>
    <n v="26525"/>
    <n v="413"/>
    <n v="1993"/>
    <n v="24653"/>
    <n v="5"/>
  </r>
  <r>
    <n v="2010"/>
    <n v="18408"/>
    <s v="City of Syracuse"/>
    <s v="A"/>
    <s v="Bundled"/>
    <s v="O"/>
    <x v="26"/>
    <x v="0"/>
    <n v="1002"/>
    <n v="9844"/>
    <n v="990"/>
    <n v="389"/>
    <n v="3875"/>
    <n v="210"/>
    <n v="539"/>
    <n v="6413"/>
    <n v="21"/>
  </r>
  <r>
    <n v="2010"/>
    <n v="18428"/>
    <s v="Village of Talmage"/>
    <s v="A"/>
    <s v="Bundled"/>
    <s v="O"/>
    <x v="26"/>
    <x v="0"/>
    <n v="160.80000000000001"/>
    <n v="1658"/>
    <n v="131"/>
    <n v="24.5"/>
    <n v="325"/>
    <n v="8"/>
    <s v="."/>
    <s v="."/>
    <s v="."/>
  </r>
  <r>
    <n v="2010"/>
    <n v="18429"/>
    <s v="Tacoma City of"/>
    <s v="A"/>
    <s v="Bundled"/>
    <s v="O"/>
    <x v="22"/>
    <x v="0"/>
    <n v="127944"/>
    <n v="1886814"/>
    <n v="150614"/>
    <n v="22207.8"/>
    <n v="338648"/>
    <n v="15907"/>
    <n v="113797.1"/>
    <n v="2485765"/>
    <n v="2885"/>
  </r>
  <r>
    <n v="2010"/>
    <n v="18433"/>
    <s v="Tahlequah Public Works Auth"/>
    <s v="A"/>
    <s v="Bundled"/>
    <s v="O"/>
    <x v="24"/>
    <x v="0"/>
    <n v="6208"/>
    <n v="67094"/>
    <n v="6518"/>
    <n v="4604"/>
    <n v="64453"/>
    <n v="1340"/>
    <n v="5002"/>
    <n v="68881"/>
    <n v="41"/>
  </r>
  <r>
    <n v="2010"/>
    <n v="18445"/>
    <s v="City of Tallahassee"/>
    <s v="A"/>
    <s v="Bundled"/>
    <s v="O"/>
    <x v="17"/>
    <x v="0"/>
    <n v="148531.79999999999"/>
    <n v="1136334"/>
    <n v="95268"/>
    <n v="165310.9"/>
    <n v="1617984"/>
    <n v="18425"/>
    <s v="."/>
    <s v="."/>
    <s v="."/>
  </r>
  <r>
    <n v="2010"/>
    <n v="18446"/>
    <s v="T I P Rural Electric Coop"/>
    <s v="A"/>
    <s v="Bundled"/>
    <s v="O"/>
    <x v="11"/>
    <x v="1"/>
    <n v="9095.9"/>
    <n v="74549"/>
    <n v="5889"/>
    <n v="5540.6"/>
    <n v="62370"/>
    <n v="338"/>
    <n v="0"/>
    <n v="0"/>
    <n v="0"/>
  </r>
  <r>
    <n v="2010"/>
    <n v="18447"/>
    <s v="Tallahatchie Valley E P A"/>
    <s v="A"/>
    <s v="Bundled"/>
    <s v="O"/>
    <x v="1"/>
    <x v="1"/>
    <n v="35061.9"/>
    <n v="368785"/>
    <n v="21601"/>
    <n v="19299"/>
    <n v="169824"/>
    <n v="5472"/>
    <n v="12441"/>
    <n v="150122"/>
    <n v="14"/>
  </r>
  <r>
    <n v="2010"/>
    <n v="18448"/>
    <s v="Tanner Electric Coop"/>
    <s v="A"/>
    <s v="Bundled"/>
    <s v="O"/>
    <x v="22"/>
    <x v="1"/>
    <n v="5469"/>
    <n v="54625"/>
    <n v="4149"/>
    <n v="2604"/>
    <n v="33804"/>
    <n v="287"/>
    <s v="."/>
    <s v="."/>
    <s v="."/>
  </r>
  <r>
    <n v="2010"/>
    <n v="18449"/>
    <s v="Talquin Electric Coop, Inc"/>
    <s v="A"/>
    <s v="Bundled"/>
    <s v="O"/>
    <x v="17"/>
    <x v="1"/>
    <n v="99506.6"/>
    <n v="767655"/>
    <n v="48640"/>
    <n v="21062"/>
    <n v="180275"/>
    <n v="4013"/>
    <n v="10675.3"/>
    <n v="110447"/>
    <n v="4"/>
  </r>
  <r>
    <n v="2010"/>
    <n v="18454"/>
    <s v="Tampa Electric Co"/>
    <s v="A"/>
    <s v="Bundled"/>
    <s v="O"/>
    <x v="17"/>
    <x v="3"/>
    <n v="1099983"/>
    <n v="9184729"/>
    <n v="591554"/>
    <n v="860899"/>
    <n v="8017883"/>
    <n v="78002"/>
    <n v="187851"/>
    <n v="2010250"/>
    <n v="1434"/>
  </r>
  <r>
    <n v="2010"/>
    <n v="18456"/>
    <s v="Borough of Tarentum"/>
    <s v="A"/>
    <s v="Bundled"/>
    <s v="O"/>
    <x v="46"/>
    <x v="0"/>
    <n v="2480"/>
    <n v="15757"/>
    <n v="2012"/>
    <n v="1808"/>
    <n v="14180"/>
    <n v="407"/>
    <n v="538"/>
    <n v="4472"/>
    <n v="3"/>
  </r>
  <r>
    <n v="2010"/>
    <n v="18466"/>
    <s v="Town of Tarboro"/>
    <s v="A"/>
    <s v="Bundled"/>
    <s v="O"/>
    <x v="18"/>
    <x v="0"/>
    <n v="9375"/>
    <n v="64336"/>
    <n v="5171"/>
    <n v="8947"/>
    <n v="68479"/>
    <n v="896"/>
    <n v="9753"/>
    <n v="107873"/>
    <n v="20"/>
  </r>
  <r>
    <n v="2010"/>
    <n v="18472"/>
    <s v="City of Tarrant"/>
    <s v="A"/>
    <s v="Bundled"/>
    <s v="O"/>
    <x v="16"/>
    <x v="0"/>
    <n v="3400"/>
    <n v="35321"/>
    <n v="2289"/>
    <n v="3621"/>
    <n v="32470"/>
    <n v="592"/>
    <n v="603"/>
    <n v="5525"/>
    <n v="2"/>
  </r>
  <r>
    <n v="2010"/>
    <n v="18474"/>
    <s v="Tanana Power Co Inc"/>
    <s v="A"/>
    <s v="Bundled"/>
    <s v="O"/>
    <x v="15"/>
    <x v="3"/>
    <n v="224"/>
    <n v="394"/>
    <n v="144"/>
    <n v="329"/>
    <n v="704"/>
    <n v="17"/>
    <s v="."/>
    <s v="."/>
    <s v="."/>
  </r>
  <r>
    <n v="2010"/>
    <n v="18476"/>
    <s v="Tara Energy, Inc"/>
    <s v="D"/>
    <s v="Bundled"/>
    <s v="O"/>
    <x v="27"/>
    <x v="2"/>
    <n v="24696.799999999999"/>
    <n v="208246"/>
    <n v="14747"/>
    <n v="59135.1"/>
    <n v="535699"/>
    <n v="9470"/>
    <n v="0"/>
    <n v="0"/>
    <n v="0"/>
  </r>
  <r>
    <n v="2010"/>
    <n v="18480"/>
    <s v="Tatitlek Electric Utility"/>
    <s v="A"/>
    <s v="Bundled"/>
    <s v="O"/>
    <x v="15"/>
    <x v="0"/>
    <n v="76"/>
    <n v="139"/>
    <n v="40"/>
    <n v="124"/>
    <n v="270"/>
    <n v="23"/>
    <s v="."/>
    <s v="."/>
    <s v="."/>
  </r>
  <r>
    <n v="2010"/>
    <n v="18488"/>
    <s v="City of Taunton"/>
    <s v="A"/>
    <s v="Bundled"/>
    <s v="O"/>
    <x v="33"/>
    <x v="0"/>
    <n v="39614"/>
    <n v="272588"/>
    <n v="30110"/>
    <n v="28132"/>
    <n v="175911"/>
    <n v="4013"/>
    <n v="30996"/>
    <n v="240982"/>
    <n v="61"/>
  </r>
  <r>
    <n v="2010"/>
    <n v="18498"/>
    <s v="Taylor County Rural E C C"/>
    <s v="A"/>
    <s v="Bundled"/>
    <s v="O"/>
    <x v="29"/>
    <x v="1"/>
    <n v="28921"/>
    <n v="318640"/>
    <n v="22555"/>
    <n v="11527"/>
    <n v="139685"/>
    <n v="2872"/>
    <n v="2681"/>
    <n v="31545"/>
    <n v="9"/>
  </r>
  <r>
    <n v="2010"/>
    <n v="18499"/>
    <s v="Three Notch Elec Member Corp"/>
    <s v="A"/>
    <s v="Bundled"/>
    <s v="O"/>
    <x v="10"/>
    <x v="1"/>
    <n v="19956"/>
    <n v="173760"/>
    <n v="13867"/>
    <n v="3097"/>
    <n v="29323"/>
    <n v="540"/>
    <n v="3945"/>
    <n v="31178"/>
    <n v="655"/>
  </r>
  <r>
    <n v="2010"/>
    <n v="18524"/>
    <s v="Tecumseh Utility Authority"/>
    <s v="A"/>
    <s v="Bundled"/>
    <s v="O"/>
    <x v="24"/>
    <x v="0"/>
    <n v="3657.8"/>
    <n v="23058"/>
    <n v="2256"/>
    <n v="1840.9"/>
    <n v="12639"/>
    <n v="294"/>
    <s v="."/>
    <s v="."/>
    <s v="."/>
  </r>
  <r>
    <n v="2010"/>
    <n v="18525"/>
    <s v="City of Tecumseh"/>
    <s v="A"/>
    <s v="Bundled"/>
    <s v="O"/>
    <x v="26"/>
    <x v="0"/>
    <n v="899"/>
    <n v="8676"/>
    <n v="812"/>
    <n v="812"/>
    <n v="8920"/>
    <n v="210"/>
    <n v="493"/>
    <n v="6637"/>
    <n v="4"/>
  </r>
  <r>
    <n v="2010"/>
    <n v="18538"/>
    <s v="Tell City City of"/>
    <s v="A"/>
    <s v="Bundled"/>
    <s v="O"/>
    <x v="12"/>
    <x v="0"/>
    <n v="4054.2"/>
    <n v="38228"/>
    <n v="3421"/>
    <n v="720.7"/>
    <n v="6348"/>
    <n v="707"/>
    <n v="10574.2"/>
    <n v="148942"/>
    <n v="11"/>
  </r>
  <r>
    <n v="2010"/>
    <n v="18541"/>
    <s v="City of Tenakee Springs"/>
    <s v="A"/>
    <s v="Bundled"/>
    <s v="O"/>
    <x v="15"/>
    <x v="0"/>
    <n v="153.19999999999999"/>
    <n v="240"/>
    <n v="124"/>
    <n v="72.5"/>
    <n v="113"/>
    <n v="36"/>
    <s v="."/>
    <s v="."/>
    <s v="."/>
  </r>
  <r>
    <n v="2010"/>
    <n v="18546"/>
    <s v="Town of Templeton"/>
    <s v="A"/>
    <s v="Bundled"/>
    <s v="O"/>
    <x v="33"/>
    <x v="0"/>
    <n v="3831.6"/>
    <n v="26119"/>
    <n v="3050"/>
    <n v="799.1"/>
    <n v="5421"/>
    <n v="418"/>
    <n v="3474.1"/>
    <n v="29503"/>
    <n v="19"/>
  </r>
  <r>
    <n v="2010"/>
    <n v="18587"/>
    <s v="Sierra Power Corp"/>
    <s v="A"/>
    <s v="Bundled"/>
    <s v="O"/>
    <x v="19"/>
    <x v="5"/>
    <s v="."/>
    <s v="."/>
    <s v="."/>
    <s v="."/>
    <s v="."/>
    <s v="."/>
    <n v="459"/>
    <n v="5402"/>
    <n v="1"/>
  </r>
  <r>
    <n v="2010"/>
    <n v="18642"/>
    <s v="Tennessee Valley Authority"/>
    <s v="A"/>
    <s v="Bundled"/>
    <s v="O"/>
    <x v="16"/>
    <x v="6"/>
    <n v="0"/>
    <n v="0"/>
    <n v="0"/>
    <n v="0"/>
    <n v="0"/>
    <n v="0"/>
    <n v="277709"/>
    <n v="5700460"/>
    <n v="22"/>
  </r>
  <r>
    <n v="2010"/>
    <n v="18642"/>
    <s v="Tennessee Valley Authority"/>
    <s v="A"/>
    <s v="Bundled"/>
    <s v="O"/>
    <x v="29"/>
    <x v="6"/>
    <n v="0"/>
    <n v="0"/>
    <n v="0"/>
    <n v="0"/>
    <n v="0"/>
    <n v="0"/>
    <n v="698720"/>
    <n v="15347842"/>
    <n v="22"/>
  </r>
  <r>
    <n v="2010"/>
    <n v="18642"/>
    <s v="Tennessee Valley Authority"/>
    <s v="A"/>
    <s v="Bundled"/>
    <s v="O"/>
    <x v="1"/>
    <x v="6"/>
    <n v="0"/>
    <n v="0"/>
    <n v="0"/>
    <n v="0"/>
    <n v="0"/>
    <n v="0"/>
    <n v="174155"/>
    <n v="3886876"/>
    <n v="8"/>
  </r>
  <r>
    <n v="2010"/>
    <n v="18642"/>
    <s v="Tennessee Valley Authority"/>
    <s v="A"/>
    <s v="Bundled"/>
    <s v="O"/>
    <x v="18"/>
    <x v="6"/>
    <n v="0"/>
    <n v="0"/>
    <n v="0"/>
    <n v="0"/>
    <n v="0"/>
    <n v="0"/>
    <n v="512"/>
    <n v="6315"/>
    <n v="6"/>
  </r>
  <r>
    <n v="2010"/>
    <n v="18642"/>
    <s v="Tennessee Valley Authority"/>
    <s v="A"/>
    <s v="Bundled"/>
    <s v="O"/>
    <x v="28"/>
    <x v="6"/>
    <n v="0"/>
    <n v="0"/>
    <n v="0"/>
    <n v="0"/>
    <n v="0"/>
    <n v="0"/>
    <n v="328142"/>
    <n v="6832487"/>
    <n v="37"/>
  </r>
  <r>
    <n v="2010"/>
    <n v="18643"/>
    <s v="Tennessee Valley Electric Coop"/>
    <s v="A"/>
    <s v="Bundled"/>
    <s v="O"/>
    <x v="28"/>
    <x v="1"/>
    <n v="23402"/>
    <n v="239663"/>
    <n v="15758"/>
    <n v="15464"/>
    <n v="146567"/>
    <n v="3556"/>
    <n v="2992"/>
    <n v="27732"/>
    <n v="5"/>
  </r>
  <r>
    <n v="2010"/>
    <n v="18805"/>
    <s v="Town of Thatcher"/>
    <s v="A"/>
    <s v="Bundled"/>
    <s v="O"/>
    <x v="13"/>
    <x v="0"/>
    <n v="881"/>
    <n v="9069"/>
    <n v="1012"/>
    <n v="1120"/>
    <n v="12097"/>
    <n v="237"/>
    <n v="62"/>
    <n v="565"/>
    <n v="65"/>
  </r>
  <r>
    <n v="2010"/>
    <n v="18806"/>
    <s v="Thayer City of"/>
    <s v="A"/>
    <s v="Bundled"/>
    <s v="O"/>
    <x v="20"/>
    <x v="0"/>
    <n v="911"/>
    <n v="9215"/>
    <n v="746"/>
    <n v="736"/>
    <n v="7800"/>
    <n v="155"/>
    <n v="0"/>
    <n v="0"/>
    <n v="0"/>
  </r>
  <r>
    <n v="2010"/>
    <n v="18813"/>
    <s v="Village of Theresa"/>
    <s v="A"/>
    <s v="Bundled"/>
    <s v="O"/>
    <x v="8"/>
    <x v="0"/>
    <n v="377.3"/>
    <n v="5263"/>
    <n v="415"/>
    <n v="36.200000000000003"/>
    <n v="597"/>
    <n v="40"/>
    <n v="37.4"/>
    <n v="725"/>
    <n v="6"/>
  </r>
  <r>
    <n v="2010"/>
    <n v="18820"/>
    <s v="City of Thief River Falls"/>
    <s v="A"/>
    <s v="Bundled"/>
    <s v="O"/>
    <x v="5"/>
    <x v="0"/>
    <n v="3505"/>
    <n v="44285"/>
    <n v="3891"/>
    <n v="3947"/>
    <n v="57051"/>
    <n v="731"/>
    <n v="2678"/>
    <n v="35817"/>
    <n v="31"/>
  </r>
  <r>
    <n v="2010"/>
    <n v="18847"/>
    <s v="City of Thomaston"/>
    <s v="A"/>
    <s v="Bundled"/>
    <s v="O"/>
    <x v="10"/>
    <x v="0"/>
    <n v="4100"/>
    <n v="48815"/>
    <n v="3962"/>
    <n v="5037"/>
    <n v="53002"/>
    <n v="583"/>
    <n v="1899"/>
    <n v="30813"/>
    <n v="3"/>
  </r>
  <r>
    <n v="2010"/>
    <n v="18848"/>
    <s v="City of Thomasville"/>
    <s v="A"/>
    <s v="Bundled"/>
    <s v="O"/>
    <x v="10"/>
    <x v="0"/>
    <n v="19941"/>
    <n v="210644"/>
    <n v="12720"/>
    <n v="28253"/>
    <n v="319842"/>
    <n v="2424"/>
    <s v="."/>
    <s v="."/>
    <s v="."/>
  </r>
  <r>
    <n v="2010"/>
    <n v="18887"/>
    <s v="City of Thorntown"/>
    <s v="A"/>
    <s v="Bundled"/>
    <s v="O"/>
    <x v="12"/>
    <x v="0"/>
    <n v="799"/>
    <n v="9384"/>
    <n v="755"/>
    <n v="245"/>
    <n v="2853"/>
    <n v="150"/>
    <n v="160"/>
    <n v="2006"/>
    <n v="10"/>
  </r>
  <r>
    <n v="2010"/>
    <n v="18895"/>
    <s v="Thumb Electric Coop of Mich"/>
    <s v="A"/>
    <s v="Bundled"/>
    <s v="O"/>
    <x v="25"/>
    <x v="1"/>
    <n v="15176"/>
    <n v="126756"/>
    <n v="11389"/>
    <n v="2888"/>
    <n v="26210"/>
    <n v="904"/>
    <s v="."/>
    <s v="."/>
    <s v="."/>
  </r>
  <r>
    <n v="2010"/>
    <n v="18901"/>
    <s v="Thurmont Municipal Light Co"/>
    <s v="A"/>
    <s v="Bundled"/>
    <s v="O"/>
    <x v="3"/>
    <x v="0"/>
    <n v="4018.7"/>
    <n v="39127"/>
    <n v="2441"/>
    <n v="1734.7"/>
    <n v="17543"/>
    <n v="375"/>
    <n v="2521.6"/>
    <n v="27432"/>
    <n v="10"/>
  </r>
  <r>
    <n v="2010"/>
    <n v="18917"/>
    <s v="Tillamook Peoples Utility Dist"/>
    <s v="A"/>
    <s v="Bundled"/>
    <s v="O"/>
    <x v="35"/>
    <x v="4"/>
    <n v="17778"/>
    <n v="225541"/>
    <n v="18382"/>
    <n v="7902"/>
    <n v="120619"/>
    <n v="2117"/>
    <n v="5064"/>
    <n v="110924"/>
    <n v="5"/>
  </r>
  <r>
    <n v="2010"/>
    <n v="18919"/>
    <s v="Tillotson Rubber Co Inc"/>
    <s v="A"/>
    <s v="Bundled"/>
    <s v="O"/>
    <x v="34"/>
    <x v="5"/>
    <s v="."/>
    <s v="."/>
    <s v="."/>
    <n v="431"/>
    <n v="2787"/>
    <n v="1"/>
    <n v="94"/>
    <n v="618"/>
    <n v="1"/>
  </r>
  <r>
    <n v="2010"/>
    <n v="18933"/>
    <s v="Timpson City of"/>
    <s v="A"/>
    <s v="Bundled"/>
    <s v="O"/>
    <x v="27"/>
    <x v="0"/>
    <n v="703"/>
    <n v="7658"/>
    <n v="561"/>
    <n v="750"/>
    <n v="6389"/>
    <n v="122"/>
    <s v="."/>
    <s v="."/>
    <s v="."/>
  </r>
  <r>
    <n v="2010"/>
    <n v="18940"/>
    <s v="Tipmont Rural Elec Member Corp"/>
    <s v="A"/>
    <s v="Bundled"/>
    <s v="O"/>
    <x v="12"/>
    <x v="1"/>
    <n v="36002"/>
    <n v="308978"/>
    <n v="23602"/>
    <n v="10069"/>
    <n v="103717"/>
    <n v="1393"/>
    <n v="4906"/>
    <n v="71714"/>
    <n v="5"/>
  </r>
  <r>
    <n v="2010"/>
    <n v="18941"/>
    <s v="City of Tipp City"/>
    <s v="A"/>
    <s v="Bundled"/>
    <s v="O"/>
    <x v="9"/>
    <x v="0"/>
    <n v="4645"/>
    <n v="48402"/>
    <n v="5227"/>
    <n v="2281"/>
    <n v="23231"/>
    <n v="488"/>
    <n v="4623"/>
    <n v="61418"/>
    <n v="37"/>
  </r>
  <r>
    <n v="2010"/>
    <n v="18942"/>
    <s v="Tipton Municipal Electric Util"/>
    <s v="A"/>
    <s v="Bundled"/>
    <s v="O"/>
    <x v="12"/>
    <x v="0"/>
    <n v="3415"/>
    <n v="40812"/>
    <n v="3286"/>
    <n v="2165"/>
    <n v="26525"/>
    <n v="802"/>
    <n v="3859"/>
    <n v="49884"/>
    <n v="87"/>
  </r>
  <r>
    <n v="2010"/>
    <n v="18943"/>
    <s v="Tippah Electric Power Assn"/>
    <s v="A"/>
    <s v="Bundled"/>
    <s v="O"/>
    <x v="1"/>
    <x v="1"/>
    <n v="15315"/>
    <n v="163235"/>
    <n v="10330"/>
    <n v="9225"/>
    <n v="87099"/>
    <n v="3060"/>
    <n v="7137"/>
    <n v="83525"/>
    <n v="8"/>
  </r>
  <r>
    <n v="2010"/>
    <n v="18944"/>
    <s v="Village of Tontogany"/>
    <s v="A"/>
    <s v="Bundled"/>
    <s v="O"/>
    <x v="9"/>
    <x v="0"/>
    <n v="184.7"/>
    <n v="1912"/>
    <n v="190"/>
    <n v="142"/>
    <n v="2090"/>
    <n v="34"/>
    <n v="28.7"/>
    <n v="344"/>
    <n v="6"/>
  </r>
  <r>
    <n v="2010"/>
    <n v="18945"/>
    <s v="City of Toronto"/>
    <s v="A"/>
    <s v="Bundled"/>
    <s v="O"/>
    <x v="23"/>
    <x v="0"/>
    <n v="161"/>
    <n v="1609"/>
    <n v="234"/>
    <n v="35"/>
    <n v="280"/>
    <n v="19"/>
    <s v="."/>
    <s v="."/>
    <s v="."/>
  </r>
  <r>
    <n v="2010"/>
    <n v="18947"/>
    <s v="City of Tipton"/>
    <s v="A"/>
    <s v="Bundled"/>
    <s v="O"/>
    <x v="11"/>
    <x v="0"/>
    <n v="1546.5"/>
    <n v="12081"/>
    <n v="1438"/>
    <n v="1311.5"/>
    <n v="11354"/>
    <n v="334"/>
    <n v="464.2"/>
    <n v="4846"/>
    <n v="5"/>
  </r>
  <r>
    <n v="2010"/>
    <n v="18951"/>
    <s v="Tishomingo County E P A"/>
    <s v="A"/>
    <s v="Bundled"/>
    <s v="O"/>
    <x v="1"/>
    <x v="1"/>
    <n v="15502"/>
    <n v="164373"/>
    <n v="10970"/>
    <n v="9454"/>
    <n v="86585"/>
    <n v="2487"/>
    <n v="5562"/>
    <n v="38389"/>
    <n v="6"/>
  </r>
  <r>
    <n v="2010"/>
    <n v="18954"/>
    <s v="City of Trenton"/>
    <s v="A"/>
    <s v="Bundled"/>
    <s v="O"/>
    <x v="26"/>
    <x v="0"/>
    <n v="347"/>
    <n v="3108"/>
    <n v="327"/>
    <n v="259"/>
    <n v="3240"/>
    <n v="98"/>
    <s v="."/>
    <s v="."/>
    <s v="."/>
  </r>
  <r>
    <n v="2010"/>
    <n v="18955"/>
    <s v="Tri-County Electric Coop, Inc"/>
    <s v="A"/>
    <s v="Bundled"/>
    <s v="O"/>
    <x v="6"/>
    <x v="1"/>
    <n v="29409"/>
    <n v="247263"/>
    <n v="15617"/>
    <n v="3865"/>
    <n v="41152"/>
    <n v="325"/>
    <n v="6827"/>
    <n v="90420"/>
    <n v="38"/>
  </r>
  <r>
    <n v="2010"/>
    <n v="18956"/>
    <s v="Tri-County Elec Member Corp"/>
    <s v="A"/>
    <s v="Bundled"/>
    <s v="O"/>
    <x v="10"/>
    <x v="1"/>
    <n v="34255"/>
    <n v="306297"/>
    <n v="19202"/>
    <n v="5846"/>
    <n v="51153"/>
    <n v="1893"/>
    <n v="2722"/>
    <n v="40066"/>
    <n v="13"/>
  </r>
  <r>
    <n v="2010"/>
    <n v="18957"/>
    <s v="Tri-County Elec Member Corp"/>
    <s v="A"/>
    <s v="Bundled"/>
    <s v="O"/>
    <x v="18"/>
    <x v="1"/>
    <n v="35971"/>
    <n v="364571"/>
    <n v="19882"/>
    <n v="10269"/>
    <n v="111015"/>
    <n v="3757"/>
    <n v="5212"/>
    <n v="83657"/>
    <n v="4"/>
  </r>
  <r>
    <n v="2010"/>
    <n v="18959"/>
    <s v="City of Troy"/>
    <s v="A"/>
    <s v="Bundled"/>
    <s v="O"/>
    <x v="23"/>
    <x v="0"/>
    <n v="488"/>
    <n v="5266"/>
    <n v="502"/>
    <n v="245"/>
    <n v="2543"/>
    <n v="84"/>
    <s v="."/>
    <s v="."/>
    <s v="."/>
  </r>
  <r>
    <n v="2010"/>
    <n v="18961"/>
    <s v="Twin County Electric Pwr Assn"/>
    <s v="A"/>
    <s v="Bundled"/>
    <s v="O"/>
    <x v="1"/>
    <x v="1"/>
    <n v="16566"/>
    <n v="128314"/>
    <n v="9627"/>
    <n v="5067"/>
    <n v="37196"/>
    <n v="1190"/>
    <n v="9418"/>
    <n v="71614"/>
    <n v="1594"/>
  </r>
  <r>
    <n v="2010"/>
    <n v="18962"/>
    <s v="Twin Valley Electric Coop Inc"/>
    <s v="A"/>
    <s v="Bundled"/>
    <s v="O"/>
    <x v="23"/>
    <x v="1"/>
    <n v="3444"/>
    <n v="27683"/>
    <n v="2199"/>
    <n v="1721"/>
    <n v="11407"/>
    <n v="974"/>
    <s v="."/>
    <s v="."/>
    <s v="."/>
  </r>
  <r>
    <n v="2010"/>
    <n v="18963"/>
    <s v="Inside Passage Elec Coop, Inc"/>
    <s v="A"/>
    <s v="Bundled"/>
    <s v="O"/>
    <x v="15"/>
    <x v="4"/>
    <n v="2656"/>
    <n v="4645"/>
    <n v="1129"/>
    <n v="1979"/>
    <n v="4301"/>
    <n v="220"/>
    <n v="501"/>
    <n v="889"/>
    <n v="6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6ED87BB-A26A-C140-AC57-1BE5AD6C041E}"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12" firstHeaderRow="0" firstDataRow="1" firstDataCol="1"/>
  <pivotFields count="18">
    <pivotField showAll="0"/>
    <pivotField showAll="0"/>
    <pivotField dataField="1" showAll="0"/>
    <pivotField showAll="0"/>
    <pivotField showAll="0">
      <items count="4">
        <item x="0"/>
        <item h="1" x="2"/>
        <item x="1"/>
        <item t="default"/>
      </items>
    </pivotField>
    <pivotField showAll="0"/>
    <pivotField showAll="0">
      <items count="52">
        <item h="1" x="11"/>
        <item h="1" x="9"/>
        <item h="1" x="25"/>
        <item h="1" x="8"/>
        <item x="10"/>
        <item h="1" x="45"/>
        <item h="1" x="39"/>
        <item h="1" x="48"/>
        <item h="1" x="31"/>
        <item h="1" x="29"/>
        <item h="1" x="12"/>
        <item h="1" x="50"/>
        <item h="1" x="19"/>
        <item h="1" x="46"/>
        <item h="1" x="27"/>
        <item h="1" x="14"/>
        <item h="1" x="15"/>
        <item h="1" x="23"/>
        <item h="1" x="17"/>
        <item h="1" x="40"/>
        <item h="1" x="1"/>
        <item h="1" x="28"/>
        <item h="1" x="18"/>
        <item h="1" x="6"/>
        <item h="1" x="35"/>
        <item h="1" x="0"/>
        <item h="1" x="47"/>
        <item h="1" x="13"/>
        <item h="1" x="30"/>
        <item h="1" x="42"/>
        <item h="1" x="49"/>
        <item h="1" x="26"/>
        <item h="1" x="43"/>
        <item h="1" x="37"/>
        <item h="1" x="4"/>
        <item h="1" x="32"/>
        <item h="1" x="16"/>
        <item h="1" x="33"/>
        <item h="1" x="5"/>
        <item h="1" x="36"/>
        <item h="1" x="7"/>
        <item h="1" x="34"/>
        <item h="1" x="22"/>
        <item h="1" x="21"/>
        <item h="1" x="38"/>
        <item h="1" x="2"/>
        <item h="1" x="41"/>
        <item h="1" x="20"/>
        <item h="1" x="3"/>
        <item h="1" x="24"/>
        <item h="1" x="44"/>
        <item t="default"/>
      </items>
    </pivotField>
    <pivotField axis="axisRow" showAll="0">
      <items count="11">
        <item h="1" x="9"/>
        <item x="8"/>
        <item x="7"/>
        <item x="1"/>
        <item x="5"/>
        <item x="3"/>
        <item x="0"/>
        <item x="4"/>
        <item x="2"/>
        <item x="6"/>
        <item t="default"/>
      </items>
    </pivotField>
    <pivotField showAll="0"/>
    <pivotField showAll="0"/>
    <pivotField showAll="0"/>
    <pivotField dataField="1" showAll="0">
      <items count="2233">
        <item x="2103"/>
        <item x="2221"/>
        <item x="2096"/>
        <item x="2146"/>
        <item x="2170"/>
        <item x="2112"/>
        <item x="2179"/>
        <item x="2183"/>
        <item x="2105"/>
        <item x="2127"/>
        <item x="2101"/>
        <item x="2136"/>
        <item x="2109"/>
        <item x="2100"/>
        <item x="2225"/>
        <item x="2181"/>
        <item x="2192"/>
        <item x="2223"/>
        <item x="2107"/>
        <item x="2104"/>
        <item x="2224"/>
        <item x="2200"/>
        <item x="2120"/>
        <item x="2126"/>
        <item x="2110"/>
        <item x="2113"/>
        <item x="2121"/>
        <item x="2169"/>
        <item x="2195"/>
        <item x="2097"/>
        <item x="2231"/>
        <item x="2219"/>
        <item x="2106"/>
        <item x="2171"/>
        <item x="2117"/>
        <item x="2144"/>
        <item x="2098"/>
        <item x="2204"/>
        <item x="2176"/>
        <item x="2118"/>
        <item x="2123"/>
        <item x="19"/>
        <item x="47"/>
        <item x="640"/>
        <item x="1139"/>
        <item x="1165"/>
        <item x="1137"/>
        <item x="408"/>
        <item x="1810"/>
        <item x="4"/>
        <item x="486"/>
        <item x="66"/>
        <item x="1834"/>
        <item x="1066"/>
        <item x="1245"/>
        <item x="1332"/>
        <item x="1531"/>
        <item x="302"/>
        <item x="849"/>
        <item x="1435"/>
        <item x="1560"/>
        <item x="1809"/>
        <item x="1857"/>
        <item x="1932"/>
        <item x="1890"/>
        <item x="1860"/>
        <item x="686"/>
        <item x="2133"/>
        <item x="1688"/>
        <item x="1306"/>
        <item x="1801"/>
        <item x="1793"/>
        <item x="483"/>
        <item x="1697"/>
        <item x="1538"/>
        <item x="1835"/>
        <item x="736"/>
        <item x="221"/>
        <item x="1135"/>
        <item x="1704"/>
        <item x="201"/>
        <item x="2090"/>
        <item x="1865"/>
        <item x="1208"/>
        <item x="1131"/>
        <item x="370"/>
        <item x="1813"/>
        <item x="1931"/>
        <item x="1826"/>
        <item x="1463"/>
        <item x="1613"/>
        <item x="1441"/>
        <item x="1339"/>
        <item x="1578"/>
        <item x="1549"/>
        <item x="245"/>
        <item x="1760"/>
        <item x="1802"/>
        <item x="274"/>
        <item x="2060"/>
        <item x="1891"/>
        <item x="1818"/>
        <item x="1839"/>
        <item x="1700"/>
        <item x="1443"/>
        <item x="432"/>
        <item x="861"/>
        <item x="1934"/>
        <item x="1892"/>
        <item x="1814"/>
        <item x="1933"/>
        <item x="594"/>
        <item x="942"/>
        <item x="435"/>
        <item x="1608"/>
        <item x="1580"/>
        <item x="1837"/>
        <item x="1769"/>
        <item x="1767"/>
        <item x="1863"/>
        <item x="1641"/>
        <item x="1930"/>
        <item x="1439"/>
        <item x="1948"/>
        <item x="1583"/>
        <item x="1737"/>
        <item x="2023"/>
        <item x="1436"/>
        <item x="698"/>
        <item x="2079"/>
        <item x="1445"/>
        <item x="2046"/>
        <item x="1797"/>
        <item x="1518"/>
        <item x="1761"/>
        <item x="1103"/>
        <item x="2140"/>
        <item x="1893"/>
        <item x="1993"/>
        <item x="1555"/>
        <item x="746"/>
        <item x="2033"/>
        <item x="1923"/>
        <item x="2047"/>
        <item x="1958"/>
        <item x="1132"/>
        <item x="1768"/>
        <item x="1547"/>
        <item x="2063"/>
        <item x="1935"/>
        <item x="1440"/>
        <item x="1609"/>
        <item x="1215"/>
        <item x="2028"/>
        <item x="1725"/>
        <item x="1982"/>
        <item x="1492"/>
        <item x="22"/>
        <item x="1507"/>
        <item x="764"/>
        <item x="1121"/>
        <item x="2042"/>
        <item x="1830"/>
        <item x="1995"/>
        <item x="1828"/>
        <item x="2174"/>
        <item x="1795"/>
        <item x="1016"/>
        <item x="433"/>
        <item x="1643"/>
        <item x="1564"/>
        <item x="2040"/>
        <item x="2086"/>
        <item x="1"/>
        <item x="1486"/>
        <item x="1887"/>
        <item x="1550"/>
        <item x="1642"/>
        <item x="1823"/>
        <item x="1537"/>
        <item x="1456"/>
        <item x="1766"/>
        <item x="1500"/>
        <item x="1792"/>
        <item x="1701"/>
        <item x="1432"/>
        <item x="1938"/>
        <item x="1444"/>
        <item x="1509"/>
        <item x="1786"/>
        <item x="710"/>
        <item x="360"/>
        <item x="1640"/>
        <item x="1363"/>
        <item x="1510"/>
        <item x="1624"/>
        <item x="1806"/>
        <item x="1551"/>
        <item x="1086"/>
        <item x="1988"/>
        <item x="1846"/>
        <item x="1571"/>
        <item x="1471"/>
        <item x="1807"/>
        <item x="1541"/>
        <item x="1747"/>
        <item x="2089"/>
        <item x="1639"/>
        <item x="1232"/>
        <item x="1353"/>
        <item x="1695"/>
        <item x="2035"/>
        <item x="1992"/>
        <item x="1622"/>
        <item x="1522"/>
        <item x="2226"/>
        <item x="1534"/>
        <item x="2076"/>
        <item x="1805"/>
        <item x="1472"/>
        <item x="1866"/>
        <item x="1719"/>
        <item x="1946"/>
        <item x="484"/>
        <item x="436"/>
        <item x="1824"/>
        <item x="1905"/>
        <item x="2178"/>
        <item x="810"/>
        <item x="1895"/>
        <item x="1563"/>
        <item x="2009"/>
        <item x="2099"/>
        <item x="1937"/>
        <item x="1503"/>
        <item x="1829"/>
        <item x="1565"/>
        <item x="1718"/>
        <item x="1607"/>
        <item x="1625"/>
        <item x="116"/>
        <item x="1574"/>
        <item x="1705"/>
        <item x="1759"/>
        <item x="1921"/>
        <item x="349"/>
        <item x="2011"/>
        <item x="1936"/>
        <item x="1546"/>
        <item x="1561"/>
        <item x="992"/>
        <item x="1723"/>
        <item x="1721"/>
        <item x="1919"/>
        <item x="1894"/>
        <item x="801"/>
        <item x="2083"/>
        <item x="68"/>
        <item x="1400"/>
        <item x="1987"/>
        <item x="1338"/>
        <item x="1220"/>
        <item x="2177"/>
        <item x="1735"/>
        <item x="2019"/>
        <item x="1380"/>
        <item x="1717"/>
        <item x="1706"/>
        <item x="1729"/>
        <item x="1954"/>
        <item x="2132"/>
        <item x="1536"/>
        <item x="2072"/>
        <item x="2211"/>
        <item x="1033"/>
        <item x="373"/>
        <item x="1702"/>
        <item x="1504"/>
        <item x="1366"/>
        <item x="1548"/>
        <item x="1598"/>
        <item x="2037"/>
        <item x="1442"/>
        <item x="1201"/>
        <item x="1596"/>
        <item x="29"/>
        <item x="1991"/>
        <item x="1484"/>
        <item x="1722"/>
        <item x="2010"/>
        <item x="446"/>
        <item x="1623"/>
        <item x="795"/>
        <item x="492"/>
        <item x="1791"/>
        <item x="1883"/>
        <item x="1311"/>
        <item x="2036"/>
        <item x="1414"/>
        <item x="652"/>
        <item x="2215"/>
        <item x="1961"/>
        <item x="1743"/>
        <item x="796"/>
        <item x="1597"/>
        <item x="9"/>
        <item x="961"/>
        <item x="2032"/>
        <item x="790"/>
        <item x="182"/>
        <item x="1816"/>
        <item x="489"/>
        <item x="2115"/>
        <item x="2016"/>
        <item x="712"/>
        <item x="1842"/>
        <item x="1900"/>
        <item x="1693"/>
        <item x="769"/>
        <item x="661"/>
        <item x="347"/>
        <item x="1868"/>
        <item x="562"/>
        <item x="1913"/>
        <item x="1899"/>
        <item x="1957"/>
        <item x="2156"/>
        <item x="1408"/>
        <item x="595"/>
        <item x="1950"/>
        <item x="1845"/>
        <item x="270"/>
        <item x="411"/>
        <item x="1944"/>
        <item x="1855"/>
        <item x="1832"/>
        <item x="1301"/>
        <item x="1644"/>
        <item x="1838"/>
        <item x="1959"/>
        <item x="322"/>
        <item x="1266"/>
        <item x="1438"/>
        <item x="1213"/>
        <item x="1734"/>
        <item x="599"/>
        <item x="1955"/>
        <item x="808"/>
        <item x="786"/>
        <item x="1733"/>
        <item x="1889"/>
        <item x="1539"/>
        <item x="1710"/>
        <item x="1577"/>
        <item x="1841"/>
        <item x="1779"/>
        <item x="1928"/>
        <item x="2147"/>
        <item x="1765"/>
        <item x="1796"/>
        <item x="1166"/>
        <item x="412"/>
        <item x="6"/>
        <item x="1569"/>
        <item x="1945"/>
        <item x="592"/>
        <item x="1019"/>
        <item x="1926"/>
        <item x="1808"/>
        <item x="417"/>
        <item x="2080"/>
        <item x="2039"/>
        <item x="1983"/>
        <item x="2045"/>
        <item x="1605"/>
        <item x="1494"/>
        <item x="257"/>
        <item x="269"/>
        <item x="1495"/>
        <item x="2030"/>
        <item x="516"/>
        <item x="1626"/>
        <item x="1448"/>
        <item x="1521"/>
        <item x="1711"/>
        <item x="1455"/>
        <item x="1351"/>
        <item x="873"/>
        <item x="379"/>
        <item x="1496"/>
        <item x="1694"/>
        <item x="2050"/>
        <item x="2085"/>
        <item x="106"/>
        <item x="1740"/>
        <item x="231"/>
        <item x="1138"/>
        <item x="1635"/>
        <item x="1745"/>
        <item x="783"/>
        <item x="2153"/>
        <item x="1206"/>
        <item x="1646"/>
        <item x="359"/>
        <item x="1962"/>
        <item x="636"/>
        <item x="1691"/>
        <item x="807"/>
        <item x="1280"/>
        <item x="1352"/>
        <item x="1279"/>
        <item x="653"/>
        <item x="120"/>
        <item x="748"/>
        <item x="1803"/>
        <item x="1488"/>
        <item x="2031"/>
        <item x="1511"/>
        <item x="1690"/>
        <item x="1579"/>
        <item x="2095"/>
        <item x="1523"/>
        <item x="96"/>
        <item x="1664"/>
        <item x="1884"/>
        <item x="1057"/>
        <item x="552"/>
        <item x="1888"/>
        <item x="1532"/>
        <item x="2087"/>
        <item x="26"/>
        <item x="1684"/>
        <item x="2017"/>
        <item x="1631"/>
        <item x="2084"/>
        <item x="1910"/>
        <item x="1756"/>
        <item x="2180"/>
        <item x="1367"/>
        <item x="551"/>
        <item x="1535"/>
        <item x="782"/>
        <item x="444"/>
        <item x="1964"/>
        <item x="1696"/>
        <item x="1972"/>
        <item x="863"/>
        <item x="82"/>
        <item x="617"/>
        <item x="2206"/>
        <item x="2093"/>
        <item x="2185"/>
        <item x="789"/>
        <item x="1614"/>
        <item x="988"/>
        <item x="1566"/>
        <item x="1714"/>
        <item x="1630"/>
        <item x="1482"/>
        <item x="2064"/>
        <item x="1175"/>
        <item x="1627"/>
        <item x="1204"/>
        <item x="1412"/>
        <item x="1880"/>
        <item x="1901"/>
        <item x="787"/>
        <item x="2055"/>
        <item x="2081"/>
        <item x="1940"/>
        <item x="1409"/>
        <item x="228"/>
        <item x="1611"/>
        <item x="965"/>
        <item x="1787"/>
        <item x="1908"/>
        <item x="1489"/>
        <item x="1247"/>
        <item x="771"/>
        <item x="495"/>
        <item x="2004"/>
        <item x="1896"/>
        <item x="2051"/>
        <item x="1822"/>
        <item x="1897"/>
        <item x="1182"/>
        <item x="2020"/>
        <item x="1994"/>
        <item x="1648"/>
        <item x="1124"/>
        <item x="1024"/>
        <item x="94"/>
        <item x="811"/>
        <item x="1143"/>
        <item x="1909"/>
        <item x="122"/>
        <item x="2049"/>
        <item x="1949"/>
        <item x="1804"/>
        <item x="1134"/>
        <item x="2069"/>
        <item x="751"/>
        <item x="1840"/>
        <item x="1728"/>
        <item x="1049"/>
        <item x="387"/>
        <item x="1671"/>
        <item x="726"/>
        <item x="1092"/>
        <item x="663"/>
        <item x="1315"/>
        <item x="1790"/>
        <item x="1960"/>
        <item x="113"/>
        <item x="1034"/>
        <item x="1405"/>
        <item x="2012"/>
        <item x="1013"/>
        <item x="1996"/>
        <item x="227"/>
        <item x="1144"/>
        <item x="647"/>
        <item x="1660"/>
        <item x="1632"/>
        <item x="430"/>
        <item x="426"/>
        <item x="2025"/>
        <item x="1799"/>
        <item x="0"/>
        <item x="1658"/>
        <item x="2013"/>
        <item x="2078"/>
        <item x="1310"/>
        <item x="1382"/>
        <item x="1984"/>
        <item x="2175"/>
        <item x="2075"/>
        <item x="1477"/>
        <item x="23"/>
        <item x="445"/>
        <item x="1836"/>
        <item x="1942"/>
        <item x="955"/>
        <item x="1365"/>
        <item x="1975"/>
        <item x="522"/>
        <item x="1207"/>
        <item x="1763"/>
        <item x="208"/>
        <item x="1459"/>
        <item x="1856"/>
        <item x="671"/>
        <item x="607"/>
        <item x="2006"/>
        <item x="662"/>
        <item x="1593"/>
        <item x="32"/>
        <item x="126"/>
        <item x="1480"/>
        <item x="1298"/>
        <item x="1906"/>
        <item x="846"/>
        <item x="1952"/>
        <item x="1798"/>
        <item x="2071"/>
        <item x="1575"/>
        <item x="1922"/>
        <item x="1089"/>
        <item x="133"/>
        <item x="1666"/>
        <item x="2082"/>
        <item x="1699"/>
        <item x="1874"/>
        <item x="1505"/>
        <item x="1744"/>
        <item x="1506"/>
        <item x="733"/>
        <item x="1876"/>
        <item x="1636"/>
        <item x="280"/>
        <item x="1967"/>
        <item x="1043"/>
        <item x="1638"/>
        <item x="940"/>
        <item x="1590"/>
        <item x="2041"/>
        <item x="1599"/>
        <item x="1650"/>
        <item x="1663"/>
        <item x="1562"/>
        <item x="62"/>
        <item x="1976"/>
        <item x="1090"/>
        <item x="1667"/>
        <item x="576"/>
        <item x="1929"/>
        <item x="1603"/>
        <item x="38"/>
        <item x="1833"/>
        <item x="1820"/>
        <item x="651"/>
        <item x="1724"/>
        <item x="960"/>
        <item x="812"/>
        <item x="2172"/>
        <item x="985"/>
        <item x="91"/>
        <item x="760"/>
        <item x="2052"/>
        <item x="1533"/>
        <item x="1920"/>
        <item x="1461"/>
        <item x="1340"/>
        <item x="2190"/>
        <item x="512"/>
        <item x="2134"/>
        <item x="1158"/>
        <item x="1917"/>
        <item x="2018"/>
        <item x="1927"/>
        <item x="550"/>
        <item x="1403"/>
        <item x="1162"/>
        <item x="35"/>
        <item x="1712"/>
        <item x="929"/>
        <item x="627"/>
        <item x="759"/>
        <item x="688"/>
        <item x="262"/>
        <item x="1617"/>
        <item x="2186"/>
        <item x="1373"/>
        <item x="2022"/>
        <item x="1153"/>
        <item x="2122"/>
        <item x="345"/>
        <item x="199"/>
        <item x="1709"/>
        <item x="1881"/>
        <item x="452"/>
        <item x="630"/>
        <item x="1670"/>
        <item x="1283"/>
        <item x="131"/>
        <item x="1588"/>
        <item x="1350"/>
        <item x="507"/>
        <item x="1116"/>
        <item x="2210"/>
        <item x="1916"/>
        <item x="356"/>
        <item x="1545"/>
        <item x="1610"/>
        <item x="1042"/>
        <item x="1819"/>
        <item x="1859"/>
        <item x="602"/>
        <item x="743"/>
        <item x="1947"/>
        <item x="2198"/>
        <item x="1911"/>
        <item x="2021"/>
        <item x="1424"/>
        <item x="1227"/>
        <item x="1703"/>
        <item x="308"/>
        <item x="1742"/>
        <item x="124"/>
        <item x="1520"/>
        <item x="348"/>
        <item x="2125"/>
        <item x="222"/>
        <item x="49"/>
        <item x="708"/>
        <item x="882"/>
        <item x="1939"/>
        <item x="1971"/>
        <item x="685"/>
        <item x="1437"/>
        <item x="1616"/>
        <item x="1449"/>
        <item x="1314"/>
        <item x="573"/>
        <item x="1907"/>
        <item x="482"/>
        <item x="926"/>
        <item x="758"/>
        <item x="405"/>
        <item x="479"/>
        <item x="134"/>
        <item x="354"/>
        <item x="7"/>
        <item x="821"/>
        <item x="1713"/>
        <item x="342"/>
        <item x="1882"/>
        <item x="1817"/>
        <item x="1758"/>
        <item x="956"/>
        <item x="173"/>
        <item x="1290"/>
        <item x="848"/>
        <item x="1812"/>
        <item x="1661"/>
        <item x="1334"/>
        <item x="1755"/>
        <item x="1464"/>
        <item x="1011"/>
        <item x="814"/>
        <item x="1490"/>
        <item x="1099"/>
        <item x="1094"/>
        <item x="1410"/>
        <item x="951"/>
        <item x="1741"/>
        <item x="1602"/>
        <item x="213"/>
        <item x="1415"/>
        <item x="1427"/>
        <item x="1075"/>
        <item x="1038"/>
        <item x="466"/>
        <item x="2227"/>
        <item x="1668"/>
        <item x="625"/>
        <item x="1615"/>
        <item x="1244"/>
        <item x="1986"/>
        <item x="1336"/>
        <item x="104"/>
        <item x="1659"/>
        <item x="837"/>
        <item x="1843"/>
        <item x="2014"/>
        <item x="1689"/>
        <item x="1272"/>
        <item x="634"/>
        <item x="1594"/>
        <item x="590"/>
        <item x="1399"/>
        <item x="739"/>
        <item x="1879"/>
        <item x="1956"/>
        <item x="1106"/>
        <item x="1965"/>
        <item x="964"/>
        <item x="962"/>
        <item x="491"/>
        <item x="1586"/>
        <item x="1453"/>
        <item x="1966"/>
        <item x="324"/>
        <item x="1514"/>
        <item x="563"/>
        <item x="1502"/>
        <item x="1451"/>
        <item x="1291"/>
        <item x="763"/>
        <item x="1320"/>
        <item x="1234"/>
        <item x="1757"/>
        <item x="1406"/>
        <item x="1369"/>
        <item x="1669"/>
        <item x="89"/>
        <item x="1476"/>
        <item x="289"/>
        <item x="2218"/>
        <item x="687"/>
        <item x="1181"/>
        <item x="1450"/>
        <item x="673"/>
        <item x="1100"/>
        <item x="2034"/>
        <item x="844"/>
        <item x="1302"/>
        <item x="1501"/>
        <item x="2088"/>
        <item x="1368"/>
        <item x="150"/>
        <item x="1228"/>
        <item x="1265"/>
        <item x="1202"/>
        <item x="279"/>
        <item x="13"/>
        <item x="371"/>
        <item x="431"/>
        <item x="1357"/>
        <item x="1903"/>
        <item x="1968"/>
        <item x="747"/>
        <item x="1303"/>
        <item x="1821"/>
        <item x="2070"/>
        <item x="2038"/>
        <item x="1125"/>
        <item x="676"/>
        <item x="1825"/>
        <item x="151"/>
        <item x="505"/>
        <item x="311"/>
        <item x="1677"/>
        <item x="1675"/>
        <item x="1850"/>
        <item x="1851"/>
        <item x="395"/>
        <item x="169"/>
        <item x="404"/>
        <item x="191"/>
        <item x="1025"/>
        <item x="619"/>
        <item x="76"/>
        <item x="115"/>
        <item x="233"/>
        <item x="1342"/>
        <item x="1210"/>
        <item x="214"/>
        <item x="1634"/>
        <item x="1164"/>
        <item x="1762"/>
        <item x="1512"/>
        <item x="1974"/>
        <item x="1540"/>
        <item x="340"/>
        <item x="836"/>
        <item x="766"/>
        <item x="1282"/>
        <item x="959"/>
        <item x="1867"/>
        <item x="413"/>
        <item x="1861"/>
        <item x="1989"/>
        <item x="1679"/>
        <item x="892"/>
        <item x="546"/>
        <item x="1736"/>
        <item x="693"/>
        <item x="1344"/>
        <item x="155"/>
        <item x="1020"/>
        <item x="2164"/>
        <item x="1862"/>
        <item x="689"/>
        <item x="2158"/>
        <item x="147"/>
        <item x="581"/>
        <item x="1749"/>
        <item x="987"/>
        <item x="1780"/>
        <item x="517"/>
        <item x="678"/>
        <item x="633"/>
        <item x="1682"/>
        <item x="1553"/>
        <item x="55"/>
        <item x="843"/>
        <item x="797"/>
        <item x="1953"/>
        <item x="367"/>
        <item x="725"/>
        <item x="1446"/>
        <item x="753"/>
        <item x="251"/>
        <item x="727"/>
        <item x="271"/>
        <item x="665"/>
        <item x="148"/>
        <item x="478"/>
        <item x="1576"/>
        <item x="2015"/>
        <item x="768"/>
        <item x="67"/>
        <item x="1084"/>
        <item x="1848"/>
        <item x="1981"/>
        <item x="152"/>
        <item x="108"/>
        <item x="2043"/>
        <item x="616"/>
        <item x="815"/>
        <item x="970"/>
        <item x="1031"/>
        <item x="778"/>
        <item x="256"/>
        <item x="1951"/>
        <item x="513"/>
        <item x="1174"/>
        <item x="1924"/>
        <item x="695"/>
        <item x="1146"/>
        <item x="1163"/>
        <item x="1595"/>
        <item x="217"/>
        <item x="375"/>
        <item x="460"/>
        <item x="1731"/>
        <item x="2212"/>
        <item x="1727"/>
        <item x="244"/>
        <item x="851"/>
        <item x="1847"/>
        <item x="353"/>
        <item x="545"/>
        <item x="1716"/>
        <item x="1085"/>
        <item x="1071"/>
        <item x="1222"/>
        <item x="1748"/>
        <item x="974"/>
        <item x="1458"/>
        <item x="1750"/>
        <item x="1844"/>
        <item x="400"/>
        <item x="14"/>
        <item x="1487"/>
        <item x="1925"/>
        <item x="1317"/>
        <item x="541"/>
        <item x="2044"/>
        <item x="284"/>
        <item x="643"/>
        <item x="291"/>
        <item x="2168"/>
        <item x="1108"/>
        <item x="2029"/>
        <item x="327"/>
        <item x="1160"/>
        <item x="1827"/>
        <item x="804"/>
        <item x="1037"/>
        <item x="2148"/>
        <item x="902"/>
        <item x="18"/>
        <item x="682"/>
        <item x="1475"/>
        <item x="608"/>
        <item x="343"/>
        <item x="971"/>
        <item x="1629"/>
        <item x="1392"/>
        <item x="1604"/>
        <item x="835"/>
        <item x="702"/>
        <item x="216"/>
        <item x="897"/>
        <item x="1318"/>
        <item x="1739"/>
        <item x="920"/>
        <item x="696"/>
        <item x="264"/>
        <item x="21"/>
        <item x="331"/>
        <item x="2108"/>
        <item x="79"/>
        <item x="618"/>
        <item x="1543"/>
        <item x="548"/>
        <item x="823"/>
        <item x="741"/>
        <item x="1388"/>
        <item x="660"/>
        <item x="969"/>
        <item x="1237"/>
        <item x="1554"/>
        <item x="722"/>
        <item x="357"/>
        <item x="1041"/>
        <item x="286"/>
        <item x="585"/>
        <item x="105"/>
        <item x="1200"/>
        <item x="1052"/>
        <item x="1557"/>
        <item x="171"/>
        <item x="92"/>
        <item x="226"/>
        <item x="896"/>
        <item x="938"/>
        <item x="1017"/>
        <item x="423"/>
        <item x="715"/>
        <item x="1612"/>
        <item x="930"/>
        <item x="1649"/>
        <item x="1223"/>
        <item x="420"/>
        <item x="498"/>
        <item x="267"/>
        <item x="1746"/>
        <item x="1918"/>
        <item x="474"/>
        <item x="1088"/>
        <item x="1097"/>
        <item x="1080"/>
        <item x="84"/>
        <item x="316"/>
        <item x="1491"/>
        <item x="1288"/>
        <item x="872"/>
        <item x="921"/>
        <item x="1030"/>
        <item x="2214"/>
        <item x="670"/>
        <item x="658"/>
        <item x="320"/>
        <item x="1508"/>
        <item x="1341"/>
        <item x="1692"/>
        <item x="1478"/>
        <item x="87"/>
        <item x="1589"/>
        <item x="532"/>
        <item x="859"/>
        <item x="443"/>
        <item x="172"/>
        <item x="1061"/>
        <item x="1428"/>
        <item x="857"/>
        <item x="25"/>
        <item x="966"/>
        <item x="1078"/>
        <item x="1654"/>
        <item x="1570"/>
        <item x="175"/>
        <item x="1885"/>
        <item x="70"/>
        <item x="506"/>
        <item x="74"/>
        <item x="174"/>
        <item x="584"/>
        <item x="1558"/>
        <item x="975"/>
        <item x="781"/>
        <item x="1398"/>
        <item x="121"/>
        <item x="1454"/>
        <item x="1778"/>
        <item x="2189"/>
        <item x="365"/>
        <item x="2193"/>
        <item x="767"/>
        <item x="1295"/>
        <item x="392"/>
        <item x="770"/>
        <item x="488"/>
        <item x="416"/>
        <item x="16"/>
        <item x="772"/>
        <item x="1849"/>
        <item x="1673"/>
        <item x="200"/>
        <item x="1771"/>
        <item x="1665"/>
        <item x="1715"/>
        <item x="2163"/>
        <item x="1224"/>
        <item x="871"/>
        <item x="333"/>
        <item x="2000"/>
        <item x="1150"/>
        <item x="2048"/>
        <item x="1754"/>
        <item x="56"/>
        <item x="1877"/>
        <item x="330"/>
        <item x="1377"/>
        <item x="2026"/>
        <item x="1708"/>
        <item x="508"/>
        <item x="1542"/>
        <item x="723"/>
        <item x="278"/>
        <item x="917"/>
        <item x="993"/>
        <item x="1628"/>
        <item x="729"/>
        <item x="704"/>
        <item x="533"/>
        <item x="829"/>
        <item x="166"/>
        <item x="72"/>
        <item x="989"/>
        <item x="1676"/>
        <item x="534"/>
        <item x="1243"/>
        <item x="1466"/>
        <item x="899"/>
        <item x="1191"/>
        <item x="1281"/>
        <item x="337"/>
        <item x="1601"/>
        <item x="456"/>
        <item x="418"/>
        <item x="326"/>
        <item x="473"/>
        <item x="1300"/>
        <item x="1276"/>
        <item x="130"/>
        <item x="1048"/>
        <item x="71"/>
        <item x="1254"/>
        <item x="638"/>
        <item x="261"/>
        <item x="339"/>
        <item x="1620"/>
        <item x="51"/>
        <item x="480"/>
        <item x="511"/>
        <item x="1274"/>
        <item x="1606"/>
        <item x="2230"/>
        <item x="195"/>
        <item x="39"/>
        <item x="1687"/>
        <item x="317"/>
        <item x="1788"/>
        <item x="1637"/>
        <item x="1474"/>
        <item x="856"/>
        <item x="906"/>
        <item x="459"/>
        <item x="1156"/>
        <item x="1335"/>
        <item x="588"/>
        <item x="615"/>
        <item x="2066"/>
        <item x="840"/>
        <item x="717"/>
        <item x="1190"/>
        <item x="88"/>
        <item x="819"/>
        <item x="1060"/>
        <item x="1902"/>
        <item x="236"/>
        <item x="145"/>
        <item x="598"/>
        <item x="238"/>
        <item x="1035"/>
        <item x="677"/>
        <item x="1284"/>
        <item x="1732"/>
        <item x="1257"/>
        <item x="645"/>
        <item x="1285"/>
        <item x="1022"/>
        <item x="1268"/>
        <item x="827"/>
        <item x="1329"/>
        <item x="1325"/>
        <item x="2119"/>
        <item x="611"/>
        <item x="463"/>
        <item x="142"/>
        <item x="1869"/>
        <item x="361"/>
        <item x="922"/>
        <item x="1005"/>
        <item x="1229"/>
        <item x="1600"/>
        <item x="1385"/>
        <item x="17"/>
        <item x="2002"/>
        <item x="1572"/>
        <item x="609"/>
        <item x="885"/>
        <item x="239"/>
        <item x="1154"/>
        <item x="1898"/>
        <item x="1979"/>
        <item x="834"/>
        <item x="777"/>
        <item x="346"/>
        <item x="2160"/>
        <item x="1811"/>
        <item x="2128"/>
        <item x="490"/>
        <item x="757"/>
        <item x="1142"/>
        <item x="2114"/>
        <item x="1864"/>
        <item x="282"/>
        <item x="1205"/>
        <item x="86"/>
        <item x="822"/>
        <item x="81"/>
        <item x="862"/>
        <item x="1559"/>
        <item x="1999"/>
        <item x="111"/>
        <item x="1171"/>
        <item x="754"/>
        <item x="1730"/>
        <item x="441"/>
        <item x="749"/>
        <item x="832"/>
        <item x="1707"/>
        <item x="2203"/>
        <item x="312"/>
        <item x="428"/>
        <item x="406"/>
        <item x="572"/>
        <item x="858"/>
        <item x="1067"/>
        <item x="2202"/>
        <item x="1214"/>
        <item x="44"/>
        <item x="119"/>
        <item x="407"/>
        <item x="429"/>
        <item x="225"/>
        <item x="363"/>
        <item x="321"/>
        <item x="1527"/>
        <item x="1990"/>
        <item x="27"/>
        <item x="889"/>
        <item x="462"/>
        <item x="867"/>
        <item x="1313"/>
        <item x="972"/>
        <item x="1287"/>
        <item x="1460"/>
        <item x="457"/>
        <item x="1186"/>
        <item x="520"/>
        <item x="968"/>
        <item x="1674"/>
        <item x="1151"/>
        <item x="1262"/>
        <item x="114"/>
        <item x="668"/>
        <item x="1040"/>
        <item x="575"/>
        <item x="2073"/>
        <item x="694"/>
        <item x="1259"/>
        <item x="2135"/>
        <item x="358"/>
        <item x="1587"/>
        <item x="737"/>
        <item x="950"/>
        <item x="450"/>
        <item x="728"/>
        <item x="1698"/>
        <item x="499"/>
        <item x="524"/>
        <item x="1077"/>
        <item x="1372"/>
        <item x="184"/>
        <item x="898"/>
        <item x="402"/>
        <item x="1292"/>
        <item x="709"/>
        <item x="2027"/>
        <item x="20"/>
        <item x="2197"/>
        <item x="931"/>
        <item x="674"/>
        <item x="469"/>
        <item x="868"/>
        <item x="1169"/>
        <item x="1647"/>
        <item x="1800"/>
        <item x="1362"/>
        <item x="502"/>
        <item x="1275"/>
        <item x="58"/>
        <item x="2053"/>
        <item x="341"/>
        <item x="1082"/>
        <item x="1211"/>
        <item x="642"/>
        <item x="1469"/>
        <item x="468"/>
        <item x="12"/>
        <item x="1110"/>
        <item x="721"/>
        <item x="1985"/>
        <item x="247"/>
        <item x="1117"/>
        <item x="102"/>
        <item x="254"/>
        <item x="380"/>
        <item x="332"/>
        <item x="2131"/>
        <item x="1447"/>
        <item x="250"/>
        <item x="690"/>
        <item x="537"/>
        <item x="1008"/>
        <item x="1286"/>
        <item x="1076"/>
        <item x="230"/>
        <item x="756"/>
        <item x="1528"/>
        <item x="1170"/>
        <item x="109"/>
        <item x="1875"/>
        <item x="1304"/>
        <item x="2154"/>
        <item x="1209"/>
        <item x="253"/>
        <item x="1621"/>
        <item x="1253"/>
        <item x="1738"/>
        <item x="1645"/>
        <item x="285"/>
        <item x="973"/>
        <item x="963"/>
        <item x="923"/>
        <item x="649"/>
        <item x="1402"/>
        <item x="669"/>
        <item x="325"/>
        <item x="1007"/>
        <item x="544"/>
        <item x="937"/>
        <item x="1192"/>
        <item x="1305"/>
        <item x="309"/>
        <item x="907"/>
        <item x="1015"/>
        <item x="352"/>
        <item x="1672"/>
        <item x="765"/>
        <item x="893"/>
        <item x="368"/>
        <item x="755"/>
        <item x="472"/>
        <item x="1187"/>
        <item x="629"/>
        <item x="957"/>
        <item x="1095"/>
        <item x="5"/>
        <item x="891"/>
        <item x="1633"/>
        <item x="1775"/>
        <item x="1781"/>
        <item x="1904"/>
        <item x="453"/>
        <item x="401"/>
        <item x="1358"/>
        <item x="869"/>
        <item x="2165"/>
        <item x="1870"/>
        <item x="397"/>
        <item x="675"/>
        <item x="1079"/>
        <item x="831"/>
        <item x="167"/>
        <item x="1497"/>
        <item x="1573"/>
        <item x="1371"/>
        <item x="1074"/>
        <item x="564"/>
        <item x="1104"/>
        <item x="864"/>
        <item x="252"/>
        <item x="1299"/>
        <item x="1393"/>
        <item x="1470"/>
        <item x="574"/>
        <item x="220"/>
        <item x="847"/>
        <item x="591"/>
        <item x="850"/>
        <item x="626"/>
        <item x="784"/>
        <item x="557"/>
        <item x="2149"/>
        <item x="129"/>
        <item x="149"/>
        <item x="1678"/>
        <item x="890"/>
        <item x="2062"/>
        <item x="637"/>
        <item x="127"/>
        <item x="1592"/>
        <item x="1467"/>
        <item x="1789"/>
        <item x="409"/>
        <item x="1943"/>
        <item x="628"/>
        <item x="878"/>
        <item x="1462"/>
        <item x="75"/>
        <item x="1018"/>
        <item x="476"/>
        <item x="97"/>
        <item x="779"/>
        <item x="1216"/>
        <item x="1720"/>
        <item x="1044"/>
        <item x="716"/>
        <item x="750"/>
        <item x="1396"/>
        <item x="1394"/>
        <item x="1047"/>
        <item x="761"/>
        <item x="1289"/>
        <item x="178"/>
        <item x="1878"/>
        <item x="1226"/>
        <item x="281"/>
        <item x="296"/>
        <item x="374"/>
        <item x="866"/>
        <item x="952"/>
        <item x="1255"/>
        <item x="1381"/>
        <item x="820"/>
        <item x="154"/>
        <item x="1384"/>
        <item x="568"/>
        <item x="916"/>
        <item x="471"/>
        <item x="69"/>
        <item x="139"/>
        <item x="1023"/>
        <item x="440"/>
        <item x="2116"/>
        <item x="1656"/>
        <item x="1328"/>
        <item x="258"/>
        <item x="1567"/>
        <item x="28"/>
        <item x="948"/>
        <item x="1651"/>
        <item x="266"/>
        <item x="211"/>
        <item x="1159"/>
        <item x="824"/>
        <item x="691"/>
        <item x="597"/>
        <item x="679"/>
        <item x="606"/>
        <item x="1188"/>
        <item x="1401"/>
        <item x="991"/>
        <item x="1374"/>
        <item x="132"/>
        <item x="2228"/>
        <item x="24"/>
        <item x="1389"/>
        <item x="1683"/>
        <item x="95"/>
        <item x="2196"/>
        <item x="657"/>
        <item x="703"/>
        <item x="805"/>
        <item x="465"/>
        <item x="1217"/>
        <item x="1307"/>
        <item x="1118"/>
        <item x="1331"/>
        <item x="437"/>
        <item x="461"/>
        <item x="78"/>
        <item x="248"/>
        <item x="1753"/>
        <item x="188"/>
        <item x="578"/>
        <item x="1193"/>
        <item x="888"/>
        <item x="1513"/>
        <item x="659"/>
        <item x="986"/>
        <item x="181"/>
        <item x="2142"/>
        <item x="1395"/>
        <item x="547"/>
        <item x="1199"/>
        <item x="329"/>
        <item x="1261"/>
        <item x="415"/>
        <item x="509"/>
        <item x="1091"/>
        <item x="740"/>
        <item x="310"/>
        <item x="93"/>
        <item x="1457"/>
        <item x="924"/>
        <item x="306"/>
        <item x="1133"/>
        <item x="1178"/>
        <item x="161"/>
        <item x="1270"/>
        <item x="1321"/>
        <item x="1526"/>
        <item x="193"/>
        <item x="980"/>
        <item x="1375"/>
        <item x="1194"/>
        <item x="654"/>
        <item x="2094"/>
        <item x="1404"/>
        <item x="1970"/>
        <item x="1068"/>
        <item x="932"/>
        <item x="117"/>
        <item x="1452"/>
        <item x="273"/>
        <item x="1107"/>
        <item x="136"/>
        <item x="510"/>
        <item x="1337"/>
        <item x="475"/>
        <item x="290"/>
        <item x="350"/>
        <item x="1059"/>
        <item x="1233"/>
        <item x="259"/>
        <item x="580"/>
        <item x="967"/>
        <item x="1420"/>
        <item x="901"/>
        <item x="338"/>
        <item x="1113"/>
        <item x="183"/>
        <item x="1977"/>
        <item x="635"/>
        <item x="1122"/>
        <item x="1418"/>
        <item x="83"/>
        <item x="1127"/>
        <item x="621"/>
        <item x="1390"/>
        <item x="1383"/>
        <item x="137"/>
        <item x="381"/>
        <item x="1618"/>
        <item x="396"/>
        <item x="536"/>
        <item x="277"/>
        <item x="2166"/>
        <item x="1218"/>
        <item x="600"/>
        <item x="1914"/>
        <item x="604"/>
        <item x="1552"/>
        <item x="1120"/>
        <item x="865"/>
        <item x="265"/>
        <item x="1493"/>
        <item x="1185"/>
        <item x="364"/>
        <item x="494"/>
        <item x="732"/>
        <item x="30"/>
        <item x="1872"/>
        <item x="2091"/>
        <item x="1014"/>
        <item x="622"/>
        <item x="1036"/>
        <item x="192"/>
        <item x="2077"/>
        <item x="1397"/>
        <item x="1173"/>
        <item x="1413"/>
        <item x="40"/>
        <item x="610"/>
        <item x="500"/>
        <item x="385"/>
        <item x="539"/>
        <item x="497"/>
        <item x="197"/>
        <item x="587"/>
        <item x="1293"/>
        <item x="1155"/>
        <item x="1680"/>
        <item x="919"/>
        <item x="883"/>
        <item x="421"/>
        <item x="1109"/>
        <item x="1354"/>
        <item x="207"/>
        <item x="947"/>
        <item x="1591"/>
        <item x="112"/>
        <item x="1378"/>
        <item x="526"/>
        <item x="307"/>
        <item x="518"/>
        <item x="1062"/>
        <item x="1752"/>
        <item x="603"/>
        <item x="470"/>
        <item x="582"/>
        <item x="2024"/>
        <item x="403"/>
        <item x="1568"/>
        <item x="33"/>
        <item x="816"/>
        <item x="780"/>
        <item x="1653"/>
        <item x="559"/>
        <item x="295"/>
        <item x="1189"/>
        <item x="1152"/>
        <item x="485"/>
        <item x="1431"/>
        <item x="1172"/>
        <item x="1662"/>
        <item x="2208"/>
        <item x="1376"/>
        <item x="1581"/>
        <item x="553"/>
        <item x="1852"/>
        <item x="205"/>
        <item x="382"/>
        <item x="424"/>
        <item x="2102"/>
        <item x="842"/>
        <item x="237"/>
        <item x="1009"/>
        <item x="593"/>
        <item x="1161"/>
        <item x="927"/>
        <item x="2057"/>
        <item x="138"/>
        <item x="1312"/>
        <item x="2059"/>
        <item x="632"/>
        <item x="504"/>
        <item x="697"/>
        <item x="1619"/>
        <item x="64"/>
        <item x="212"/>
        <item x="1249"/>
        <item x="1149"/>
        <item x="15"/>
        <item x="700"/>
        <item x="711"/>
        <item x="427"/>
        <item x="529"/>
        <item x="624"/>
        <item x="118"/>
        <item x="477"/>
        <item x="232"/>
        <item x="394"/>
        <item x="101"/>
        <item x="958"/>
        <item x="90"/>
        <item x="303"/>
        <item x="699"/>
        <item x="724"/>
        <item x="398"/>
        <item x="705"/>
        <item x="2138"/>
        <item x="577"/>
        <item x="249"/>
        <item x="194"/>
        <item x="36"/>
        <item x="224"/>
        <item x="351"/>
        <item x="135"/>
        <item x="542"/>
        <item x="1815"/>
        <item x="540"/>
        <item x="1419"/>
        <item x="1006"/>
        <item x="667"/>
        <item x="1221"/>
        <item x="1063"/>
        <item x="1294"/>
        <item x="1183"/>
        <item x="1319"/>
        <item x="904"/>
        <item x="1387"/>
        <item x="300"/>
        <item x="1770"/>
        <item x="1751"/>
        <item x="157"/>
        <item x="455"/>
        <item x="990"/>
        <item x="1072"/>
        <item x="11"/>
        <item x="1854"/>
        <item x="1774"/>
        <item x="2065"/>
        <item x="328"/>
        <item x="2"/>
        <item x="2145"/>
        <item x="718"/>
        <item x="107"/>
        <item x="156"/>
        <item x="1973"/>
        <item x="2130"/>
        <item x="994"/>
        <item x="903"/>
        <item x="775"/>
        <item x="63"/>
        <item x="1316"/>
        <item x="467"/>
        <item x="549"/>
        <item x="170"/>
        <item x="561"/>
        <item x="179"/>
        <item x="752"/>
        <item x="1258"/>
        <item x="110"/>
        <item x="1184"/>
        <item x="255"/>
        <item x="2194"/>
        <item x="601"/>
        <item x="1327"/>
        <item x="1915"/>
        <item x="839"/>
        <item x="1652"/>
        <item x="1308"/>
        <item x="830"/>
        <item x="229"/>
        <item x="1054"/>
        <item x="650"/>
        <item x="1073"/>
        <item x="939"/>
        <item x="1773"/>
        <item x="995"/>
        <item x="162"/>
        <item x="3"/>
        <item x="2054"/>
        <item x="410"/>
        <item x="791"/>
        <item x="1681"/>
        <item x="833"/>
        <item x="672"/>
        <item x="1260"/>
        <item x="487"/>
        <item x="209"/>
        <item x="1364"/>
        <item x="366"/>
        <item x="1481"/>
        <item x="556"/>
        <item x="2157"/>
        <item x="910"/>
        <item x="1029"/>
        <item x="1873"/>
        <item x="1198"/>
        <item x="1785"/>
        <item x="1519"/>
        <item x="841"/>
        <item x="493"/>
        <item x="304"/>
        <item x="283"/>
        <item x="2216"/>
        <item x="2143"/>
        <item x="168"/>
        <item x="160"/>
        <item x="2067"/>
        <item x="334"/>
        <item x="146"/>
        <item x="1136"/>
        <item x="1010"/>
        <item x="1309"/>
        <item x="1485"/>
        <item x="272"/>
        <item x="983"/>
        <item x="1525"/>
        <item x="1726"/>
        <item x="596"/>
        <item x="442"/>
        <item x="180"/>
        <item x="2173"/>
        <item x="1345"/>
        <item x="77"/>
        <item x="496"/>
        <item x="1241"/>
        <item x="399"/>
        <item x="1473"/>
        <item x="641"/>
        <item x="949"/>
        <item x="439"/>
        <item x="388"/>
        <item x="1871"/>
        <item x="1370"/>
        <item x="292"/>
        <item x="177"/>
        <item x="1912"/>
        <item x="218"/>
        <item x="935"/>
        <item x="378"/>
        <item x="1585"/>
        <item x="1776"/>
        <item x="731"/>
        <item x="41"/>
        <item x="2111"/>
        <item x="583"/>
        <item x="448"/>
        <item x="1886"/>
        <item x="53"/>
        <item x="1252"/>
        <item x="1126"/>
        <item x="268"/>
        <item x="1584"/>
        <item x="1655"/>
        <item x="153"/>
        <item x="870"/>
        <item x="1250"/>
        <item x="1105"/>
        <item x="1434"/>
        <item x="1853"/>
        <item x="1101"/>
        <item x="223"/>
        <item x="1686"/>
        <item x="1167"/>
        <item x="895"/>
        <item x="806"/>
        <item x="2162"/>
        <item x="977"/>
        <item x="50"/>
        <item x="128"/>
        <item x="612"/>
        <item x="263"/>
        <item x="792"/>
        <item x="123"/>
        <item x="566"/>
        <item x="1251"/>
        <item x="933"/>
        <item x="800"/>
        <item x="2209"/>
        <item x="8"/>
        <item x="391"/>
        <item x="31"/>
        <item x="1421"/>
        <item x="2188"/>
        <item x="535"/>
        <item x="80"/>
        <item x="1794"/>
        <item x="501"/>
        <item x="1360"/>
        <item x="1416"/>
        <item x="1219"/>
        <item x="894"/>
        <item x="186"/>
        <item x="1346"/>
        <item x="1269"/>
        <item x="1831"/>
        <item x="928"/>
        <item x="1064"/>
        <item x="860"/>
        <item x="143"/>
        <item x="1330"/>
        <item x="2061"/>
        <item x="1051"/>
        <item x="323"/>
        <item x="2056"/>
        <item x="185"/>
        <item x="1980"/>
        <item x="1065"/>
        <item x="1179"/>
        <item x="165"/>
        <item x="1026"/>
        <item x="48"/>
        <item x="2159"/>
        <item x="523"/>
        <item x="297"/>
        <item x="1657"/>
        <item x="125"/>
        <item x="2001"/>
        <item x="887"/>
        <item x="1422"/>
        <item x="719"/>
        <item x="1231"/>
        <item x="773"/>
        <item x="1343"/>
        <item x="614"/>
        <item x="879"/>
        <item x="762"/>
        <item x="880"/>
        <item x="925"/>
        <item x="1941"/>
        <item x="1772"/>
        <item x="158"/>
        <item x="515"/>
        <item x="98"/>
        <item x="1273"/>
        <item x="1246"/>
        <item x="1782"/>
        <item x="623"/>
        <item x="2182"/>
        <item x="1039"/>
        <item x="567"/>
        <item x="2155"/>
        <item x="1145"/>
        <item x="1423"/>
        <item x="376"/>
        <item x="799"/>
        <item x="788"/>
        <item x="2092"/>
        <item x="1032"/>
        <item x="683"/>
        <item x="655"/>
        <item x="1356"/>
        <item x="900"/>
        <item x="2150"/>
        <item x="1333"/>
        <item x="2207"/>
        <item x="684"/>
        <item x="458"/>
        <item x="1102"/>
        <item x="1119"/>
        <item x="1386"/>
        <item x="206"/>
        <item x="1479"/>
        <item x="100"/>
        <item x="2199"/>
        <item x="918"/>
        <item x="447"/>
        <item x="1499"/>
        <item x="419"/>
        <item x="905"/>
        <item x="313"/>
        <item x="1045"/>
        <item x="393"/>
        <item x="276"/>
        <item x="1087"/>
        <item x="558"/>
        <item x="99"/>
        <item x="451"/>
        <item x="911"/>
        <item x="198"/>
        <item x="999"/>
        <item x="809"/>
        <item x="1028"/>
        <item x="785"/>
        <item x="707"/>
        <item x="2161"/>
        <item x="362"/>
        <item x="656"/>
        <item x="586"/>
        <item x="369"/>
        <item x="1195"/>
        <item x="560"/>
        <item x="438"/>
        <item x="481"/>
        <item x="1777"/>
        <item x="2220"/>
        <item x="59"/>
        <item x="1225"/>
        <item x="503"/>
        <item x="692"/>
        <item x="377"/>
        <item x="210"/>
        <item x="1058"/>
        <item x="260"/>
        <item x="794"/>
        <item x="390"/>
        <item x="1235"/>
        <item x="2191"/>
        <item x="854"/>
        <item x="1239"/>
        <item x="1081"/>
        <item x="1529"/>
        <item x="464"/>
        <item x="984"/>
        <item x="613"/>
        <item x="355"/>
        <item x="855"/>
        <item x="2205"/>
        <item x="1468"/>
        <item x="838"/>
        <item x="818"/>
        <item x="1196"/>
        <item x="414"/>
        <item x="943"/>
        <item x="386"/>
        <item x="372"/>
        <item x="1256"/>
        <item x="1359"/>
        <item x="335"/>
        <item x="144"/>
        <item x="1242"/>
        <item x="275"/>
        <item x="187"/>
        <item x="2201"/>
        <item x="1140"/>
        <item x="1021"/>
        <item x="298"/>
        <item x="65"/>
        <item x="1147"/>
        <item x="1267"/>
        <item x="742"/>
        <item x="103"/>
        <item x="1148"/>
        <item x="555"/>
        <item x="2187"/>
        <item x="34"/>
        <item x="85"/>
        <item x="714"/>
        <item x="1361"/>
        <item x="1123"/>
        <item x="2222"/>
        <item x="1128"/>
        <item x="1263"/>
        <item x="1177"/>
        <item x="305"/>
        <item x="1297"/>
        <item x="1212"/>
        <item x="528"/>
        <item x="914"/>
        <item x="434"/>
        <item x="1524"/>
        <item x="1157"/>
        <item x="1407"/>
        <item x="1003"/>
        <item x="605"/>
        <item x="915"/>
        <item x="1347"/>
        <item x="666"/>
        <item x="1379"/>
        <item x="1498"/>
        <item x="319"/>
        <item x="2152"/>
        <item x="946"/>
        <item x="2074"/>
        <item x="1277"/>
        <item x="1997"/>
        <item x="730"/>
        <item x="241"/>
        <item x="2139"/>
        <item x="1556"/>
        <item x="1271"/>
        <item x="2124"/>
        <item x="1203"/>
        <item x="37"/>
        <item x="631"/>
        <item x="979"/>
        <item x="2167"/>
        <item x="422"/>
        <item x="1114"/>
        <item x="1348"/>
        <item x="1238"/>
        <item x="344"/>
        <item x="521"/>
        <item x="664"/>
        <item x="141"/>
        <item x="826"/>
        <item x="886"/>
        <item x="1115"/>
        <item x="2137"/>
        <item x="2217"/>
        <item x="1130"/>
        <item x="1530"/>
        <item x="735"/>
        <item x="2129"/>
        <item x="176"/>
        <item x="1426"/>
        <item x="530"/>
        <item x="2007"/>
        <item x="1391"/>
        <item x="828"/>
        <item x="294"/>
        <item x="204"/>
        <item x="1783"/>
        <item x="2213"/>
        <item x="2184"/>
        <item x="1098"/>
        <item x="1176"/>
        <item x="514"/>
        <item x="1069"/>
        <item x="1582"/>
        <item x="802"/>
        <item x="589"/>
        <item x="813"/>
        <item x="1197"/>
        <item x="798"/>
        <item x="1685"/>
        <item x="215"/>
        <item x="1764"/>
        <item x="2141"/>
        <item x="1411"/>
        <item x="1129"/>
        <item x="219"/>
        <item x="196"/>
        <item x="1168"/>
        <item x="1326"/>
        <item x="288"/>
        <item x="620"/>
        <item x="852"/>
        <item x="1141"/>
        <item x="1858"/>
        <item x="454"/>
        <item x="538"/>
        <item x="2068"/>
        <item x="978"/>
        <item x="159"/>
        <item x="61"/>
        <item x="934"/>
        <item x="569"/>
        <item x="1278"/>
        <item x="1417"/>
        <item x="1978"/>
        <item x="163"/>
        <item x="2151"/>
        <item x="202"/>
        <item x="287"/>
        <item x="981"/>
        <item x="293"/>
        <item x="570"/>
        <item x="1240"/>
        <item x="299"/>
        <item x="1248"/>
        <item x="565"/>
        <item x="1027"/>
        <item x="1969"/>
        <item x="720"/>
        <item x="571"/>
        <item x="738"/>
        <item x="1425"/>
        <item x="189"/>
        <item x="336"/>
        <item x="745"/>
        <item x="1544"/>
        <item x="1083"/>
        <item x="449"/>
        <item x="2008"/>
        <item x="1433"/>
        <item x="1784"/>
        <item x="54"/>
        <item x="744"/>
        <item x="1093"/>
        <item x="1349"/>
        <item x="954"/>
        <item x="884"/>
        <item x="43"/>
        <item x="1963"/>
        <item x="874"/>
        <item x="936"/>
        <item x="190"/>
        <item x="1483"/>
        <item x="701"/>
        <item x="648"/>
        <item x="2058"/>
        <item x="1998"/>
        <item x="998"/>
        <item x="734"/>
        <item x="776"/>
        <item x="2229"/>
        <item x="243"/>
        <item x="1355"/>
        <item x="1324"/>
        <item x="941"/>
        <item x="774"/>
        <item x="713"/>
        <item x="531"/>
        <item x="527"/>
        <item x="203"/>
        <item x="845"/>
        <item x="1323"/>
        <item x="1429"/>
        <item x="1465"/>
        <item x="318"/>
        <item x="945"/>
        <item x="1070"/>
        <item x="579"/>
        <item x="543"/>
        <item x="793"/>
        <item x="52"/>
        <item x="982"/>
        <item x="525"/>
        <item x="42"/>
        <item x="57"/>
        <item x="1000"/>
        <item x="1001"/>
        <item x="519"/>
        <item x="1056"/>
        <item x="1515"/>
        <item x="164"/>
        <item x="1296"/>
        <item x="1517"/>
        <item x="1516"/>
        <item x="912"/>
        <item x="315"/>
        <item x="1046"/>
        <item x="2003"/>
        <item x="681"/>
        <item x="877"/>
        <item x="875"/>
        <item x="46"/>
        <item x="680"/>
        <item x="706"/>
        <item x="389"/>
        <item x="1096"/>
        <item x="881"/>
        <item x="817"/>
        <item x="235"/>
        <item x="2005"/>
        <item x="1180"/>
        <item x="876"/>
        <item x="997"/>
        <item x="976"/>
        <item x="1053"/>
        <item x="1055"/>
        <item x="944"/>
        <item x="1430"/>
        <item x="803"/>
        <item x="913"/>
        <item x="554"/>
        <item x="646"/>
        <item x="60"/>
        <item x="1050"/>
        <item x="639"/>
        <item x="1322"/>
        <item x="240"/>
        <item x="1004"/>
        <item x="1236"/>
        <item x="953"/>
        <item x="1112"/>
        <item x="853"/>
        <item x="45"/>
        <item x="140"/>
        <item x="10"/>
        <item x="996"/>
        <item x="825"/>
        <item x="644"/>
        <item x="1230"/>
        <item x="1012"/>
        <item x="246"/>
        <item x="384"/>
        <item x="908"/>
        <item x="314"/>
        <item x="1002"/>
        <item x="301"/>
        <item x="1264"/>
        <item x="425"/>
        <item x="242"/>
        <item x="234"/>
        <item x="909"/>
        <item x="1111"/>
        <item x="383"/>
        <item x="73"/>
        <item t="default"/>
      </items>
    </pivotField>
    <pivotField showAll="0"/>
    <pivotField showAll="0"/>
    <pivotField dataField="1" showAll="0">
      <items count="1804">
        <item x="1786"/>
        <item x="1787"/>
        <item x="1801"/>
        <item x="1726"/>
        <item x="1710"/>
        <item x="1768"/>
        <item x="1714"/>
        <item x="1793"/>
        <item x="1773"/>
        <item x="1725"/>
        <item x="1756"/>
        <item x="1713"/>
        <item x="19"/>
        <item x="4"/>
        <item x="501"/>
        <item x="48"/>
        <item x="555"/>
        <item x="135"/>
        <item x="478"/>
        <item x="91"/>
        <item x="1158"/>
        <item x="116"/>
        <item x="131"/>
        <item x="669"/>
        <item x="242"/>
        <item x="253"/>
        <item x="1030"/>
        <item x="1052"/>
        <item x="1327"/>
        <item x="1467"/>
        <item x="1479"/>
        <item x="1033"/>
        <item x="1515"/>
        <item x="1533"/>
        <item x="443"/>
        <item x="1180"/>
        <item x="219"/>
        <item x="1449"/>
        <item x="1511"/>
        <item x="1096"/>
        <item x="836"/>
        <item x="1265"/>
        <item x="1029"/>
        <item x="1360"/>
        <item x="1383"/>
        <item x="1032"/>
        <item x="192"/>
        <item x="1093"/>
        <item x="1516"/>
        <item x="1410"/>
        <item x="229"/>
        <item x="1185"/>
        <item x="1608"/>
        <item x="1382"/>
        <item x="1"/>
        <item x="1034"/>
        <item x="1361"/>
        <item x="1320"/>
        <item x="440"/>
        <item x="1402"/>
        <item x="44"/>
        <item x="1709"/>
        <item x="1621"/>
        <item x="1540"/>
        <item x="383"/>
        <item x="908"/>
        <item x="427"/>
        <item x="688"/>
        <item x="6"/>
        <item x="1552"/>
        <item x="1702"/>
        <item x="1095"/>
        <item x="1328"/>
        <item x="1566"/>
        <item x="358"/>
        <item x="1353"/>
        <item x="405"/>
        <item x="442"/>
        <item x="982"/>
        <item x="228"/>
        <item x="1308"/>
        <item x="1475"/>
        <item x="426"/>
        <item x="1037"/>
        <item x="1518"/>
        <item x="1083"/>
        <item x="1646"/>
        <item x="1759"/>
        <item x="1036"/>
        <item x="1359"/>
        <item x="1641"/>
        <item x="1647"/>
        <item x="1672"/>
        <item x="1545"/>
        <item x="1682"/>
        <item x="1362"/>
        <item x="1802"/>
        <item x="1542"/>
        <item x="951"/>
        <item x="1524"/>
        <item x="1400"/>
        <item x="434"/>
        <item x="1468"/>
        <item x="1163"/>
        <item x="1389"/>
        <item x="1517"/>
        <item x="1578"/>
        <item x="1192"/>
        <item x="1565"/>
        <item x="1393"/>
        <item x="1461"/>
        <item x="1365"/>
        <item x="259"/>
        <item x="1038"/>
        <item x="1035"/>
        <item x="1358"/>
        <item x="777"/>
        <item x="1415"/>
        <item x="1575"/>
        <item x="368"/>
        <item x="1525"/>
        <item x="1317"/>
        <item x="1442"/>
        <item x="1538"/>
        <item x="1577"/>
        <item x="1611"/>
        <item x="1675"/>
        <item x="580"/>
        <item x="1653"/>
        <item x="959"/>
        <item x="1363"/>
        <item x="1532"/>
        <item x="1407"/>
        <item x="1564"/>
        <item x="227"/>
        <item x="739"/>
        <item x="1607"/>
        <item x="1671"/>
        <item x="1235"/>
        <item x="1603"/>
        <item x="1541"/>
        <item x="1595"/>
        <item x="182"/>
        <item x="271"/>
        <item x="1553"/>
        <item x="488"/>
        <item x="1401"/>
        <item x="1645"/>
        <item x="1529"/>
        <item x="1547"/>
        <item x="1046"/>
        <item x="1440"/>
        <item x="798"/>
        <item x="637"/>
        <item x="1256"/>
        <item x="686"/>
        <item x="1031"/>
        <item x="1482"/>
        <item x="1534"/>
        <item x="1676"/>
        <item x="1624"/>
        <item x="1463"/>
        <item x="347"/>
        <item x="1028"/>
        <item x="585"/>
        <item x="29"/>
        <item x="783"/>
        <item x="905"/>
        <item x="1491"/>
        <item x="1294"/>
        <item x="1523"/>
        <item x="1685"/>
        <item x="995"/>
        <item x="582"/>
        <item x="1539"/>
        <item x="485"/>
        <item x="553"/>
        <item x="1270"/>
        <item x="1403"/>
        <item x="895"/>
        <item x="1370"/>
        <item x="1179"/>
        <item x="1450"/>
        <item x="1364"/>
        <item x="289"/>
        <item x="9"/>
        <item x="758"/>
        <item x="70"/>
        <item x="433"/>
        <item x="435"/>
        <item x="374"/>
        <item x="1428"/>
        <item x="69"/>
        <item x="761"/>
        <item x="1690"/>
        <item x="1697"/>
        <item x="1439"/>
        <item x="1650"/>
        <item x="1758"/>
        <item x="756"/>
        <item x="1605"/>
        <item x="482"/>
        <item x="1656"/>
        <item x="1555"/>
        <item x="1506"/>
        <item x="1512"/>
        <item x="1554"/>
        <item x="1670"/>
        <item x="927"/>
        <item x="270"/>
        <item x="838"/>
        <item x="1406"/>
        <item x="649"/>
        <item x="1527"/>
        <item x="1551"/>
        <item x="1570"/>
        <item x="1677"/>
        <item x="554"/>
        <item x="1045"/>
        <item x="1623"/>
        <item x="1307"/>
        <item x="745"/>
        <item x="1478"/>
        <item x="1644"/>
        <item x="431"/>
        <item x="1246"/>
        <item x="646"/>
        <item x="762"/>
        <item x="1668"/>
        <item x="510"/>
        <item x="1613"/>
        <item x="1139"/>
        <item x="1501"/>
        <item x="7"/>
        <item x="621"/>
        <item x="1580"/>
        <item x="846"/>
        <item x="955"/>
        <item x="1669"/>
        <item x="1513"/>
        <item x="120"/>
        <item x="188"/>
        <item x="279"/>
        <item x="1699"/>
        <item x="1437"/>
        <item x="1385"/>
        <item x="1098"/>
        <item x="700"/>
        <item x="1579"/>
        <item x="1324"/>
        <item x="1458"/>
        <item x="1334"/>
        <item x="954"/>
        <item x="1504"/>
        <item x="428"/>
        <item x="787"/>
        <item x="411"/>
        <item x="107"/>
        <item x="1678"/>
        <item x="67"/>
        <item x="207"/>
        <item x="625"/>
        <item x="166"/>
        <item x="1115"/>
        <item x="1441"/>
        <item x="1472"/>
        <item x="1154"/>
        <item x="543"/>
        <item x="1078"/>
        <item x="345"/>
        <item x="1526"/>
        <item x="1544"/>
        <item x="638"/>
        <item x="1598"/>
        <item x="97"/>
        <item x="1017"/>
        <item x="26"/>
        <item x="113"/>
        <item x="1649"/>
        <item x="321"/>
        <item x="1594"/>
        <item x="1619"/>
        <item x="728"/>
        <item x="1394"/>
        <item x="1057"/>
        <item x="1167"/>
        <item x="1306"/>
        <item x="526"/>
        <item x="1056"/>
        <item x="1210"/>
        <item x="483"/>
        <item x="137"/>
        <item x="1233"/>
        <item x="1175"/>
        <item x="430"/>
        <item x="723"/>
        <item x="1473"/>
        <item x="1762"/>
        <item x="406"/>
        <item x="334"/>
        <item x="615"/>
        <item x="1142"/>
        <item x="790"/>
        <item x="1496"/>
        <item x="648"/>
        <item x="1569"/>
        <item x="225"/>
        <item x="906"/>
        <item x="1089"/>
        <item x="671"/>
        <item x="1186"/>
        <item x="1576"/>
        <item x="1409"/>
        <item x="588"/>
        <item x="92"/>
        <item x="1060"/>
        <item x="516"/>
        <item x="1435"/>
        <item x="1010"/>
        <item x="1563"/>
        <item x="130"/>
        <item x="1413"/>
        <item x="942"/>
        <item x="1371"/>
        <item x="1521"/>
        <item x="1368"/>
        <item x="1462"/>
        <item x="1448"/>
        <item x="896"/>
        <item x="815"/>
        <item x="1110"/>
        <item x="1177"/>
        <item x="1642"/>
        <item x="1620"/>
        <item x="984"/>
        <item x="1443"/>
        <item x="1704"/>
        <item x="1503"/>
        <item x="979"/>
        <item x="1514"/>
        <item x="319"/>
        <item x="50"/>
        <item x="1164"/>
        <item x="1680"/>
        <item x="832"/>
        <item x="255"/>
        <item x="1520"/>
        <item x="241"/>
        <item x="893"/>
        <item x="807"/>
        <item x="256"/>
        <item x="1245"/>
        <item x="25"/>
        <item x="734"/>
        <item x="1325"/>
        <item x="1505"/>
        <item x="729"/>
        <item x="1597"/>
        <item x="95"/>
        <item x="357"/>
        <item x="791"/>
        <item x="382"/>
        <item x="1663"/>
        <item x="715"/>
        <item x="1047"/>
        <item x="1055"/>
        <item x="1366"/>
        <item x="1561"/>
        <item x="283"/>
        <item x="1356"/>
        <item x="1249"/>
        <item x="725"/>
        <item x="692"/>
        <item x="694"/>
        <item x="1213"/>
        <item x="656"/>
        <item x="1464"/>
        <item x="1703"/>
        <item x="1102"/>
        <item x="1204"/>
        <item x="542"/>
        <item x="1058"/>
        <item x="662"/>
        <item x="604"/>
        <item x="1148"/>
        <item x="1120"/>
        <item x="699"/>
        <item x="1411"/>
        <item x="1701"/>
        <item x="1169"/>
        <item x="1381"/>
        <item x="354"/>
        <item x="1305"/>
        <item x="127"/>
        <item x="1124"/>
        <item x="1094"/>
        <item x="1408"/>
        <item x="83"/>
        <item x="1522"/>
        <item x="544"/>
        <item x="22"/>
        <item x="1780"/>
        <item x="199"/>
        <item x="72"/>
        <item x="0"/>
        <item x="1432"/>
        <item x="1196"/>
        <item x="507"/>
        <item x="636"/>
        <item x="719"/>
        <item x="1574"/>
        <item x="1340"/>
        <item x="800"/>
        <item x="735"/>
        <item x="977"/>
        <item x="1700"/>
        <item x="1731"/>
        <item x="1766"/>
        <item x="1162"/>
        <item x="1269"/>
        <item x="1061"/>
        <item x="151"/>
        <item x="339"/>
        <item x="999"/>
        <item x="1481"/>
        <item x="710"/>
        <item x="926"/>
        <item x="1418"/>
        <item x="985"/>
        <item x="432"/>
        <item x="618"/>
        <item x="1487"/>
        <item x="864"/>
        <item x="1404"/>
        <item x="1001"/>
        <item x="387"/>
        <item x="1723"/>
        <item x="1781"/>
        <item x="466"/>
        <item x="1272"/>
        <item x="612"/>
        <item x="340"/>
        <item x="338"/>
        <item x="1593"/>
        <item x="628"/>
        <item x="244"/>
        <item x="1101"/>
        <item x="1248"/>
        <item x="447"/>
        <item x="1519"/>
        <item x="1168"/>
        <item x="352"/>
        <item x="1736"/>
        <item x="1477"/>
        <item x="904"/>
        <item x="63"/>
        <item x="236"/>
        <item x="1686"/>
        <item x="473"/>
        <item x="1743"/>
        <item x="799"/>
        <item x="1763"/>
        <item x="1254"/>
        <item x="420"/>
        <item x="822"/>
        <item x="1405"/>
        <item x="364"/>
        <item x="153"/>
        <item x="655"/>
        <item x="56"/>
        <item x="1720"/>
        <item x="308"/>
        <item x="1666"/>
        <item x="1445"/>
        <item x="805"/>
        <item x="257"/>
        <item x="537"/>
        <item x="1043"/>
        <item x="1097"/>
        <item x="108"/>
        <item x="1054"/>
        <item x="479"/>
        <item x="755"/>
        <item x="173"/>
        <item x="477"/>
        <item x="1476"/>
        <item x="1133"/>
        <item x="152"/>
        <item x="343"/>
        <item x="1297"/>
        <item x="146"/>
        <item x="660"/>
        <item x="309"/>
        <item x="414"/>
        <item x="1560"/>
        <item x="1135"/>
        <item x="77"/>
        <item x="480"/>
        <item x="438"/>
        <item x="1255"/>
        <item x="451"/>
        <item x="928"/>
        <item x="1627"/>
        <item x="685"/>
        <item x="1298"/>
        <item x="1558"/>
        <item x="174"/>
        <item x="1070"/>
        <item x="821"/>
        <item x="263"/>
        <item x="126"/>
        <item x="212"/>
        <item x="105"/>
        <item x="511"/>
        <item x="506"/>
        <item x="666"/>
        <item x="632"/>
        <item x="393"/>
        <item x="869"/>
        <item x="1023"/>
        <item x="1648"/>
        <item x="1261"/>
        <item x="993"/>
        <item x="1166"/>
        <item x="595"/>
        <item x="1683"/>
        <item x="1752"/>
        <item x="989"/>
        <item x="825"/>
        <item x="863"/>
        <item x="925"/>
        <item x="1800"/>
        <item x="1615"/>
        <item x="1654"/>
        <item x="1220"/>
        <item x="903"/>
        <item x="1465"/>
        <item x="1587"/>
        <item x="89"/>
        <item x="929"/>
        <item x="1499"/>
        <item x="313"/>
        <item x="534"/>
        <item x="1794"/>
        <item x="527"/>
        <item x="1125"/>
        <item x="35"/>
        <item x="1674"/>
        <item x="1183"/>
        <item x="1451"/>
        <item x="498"/>
        <item x="876"/>
        <item x="983"/>
        <item x="614"/>
        <item x="330"/>
        <item x="931"/>
        <item x="17"/>
        <item x="1396"/>
        <item x="410"/>
        <item x="1242"/>
        <item x="579"/>
        <item x="149"/>
        <item x="1488"/>
        <item x="1673"/>
        <item x="1489"/>
        <item x="812"/>
        <item x="215"/>
        <item x="191"/>
        <item x="1003"/>
        <item x="1459"/>
        <item x="529"/>
        <item x="592"/>
        <item x="1548"/>
        <item x="1211"/>
        <item x="324"/>
        <item x="117"/>
        <item x="921"/>
        <item x="1484"/>
        <item x="1234"/>
        <item x="917"/>
        <item x="1050"/>
        <item x="445"/>
        <item x="32"/>
        <item x="644"/>
        <item x="1584"/>
        <item x="175"/>
        <item x="1500"/>
        <item x="855"/>
        <item x="400"/>
        <item x="390"/>
        <item x="1274"/>
        <item x="469"/>
        <item x="597"/>
        <item x="1253"/>
        <item x="57"/>
        <item x="134"/>
        <item x="1684"/>
        <item x="1722"/>
        <item x="1469"/>
        <item x="124"/>
        <item x="122"/>
        <item x="1182"/>
        <item x="1063"/>
        <item x="813"/>
        <item x="752"/>
        <item x="38"/>
        <item x="538"/>
        <item x="1065"/>
        <item x="1113"/>
        <item x="278"/>
        <item x="276"/>
        <item x="1201"/>
        <item x="789"/>
        <item x="1588"/>
        <item x="1749"/>
        <item x="1295"/>
        <item x="1655"/>
        <item x="467"/>
        <item x="115"/>
        <item x="75"/>
        <item x="1495"/>
        <item x="705"/>
        <item x="474"/>
        <item x="845"/>
        <item x="1730"/>
        <item x="520"/>
        <item x="1586"/>
        <item x="935"/>
        <item x="1226"/>
        <item x="1296"/>
        <item x="196"/>
        <item x="39"/>
        <item x="407"/>
        <item x="619"/>
        <item x="574"/>
        <item x="260"/>
        <item x="1165"/>
        <item x="351"/>
        <item x="1222"/>
        <item x="1490"/>
        <item x="1346"/>
        <item x="571"/>
        <item x="484"/>
        <item x="250"/>
        <item x="1384"/>
        <item x="934"/>
        <item x="1444"/>
        <item x="1739"/>
        <item x="213"/>
        <item x="1107"/>
        <item x="370"/>
        <item x="1708"/>
        <item x="287"/>
        <item x="417"/>
        <item x="1546"/>
        <item x="1073"/>
        <item x="337"/>
        <item x="704"/>
        <item x="425"/>
        <item x="744"/>
        <item x="960"/>
        <item x="503"/>
        <item x="996"/>
        <item x="746"/>
        <item x="1348"/>
        <item x="797"/>
        <item x="148"/>
        <item x="565"/>
        <item x="341"/>
        <item x="1321"/>
        <item x="1738"/>
        <item x="623"/>
        <item x="678"/>
        <item x="540"/>
        <item x="1659"/>
        <item x="713"/>
        <item x="1278"/>
        <item x="814"/>
        <item x="593"/>
        <item x="265"/>
        <item x="460"/>
        <item x="1337"/>
        <item x="500"/>
        <item x="73"/>
        <item x="1280"/>
        <item x="1289"/>
        <item x="975"/>
        <item x="1250"/>
        <item x="121"/>
        <item x="98"/>
        <item x="350"/>
        <item x="87"/>
        <item x="171"/>
        <item x="627"/>
        <item x="314"/>
        <item x="586"/>
        <item x="564"/>
        <item x="742"/>
        <item x="702"/>
        <item x="1375"/>
        <item x="1292"/>
        <item x="355"/>
        <item x="681"/>
        <item x="396"/>
        <item x="916"/>
        <item x="167"/>
        <item x="274"/>
        <item x="458"/>
        <item x="1502"/>
        <item x="348"/>
        <item x="79"/>
        <item x="1716"/>
        <item x="1053"/>
        <item x="1188"/>
        <item x="610"/>
        <item x="481"/>
        <item x="1027"/>
        <item x="220"/>
        <item x="672"/>
        <item x="759"/>
        <item x="1567"/>
        <item x="398"/>
        <item x="109"/>
        <item x="647"/>
        <item x="1170"/>
        <item x="1350"/>
        <item x="596"/>
        <item x="455"/>
        <item x="1715"/>
        <item x="1537"/>
        <item x="780"/>
        <item x="267"/>
        <item x="717"/>
        <item x="958"/>
        <item x="318"/>
        <item x="842"/>
        <item x="738"/>
        <item x="1634"/>
        <item x="1667"/>
        <item x="1783"/>
        <item x="21"/>
        <item x="306"/>
        <item x="1344"/>
        <item x="111"/>
        <item x="439"/>
        <item x="980"/>
        <item x="226"/>
        <item x="922"/>
        <item x="530"/>
        <item x="743"/>
        <item x="1319"/>
        <item x="235"/>
        <item x="1600"/>
        <item x="1345"/>
        <item x="953"/>
        <item x="172"/>
        <item x="349"/>
        <item x="741"/>
        <item x="730"/>
        <item x="181"/>
        <item x="793"/>
        <item x="1333"/>
        <item x="88"/>
        <item x="1048"/>
        <item x="1470"/>
        <item x="505"/>
        <item x="939"/>
        <item x="1498"/>
        <item x="1134"/>
        <item x="889"/>
        <item x="1643"/>
        <item x="1771"/>
        <item x="894"/>
        <item x="1111"/>
        <item x="801"/>
        <item x="1330"/>
        <item x="1628"/>
        <item x="362"/>
        <item x="80"/>
        <item x="40"/>
        <item x="361"/>
        <item x="584"/>
        <item x="1347"/>
        <item x="1549"/>
        <item x="1535"/>
        <item x="630"/>
        <item x="401"/>
        <item x="890"/>
        <item x="679"/>
        <item x="1719"/>
        <item x="424"/>
        <item x="470"/>
        <item x="1433"/>
        <item x="988"/>
        <item x="28"/>
        <item x="1005"/>
        <item x="837"/>
        <item x="727"/>
        <item x="1651"/>
        <item x="940"/>
        <item x="566"/>
        <item x="974"/>
        <item x="1202"/>
        <item x="724"/>
        <item x="461"/>
        <item x="402"/>
        <item x="1681"/>
        <item x="1573"/>
        <item x="463"/>
        <item x="541"/>
        <item x="1080"/>
        <item x="82"/>
        <item x="262"/>
        <item x="59"/>
        <item x="93"/>
        <item x="862"/>
        <item x="1431"/>
        <item x="272"/>
        <item x="1342"/>
        <item x="399"/>
        <item x="1452"/>
        <item x="661"/>
        <item x="872"/>
        <item x="1687"/>
        <item x="1412"/>
        <item x="1486"/>
        <item x="90"/>
        <item x="360"/>
        <item x="918"/>
        <item x="877"/>
        <item x="154"/>
        <item x="1599"/>
        <item x="391"/>
        <item x="937"/>
        <item x="1264"/>
        <item x="601"/>
        <item x="676"/>
        <item x="577"/>
        <item x="957"/>
        <item x="376"/>
        <item x="375"/>
        <item x="1616"/>
        <item x="643"/>
        <item x="1457"/>
        <item x="840"/>
        <item x="721"/>
        <item x="589"/>
        <item x="1273"/>
        <item x="1131"/>
        <item x="1387"/>
        <item x="658"/>
        <item x="335"/>
        <item x="230"/>
        <item x="1559"/>
        <item x="987"/>
        <item x="594"/>
        <item x="1349"/>
        <item x="448"/>
        <item x="1009"/>
        <item x="818"/>
        <item x="611"/>
        <item x="620"/>
        <item x="468"/>
        <item x="1155"/>
        <item x="497"/>
        <item x="1582"/>
        <item x="1331"/>
        <item x="808"/>
        <item x="150"/>
        <item x="753"/>
        <item x="1355"/>
        <item x="1339"/>
        <item x="703"/>
        <item x="653"/>
        <item x="1066"/>
        <item x="1141"/>
        <item x="652"/>
        <item x="452"/>
        <item x="284"/>
        <item x="251"/>
        <item x="76"/>
        <item x="1263"/>
        <item x="1072"/>
        <item x="277"/>
        <item x="222"/>
        <item x="1508"/>
        <item x="132"/>
        <item x="245"/>
        <item x="1108"/>
        <item x="1191"/>
        <item x="1084"/>
        <item x="858"/>
        <item x="16"/>
        <item x="1285"/>
        <item x="1494"/>
        <item x="1550"/>
        <item x="1153"/>
        <item x="654"/>
        <item x="834"/>
        <item x="622"/>
        <item x="233"/>
        <item x="841"/>
        <item x="475"/>
        <item x="18"/>
        <item x="1429"/>
        <item x="732"/>
        <item x="1224"/>
        <item x="327"/>
        <item x="1316"/>
        <item x="1637"/>
        <item x="412"/>
        <item x="1556"/>
        <item x="323"/>
        <item x="1480"/>
        <item x="1276"/>
        <item x="457"/>
        <item x="254"/>
        <item x="961"/>
        <item x="106"/>
        <item x="936"/>
        <item x="1755"/>
        <item x="328"/>
        <item x="1252"/>
        <item x="1197"/>
        <item x="581"/>
        <item x="12"/>
        <item x="52"/>
        <item x="1008"/>
        <item x="1299"/>
        <item x="1397"/>
        <item x="1229"/>
        <item x="504"/>
        <item x="1152"/>
        <item x="539"/>
        <item x="161"/>
        <item x="913"/>
        <item x="1021"/>
        <item x="1652"/>
        <item x="252"/>
        <item x="1745"/>
        <item x="1509"/>
        <item x="3"/>
        <item x="194"/>
        <item x="1069"/>
        <item x="1247"/>
        <item x="1729"/>
        <item x="1020"/>
        <item x="559"/>
        <item x="567"/>
        <item x="317"/>
        <item x="1116"/>
        <item x="844"/>
        <item x="1497"/>
        <item x="464"/>
        <item x="898"/>
        <item x="462"/>
        <item x="972"/>
        <item x="826"/>
        <item x="1707"/>
        <item x="133"/>
        <item x="698"/>
        <item x="1447"/>
        <item x="1195"/>
        <item x="1568"/>
        <item x="356"/>
        <item x="1086"/>
        <item x="1241"/>
        <item x="1176"/>
        <item x="1271"/>
        <item x="870"/>
        <item x="13"/>
        <item x="673"/>
        <item x="365"/>
        <item x="200"/>
        <item x="422"/>
        <item x="677"/>
        <item x="1237"/>
        <item x="1543"/>
        <item x="1421"/>
        <item x="346"/>
        <item x="1112"/>
        <item x="640"/>
        <item x="114"/>
        <item x="1386"/>
        <item x="1071"/>
        <item x="1585"/>
        <item x="183"/>
        <item x="1610"/>
        <item x="45"/>
        <item x="418"/>
        <item x="693"/>
        <item x="1019"/>
        <item x="687"/>
        <item x="193"/>
        <item x="811"/>
        <item x="1079"/>
        <item x="491"/>
        <item x="548"/>
        <item x="140"/>
        <item x="868"/>
        <item x="119"/>
        <item x="465"/>
        <item x="268"/>
        <item x="1492"/>
        <item x="1416"/>
        <item x="5"/>
        <item x="626"/>
        <item x="1335"/>
        <item x="269"/>
        <item x="1609"/>
        <item x="495"/>
        <item x="1606"/>
        <item x="344"/>
        <item x="1126"/>
        <item x="138"/>
        <item x="1602"/>
        <item x="731"/>
        <item x="1352"/>
        <item x="218"/>
        <item x="27"/>
        <item x="765"/>
        <item x="1082"/>
        <item x="1635"/>
        <item x="499"/>
        <item x="246"/>
        <item x="454"/>
        <item x="1227"/>
        <item x="326"/>
        <item x="144"/>
        <item x="550"/>
        <item x="772"/>
        <item x="1174"/>
        <item x="607"/>
        <item x="502"/>
        <item x="726"/>
        <item x="30"/>
        <item x="956"/>
        <item x="1178"/>
        <item x="1629"/>
        <item x="1740"/>
        <item x="156"/>
        <item x="1172"/>
        <item x="99"/>
        <item x="1631"/>
        <item x="369"/>
        <item x="663"/>
        <item x="179"/>
        <item x="1323"/>
        <item x="247"/>
        <item x="784"/>
        <item x="210"/>
        <item x="1312"/>
        <item x="1571"/>
        <item x="871"/>
        <item x="1322"/>
        <item x="1230"/>
        <item x="157"/>
        <item x="590"/>
        <item x="603"/>
        <item x="492"/>
        <item x="997"/>
        <item x="1309"/>
        <item x="740"/>
        <item x="8"/>
        <item x="973"/>
        <item x="932"/>
        <item x="489"/>
        <item x="322"/>
        <item x="1460"/>
        <item x="831"/>
        <item x="55"/>
        <item x="642"/>
        <item x="68"/>
        <item x="1146"/>
        <item x="403"/>
        <item x="1614"/>
        <item x="1507"/>
        <item x="754"/>
        <item x="1341"/>
        <item x="1171"/>
        <item x="223"/>
        <item x="24"/>
        <item x="1336"/>
        <item x="525"/>
        <item x="1617"/>
        <item x="307"/>
        <item x="1770"/>
        <item x="733"/>
        <item x="802"/>
        <item x="757"/>
        <item x="85"/>
        <item x="1257"/>
        <item x="1140"/>
        <item x="645"/>
        <item x="409"/>
        <item x="736"/>
        <item x="1223"/>
        <item x="1012"/>
        <item x="94"/>
        <item x="423"/>
        <item x="1002"/>
        <item x="751"/>
        <item x="794"/>
        <item x="195"/>
        <item x="874"/>
        <item x="404"/>
        <item x="84"/>
        <item x="471"/>
        <item x="1596"/>
        <item x="933"/>
        <item x="216"/>
        <item x="1414"/>
        <item x="1329"/>
        <item x="514"/>
        <item x="336"/>
        <item x="302"/>
        <item x="1589"/>
        <item x="1238"/>
        <item x="785"/>
        <item x="168"/>
        <item x="1087"/>
        <item x="143"/>
        <item x="71"/>
        <item x="224"/>
        <item x="1528"/>
        <item x="1388"/>
        <item x="1338"/>
        <item x="14"/>
        <item x="886"/>
        <item x="528"/>
        <item x="1228"/>
        <item x="709"/>
        <item x="1200"/>
        <item x="861"/>
        <item x="248"/>
        <item x="634"/>
        <item x="888"/>
        <item x="1044"/>
        <item x="587"/>
        <item x="1373"/>
        <item x="1425"/>
        <item x="1601"/>
        <item x="129"/>
        <item x="865"/>
        <item x="659"/>
        <item x="766"/>
        <item x="1106"/>
        <item x="998"/>
        <item x="1636"/>
        <item x="924"/>
        <item x="1151"/>
        <item x="1795"/>
        <item x="851"/>
        <item x="1735"/>
        <item x="1326"/>
        <item x="258"/>
        <item x="602"/>
        <item x="1689"/>
        <item x="288"/>
        <item x="819"/>
        <item x="617"/>
        <item x="839"/>
        <item x="298"/>
        <item x="824"/>
        <item x="49"/>
        <item x="103"/>
        <item x="598"/>
        <item x="15"/>
        <item x="385"/>
        <item x="696"/>
        <item x="20"/>
        <item x="33"/>
        <item x="708"/>
        <item x="290"/>
        <item x="184"/>
        <item x="147"/>
        <item x="2"/>
        <item x="446"/>
        <item x="938"/>
        <item x="281"/>
        <item x="737"/>
        <item x="397"/>
        <item x="11"/>
        <item x="415"/>
        <item x="325"/>
        <item x="36"/>
        <item x="1068"/>
        <item x="78"/>
        <item x="394"/>
        <item x="716"/>
        <item x="1104"/>
        <item x="300"/>
        <item x="304"/>
        <item x="1150"/>
        <item x="1156"/>
        <item x="280"/>
        <item x="170"/>
        <item x="1639"/>
        <item x="1301"/>
        <item x="1215"/>
        <item x="1775"/>
        <item x="1728"/>
        <item x="1293"/>
        <item x="1300"/>
        <item x="380"/>
        <item x="551"/>
        <item x="1369"/>
        <item x="1632"/>
        <item x="856"/>
        <item x="1791"/>
        <item x="1612"/>
        <item x="490"/>
        <item x="512"/>
        <item x="282"/>
        <item x="1351"/>
        <item x="962"/>
        <item x="923"/>
        <item x="576"/>
        <item x="1279"/>
        <item x="897"/>
        <item x="1119"/>
        <item x="570"/>
        <item x="1626"/>
        <item x="943"/>
        <item x="1281"/>
        <item x="1374"/>
        <item x="572"/>
        <item x="23"/>
        <item x="695"/>
        <item x="1422"/>
        <item x="155"/>
        <item x="169"/>
        <item x="1419"/>
        <item x="118"/>
        <item x="635"/>
        <item x="206"/>
        <item x="234"/>
        <item x="110"/>
        <item x="1436"/>
        <item x="532"/>
        <item x="981"/>
        <item x="952"/>
        <item x="204"/>
        <item x="1225"/>
        <item x="568"/>
        <item x="875"/>
        <item x="817"/>
        <item x="441"/>
        <item x="606"/>
        <item x="609"/>
        <item x="1004"/>
        <item x="1109"/>
        <item x="211"/>
        <item x="1420"/>
        <item x="990"/>
        <item x="1291"/>
        <item x="1688"/>
        <item x="1251"/>
        <item x="517"/>
        <item x="331"/>
        <item x="392"/>
        <item x="613"/>
        <item x="101"/>
        <item x="1193"/>
        <item x="1792"/>
        <item x="1287"/>
        <item x="180"/>
        <item x="377"/>
        <item x="112"/>
        <item x="389"/>
        <item x="305"/>
        <item x="162"/>
        <item x="1081"/>
        <item x="852"/>
        <item x="1025"/>
        <item x="1190"/>
        <item x="1778"/>
        <item x="1026"/>
        <item x="1318"/>
        <item x="552"/>
        <item x="1189"/>
        <item x="1581"/>
        <item x="1712"/>
        <item x="535"/>
        <item x="1219"/>
        <item x="329"/>
        <item x="518"/>
        <item x="264"/>
        <item x="1006"/>
        <item x="674"/>
        <item x="1694"/>
        <item x="1721"/>
        <item x="1779"/>
        <item x="1067"/>
        <item x="1354"/>
        <item x="682"/>
        <item x="158"/>
        <item x="1711"/>
        <item x="31"/>
        <item x="1262"/>
        <item x="600"/>
        <item x="1692"/>
        <item x="295"/>
        <item x="1664"/>
        <item x="809"/>
        <item x="1041"/>
        <item x="186"/>
        <item x="139"/>
        <item x="914"/>
        <item x="706"/>
        <item x="1426"/>
        <item x="266"/>
        <item x="976"/>
        <item x="486"/>
        <item x="1753"/>
        <item x="639"/>
        <item x="1660"/>
        <item x="1217"/>
        <item x="573"/>
        <item x="64"/>
        <item x="1138"/>
        <item x="1493"/>
        <item x="810"/>
        <item x="1218"/>
        <item x="1485"/>
        <item x="1022"/>
        <item x="1417"/>
        <item x="1748"/>
        <item x="320"/>
        <item x="689"/>
        <item x="1390"/>
        <item x="1474"/>
        <item x="891"/>
        <item x="1679"/>
        <item x="820"/>
        <item x="493"/>
        <item x="421"/>
        <item x="657"/>
        <item x="1288"/>
        <item x="1765"/>
        <item x="367"/>
        <item x="1290"/>
        <item x="1267"/>
        <item x="1378"/>
        <item x="123"/>
        <item x="261"/>
        <item x="177"/>
        <item x="96"/>
        <item x="81"/>
        <item x="145"/>
        <item x="533"/>
        <item x="1434"/>
        <item x="1314"/>
        <item x="1018"/>
        <item x="667"/>
        <item x="1757"/>
        <item x="583"/>
        <item x="747"/>
        <item x="413"/>
        <item x="1145"/>
        <item x="437"/>
        <item x="786"/>
        <item x="670"/>
        <item x="386"/>
        <item x="1718"/>
        <item x="1024"/>
        <item x="1531"/>
        <item x="128"/>
        <item x="1471"/>
        <item x="221"/>
        <item x="1510"/>
        <item x="1769"/>
        <item x="558"/>
        <item x="1717"/>
        <item x="1000"/>
        <item x="65"/>
        <item x="381"/>
        <item x="178"/>
        <item x="41"/>
        <item x="1747"/>
        <item x="209"/>
        <item x="1181"/>
        <item x="1117"/>
        <item x="873"/>
        <item x="208"/>
        <item x="880"/>
        <item x="185"/>
        <item x="51"/>
        <item x="1123"/>
        <item x="303"/>
        <item x="301"/>
        <item x="779"/>
        <item x="901"/>
        <item x="1618"/>
        <item x="136"/>
        <item x="994"/>
        <item x="453"/>
        <item x="60"/>
        <item x="1199"/>
        <item x="949"/>
        <item x="1557"/>
        <item x="102"/>
        <item x="450"/>
        <item x="1157"/>
        <item x="487"/>
        <item x="1591"/>
        <item x="1430"/>
        <item x="1315"/>
        <item x="1136"/>
        <item x="1216"/>
        <item x="1268"/>
        <item x="1258"/>
        <item x="1088"/>
        <item x="273"/>
        <item x="1399"/>
        <item x="1161"/>
        <item x="915"/>
        <item x="1630"/>
        <item x="1693"/>
        <item x="1784"/>
        <item x="1159"/>
        <item x="912"/>
        <item x="1640"/>
        <item x="100"/>
        <item x="1085"/>
        <item x="892"/>
        <item x="1706"/>
        <item x="1376"/>
        <item x="563"/>
        <item x="547"/>
        <item x="388"/>
        <item x="833"/>
        <item x="1379"/>
        <item x="198"/>
        <item x="353"/>
        <item x="205"/>
        <item x="472"/>
        <item x="125"/>
        <item x="373"/>
        <item x="363"/>
        <item x="1583"/>
        <item x="1777"/>
        <item x="293"/>
        <item x="1751"/>
        <item x="788"/>
        <item x="1118"/>
        <item x="459"/>
        <item x="366"/>
        <item x="1372"/>
        <item x="1114"/>
        <item x="1696"/>
        <item x="1311"/>
        <item x="1014"/>
        <item x="1772"/>
        <item x="899"/>
        <item x="1446"/>
        <item x="1194"/>
        <item x="1187"/>
        <item x="881"/>
        <item x="1239"/>
        <item x="1741"/>
        <item x="429"/>
        <item x="946"/>
        <item x="1633"/>
        <item x="395"/>
        <item x="1705"/>
        <item x="1122"/>
        <item x="668"/>
        <item x="294"/>
        <item x="1776"/>
        <item x="249"/>
        <item x="843"/>
        <item x="494"/>
        <item x="1343"/>
        <item x="930"/>
        <item x="1746"/>
        <item x="1209"/>
        <item x="1332"/>
        <item x="1313"/>
        <item x="1266"/>
        <item x="575"/>
        <item x="887"/>
        <item x="456"/>
        <item x="853"/>
        <item x="408"/>
        <item x="1796"/>
        <item x="684"/>
        <item x="476"/>
        <item x="1367"/>
        <item x="275"/>
        <item x="1377"/>
        <item x="771"/>
        <item x="1380"/>
        <item x="549"/>
        <item x="1103"/>
        <item x="372"/>
        <item x="1536"/>
        <item x="37"/>
        <item x="496"/>
        <item x="557"/>
        <item x="986"/>
        <item x="1767"/>
        <item x="371"/>
        <item x="509"/>
        <item x="1221"/>
        <item x="160"/>
        <item x="641"/>
        <item x="599"/>
        <item x="1590"/>
        <item x="1427"/>
        <item x="332"/>
        <item x="1750"/>
        <item x="416"/>
        <item x="296"/>
        <item x="310"/>
        <item x="830"/>
        <item x="1128"/>
        <item x="866"/>
        <item x="835"/>
        <item x="608"/>
        <item x="829"/>
        <item x="436"/>
        <item x="701"/>
        <item x="773"/>
        <item x="1212"/>
        <item x="1760"/>
        <item x="867"/>
        <item x="1240"/>
        <item x="1127"/>
        <item x="523"/>
        <item x="359"/>
        <item x="806"/>
        <item x="1208"/>
        <item x="1737"/>
        <item x="86"/>
        <item x="860"/>
        <item x="1205"/>
        <item x="675"/>
        <item x="749"/>
        <item x="1149"/>
        <item x="1129"/>
        <item x="1275"/>
        <item x="651"/>
        <item x="1144"/>
        <item x="1049"/>
        <item x="104"/>
        <item x="1206"/>
        <item x="816"/>
        <item x="1077"/>
        <item x="1782"/>
        <item x="1733"/>
        <item x="1105"/>
        <item x="54"/>
        <item x="1277"/>
        <item x="591"/>
        <item x="187"/>
        <item x="1732"/>
        <item x="66"/>
        <item x="1121"/>
        <item x="1657"/>
        <item x="1173"/>
        <item x="1357"/>
        <item x="884"/>
        <item x="763"/>
        <item x="292"/>
        <item x="616"/>
        <item x="34"/>
        <item x="1724"/>
        <item x="1207"/>
        <item x="1744"/>
        <item x="1764"/>
        <item x="950"/>
        <item x="859"/>
        <item x="522"/>
        <item x="1231"/>
        <item x="1572"/>
        <item x="768"/>
        <item x="1090"/>
        <item x="1243"/>
        <item x="1137"/>
        <item x="1302"/>
        <item x="1076"/>
        <item x="1143"/>
        <item x="947"/>
        <item x="760"/>
        <item x="945"/>
        <item x="197"/>
        <item x="792"/>
        <item x="1592"/>
        <item x="1184"/>
        <item x="1039"/>
        <item x="297"/>
        <item x="1789"/>
        <item x="992"/>
        <item x="991"/>
        <item x="944"/>
        <item x="165"/>
        <item x="764"/>
        <item x="508"/>
        <item x="285"/>
        <item x="1130"/>
        <item x="515"/>
        <item x="556"/>
        <item x="203"/>
        <item x="650"/>
        <item x="605"/>
        <item x="1236"/>
        <item x="316"/>
        <item x="1761"/>
        <item x="201"/>
        <item x="214"/>
        <item x="189"/>
        <item x="1774"/>
        <item x="885"/>
        <item x="1727"/>
        <item x="1286"/>
        <item x="531"/>
        <item x="342"/>
        <item x="966"/>
        <item x="707"/>
        <item x="578"/>
        <item x="176"/>
        <item x="1453"/>
        <item x="1604"/>
        <item x="1091"/>
        <item x="1438"/>
        <item x="1395"/>
        <item x="1042"/>
        <item x="1638"/>
        <item x="691"/>
        <item x="1244"/>
        <item x="1099"/>
        <item x="291"/>
        <item x="1160"/>
        <item x="1665"/>
        <item x="1625"/>
        <item x="1698"/>
        <item x="1562"/>
        <item x="718"/>
        <item x="1754"/>
        <item x="1799"/>
        <item x="1303"/>
        <item x="1622"/>
        <item x="1092"/>
        <item x="560"/>
        <item x="847"/>
        <item x="948"/>
        <item x="1064"/>
        <item x="238"/>
        <item x="909"/>
        <item x="776"/>
        <item x="142"/>
        <item x="900"/>
        <item x="1214"/>
        <item x="561"/>
        <item x="1260"/>
        <item x="770"/>
        <item x="712"/>
        <item x="1059"/>
        <item x="1530"/>
        <item x="217"/>
        <item x="1423"/>
        <item x="159"/>
        <item x="774"/>
        <item x="444"/>
        <item x="1483"/>
        <item x="286"/>
        <item x="333"/>
        <item x="1742"/>
        <item x="315"/>
        <item x="697"/>
        <item x="796"/>
        <item x="546"/>
        <item x="562"/>
        <item x="714"/>
        <item x="827"/>
        <item x="690"/>
        <item x="1310"/>
        <item x="1734"/>
        <item x="163"/>
        <item x="680"/>
        <item x="190"/>
        <item x="767"/>
        <item x="1788"/>
        <item x="748"/>
        <item x="750"/>
        <item x="449"/>
        <item x="902"/>
        <item x="62"/>
        <item x="53"/>
        <item x="1051"/>
        <item x="857"/>
        <item x="1132"/>
        <item x="1398"/>
        <item x="1040"/>
        <item x="633"/>
        <item x="164"/>
        <item x="907"/>
        <item x="965"/>
        <item x="58"/>
        <item x="1424"/>
        <item x="1391"/>
        <item x="1304"/>
        <item x="720"/>
        <item x="1284"/>
        <item x="519"/>
        <item x="775"/>
        <item x="1661"/>
        <item x="521"/>
        <item x="1658"/>
        <item x="1466"/>
        <item x="1100"/>
        <item x="970"/>
        <item x="202"/>
        <item x="536"/>
        <item x="823"/>
        <item x="967"/>
        <item x="781"/>
        <item x="804"/>
        <item x="1797"/>
        <item x="1454"/>
        <item x="1283"/>
        <item x="1662"/>
        <item x="920"/>
        <item x="664"/>
        <item x="43"/>
        <item x="1259"/>
        <item x="1790"/>
        <item x="1691"/>
        <item x="384"/>
        <item x="1007"/>
        <item x="1695"/>
        <item x="1015"/>
        <item x="711"/>
        <item x="882"/>
        <item x="513"/>
        <item x="968"/>
        <item x="61"/>
        <item x="1455"/>
        <item x="722"/>
        <item x="778"/>
        <item x="42"/>
        <item x="237"/>
        <item x="849"/>
        <item x="848"/>
        <item x="1016"/>
        <item x="795"/>
        <item x="524"/>
        <item x="911"/>
        <item x="1147"/>
        <item x="545"/>
        <item x="629"/>
        <item x="1456"/>
        <item x="665"/>
        <item x="569"/>
        <item x="1798"/>
        <item x="1013"/>
        <item x="883"/>
        <item x="47"/>
        <item x="683"/>
        <item x="910"/>
        <item x="1198"/>
        <item x="919"/>
        <item x="312"/>
        <item x="769"/>
        <item x="1785"/>
        <item x="1062"/>
        <item x="941"/>
        <item x="964"/>
        <item x="850"/>
        <item x="1011"/>
        <item x="854"/>
        <item x="978"/>
        <item x="782"/>
        <item x="1282"/>
        <item x="803"/>
        <item x="624"/>
        <item x="240"/>
        <item x="46"/>
        <item x="631"/>
        <item x="971"/>
        <item x="828"/>
        <item x="232"/>
        <item x="1203"/>
        <item x="1392"/>
        <item x="878"/>
        <item x="10"/>
        <item x="299"/>
        <item x="379"/>
        <item x="141"/>
        <item x="1075"/>
        <item x="963"/>
        <item x="243"/>
        <item x="231"/>
        <item x="969"/>
        <item x="1232"/>
        <item x="311"/>
        <item x="419"/>
        <item x="879"/>
        <item x="1074"/>
        <item x="239"/>
        <item x="378"/>
        <item x="74"/>
        <item t="default"/>
      </items>
    </pivotField>
    <pivotField showAll="0"/>
    <pivotField showAll="0"/>
    <pivotField dataField="1" showAll="0">
      <items count="563">
        <item x="547"/>
        <item x="552"/>
        <item x="556"/>
        <item x="550"/>
        <item x="555"/>
        <item x="549"/>
        <item x="1"/>
        <item x="14"/>
        <item x="0"/>
        <item x="15"/>
        <item x="42"/>
        <item x="57"/>
        <item x="2"/>
        <item x="12"/>
        <item x="17"/>
        <item x="48"/>
        <item x="38"/>
        <item x="61"/>
        <item x="9"/>
        <item x="50"/>
        <item x="27"/>
        <item x="5"/>
        <item x="155"/>
        <item x="52"/>
        <item x="43"/>
        <item x="21"/>
        <item x="85"/>
        <item x="193"/>
        <item x="10"/>
        <item x="101"/>
        <item x="45"/>
        <item x="139"/>
        <item x="129"/>
        <item x="95"/>
        <item x="33"/>
        <item x="39"/>
        <item x="68"/>
        <item x="124"/>
        <item x="215"/>
        <item x="330"/>
        <item x="164"/>
        <item x="91"/>
        <item x="66"/>
        <item x="280"/>
        <item x="132"/>
        <item x="55"/>
        <item x="266"/>
        <item x="156"/>
        <item x="26"/>
        <item x="98"/>
        <item x="262"/>
        <item x="402"/>
        <item x="190"/>
        <item x="472"/>
        <item x="230"/>
        <item x="67"/>
        <item x="320"/>
        <item x="214"/>
        <item x="53"/>
        <item x="126"/>
        <item x="173"/>
        <item x="140"/>
        <item x="479"/>
        <item x="19"/>
        <item x="288"/>
        <item x="106"/>
        <item x="37"/>
        <item x="103"/>
        <item x="446"/>
        <item x="102"/>
        <item x="88"/>
        <item x="191"/>
        <item x="441"/>
        <item x="128"/>
        <item x="187"/>
        <item x="211"/>
        <item x="56"/>
        <item x="236"/>
        <item x="201"/>
        <item x="238"/>
        <item x="257"/>
        <item x="476"/>
        <item x="125"/>
        <item x="116"/>
        <item x="179"/>
        <item x="219"/>
        <item x="405"/>
        <item x="62"/>
        <item x="148"/>
        <item x="178"/>
        <item x="86"/>
        <item x="122"/>
        <item x="404"/>
        <item x="492"/>
        <item x="51"/>
        <item x="119"/>
        <item x="166"/>
        <item x="74"/>
        <item x="382"/>
        <item x="192"/>
        <item x="260"/>
        <item x="425"/>
        <item x="105"/>
        <item x="373"/>
        <item x="87"/>
        <item x="383"/>
        <item x="96"/>
        <item x="147"/>
        <item x="218"/>
        <item x="393"/>
        <item x="270"/>
        <item x="232"/>
        <item x="202"/>
        <item x="329"/>
        <item x="8"/>
        <item x="30"/>
        <item x="161"/>
        <item x="375"/>
        <item x="32"/>
        <item x="145"/>
        <item x="99"/>
        <item x="184"/>
        <item x="90"/>
        <item x="118"/>
        <item x="347"/>
        <item x="172"/>
        <item x="471"/>
        <item x="216"/>
        <item x="109"/>
        <item x="41"/>
        <item x="310"/>
        <item x="97"/>
        <item x="84"/>
        <item x="141"/>
        <item x="286"/>
        <item x="277"/>
        <item x="295"/>
        <item x="256"/>
        <item x="544"/>
        <item x="304"/>
        <item x="120"/>
        <item x="309"/>
        <item x="490"/>
        <item x="312"/>
        <item x="520"/>
        <item x="313"/>
        <item x="297"/>
        <item x="488"/>
        <item x="92"/>
        <item x="203"/>
        <item x="58"/>
        <item x="255"/>
        <item x="31"/>
        <item x="112"/>
        <item x="59"/>
        <item x="529"/>
        <item x="220"/>
        <item x="449"/>
        <item x="249"/>
        <item x="508"/>
        <item x="71"/>
        <item x="199"/>
        <item x="186"/>
        <item x="154"/>
        <item x="234"/>
        <item x="450"/>
        <item x="242"/>
        <item x="534"/>
        <item x="197"/>
        <item x="419"/>
        <item x="444"/>
        <item x="229"/>
        <item x="361"/>
        <item x="217"/>
        <item x="379"/>
        <item x="131"/>
        <item x="421"/>
        <item x="289"/>
        <item x="77"/>
        <item x="127"/>
        <item x="11"/>
        <item x="371"/>
        <item x="135"/>
        <item x="13"/>
        <item x="501"/>
        <item x="521"/>
        <item x="384"/>
        <item x="158"/>
        <item x="342"/>
        <item x="276"/>
        <item x="174"/>
        <item x="143"/>
        <item x="460"/>
        <item x="315"/>
        <item x="250"/>
        <item x="16"/>
        <item x="239"/>
        <item x="322"/>
        <item x="183"/>
        <item x="509"/>
        <item x="69"/>
        <item x="231"/>
        <item x="130"/>
        <item x="76"/>
        <item x="29"/>
        <item x="263"/>
        <item x="431"/>
        <item x="160"/>
        <item x="275"/>
        <item x="18"/>
        <item x="81"/>
        <item x="515"/>
        <item x="407"/>
        <item x="506"/>
        <item x="40"/>
        <item x="540"/>
        <item x="296"/>
        <item x="530"/>
        <item x="429"/>
        <item x="507"/>
        <item x="467"/>
        <item x="493"/>
        <item x="385"/>
        <item x="478"/>
        <item x="423"/>
        <item x="357"/>
        <item x="502"/>
        <item x="171"/>
        <item x="500"/>
        <item x="518"/>
        <item x="175"/>
        <item x="28"/>
        <item x="366"/>
        <item x="151"/>
        <item x="486"/>
        <item x="473"/>
        <item x="409"/>
        <item x="247"/>
        <item x="477"/>
        <item x="326"/>
        <item x="447"/>
        <item x="282"/>
        <item x="271"/>
        <item x="370"/>
        <item x="213"/>
        <item x="267"/>
        <item x="470"/>
        <item x="162"/>
        <item x="417"/>
        <item x="408"/>
        <item x="559"/>
        <item x="221"/>
        <item x="388"/>
        <item x="177"/>
        <item x="152"/>
        <item x="20"/>
        <item x="455"/>
        <item x="108"/>
        <item x="274"/>
        <item x="121"/>
        <item x="396"/>
        <item x="65"/>
        <item x="438"/>
        <item x="372"/>
        <item x="93"/>
        <item x="420"/>
        <item x="168"/>
        <item x="504"/>
        <item x="453"/>
        <item x="240"/>
        <item x="283"/>
        <item x="442"/>
        <item x="285"/>
        <item x="317"/>
        <item x="503"/>
        <item x="181"/>
        <item x="188"/>
        <item x="198"/>
        <item x="386"/>
        <item x="400"/>
        <item x="345"/>
        <item x="100"/>
        <item x="355"/>
        <item x="146"/>
        <item x="134"/>
        <item x="107"/>
        <item x="78"/>
        <item x="445"/>
        <item x="287"/>
        <item x="176"/>
        <item x="245"/>
        <item x="182"/>
        <item x="533"/>
        <item x="368"/>
        <item x="378"/>
        <item x="542"/>
        <item x="401"/>
        <item x="481"/>
        <item x="469"/>
        <item x="305"/>
        <item x="411"/>
        <item x="356"/>
        <item x="246"/>
        <item x="4"/>
        <item x="307"/>
        <item x="348"/>
        <item x="200"/>
        <item x="397"/>
        <item x="456"/>
        <item x="291"/>
        <item x="410"/>
        <item x="537"/>
        <item x="153"/>
        <item x="483"/>
        <item x="293"/>
        <item x="514"/>
        <item x="390"/>
        <item x="369"/>
        <item x="115"/>
        <item x="513"/>
        <item x="487"/>
        <item x="403"/>
        <item x="227"/>
        <item x="157"/>
        <item x="194"/>
        <item x="505"/>
        <item x="314"/>
        <item x="341"/>
        <item x="133"/>
        <item x="235"/>
        <item x="144"/>
        <item x="46"/>
        <item x="435"/>
        <item x="350"/>
        <item x="406"/>
        <item x="557"/>
        <item x="301"/>
        <item x="440"/>
        <item x="75"/>
        <item x="290"/>
        <item x="482"/>
        <item x="332"/>
        <item x="387"/>
        <item x="167"/>
        <item x="292"/>
        <item x="354"/>
        <item x="80"/>
        <item x="209"/>
        <item x="73"/>
        <item x="545"/>
        <item x="548"/>
        <item x="206"/>
        <item x="381"/>
        <item x="63"/>
        <item x="252"/>
        <item x="448"/>
        <item x="272"/>
        <item x="224"/>
        <item x="494"/>
        <item x="539"/>
        <item x="436"/>
        <item x="185"/>
        <item x="524"/>
        <item x="491"/>
        <item x="551"/>
        <item x="225"/>
        <item x="294"/>
        <item x="458"/>
        <item x="466"/>
        <item x="321"/>
        <item x="248"/>
        <item x="308"/>
        <item x="413"/>
        <item x="3"/>
        <item x="44"/>
        <item x="223"/>
        <item x="360"/>
        <item x="536"/>
        <item x="306"/>
        <item x="114"/>
        <item x="196"/>
        <item x="418"/>
        <item x="463"/>
        <item x="189"/>
        <item x="457"/>
        <item x="259"/>
        <item x="284"/>
        <item x="439"/>
        <item x="519"/>
        <item x="258"/>
        <item x="351"/>
        <item x="72"/>
        <item x="323"/>
        <item x="300"/>
        <item x="474"/>
        <item x="422"/>
        <item x="79"/>
        <item x="464"/>
        <item x="511"/>
        <item x="253"/>
        <item x="437"/>
        <item x="60"/>
        <item x="222"/>
        <item x="298"/>
        <item x="454"/>
        <item x="137"/>
        <item x="265"/>
        <item x="475"/>
        <item x="117"/>
        <item x="70"/>
        <item x="535"/>
        <item x="328"/>
        <item x="499"/>
        <item x="233"/>
        <item x="416"/>
        <item x="210"/>
        <item x="104"/>
        <item x="47"/>
        <item x="395"/>
        <item x="427"/>
        <item x="89"/>
        <item x="414"/>
        <item x="353"/>
        <item x="212"/>
        <item x="484"/>
        <item x="150"/>
        <item x="163"/>
        <item x="299"/>
        <item x="432"/>
        <item x="302"/>
        <item x="465"/>
        <item x="516"/>
        <item x="261"/>
        <item x="54"/>
        <item x="264"/>
        <item x="303"/>
        <item x="94"/>
        <item x="281"/>
        <item x="228"/>
        <item x="343"/>
        <item x="364"/>
        <item x="359"/>
        <item x="165"/>
        <item x="380"/>
        <item x="110"/>
        <item x="111"/>
        <item x="525"/>
        <item x="113"/>
        <item x="352"/>
        <item x="495"/>
        <item x="170"/>
        <item x="339"/>
        <item x="497"/>
        <item x="527"/>
        <item x="541"/>
        <item x="22"/>
        <item x="333"/>
        <item x="451"/>
        <item x="367"/>
        <item x="398"/>
        <item x="279"/>
        <item x="195"/>
        <item x="344"/>
        <item x="316"/>
        <item x="558"/>
        <item x="522"/>
        <item x="269"/>
        <item x="528"/>
        <item x="23"/>
        <item x="428"/>
        <item x="205"/>
        <item x="443"/>
        <item x="319"/>
        <item x="523"/>
        <item x="461"/>
        <item x="35"/>
        <item x="254"/>
        <item x="123"/>
        <item x="49"/>
        <item x="374"/>
        <item x="554"/>
        <item x="526"/>
        <item x="376"/>
        <item x="510"/>
        <item x="512"/>
        <item x="358"/>
        <item x="318"/>
        <item x="553"/>
        <item x="346"/>
        <item x="338"/>
        <item x="538"/>
        <item x="415"/>
        <item x="142"/>
        <item x="462"/>
        <item x="311"/>
        <item x="24"/>
        <item x="546"/>
        <item x="64"/>
        <item x="489"/>
        <item x="159"/>
        <item x="226"/>
        <item x="365"/>
        <item x="480"/>
        <item x="412"/>
        <item x="392"/>
        <item x="434"/>
        <item x="34"/>
        <item x="424"/>
        <item x="324"/>
        <item x="82"/>
        <item x="426"/>
        <item x="517"/>
        <item x="273"/>
        <item x="208"/>
        <item x="399"/>
        <item x="543"/>
        <item x="377"/>
        <item x="83"/>
        <item x="349"/>
        <item x="468"/>
        <item x="149"/>
        <item x="452"/>
        <item x="531"/>
        <item x="36"/>
        <item x="241"/>
        <item x="340"/>
        <item x="337"/>
        <item x="207"/>
        <item x="325"/>
        <item x="334"/>
        <item x="136"/>
        <item x="6"/>
        <item x="498"/>
        <item x="459"/>
        <item x="485"/>
        <item x="362"/>
        <item x="430"/>
        <item x="560"/>
        <item x="278"/>
        <item x="363"/>
        <item x="268"/>
        <item x="237"/>
        <item x="496"/>
        <item x="389"/>
        <item x="336"/>
        <item x="561"/>
        <item x="138"/>
        <item x="327"/>
        <item x="335"/>
        <item x="243"/>
        <item x="394"/>
        <item x="180"/>
        <item x="251"/>
        <item x="244"/>
        <item x="169"/>
        <item x="204"/>
        <item x="391"/>
        <item x="532"/>
        <item x="25"/>
        <item x="331"/>
        <item x="433"/>
        <item x="7"/>
        <item t="default"/>
      </items>
    </pivotField>
  </pivotFields>
  <rowFields count="1">
    <field x="7"/>
  </rowFields>
  <rowItems count="9">
    <i>
      <x v="1"/>
    </i>
    <i>
      <x v="2"/>
    </i>
    <i>
      <x v="3"/>
    </i>
    <i>
      <x v="4"/>
    </i>
    <i>
      <x v="5"/>
    </i>
    <i>
      <x v="6"/>
    </i>
    <i>
      <x v="7"/>
    </i>
    <i>
      <x v="8"/>
    </i>
    <i t="grand">
      <x/>
    </i>
  </rowItems>
  <colFields count="1">
    <field x="-2"/>
  </colFields>
  <colItems count="4">
    <i>
      <x/>
    </i>
    <i i="1">
      <x v="1"/>
    </i>
    <i i="2">
      <x v="2"/>
    </i>
    <i i="3">
      <x v="3"/>
    </i>
  </colItems>
  <dataFields count="4">
    <dataField name="Count of Utility Name" fld="2" subtotal="count" baseField="0" baseItem="0"/>
    <dataField name="Sum of RESIDENTIAL_Customers" fld="11" baseField="0" baseItem="0"/>
    <dataField name="Sum of INDUSTRIAL_Customers" fld="17" baseField="0" baseItem="0"/>
    <dataField name="Sum of COMMERCIAL_Customers"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337055-3E9C-4441-B19B-6EF1D5A045BA}"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10" firstHeaderRow="0" firstDataRow="1" firstDataCol="1"/>
  <pivotFields count="17">
    <pivotField showAll="0"/>
    <pivotField showAll="0"/>
    <pivotField dataField="1" showAll="0"/>
    <pivotField showAll="0"/>
    <pivotField showAll="0"/>
    <pivotField showAll="0"/>
    <pivotField showAll="0">
      <items count="52">
        <item h="1" x="15"/>
        <item h="1" x="16"/>
        <item h="1" x="31"/>
        <item h="1" x="13"/>
        <item x="19"/>
        <item h="1" x="36"/>
        <item h="1" x="48"/>
        <item h="1" x="49"/>
        <item h="1" x="45"/>
        <item h="1" x="17"/>
        <item h="1" x="10"/>
        <item h="1" x="50"/>
        <item h="1" x="11"/>
        <item h="1" x="21"/>
        <item h="1" x="6"/>
        <item h="1" x="12"/>
        <item h="1" x="23"/>
        <item h="1" x="29"/>
        <item h="1" x="2"/>
        <item h="1" x="33"/>
        <item h="1" x="3"/>
        <item h="1" x="39"/>
        <item h="1" x="25"/>
        <item h="1" x="5"/>
        <item h="1" x="20"/>
        <item h="1" x="1"/>
        <item h="1" x="42"/>
        <item h="1" x="18"/>
        <item h="1" x="41"/>
        <item h="1" x="26"/>
        <item h="1" x="34"/>
        <item h="1" x="37"/>
        <item h="1" x="38"/>
        <item h="1" x="14"/>
        <item h="1" x="8"/>
        <item h="1" x="9"/>
        <item h="1" x="24"/>
        <item h="1" x="35"/>
        <item h="1" x="46"/>
        <item h="1" x="47"/>
        <item h="1" x="0"/>
        <item h="1" x="32"/>
        <item h="1" x="28"/>
        <item h="1" x="27"/>
        <item h="1" x="44"/>
        <item h="1" x="4"/>
        <item h="1" x="40"/>
        <item h="1" x="22"/>
        <item h="1" x="7"/>
        <item h="1" x="30"/>
        <item h="1" x="43"/>
        <item t="default"/>
      </items>
    </pivotField>
    <pivotField axis="axisRow" showAll="0">
      <items count="9">
        <item x="1"/>
        <item h="1" x="6"/>
        <item x="3"/>
        <item x="0"/>
        <item x="4"/>
        <item x="2"/>
        <item h="1" x="7"/>
        <item x="5"/>
        <item t="default"/>
      </items>
    </pivotField>
    <pivotField showAll="0"/>
    <pivotField showAll="0"/>
    <pivotField dataField="1" showAll="0"/>
    <pivotField showAll="0"/>
    <pivotField showAll="0"/>
    <pivotField dataField="1" showAll="0"/>
    <pivotField showAll="0"/>
    <pivotField showAll="0"/>
    <pivotField dataField="1" showAll="0"/>
  </pivotFields>
  <rowFields count="1">
    <field x="7"/>
  </rowFields>
  <rowItems count="7">
    <i>
      <x/>
    </i>
    <i>
      <x v="2"/>
    </i>
    <i>
      <x v="3"/>
    </i>
    <i>
      <x v="4"/>
    </i>
    <i>
      <x v="5"/>
    </i>
    <i>
      <x v="7"/>
    </i>
    <i t="grand">
      <x/>
    </i>
  </rowItems>
  <colFields count="1">
    <field x="-2"/>
  </colFields>
  <colItems count="4">
    <i>
      <x/>
    </i>
    <i i="1">
      <x v="1"/>
    </i>
    <i i="2">
      <x v="2"/>
    </i>
    <i i="3">
      <x v="3"/>
    </i>
  </colItems>
  <dataFields count="4">
    <dataField name="Count of Utility Name" fld="2" subtotal="count" baseField="0" baseItem="0"/>
    <dataField name="Sum of INDUSTRIAL_Customers" fld="16" baseField="0" baseItem="0"/>
    <dataField name="Sum of COMMERCIAL_Customers" fld="13" baseField="0" baseItem="0"/>
    <dataField name="Sum of RESIDENTIAL_Customer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B29176E-5BBA-434F-A69D-EC021B0BCED0}" sourceName="State">
  <pivotTables>
    <pivotTable tabId="3" name="PivotTable1"/>
  </pivotTables>
  <data>
    <tabular pivotCacheId="1161678205">
      <items count="51">
        <i x="11"/>
        <i x="9"/>
        <i x="25"/>
        <i x="8"/>
        <i x="10" s="1"/>
        <i x="45"/>
        <i x="39"/>
        <i x="48"/>
        <i x="31"/>
        <i x="29"/>
        <i x="12"/>
        <i x="50"/>
        <i x="19"/>
        <i x="46"/>
        <i x="27"/>
        <i x="14"/>
        <i x="15"/>
        <i x="23"/>
        <i x="17"/>
        <i x="40"/>
        <i x="1"/>
        <i x="28"/>
        <i x="18"/>
        <i x="6"/>
        <i x="35"/>
        <i x="0"/>
        <i x="47"/>
        <i x="13"/>
        <i x="30"/>
        <i x="42"/>
        <i x="49"/>
        <i x="26"/>
        <i x="43"/>
        <i x="37"/>
        <i x="4"/>
        <i x="32"/>
        <i x="16"/>
        <i x="33"/>
        <i x="5"/>
        <i x="36"/>
        <i x="7"/>
        <i x="34"/>
        <i x="22"/>
        <i x="21"/>
        <i x="38"/>
        <i x="2"/>
        <i x="41"/>
        <i x="20"/>
        <i x="3"/>
        <i x="24"/>
        <i x="44"/>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wnership" xr10:uid="{5E700981-3791-5C4B-A038-542501F87DD6}" sourceName="Ownership">
  <pivotTables>
    <pivotTable tabId="3" name="PivotTable1"/>
  </pivotTables>
  <data>
    <tabular pivotCacheId="1161678205">
      <items count="10">
        <i x="9"/>
        <i x="8" s="1"/>
        <i x="7" s="1"/>
        <i x="1" s="1"/>
        <i x="5" s="1"/>
        <i x="3" s="1"/>
        <i x="0" s="1"/>
        <i x="4" s="1"/>
        <i x="2" s="1"/>
        <i x="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vice_Type" xr10:uid="{70F3148B-7C05-1C4F-97D1-9C615F421F66}" sourceName="Service Type">
  <pivotTables>
    <pivotTable tabId="3" name="PivotTable1"/>
  </pivotTables>
  <data>
    <tabular pivotCacheId="1161678205">
      <items count="3">
        <i x="0" s="1"/>
        <i x="2"/>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F6083FCB-A65F-F84A-8FAC-392C7BA00547}" sourceName="State">
  <pivotTables>
    <pivotTable tabId="5" name="PivotTable1"/>
  </pivotTables>
  <data>
    <tabular pivotCacheId="977095827">
      <items count="51">
        <i x="15"/>
        <i x="16"/>
        <i x="31"/>
        <i x="13"/>
        <i x="19" s="1"/>
        <i x="36"/>
        <i x="48"/>
        <i x="49"/>
        <i x="45"/>
        <i x="17"/>
        <i x="10"/>
        <i x="50"/>
        <i x="11"/>
        <i x="21"/>
        <i x="6"/>
        <i x="12"/>
        <i x="23"/>
        <i x="29"/>
        <i x="2"/>
        <i x="33"/>
        <i x="3"/>
        <i x="39"/>
        <i x="25"/>
        <i x="5"/>
        <i x="20"/>
        <i x="1"/>
        <i x="42"/>
        <i x="18"/>
        <i x="41"/>
        <i x="26"/>
        <i x="34"/>
        <i x="37"/>
        <i x="38"/>
        <i x="14"/>
        <i x="8"/>
        <i x="9"/>
        <i x="24"/>
        <i x="35"/>
        <i x="46"/>
        <i x="47"/>
        <i x="0"/>
        <i x="32"/>
        <i x="28"/>
        <i x="27"/>
        <i x="44"/>
        <i x="4"/>
        <i x="40"/>
        <i x="22"/>
        <i x="7"/>
        <i x="30"/>
        <i x="43"/>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wnership1" xr10:uid="{AE8A978C-A134-4E46-ACBA-59A26AFCBB3F}" sourceName="Ownership">
  <pivotTables>
    <pivotTable tabId="5" name="PivotTable1"/>
  </pivotTables>
  <data>
    <tabular pivotCacheId="977095827">
      <items count="8">
        <i x="1" s="1"/>
        <i x="3" s="1"/>
        <i x="0" s="1"/>
        <i x="4" s="1"/>
        <i x="2" s="1"/>
        <i x="5" s="1"/>
        <i x="6" nd="1"/>
        <i x="7"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8C5B5FA2-8195-F44F-9459-B65E87732EFC}" cache="Slicer_State" caption="State" startItem="3" rowHeight="230716"/>
  <slicer name="Ownership" xr10:uid="{FF60947C-D3C8-C647-896A-99517D59A718}" cache="Slicer_Ownership" caption="Ownership" rowHeight="230716"/>
  <slicer name="Service Type" xr10:uid="{CD38922A-2435-6F4E-BBFC-2812077E98D5}" cache="Slicer_Service_Type" caption="Service Type"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10F8F41F-857E-764C-96BD-F0C219CE0ED0}" cache="Slicer_State1" caption="State" rowHeight="230716"/>
  <slicer name="Ownership 1" xr10:uid="{D2F6CE54-3E89-EC40-A903-0E7D61ECDDFC}" cache="Slicer_Ownership1" caption="Ownership"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5F6F7-D77D-D94A-97E9-2C39F98D2569}">
  <sheetPr>
    <pageSetUpPr fitToPage="1"/>
  </sheetPr>
  <dimension ref="A1:X2834"/>
  <sheetViews>
    <sheetView zoomScale="85" workbookViewId="0">
      <pane xSplit="9" ySplit="3" topLeftCell="T4" activePane="bottomRight" state="frozen"/>
      <selection pane="topRight" activeCell="J1" sqref="J1"/>
      <selection pane="bottomLeft" activeCell="A4" sqref="A4"/>
      <selection pane="bottomRight" activeCell="A4" sqref="A4:XFD4"/>
    </sheetView>
  </sheetViews>
  <sheetFormatPr baseColWidth="10" defaultColWidth="9.1640625" defaultRowHeight="15" x14ac:dyDescent="0.2"/>
  <cols>
    <col min="1" max="1" width="6.83203125" style="1" bestFit="1" customWidth="1"/>
    <col min="2" max="2" width="10.33203125" style="1" bestFit="1" customWidth="1"/>
    <col min="3" max="3" width="44.5" style="1" bestFit="1" customWidth="1"/>
    <col min="4" max="4" width="6.83203125" style="1" bestFit="1" customWidth="1"/>
    <col min="5" max="5" width="10.33203125" style="1" bestFit="1" customWidth="1"/>
    <col min="6" max="6" width="13.6640625" style="1" bestFit="1" customWidth="1"/>
    <col min="7" max="7" width="8.5" style="1" bestFit="1" customWidth="1"/>
    <col min="8" max="8" width="29.1640625" style="1" bestFit="1" customWidth="1"/>
    <col min="9" max="9" width="10.33203125" style="1" bestFit="1" customWidth="1"/>
    <col min="10" max="10" width="13.6640625" style="1" bestFit="1" customWidth="1"/>
    <col min="11" max="11" width="17.1640625" style="1" bestFit="1" customWidth="1"/>
    <col min="12" max="13" width="13.6640625" style="1" bestFit="1" customWidth="1"/>
    <col min="14" max="14" width="17.1640625" style="1" bestFit="1" customWidth="1"/>
    <col min="15" max="16" width="13.6640625" style="1" bestFit="1" customWidth="1"/>
    <col min="17" max="17" width="17.1640625" style="1" bestFit="1" customWidth="1"/>
    <col min="18" max="19" width="13.6640625" style="1" bestFit="1" customWidth="1"/>
    <col min="20" max="20" width="17.1640625" style="1" bestFit="1" customWidth="1"/>
    <col min="21" max="22" width="13.6640625" style="1" bestFit="1" customWidth="1"/>
    <col min="23" max="23" width="17.1640625" style="1" bestFit="1" customWidth="1"/>
    <col min="24" max="24" width="13.6640625" style="1" bestFit="1" customWidth="1"/>
    <col min="25" max="16384" width="9.1640625" style="1"/>
  </cols>
  <sheetData>
    <row r="1" spans="1:24" ht="15" customHeight="1" x14ac:dyDescent="0.2">
      <c r="A1" s="83" t="s">
        <v>0</v>
      </c>
      <c r="B1" s="84"/>
      <c r="C1" s="84"/>
      <c r="D1" s="84"/>
      <c r="E1" s="84"/>
      <c r="F1" s="84"/>
      <c r="G1" s="84"/>
      <c r="H1" s="84"/>
      <c r="I1" s="85"/>
      <c r="J1" s="55" t="s">
        <v>1</v>
      </c>
      <c r="K1" s="55" t="s">
        <v>1</v>
      </c>
      <c r="L1" s="55" t="s">
        <v>1</v>
      </c>
      <c r="M1" s="58" t="s">
        <v>2</v>
      </c>
      <c r="N1" s="58" t="s">
        <v>2</v>
      </c>
      <c r="O1" s="58" t="s">
        <v>2</v>
      </c>
      <c r="P1" s="59" t="s">
        <v>3</v>
      </c>
      <c r="Q1" s="59" t="s">
        <v>3</v>
      </c>
      <c r="R1" s="59" t="s">
        <v>3</v>
      </c>
      <c r="S1" s="60" t="s">
        <v>4</v>
      </c>
      <c r="T1" s="61"/>
      <c r="U1" s="62"/>
      <c r="V1" s="55" t="s">
        <v>5</v>
      </c>
      <c r="W1" s="56"/>
      <c r="X1" s="57"/>
    </row>
    <row r="2" spans="1:24" x14ac:dyDescent="0.2">
      <c r="A2" s="83" t="s">
        <v>6</v>
      </c>
      <c r="B2" s="84"/>
      <c r="C2" s="84"/>
      <c r="D2" s="84"/>
      <c r="E2" s="84"/>
      <c r="F2" s="84"/>
      <c r="G2" s="84"/>
      <c r="H2" s="84"/>
      <c r="I2" s="85"/>
      <c r="J2" s="2" t="s">
        <v>7</v>
      </c>
      <c r="K2" s="2" t="s">
        <v>8</v>
      </c>
      <c r="L2" s="2" t="s">
        <v>9</v>
      </c>
      <c r="M2" s="3" t="s">
        <v>7</v>
      </c>
      <c r="N2" s="3" t="s">
        <v>8</v>
      </c>
      <c r="O2" s="3" t="s">
        <v>9</v>
      </c>
      <c r="P2" s="4" t="s">
        <v>7</v>
      </c>
      <c r="Q2" s="4" t="s">
        <v>8</v>
      </c>
      <c r="R2" s="4" t="s">
        <v>9</v>
      </c>
      <c r="S2" s="5" t="s">
        <v>7</v>
      </c>
      <c r="T2" s="5" t="s">
        <v>8</v>
      </c>
      <c r="U2" s="5" t="s">
        <v>9</v>
      </c>
      <c r="V2" s="2" t="s">
        <v>7</v>
      </c>
      <c r="W2" s="2" t="s">
        <v>8</v>
      </c>
      <c r="X2" s="2" t="s">
        <v>9</v>
      </c>
    </row>
    <row r="3" spans="1:24" ht="42" x14ac:dyDescent="0.2">
      <c r="A3" s="6" t="s">
        <v>10</v>
      </c>
      <c r="B3" s="6" t="s">
        <v>11</v>
      </c>
      <c r="C3" s="6" t="s">
        <v>12</v>
      </c>
      <c r="D3" s="6" t="s">
        <v>13</v>
      </c>
      <c r="E3" s="6" t="s">
        <v>14</v>
      </c>
      <c r="F3" s="6" t="s">
        <v>15</v>
      </c>
      <c r="G3" s="6" t="s">
        <v>16</v>
      </c>
      <c r="H3" s="6" t="s">
        <v>17</v>
      </c>
      <c r="I3" s="6" t="s">
        <v>18</v>
      </c>
      <c r="J3" s="7" t="s">
        <v>19</v>
      </c>
      <c r="K3" s="8" t="s">
        <v>20</v>
      </c>
      <c r="L3" s="8" t="s">
        <v>21</v>
      </c>
      <c r="M3" s="9" t="s">
        <v>19</v>
      </c>
      <c r="N3" s="10" t="s">
        <v>20</v>
      </c>
      <c r="O3" s="10" t="s">
        <v>21</v>
      </c>
      <c r="P3" s="11" t="s">
        <v>19</v>
      </c>
      <c r="Q3" s="12" t="s">
        <v>20</v>
      </c>
      <c r="R3" s="12" t="s">
        <v>21</v>
      </c>
      <c r="S3" s="13" t="s">
        <v>19</v>
      </c>
      <c r="T3" s="14" t="s">
        <v>20</v>
      </c>
      <c r="U3" s="14" t="s">
        <v>21</v>
      </c>
      <c r="V3" s="7" t="s">
        <v>19</v>
      </c>
      <c r="W3" s="8" t="s">
        <v>20</v>
      </c>
      <c r="X3" s="8" t="s">
        <v>21</v>
      </c>
    </row>
    <row r="4" spans="1:24" ht="42" x14ac:dyDescent="0.2">
      <c r="A4" s="6" t="s">
        <v>10</v>
      </c>
      <c r="B4" s="6" t="s">
        <v>11</v>
      </c>
      <c r="C4" s="6" t="s">
        <v>12</v>
      </c>
      <c r="D4" s="6" t="s">
        <v>13</v>
      </c>
      <c r="E4" s="6" t="s">
        <v>14</v>
      </c>
      <c r="F4" s="6" t="s">
        <v>15</v>
      </c>
      <c r="G4" s="6" t="s">
        <v>16</v>
      </c>
      <c r="H4" s="6" t="s">
        <v>17</v>
      </c>
      <c r="I4" s="6" t="s">
        <v>18</v>
      </c>
      <c r="J4" s="7" t="str">
        <f>J1&amp;"_"&amp;J2</f>
        <v>RESIDENTIAL_Revenues</v>
      </c>
      <c r="K4" s="7" t="str">
        <f t="shared" ref="K4:R4" si="0">K1&amp;"_"&amp;K2</f>
        <v>RESIDENTIAL_Sales</v>
      </c>
      <c r="L4" s="7" t="str">
        <f t="shared" si="0"/>
        <v>RESIDENTIAL_Customers</v>
      </c>
      <c r="M4" s="7" t="str">
        <f>M1&amp;"_"&amp;M2</f>
        <v>COMMERCIAL_Revenues</v>
      </c>
      <c r="N4" s="7" t="str">
        <f t="shared" si="0"/>
        <v>COMMERCIAL_Sales</v>
      </c>
      <c r="O4" s="7" t="str">
        <f t="shared" si="0"/>
        <v>COMMERCIAL_Customers</v>
      </c>
      <c r="P4" s="7" t="str">
        <f t="shared" si="0"/>
        <v>INDUSTRIAL_Revenues</v>
      </c>
      <c r="Q4" s="7" t="str">
        <f t="shared" si="0"/>
        <v>INDUSTRIAL_Sales</v>
      </c>
      <c r="R4" s="7" t="str">
        <f t="shared" si="0"/>
        <v>INDUSTRIAL_Customers</v>
      </c>
      <c r="S4" s="13"/>
      <c r="T4" s="14"/>
      <c r="U4" s="14"/>
      <c r="V4" s="7"/>
      <c r="W4" s="8"/>
      <c r="X4" s="8"/>
    </row>
    <row r="5" spans="1:24" x14ac:dyDescent="0.2">
      <c r="A5" s="15">
        <v>2022</v>
      </c>
      <c r="B5" s="16">
        <v>55</v>
      </c>
      <c r="C5" s="17" t="s">
        <v>22</v>
      </c>
      <c r="D5" s="15" t="s">
        <v>23</v>
      </c>
      <c r="E5" s="17" t="s">
        <v>24</v>
      </c>
      <c r="F5" s="15" t="s">
        <v>25</v>
      </c>
      <c r="G5" s="17" t="s">
        <v>26</v>
      </c>
      <c r="H5" s="17" t="s">
        <v>27</v>
      </c>
      <c r="I5" s="17" t="s">
        <v>28</v>
      </c>
      <c r="J5" s="18">
        <v>4345</v>
      </c>
      <c r="K5" s="19">
        <v>34383</v>
      </c>
      <c r="L5" s="19">
        <v>2588</v>
      </c>
      <c r="M5" s="20">
        <v>3684</v>
      </c>
      <c r="N5" s="21">
        <v>29241</v>
      </c>
      <c r="O5" s="21">
        <v>711</v>
      </c>
      <c r="P5" s="22">
        <v>7847</v>
      </c>
      <c r="Q5" s="23">
        <v>129598</v>
      </c>
      <c r="R5" s="23">
        <v>2</v>
      </c>
      <c r="S5" s="24">
        <v>0</v>
      </c>
      <c r="T5" s="25">
        <v>0</v>
      </c>
      <c r="U5" s="25">
        <v>0</v>
      </c>
      <c r="V5" s="18">
        <v>15876</v>
      </c>
      <c r="W5" s="19">
        <v>193222</v>
      </c>
      <c r="X5" s="19">
        <v>3301</v>
      </c>
    </row>
    <row r="6" spans="1:24" x14ac:dyDescent="0.2">
      <c r="A6" s="15">
        <v>2022</v>
      </c>
      <c r="B6" s="16">
        <v>84</v>
      </c>
      <c r="C6" s="17" t="s">
        <v>29</v>
      </c>
      <c r="D6" s="15" t="s">
        <v>23</v>
      </c>
      <c r="E6" s="17" t="s">
        <v>24</v>
      </c>
      <c r="F6" s="15" t="s">
        <v>25</v>
      </c>
      <c r="G6" s="17" t="s">
        <v>30</v>
      </c>
      <c r="H6" s="17" t="s">
        <v>31</v>
      </c>
      <c r="I6" s="17" t="s">
        <v>32</v>
      </c>
      <c r="J6" s="18">
        <v>301.39999999999998</v>
      </c>
      <c r="K6" s="19">
        <v>2337</v>
      </c>
      <c r="L6" s="19">
        <v>261</v>
      </c>
      <c r="M6" s="20">
        <v>79.8</v>
      </c>
      <c r="N6" s="21">
        <v>606</v>
      </c>
      <c r="O6" s="21">
        <v>42</v>
      </c>
      <c r="P6" s="22">
        <v>0</v>
      </c>
      <c r="Q6" s="23">
        <v>0</v>
      </c>
      <c r="R6" s="23">
        <v>0</v>
      </c>
      <c r="S6" s="24">
        <v>0</v>
      </c>
      <c r="T6" s="25">
        <v>0</v>
      </c>
      <c r="U6" s="25">
        <v>0</v>
      </c>
      <c r="V6" s="18">
        <v>381.2</v>
      </c>
      <c r="W6" s="19">
        <v>2943</v>
      </c>
      <c r="X6" s="19">
        <v>303</v>
      </c>
    </row>
    <row r="7" spans="1:24" x14ac:dyDescent="0.2">
      <c r="A7" s="15">
        <v>2022</v>
      </c>
      <c r="B7" s="16">
        <v>84</v>
      </c>
      <c r="C7" s="17" t="s">
        <v>29</v>
      </c>
      <c r="D7" s="15" t="s">
        <v>23</v>
      </c>
      <c r="E7" s="17" t="s">
        <v>24</v>
      </c>
      <c r="F7" s="15" t="s">
        <v>25</v>
      </c>
      <c r="G7" s="17" t="s">
        <v>33</v>
      </c>
      <c r="H7" s="17" t="s">
        <v>31</v>
      </c>
      <c r="I7" s="17" t="s">
        <v>32</v>
      </c>
      <c r="J7" s="18">
        <v>47388.3</v>
      </c>
      <c r="K7" s="19">
        <v>376851</v>
      </c>
      <c r="L7" s="19">
        <v>32415</v>
      </c>
      <c r="M7" s="20">
        <v>20127.099999999999</v>
      </c>
      <c r="N7" s="21">
        <v>175360</v>
      </c>
      <c r="O7" s="21">
        <v>4186</v>
      </c>
      <c r="P7" s="22">
        <v>15268.5</v>
      </c>
      <c r="Q7" s="23">
        <v>161135</v>
      </c>
      <c r="R7" s="23">
        <v>6</v>
      </c>
      <c r="S7" s="24">
        <v>0</v>
      </c>
      <c r="T7" s="25">
        <v>0</v>
      </c>
      <c r="U7" s="25">
        <v>0</v>
      </c>
      <c r="V7" s="18">
        <v>82783.899999999994</v>
      </c>
      <c r="W7" s="19">
        <v>713346</v>
      </c>
      <c r="X7" s="19">
        <v>36607</v>
      </c>
    </row>
    <row r="8" spans="1:24" x14ac:dyDescent="0.2">
      <c r="A8" s="15">
        <v>2022</v>
      </c>
      <c r="B8" s="16">
        <v>108</v>
      </c>
      <c r="C8" s="17" t="s">
        <v>34</v>
      </c>
      <c r="D8" s="15" t="s">
        <v>23</v>
      </c>
      <c r="E8" s="17" t="s">
        <v>24</v>
      </c>
      <c r="F8" s="15" t="s">
        <v>25</v>
      </c>
      <c r="G8" s="17" t="s">
        <v>35</v>
      </c>
      <c r="H8" s="17" t="s">
        <v>31</v>
      </c>
      <c r="I8" s="17" t="s">
        <v>36</v>
      </c>
      <c r="J8" s="18">
        <v>48027.199999999997</v>
      </c>
      <c r="K8" s="19">
        <v>279312</v>
      </c>
      <c r="L8" s="19">
        <v>35333</v>
      </c>
      <c r="M8" s="20">
        <v>11798.6</v>
      </c>
      <c r="N8" s="21">
        <v>85681</v>
      </c>
      <c r="O8" s="21">
        <v>2497</v>
      </c>
      <c r="P8" s="22">
        <v>24865.200000000001</v>
      </c>
      <c r="Q8" s="23">
        <v>254133</v>
      </c>
      <c r="R8" s="23">
        <v>982</v>
      </c>
      <c r="S8" s="24" t="s">
        <v>37</v>
      </c>
      <c r="T8" s="25" t="s">
        <v>37</v>
      </c>
      <c r="U8" s="25" t="s">
        <v>37</v>
      </c>
      <c r="V8" s="18">
        <v>84691</v>
      </c>
      <c r="W8" s="19">
        <v>619126</v>
      </c>
      <c r="X8" s="19">
        <v>38812</v>
      </c>
    </row>
    <row r="9" spans="1:24" x14ac:dyDescent="0.2">
      <c r="A9" s="15">
        <v>2022</v>
      </c>
      <c r="B9" s="16">
        <v>113</v>
      </c>
      <c r="C9" s="17" t="s">
        <v>38</v>
      </c>
      <c r="D9" s="15" t="s">
        <v>39</v>
      </c>
      <c r="E9" s="17" t="s">
        <v>40</v>
      </c>
      <c r="F9" s="15" t="s">
        <v>25</v>
      </c>
      <c r="G9" s="17" t="s">
        <v>30</v>
      </c>
      <c r="H9" s="17" t="s">
        <v>41</v>
      </c>
      <c r="I9" s="17" t="s">
        <v>32</v>
      </c>
      <c r="J9" s="18">
        <v>11.7</v>
      </c>
      <c r="K9" s="19">
        <v>71</v>
      </c>
      <c r="L9" s="19">
        <v>8</v>
      </c>
      <c r="M9" s="20">
        <v>0.3</v>
      </c>
      <c r="N9" s="21">
        <v>2</v>
      </c>
      <c r="O9" s="21">
        <v>1</v>
      </c>
      <c r="P9" s="22">
        <v>0</v>
      </c>
      <c r="Q9" s="23">
        <v>0</v>
      </c>
      <c r="R9" s="23">
        <v>0</v>
      </c>
      <c r="S9" s="24">
        <v>0</v>
      </c>
      <c r="T9" s="25">
        <v>0</v>
      </c>
      <c r="U9" s="25">
        <v>0</v>
      </c>
      <c r="V9" s="18">
        <v>12</v>
      </c>
      <c r="W9" s="19">
        <v>73</v>
      </c>
      <c r="X9" s="19">
        <v>9</v>
      </c>
    </row>
    <row r="10" spans="1:24" x14ac:dyDescent="0.2">
      <c r="A10" s="15">
        <v>2022</v>
      </c>
      <c r="B10" s="16">
        <v>113</v>
      </c>
      <c r="C10" s="17" t="s">
        <v>38</v>
      </c>
      <c r="D10" s="15" t="s">
        <v>39</v>
      </c>
      <c r="E10" s="17" t="s">
        <v>40</v>
      </c>
      <c r="F10" s="15" t="s">
        <v>25</v>
      </c>
      <c r="G10" s="17" t="s">
        <v>42</v>
      </c>
      <c r="H10" s="17" t="s">
        <v>41</v>
      </c>
      <c r="I10" s="17" t="s">
        <v>43</v>
      </c>
      <c r="J10" s="18">
        <v>16996.2</v>
      </c>
      <c r="K10" s="19">
        <v>125646</v>
      </c>
      <c r="L10" s="19">
        <v>16583</v>
      </c>
      <c r="M10" s="20">
        <v>4548.8999999999996</v>
      </c>
      <c r="N10" s="21">
        <v>35377</v>
      </c>
      <c r="O10" s="21">
        <v>2840</v>
      </c>
      <c r="P10" s="22">
        <v>0</v>
      </c>
      <c r="Q10" s="23">
        <v>0</v>
      </c>
      <c r="R10" s="23">
        <v>0</v>
      </c>
      <c r="S10" s="24">
        <v>0</v>
      </c>
      <c r="T10" s="25">
        <v>0</v>
      </c>
      <c r="U10" s="25">
        <v>0</v>
      </c>
      <c r="V10" s="18">
        <v>21545.1</v>
      </c>
      <c r="W10" s="19">
        <v>161023</v>
      </c>
      <c r="X10" s="19">
        <v>19423</v>
      </c>
    </row>
    <row r="11" spans="1:24" x14ac:dyDescent="0.2">
      <c r="A11" s="15">
        <v>2022</v>
      </c>
      <c r="B11" s="16">
        <v>113</v>
      </c>
      <c r="C11" s="17" t="s">
        <v>38</v>
      </c>
      <c r="D11" s="15" t="s">
        <v>39</v>
      </c>
      <c r="E11" s="17" t="s">
        <v>40</v>
      </c>
      <c r="F11" s="15" t="s">
        <v>25</v>
      </c>
      <c r="G11" s="17" t="s">
        <v>44</v>
      </c>
      <c r="H11" s="17" t="s">
        <v>41</v>
      </c>
      <c r="I11" s="17" t="s">
        <v>32</v>
      </c>
      <c r="J11" s="18">
        <v>1708.7</v>
      </c>
      <c r="K11" s="19">
        <v>11237</v>
      </c>
      <c r="L11" s="19">
        <v>1202</v>
      </c>
      <c r="M11" s="20">
        <v>205.4</v>
      </c>
      <c r="N11" s="21">
        <v>1377</v>
      </c>
      <c r="O11" s="21">
        <v>58</v>
      </c>
      <c r="P11" s="22">
        <v>0</v>
      </c>
      <c r="Q11" s="23">
        <v>0</v>
      </c>
      <c r="R11" s="23">
        <v>0</v>
      </c>
      <c r="S11" s="24">
        <v>0</v>
      </c>
      <c r="T11" s="25">
        <v>0</v>
      </c>
      <c r="U11" s="25">
        <v>0</v>
      </c>
      <c r="V11" s="18">
        <v>1914.1</v>
      </c>
      <c r="W11" s="19">
        <v>12614</v>
      </c>
      <c r="X11" s="19">
        <v>1260</v>
      </c>
    </row>
    <row r="12" spans="1:24" x14ac:dyDescent="0.2">
      <c r="A12" s="15">
        <v>2022</v>
      </c>
      <c r="B12" s="16">
        <v>155</v>
      </c>
      <c r="C12" s="17" t="s">
        <v>45</v>
      </c>
      <c r="D12" s="15" t="s">
        <v>23</v>
      </c>
      <c r="E12" s="17" t="s">
        <v>24</v>
      </c>
      <c r="F12" s="15" t="s">
        <v>25</v>
      </c>
      <c r="G12" s="17" t="s">
        <v>46</v>
      </c>
      <c r="H12" s="17" t="s">
        <v>31</v>
      </c>
      <c r="I12" s="17" t="s">
        <v>36</v>
      </c>
      <c r="J12" s="18">
        <v>10193.4</v>
      </c>
      <c r="K12" s="19">
        <v>82914</v>
      </c>
      <c r="L12" s="19">
        <v>4416</v>
      </c>
      <c r="M12" s="20">
        <v>6663.9</v>
      </c>
      <c r="N12" s="21">
        <v>89255</v>
      </c>
      <c r="O12" s="21">
        <v>295</v>
      </c>
      <c r="P12" s="22">
        <v>7106.8</v>
      </c>
      <c r="Q12" s="23">
        <v>78388</v>
      </c>
      <c r="R12" s="23">
        <v>595</v>
      </c>
      <c r="S12" s="24" t="s">
        <v>37</v>
      </c>
      <c r="T12" s="25" t="s">
        <v>37</v>
      </c>
      <c r="U12" s="25" t="s">
        <v>37</v>
      </c>
      <c r="V12" s="18">
        <v>23964.1</v>
      </c>
      <c r="W12" s="19">
        <v>250557</v>
      </c>
      <c r="X12" s="19">
        <v>5306</v>
      </c>
    </row>
    <row r="13" spans="1:24" x14ac:dyDescent="0.2">
      <c r="A13" s="15">
        <v>2022</v>
      </c>
      <c r="B13" s="16">
        <v>162</v>
      </c>
      <c r="C13" s="17" t="s">
        <v>47</v>
      </c>
      <c r="D13" s="15" t="s">
        <v>23</v>
      </c>
      <c r="E13" s="17" t="s">
        <v>24</v>
      </c>
      <c r="F13" s="15" t="s">
        <v>25</v>
      </c>
      <c r="G13" s="17" t="s">
        <v>48</v>
      </c>
      <c r="H13" s="17" t="s">
        <v>31</v>
      </c>
      <c r="I13" s="17" t="s">
        <v>48</v>
      </c>
      <c r="J13" s="18">
        <v>93692.6</v>
      </c>
      <c r="K13" s="19">
        <v>641275</v>
      </c>
      <c r="L13" s="19">
        <v>47697</v>
      </c>
      <c r="M13" s="20">
        <v>16410.099999999999</v>
      </c>
      <c r="N13" s="21">
        <v>137875</v>
      </c>
      <c r="O13" s="21">
        <v>3239</v>
      </c>
      <c r="P13" s="22">
        <v>11791.7</v>
      </c>
      <c r="Q13" s="23">
        <v>165900</v>
      </c>
      <c r="R13" s="23">
        <v>15</v>
      </c>
      <c r="S13" s="24" t="s">
        <v>37</v>
      </c>
      <c r="T13" s="25" t="s">
        <v>37</v>
      </c>
      <c r="U13" s="25" t="s">
        <v>37</v>
      </c>
      <c r="V13" s="18">
        <v>121894.39999999999</v>
      </c>
      <c r="W13" s="19">
        <v>945050</v>
      </c>
      <c r="X13" s="19">
        <v>50951</v>
      </c>
    </row>
    <row r="14" spans="1:24" x14ac:dyDescent="0.2">
      <c r="A14" s="15">
        <v>2022</v>
      </c>
      <c r="B14" s="16">
        <v>176</v>
      </c>
      <c r="C14" s="17" t="s">
        <v>49</v>
      </c>
      <c r="D14" s="15" t="s">
        <v>23</v>
      </c>
      <c r="E14" s="17" t="s">
        <v>24</v>
      </c>
      <c r="F14" s="15" t="s">
        <v>25</v>
      </c>
      <c r="G14" s="17" t="s">
        <v>50</v>
      </c>
      <c r="H14" s="17" t="s">
        <v>51</v>
      </c>
      <c r="I14" s="17" t="s">
        <v>52</v>
      </c>
      <c r="J14" s="18">
        <v>584.5</v>
      </c>
      <c r="K14" s="19">
        <v>5294</v>
      </c>
      <c r="L14" s="19">
        <v>824</v>
      </c>
      <c r="M14" s="20">
        <v>307.10000000000002</v>
      </c>
      <c r="N14" s="21">
        <v>3026</v>
      </c>
      <c r="O14" s="21">
        <v>211</v>
      </c>
      <c r="P14" s="22">
        <v>0</v>
      </c>
      <c r="Q14" s="23">
        <v>0</v>
      </c>
      <c r="R14" s="23">
        <v>0</v>
      </c>
      <c r="S14" s="24">
        <v>0</v>
      </c>
      <c r="T14" s="25">
        <v>0</v>
      </c>
      <c r="U14" s="25">
        <v>0</v>
      </c>
      <c r="V14" s="18">
        <v>891.6</v>
      </c>
      <c r="W14" s="19">
        <v>8320</v>
      </c>
      <c r="X14" s="19">
        <v>1035</v>
      </c>
    </row>
    <row r="15" spans="1:24" x14ac:dyDescent="0.2">
      <c r="A15" s="15">
        <v>2022</v>
      </c>
      <c r="B15" s="16">
        <v>195</v>
      </c>
      <c r="C15" s="17" t="s">
        <v>53</v>
      </c>
      <c r="D15" s="15" t="s">
        <v>23</v>
      </c>
      <c r="E15" s="17" t="s">
        <v>24</v>
      </c>
      <c r="F15" s="15" t="s">
        <v>25</v>
      </c>
      <c r="G15" s="17" t="s">
        <v>54</v>
      </c>
      <c r="H15" s="17" t="s">
        <v>51</v>
      </c>
      <c r="I15" s="17" t="s">
        <v>55</v>
      </c>
      <c r="J15" s="18">
        <v>2853361</v>
      </c>
      <c r="K15" s="19">
        <v>18413315</v>
      </c>
      <c r="L15" s="19">
        <v>1314594</v>
      </c>
      <c r="M15" s="20">
        <v>1855463</v>
      </c>
      <c r="N15" s="21">
        <v>13191710</v>
      </c>
      <c r="O15" s="21">
        <v>206117</v>
      </c>
      <c r="P15" s="22">
        <v>1762625</v>
      </c>
      <c r="Q15" s="23">
        <v>20936508</v>
      </c>
      <c r="R15" s="23">
        <v>6125</v>
      </c>
      <c r="S15" s="24">
        <v>0</v>
      </c>
      <c r="T15" s="25">
        <v>0</v>
      </c>
      <c r="U15" s="25">
        <v>0</v>
      </c>
      <c r="V15" s="18">
        <v>6471449</v>
      </c>
      <c r="W15" s="19">
        <v>52541533</v>
      </c>
      <c r="X15" s="19">
        <v>1526836</v>
      </c>
    </row>
    <row r="16" spans="1:24" x14ac:dyDescent="0.2">
      <c r="A16" s="15">
        <v>2022</v>
      </c>
      <c r="B16" s="16">
        <v>207</v>
      </c>
      <c r="C16" s="17" t="s">
        <v>56</v>
      </c>
      <c r="D16" s="15" t="s">
        <v>23</v>
      </c>
      <c r="E16" s="17" t="s">
        <v>24</v>
      </c>
      <c r="F16" s="15" t="s">
        <v>25</v>
      </c>
      <c r="G16" s="17" t="s">
        <v>57</v>
      </c>
      <c r="H16" s="17" t="s">
        <v>27</v>
      </c>
      <c r="I16" s="17" t="s">
        <v>58</v>
      </c>
      <c r="J16" s="18">
        <v>27618.3</v>
      </c>
      <c r="K16" s="19">
        <v>133445</v>
      </c>
      <c r="L16" s="19">
        <v>32146</v>
      </c>
      <c r="M16" s="20">
        <v>36122.1</v>
      </c>
      <c r="N16" s="21">
        <v>200602</v>
      </c>
      <c r="O16" s="21">
        <v>4231</v>
      </c>
      <c r="P16" s="22" t="s">
        <v>37</v>
      </c>
      <c r="Q16" s="23" t="s">
        <v>37</v>
      </c>
      <c r="R16" s="23" t="s">
        <v>37</v>
      </c>
      <c r="S16" s="24" t="s">
        <v>37</v>
      </c>
      <c r="T16" s="25" t="s">
        <v>37</v>
      </c>
      <c r="U16" s="25" t="s">
        <v>37</v>
      </c>
      <c r="V16" s="18">
        <v>63740.4</v>
      </c>
      <c r="W16" s="19">
        <v>334047</v>
      </c>
      <c r="X16" s="19">
        <v>36377</v>
      </c>
    </row>
    <row r="17" spans="1:24" x14ac:dyDescent="0.2">
      <c r="A17" s="15">
        <v>2022</v>
      </c>
      <c r="B17" s="16">
        <v>213</v>
      </c>
      <c r="C17" s="17" t="s">
        <v>59</v>
      </c>
      <c r="D17" s="15" t="s">
        <v>23</v>
      </c>
      <c r="E17" s="17" t="s">
        <v>24</v>
      </c>
      <c r="F17" s="15" t="s">
        <v>25</v>
      </c>
      <c r="G17" s="17" t="s">
        <v>60</v>
      </c>
      <c r="H17" s="17" t="s">
        <v>51</v>
      </c>
      <c r="I17" s="17" t="s">
        <v>61</v>
      </c>
      <c r="J17" s="18">
        <v>20081.7</v>
      </c>
      <c r="K17" s="19">
        <v>162982</v>
      </c>
      <c r="L17" s="19">
        <v>15159</v>
      </c>
      <c r="M17" s="20">
        <v>13045.9</v>
      </c>
      <c r="N17" s="21">
        <v>125095</v>
      </c>
      <c r="O17" s="21">
        <v>2423</v>
      </c>
      <c r="P17" s="22">
        <v>13369.2</v>
      </c>
      <c r="Q17" s="23">
        <v>116995</v>
      </c>
      <c r="R17" s="23">
        <v>119</v>
      </c>
      <c r="S17" s="24" t="s">
        <v>37</v>
      </c>
      <c r="T17" s="25" t="s">
        <v>37</v>
      </c>
      <c r="U17" s="25" t="s">
        <v>37</v>
      </c>
      <c r="V17" s="18">
        <v>46496.800000000003</v>
      </c>
      <c r="W17" s="19">
        <v>405072</v>
      </c>
      <c r="X17" s="19">
        <v>17701</v>
      </c>
    </row>
    <row r="18" spans="1:24" x14ac:dyDescent="0.2">
      <c r="A18" s="15">
        <v>2022</v>
      </c>
      <c r="B18" s="16">
        <v>219</v>
      </c>
      <c r="C18" s="17" t="s">
        <v>62</v>
      </c>
      <c r="D18" s="15" t="s">
        <v>23</v>
      </c>
      <c r="E18" s="17" t="s">
        <v>24</v>
      </c>
      <c r="F18" s="15" t="s">
        <v>25</v>
      </c>
      <c r="G18" s="17" t="s">
        <v>60</v>
      </c>
      <c r="H18" s="17" t="s">
        <v>51</v>
      </c>
      <c r="I18" s="17" t="s">
        <v>61</v>
      </c>
      <c r="J18" s="18">
        <v>9950</v>
      </c>
      <c r="K18" s="19">
        <v>26750</v>
      </c>
      <c r="L18" s="19">
        <v>5627</v>
      </c>
      <c r="M18" s="20">
        <v>13800</v>
      </c>
      <c r="N18" s="21">
        <v>46941</v>
      </c>
      <c r="O18" s="21">
        <v>2662</v>
      </c>
      <c r="P18" s="22" t="s">
        <v>37</v>
      </c>
      <c r="Q18" s="23" t="s">
        <v>37</v>
      </c>
      <c r="R18" s="23" t="s">
        <v>37</v>
      </c>
      <c r="S18" s="24" t="s">
        <v>37</v>
      </c>
      <c r="T18" s="25" t="s">
        <v>37</v>
      </c>
      <c r="U18" s="25" t="s">
        <v>37</v>
      </c>
      <c r="V18" s="18">
        <v>23750</v>
      </c>
      <c r="W18" s="19">
        <v>73691</v>
      </c>
      <c r="X18" s="19">
        <v>8289</v>
      </c>
    </row>
    <row r="19" spans="1:24" x14ac:dyDescent="0.2">
      <c r="A19" s="15">
        <v>2022</v>
      </c>
      <c r="B19" s="16">
        <v>221</v>
      </c>
      <c r="C19" s="17" t="s">
        <v>63</v>
      </c>
      <c r="D19" s="15" t="s">
        <v>23</v>
      </c>
      <c r="E19" s="17" t="s">
        <v>24</v>
      </c>
      <c r="F19" s="15" t="s">
        <v>25</v>
      </c>
      <c r="G19" s="17" t="s">
        <v>60</v>
      </c>
      <c r="H19" s="17" t="s">
        <v>31</v>
      </c>
      <c r="I19" s="17" t="s">
        <v>61</v>
      </c>
      <c r="J19" s="18">
        <v>23512</v>
      </c>
      <c r="K19" s="19">
        <v>44102</v>
      </c>
      <c r="L19" s="19">
        <v>7770</v>
      </c>
      <c r="M19" s="20">
        <v>36659.800000000003</v>
      </c>
      <c r="N19" s="21">
        <v>80587</v>
      </c>
      <c r="O19" s="21">
        <v>3742</v>
      </c>
      <c r="P19" s="22">
        <v>0</v>
      </c>
      <c r="Q19" s="23">
        <v>0</v>
      </c>
      <c r="R19" s="23">
        <v>0</v>
      </c>
      <c r="S19" s="24">
        <v>0</v>
      </c>
      <c r="T19" s="25">
        <v>0</v>
      </c>
      <c r="U19" s="25">
        <v>0</v>
      </c>
      <c r="V19" s="18">
        <v>60171.8</v>
      </c>
      <c r="W19" s="19">
        <v>124689</v>
      </c>
      <c r="X19" s="19">
        <v>11512</v>
      </c>
    </row>
    <row r="20" spans="1:24" x14ac:dyDescent="0.2">
      <c r="A20" s="15">
        <v>2022</v>
      </c>
      <c r="B20" s="16">
        <v>230</v>
      </c>
      <c r="C20" s="17" t="s">
        <v>64</v>
      </c>
      <c r="D20" s="15" t="s">
        <v>23</v>
      </c>
      <c r="E20" s="17" t="s">
        <v>24</v>
      </c>
      <c r="F20" s="15" t="s">
        <v>25</v>
      </c>
      <c r="G20" s="17" t="s">
        <v>65</v>
      </c>
      <c r="H20" s="17" t="s">
        <v>27</v>
      </c>
      <c r="I20" s="17" t="s">
        <v>55</v>
      </c>
      <c r="J20" s="18">
        <v>37417.300000000003</v>
      </c>
      <c r="K20" s="19">
        <v>339594</v>
      </c>
      <c r="L20" s="19">
        <v>29062</v>
      </c>
      <c r="M20" s="20">
        <v>50670.7</v>
      </c>
      <c r="N20" s="21">
        <v>520360</v>
      </c>
      <c r="O20" s="21">
        <v>4134</v>
      </c>
      <c r="P20" s="22" t="s">
        <v>37</v>
      </c>
      <c r="Q20" s="23" t="s">
        <v>37</v>
      </c>
      <c r="R20" s="23" t="s">
        <v>37</v>
      </c>
      <c r="S20" s="24" t="s">
        <v>37</v>
      </c>
      <c r="T20" s="25" t="s">
        <v>37</v>
      </c>
      <c r="U20" s="25" t="s">
        <v>37</v>
      </c>
      <c r="V20" s="18">
        <v>88088</v>
      </c>
      <c r="W20" s="19">
        <v>859954</v>
      </c>
      <c r="X20" s="19">
        <v>33196</v>
      </c>
    </row>
    <row r="21" spans="1:24" x14ac:dyDescent="0.2">
      <c r="A21" s="15">
        <v>2022</v>
      </c>
      <c r="B21" s="16">
        <v>232</v>
      </c>
      <c r="C21" s="17" t="s">
        <v>66</v>
      </c>
      <c r="D21" s="15" t="s">
        <v>23</v>
      </c>
      <c r="E21" s="17" t="s">
        <v>24</v>
      </c>
      <c r="F21" s="15" t="s">
        <v>25</v>
      </c>
      <c r="G21" s="17" t="s">
        <v>67</v>
      </c>
      <c r="H21" s="17" t="s">
        <v>27</v>
      </c>
      <c r="I21" s="17" t="s">
        <v>68</v>
      </c>
      <c r="J21" s="18">
        <v>15770.9</v>
      </c>
      <c r="K21" s="19">
        <v>132005</v>
      </c>
      <c r="L21" s="19">
        <v>10396</v>
      </c>
      <c r="M21" s="20">
        <v>12420.6</v>
      </c>
      <c r="N21" s="21">
        <v>117815</v>
      </c>
      <c r="O21" s="21">
        <v>2271</v>
      </c>
      <c r="P21" s="22">
        <v>1992.6</v>
      </c>
      <c r="Q21" s="23">
        <v>23810</v>
      </c>
      <c r="R21" s="23">
        <v>12</v>
      </c>
      <c r="S21" s="24">
        <v>0</v>
      </c>
      <c r="T21" s="25">
        <v>0</v>
      </c>
      <c r="U21" s="25">
        <v>0</v>
      </c>
      <c r="V21" s="18">
        <v>30184.1</v>
      </c>
      <c r="W21" s="19">
        <v>273630</v>
      </c>
      <c r="X21" s="19">
        <v>12679</v>
      </c>
    </row>
    <row r="22" spans="1:24" x14ac:dyDescent="0.2">
      <c r="A22" s="15">
        <v>2022</v>
      </c>
      <c r="B22" s="16">
        <v>240</v>
      </c>
      <c r="C22" s="17" t="s">
        <v>69</v>
      </c>
      <c r="D22" s="15" t="s">
        <v>23</v>
      </c>
      <c r="E22" s="17" t="s">
        <v>24</v>
      </c>
      <c r="F22" s="15" t="s">
        <v>25</v>
      </c>
      <c r="G22" s="17" t="s">
        <v>67</v>
      </c>
      <c r="H22" s="17" t="s">
        <v>31</v>
      </c>
      <c r="I22" s="17" t="s">
        <v>32</v>
      </c>
      <c r="J22" s="18">
        <v>25950</v>
      </c>
      <c r="K22" s="19">
        <v>190321</v>
      </c>
      <c r="L22" s="19">
        <v>12370</v>
      </c>
      <c r="M22" s="20">
        <v>4048</v>
      </c>
      <c r="N22" s="21">
        <v>34651</v>
      </c>
      <c r="O22" s="21">
        <v>1096</v>
      </c>
      <c r="P22" s="22">
        <v>564</v>
      </c>
      <c r="Q22" s="23">
        <v>6818</v>
      </c>
      <c r="R22" s="23">
        <v>22</v>
      </c>
      <c r="S22" s="24">
        <v>0</v>
      </c>
      <c r="T22" s="25">
        <v>0</v>
      </c>
      <c r="U22" s="25">
        <v>0</v>
      </c>
      <c r="V22" s="18">
        <v>30562</v>
      </c>
      <c r="W22" s="19">
        <v>231790</v>
      </c>
      <c r="X22" s="19">
        <v>13488</v>
      </c>
    </row>
    <row r="23" spans="1:24" x14ac:dyDescent="0.2">
      <c r="A23" s="15">
        <v>2022</v>
      </c>
      <c r="B23" s="16">
        <v>241</v>
      </c>
      <c r="C23" s="17" t="s">
        <v>70</v>
      </c>
      <c r="D23" s="15" t="s">
        <v>23</v>
      </c>
      <c r="E23" s="17" t="s">
        <v>24</v>
      </c>
      <c r="F23" s="15" t="s">
        <v>25</v>
      </c>
      <c r="G23" s="17" t="s">
        <v>54</v>
      </c>
      <c r="H23" s="17" t="s">
        <v>27</v>
      </c>
      <c r="I23" s="17" t="s">
        <v>28</v>
      </c>
      <c r="J23" s="18">
        <v>13259</v>
      </c>
      <c r="K23" s="19">
        <v>122198</v>
      </c>
      <c r="L23" s="19">
        <v>8185</v>
      </c>
      <c r="M23" s="20">
        <v>20734</v>
      </c>
      <c r="N23" s="21">
        <v>182558</v>
      </c>
      <c r="O23" s="21">
        <v>2301</v>
      </c>
      <c r="P23" s="22">
        <v>23787</v>
      </c>
      <c r="Q23" s="23">
        <v>338158</v>
      </c>
      <c r="R23" s="23">
        <v>15</v>
      </c>
      <c r="S23" s="24">
        <v>0</v>
      </c>
      <c r="T23" s="25">
        <v>0</v>
      </c>
      <c r="U23" s="25">
        <v>0</v>
      </c>
      <c r="V23" s="18">
        <v>57780</v>
      </c>
      <c r="W23" s="19">
        <v>642914</v>
      </c>
      <c r="X23" s="19">
        <v>10501</v>
      </c>
    </row>
    <row r="24" spans="1:24" x14ac:dyDescent="0.2">
      <c r="A24" s="15">
        <v>2022</v>
      </c>
      <c r="B24" s="16">
        <v>261</v>
      </c>
      <c r="C24" s="17" t="s">
        <v>71</v>
      </c>
      <c r="D24" s="15" t="s">
        <v>23</v>
      </c>
      <c r="E24" s="17" t="s">
        <v>24</v>
      </c>
      <c r="F24" s="15" t="s">
        <v>25</v>
      </c>
      <c r="G24" s="17" t="s">
        <v>72</v>
      </c>
      <c r="H24" s="17" t="s">
        <v>51</v>
      </c>
      <c r="I24" s="17" t="s">
        <v>36</v>
      </c>
      <c r="J24" s="18">
        <v>0</v>
      </c>
      <c r="K24" s="19">
        <v>0</v>
      </c>
      <c r="L24" s="19">
        <v>0</v>
      </c>
      <c r="M24" s="20">
        <v>0</v>
      </c>
      <c r="N24" s="21">
        <v>0</v>
      </c>
      <c r="O24" s="21">
        <v>0</v>
      </c>
      <c r="P24" s="22">
        <v>121625</v>
      </c>
      <c r="Q24" s="23">
        <v>2280383</v>
      </c>
      <c r="R24" s="23">
        <v>2</v>
      </c>
      <c r="S24" s="24">
        <v>0</v>
      </c>
      <c r="T24" s="25">
        <v>0</v>
      </c>
      <c r="U24" s="25">
        <v>0</v>
      </c>
      <c r="V24" s="18">
        <v>121625</v>
      </c>
      <c r="W24" s="19">
        <v>2280383</v>
      </c>
      <c r="X24" s="19">
        <v>2</v>
      </c>
    </row>
    <row r="25" spans="1:24" x14ac:dyDescent="0.2">
      <c r="A25" s="15">
        <v>2022</v>
      </c>
      <c r="B25" s="16">
        <v>276</v>
      </c>
      <c r="C25" s="17" t="s">
        <v>73</v>
      </c>
      <c r="D25" s="15" t="s">
        <v>23</v>
      </c>
      <c r="E25" s="17" t="s">
        <v>24</v>
      </c>
      <c r="F25" s="15" t="s">
        <v>25</v>
      </c>
      <c r="G25" s="17" t="s">
        <v>26</v>
      </c>
      <c r="H25" s="17" t="s">
        <v>31</v>
      </c>
      <c r="I25" s="17" t="s">
        <v>28</v>
      </c>
      <c r="J25" s="18">
        <v>27579</v>
      </c>
      <c r="K25" s="19">
        <v>216127</v>
      </c>
      <c r="L25" s="19">
        <v>14803</v>
      </c>
      <c r="M25" s="20">
        <v>21391</v>
      </c>
      <c r="N25" s="21">
        <v>156959</v>
      </c>
      <c r="O25" s="21">
        <v>4146</v>
      </c>
      <c r="P25" s="22">
        <v>12708</v>
      </c>
      <c r="Q25" s="23">
        <v>212412</v>
      </c>
      <c r="R25" s="23">
        <v>6</v>
      </c>
      <c r="S25" s="24">
        <v>0</v>
      </c>
      <c r="T25" s="25">
        <v>0</v>
      </c>
      <c r="U25" s="25">
        <v>0</v>
      </c>
      <c r="V25" s="18">
        <v>61678</v>
      </c>
      <c r="W25" s="19">
        <v>585498</v>
      </c>
      <c r="X25" s="19">
        <v>18955</v>
      </c>
    </row>
    <row r="26" spans="1:24" x14ac:dyDescent="0.2">
      <c r="A26" s="15">
        <v>2022</v>
      </c>
      <c r="B26" s="16">
        <v>295</v>
      </c>
      <c r="C26" s="17" t="s">
        <v>74</v>
      </c>
      <c r="D26" s="15" t="s">
        <v>23</v>
      </c>
      <c r="E26" s="17" t="s">
        <v>24</v>
      </c>
      <c r="F26" s="15" t="s">
        <v>25</v>
      </c>
      <c r="G26" s="17" t="s">
        <v>46</v>
      </c>
      <c r="H26" s="17" t="s">
        <v>27</v>
      </c>
      <c r="I26" s="17" t="s">
        <v>36</v>
      </c>
      <c r="J26" s="18">
        <v>8562.7999999999993</v>
      </c>
      <c r="K26" s="19">
        <v>82711</v>
      </c>
      <c r="L26" s="19">
        <v>8577</v>
      </c>
      <c r="M26" s="20">
        <v>3756.7</v>
      </c>
      <c r="N26" s="21">
        <v>35225</v>
      </c>
      <c r="O26" s="21">
        <v>1720</v>
      </c>
      <c r="P26" s="22">
        <v>13990.6</v>
      </c>
      <c r="Q26" s="23">
        <v>174761</v>
      </c>
      <c r="R26" s="23">
        <v>217</v>
      </c>
      <c r="S26" s="24" t="s">
        <v>37</v>
      </c>
      <c r="T26" s="25" t="s">
        <v>37</v>
      </c>
      <c r="U26" s="25" t="s">
        <v>37</v>
      </c>
      <c r="V26" s="18">
        <v>26310.1</v>
      </c>
      <c r="W26" s="19">
        <v>292697</v>
      </c>
      <c r="X26" s="19">
        <v>10514</v>
      </c>
    </row>
    <row r="27" spans="1:24" x14ac:dyDescent="0.2">
      <c r="A27" s="15">
        <v>2022</v>
      </c>
      <c r="B27" s="16">
        <v>296</v>
      </c>
      <c r="C27" s="17" t="s">
        <v>75</v>
      </c>
      <c r="D27" s="15" t="s">
        <v>23</v>
      </c>
      <c r="E27" s="17" t="s">
        <v>24</v>
      </c>
      <c r="F27" s="15" t="s">
        <v>25</v>
      </c>
      <c r="G27" s="17" t="s">
        <v>76</v>
      </c>
      <c r="H27" s="17" t="s">
        <v>31</v>
      </c>
      <c r="I27" s="17" t="s">
        <v>77</v>
      </c>
      <c r="J27" s="18">
        <v>461</v>
      </c>
      <c r="K27" s="19">
        <v>3889</v>
      </c>
      <c r="L27" s="19">
        <v>216</v>
      </c>
      <c r="M27" s="20">
        <v>874</v>
      </c>
      <c r="N27" s="21">
        <v>5509</v>
      </c>
      <c r="O27" s="21">
        <v>701</v>
      </c>
      <c r="P27" s="22">
        <v>963</v>
      </c>
      <c r="Q27" s="23">
        <v>9489</v>
      </c>
      <c r="R27" s="23">
        <v>7</v>
      </c>
      <c r="S27" s="24" t="s">
        <v>37</v>
      </c>
      <c r="T27" s="25" t="s">
        <v>37</v>
      </c>
      <c r="U27" s="25" t="s">
        <v>37</v>
      </c>
      <c r="V27" s="18">
        <v>2298</v>
      </c>
      <c r="W27" s="19">
        <v>18887</v>
      </c>
      <c r="X27" s="19">
        <v>924</v>
      </c>
    </row>
    <row r="28" spans="1:24" x14ac:dyDescent="0.2">
      <c r="A28" s="15">
        <v>2022</v>
      </c>
      <c r="B28" s="16">
        <v>296</v>
      </c>
      <c r="C28" s="17" t="s">
        <v>75</v>
      </c>
      <c r="D28" s="15" t="s">
        <v>23</v>
      </c>
      <c r="E28" s="17" t="s">
        <v>24</v>
      </c>
      <c r="F28" s="15" t="s">
        <v>25</v>
      </c>
      <c r="G28" s="17" t="s">
        <v>78</v>
      </c>
      <c r="H28" s="17" t="s">
        <v>31</v>
      </c>
      <c r="I28" s="17" t="s">
        <v>77</v>
      </c>
      <c r="J28" s="18">
        <v>6054</v>
      </c>
      <c r="K28" s="19">
        <v>52125</v>
      </c>
      <c r="L28" s="19">
        <v>2674</v>
      </c>
      <c r="M28" s="20">
        <v>5242</v>
      </c>
      <c r="N28" s="21">
        <v>36827</v>
      </c>
      <c r="O28" s="21">
        <v>4715</v>
      </c>
      <c r="P28" s="22">
        <v>30836</v>
      </c>
      <c r="Q28" s="23">
        <v>338119</v>
      </c>
      <c r="R28" s="23">
        <v>224</v>
      </c>
      <c r="S28" s="24" t="s">
        <v>37</v>
      </c>
      <c r="T28" s="25" t="s">
        <v>37</v>
      </c>
      <c r="U28" s="25" t="s">
        <v>37</v>
      </c>
      <c r="V28" s="18">
        <v>42132</v>
      </c>
      <c r="W28" s="19">
        <v>427071</v>
      </c>
      <c r="X28" s="19">
        <v>7613</v>
      </c>
    </row>
    <row r="29" spans="1:24" x14ac:dyDescent="0.2">
      <c r="A29" s="15">
        <v>2022</v>
      </c>
      <c r="B29" s="16">
        <v>298</v>
      </c>
      <c r="C29" s="17" t="s">
        <v>79</v>
      </c>
      <c r="D29" s="15" t="s">
        <v>23</v>
      </c>
      <c r="E29" s="17" t="s">
        <v>24</v>
      </c>
      <c r="F29" s="15" t="s">
        <v>25</v>
      </c>
      <c r="G29" s="17" t="s">
        <v>80</v>
      </c>
      <c r="H29" s="17" t="s">
        <v>27</v>
      </c>
      <c r="I29" s="17" t="s">
        <v>36</v>
      </c>
      <c r="J29" s="18">
        <v>34803</v>
      </c>
      <c r="K29" s="19">
        <v>293739</v>
      </c>
      <c r="L29" s="19">
        <v>20046</v>
      </c>
      <c r="M29" s="20">
        <v>42470</v>
      </c>
      <c r="N29" s="21">
        <v>369111</v>
      </c>
      <c r="O29" s="21">
        <v>3388</v>
      </c>
      <c r="P29" s="22">
        <v>509</v>
      </c>
      <c r="Q29" s="23">
        <v>5250</v>
      </c>
      <c r="R29" s="23">
        <v>7</v>
      </c>
      <c r="S29" s="24" t="s">
        <v>37</v>
      </c>
      <c r="T29" s="25" t="s">
        <v>37</v>
      </c>
      <c r="U29" s="25" t="s">
        <v>37</v>
      </c>
      <c r="V29" s="18">
        <v>77782</v>
      </c>
      <c r="W29" s="19">
        <v>668100</v>
      </c>
      <c r="X29" s="19">
        <v>23441</v>
      </c>
    </row>
    <row r="30" spans="1:24" x14ac:dyDescent="0.2">
      <c r="A30" s="15">
        <v>2022</v>
      </c>
      <c r="B30" s="16">
        <v>305</v>
      </c>
      <c r="C30" s="17" t="s">
        <v>81</v>
      </c>
      <c r="D30" s="15" t="s">
        <v>23</v>
      </c>
      <c r="E30" s="17" t="s">
        <v>24</v>
      </c>
      <c r="F30" s="15" t="s">
        <v>25</v>
      </c>
      <c r="G30" s="17" t="s">
        <v>82</v>
      </c>
      <c r="H30" s="17" t="s">
        <v>31</v>
      </c>
      <c r="I30" s="17" t="s">
        <v>36</v>
      </c>
      <c r="J30" s="18">
        <v>11015.9</v>
      </c>
      <c r="K30" s="19">
        <v>53250</v>
      </c>
      <c r="L30" s="19">
        <v>9741</v>
      </c>
      <c r="M30" s="20">
        <v>2459</v>
      </c>
      <c r="N30" s="21">
        <v>16234</v>
      </c>
      <c r="O30" s="21">
        <v>549</v>
      </c>
      <c r="P30" s="22">
        <v>4332.8999999999996</v>
      </c>
      <c r="Q30" s="23">
        <v>34280</v>
      </c>
      <c r="R30" s="23">
        <v>1</v>
      </c>
      <c r="S30" s="24">
        <v>0</v>
      </c>
      <c r="T30" s="25">
        <v>0</v>
      </c>
      <c r="U30" s="25">
        <v>0</v>
      </c>
      <c r="V30" s="18">
        <v>17807.8</v>
      </c>
      <c r="W30" s="19">
        <v>103764</v>
      </c>
      <c r="X30" s="19">
        <v>10291</v>
      </c>
    </row>
    <row r="31" spans="1:24" x14ac:dyDescent="0.2">
      <c r="A31" s="15">
        <v>2022</v>
      </c>
      <c r="B31" s="16">
        <v>307</v>
      </c>
      <c r="C31" s="17" t="s">
        <v>83</v>
      </c>
      <c r="D31" s="15" t="s">
        <v>23</v>
      </c>
      <c r="E31" s="17" t="s">
        <v>24</v>
      </c>
      <c r="F31" s="15" t="s">
        <v>25</v>
      </c>
      <c r="G31" s="17" t="s">
        <v>35</v>
      </c>
      <c r="H31" s="17" t="s">
        <v>27</v>
      </c>
      <c r="I31" s="17" t="s">
        <v>36</v>
      </c>
      <c r="J31" s="18">
        <v>1529.2</v>
      </c>
      <c r="K31" s="19">
        <v>11137</v>
      </c>
      <c r="L31" s="19">
        <v>1668</v>
      </c>
      <c r="M31" s="20">
        <v>2026.3</v>
      </c>
      <c r="N31" s="21">
        <v>16990</v>
      </c>
      <c r="O31" s="21">
        <v>374</v>
      </c>
      <c r="P31" s="22">
        <v>625</v>
      </c>
      <c r="Q31" s="23">
        <v>6778</v>
      </c>
      <c r="R31" s="23">
        <v>1</v>
      </c>
      <c r="S31" s="24">
        <v>0</v>
      </c>
      <c r="T31" s="25">
        <v>0</v>
      </c>
      <c r="U31" s="25">
        <v>0</v>
      </c>
      <c r="V31" s="18">
        <v>4180.5</v>
      </c>
      <c r="W31" s="19">
        <v>34905</v>
      </c>
      <c r="X31" s="19">
        <v>2043</v>
      </c>
    </row>
    <row r="32" spans="1:24" x14ac:dyDescent="0.2">
      <c r="A32" s="15">
        <v>2022</v>
      </c>
      <c r="B32" s="16">
        <v>392</v>
      </c>
      <c r="C32" s="17" t="s">
        <v>84</v>
      </c>
      <c r="D32" s="15" t="s">
        <v>23</v>
      </c>
      <c r="E32" s="17" t="s">
        <v>24</v>
      </c>
      <c r="F32" s="15" t="s">
        <v>25</v>
      </c>
      <c r="G32" s="17" t="s">
        <v>82</v>
      </c>
      <c r="H32" s="17" t="s">
        <v>51</v>
      </c>
      <c r="I32" s="17" t="s">
        <v>36</v>
      </c>
      <c r="J32" s="18">
        <v>12855.2</v>
      </c>
      <c r="K32" s="19">
        <v>89727</v>
      </c>
      <c r="L32" s="19">
        <v>13740</v>
      </c>
      <c r="M32" s="20">
        <v>11387.1</v>
      </c>
      <c r="N32" s="21">
        <v>92522</v>
      </c>
      <c r="O32" s="21">
        <v>2940</v>
      </c>
      <c r="P32" s="22">
        <v>14865.5</v>
      </c>
      <c r="Q32" s="23">
        <v>164109</v>
      </c>
      <c r="R32" s="23">
        <v>3</v>
      </c>
      <c r="S32" s="24">
        <v>0</v>
      </c>
      <c r="T32" s="25">
        <v>0</v>
      </c>
      <c r="U32" s="25">
        <v>0</v>
      </c>
      <c r="V32" s="18">
        <v>39107.800000000003</v>
      </c>
      <c r="W32" s="19">
        <v>346358</v>
      </c>
      <c r="X32" s="19">
        <v>16683</v>
      </c>
    </row>
    <row r="33" spans="1:24" x14ac:dyDescent="0.2">
      <c r="A33" s="15">
        <v>2022</v>
      </c>
      <c r="B33" s="16">
        <v>407</v>
      </c>
      <c r="C33" s="17" t="s">
        <v>85</v>
      </c>
      <c r="D33" s="15" t="s">
        <v>23</v>
      </c>
      <c r="E33" s="17" t="s">
        <v>24</v>
      </c>
      <c r="F33" s="15" t="s">
        <v>25</v>
      </c>
      <c r="G33" s="17" t="s">
        <v>65</v>
      </c>
      <c r="H33" s="17" t="s">
        <v>31</v>
      </c>
      <c r="I33" s="17" t="s">
        <v>55</v>
      </c>
      <c r="J33" s="18">
        <v>34611</v>
      </c>
      <c r="K33" s="19">
        <v>244092</v>
      </c>
      <c r="L33" s="19">
        <v>19261</v>
      </c>
      <c r="M33" s="20">
        <v>23073</v>
      </c>
      <c r="N33" s="21">
        <v>283514</v>
      </c>
      <c r="O33" s="21">
        <v>1905</v>
      </c>
      <c r="P33" s="22">
        <v>1219</v>
      </c>
      <c r="Q33" s="23">
        <v>9947</v>
      </c>
      <c r="R33" s="23">
        <v>245</v>
      </c>
      <c r="S33" s="24" t="s">
        <v>37</v>
      </c>
      <c r="T33" s="25" t="s">
        <v>37</v>
      </c>
      <c r="U33" s="25" t="s">
        <v>37</v>
      </c>
      <c r="V33" s="18">
        <v>58903</v>
      </c>
      <c r="W33" s="19">
        <v>537553</v>
      </c>
      <c r="X33" s="19">
        <v>21411</v>
      </c>
    </row>
    <row r="34" spans="1:24" x14ac:dyDescent="0.2">
      <c r="A34" s="15">
        <v>2022</v>
      </c>
      <c r="B34" s="16">
        <v>471</v>
      </c>
      <c r="C34" s="17" t="s">
        <v>86</v>
      </c>
      <c r="D34" s="15" t="s">
        <v>23</v>
      </c>
      <c r="E34" s="17" t="s">
        <v>24</v>
      </c>
      <c r="F34" s="15" t="s">
        <v>25</v>
      </c>
      <c r="G34" s="17" t="s">
        <v>87</v>
      </c>
      <c r="H34" s="17" t="s">
        <v>51</v>
      </c>
      <c r="I34" s="17" t="s">
        <v>36</v>
      </c>
      <c r="J34" s="18">
        <v>1088</v>
      </c>
      <c r="K34" s="19">
        <v>7253</v>
      </c>
      <c r="L34" s="19">
        <v>709</v>
      </c>
      <c r="M34" s="20">
        <v>1283</v>
      </c>
      <c r="N34" s="21">
        <v>9231</v>
      </c>
      <c r="O34" s="21">
        <v>179</v>
      </c>
      <c r="P34" s="22">
        <v>5902</v>
      </c>
      <c r="Q34" s="23">
        <v>59440</v>
      </c>
      <c r="R34" s="23">
        <v>1</v>
      </c>
      <c r="S34" s="24" t="s">
        <v>37</v>
      </c>
      <c r="T34" s="25" t="s">
        <v>37</v>
      </c>
      <c r="U34" s="25" t="s">
        <v>37</v>
      </c>
      <c r="V34" s="18">
        <v>8273</v>
      </c>
      <c r="W34" s="19">
        <v>75924</v>
      </c>
      <c r="X34" s="19">
        <v>889</v>
      </c>
    </row>
    <row r="35" spans="1:24" x14ac:dyDescent="0.2">
      <c r="A35" s="15">
        <v>2022</v>
      </c>
      <c r="B35" s="16">
        <v>540</v>
      </c>
      <c r="C35" s="17" t="s">
        <v>88</v>
      </c>
      <c r="D35" s="15" t="s">
        <v>39</v>
      </c>
      <c r="E35" s="17" t="s">
        <v>40</v>
      </c>
      <c r="F35" s="15" t="s">
        <v>25</v>
      </c>
      <c r="G35" s="17" t="s">
        <v>89</v>
      </c>
      <c r="H35" s="17" t="s">
        <v>41</v>
      </c>
      <c r="I35" s="17" t="s">
        <v>90</v>
      </c>
      <c r="J35" s="18">
        <v>0</v>
      </c>
      <c r="K35" s="19">
        <v>0</v>
      </c>
      <c r="L35" s="19">
        <v>0</v>
      </c>
      <c r="M35" s="20">
        <v>0</v>
      </c>
      <c r="N35" s="21">
        <v>0</v>
      </c>
      <c r="O35" s="21">
        <v>0</v>
      </c>
      <c r="P35" s="22">
        <v>65437</v>
      </c>
      <c r="Q35" s="23">
        <v>855423</v>
      </c>
      <c r="R35" s="23">
        <v>2</v>
      </c>
      <c r="S35" s="24">
        <v>0</v>
      </c>
      <c r="T35" s="25">
        <v>0</v>
      </c>
      <c r="U35" s="25">
        <v>0</v>
      </c>
      <c r="V35" s="18">
        <v>65437</v>
      </c>
      <c r="W35" s="19">
        <v>855423</v>
      </c>
      <c r="X35" s="19">
        <v>2</v>
      </c>
    </row>
    <row r="36" spans="1:24" x14ac:dyDescent="0.2">
      <c r="A36" s="15">
        <v>2022</v>
      </c>
      <c r="B36" s="16">
        <v>540</v>
      </c>
      <c r="C36" s="17" t="s">
        <v>88</v>
      </c>
      <c r="D36" s="15" t="s">
        <v>91</v>
      </c>
      <c r="E36" s="17" t="s">
        <v>24</v>
      </c>
      <c r="F36" s="15" t="s">
        <v>25</v>
      </c>
      <c r="G36" s="17" t="s">
        <v>92</v>
      </c>
      <c r="H36" s="17" t="s">
        <v>41</v>
      </c>
      <c r="I36" s="17" t="s">
        <v>93</v>
      </c>
      <c r="J36" s="18">
        <v>0</v>
      </c>
      <c r="K36" s="19">
        <v>0</v>
      </c>
      <c r="L36" s="19">
        <v>0</v>
      </c>
      <c r="M36" s="20">
        <v>0</v>
      </c>
      <c r="N36" s="21">
        <v>0</v>
      </c>
      <c r="O36" s="21">
        <v>0</v>
      </c>
      <c r="P36" s="22">
        <v>24932</v>
      </c>
      <c r="Q36" s="23">
        <v>372681</v>
      </c>
      <c r="R36" s="23">
        <v>3</v>
      </c>
      <c r="S36" s="24">
        <v>0</v>
      </c>
      <c r="T36" s="25">
        <v>0</v>
      </c>
      <c r="U36" s="25">
        <v>0</v>
      </c>
      <c r="V36" s="18">
        <v>24932</v>
      </c>
      <c r="W36" s="19">
        <v>372681</v>
      </c>
      <c r="X36" s="19">
        <v>3</v>
      </c>
    </row>
    <row r="37" spans="1:24" x14ac:dyDescent="0.2">
      <c r="A37" s="15">
        <v>2022</v>
      </c>
      <c r="B37" s="16">
        <v>554</v>
      </c>
      <c r="C37" s="17" t="s">
        <v>94</v>
      </c>
      <c r="D37" s="15" t="s">
        <v>23</v>
      </c>
      <c r="E37" s="17" t="s">
        <v>24</v>
      </c>
      <c r="F37" s="15" t="s">
        <v>25</v>
      </c>
      <c r="G37" s="17" t="s">
        <v>87</v>
      </c>
      <c r="H37" s="17" t="s">
        <v>27</v>
      </c>
      <c r="I37" s="17" t="s">
        <v>36</v>
      </c>
      <c r="J37" s="18">
        <v>21208</v>
      </c>
      <c r="K37" s="19">
        <v>180795</v>
      </c>
      <c r="L37" s="19">
        <v>24889</v>
      </c>
      <c r="M37" s="20">
        <v>29087.5</v>
      </c>
      <c r="N37" s="21">
        <v>333957</v>
      </c>
      <c r="O37" s="21">
        <v>3053</v>
      </c>
      <c r="P37" s="22">
        <v>12390.8</v>
      </c>
      <c r="Q37" s="23">
        <v>157063</v>
      </c>
      <c r="R37" s="23">
        <v>8</v>
      </c>
      <c r="S37" s="24">
        <v>0</v>
      </c>
      <c r="T37" s="25">
        <v>0</v>
      </c>
      <c r="U37" s="25">
        <v>0</v>
      </c>
      <c r="V37" s="18">
        <v>62686.3</v>
      </c>
      <c r="W37" s="19">
        <v>671815</v>
      </c>
      <c r="X37" s="19">
        <v>27950</v>
      </c>
    </row>
    <row r="38" spans="1:24" x14ac:dyDescent="0.2">
      <c r="A38" s="15">
        <v>2022</v>
      </c>
      <c r="B38" s="16">
        <v>562</v>
      </c>
      <c r="C38" s="17" t="s">
        <v>95</v>
      </c>
      <c r="D38" s="15" t="s">
        <v>23</v>
      </c>
      <c r="E38" s="17" t="s">
        <v>24</v>
      </c>
      <c r="F38" s="15" t="s">
        <v>25</v>
      </c>
      <c r="G38" s="17" t="s">
        <v>65</v>
      </c>
      <c r="H38" s="17" t="s">
        <v>31</v>
      </c>
      <c r="I38" s="17" t="s">
        <v>55</v>
      </c>
      <c r="J38" s="18">
        <v>83740.600000000006</v>
      </c>
      <c r="K38" s="19">
        <v>699415</v>
      </c>
      <c r="L38" s="19">
        <v>47836</v>
      </c>
      <c r="M38" s="20">
        <v>16467.5</v>
      </c>
      <c r="N38" s="21">
        <v>122842</v>
      </c>
      <c r="O38" s="21">
        <v>5821</v>
      </c>
      <c r="P38" s="22" t="s">
        <v>37</v>
      </c>
      <c r="Q38" s="23" t="s">
        <v>37</v>
      </c>
      <c r="R38" s="23" t="s">
        <v>37</v>
      </c>
      <c r="S38" s="24" t="s">
        <v>37</v>
      </c>
      <c r="T38" s="25" t="s">
        <v>37</v>
      </c>
      <c r="U38" s="25" t="s">
        <v>37</v>
      </c>
      <c r="V38" s="18">
        <v>100208.1</v>
      </c>
      <c r="W38" s="19">
        <v>822257</v>
      </c>
      <c r="X38" s="19">
        <v>53657</v>
      </c>
    </row>
    <row r="39" spans="1:24" x14ac:dyDescent="0.2">
      <c r="A39" s="15">
        <v>2022</v>
      </c>
      <c r="B39" s="16">
        <v>571</v>
      </c>
      <c r="C39" s="17" t="s">
        <v>96</v>
      </c>
      <c r="D39" s="15" t="s">
        <v>23</v>
      </c>
      <c r="E39" s="17" t="s">
        <v>24</v>
      </c>
      <c r="F39" s="15" t="s">
        <v>25</v>
      </c>
      <c r="G39" s="17" t="s">
        <v>26</v>
      </c>
      <c r="H39" s="17" t="s">
        <v>27</v>
      </c>
      <c r="I39" s="17" t="s">
        <v>28</v>
      </c>
      <c r="J39" s="18">
        <v>4646</v>
      </c>
      <c r="K39" s="19">
        <v>38463</v>
      </c>
      <c r="L39" s="19">
        <v>2877</v>
      </c>
      <c r="M39" s="20">
        <v>6747</v>
      </c>
      <c r="N39" s="21">
        <v>52783</v>
      </c>
      <c r="O39" s="21">
        <v>1179</v>
      </c>
      <c r="P39" s="22">
        <v>3317</v>
      </c>
      <c r="Q39" s="23">
        <v>38213</v>
      </c>
      <c r="R39" s="23">
        <v>3</v>
      </c>
      <c r="S39" s="24">
        <v>0</v>
      </c>
      <c r="T39" s="25">
        <v>0</v>
      </c>
      <c r="U39" s="25">
        <v>0</v>
      </c>
      <c r="V39" s="18">
        <v>14710</v>
      </c>
      <c r="W39" s="19">
        <v>129459</v>
      </c>
      <c r="X39" s="19">
        <v>4059</v>
      </c>
    </row>
    <row r="40" spans="1:24" x14ac:dyDescent="0.2">
      <c r="A40" s="15">
        <v>2022</v>
      </c>
      <c r="B40" s="16">
        <v>577</v>
      </c>
      <c r="C40" s="17" t="s">
        <v>97</v>
      </c>
      <c r="D40" s="15" t="s">
        <v>23</v>
      </c>
      <c r="E40" s="17" t="s">
        <v>24</v>
      </c>
      <c r="F40" s="15" t="s">
        <v>25</v>
      </c>
      <c r="G40" s="17" t="s">
        <v>98</v>
      </c>
      <c r="H40" s="17" t="s">
        <v>27</v>
      </c>
      <c r="I40" s="17" t="s">
        <v>28</v>
      </c>
      <c r="J40" s="18">
        <v>48520</v>
      </c>
      <c r="K40" s="19">
        <v>398629</v>
      </c>
      <c r="L40" s="19">
        <v>27010</v>
      </c>
      <c r="M40" s="20">
        <v>27020</v>
      </c>
      <c r="N40" s="21">
        <v>223484</v>
      </c>
      <c r="O40" s="21">
        <v>4148</v>
      </c>
      <c r="P40" s="22">
        <v>147</v>
      </c>
      <c r="Q40" s="23">
        <v>904</v>
      </c>
      <c r="R40" s="23">
        <v>1</v>
      </c>
      <c r="S40" s="24">
        <v>0</v>
      </c>
      <c r="T40" s="25">
        <v>0</v>
      </c>
      <c r="U40" s="25">
        <v>0</v>
      </c>
      <c r="V40" s="18">
        <v>75687</v>
      </c>
      <c r="W40" s="19">
        <v>623017</v>
      </c>
      <c r="X40" s="19">
        <v>31159</v>
      </c>
    </row>
    <row r="41" spans="1:24" x14ac:dyDescent="0.2">
      <c r="A41" s="15">
        <v>2022</v>
      </c>
      <c r="B41" s="16">
        <v>590</v>
      </c>
      <c r="C41" s="17" t="s">
        <v>99</v>
      </c>
      <c r="D41" s="15" t="s">
        <v>23</v>
      </c>
      <c r="E41" s="17" t="s">
        <v>24</v>
      </c>
      <c r="F41" s="15" t="s">
        <v>25</v>
      </c>
      <c r="G41" s="17" t="s">
        <v>57</v>
      </c>
      <c r="H41" s="17" t="s">
        <v>27</v>
      </c>
      <c r="I41" s="17" t="s">
        <v>58</v>
      </c>
      <c r="J41" s="18">
        <v>100861</v>
      </c>
      <c r="K41" s="19">
        <v>618231</v>
      </c>
      <c r="L41" s="19">
        <v>104561</v>
      </c>
      <c r="M41" s="20">
        <v>124625</v>
      </c>
      <c r="N41" s="21">
        <v>727427</v>
      </c>
      <c r="O41" s="21">
        <v>17557</v>
      </c>
      <c r="P41" s="22">
        <v>122338</v>
      </c>
      <c r="Q41" s="23">
        <v>876269</v>
      </c>
      <c r="R41" s="23">
        <v>273</v>
      </c>
      <c r="S41" s="24" t="s">
        <v>37</v>
      </c>
      <c r="T41" s="25" t="s">
        <v>37</v>
      </c>
      <c r="U41" s="25" t="s">
        <v>37</v>
      </c>
      <c r="V41" s="18">
        <v>347824</v>
      </c>
      <c r="W41" s="19">
        <v>2221927</v>
      </c>
      <c r="X41" s="19">
        <v>122391</v>
      </c>
    </row>
    <row r="42" spans="1:24" x14ac:dyDescent="0.2">
      <c r="A42" s="15">
        <v>2022</v>
      </c>
      <c r="B42" s="16">
        <v>604</v>
      </c>
      <c r="C42" s="17" t="s">
        <v>100</v>
      </c>
      <c r="D42" s="15" t="s">
        <v>23</v>
      </c>
      <c r="E42" s="17" t="s">
        <v>24</v>
      </c>
      <c r="F42" s="15" t="s">
        <v>25</v>
      </c>
      <c r="G42" s="17" t="s">
        <v>54</v>
      </c>
      <c r="H42" s="17" t="s">
        <v>27</v>
      </c>
      <c r="I42" s="17" t="s">
        <v>55</v>
      </c>
      <c r="J42" s="18">
        <v>6074</v>
      </c>
      <c r="K42" s="19">
        <v>41457</v>
      </c>
      <c r="L42" s="19">
        <v>3613</v>
      </c>
      <c r="M42" s="20">
        <v>9205</v>
      </c>
      <c r="N42" s="21">
        <v>57813</v>
      </c>
      <c r="O42" s="21">
        <v>1063</v>
      </c>
      <c r="P42" s="22">
        <v>13645</v>
      </c>
      <c r="Q42" s="23">
        <v>256652</v>
      </c>
      <c r="R42" s="23">
        <v>2</v>
      </c>
      <c r="S42" s="24" t="s">
        <v>37</v>
      </c>
      <c r="T42" s="25" t="s">
        <v>37</v>
      </c>
      <c r="U42" s="25" t="s">
        <v>37</v>
      </c>
      <c r="V42" s="18">
        <v>28924</v>
      </c>
      <c r="W42" s="19">
        <v>355922</v>
      </c>
      <c r="X42" s="19">
        <v>4678</v>
      </c>
    </row>
    <row r="43" spans="1:24" x14ac:dyDescent="0.2">
      <c r="A43" s="15">
        <v>2022</v>
      </c>
      <c r="B43" s="16">
        <v>636</v>
      </c>
      <c r="C43" s="17" t="s">
        <v>101</v>
      </c>
      <c r="D43" s="15" t="s">
        <v>23</v>
      </c>
      <c r="E43" s="17" t="s">
        <v>24</v>
      </c>
      <c r="F43" s="15" t="s">
        <v>25</v>
      </c>
      <c r="G43" s="17" t="s">
        <v>72</v>
      </c>
      <c r="H43" s="17" t="s">
        <v>27</v>
      </c>
      <c r="I43" s="17" t="s">
        <v>32</v>
      </c>
      <c r="J43" s="18">
        <v>37186.300000000003</v>
      </c>
      <c r="K43" s="19">
        <v>312486</v>
      </c>
      <c r="L43" s="19">
        <v>30442</v>
      </c>
      <c r="M43" s="20">
        <v>28585.7</v>
      </c>
      <c r="N43" s="21">
        <v>277476</v>
      </c>
      <c r="O43" s="21">
        <v>4276</v>
      </c>
      <c r="P43" s="22">
        <v>21192.3</v>
      </c>
      <c r="Q43" s="23">
        <v>278479</v>
      </c>
      <c r="R43" s="23">
        <v>59</v>
      </c>
      <c r="S43" s="24" t="s">
        <v>37</v>
      </c>
      <c r="T43" s="25" t="s">
        <v>37</v>
      </c>
      <c r="U43" s="25" t="s">
        <v>37</v>
      </c>
      <c r="V43" s="18">
        <v>86964.3</v>
      </c>
      <c r="W43" s="19">
        <v>868441</v>
      </c>
      <c r="X43" s="19">
        <v>34777</v>
      </c>
    </row>
    <row r="44" spans="1:24" x14ac:dyDescent="0.2">
      <c r="A44" s="15">
        <v>2022</v>
      </c>
      <c r="B44" s="16">
        <v>689</v>
      </c>
      <c r="C44" s="17" t="s">
        <v>102</v>
      </c>
      <c r="D44" s="15" t="s">
        <v>23</v>
      </c>
      <c r="E44" s="17" t="s">
        <v>24</v>
      </c>
      <c r="F44" s="15" t="s">
        <v>25</v>
      </c>
      <c r="G44" s="17" t="s">
        <v>46</v>
      </c>
      <c r="H44" s="17" t="s">
        <v>31</v>
      </c>
      <c r="I44" s="17" t="s">
        <v>36</v>
      </c>
      <c r="J44" s="18">
        <v>175334.39999999999</v>
      </c>
      <c r="K44" s="19">
        <v>1270824</v>
      </c>
      <c r="L44" s="19">
        <v>130048</v>
      </c>
      <c r="M44" s="20">
        <v>67300.899999999994</v>
      </c>
      <c r="N44" s="21">
        <v>626230</v>
      </c>
      <c r="O44" s="21">
        <v>11846</v>
      </c>
      <c r="P44" s="22">
        <v>14917.4</v>
      </c>
      <c r="Q44" s="23">
        <v>177415</v>
      </c>
      <c r="R44" s="23">
        <v>422</v>
      </c>
      <c r="S44" s="24" t="s">
        <v>37</v>
      </c>
      <c r="T44" s="25" t="s">
        <v>37</v>
      </c>
      <c r="U44" s="25" t="s">
        <v>37</v>
      </c>
      <c r="V44" s="18">
        <v>257552.7</v>
      </c>
      <c r="W44" s="19">
        <v>2074469</v>
      </c>
      <c r="X44" s="19">
        <v>142316</v>
      </c>
    </row>
    <row r="45" spans="1:24" x14ac:dyDescent="0.2">
      <c r="A45" s="15">
        <v>2022</v>
      </c>
      <c r="B45" s="16">
        <v>690</v>
      </c>
      <c r="C45" s="17" t="s">
        <v>103</v>
      </c>
      <c r="D45" s="15" t="s">
        <v>23</v>
      </c>
      <c r="E45" s="17" t="s">
        <v>24</v>
      </c>
      <c r="F45" s="15" t="s">
        <v>25</v>
      </c>
      <c r="G45" s="17" t="s">
        <v>104</v>
      </c>
      <c r="H45" s="17" t="s">
        <v>27</v>
      </c>
      <c r="I45" s="17" t="s">
        <v>105</v>
      </c>
      <c r="J45" s="18">
        <v>4461</v>
      </c>
      <c r="K45" s="19">
        <v>42524</v>
      </c>
      <c r="L45" s="19">
        <v>3426</v>
      </c>
      <c r="M45" s="20">
        <v>5588</v>
      </c>
      <c r="N45" s="21">
        <v>55284</v>
      </c>
      <c r="O45" s="21">
        <v>1241</v>
      </c>
      <c r="P45" s="22">
        <v>7909</v>
      </c>
      <c r="Q45" s="23">
        <v>87653</v>
      </c>
      <c r="R45" s="23">
        <v>15</v>
      </c>
      <c r="S45" s="24" t="s">
        <v>37</v>
      </c>
      <c r="T45" s="25" t="s">
        <v>37</v>
      </c>
      <c r="U45" s="25" t="s">
        <v>37</v>
      </c>
      <c r="V45" s="18">
        <v>17958</v>
      </c>
      <c r="W45" s="19">
        <v>185461</v>
      </c>
      <c r="X45" s="19">
        <v>4682</v>
      </c>
    </row>
    <row r="46" spans="1:24" x14ac:dyDescent="0.2">
      <c r="A46" s="15">
        <v>2022</v>
      </c>
      <c r="B46" s="16">
        <v>691</v>
      </c>
      <c r="C46" s="17" t="s">
        <v>106</v>
      </c>
      <c r="D46" s="15" t="s">
        <v>23</v>
      </c>
      <c r="E46" s="17" t="s">
        <v>24</v>
      </c>
      <c r="F46" s="15" t="s">
        <v>25</v>
      </c>
      <c r="G46" s="17" t="s">
        <v>46</v>
      </c>
      <c r="H46" s="17" t="s">
        <v>27</v>
      </c>
      <c r="I46" s="17" t="s">
        <v>36</v>
      </c>
      <c r="J46" s="18">
        <v>12227</v>
      </c>
      <c r="K46" s="19">
        <v>77875</v>
      </c>
      <c r="L46" s="19">
        <v>11462</v>
      </c>
      <c r="M46" s="20">
        <v>10390</v>
      </c>
      <c r="N46" s="21">
        <v>88672</v>
      </c>
      <c r="O46" s="21">
        <v>1332</v>
      </c>
      <c r="P46" s="22">
        <v>13571</v>
      </c>
      <c r="Q46" s="23">
        <v>112561</v>
      </c>
      <c r="R46" s="23">
        <v>19</v>
      </c>
      <c r="S46" s="24" t="s">
        <v>37</v>
      </c>
      <c r="T46" s="25" t="s">
        <v>37</v>
      </c>
      <c r="U46" s="25" t="s">
        <v>37</v>
      </c>
      <c r="V46" s="18">
        <v>36188</v>
      </c>
      <c r="W46" s="19">
        <v>279108</v>
      </c>
      <c r="X46" s="19">
        <v>12813</v>
      </c>
    </row>
    <row r="47" spans="1:24" x14ac:dyDescent="0.2">
      <c r="A47" s="15">
        <v>2022</v>
      </c>
      <c r="B47" s="16">
        <v>719</v>
      </c>
      <c r="C47" s="17" t="s">
        <v>107</v>
      </c>
      <c r="D47" s="15" t="s">
        <v>23</v>
      </c>
      <c r="E47" s="17" t="s">
        <v>24</v>
      </c>
      <c r="F47" s="15" t="s">
        <v>25</v>
      </c>
      <c r="G47" s="17" t="s">
        <v>67</v>
      </c>
      <c r="H47" s="17" t="s">
        <v>27</v>
      </c>
      <c r="I47" s="17" t="s">
        <v>108</v>
      </c>
      <c r="J47" s="18">
        <v>29873.9</v>
      </c>
      <c r="K47" s="19">
        <v>251133</v>
      </c>
      <c r="L47" s="19">
        <v>25332</v>
      </c>
      <c r="M47" s="20">
        <v>11919.5</v>
      </c>
      <c r="N47" s="21">
        <v>101423</v>
      </c>
      <c r="O47" s="21">
        <v>1846</v>
      </c>
      <c r="P47" s="22" t="s">
        <v>37</v>
      </c>
      <c r="Q47" s="23" t="s">
        <v>37</v>
      </c>
      <c r="R47" s="23" t="s">
        <v>37</v>
      </c>
      <c r="S47" s="24" t="s">
        <v>37</v>
      </c>
      <c r="T47" s="25" t="s">
        <v>37</v>
      </c>
      <c r="U47" s="25" t="s">
        <v>37</v>
      </c>
      <c r="V47" s="18">
        <v>41793.4</v>
      </c>
      <c r="W47" s="19">
        <v>352556</v>
      </c>
      <c r="X47" s="19">
        <v>27178</v>
      </c>
    </row>
    <row r="48" spans="1:24" x14ac:dyDescent="0.2">
      <c r="A48" s="15">
        <v>2022</v>
      </c>
      <c r="B48" s="16">
        <v>727</v>
      </c>
      <c r="C48" s="17" t="s">
        <v>109</v>
      </c>
      <c r="D48" s="15" t="s">
        <v>23</v>
      </c>
      <c r="E48" s="17" t="s">
        <v>24</v>
      </c>
      <c r="F48" s="15" t="s">
        <v>25</v>
      </c>
      <c r="G48" s="17" t="s">
        <v>98</v>
      </c>
      <c r="H48" s="17" t="s">
        <v>31</v>
      </c>
      <c r="I48" s="17" t="s">
        <v>28</v>
      </c>
      <c r="J48" s="18">
        <v>80669</v>
      </c>
      <c r="K48" s="19">
        <v>629092</v>
      </c>
      <c r="L48" s="19">
        <v>42362</v>
      </c>
      <c r="M48" s="20">
        <v>32093</v>
      </c>
      <c r="N48" s="21">
        <v>246175</v>
      </c>
      <c r="O48" s="21">
        <v>7307</v>
      </c>
      <c r="P48" s="22">
        <v>5888</v>
      </c>
      <c r="Q48" s="23">
        <v>79928</v>
      </c>
      <c r="R48" s="23">
        <v>7</v>
      </c>
      <c r="S48" s="24">
        <v>0</v>
      </c>
      <c r="T48" s="25">
        <v>0</v>
      </c>
      <c r="U48" s="25">
        <v>0</v>
      </c>
      <c r="V48" s="18">
        <v>118650</v>
      </c>
      <c r="W48" s="19">
        <v>955195</v>
      </c>
      <c r="X48" s="19">
        <v>49676</v>
      </c>
    </row>
    <row r="49" spans="1:24" x14ac:dyDescent="0.2">
      <c r="A49" s="15">
        <v>2022</v>
      </c>
      <c r="B49" s="16">
        <v>733</v>
      </c>
      <c r="C49" s="17" t="s">
        <v>110</v>
      </c>
      <c r="D49" s="15" t="s">
        <v>23</v>
      </c>
      <c r="E49" s="17" t="s">
        <v>24</v>
      </c>
      <c r="F49" s="15" t="s">
        <v>25</v>
      </c>
      <c r="G49" s="17" t="s">
        <v>33</v>
      </c>
      <c r="H49" s="17" t="s">
        <v>51</v>
      </c>
      <c r="I49" s="17" t="s">
        <v>32</v>
      </c>
      <c r="J49" s="18">
        <v>814405</v>
      </c>
      <c r="K49" s="19">
        <v>6252210</v>
      </c>
      <c r="L49" s="19">
        <v>460456</v>
      </c>
      <c r="M49" s="20">
        <v>381361</v>
      </c>
      <c r="N49" s="21">
        <v>3712911</v>
      </c>
      <c r="O49" s="21">
        <v>80439</v>
      </c>
      <c r="P49" s="22">
        <v>373126</v>
      </c>
      <c r="Q49" s="23">
        <v>4770826</v>
      </c>
      <c r="R49" s="23">
        <v>1924</v>
      </c>
      <c r="S49" s="24">
        <v>0</v>
      </c>
      <c r="T49" s="25">
        <v>0</v>
      </c>
      <c r="U49" s="25">
        <v>0</v>
      </c>
      <c r="V49" s="18">
        <v>1568892</v>
      </c>
      <c r="W49" s="19">
        <v>14735947</v>
      </c>
      <c r="X49" s="19">
        <v>542819</v>
      </c>
    </row>
    <row r="50" spans="1:24" x14ac:dyDescent="0.2">
      <c r="A50" s="15">
        <v>2022</v>
      </c>
      <c r="B50" s="16">
        <v>733</v>
      </c>
      <c r="C50" s="17" t="s">
        <v>110</v>
      </c>
      <c r="D50" s="15" t="s">
        <v>23</v>
      </c>
      <c r="E50" s="17" t="s">
        <v>24</v>
      </c>
      <c r="F50" s="15" t="s">
        <v>25</v>
      </c>
      <c r="G50" s="17" t="s">
        <v>111</v>
      </c>
      <c r="H50" s="17" t="s">
        <v>51</v>
      </c>
      <c r="I50" s="17" t="s">
        <v>32</v>
      </c>
      <c r="J50" s="18">
        <v>751225</v>
      </c>
      <c r="K50" s="19">
        <v>4907186</v>
      </c>
      <c r="L50" s="19">
        <v>351800</v>
      </c>
      <c r="M50" s="20">
        <v>351926</v>
      </c>
      <c r="N50" s="21">
        <v>3146193</v>
      </c>
      <c r="O50" s="21">
        <v>66869</v>
      </c>
      <c r="P50" s="22">
        <v>294300</v>
      </c>
      <c r="Q50" s="23">
        <v>3784298</v>
      </c>
      <c r="R50" s="23">
        <v>2213</v>
      </c>
      <c r="S50" s="24">
        <v>0</v>
      </c>
      <c r="T50" s="25">
        <v>0</v>
      </c>
      <c r="U50" s="25">
        <v>0</v>
      </c>
      <c r="V50" s="18">
        <v>1397451</v>
      </c>
      <c r="W50" s="19">
        <v>11837677</v>
      </c>
      <c r="X50" s="19">
        <v>420882</v>
      </c>
    </row>
    <row r="51" spans="1:24" x14ac:dyDescent="0.2">
      <c r="A51" s="15">
        <v>2022</v>
      </c>
      <c r="B51" s="16">
        <v>733</v>
      </c>
      <c r="C51" s="17" t="s">
        <v>110</v>
      </c>
      <c r="D51" s="15" t="s">
        <v>112</v>
      </c>
      <c r="E51" s="17" t="s">
        <v>113</v>
      </c>
      <c r="F51" s="15" t="s">
        <v>25</v>
      </c>
      <c r="G51" s="17" t="s">
        <v>33</v>
      </c>
      <c r="H51" s="17" t="s">
        <v>51</v>
      </c>
      <c r="I51" s="17" t="s">
        <v>32</v>
      </c>
      <c r="J51" s="18">
        <v>0</v>
      </c>
      <c r="K51" s="19">
        <v>0</v>
      </c>
      <c r="L51" s="19">
        <v>0</v>
      </c>
      <c r="M51" s="20">
        <v>445</v>
      </c>
      <c r="N51" s="21">
        <v>49632</v>
      </c>
      <c r="O51" s="21">
        <v>49</v>
      </c>
      <c r="P51" s="22">
        <v>455</v>
      </c>
      <c r="Q51" s="23">
        <v>294375</v>
      </c>
      <c r="R51" s="23">
        <v>6</v>
      </c>
      <c r="S51" s="24">
        <v>0</v>
      </c>
      <c r="T51" s="25">
        <v>0</v>
      </c>
      <c r="U51" s="25">
        <v>0</v>
      </c>
      <c r="V51" s="18">
        <v>900</v>
      </c>
      <c r="W51" s="19">
        <v>344007</v>
      </c>
      <c r="X51" s="19">
        <v>55</v>
      </c>
    </row>
    <row r="52" spans="1:24" x14ac:dyDescent="0.2">
      <c r="A52" s="15">
        <v>2022</v>
      </c>
      <c r="B52" s="16">
        <v>750</v>
      </c>
      <c r="C52" s="17" t="s">
        <v>114</v>
      </c>
      <c r="D52" s="15" t="s">
        <v>23</v>
      </c>
      <c r="E52" s="17" t="s">
        <v>24</v>
      </c>
      <c r="F52" s="15" t="s">
        <v>25</v>
      </c>
      <c r="G52" s="17" t="s">
        <v>54</v>
      </c>
      <c r="H52" s="17" t="s">
        <v>31</v>
      </c>
      <c r="I52" s="17" t="s">
        <v>28</v>
      </c>
      <c r="J52" s="18">
        <v>24796</v>
      </c>
      <c r="K52" s="19">
        <v>202278</v>
      </c>
      <c r="L52" s="19">
        <v>13565</v>
      </c>
      <c r="M52" s="20">
        <v>12850</v>
      </c>
      <c r="N52" s="21">
        <v>102207</v>
      </c>
      <c r="O52" s="21">
        <v>2777</v>
      </c>
      <c r="P52" s="22">
        <v>351</v>
      </c>
      <c r="Q52" s="23">
        <v>3498</v>
      </c>
      <c r="R52" s="23">
        <v>2</v>
      </c>
      <c r="S52" s="24">
        <v>0</v>
      </c>
      <c r="T52" s="25">
        <v>0</v>
      </c>
      <c r="U52" s="25">
        <v>0</v>
      </c>
      <c r="V52" s="18">
        <v>37997</v>
      </c>
      <c r="W52" s="19">
        <v>307983</v>
      </c>
      <c r="X52" s="19">
        <v>16344</v>
      </c>
    </row>
    <row r="53" spans="1:24" x14ac:dyDescent="0.2">
      <c r="A53" s="15">
        <v>2022</v>
      </c>
      <c r="B53" s="16">
        <v>803</v>
      </c>
      <c r="C53" s="17" t="s">
        <v>115</v>
      </c>
      <c r="D53" s="15" t="s">
        <v>23</v>
      </c>
      <c r="E53" s="17" t="s">
        <v>24</v>
      </c>
      <c r="F53" s="15" t="s">
        <v>25</v>
      </c>
      <c r="G53" s="17" t="s">
        <v>50</v>
      </c>
      <c r="H53" s="17" t="s">
        <v>51</v>
      </c>
      <c r="I53" s="17" t="s">
        <v>52</v>
      </c>
      <c r="J53" s="18">
        <v>2046110.7</v>
      </c>
      <c r="K53" s="19">
        <v>14756798</v>
      </c>
      <c r="L53" s="19">
        <v>1202975</v>
      </c>
      <c r="M53" s="20">
        <v>1572024</v>
      </c>
      <c r="N53" s="21">
        <v>13643827</v>
      </c>
      <c r="O53" s="21">
        <v>138559</v>
      </c>
      <c r="P53" s="22">
        <v>195593</v>
      </c>
      <c r="Q53" s="23">
        <v>2121332</v>
      </c>
      <c r="R53" s="23">
        <v>2825</v>
      </c>
      <c r="S53" s="24">
        <v>0</v>
      </c>
      <c r="T53" s="25">
        <v>0</v>
      </c>
      <c r="U53" s="25">
        <v>0</v>
      </c>
      <c r="V53" s="18">
        <v>3813727.7</v>
      </c>
      <c r="W53" s="19">
        <v>30521957</v>
      </c>
      <c r="X53" s="19">
        <v>1344359</v>
      </c>
    </row>
    <row r="54" spans="1:24" x14ac:dyDescent="0.2">
      <c r="A54" s="15">
        <v>2022</v>
      </c>
      <c r="B54" s="16">
        <v>814</v>
      </c>
      <c r="C54" s="17" t="s">
        <v>116</v>
      </c>
      <c r="D54" s="15" t="s">
        <v>23</v>
      </c>
      <c r="E54" s="17" t="s">
        <v>24</v>
      </c>
      <c r="F54" s="15" t="s">
        <v>25</v>
      </c>
      <c r="G54" s="17" t="s">
        <v>117</v>
      </c>
      <c r="H54" s="17" t="s">
        <v>51</v>
      </c>
      <c r="I54" s="17" t="s">
        <v>36</v>
      </c>
      <c r="J54" s="18">
        <v>946715.7</v>
      </c>
      <c r="K54" s="19">
        <v>8024677</v>
      </c>
      <c r="L54" s="19">
        <v>602731</v>
      </c>
      <c r="M54" s="20">
        <v>550693.9</v>
      </c>
      <c r="N54" s="21">
        <v>5815763</v>
      </c>
      <c r="O54" s="21">
        <v>98757</v>
      </c>
      <c r="P54" s="22">
        <v>559145</v>
      </c>
      <c r="Q54" s="23">
        <v>8485598</v>
      </c>
      <c r="R54" s="23">
        <v>23691</v>
      </c>
      <c r="S54" s="24">
        <v>0.9</v>
      </c>
      <c r="T54" s="25">
        <v>6</v>
      </c>
      <c r="U54" s="25">
        <v>1</v>
      </c>
      <c r="V54" s="18">
        <v>2056555.5</v>
      </c>
      <c r="W54" s="19">
        <v>22326044</v>
      </c>
      <c r="X54" s="19">
        <v>725180</v>
      </c>
    </row>
    <row r="55" spans="1:24" x14ac:dyDescent="0.2">
      <c r="A55" s="15">
        <v>2022</v>
      </c>
      <c r="B55" s="16">
        <v>814</v>
      </c>
      <c r="C55" s="17" t="s">
        <v>116</v>
      </c>
      <c r="D55" s="15" t="s">
        <v>23</v>
      </c>
      <c r="E55" s="17" t="s">
        <v>24</v>
      </c>
      <c r="F55" s="15" t="s">
        <v>25</v>
      </c>
      <c r="G55" s="17" t="s">
        <v>98</v>
      </c>
      <c r="H55" s="17" t="s">
        <v>51</v>
      </c>
      <c r="I55" s="17" t="s">
        <v>36</v>
      </c>
      <c r="J55" s="18">
        <v>3.7</v>
      </c>
      <c r="K55" s="19">
        <v>32</v>
      </c>
      <c r="L55" s="19">
        <v>1</v>
      </c>
      <c r="M55" s="20">
        <v>3.9</v>
      </c>
      <c r="N55" s="21">
        <v>24</v>
      </c>
      <c r="O55" s="21">
        <v>3</v>
      </c>
      <c r="P55" s="22">
        <v>1.8</v>
      </c>
      <c r="Q55" s="23">
        <v>6</v>
      </c>
      <c r="R55" s="23">
        <v>3</v>
      </c>
      <c r="S55" s="24">
        <v>0</v>
      </c>
      <c r="T55" s="25">
        <v>0</v>
      </c>
      <c r="U55" s="25">
        <v>0</v>
      </c>
      <c r="V55" s="18">
        <v>9.4</v>
      </c>
      <c r="W55" s="19">
        <v>62</v>
      </c>
      <c r="X55" s="19">
        <v>7</v>
      </c>
    </row>
    <row r="56" spans="1:24" x14ac:dyDescent="0.2">
      <c r="A56" s="15">
        <v>2022</v>
      </c>
      <c r="B56" s="16">
        <v>817</v>
      </c>
      <c r="C56" s="17" t="s">
        <v>118</v>
      </c>
      <c r="D56" s="15" t="s">
        <v>23</v>
      </c>
      <c r="E56" s="17" t="s">
        <v>24</v>
      </c>
      <c r="F56" s="15" t="s">
        <v>25</v>
      </c>
      <c r="G56" s="17" t="s">
        <v>117</v>
      </c>
      <c r="H56" s="17" t="s">
        <v>31</v>
      </c>
      <c r="I56" s="17" t="s">
        <v>77</v>
      </c>
      <c r="J56" s="18">
        <v>98291.3</v>
      </c>
      <c r="K56" s="19">
        <v>770820</v>
      </c>
      <c r="L56" s="19">
        <v>53096</v>
      </c>
      <c r="M56" s="20">
        <v>21816.9</v>
      </c>
      <c r="N56" s="21">
        <v>185518</v>
      </c>
      <c r="O56" s="21">
        <v>4108</v>
      </c>
      <c r="P56" s="22">
        <v>21507.7</v>
      </c>
      <c r="Q56" s="23">
        <v>297466</v>
      </c>
      <c r="R56" s="23">
        <v>43</v>
      </c>
      <c r="S56" s="24">
        <v>0</v>
      </c>
      <c r="T56" s="25">
        <v>0</v>
      </c>
      <c r="U56" s="25">
        <v>0</v>
      </c>
      <c r="V56" s="18">
        <v>141615.9</v>
      </c>
      <c r="W56" s="19">
        <v>1253804</v>
      </c>
      <c r="X56" s="19">
        <v>57247</v>
      </c>
    </row>
    <row r="57" spans="1:24" x14ac:dyDescent="0.2">
      <c r="A57" s="15">
        <v>2022</v>
      </c>
      <c r="B57" s="16">
        <v>817</v>
      </c>
      <c r="C57" s="17" t="s">
        <v>118</v>
      </c>
      <c r="D57" s="15" t="s">
        <v>23</v>
      </c>
      <c r="E57" s="17" t="s">
        <v>24</v>
      </c>
      <c r="F57" s="15" t="s">
        <v>25</v>
      </c>
      <c r="G57" s="17" t="s">
        <v>78</v>
      </c>
      <c r="H57" s="17" t="s">
        <v>31</v>
      </c>
      <c r="I57" s="17" t="s">
        <v>77</v>
      </c>
      <c r="J57" s="18">
        <v>8064.8</v>
      </c>
      <c r="K57" s="19">
        <v>61494</v>
      </c>
      <c r="L57" s="19">
        <v>4187</v>
      </c>
      <c r="M57" s="20">
        <v>3565.6</v>
      </c>
      <c r="N57" s="21">
        <v>31308</v>
      </c>
      <c r="O57" s="21">
        <v>527</v>
      </c>
      <c r="P57" s="22">
        <v>0</v>
      </c>
      <c r="Q57" s="23">
        <v>0</v>
      </c>
      <c r="R57" s="23">
        <v>0</v>
      </c>
      <c r="S57" s="24">
        <v>0</v>
      </c>
      <c r="T57" s="25">
        <v>0</v>
      </c>
      <c r="U57" s="25">
        <v>0</v>
      </c>
      <c r="V57" s="18">
        <v>11630.4</v>
      </c>
      <c r="W57" s="19">
        <v>92802</v>
      </c>
      <c r="X57" s="19">
        <v>4714</v>
      </c>
    </row>
    <row r="58" spans="1:24" x14ac:dyDescent="0.2">
      <c r="A58" s="15">
        <v>2022</v>
      </c>
      <c r="B58" s="16">
        <v>944</v>
      </c>
      <c r="C58" s="17" t="s">
        <v>119</v>
      </c>
      <c r="D58" s="15" t="s">
        <v>23</v>
      </c>
      <c r="E58" s="17" t="s">
        <v>24</v>
      </c>
      <c r="F58" s="15" t="s">
        <v>25</v>
      </c>
      <c r="G58" s="17" t="s">
        <v>54</v>
      </c>
      <c r="H58" s="17" t="s">
        <v>27</v>
      </c>
      <c r="I58" s="17" t="s">
        <v>28</v>
      </c>
      <c r="J58" s="18">
        <v>82715</v>
      </c>
      <c r="K58" s="19">
        <v>729092</v>
      </c>
      <c r="L58" s="19">
        <v>45984</v>
      </c>
      <c r="M58" s="20">
        <v>45577</v>
      </c>
      <c r="N58" s="21">
        <v>375712</v>
      </c>
      <c r="O58" s="21">
        <v>7635</v>
      </c>
      <c r="P58" s="22">
        <v>30882</v>
      </c>
      <c r="Q58" s="23">
        <v>391840</v>
      </c>
      <c r="R58" s="23">
        <v>14</v>
      </c>
      <c r="S58" s="24">
        <v>0</v>
      </c>
      <c r="T58" s="25">
        <v>0</v>
      </c>
      <c r="U58" s="25">
        <v>0</v>
      </c>
      <c r="V58" s="18">
        <v>159174</v>
      </c>
      <c r="W58" s="19">
        <v>1496644</v>
      </c>
      <c r="X58" s="19">
        <v>53633</v>
      </c>
    </row>
    <row r="59" spans="1:24" x14ac:dyDescent="0.2">
      <c r="A59" s="15">
        <v>2022</v>
      </c>
      <c r="B59" s="16">
        <v>947</v>
      </c>
      <c r="C59" s="17" t="s">
        <v>120</v>
      </c>
      <c r="D59" s="15" t="s">
        <v>23</v>
      </c>
      <c r="E59" s="17" t="s">
        <v>24</v>
      </c>
      <c r="F59" s="15" t="s">
        <v>25</v>
      </c>
      <c r="G59" s="17" t="s">
        <v>98</v>
      </c>
      <c r="H59" s="17" t="s">
        <v>27</v>
      </c>
      <c r="I59" s="17" t="s">
        <v>28</v>
      </c>
      <c r="J59" s="18">
        <v>18246</v>
      </c>
      <c r="K59" s="19">
        <v>157477</v>
      </c>
      <c r="L59" s="19">
        <v>11335</v>
      </c>
      <c r="M59" s="20">
        <v>18315</v>
      </c>
      <c r="N59" s="21">
        <v>145129</v>
      </c>
      <c r="O59" s="21">
        <v>2428</v>
      </c>
      <c r="P59" s="22">
        <v>20951</v>
      </c>
      <c r="Q59" s="23">
        <v>344170</v>
      </c>
      <c r="R59" s="23">
        <v>7</v>
      </c>
      <c r="S59" s="24">
        <v>0</v>
      </c>
      <c r="T59" s="25">
        <v>0</v>
      </c>
      <c r="U59" s="25">
        <v>0</v>
      </c>
      <c r="V59" s="18">
        <v>57512</v>
      </c>
      <c r="W59" s="19">
        <v>646776</v>
      </c>
      <c r="X59" s="19">
        <v>13770</v>
      </c>
    </row>
    <row r="60" spans="1:24" x14ac:dyDescent="0.2">
      <c r="A60" s="15">
        <v>2022</v>
      </c>
      <c r="B60" s="16">
        <v>963</v>
      </c>
      <c r="C60" s="17" t="s">
        <v>121</v>
      </c>
      <c r="D60" s="15" t="s">
        <v>23</v>
      </c>
      <c r="E60" s="17" t="s">
        <v>24</v>
      </c>
      <c r="F60" s="15" t="s">
        <v>25</v>
      </c>
      <c r="G60" s="17" t="s">
        <v>122</v>
      </c>
      <c r="H60" s="17" t="s">
        <v>51</v>
      </c>
      <c r="I60" s="17" t="s">
        <v>32</v>
      </c>
      <c r="J60" s="18">
        <v>729679.7</v>
      </c>
      <c r="K60" s="19">
        <v>3769220</v>
      </c>
      <c r="L60" s="19">
        <v>458134</v>
      </c>
      <c r="M60" s="20">
        <v>246309.8</v>
      </c>
      <c r="N60" s="21">
        <v>1472555</v>
      </c>
      <c r="O60" s="21">
        <v>49300</v>
      </c>
      <c r="P60" s="22">
        <v>16402.5</v>
      </c>
      <c r="Q60" s="23">
        <v>131871</v>
      </c>
      <c r="R60" s="23">
        <v>336</v>
      </c>
      <c r="S60" s="24">
        <v>0</v>
      </c>
      <c r="T60" s="25">
        <v>0</v>
      </c>
      <c r="U60" s="25">
        <v>0</v>
      </c>
      <c r="V60" s="18">
        <v>992392</v>
      </c>
      <c r="W60" s="19">
        <v>5373646</v>
      </c>
      <c r="X60" s="19">
        <v>507770</v>
      </c>
    </row>
    <row r="61" spans="1:24" x14ac:dyDescent="0.2">
      <c r="A61" s="15">
        <v>2022</v>
      </c>
      <c r="B61" s="16">
        <v>963</v>
      </c>
      <c r="C61" s="17" t="s">
        <v>121</v>
      </c>
      <c r="D61" s="15" t="s">
        <v>112</v>
      </c>
      <c r="E61" s="17" t="s">
        <v>113</v>
      </c>
      <c r="F61" s="15" t="s">
        <v>25</v>
      </c>
      <c r="G61" s="17" t="s">
        <v>122</v>
      </c>
      <c r="H61" s="17" t="s">
        <v>51</v>
      </c>
      <c r="I61" s="17" t="s">
        <v>32</v>
      </c>
      <c r="J61" s="18">
        <v>33716.300000000003</v>
      </c>
      <c r="K61" s="19">
        <v>361653</v>
      </c>
      <c r="L61" s="19">
        <v>43103</v>
      </c>
      <c r="M61" s="20">
        <v>149992.20000000001</v>
      </c>
      <c r="N61" s="21">
        <v>2541252</v>
      </c>
      <c r="O61" s="21">
        <v>16089</v>
      </c>
      <c r="P61" s="22">
        <v>20874.7</v>
      </c>
      <c r="Q61" s="23">
        <v>508091</v>
      </c>
      <c r="R61" s="23">
        <v>264</v>
      </c>
      <c r="S61" s="24">
        <v>0</v>
      </c>
      <c r="T61" s="25">
        <v>0</v>
      </c>
      <c r="U61" s="25">
        <v>0</v>
      </c>
      <c r="V61" s="18">
        <v>204583.2</v>
      </c>
      <c r="W61" s="19">
        <v>3410996</v>
      </c>
      <c r="X61" s="19">
        <v>59456</v>
      </c>
    </row>
    <row r="62" spans="1:24" x14ac:dyDescent="0.2">
      <c r="A62" s="15">
        <v>2022</v>
      </c>
      <c r="B62" s="16">
        <v>970</v>
      </c>
      <c r="C62" s="17" t="s">
        <v>123</v>
      </c>
      <c r="D62" s="15" t="s">
        <v>39</v>
      </c>
      <c r="E62" s="17" t="s">
        <v>40</v>
      </c>
      <c r="F62" s="15" t="s">
        <v>25</v>
      </c>
      <c r="G62" s="17" t="s">
        <v>124</v>
      </c>
      <c r="H62" s="17" t="s">
        <v>41</v>
      </c>
      <c r="I62" s="17" t="s">
        <v>36</v>
      </c>
      <c r="J62" s="18">
        <v>169969.7</v>
      </c>
      <c r="K62" s="19">
        <v>3675986</v>
      </c>
      <c r="L62" s="19">
        <v>333852</v>
      </c>
      <c r="M62" s="20">
        <v>150460.9</v>
      </c>
      <c r="N62" s="21">
        <v>2723251</v>
      </c>
      <c r="O62" s="21">
        <v>3281</v>
      </c>
      <c r="P62" s="22">
        <v>54657.1</v>
      </c>
      <c r="Q62" s="23">
        <v>843428</v>
      </c>
      <c r="R62" s="23">
        <v>120</v>
      </c>
      <c r="S62" s="24">
        <v>2651.2</v>
      </c>
      <c r="T62" s="25">
        <v>22269</v>
      </c>
      <c r="U62" s="25">
        <v>1</v>
      </c>
      <c r="V62" s="18">
        <v>377738.9</v>
      </c>
      <c r="W62" s="19">
        <v>7264934</v>
      </c>
      <c r="X62" s="19">
        <v>337254</v>
      </c>
    </row>
    <row r="63" spans="1:24" x14ac:dyDescent="0.2">
      <c r="A63" s="15">
        <v>2022</v>
      </c>
      <c r="B63" s="16">
        <v>994</v>
      </c>
      <c r="C63" s="17" t="s">
        <v>125</v>
      </c>
      <c r="D63" s="15" t="s">
        <v>23</v>
      </c>
      <c r="E63" s="17" t="s">
        <v>24</v>
      </c>
      <c r="F63" s="15" t="s">
        <v>25</v>
      </c>
      <c r="G63" s="17" t="s">
        <v>72</v>
      </c>
      <c r="H63" s="17" t="s">
        <v>27</v>
      </c>
      <c r="I63" s="17" t="s">
        <v>32</v>
      </c>
      <c r="J63" s="18">
        <v>6950.4</v>
      </c>
      <c r="K63" s="19">
        <v>65823</v>
      </c>
      <c r="L63" s="19">
        <v>6753</v>
      </c>
      <c r="M63" s="20">
        <v>3036.2</v>
      </c>
      <c r="N63" s="21">
        <v>25452</v>
      </c>
      <c r="O63" s="21">
        <v>900</v>
      </c>
      <c r="P63" s="22">
        <v>36220.5</v>
      </c>
      <c r="Q63" s="23">
        <v>325462</v>
      </c>
      <c r="R63" s="23">
        <v>166</v>
      </c>
      <c r="S63" s="24" t="s">
        <v>37</v>
      </c>
      <c r="T63" s="25" t="s">
        <v>37</v>
      </c>
      <c r="U63" s="25" t="s">
        <v>37</v>
      </c>
      <c r="V63" s="18">
        <v>46207.1</v>
      </c>
      <c r="W63" s="19">
        <v>416737</v>
      </c>
      <c r="X63" s="19">
        <v>7819</v>
      </c>
    </row>
    <row r="64" spans="1:24" x14ac:dyDescent="0.2">
      <c r="A64" s="15">
        <v>2022</v>
      </c>
      <c r="B64" s="16">
        <v>1009</v>
      </c>
      <c r="C64" s="17" t="s">
        <v>126</v>
      </c>
      <c r="D64" s="15" t="s">
        <v>23</v>
      </c>
      <c r="E64" s="17" t="s">
        <v>24</v>
      </c>
      <c r="F64" s="15" t="s">
        <v>25</v>
      </c>
      <c r="G64" s="17" t="s">
        <v>46</v>
      </c>
      <c r="H64" s="17" t="s">
        <v>27</v>
      </c>
      <c r="I64" s="17" t="s">
        <v>36</v>
      </c>
      <c r="J64" s="18">
        <v>10928</v>
      </c>
      <c r="K64" s="19">
        <v>79141</v>
      </c>
      <c r="L64" s="19">
        <v>10643</v>
      </c>
      <c r="M64" s="20">
        <v>13335</v>
      </c>
      <c r="N64" s="21">
        <v>118846</v>
      </c>
      <c r="O64" s="21">
        <v>1210</v>
      </c>
      <c r="P64" s="22">
        <v>10743</v>
      </c>
      <c r="Q64" s="23">
        <v>130098</v>
      </c>
      <c r="R64" s="23">
        <v>1</v>
      </c>
      <c r="S64" s="24" t="s">
        <v>37</v>
      </c>
      <c r="T64" s="25" t="s">
        <v>37</v>
      </c>
      <c r="U64" s="25" t="s">
        <v>37</v>
      </c>
      <c r="V64" s="18">
        <v>35006</v>
      </c>
      <c r="W64" s="19">
        <v>328085</v>
      </c>
      <c r="X64" s="19">
        <v>11854</v>
      </c>
    </row>
    <row r="65" spans="1:24" x14ac:dyDescent="0.2">
      <c r="A65" s="15">
        <v>2022</v>
      </c>
      <c r="B65" s="16">
        <v>1015</v>
      </c>
      <c r="C65" s="17" t="s">
        <v>127</v>
      </c>
      <c r="D65" s="15" t="s">
        <v>23</v>
      </c>
      <c r="E65" s="17" t="s">
        <v>24</v>
      </c>
      <c r="F65" s="15" t="s">
        <v>25</v>
      </c>
      <c r="G65" s="17" t="s">
        <v>92</v>
      </c>
      <c r="H65" s="17" t="s">
        <v>27</v>
      </c>
      <c r="I65" s="17" t="s">
        <v>93</v>
      </c>
      <c r="J65" s="18">
        <v>612163.9</v>
      </c>
      <c r="K65" s="19">
        <v>5166372</v>
      </c>
      <c r="L65" s="19">
        <v>479353</v>
      </c>
      <c r="M65" s="20">
        <v>601273.69999999995</v>
      </c>
      <c r="N65" s="21">
        <v>5783508</v>
      </c>
      <c r="O65" s="21">
        <v>53951</v>
      </c>
      <c r="P65" s="22">
        <v>228733.9</v>
      </c>
      <c r="Q65" s="23">
        <v>3336336</v>
      </c>
      <c r="R65" s="23">
        <v>123</v>
      </c>
      <c r="S65" s="24" t="s">
        <v>37</v>
      </c>
      <c r="T65" s="25" t="s">
        <v>37</v>
      </c>
      <c r="U65" s="25" t="s">
        <v>37</v>
      </c>
      <c r="V65" s="18">
        <v>1442171.5</v>
      </c>
      <c r="W65" s="19">
        <v>14286216</v>
      </c>
      <c r="X65" s="19">
        <v>533427</v>
      </c>
    </row>
    <row r="66" spans="1:24" x14ac:dyDescent="0.2">
      <c r="A66" s="15">
        <v>2022</v>
      </c>
      <c r="B66" s="16">
        <v>1050</v>
      </c>
      <c r="C66" s="17" t="s">
        <v>128</v>
      </c>
      <c r="D66" s="15" t="s">
        <v>23</v>
      </c>
      <c r="E66" s="17" t="s">
        <v>24</v>
      </c>
      <c r="F66" s="15" t="s">
        <v>25</v>
      </c>
      <c r="G66" s="17" t="s">
        <v>57</v>
      </c>
      <c r="H66" s="17" t="s">
        <v>27</v>
      </c>
      <c r="I66" s="17" t="s">
        <v>58</v>
      </c>
      <c r="J66" s="18">
        <v>15417</v>
      </c>
      <c r="K66" s="19">
        <v>90894</v>
      </c>
      <c r="L66" s="19">
        <v>14986</v>
      </c>
      <c r="M66" s="20">
        <v>13497</v>
      </c>
      <c r="N66" s="21">
        <v>80633</v>
      </c>
      <c r="O66" s="21">
        <v>1953</v>
      </c>
      <c r="P66" s="22">
        <v>9657</v>
      </c>
      <c r="Q66" s="23">
        <v>65817</v>
      </c>
      <c r="R66" s="23">
        <v>28</v>
      </c>
      <c r="S66" s="24" t="s">
        <v>37</v>
      </c>
      <c r="T66" s="25" t="s">
        <v>37</v>
      </c>
      <c r="U66" s="25" t="s">
        <v>37</v>
      </c>
      <c r="V66" s="18">
        <v>38571</v>
      </c>
      <c r="W66" s="19">
        <v>237344</v>
      </c>
      <c r="X66" s="19">
        <v>16967</v>
      </c>
    </row>
    <row r="67" spans="1:24" x14ac:dyDescent="0.2">
      <c r="A67" s="15">
        <v>2022</v>
      </c>
      <c r="B67" s="16">
        <v>1149</v>
      </c>
      <c r="C67" s="17" t="s">
        <v>129</v>
      </c>
      <c r="D67" s="15" t="s">
        <v>23</v>
      </c>
      <c r="E67" s="17" t="s">
        <v>24</v>
      </c>
      <c r="F67" s="15" t="s">
        <v>25</v>
      </c>
      <c r="G67" s="17" t="s">
        <v>54</v>
      </c>
      <c r="H67" s="17" t="s">
        <v>31</v>
      </c>
      <c r="I67" s="17" t="s">
        <v>55</v>
      </c>
      <c r="J67" s="18">
        <v>132914</v>
      </c>
      <c r="K67" s="19">
        <v>1043914</v>
      </c>
      <c r="L67" s="19">
        <v>77977</v>
      </c>
      <c r="M67" s="20">
        <v>52827</v>
      </c>
      <c r="N67" s="21">
        <v>506104</v>
      </c>
      <c r="O67" s="21">
        <v>7826</v>
      </c>
      <c r="P67" s="22">
        <v>0</v>
      </c>
      <c r="Q67" s="23" t="s">
        <v>37</v>
      </c>
      <c r="R67" s="23" t="s">
        <v>37</v>
      </c>
      <c r="S67" s="24">
        <v>0</v>
      </c>
      <c r="T67" s="25" t="s">
        <v>37</v>
      </c>
      <c r="U67" s="25" t="s">
        <v>37</v>
      </c>
      <c r="V67" s="18">
        <v>185741</v>
      </c>
      <c r="W67" s="19">
        <v>1550018</v>
      </c>
      <c r="X67" s="19">
        <v>85803</v>
      </c>
    </row>
    <row r="68" spans="1:24" x14ac:dyDescent="0.2">
      <c r="A68" s="15">
        <v>2022</v>
      </c>
      <c r="B68" s="16">
        <v>1167</v>
      </c>
      <c r="C68" s="17" t="s">
        <v>130</v>
      </c>
      <c r="D68" s="15" t="s">
        <v>23</v>
      </c>
      <c r="E68" s="17" t="s">
        <v>24</v>
      </c>
      <c r="F68" s="15" t="s">
        <v>25</v>
      </c>
      <c r="G68" s="17" t="s">
        <v>30</v>
      </c>
      <c r="H68" s="17" t="s">
        <v>51</v>
      </c>
      <c r="I68" s="17" t="s">
        <v>32</v>
      </c>
      <c r="J68" s="18">
        <v>1423637.1</v>
      </c>
      <c r="K68" s="19">
        <v>10474761</v>
      </c>
      <c r="L68" s="19">
        <v>965223</v>
      </c>
      <c r="M68" s="20">
        <v>505787.3</v>
      </c>
      <c r="N68" s="21">
        <v>3012620</v>
      </c>
      <c r="O68" s="21">
        <v>74283</v>
      </c>
      <c r="P68" s="22">
        <v>22568.2</v>
      </c>
      <c r="Q68" s="23">
        <v>137506</v>
      </c>
      <c r="R68" s="23">
        <v>3638</v>
      </c>
      <c r="S68" s="24">
        <v>0</v>
      </c>
      <c r="T68" s="25">
        <v>0</v>
      </c>
      <c r="U68" s="25">
        <v>0</v>
      </c>
      <c r="V68" s="18">
        <v>1951992.6</v>
      </c>
      <c r="W68" s="19">
        <v>13624887</v>
      </c>
      <c r="X68" s="19">
        <v>1043144</v>
      </c>
    </row>
    <row r="69" spans="1:24" x14ac:dyDescent="0.2">
      <c r="A69" s="15">
        <v>2022</v>
      </c>
      <c r="B69" s="16">
        <v>1167</v>
      </c>
      <c r="C69" s="17" t="s">
        <v>130</v>
      </c>
      <c r="D69" s="15" t="s">
        <v>112</v>
      </c>
      <c r="E69" s="17" t="s">
        <v>113</v>
      </c>
      <c r="F69" s="15" t="s">
        <v>25</v>
      </c>
      <c r="G69" s="17" t="s">
        <v>30</v>
      </c>
      <c r="H69" s="17" t="s">
        <v>51</v>
      </c>
      <c r="I69" s="17" t="s">
        <v>32</v>
      </c>
      <c r="J69" s="18">
        <v>137485.70000000001</v>
      </c>
      <c r="K69" s="19">
        <v>2549008</v>
      </c>
      <c r="L69" s="19">
        <v>235279</v>
      </c>
      <c r="M69" s="20">
        <v>360227.3</v>
      </c>
      <c r="N69" s="21">
        <v>11681141</v>
      </c>
      <c r="O69" s="21">
        <v>48213</v>
      </c>
      <c r="P69" s="22">
        <v>27700.1</v>
      </c>
      <c r="Q69" s="23">
        <v>1174442</v>
      </c>
      <c r="R69" s="23">
        <v>2399</v>
      </c>
      <c r="S69" s="24">
        <v>1362.2</v>
      </c>
      <c r="T69" s="25">
        <v>189423</v>
      </c>
      <c r="U69" s="25">
        <v>3</v>
      </c>
      <c r="V69" s="18">
        <v>526775.30000000005</v>
      </c>
      <c r="W69" s="19">
        <v>15594014</v>
      </c>
      <c r="X69" s="19">
        <v>285894</v>
      </c>
    </row>
    <row r="70" spans="1:24" x14ac:dyDescent="0.2">
      <c r="A70" s="15">
        <v>2022</v>
      </c>
      <c r="B70" s="16">
        <v>1169</v>
      </c>
      <c r="C70" s="17" t="s">
        <v>131</v>
      </c>
      <c r="D70" s="15" t="s">
        <v>23</v>
      </c>
      <c r="E70" s="17" t="s">
        <v>24</v>
      </c>
      <c r="F70" s="15" t="s">
        <v>25</v>
      </c>
      <c r="G70" s="17" t="s">
        <v>92</v>
      </c>
      <c r="H70" s="17" t="s">
        <v>31</v>
      </c>
      <c r="I70" s="17" t="s">
        <v>77</v>
      </c>
      <c r="J70" s="18">
        <v>4025</v>
      </c>
      <c r="K70" s="19">
        <v>26442</v>
      </c>
      <c r="L70" s="19">
        <v>3346</v>
      </c>
      <c r="M70" s="20">
        <v>9204</v>
      </c>
      <c r="N70" s="21">
        <v>77219</v>
      </c>
      <c r="O70" s="21">
        <v>855</v>
      </c>
      <c r="P70" s="22">
        <v>29947</v>
      </c>
      <c r="Q70" s="23">
        <v>249401</v>
      </c>
      <c r="R70" s="23">
        <v>4819</v>
      </c>
      <c r="S70" s="24" t="s">
        <v>37</v>
      </c>
      <c r="T70" s="25" t="s">
        <v>37</v>
      </c>
      <c r="U70" s="25" t="s">
        <v>37</v>
      </c>
      <c r="V70" s="18">
        <v>43176</v>
      </c>
      <c r="W70" s="19">
        <v>353062</v>
      </c>
      <c r="X70" s="19">
        <v>9020</v>
      </c>
    </row>
    <row r="71" spans="1:24" x14ac:dyDescent="0.2">
      <c r="A71" s="15">
        <v>2022</v>
      </c>
      <c r="B71" s="16">
        <v>1175</v>
      </c>
      <c r="C71" s="17" t="s">
        <v>132</v>
      </c>
      <c r="D71" s="15" t="s">
        <v>23</v>
      </c>
      <c r="E71" s="17" t="s">
        <v>24</v>
      </c>
      <c r="F71" s="15" t="s">
        <v>25</v>
      </c>
      <c r="G71" s="17" t="s">
        <v>92</v>
      </c>
      <c r="H71" s="17" t="s">
        <v>31</v>
      </c>
      <c r="I71" s="17" t="s">
        <v>93</v>
      </c>
      <c r="J71" s="18">
        <v>57431</v>
      </c>
      <c r="K71" s="19">
        <v>533938</v>
      </c>
      <c r="L71" s="19">
        <v>33706</v>
      </c>
      <c r="M71" s="20">
        <v>17913</v>
      </c>
      <c r="N71" s="21">
        <v>184758</v>
      </c>
      <c r="O71" s="21">
        <v>6109</v>
      </c>
      <c r="P71" s="22">
        <v>1856</v>
      </c>
      <c r="Q71" s="23">
        <v>23398</v>
      </c>
      <c r="R71" s="23">
        <v>62</v>
      </c>
      <c r="S71" s="24" t="s">
        <v>37</v>
      </c>
      <c r="T71" s="25" t="s">
        <v>37</v>
      </c>
      <c r="U71" s="25" t="s">
        <v>37</v>
      </c>
      <c r="V71" s="18">
        <v>77200</v>
      </c>
      <c r="W71" s="19">
        <v>742094</v>
      </c>
      <c r="X71" s="19">
        <v>39877</v>
      </c>
    </row>
    <row r="72" spans="1:24" x14ac:dyDescent="0.2">
      <c r="A72" s="15">
        <v>2022</v>
      </c>
      <c r="B72" s="16">
        <v>1179</v>
      </c>
      <c r="C72" s="17" t="s">
        <v>133</v>
      </c>
      <c r="D72" s="15" t="s">
        <v>23</v>
      </c>
      <c r="E72" s="17" t="s">
        <v>24</v>
      </c>
      <c r="F72" s="15" t="s">
        <v>25</v>
      </c>
      <c r="G72" s="17" t="s">
        <v>134</v>
      </c>
      <c r="H72" s="17" t="s">
        <v>51</v>
      </c>
      <c r="I72" s="17" t="s">
        <v>135</v>
      </c>
      <c r="J72" s="18">
        <v>40693.5</v>
      </c>
      <c r="K72" s="19">
        <v>205301</v>
      </c>
      <c r="L72" s="19">
        <v>28887</v>
      </c>
      <c r="M72" s="20">
        <v>24898</v>
      </c>
      <c r="N72" s="21">
        <v>134484</v>
      </c>
      <c r="O72" s="21">
        <v>7164</v>
      </c>
      <c r="P72" s="22">
        <v>1609.4</v>
      </c>
      <c r="Q72" s="23">
        <v>28706</v>
      </c>
      <c r="R72" s="23">
        <v>10</v>
      </c>
      <c r="S72" s="24">
        <v>0</v>
      </c>
      <c r="T72" s="25">
        <v>0</v>
      </c>
      <c r="U72" s="25">
        <v>0</v>
      </c>
      <c r="V72" s="18">
        <v>67200.899999999994</v>
      </c>
      <c r="W72" s="19">
        <v>368491</v>
      </c>
      <c r="X72" s="19">
        <v>36061</v>
      </c>
    </row>
    <row r="73" spans="1:24" x14ac:dyDescent="0.2">
      <c r="A73" s="15">
        <v>2022</v>
      </c>
      <c r="B73" s="16">
        <v>1179</v>
      </c>
      <c r="C73" s="17" t="s">
        <v>133</v>
      </c>
      <c r="D73" s="15" t="s">
        <v>23</v>
      </c>
      <c r="E73" s="17" t="s">
        <v>24</v>
      </c>
      <c r="F73" s="15" t="s">
        <v>25</v>
      </c>
      <c r="G73" s="17" t="s">
        <v>134</v>
      </c>
      <c r="H73" s="17" t="s">
        <v>51</v>
      </c>
      <c r="I73" s="17" t="s">
        <v>136</v>
      </c>
      <c r="J73" s="18">
        <v>154682.5</v>
      </c>
      <c r="K73" s="19">
        <v>632271</v>
      </c>
      <c r="L73" s="19">
        <v>100546</v>
      </c>
      <c r="M73" s="20">
        <v>52649</v>
      </c>
      <c r="N73" s="21">
        <v>353642</v>
      </c>
      <c r="O73" s="21">
        <v>16422</v>
      </c>
      <c r="P73" s="22">
        <v>4245.2</v>
      </c>
      <c r="Q73" s="23">
        <v>34817</v>
      </c>
      <c r="R73" s="23">
        <v>29</v>
      </c>
      <c r="S73" s="24">
        <v>0</v>
      </c>
      <c r="T73" s="25">
        <v>0</v>
      </c>
      <c r="U73" s="25">
        <v>0</v>
      </c>
      <c r="V73" s="18">
        <v>211576.7</v>
      </c>
      <c r="W73" s="19">
        <v>1020730</v>
      </c>
      <c r="X73" s="19">
        <v>116997</v>
      </c>
    </row>
    <row r="74" spans="1:24" x14ac:dyDescent="0.2">
      <c r="A74" s="15">
        <v>2022</v>
      </c>
      <c r="B74" s="16">
        <v>1179</v>
      </c>
      <c r="C74" s="17" t="s">
        <v>133</v>
      </c>
      <c r="D74" s="15" t="s">
        <v>112</v>
      </c>
      <c r="E74" s="17" t="s">
        <v>113</v>
      </c>
      <c r="F74" s="15" t="s">
        <v>25</v>
      </c>
      <c r="G74" s="17" t="s">
        <v>134</v>
      </c>
      <c r="H74" s="17" t="s">
        <v>51</v>
      </c>
      <c r="I74" s="17" t="s">
        <v>135</v>
      </c>
      <c r="J74" s="18">
        <v>4</v>
      </c>
      <c r="K74" s="19">
        <v>43</v>
      </c>
      <c r="L74" s="19">
        <v>10</v>
      </c>
      <c r="M74" s="20">
        <v>3362</v>
      </c>
      <c r="N74" s="21">
        <v>40270</v>
      </c>
      <c r="O74" s="21">
        <v>340</v>
      </c>
      <c r="P74" s="22">
        <v>4038.3</v>
      </c>
      <c r="Q74" s="23">
        <v>172598</v>
      </c>
      <c r="R74" s="23">
        <v>6</v>
      </c>
      <c r="S74" s="24">
        <v>0</v>
      </c>
      <c r="T74" s="25">
        <v>0</v>
      </c>
      <c r="U74" s="25">
        <v>0</v>
      </c>
      <c r="V74" s="18">
        <v>7404.3</v>
      </c>
      <c r="W74" s="19">
        <v>212911</v>
      </c>
      <c r="X74" s="19">
        <v>356</v>
      </c>
    </row>
    <row r="75" spans="1:24" x14ac:dyDescent="0.2">
      <c r="A75" s="15">
        <v>2022</v>
      </c>
      <c r="B75" s="16">
        <v>1179</v>
      </c>
      <c r="C75" s="17" t="s">
        <v>133</v>
      </c>
      <c r="D75" s="15" t="s">
        <v>112</v>
      </c>
      <c r="E75" s="17" t="s">
        <v>113</v>
      </c>
      <c r="F75" s="15" t="s">
        <v>25</v>
      </c>
      <c r="G75" s="17" t="s">
        <v>134</v>
      </c>
      <c r="H75" s="17" t="s">
        <v>51</v>
      </c>
      <c r="I75" s="17" t="s">
        <v>136</v>
      </c>
      <c r="J75" s="18">
        <v>5738.1</v>
      </c>
      <c r="K75" s="19">
        <v>49455</v>
      </c>
      <c r="L75" s="19">
        <v>7042</v>
      </c>
      <c r="M75" s="20">
        <v>20835.400000000001</v>
      </c>
      <c r="N75" s="21">
        <v>221586</v>
      </c>
      <c r="O75" s="21">
        <v>3314</v>
      </c>
      <c r="P75" s="22">
        <v>8678.1</v>
      </c>
      <c r="Q75" s="23">
        <v>195516</v>
      </c>
      <c r="R75" s="23">
        <v>28</v>
      </c>
      <c r="S75" s="24">
        <v>0</v>
      </c>
      <c r="T75" s="25">
        <v>0</v>
      </c>
      <c r="U75" s="25">
        <v>0</v>
      </c>
      <c r="V75" s="18">
        <v>35251.599999999999</v>
      </c>
      <c r="W75" s="19">
        <v>466557</v>
      </c>
      <c r="X75" s="19">
        <v>10384</v>
      </c>
    </row>
    <row r="76" spans="1:24" x14ac:dyDescent="0.2">
      <c r="A76" s="15">
        <v>2022</v>
      </c>
      <c r="B76" s="16">
        <v>1196</v>
      </c>
      <c r="C76" s="17" t="s">
        <v>137</v>
      </c>
      <c r="D76" s="15" t="s">
        <v>23</v>
      </c>
      <c r="E76" s="17" t="s">
        <v>24</v>
      </c>
      <c r="F76" s="15" t="s">
        <v>25</v>
      </c>
      <c r="G76" s="17" t="s">
        <v>82</v>
      </c>
      <c r="H76" s="17" t="s">
        <v>27</v>
      </c>
      <c r="I76" s="17" t="s">
        <v>36</v>
      </c>
      <c r="J76" s="18">
        <v>402.5</v>
      </c>
      <c r="K76" s="19">
        <v>2811</v>
      </c>
      <c r="L76" s="19">
        <v>551</v>
      </c>
      <c r="M76" s="20">
        <v>1986.3</v>
      </c>
      <c r="N76" s="21">
        <v>14947</v>
      </c>
      <c r="O76" s="21">
        <v>220</v>
      </c>
      <c r="P76" s="22">
        <v>0</v>
      </c>
      <c r="Q76" s="23">
        <v>0</v>
      </c>
      <c r="R76" s="23">
        <v>0</v>
      </c>
      <c r="S76" s="24">
        <v>0</v>
      </c>
      <c r="T76" s="25">
        <v>0</v>
      </c>
      <c r="U76" s="25">
        <v>0</v>
      </c>
      <c r="V76" s="18">
        <v>2388.8000000000002</v>
      </c>
      <c r="W76" s="19">
        <v>17758</v>
      </c>
      <c r="X76" s="19">
        <v>771</v>
      </c>
    </row>
    <row r="77" spans="1:24" x14ac:dyDescent="0.2">
      <c r="A77" s="15">
        <v>2022</v>
      </c>
      <c r="B77" s="16">
        <v>1251</v>
      </c>
      <c r="C77" s="17" t="s">
        <v>138</v>
      </c>
      <c r="D77" s="15" t="s">
        <v>23</v>
      </c>
      <c r="E77" s="17" t="s">
        <v>24</v>
      </c>
      <c r="F77" s="15" t="s">
        <v>25</v>
      </c>
      <c r="G77" s="17" t="s">
        <v>35</v>
      </c>
      <c r="H77" s="17" t="s">
        <v>31</v>
      </c>
      <c r="I77" s="17" t="s">
        <v>36</v>
      </c>
      <c r="J77" s="18">
        <v>28148</v>
      </c>
      <c r="K77" s="19">
        <v>206748</v>
      </c>
      <c r="L77" s="19">
        <v>18917</v>
      </c>
      <c r="M77" s="20">
        <v>2594</v>
      </c>
      <c r="N77" s="21">
        <v>27139</v>
      </c>
      <c r="O77" s="21">
        <v>214</v>
      </c>
      <c r="P77" s="22">
        <v>7380.1</v>
      </c>
      <c r="Q77" s="23">
        <v>104392</v>
      </c>
      <c r="R77" s="23">
        <v>166</v>
      </c>
      <c r="S77" s="24" t="s">
        <v>37</v>
      </c>
      <c r="T77" s="25" t="s">
        <v>37</v>
      </c>
      <c r="U77" s="25" t="s">
        <v>37</v>
      </c>
      <c r="V77" s="18">
        <v>38122.1</v>
      </c>
      <c r="W77" s="19">
        <v>338279</v>
      </c>
      <c r="X77" s="19">
        <v>19297</v>
      </c>
    </row>
    <row r="78" spans="1:24" x14ac:dyDescent="0.2">
      <c r="A78" s="15">
        <v>2022</v>
      </c>
      <c r="B78" s="16">
        <v>1273</v>
      </c>
      <c r="C78" s="17" t="s">
        <v>139</v>
      </c>
      <c r="D78" s="15" t="s">
        <v>23</v>
      </c>
      <c r="E78" s="17" t="s">
        <v>24</v>
      </c>
      <c r="F78" s="15" t="s">
        <v>25</v>
      </c>
      <c r="G78" s="17" t="s">
        <v>92</v>
      </c>
      <c r="H78" s="17" t="s">
        <v>31</v>
      </c>
      <c r="I78" s="17" t="s">
        <v>93</v>
      </c>
      <c r="J78" s="18">
        <v>27884.1</v>
      </c>
      <c r="K78" s="19">
        <v>183823</v>
      </c>
      <c r="L78" s="19">
        <v>9854</v>
      </c>
      <c r="M78" s="20">
        <v>9102</v>
      </c>
      <c r="N78" s="21">
        <v>58073</v>
      </c>
      <c r="O78" s="21">
        <v>3717</v>
      </c>
      <c r="P78" s="22" t="s">
        <v>37</v>
      </c>
      <c r="Q78" s="23" t="s">
        <v>37</v>
      </c>
      <c r="R78" s="23" t="s">
        <v>37</v>
      </c>
      <c r="S78" s="24" t="s">
        <v>37</v>
      </c>
      <c r="T78" s="25" t="s">
        <v>37</v>
      </c>
      <c r="U78" s="25" t="s">
        <v>37</v>
      </c>
      <c r="V78" s="18">
        <v>36986.1</v>
      </c>
      <c r="W78" s="19">
        <v>241896</v>
      </c>
      <c r="X78" s="19">
        <v>13571</v>
      </c>
    </row>
    <row r="79" spans="1:24" x14ac:dyDescent="0.2">
      <c r="A79" s="15">
        <v>2022</v>
      </c>
      <c r="B79" s="16">
        <v>1283</v>
      </c>
      <c r="C79" s="17" t="s">
        <v>140</v>
      </c>
      <c r="D79" s="15" t="s">
        <v>23</v>
      </c>
      <c r="E79" s="17" t="s">
        <v>24</v>
      </c>
      <c r="F79" s="15" t="s">
        <v>25</v>
      </c>
      <c r="G79" s="17" t="s">
        <v>72</v>
      </c>
      <c r="H79" s="17" t="s">
        <v>31</v>
      </c>
      <c r="I79" s="17" t="s">
        <v>36</v>
      </c>
      <c r="J79" s="18">
        <v>22519.7</v>
      </c>
      <c r="K79" s="19">
        <v>159466</v>
      </c>
      <c r="L79" s="19">
        <v>11262</v>
      </c>
      <c r="M79" s="20">
        <v>5926.8</v>
      </c>
      <c r="N79" s="21">
        <v>46900</v>
      </c>
      <c r="O79" s="21">
        <v>710</v>
      </c>
      <c r="P79" s="22">
        <v>19044.099999999999</v>
      </c>
      <c r="Q79" s="23">
        <v>212798</v>
      </c>
      <c r="R79" s="23">
        <v>12</v>
      </c>
      <c r="S79" s="24" t="s">
        <v>37</v>
      </c>
      <c r="T79" s="25" t="s">
        <v>37</v>
      </c>
      <c r="U79" s="25" t="s">
        <v>37</v>
      </c>
      <c r="V79" s="18">
        <v>47490.6</v>
      </c>
      <c r="W79" s="19">
        <v>419164</v>
      </c>
      <c r="X79" s="19">
        <v>11984</v>
      </c>
    </row>
    <row r="80" spans="1:24" x14ac:dyDescent="0.2">
      <c r="A80" s="15">
        <v>2022</v>
      </c>
      <c r="B80" s="16">
        <v>1300</v>
      </c>
      <c r="C80" s="17" t="s">
        <v>141</v>
      </c>
      <c r="D80" s="15" t="s">
        <v>23</v>
      </c>
      <c r="E80" s="17" t="s">
        <v>24</v>
      </c>
      <c r="F80" s="15" t="s">
        <v>25</v>
      </c>
      <c r="G80" s="17" t="s">
        <v>142</v>
      </c>
      <c r="H80" s="17" t="s">
        <v>27</v>
      </c>
      <c r="I80" s="17" t="s">
        <v>143</v>
      </c>
      <c r="J80" s="18">
        <v>20810.099999999999</v>
      </c>
      <c r="K80" s="19">
        <v>151095</v>
      </c>
      <c r="L80" s="19">
        <v>10918</v>
      </c>
      <c r="M80" s="20">
        <v>9796.9</v>
      </c>
      <c r="N80" s="21">
        <v>73593</v>
      </c>
      <c r="O80" s="21">
        <v>1510</v>
      </c>
      <c r="P80" s="22">
        <v>8551.2999999999993</v>
      </c>
      <c r="Q80" s="23">
        <v>66509</v>
      </c>
      <c r="R80" s="23">
        <v>285</v>
      </c>
      <c r="S80" s="24" t="s">
        <v>37</v>
      </c>
      <c r="T80" s="25" t="s">
        <v>37</v>
      </c>
      <c r="U80" s="25" t="s">
        <v>37</v>
      </c>
      <c r="V80" s="18">
        <v>39158.300000000003</v>
      </c>
      <c r="W80" s="19">
        <v>291197</v>
      </c>
      <c r="X80" s="19">
        <v>12713</v>
      </c>
    </row>
    <row r="81" spans="1:24" x14ac:dyDescent="0.2">
      <c r="A81" s="15">
        <v>2022</v>
      </c>
      <c r="B81" s="16">
        <v>1307</v>
      </c>
      <c r="C81" s="17" t="s">
        <v>144</v>
      </c>
      <c r="D81" s="15" t="s">
        <v>23</v>
      </c>
      <c r="E81" s="17" t="s">
        <v>24</v>
      </c>
      <c r="F81" s="15" t="s">
        <v>25</v>
      </c>
      <c r="G81" s="17" t="s">
        <v>145</v>
      </c>
      <c r="H81" s="17" t="s">
        <v>31</v>
      </c>
      <c r="I81" s="17" t="s">
        <v>77</v>
      </c>
      <c r="J81" s="18" t="s">
        <v>37</v>
      </c>
      <c r="K81" s="19" t="s">
        <v>37</v>
      </c>
      <c r="L81" s="19" t="s">
        <v>37</v>
      </c>
      <c r="M81" s="20" t="s">
        <v>37</v>
      </c>
      <c r="N81" s="21" t="s">
        <v>37</v>
      </c>
      <c r="O81" s="21" t="s">
        <v>37</v>
      </c>
      <c r="P81" s="22">
        <v>65486</v>
      </c>
      <c r="Q81" s="23">
        <v>1118894</v>
      </c>
      <c r="R81" s="23">
        <v>1</v>
      </c>
      <c r="S81" s="24" t="s">
        <v>37</v>
      </c>
      <c r="T81" s="25" t="s">
        <v>37</v>
      </c>
      <c r="U81" s="25" t="s">
        <v>37</v>
      </c>
      <c r="V81" s="18">
        <v>65486</v>
      </c>
      <c r="W81" s="19">
        <v>1118894</v>
      </c>
      <c r="X81" s="19">
        <v>1</v>
      </c>
    </row>
    <row r="82" spans="1:24" x14ac:dyDescent="0.2">
      <c r="A82" s="15">
        <v>2022</v>
      </c>
      <c r="B82" s="16">
        <v>1325</v>
      </c>
      <c r="C82" s="17" t="s">
        <v>146</v>
      </c>
      <c r="D82" s="15" t="s">
        <v>23</v>
      </c>
      <c r="E82" s="17" t="s">
        <v>24</v>
      </c>
      <c r="F82" s="15" t="s">
        <v>25</v>
      </c>
      <c r="G82" s="17" t="s">
        <v>124</v>
      </c>
      <c r="H82" s="17" t="s">
        <v>27</v>
      </c>
      <c r="I82" s="17" t="s">
        <v>32</v>
      </c>
      <c r="J82" s="18">
        <v>12467</v>
      </c>
      <c r="K82" s="19">
        <v>88588</v>
      </c>
      <c r="L82" s="19">
        <v>9893</v>
      </c>
      <c r="M82" s="20">
        <v>16606</v>
      </c>
      <c r="N82" s="21">
        <v>141492</v>
      </c>
      <c r="O82" s="21">
        <v>1291</v>
      </c>
      <c r="P82" s="22">
        <v>16978</v>
      </c>
      <c r="Q82" s="23">
        <v>173136</v>
      </c>
      <c r="R82" s="23">
        <v>10</v>
      </c>
      <c r="S82" s="24" t="s">
        <v>37</v>
      </c>
      <c r="T82" s="25" t="s">
        <v>37</v>
      </c>
      <c r="U82" s="25" t="s">
        <v>37</v>
      </c>
      <c r="V82" s="18">
        <v>46051</v>
      </c>
      <c r="W82" s="19">
        <v>403216</v>
      </c>
      <c r="X82" s="19">
        <v>11194</v>
      </c>
    </row>
    <row r="83" spans="1:24" x14ac:dyDescent="0.2">
      <c r="A83" s="15">
        <v>2022</v>
      </c>
      <c r="B83" s="16">
        <v>1366</v>
      </c>
      <c r="C83" s="17" t="s">
        <v>147</v>
      </c>
      <c r="D83" s="15" t="s">
        <v>23</v>
      </c>
      <c r="E83" s="17" t="s">
        <v>24</v>
      </c>
      <c r="F83" s="15" t="s">
        <v>25</v>
      </c>
      <c r="G83" s="17" t="s">
        <v>82</v>
      </c>
      <c r="H83" s="17" t="s">
        <v>27</v>
      </c>
      <c r="I83" s="17" t="s">
        <v>36</v>
      </c>
      <c r="J83" s="18">
        <v>20821.3</v>
      </c>
      <c r="K83" s="19">
        <v>130071</v>
      </c>
      <c r="L83" s="19">
        <v>17936</v>
      </c>
      <c r="M83" s="20">
        <v>19312</v>
      </c>
      <c r="N83" s="21">
        <v>129258</v>
      </c>
      <c r="O83" s="21">
        <v>2222</v>
      </c>
      <c r="P83" s="22">
        <v>6744.7</v>
      </c>
      <c r="Q83" s="23">
        <v>53404</v>
      </c>
      <c r="R83" s="23">
        <v>137</v>
      </c>
      <c r="S83" s="24">
        <v>0</v>
      </c>
      <c r="T83" s="25">
        <v>0</v>
      </c>
      <c r="U83" s="25">
        <v>0</v>
      </c>
      <c r="V83" s="18">
        <v>46878</v>
      </c>
      <c r="W83" s="19">
        <v>312733</v>
      </c>
      <c r="X83" s="19">
        <v>20295</v>
      </c>
    </row>
    <row r="84" spans="1:24" x14ac:dyDescent="0.2">
      <c r="A84" s="15">
        <v>2022</v>
      </c>
      <c r="B84" s="16">
        <v>1456</v>
      </c>
      <c r="C84" s="17" t="s">
        <v>148</v>
      </c>
      <c r="D84" s="15" t="s">
        <v>23</v>
      </c>
      <c r="E84" s="17" t="s">
        <v>24</v>
      </c>
      <c r="F84" s="15" t="s">
        <v>25</v>
      </c>
      <c r="G84" s="17" t="s">
        <v>33</v>
      </c>
      <c r="H84" s="17" t="s">
        <v>27</v>
      </c>
      <c r="I84" s="17" t="s">
        <v>32</v>
      </c>
      <c r="J84" s="18">
        <v>10797</v>
      </c>
      <c r="K84" s="19">
        <v>84268</v>
      </c>
      <c r="L84" s="19">
        <v>5911</v>
      </c>
      <c r="M84" s="20">
        <v>4747</v>
      </c>
      <c r="N84" s="21">
        <v>38025</v>
      </c>
      <c r="O84" s="21">
        <v>963</v>
      </c>
      <c r="P84" s="22">
        <v>4800</v>
      </c>
      <c r="Q84" s="23">
        <v>48603</v>
      </c>
      <c r="R84" s="23">
        <v>2</v>
      </c>
      <c r="S84" s="24">
        <v>0</v>
      </c>
      <c r="T84" s="25">
        <v>0</v>
      </c>
      <c r="U84" s="25">
        <v>0</v>
      </c>
      <c r="V84" s="18">
        <v>20344</v>
      </c>
      <c r="W84" s="19">
        <v>170896</v>
      </c>
      <c r="X84" s="19">
        <v>6876</v>
      </c>
    </row>
    <row r="85" spans="1:24" x14ac:dyDescent="0.2">
      <c r="A85" s="15">
        <v>2022</v>
      </c>
      <c r="B85" s="16">
        <v>1458</v>
      </c>
      <c r="C85" s="17" t="s">
        <v>149</v>
      </c>
      <c r="D85" s="15" t="s">
        <v>23</v>
      </c>
      <c r="E85" s="17" t="s">
        <v>24</v>
      </c>
      <c r="F85" s="15" t="s">
        <v>25</v>
      </c>
      <c r="G85" s="17" t="s">
        <v>80</v>
      </c>
      <c r="H85" s="17" t="s">
        <v>31</v>
      </c>
      <c r="I85" s="17" t="s">
        <v>36</v>
      </c>
      <c r="J85" s="18">
        <v>78874</v>
      </c>
      <c r="K85" s="19">
        <v>634745</v>
      </c>
      <c r="L85" s="19">
        <v>39678</v>
      </c>
      <c r="M85" s="20">
        <v>19836</v>
      </c>
      <c r="N85" s="21">
        <v>168036</v>
      </c>
      <c r="O85" s="21">
        <v>4298</v>
      </c>
      <c r="P85" s="22">
        <v>46115</v>
      </c>
      <c r="Q85" s="23">
        <v>715595</v>
      </c>
      <c r="R85" s="23">
        <v>4</v>
      </c>
      <c r="S85" s="24" t="s">
        <v>37</v>
      </c>
      <c r="T85" s="25" t="s">
        <v>37</v>
      </c>
      <c r="U85" s="25" t="s">
        <v>37</v>
      </c>
      <c r="V85" s="18">
        <v>144825</v>
      </c>
      <c r="W85" s="19">
        <v>1518376</v>
      </c>
      <c r="X85" s="19">
        <v>43980</v>
      </c>
    </row>
    <row r="86" spans="1:24" x14ac:dyDescent="0.2">
      <c r="A86" s="15">
        <v>2022</v>
      </c>
      <c r="B86" s="16">
        <v>1529</v>
      </c>
      <c r="C86" s="17" t="s">
        <v>150</v>
      </c>
      <c r="D86" s="15" t="s">
        <v>23</v>
      </c>
      <c r="E86" s="17" t="s">
        <v>24</v>
      </c>
      <c r="F86" s="15" t="s">
        <v>25</v>
      </c>
      <c r="G86" s="17" t="s">
        <v>46</v>
      </c>
      <c r="H86" s="17" t="s">
        <v>31</v>
      </c>
      <c r="I86" s="17" t="s">
        <v>36</v>
      </c>
      <c r="J86" s="18">
        <v>40901</v>
      </c>
      <c r="K86" s="19">
        <v>301298</v>
      </c>
      <c r="L86" s="19">
        <v>20383</v>
      </c>
      <c r="M86" s="20">
        <v>10068</v>
      </c>
      <c r="N86" s="21">
        <v>97511</v>
      </c>
      <c r="O86" s="21">
        <v>1608</v>
      </c>
      <c r="P86" s="22">
        <v>18</v>
      </c>
      <c r="Q86" s="23">
        <v>53</v>
      </c>
      <c r="R86" s="23">
        <v>18</v>
      </c>
      <c r="S86" s="24" t="s">
        <v>37</v>
      </c>
      <c r="T86" s="25" t="s">
        <v>37</v>
      </c>
      <c r="U86" s="25" t="s">
        <v>37</v>
      </c>
      <c r="V86" s="18">
        <v>50987</v>
      </c>
      <c r="W86" s="19">
        <v>398862</v>
      </c>
      <c r="X86" s="19">
        <v>22009</v>
      </c>
    </row>
    <row r="87" spans="1:24" x14ac:dyDescent="0.2">
      <c r="A87" s="15">
        <v>2022</v>
      </c>
      <c r="B87" s="16">
        <v>1578</v>
      </c>
      <c r="C87" s="17" t="s">
        <v>151</v>
      </c>
      <c r="D87" s="15" t="s">
        <v>23</v>
      </c>
      <c r="E87" s="17" t="s">
        <v>24</v>
      </c>
      <c r="F87" s="15" t="s">
        <v>25</v>
      </c>
      <c r="G87" s="17" t="s">
        <v>98</v>
      </c>
      <c r="H87" s="17" t="s">
        <v>27</v>
      </c>
      <c r="I87" s="17" t="s">
        <v>28</v>
      </c>
      <c r="J87" s="18">
        <v>15832</v>
      </c>
      <c r="K87" s="19">
        <v>116769</v>
      </c>
      <c r="L87" s="19">
        <v>8590</v>
      </c>
      <c r="M87" s="20">
        <v>7932</v>
      </c>
      <c r="N87" s="21">
        <v>54917</v>
      </c>
      <c r="O87" s="21">
        <v>1844</v>
      </c>
      <c r="P87" s="22">
        <v>2956</v>
      </c>
      <c r="Q87" s="23">
        <v>30335</v>
      </c>
      <c r="R87" s="23">
        <v>3</v>
      </c>
      <c r="S87" s="24">
        <v>0</v>
      </c>
      <c r="T87" s="25">
        <v>0</v>
      </c>
      <c r="U87" s="25">
        <v>0</v>
      </c>
      <c r="V87" s="18">
        <v>26720</v>
      </c>
      <c r="W87" s="19">
        <v>202021</v>
      </c>
      <c r="X87" s="19">
        <v>10437</v>
      </c>
    </row>
    <row r="88" spans="1:24" x14ac:dyDescent="0.2">
      <c r="A88" s="15">
        <v>2022</v>
      </c>
      <c r="B88" s="16">
        <v>1579</v>
      </c>
      <c r="C88" s="17" t="s">
        <v>152</v>
      </c>
      <c r="D88" s="15" t="s">
        <v>23</v>
      </c>
      <c r="E88" s="17" t="s">
        <v>24</v>
      </c>
      <c r="F88" s="15" t="s">
        <v>25</v>
      </c>
      <c r="G88" s="17" t="s">
        <v>89</v>
      </c>
      <c r="H88" s="17" t="s">
        <v>153</v>
      </c>
      <c r="I88" s="17" t="s">
        <v>154</v>
      </c>
      <c r="J88" s="18">
        <v>68016</v>
      </c>
      <c r="K88" s="19">
        <v>781760</v>
      </c>
      <c r="L88" s="19">
        <v>49045</v>
      </c>
      <c r="M88" s="20">
        <v>39885</v>
      </c>
      <c r="N88" s="21">
        <v>567995</v>
      </c>
      <c r="O88" s="21">
        <v>6580</v>
      </c>
      <c r="P88" s="22">
        <v>26550</v>
      </c>
      <c r="Q88" s="23">
        <v>456629</v>
      </c>
      <c r="R88" s="23">
        <v>985</v>
      </c>
      <c r="S88" s="24" t="s">
        <v>37</v>
      </c>
      <c r="T88" s="25" t="s">
        <v>37</v>
      </c>
      <c r="U88" s="25" t="s">
        <v>37</v>
      </c>
      <c r="V88" s="18">
        <v>134451</v>
      </c>
      <c r="W88" s="19">
        <v>1806384</v>
      </c>
      <c r="X88" s="19">
        <v>56610</v>
      </c>
    </row>
    <row r="89" spans="1:24" x14ac:dyDescent="0.2">
      <c r="A89" s="15">
        <v>2022</v>
      </c>
      <c r="B89" s="16">
        <v>1581</v>
      </c>
      <c r="C89" s="17" t="s">
        <v>155</v>
      </c>
      <c r="D89" s="15" t="s">
        <v>23</v>
      </c>
      <c r="E89" s="17" t="s">
        <v>24</v>
      </c>
      <c r="F89" s="15" t="s">
        <v>25</v>
      </c>
      <c r="G89" s="17" t="s">
        <v>117</v>
      </c>
      <c r="H89" s="17" t="s">
        <v>27</v>
      </c>
      <c r="I89" s="17" t="s">
        <v>36</v>
      </c>
      <c r="J89" s="18">
        <v>15384</v>
      </c>
      <c r="K89" s="19">
        <v>155357</v>
      </c>
      <c r="L89" s="19">
        <v>12802</v>
      </c>
      <c r="M89" s="20">
        <v>6393</v>
      </c>
      <c r="N89" s="21">
        <v>73259</v>
      </c>
      <c r="O89" s="21">
        <v>1951</v>
      </c>
      <c r="P89" s="22">
        <v>3818</v>
      </c>
      <c r="Q89" s="23">
        <v>50568</v>
      </c>
      <c r="R89" s="23">
        <v>24</v>
      </c>
      <c r="S89" s="24" t="s">
        <v>37</v>
      </c>
      <c r="T89" s="25" t="s">
        <v>37</v>
      </c>
      <c r="U89" s="25" t="s">
        <v>37</v>
      </c>
      <c r="V89" s="18">
        <v>25595</v>
      </c>
      <c r="W89" s="19">
        <v>279184</v>
      </c>
      <c r="X89" s="19">
        <v>14777</v>
      </c>
    </row>
    <row r="90" spans="1:24" x14ac:dyDescent="0.2">
      <c r="A90" s="15">
        <v>2022</v>
      </c>
      <c r="B90" s="16">
        <v>1582</v>
      </c>
      <c r="C90" s="17" t="s">
        <v>156</v>
      </c>
      <c r="D90" s="15" t="s">
        <v>23</v>
      </c>
      <c r="E90" s="17" t="s">
        <v>24</v>
      </c>
      <c r="F90" s="15" t="s">
        <v>25</v>
      </c>
      <c r="G90" s="17" t="s">
        <v>104</v>
      </c>
      <c r="H90" s="17" t="s">
        <v>27</v>
      </c>
      <c r="I90" s="17" t="s">
        <v>28</v>
      </c>
      <c r="J90" s="18">
        <v>3257</v>
      </c>
      <c r="K90" s="19">
        <v>23894</v>
      </c>
      <c r="L90" s="19">
        <v>1854</v>
      </c>
      <c r="M90" s="20">
        <v>4107</v>
      </c>
      <c r="N90" s="21">
        <v>31809</v>
      </c>
      <c r="O90" s="21">
        <v>681</v>
      </c>
      <c r="P90" s="22">
        <v>1125</v>
      </c>
      <c r="Q90" s="23">
        <v>12339</v>
      </c>
      <c r="R90" s="23">
        <v>1</v>
      </c>
      <c r="S90" s="24">
        <v>0</v>
      </c>
      <c r="T90" s="25">
        <v>0</v>
      </c>
      <c r="U90" s="25">
        <v>0</v>
      </c>
      <c r="V90" s="18">
        <v>8489</v>
      </c>
      <c r="W90" s="19">
        <v>68042</v>
      </c>
      <c r="X90" s="19">
        <v>2536</v>
      </c>
    </row>
    <row r="91" spans="1:24" x14ac:dyDescent="0.2">
      <c r="A91" s="15">
        <v>2022</v>
      </c>
      <c r="B91" s="16">
        <v>1586</v>
      </c>
      <c r="C91" s="17" t="s">
        <v>157</v>
      </c>
      <c r="D91" s="15" t="s">
        <v>23</v>
      </c>
      <c r="E91" s="17" t="s">
        <v>24</v>
      </c>
      <c r="F91" s="15" t="s">
        <v>25</v>
      </c>
      <c r="G91" s="17" t="s">
        <v>117</v>
      </c>
      <c r="H91" s="17" t="s">
        <v>27</v>
      </c>
      <c r="I91" s="17" t="s">
        <v>77</v>
      </c>
      <c r="J91" s="18">
        <v>32073</v>
      </c>
      <c r="K91" s="19">
        <v>281021</v>
      </c>
      <c r="L91" s="19">
        <v>23548</v>
      </c>
      <c r="M91" s="20">
        <v>37235</v>
      </c>
      <c r="N91" s="21">
        <v>416140</v>
      </c>
      <c r="O91" s="21">
        <v>3570</v>
      </c>
      <c r="P91" s="22" t="s">
        <v>37</v>
      </c>
      <c r="Q91" s="23" t="s">
        <v>37</v>
      </c>
      <c r="R91" s="23" t="s">
        <v>37</v>
      </c>
      <c r="S91" s="24" t="s">
        <v>37</v>
      </c>
      <c r="T91" s="25" t="s">
        <v>37</v>
      </c>
      <c r="U91" s="25" t="s">
        <v>37</v>
      </c>
      <c r="V91" s="18">
        <v>69308</v>
      </c>
      <c r="W91" s="19">
        <v>697161</v>
      </c>
      <c r="X91" s="19">
        <v>27118</v>
      </c>
    </row>
    <row r="92" spans="1:24" x14ac:dyDescent="0.2">
      <c r="A92" s="15">
        <v>2022</v>
      </c>
      <c r="B92" s="16">
        <v>1591</v>
      </c>
      <c r="C92" s="17" t="s">
        <v>158</v>
      </c>
      <c r="D92" s="15" t="s">
        <v>23</v>
      </c>
      <c r="E92" s="17" t="s">
        <v>24</v>
      </c>
      <c r="F92" s="15" t="s">
        <v>25</v>
      </c>
      <c r="G92" s="17" t="s">
        <v>92</v>
      </c>
      <c r="H92" s="17" t="s">
        <v>31</v>
      </c>
      <c r="I92" s="17" t="s">
        <v>93</v>
      </c>
      <c r="J92" s="18">
        <v>15149</v>
      </c>
      <c r="K92" s="19">
        <v>95450</v>
      </c>
      <c r="L92" s="19">
        <v>9301</v>
      </c>
      <c r="M92" s="20">
        <v>28841</v>
      </c>
      <c r="N92" s="21">
        <v>231005</v>
      </c>
      <c r="O92" s="21">
        <v>3467</v>
      </c>
      <c r="P92" s="22">
        <v>3817</v>
      </c>
      <c r="Q92" s="23">
        <v>36886</v>
      </c>
      <c r="R92" s="23">
        <v>716</v>
      </c>
      <c r="S92" s="24">
        <v>0</v>
      </c>
      <c r="T92" s="25">
        <v>0</v>
      </c>
      <c r="U92" s="25">
        <v>0</v>
      </c>
      <c r="V92" s="18">
        <v>47807</v>
      </c>
      <c r="W92" s="19">
        <v>363341</v>
      </c>
      <c r="X92" s="19">
        <v>13484</v>
      </c>
    </row>
    <row r="93" spans="1:24" x14ac:dyDescent="0.2">
      <c r="A93" s="15">
        <v>2022</v>
      </c>
      <c r="B93" s="16">
        <v>1611</v>
      </c>
      <c r="C93" s="17" t="s">
        <v>159</v>
      </c>
      <c r="D93" s="15" t="s">
        <v>39</v>
      </c>
      <c r="E93" s="17" t="s">
        <v>40</v>
      </c>
      <c r="F93" s="15" t="s">
        <v>25</v>
      </c>
      <c r="G93" s="17" t="s">
        <v>160</v>
      </c>
      <c r="H93" s="17" t="s">
        <v>41</v>
      </c>
      <c r="I93" s="17" t="s">
        <v>32</v>
      </c>
      <c r="J93" s="18">
        <v>0</v>
      </c>
      <c r="K93" s="19">
        <v>0</v>
      </c>
      <c r="L93" s="19">
        <v>0</v>
      </c>
      <c r="M93" s="20">
        <v>0</v>
      </c>
      <c r="N93" s="21">
        <v>0</v>
      </c>
      <c r="O93" s="21">
        <v>0</v>
      </c>
      <c r="P93" s="22">
        <v>7415</v>
      </c>
      <c r="Q93" s="23">
        <v>182503</v>
      </c>
      <c r="R93" s="23">
        <v>1</v>
      </c>
      <c r="S93" s="24">
        <v>0</v>
      </c>
      <c r="T93" s="25">
        <v>0</v>
      </c>
      <c r="U93" s="25">
        <v>0</v>
      </c>
      <c r="V93" s="18">
        <v>7415</v>
      </c>
      <c r="W93" s="19">
        <v>182503</v>
      </c>
      <c r="X93" s="19">
        <v>1</v>
      </c>
    </row>
    <row r="94" spans="1:24" x14ac:dyDescent="0.2">
      <c r="A94" s="15">
        <v>2022</v>
      </c>
      <c r="B94" s="16">
        <v>1611</v>
      </c>
      <c r="C94" s="17" t="s">
        <v>159</v>
      </c>
      <c r="D94" s="15" t="s">
        <v>39</v>
      </c>
      <c r="E94" s="17" t="s">
        <v>40</v>
      </c>
      <c r="F94" s="15" t="s">
        <v>25</v>
      </c>
      <c r="G94" s="17" t="s">
        <v>124</v>
      </c>
      <c r="H94" s="17" t="s">
        <v>41</v>
      </c>
      <c r="I94" s="17" t="s">
        <v>36</v>
      </c>
      <c r="J94" s="18">
        <v>0</v>
      </c>
      <c r="K94" s="19">
        <v>0</v>
      </c>
      <c r="L94" s="19">
        <v>0</v>
      </c>
      <c r="M94" s="20">
        <v>0</v>
      </c>
      <c r="N94" s="21">
        <v>0</v>
      </c>
      <c r="O94" s="21">
        <v>0</v>
      </c>
      <c r="P94" s="22">
        <v>11120</v>
      </c>
      <c r="Q94" s="23">
        <v>171267</v>
      </c>
      <c r="R94" s="23">
        <v>3</v>
      </c>
      <c r="S94" s="24">
        <v>0</v>
      </c>
      <c r="T94" s="25">
        <v>0</v>
      </c>
      <c r="U94" s="25">
        <v>0</v>
      </c>
      <c r="V94" s="18">
        <v>11120</v>
      </c>
      <c r="W94" s="19">
        <v>171267</v>
      </c>
      <c r="X94" s="19">
        <v>3</v>
      </c>
    </row>
    <row r="95" spans="1:24" x14ac:dyDescent="0.2">
      <c r="A95" s="15">
        <v>2022</v>
      </c>
      <c r="B95" s="16">
        <v>1611</v>
      </c>
      <c r="C95" s="17" t="s">
        <v>159</v>
      </c>
      <c r="D95" s="15" t="s">
        <v>39</v>
      </c>
      <c r="E95" s="17" t="s">
        <v>40</v>
      </c>
      <c r="F95" s="15" t="s">
        <v>25</v>
      </c>
      <c r="G95" s="17" t="s">
        <v>134</v>
      </c>
      <c r="H95" s="17" t="s">
        <v>41</v>
      </c>
      <c r="I95" s="17" t="s">
        <v>136</v>
      </c>
      <c r="J95" s="18">
        <v>0</v>
      </c>
      <c r="K95" s="19">
        <v>0</v>
      </c>
      <c r="L95" s="19">
        <v>0</v>
      </c>
      <c r="M95" s="20">
        <v>0</v>
      </c>
      <c r="N95" s="21">
        <v>0</v>
      </c>
      <c r="O95" s="21">
        <v>0</v>
      </c>
      <c r="P95" s="22">
        <v>6087</v>
      </c>
      <c r="Q95" s="23">
        <v>96220</v>
      </c>
      <c r="R95" s="23">
        <v>1</v>
      </c>
      <c r="S95" s="24">
        <v>0</v>
      </c>
      <c r="T95" s="25">
        <v>0</v>
      </c>
      <c r="U95" s="25">
        <v>0</v>
      </c>
      <c r="V95" s="18">
        <v>6087</v>
      </c>
      <c r="W95" s="19">
        <v>96220</v>
      </c>
      <c r="X95" s="19">
        <v>1</v>
      </c>
    </row>
    <row r="96" spans="1:24" x14ac:dyDescent="0.2">
      <c r="A96" s="15">
        <v>2022</v>
      </c>
      <c r="B96" s="16">
        <v>1611</v>
      </c>
      <c r="C96" s="17" t="s">
        <v>159</v>
      </c>
      <c r="D96" s="15" t="s">
        <v>39</v>
      </c>
      <c r="E96" s="17" t="s">
        <v>40</v>
      </c>
      <c r="F96" s="15" t="s">
        <v>25</v>
      </c>
      <c r="G96" s="17" t="s">
        <v>42</v>
      </c>
      <c r="H96" s="17" t="s">
        <v>41</v>
      </c>
      <c r="I96" s="17" t="s">
        <v>43</v>
      </c>
      <c r="J96" s="18">
        <v>0</v>
      </c>
      <c r="K96" s="19">
        <v>0</v>
      </c>
      <c r="L96" s="19">
        <v>0</v>
      </c>
      <c r="M96" s="20">
        <v>0</v>
      </c>
      <c r="N96" s="21">
        <v>0</v>
      </c>
      <c r="O96" s="21">
        <v>0</v>
      </c>
      <c r="P96" s="22">
        <v>11</v>
      </c>
      <c r="Q96" s="23">
        <v>208</v>
      </c>
      <c r="R96" s="23">
        <v>1</v>
      </c>
      <c r="S96" s="24">
        <v>0</v>
      </c>
      <c r="T96" s="25">
        <v>0</v>
      </c>
      <c r="U96" s="25">
        <v>0</v>
      </c>
      <c r="V96" s="18">
        <v>11</v>
      </c>
      <c r="W96" s="19">
        <v>208</v>
      </c>
      <c r="X96" s="19">
        <v>1</v>
      </c>
    </row>
    <row r="97" spans="1:24" x14ac:dyDescent="0.2">
      <c r="A97" s="15">
        <v>2022</v>
      </c>
      <c r="B97" s="16">
        <v>1611</v>
      </c>
      <c r="C97" s="17" t="s">
        <v>159</v>
      </c>
      <c r="D97" s="15" t="s">
        <v>39</v>
      </c>
      <c r="E97" s="17" t="s">
        <v>40</v>
      </c>
      <c r="F97" s="15" t="s">
        <v>25</v>
      </c>
      <c r="G97" s="17" t="s">
        <v>161</v>
      </c>
      <c r="H97" s="17" t="s">
        <v>41</v>
      </c>
      <c r="I97" s="17" t="s">
        <v>32</v>
      </c>
      <c r="J97" s="18">
        <v>0</v>
      </c>
      <c r="K97" s="19">
        <v>0</v>
      </c>
      <c r="L97" s="19">
        <v>0</v>
      </c>
      <c r="M97" s="20">
        <v>0</v>
      </c>
      <c r="N97" s="21">
        <v>0</v>
      </c>
      <c r="O97" s="21">
        <v>0</v>
      </c>
      <c r="P97" s="22">
        <v>9699</v>
      </c>
      <c r="Q97" s="23">
        <v>188258</v>
      </c>
      <c r="R97" s="23">
        <v>4</v>
      </c>
      <c r="S97" s="24">
        <v>0</v>
      </c>
      <c r="T97" s="25">
        <v>0</v>
      </c>
      <c r="U97" s="25">
        <v>0</v>
      </c>
      <c r="V97" s="18">
        <v>9699</v>
      </c>
      <c r="W97" s="19">
        <v>188258</v>
      </c>
      <c r="X97" s="19">
        <v>4</v>
      </c>
    </row>
    <row r="98" spans="1:24" x14ac:dyDescent="0.2">
      <c r="A98" s="15">
        <v>2022</v>
      </c>
      <c r="B98" s="16">
        <v>1611</v>
      </c>
      <c r="C98" s="17" t="s">
        <v>159</v>
      </c>
      <c r="D98" s="15" t="s">
        <v>39</v>
      </c>
      <c r="E98" s="17" t="s">
        <v>40</v>
      </c>
      <c r="F98" s="15" t="s">
        <v>25</v>
      </c>
      <c r="G98" s="17" t="s">
        <v>44</v>
      </c>
      <c r="H98" s="17" t="s">
        <v>41</v>
      </c>
      <c r="I98" s="17" t="s">
        <v>32</v>
      </c>
      <c r="J98" s="18">
        <v>0</v>
      </c>
      <c r="K98" s="19">
        <v>0</v>
      </c>
      <c r="L98" s="19">
        <v>0</v>
      </c>
      <c r="M98" s="20">
        <v>0</v>
      </c>
      <c r="N98" s="21">
        <v>0</v>
      </c>
      <c r="O98" s="21">
        <v>0</v>
      </c>
      <c r="P98" s="22">
        <v>35790</v>
      </c>
      <c r="Q98" s="23">
        <v>597905</v>
      </c>
      <c r="R98" s="23">
        <v>3</v>
      </c>
      <c r="S98" s="24">
        <v>0</v>
      </c>
      <c r="T98" s="25">
        <v>0</v>
      </c>
      <c r="U98" s="25">
        <v>0</v>
      </c>
      <c r="V98" s="18">
        <v>35790</v>
      </c>
      <c r="W98" s="19">
        <v>597905</v>
      </c>
      <c r="X98" s="19">
        <v>3</v>
      </c>
    </row>
    <row r="99" spans="1:24" x14ac:dyDescent="0.2">
      <c r="A99" s="15">
        <v>2022</v>
      </c>
      <c r="B99" s="16">
        <v>1613</v>
      </c>
      <c r="C99" s="17" t="s">
        <v>162</v>
      </c>
      <c r="D99" s="15" t="s">
        <v>23</v>
      </c>
      <c r="E99" s="17" t="s">
        <v>24</v>
      </c>
      <c r="F99" s="15" t="s">
        <v>25</v>
      </c>
      <c r="G99" s="17" t="s">
        <v>48</v>
      </c>
      <c r="H99" s="17" t="s">
        <v>31</v>
      </c>
      <c r="I99" s="17" t="s">
        <v>48</v>
      </c>
      <c r="J99" s="18">
        <v>200359</v>
      </c>
      <c r="K99" s="19">
        <v>1494448</v>
      </c>
      <c r="L99" s="19">
        <v>104645</v>
      </c>
      <c r="M99" s="20">
        <v>187006</v>
      </c>
      <c r="N99" s="21">
        <v>2795766</v>
      </c>
      <c r="O99" s="21">
        <v>14454</v>
      </c>
      <c r="P99" s="22">
        <v>4153</v>
      </c>
      <c r="Q99" s="23">
        <v>37030</v>
      </c>
      <c r="R99" s="23">
        <v>10</v>
      </c>
      <c r="S99" s="24">
        <v>0</v>
      </c>
      <c r="T99" s="25">
        <v>0</v>
      </c>
      <c r="U99" s="25">
        <v>0</v>
      </c>
      <c r="V99" s="18">
        <v>391518</v>
      </c>
      <c r="W99" s="19">
        <v>4327244</v>
      </c>
      <c r="X99" s="19">
        <v>119109</v>
      </c>
    </row>
    <row r="100" spans="1:24" x14ac:dyDescent="0.2">
      <c r="A100" s="15">
        <v>2022</v>
      </c>
      <c r="B100" s="16">
        <v>1625</v>
      </c>
      <c r="C100" s="17" t="s">
        <v>163</v>
      </c>
      <c r="D100" s="15" t="s">
        <v>23</v>
      </c>
      <c r="E100" s="17" t="s">
        <v>24</v>
      </c>
      <c r="F100" s="15" t="s">
        <v>25</v>
      </c>
      <c r="G100" s="17" t="s">
        <v>89</v>
      </c>
      <c r="H100" s="17" t="s">
        <v>31</v>
      </c>
      <c r="I100" s="17" t="s">
        <v>154</v>
      </c>
      <c r="J100" s="18">
        <v>20708.099999999999</v>
      </c>
      <c r="K100" s="19">
        <v>238963</v>
      </c>
      <c r="L100" s="19">
        <v>12744</v>
      </c>
      <c r="M100" s="20">
        <v>11014.9</v>
      </c>
      <c r="N100" s="21">
        <v>167967</v>
      </c>
      <c r="O100" s="21">
        <v>1548</v>
      </c>
      <c r="P100" s="22">
        <v>12901.6</v>
      </c>
      <c r="Q100" s="23">
        <v>203793</v>
      </c>
      <c r="R100" s="23">
        <v>1393</v>
      </c>
      <c r="S100" s="24" t="s">
        <v>37</v>
      </c>
      <c r="T100" s="25" t="s">
        <v>37</v>
      </c>
      <c r="U100" s="25" t="s">
        <v>37</v>
      </c>
      <c r="V100" s="18">
        <v>44624.6</v>
      </c>
      <c r="W100" s="19">
        <v>610723</v>
      </c>
      <c r="X100" s="19">
        <v>15685</v>
      </c>
    </row>
    <row r="101" spans="1:24" x14ac:dyDescent="0.2">
      <c r="A101" s="15">
        <v>2022</v>
      </c>
      <c r="B101" s="16">
        <v>1640</v>
      </c>
      <c r="C101" s="17" t="s">
        <v>164</v>
      </c>
      <c r="D101" s="15" t="s">
        <v>23</v>
      </c>
      <c r="E101" s="17" t="s">
        <v>24</v>
      </c>
      <c r="F101" s="15" t="s">
        <v>25</v>
      </c>
      <c r="G101" s="17" t="s">
        <v>54</v>
      </c>
      <c r="H101" s="17" t="s">
        <v>27</v>
      </c>
      <c r="I101" s="17" t="s">
        <v>28</v>
      </c>
      <c r="J101" s="18">
        <v>14148</v>
      </c>
      <c r="K101" s="19">
        <v>115164</v>
      </c>
      <c r="L101" s="19">
        <v>9557</v>
      </c>
      <c r="M101" s="20">
        <v>19661</v>
      </c>
      <c r="N101" s="21">
        <v>158718</v>
      </c>
      <c r="O101" s="21">
        <v>1789</v>
      </c>
      <c r="P101" s="22">
        <v>767</v>
      </c>
      <c r="Q101" s="23">
        <v>9747</v>
      </c>
      <c r="R101" s="23">
        <v>1</v>
      </c>
      <c r="S101" s="24">
        <v>0</v>
      </c>
      <c r="T101" s="25">
        <v>0</v>
      </c>
      <c r="U101" s="25">
        <v>0</v>
      </c>
      <c r="V101" s="18">
        <v>34576</v>
      </c>
      <c r="W101" s="19">
        <v>283629</v>
      </c>
      <c r="X101" s="19">
        <v>11347</v>
      </c>
    </row>
    <row r="102" spans="1:24" x14ac:dyDescent="0.2">
      <c r="A102" s="15">
        <v>2022</v>
      </c>
      <c r="B102" s="16">
        <v>1708</v>
      </c>
      <c r="C102" s="17" t="s">
        <v>165</v>
      </c>
      <c r="D102" s="15" t="s">
        <v>23</v>
      </c>
      <c r="E102" s="17" t="s">
        <v>24</v>
      </c>
      <c r="F102" s="15" t="s">
        <v>25</v>
      </c>
      <c r="G102" s="17" t="s">
        <v>104</v>
      </c>
      <c r="H102" s="17" t="s">
        <v>31</v>
      </c>
      <c r="I102" s="17" t="s">
        <v>32</v>
      </c>
      <c r="J102" s="18">
        <v>22501</v>
      </c>
      <c r="K102" s="19">
        <v>164357</v>
      </c>
      <c r="L102" s="19">
        <v>11712</v>
      </c>
      <c r="M102" s="20">
        <v>4338</v>
      </c>
      <c r="N102" s="21">
        <v>34396</v>
      </c>
      <c r="O102" s="21">
        <v>1043</v>
      </c>
      <c r="P102" s="22">
        <v>1632</v>
      </c>
      <c r="Q102" s="23">
        <v>17029</v>
      </c>
      <c r="R102" s="23">
        <v>9</v>
      </c>
      <c r="S102" s="24" t="s">
        <v>37</v>
      </c>
      <c r="T102" s="25" t="s">
        <v>37</v>
      </c>
      <c r="U102" s="25" t="s">
        <v>37</v>
      </c>
      <c r="V102" s="18">
        <v>28471</v>
      </c>
      <c r="W102" s="19">
        <v>215782</v>
      </c>
      <c r="X102" s="19">
        <v>12764</v>
      </c>
    </row>
    <row r="103" spans="1:24" x14ac:dyDescent="0.2">
      <c r="A103" s="15">
        <v>2022</v>
      </c>
      <c r="B103" s="16">
        <v>1723</v>
      </c>
      <c r="C103" s="17" t="s">
        <v>166</v>
      </c>
      <c r="D103" s="15" t="s">
        <v>23</v>
      </c>
      <c r="E103" s="17" t="s">
        <v>24</v>
      </c>
      <c r="F103" s="15" t="s">
        <v>25</v>
      </c>
      <c r="G103" s="17" t="s">
        <v>89</v>
      </c>
      <c r="H103" s="17" t="s">
        <v>31</v>
      </c>
      <c r="I103" s="17" t="s">
        <v>154</v>
      </c>
      <c r="J103" s="18">
        <v>10033.5</v>
      </c>
      <c r="K103" s="19">
        <v>121553</v>
      </c>
      <c r="L103" s="19">
        <v>5279</v>
      </c>
      <c r="M103" s="20">
        <v>9030.9</v>
      </c>
      <c r="N103" s="21">
        <v>114774</v>
      </c>
      <c r="O103" s="21">
        <v>2010</v>
      </c>
      <c r="P103" s="22">
        <v>20753.900000000001</v>
      </c>
      <c r="Q103" s="23">
        <v>311538</v>
      </c>
      <c r="R103" s="23">
        <v>2497</v>
      </c>
      <c r="S103" s="24">
        <v>0</v>
      </c>
      <c r="T103" s="25">
        <v>0</v>
      </c>
      <c r="U103" s="25">
        <v>0</v>
      </c>
      <c r="V103" s="18">
        <v>39818.300000000003</v>
      </c>
      <c r="W103" s="19">
        <v>547865</v>
      </c>
      <c r="X103" s="19">
        <v>9786</v>
      </c>
    </row>
    <row r="104" spans="1:24" x14ac:dyDescent="0.2">
      <c r="A104" s="15">
        <v>2022</v>
      </c>
      <c r="B104" s="16">
        <v>1738</v>
      </c>
      <c r="C104" s="17" t="s">
        <v>167</v>
      </c>
      <c r="D104" s="15" t="s">
        <v>23</v>
      </c>
      <c r="E104" s="17" t="s">
        <v>24</v>
      </c>
      <c r="F104" s="15" t="s">
        <v>25</v>
      </c>
      <c r="G104" s="17" t="s">
        <v>168</v>
      </c>
      <c r="H104" s="17" t="s">
        <v>169</v>
      </c>
      <c r="I104" s="17" t="s">
        <v>154</v>
      </c>
      <c r="J104" s="18" t="s">
        <v>37</v>
      </c>
      <c r="K104" s="19" t="s">
        <v>37</v>
      </c>
      <c r="L104" s="19" t="s">
        <v>37</v>
      </c>
      <c r="M104" s="20">
        <v>251.2</v>
      </c>
      <c r="N104" s="21">
        <v>6013</v>
      </c>
      <c r="O104" s="21">
        <v>1</v>
      </c>
      <c r="P104" s="22" t="s">
        <v>37</v>
      </c>
      <c r="Q104" s="23" t="s">
        <v>37</v>
      </c>
      <c r="R104" s="23" t="s">
        <v>37</v>
      </c>
      <c r="S104" s="24" t="s">
        <v>37</v>
      </c>
      <c r="T104" s="25" t="s">
        <v>37</v>
      </c>
      <c r="U104" s="25" t="s">
        <v>37</v>
      </c>
      <c r="V104" s="18">
        <v>251.2</v>
      </c>
      <c r="W104" s="19">
        <v>6013</v>
      </c>
      <c r="X104" s="19">
        <v>1</v>
      </c>
    </row>
    <row r="105" spans="1:24" x14ac:dyDescent="0.2">
      <c r="A105" s="15">
        <v>2022</v>
      </c>
      <c r="B105" s="16">
        <v>1738</v>
      </c>
      <c r="C105" s="17" t="s">
        <v>167</v>
      </c>
      <c r="D105" s="15" t="s">
        <v>23</v>
      </c>
      <c r="E105" s="17" t="s">
        <v>24</v>
      </c>
      <c r="F105" s="15" t="s">
        <v>25</v>
      </c>
      <c r="G105" s="17" t="s">
        <v>89</v>
      </c>
      <c r="H105" s="17" t="s">
        <v>169</v>
      </c>
      <c r="I105" s="17" t="s">
        <v>154</v>
      </c>
      <c r="J105" s="18" t="s">
        <v>37</v>
      </c>
      <c r="K105" s="19" t="s">
        <v>37</v>
      </c>
      <c r="L105" s="19" t="s">
        <v>37</v>
      </c>
      <c r="M105" s="20">
        <v>31505.7</v>
      </c>
      <c r="N105" s="21">
        <v>713011</v>
      </c>
      <c r="O105" s="21">
        <v>7</v>
      </c>
      <c r="P105" s="22">
        <v>13334.1</v>
      </c>
      <c r="Q105" s="23">
        <v>497312</v>
      </c>
      <c r="R105" s="23">
        <v>3</v>
      </c>
      <c r="S105" s="24" t="s">
        <v>37</v>
      </c>
      <c r="T105" s="25" t="s">
        <v>37</v>
      </c>
      <c r="U105" s="25" t="s">
        <v>37</v>
      </c>
      <c r="V105" s="18">
        <v>44839.8</v>
      </c>
      <c r="W105" s="19">
        <v>1210323</v>
      </c>
      <c r="X105" s="19">
        <v>10</v>
      </c>
    </row>
    <row r="106" spans="1:24" x14ac:dyDescent="0.2">
      <c r="A106" s="15">
        <v>2022</v>
      </c>
      <c r="B106" s="16">
        <v>1763</v>
      </c>
      <c r="C106" s="17" t="s">
        <v>170</v>
      </c>
      <c r="D106" s="15" t="s">
        <v>23</v>
      </c>
      <c r="E106" s="17" t="s">
        <v>24</v>
      </c>
      <c r="F106" s="15" t="s">
        <v>25</v>
      </c>
      <c r="G106" s="17" t="s">
        <v>48</v>
      </c>
      <c r="H106" s="17" t="s">
        <v>31</v>
      </c>
      <c r="I106" s="17" t="s">
        <v>48</v>
      </c>
      <c r="J106" s="18">
        <v>56343.6</v>
      </c>
      <c r="K106" s="19">
        <v>469454</v>
      </c>
      <c r="L106" s="19">
        <v>29778</v>
      </c>
      <c r="M106" s="20">
        <v>15553</v>
      </c>
      <c r="N106" s="21">
        <v>125632</v>
      </c>
      <c r="O106" s="21">
        <v>4186</v>
      </c>
      <c r="P106" s="22">
        <v>8423.7000000000007</v>
      </c>
      <c r="Q106" s="23">
        <v>107272</v>
      </c>
      <c r="R106" s="23">
        <v>13</v>
      </c>
      <c r="S106" s="24" t="s">
        <v>37</v>
      </c>
      <c r="T106" s="25" t="s">
        <v>37</v>
      </c>
      <c r="U106" s="25" t="s">
        <v>37</v>
      </c>
      <c r="V106" s="18">
        <v>80320.3</v>
      </c>
      <c r="W106" s="19">
        <v>702358</v>
      </c>
      <c r="X106" s="19">
        <v>33977</v>
      </c>
    </row>
    <row r="107" spans="1:24" x14ac:dyDescent="0.2">
      <c r="A107" s="15">
        <v>2022</v>
      </c>
      <c r="B107" s="16">
        <v>1764</v>
      </c>
      <c r="C107" s="17" t="s">
        <v>171</v>
      </c>
      <c r="D107" s="15" t="s">
        <v>23</v>
      </c>
      <c r="E107" s="17" t="s">
        <v>24</v>
      </c>
      <c r="F107" s="15" t="s">
        <v>25</v>
      </c>
      <c r="G107" s="17" t="s">
        <v>111</v>
      </c>
      <c r="H107" s="17" t="s">
        <v>51</v>
      </c>
      <c r="I107" s="17" t="s">
        <v>32</v>
      </c>
      <c r="J107" s="18">
        <v>4554.7</v>
      </c>
      <c r="K107" s="19">
        <v>34512</v>
      </c>
      <c r="L107" s="19">
        <v>3469</v>
      </c>
      <c r="M107" s="20">
        <v>1854.5</v>
      </c>
      <c r="N107" s="21">
        <v>14394</v>
      </c>
      <c r="O107" s="21">
        <v>459</v>
      </c>
      <c r="P107" s="22">
        <v>0</v>
      </c>
      <c r="Q107" s="23">
        <v>0</v>
      </c>
      <c r="R107" s="23">
        <v>0</v>
      </c>
      <c r="S107" s="24">
        <v>0</v>
      </c>
      <c r="T107" s="25">
        <v>0</v>
      </c>
      <c r="U107" s="25">
        <v>0</v>
      </c>
      <c r="V107" s="18">
        <v>6409.2</v>
      </c>
      <c r="W107" s="19">
        <v>48906</v>
      </c>
      <c r="X107" s="19">
        <v>3928</v>
      </c>
    </row>
    <row r="108" spans="1:24" x14ac:dyDescent="0.2">
      <c r="A108" s="15">
        <v>2022</v>
      </c>
      <c r="B108" s="16">
        <v>1769</v>
      </c>
      <c r="C108" s="17" t="s">
        <v>172</v>
      </c>
      <c r="D108" s="15" t="s">
        <v>23</v>
      </c>
      <c r="E108" s="17" t="s">
        <v>24</v>
      </c>
      <c r="F108" s="15" t="s">
        <v>25</v>
      </c>
      <c r="G108" s="17" t="s">
        <v>173</v>
      </c>
      <c r="H108" s="17" t="s">
        <v>31</v>
      </c>
      <c r="I108" s="17" t="s">
        <v>77</v>
      </c>
      <c r="J108" s="18">
        <v>17766</v>
      </c>
      <c r="K108" s="19">
        <v>127438</v>
      </c>
      <c r="L108" s="19">
        <v>8966</v>
      </c>
      <c r="M108" s="20">
        <v>5113.5</v>
      </c>
      <c r="N108" s="21">
        <v>37117</v>
      </c>
      <c r="O108" s="21">
        <v>1954</v>
      </c>
      <c r="P108" s="22">
        <v>671.4</v>
      </c>
      <c r="Q108" s="23">
        <v>4765</v>
      </c>
      <c r="R108" s="23">
        <v>94</v>
      </c>
      <c r="S108" s="24">
        <v>0</v>
      </c>
      <c r="T108" s="25">
        <v>0</v>
      </c>
      <c r="U108" s="25">
        <v>0</v>
      </c>
      <c r="V108" s="18">
        <v>23550.9</v>
      </c>
      <c r="W108" s="19">
        <v>169320</v>
      </c>
      <c r="X108" s="19">
        <v>11014</v>
      </c>
    </row>
    <row r="109" spans="1:24" x14ac:dyDescent="0.2">
      <c r="A109" s="15">
        <v>2022</v>
      </c>
      <c r="B109" s="16">
        <v>1775</v>
      </c>
      <c r="C109" s="17" t="s">
        <v>174</v>
      </c>
      <c r="D109" s="15" t="s">
        <v>23</v>
      </c>
      <c r="E109" s="17" t="s">
        <v>24</v>
      </c>
      <c r="F109" s="15" t="s">
        <v>25</v>
      </c>
      <c r="G109" s="17" t="s">
        <v>175</v>
      </c>
      <c r="H109" s="17" t="s">
        <v>31</v>
      </c>
      <c r="I109" s="17" t="s">
        <v>176</v>
      </c>
      <c r="J109" s="18">
        <v>33071</v>
      </c>
      <c r="K109" s="19">
        <v>300506</v>
      </c>
      <c r="L109" s="19">
        <v>21299</v>
      </c>
      <c r="M109" s="20">
        <v>13960</v>
      </c>
      <c r="N109" s="21">
        <v>134098</v>
      </c>
      <c r="O109" s="21">
        <v>3527</v>
      </c>
      <c r="P109" s="22">
        <v>1739</v>
      </c>
      <c r="Q109" s="23">
        <v>23098</v>
      </c>
      <c r="R109" s="23">
        <v>3</v>
      </c>
      <c r="S109" s="24" t="s">
        <v>37</v>
      </c>
      <c r="T109" s="25" t="s">
        <v>37</v>
      </c>
      <c r="U109" s="25" t="s">
        <v>37</v>
      </c>
      <c r="V109" s="18">
        <v>48770</v>
      </c>
      <c r="W109" s="19">
        <v>457702</v>
      </c>
      <c r="X109" s="19">
        <v>24829</v>
      </c>
    </row>
    <row r="110" spans="1:24" x14ac:dyDescent="0.2">
      <c r="A110" s="15">
        <v>2022</v>
      </c>
      <c r="B110" s="16">
        <v>1776</v>
      </c>
      <c r="C110" s="17" t="s">
        <v>177</v>
      </c>
      <c r="D110" s="15" t="s">
        <v>23</v>
      </c>
      <c r="E110" s="17" t="s">
        <v>24</v>
      </c>
      <c r="F110" s="15" t="s">
        <v>25</v>
      </c>
      <c r="G110" s="17" t="s">
        <v>35</v>
      </c>
      <c r="H110" s="17" t="s">
        <v>27</v>
      </c>
      <c r="I110" s="17" t="s">
        <v>36</v>
      </c>
      <c r="J110" s="18">
        <v>2888</v>
      </c>
      <c r="K110" s="19">
        <v>19399</v>
      </c>
      <c r="L110" s="19">
        <v>2227</v>
      </c>
      <c r="M110" s="20">
        <v>4527.5</v>
      </c>
      <c r="N110" s="21">
        <v>35465</v>
      </c>
      <c r="O110" s="21">
        <v>560</v>
      </c>
      <c r="P110" s="22">
        <v>0</v>
      </c>
      <c r="Q110" s="23">
        <v>0</v>
      </c>
      <c r="R110" s="23">
        <v>0</v>
      </c>
      <c r="S110" s="24">
        <v>0</v>
      </c>
      <c r="T110" s="25">
        <v>0</v>
      </c>
      <c r="U110" s="25">
        <v>0</v>
      </c>
      <c r="V110" s="18">
        <v>7415.5</v>
      </c>
      <c r="W110" s="19">
        <v>54864</v>
      </c>
      <c r="X110" s="19">
        <v>2787</v>
      </c>
    </row>
    <row r="111" spans="1:24" x14ac:dyDescent="0.2">
      <c r="A111" s="15">
        <v>2022</v>
      </c>
      <c r="B111" s="16">
        <v>1780</v>
      </c>
      <c r="C111" s="17" t="s">
        <v>178</v>
      </c>
      <c r="D111" s="15" t="s">
        <v>23</v>
      </c>
      <c r="E111" s="17" t="s">
        <v>24</v>
      </c>
      <c r="F111" s="15" t="s">
        <v>25</v>
      </c>
      <c r="G111" s="17" t="s">
        <v>54</v>
      </c>
      <c r="H111" s="17" t="s">
        <v>31</v>
      </c>
      <c r="I111" s="17" t="s">
        <v>55</v>
      </c>
      <c r="J111" s="18">
        <v>32651.9</v>
      </c>
      <c r="K111" s="19">
        <v>270829</v>
      </c>
      <c r="L111" s="19">
        <v>20198</v>
      </c>
      <c r="M111" s="20">
        <v>12154.9</v>
      </c>
      <c r="N111" s="21">
        <v>104686</v>
      </c>
      <c r="O111" s="21">
        <v>6559</v>
      </c>
      <c r="P111" s="22">
        <v>731.8</v>
      </c>
      <c r="Q111" s="23">
        <v>8289</v>
      </c>
      <c r="R111" s="23">
        <v>2</v>
      </c>
      <c r="S111" s="24" t="s">
        <v>37</v>
      </c>
      <c r="T111" s="25" t="s">
        <v>37</v>
      </c>
      <c r="U111" s="25" t="s">
        <v>37</v>
      </c>
      <c r="V111" s="18">
        <v>45538.6</v>
      </c>
      <c r="W111" s="19">
        <v>383804</v>
      </c>
      <c r="X111" s="19">
        <v>26759</v>
      </c>
    </row>
    <row r="112" spans="1:24" x14ac:dyDescent="0.2">
      <c r="A112" s="15">
        <v>2022</v>
      </c>
      <c r="B112" s="16">
        <v>1857</v>
      </c>
      <c r="C112" s="17" t="s">
        <v>179</v>
      </c>
      <c r="D112" s="15" t="s">
        <v>23</v>
      </c>
      <c r="E112" s="17" t="s">
        <v>24</v>
      </c>
      <c r="F112" s="15" t="s">
        <v>25</v>
      </c>
      <c r="G112" s="17" t="s">
        <v>180</v>
      </c>
      <c r="H112" s="17" t="s">
        <v>153</v>
      </c>
      <c r="I112" s="17" t="s">
        <v>136</v>
      </c>
      <c r="J112" s="18">
        <v>2591</v>
      </c>
      <c r="K112" s="19">
        <v>7108</v>
      </c>
      <c r="L112" s="19">
        <v>1610</v>
      </c>
      <c r="M112" s="20">
        <v>2723</v>
      </c>
      <c r="N112" s="21">
        <v>7291</v>
      </c>
      <c r="O112" s="21">
        <v>370</v>
      </c>
      <c r="P112" s="22">
        <v>0</v>
      </c>
      <c r="Q112" s="23">
        <v>0</v>
      </c>
      <c r="R112" s="23">
        <v>0</v>
      </c>
      <c r="S112" s="24">
        <v>0</v>
      </c>
      <c r="T112" s="25">
        <v>0</v>
      </c>
      <c r="U112" s="25">
        <v>0</v>
      </c>
      <c r="V112" s="18">
        <v>5314</v>
      </c>
      <c r="W112" s="19">
        <v>14399</v>
      </c>
      <c r="X112" s="19">
        <v>1980</v>
      </c>
    </row>
    <row r="113" spans="1:24" x14ac:dyDescent="0.2">
      <c r="A113" s="15">
        <v>2022</v>
      </c>
      <c r="B113" s="16">
        <v>1884</v>
      </c>
      <c r="C113" s="17" t="s">
        <v>181</v>
      </c>
      <c r="D113" s="15" t="s">
        <v>23</v>
      </c>
      <c r="E113" s="17" t="s">
        <v>24</v>
      </c>
      <c r="F113" s="15" t="s">
        <v>25</v>
      </c>
      <c r="G113" s="17" t="s">
        <v>46</v>
      </c>
      <c r="H113" s="17" t="s">
        <v>31</v>
      </c>
      <c r="I113" s="17" t="s">
        <v>36</v>
      </c>
      <c r="J113" s="18">
        <v>32678</v>
      </c>
      <c r="K113" s="19">
        <v>220025</v>
      </c>
      <c r="L113" s="19">
        <v>17999</v>
      </c>
      <c r="M113" s="20">
        <v>13108</v>
      </c>
      <c r="N113" s="21">
        <v>103807</v>
      </c>
      <c r="O113" s="21">
        <v>1530</v>
      </c>
      <c r="P113" s="22">
        <v>5916</v>
      </c>
      <c r="Q113" s="23">
        <v>61055</v>
      </c>
      <c r="R113" s="23">
        <v>17</v>
      </c>
      <c r="S113" s="24" t="s">
        <v>37</v>
      </c>
      <c r="T113" s="25" t="s">
        <v>37</v>
      </c>
      <c r="U113" s="25" t="s">
        <v>37</v>
      </c>
      <c r="V113" s="18">
        <v>51702</v>
      </c>
      <c r="W113" s="19">
        <v>384887</v>
      </c>
      <c r="X113" s="19">
        <v>19546</v>
      </c>
    </row>
    <row r="114" spans="1:24" x14ac:dyDescent="0.2">
      <c r="A114" s="15">
        <v>2022</v>
      </c>
      <c r="B114" s="16">
        <v>1886</v>
      </c>
      <c r="C114" s="17" t="s">
        <v>182</v>
      </c>
      <c r="D114" s="15" t="s">
        <v>23</v>
      </c>
      <c r="E114" s="17" t="s">
        <v>24</v>
      </c>
      <c r="F114" s="15" t="s">
        <v>25</v>
      </c>
      <c r="G114" s="17" t="s">
        <v>104</v>
      </c>
      <c r="H114" s="17" t="s">
        <v>31</v>
      </c>
      <c r="I114" s="17" t="s">
        <v>32</v>
      </c>
      <c r="J114" s="18">
        <v>109313</v>
      </c>
      <c r="K114" s="19">
        <v>875129</v>
      </c>
      <c r="L114" s="19">
        <v>58839</v>
      </c>
      <c r="M114" s="20">
        <v>21596</v>
      </c>
      <c r="N114" s="21">
        <v>171890</v>
      </c>
      <c r="O114" s="21">
        <v>3094</v>
      </c>
      <c r="P114" s="22">
        <v>24446</v>
      </c>
      <c r="Q114" s="23">
        <v>306876</v>
      </c>
      <c r="R114" s="23">
        <v>12</v>
      </c>
      <c r="S114" s="24" t="s">
        <v>37</v>
      </c>
      <c r="T114" s="25" t="s">
        <v>37</v>
      </c>
      <c r="U114" s="25" t="s">
        <v>37</v>
      </c>
      <c r="V114" s="18">
        <v>155355</v>
      </c>
      <c r="W114" s="19">
        <v>1353895</v>
      </c>
      <c r="X114" s="19">
        <v>61945</v>
      </c>
    </row>
    <row r="115" spans="1:24" x14ac:dyDescent="0.2">
      <c r="A115" s="15">
        <v>2022</v>
      </c>
      <c r="B115" s="16">
        <v>1889</v>
      </c>
      <c r="C115" s="17" t="s">
        <v>183</v>
      </c>
      <c r="D115" s="15" t="s">
        <v>23</v>
      </c>
      <c r="E115" s="17" t="s">
        <v>24</v>
      </c>
      <c r="F115" s="15" t="s">
        <v>25</v>
      </c>
      <c r="G115" s="17" t="s">
        <v>67</v>
      </c>
      <c r="H115" s="17" t="s">
        <v>31</v>
      </c>
      <c r="I115" s="17" t="s">
        <v>68</v>
      </c>
      <c r="J115" s="18">
        <v>100803</v>
      </c>
      <c r="K115" s="19">
        <v>770827</v>
      </c>
      <c r="L115" s="19">
        <v>70401</v>
      </c>
      <c r="M115" s="20">
        <v>29799</v>
      </c>
      <c r="N115" s="21">
        <v>259121</v>
      </c>
      <c r="O115" s="21">
        <v>8645</v>
      </c>
      <c r="P115" s="22">
        <v>7114</v>
      </c>
      <c r="Q115" s="23">
        <v>100125</v>
      </c>
      <c r="R115" s="23">
        <v>7</v>
      </c>
      <c r="S115" s="24" t="s">
        <v>37</v>
      </c>
      <c r="T115" s="25" t="s">
        <v>37</v>
      </c>
      <c r="U115" s="25" t="s">
        <v>37</v>
      </c>
      <c r="V115" s="18">
        <v>137716</v>
      </c>
      <c r="W115" s="19">
        <v>1130073</v>
      </c>
      <c r="X115" s="19">
        <v>79053</v>
      </c>
    </row>
    <row r="116" spans="1:24" x14ac:dyDescent="0.2">
      <c r="A116" s="15">
        <v>2022</v>
      </c>
      <c r="B116" s="16">
        <v>1890</v>
      </c>
      <c r="C116" s="17" t="s">
        <v>184</v>
      </c>
      <c r="D116" s="15" t="s">
        <v>23</v>
      </c>
      <c r="E116" s="17" t="s">
        <v>24</v>
      </c>
      <c r="F116" s="15" t="s">
        <v>25</v>
      </c>
      <c r="G116" s="17" t="s">
        <v>48</v>
      </c>
      <c r="H116" s="17" t="s">
        <v>31</v>
      </c>
      <c r="I116" s="17" t="s">
        <v>68</v>
      </c>
      <c r="J116" s="18">
        <v>132556.29999999999</v>
      </c>
      <c r="K116" s="19">
        <v>782340</v>
      </c>
      <c r="L116" s="19">
        <v>64859</v>
      </c>
      <c r="M116" s="20">
        <v>22790.1</v>
      </c>
      <c r="N116" s="21">
        <v>185368</v>
      </c>
      <c r="O116" s="21">
        <v>5247</v>
      </c>
      <c r="P116" s="22">
        <v>15631.9</v>
      </c>
      <c r="Q116" s="23">
        <v>151059</v>
      </c>
      <c r="R116" s="23">
        <v>54</v>
      </c>
      <c r="S116" s="24" t="s">
        <v>37</v>
      </c>
      <c r="T116" s="25" t="s">
        <v>37</v>
      </c>
      <c r="U116" s="25" t="s">
        <v>37</v>
      </c>
      <c r="V116" s="18">
        <v>170978.3</v>
      </c>
      <c r="W116" s="19">
        <v>1118767</v>
      </c>
      <c r="X116" s="19">
        <v>70160</v>
      </c>
    </row>
    <row r="117" spans="1:24" x14ac:dyDescent="0.2">
      <c r="A117" s="15">
        <v>2022</v>
      </c>
      <c r="B117" s="16">
        <v>1891</v>
      </c>
      <c r="C117" s="17" t="s">
        <v>185</v>
      </c>
      <c r="D117" s="15" t="s">
        <v>23</v>
      </c>
      <c r="E117" s="17" t="s">
        <v>24</v>
      </c>
      <c r="F117" s="15" t="s">
        <v>25</v>
      </c>
      <c r="G117" s="17" t="s">
        <v>65</v>
      </c>
      <c r="H117" s="17" t="s">
        <v>31</v>
      </c>
      <c r="I117" s="17" t="s">
        <v>28</v>
      </c>
      <c r="J117" s="18">
        <v>45159</v>
      </c>
      <c r="K117" s="19">
        <v>295721</v>
      </c>
      <c r="L117" s="19">
        <v>29685</v>
      </c>
      <c r="M117" s="20">
        <v>25478</v>
      </c>
      <c r="N117" s="21">
        <v>158393</v>
      </c>
      <c r="O117" s="21">
        <v>7912</v>
      </c>
      <c r="P117" s="22">
        <v>0</v>
      </c>
      <c r="Q117" s="23">
        <v>0</v>
      </c>
      <c r="R117" s="23">
        <v>0</v>
      </c>
      <c r="S117" s="24">
        <v>0</v>
      </c>
      <c r="T117" s="25">
        <v>0</v>
      </c>
      <c r="U117" s="25">
        <v>0</v>
      </c>
      <c r="V117" s="18">
        <v>70637</v>
      </c>
      <c r="W117" s="19">
        <v>454114</v>
      </c>
      <c r="X117" s="19">
        <v>37597</v>
      </c>
    </row>
    <row r="118" spans="1:24" x14ac:dyDescent="0.2">
      <c r="A118" s="15">
        <v>2022</v>
      </c>
      <c r="B118" s="16">
        <v>1891</v>
      </c>
      <c r="C118" s="17" t="s">
        <v>185</v>
      </c>
      <c r="D118" s="15" t="s">
        <v>23</v>
      </c>
      <c r="E118" s="17" t="s">
        <v>24</v>
      </c>
      <c r="F118" s="15" t="s">
        <v>25</v>
      </c>
      <c r="G118" s="17" t="s">
        <v>67</v>
      </c>
      <c r="H118" s="17" t="s">
        <v>31</v>
      </c>
      <c r="I118" s="17" t="s">
        <v>28</v>
      </c>
      <c r="J118" s="18">
        <v>23317</v>
      </c>
      <c r="K118" s="19">
        <v>155063</v>
      </c>
      <c r="L118" s="19">
        <v>15230</v>
      </c>
      <c r="M118" s="20">
        <v>8397</v>
      </c>
      <c r="N118" s="21">
        <v>45516</v>
      </c>
      <c r="O118" s="21">
        <v>4117</v>
      </c>
      <c r="P118" s="22">
        <v>1645</v>
      </c>
      <c r="Q118" s="23">
        <v>25996</v>
      </c>
      <c r="R118" s="23">
        <v>1</v>
      </c>
      <c r="S118" s="24">
        <v>0</v>
      </c>
      <c r="T118" s="25">
        <v>0</v>
      </c>
      <c r="U118" s="25">
        <v>0</v>
      </c>
      <c r="V118" s="18">
        <v>33359</v>
      </c>
      <c r="W118" s="19">
        <v>226575</v>
      </c>
      <c r="X118" s="19">
        <v>19348</v>
      </c>
    </row>
    <row r="119" spans="1:24" x14ac:dyDescent="0.2">
      <c r="A119" s="15">
        <v>2022</v>
      </c>
      <c r="B119" s="16">
        <v>1892</v>
      </c>
      <c r="C119" s="17" t="s">
        <v>186</v>
      </c>
      <c r="D119" s="15" t="s">
        <v>23</v>
      </c>
      <c r="E119" s="17" t="s">
        <v>24</v>
      </c>
      <c r="F119" s="15" t="s">
        <v>25</v>
      </c>
      <c r="G119" s="17" t="s">
        <v>92</v>
      </c>
      <c r="H119" s="17" t="s">
        <v>31</v>
      </c>
      <c r="I119" s="17" t="s">
        <v>93</v>
      </c>
      <c r="J119" s="18">
        <v>182258.5</v>
      </c>
      <c r="K119" s="19">
        <v>1641037</v>
      </c>
      <c r="L119" s="19">
        <v>102759</v>
      </c>
      <c r="M119" s="20">
        <v>80848.899999999994</v>
      </c>
      <c r="N119" s="21">
        <v>865407</v>
      </c>
      <c r="O119" s="21">
        <v>15402</v>
      </c>
      <c r="P119" s="22">
        <v>30799.1</v>
      </c>
      <c r="Q119" s="23">
        <v>506779</v>
      </c>
      <c r="R119" s="23">
        <v>1579</v>
      </c>
      <c r="S119" s="24" t="s">
        <v>37</v>
      </c>
      <c r="T119" s="25" t="s">
        <v>37</v>
      </c>
      <c r="U119" s="25" t="s">
        <v>37</v>
      </c>
      <c r="V119" s="18">
        <v>293906.5</v>
      </c>
      <c r="W119" s="19">
        <v>3013223</v>
      </c>
      <c r="X119" s="19">
        <v>119740</v>
      </c>
    </row>
    <row r="120" spans="1:24" x14ac:dyDescent="0.2">
      <c r="A120" s="15">
        <v>2022</v>
      </c>
      <c r="B120" s="16">
        <v>1896</v>
      </c>
      <c r="C120" s="17" t="s">
        <v>187</v>
      </c>
      <c r="D120" s="15" t="s">
        <v>23</v>
      </c>
      <c r="E120" s="17" t="s">
        <v>24</v>
      </c>
      <c r="F120" s="15" t="s">
        <v>25</v>
      </c>
      <c r="G120" s="17" t="s">
        <v>72</v>
      </c>
      <c r="H120" s="17" t="s">
        <v>27</v>
      </c>
      <c r="I120" s="17" t="s">
        <v>32</v>
      </c>
      <c r="J120" s="18">
        <v>4757</v>
      </c>
      <c r="K120" s="19">
        <v>49705</v>
      </c>
      <c r="L120" s="19">
        <v>4900</v>
      </c>
      <c r="M120" s="20">
        <v>3204</v>
      </c>
      <c r="N120" s="21">
        <v>31839</v>
      </c>
      <c r="O120" s="21">
        <v>995</v>
      </c>
      <c r="P120" s="22">
        <v>16281</v>
      </c>
      <c r="Q120" s="23">
        <v>202770</v>
      </c>
      <c r="R120" s="23">
        <v>39</v>
      </c>
      <c r="S120" s="24" t="s">
        <v>37</v>
      </c>
      <c r="T120" s="25" t="s">
        <v>37</v>
      </c>
      <c r="U120" s="25" t="s">
        <v>37</v>
      </c>
      <c r="V120" s="18">
        <v>24242</v>
      </c>
      <c r="W120" s="19">
        <v>284314</v>
      </c>
      <c r="X120" s="19">
        <v>5934</v>
      </c>
    </row>
    <row r="121" spans="1:24" x14ac:dyDescent="0.2">
      <c r="A121" s="15">
        <v>2022</v>
      </c>
      <c r="B121" s="16">
        <v>1936</v>
      </c>
      <c r="C121" s="17" t="s">
        <v>188</v>
      </c>
      <c r="D121" s="15" t="s">
        <v>23</v>
      </c>
      <c r="E121" s="17" t="s">
        <v>24</v>
      </c>
      <c r="F121" s="15" t="s">
        <v>25</v>
      </c>
      <c r="G121" s="17" t="s">
        <v>98</v>
      </c>
      <c r="H121" s="17" t="s">
        <v>27</v>
      </c>
      <c r="I121" s="17" t="s">
        <v>28</v>
      </c>
      <c r="J121" s="18">
        <v>17385</v>
      </c>
      <c r="K121" s="19">
        <v>129049</v>
      </c>
      <c r="L121" s="19">
        <v>8911</v>
      </c>
      <c r="M121" s="20">
        <v>11151</v>
      </c>
      <c r="N121" s="21">
        <v>76260</v>
      </c>
      <c r="O121" s="21">
        <v>2399</v>
      </c>
      <c r="P121" s="22">
        <v>1382</v>
      </c>
      <c r="Q121" s="23">
        <v>21299</v>
      </c>
      <c r="R121" s="23">
        <v>1</v>
      </c>
      <c r="S121" s="24">
        <v>0</v>
      </c>
      <c r="T121" s="25">
        <v>0</v>
      </c>
      <c r="U121" s="25">
        <v>0</v>
      </c>
      <c r="V121" s="18">
        <v>29918</v>
      </c>
      <c r="W121" s="19">
        <v>226608</v>
      </c>
      <c r="X121" s="19">
        <v>11311</v>
      </c>
    </row>
    <row r="122" spans="1:24" x14ac:dyDescent="0.2">
      <c r="A122" s="15">
        <v>2022</v>
      </c>
      <c r="B122" s="16">
        <v>1997</v>
      </c>
      <c r="C122" s="17" t="s">
        <v>189</v>
      </c>
      <c r="D122" s="15" t="s">
        <v>23</v>
      </c>
      <c r="E122" s="17" t="s">
        <v>24</v>
      </c>
      <c r="F122" s="15" t="s">
        <v>25</v>
      </c>
      <c r="G122" s="17" t="s">
        <v>35</v>
      </c>
      <c r="H122" s="17" t="s">
        <v>27</v>
      </c>
      <c r="I122" s="17" t="s">
        <v>36</v>
      </c>
      <c r="J122" s="18">
        <v>1371.8</v>
      </c>
      <c r="K122" s="19">
        <v>11921</v>
      </c>
      <c r="L122" s="19">
        <v>1425</v>
      </c>
      <c r="M122" s="20">
        <v>2966.9</v>
      </c>
      <c r="N122" s="21">
        <v>29885</v>
      </c>
      <c r="O122" s="21">
        <v>336</v>
      </c>
      <c r="P122" s="22">
        <v>0</v>
      </c>
      <c r="Q122" s="23">
        <v>0</v>
      </c>
      <c r="R122" s="23">
        <v>0</v>
      </c>
      <c r="S122" s="24">
        <v>0</v>
      </c>
      <c r="T122" s="25">
        <v>0</v>
      </c>
      <c r="U122" s="25">
        <v>0</v>
      </c>
      <c r="V122" s="18">
        <v>4338.7</v>
      </c>
      <c r="W122" s="19">
        <v>41806</v>
      </c>
      <c r="X122" s="19">
        <v>1761</v>
      </c>
    </row>
    <row r="123" spans="1:24" x14ac:dyDescent="0.2">
      <c r="A123" s="15">
        <v>2022</v>
      </c>
      <c r="B123" s="16">
        <v>2001</v>
      </c>
      <c r="C123" s="17" t="s">
        <v>190</v>
      </c>
      <c r="D123" s="15" t="s">
        <v>23</v>
      </c>
      <c r="E123" s="17" t="s">
        <v>24</v>
      </c>
      <c r="F123" s="15" t="s">
        <v>25</v>
      </c>
      <c r="G123" s="17" t="s">
        <v>175</v>
      </c>
      <c r="H123" s="17" t="s">
        <v>31</v>
      </c>
      <c r="I123" s="17" t="s">
        <v>176</v>
      </c>
      <c r="J123" s="18">
        <v>52258</v>
      </c>
      <c r="K123" s="19">
        <v>448656</v>
      </c>
      <c r="L123" s="19">
        <v>32968</v>
      </c>
      <c r="M123" s="20">
        <v>9348</v>
      </c>
      <c r="N123" s="21">
        <v>97247</v>
      </c>
      <c r="O123" s="21">
        <v>1291</v>
      </c>
      <c r="P123" s="22">
        <v>4483</v>
      </c>
      <c r="Q123" s="23">
        <v>48964</v>
      </c>
      <c r="R123" s="23">
        <v>7</v>
      </c>
      <c r="S123" s="24" t="s">
        <v>37</v>
      </c>
      <c r="T123" s="25" t="s">
        <v>37</v>
      </c>
      <c r="U123" s="25" t="s">
        <v>37</v>
      </c>
      <c r="V123" s="18">
        <v>66089</v>
      </c>
      <c r="W123" s="19">
        <v>594867</v>
      </c>
      <c r="X123" s="19">
        <v>34266</v>
      </c>
    </row>
    <row r="124" spans="1:24" x14ac:dyDescent="0.2">
      <c r="A124" s="15">
        <v>2022</v>
      </c>
      <c r="B124" s="16">
        <v>2008</v>
      </c>
      <c r="C124" s="17" t="s">
        <v>191</v>
      </c>
      <c r="D124" s="15" t="s">
        <v>23</v>
      </c>
      <c r="E124" s="17" t="s">
        <v>24</v>
      </c>
      <c r="F124" s="15" t="s">
        <v>25</v>
      </c>
      <c r="G124" s="17" t="s">
        <v>192</v>
      </c>
      <c r="H124" s="17" t="s">
        <v>27</v>
      </c>
      <c r="I124" s="17" t="s">
        <v>193</v>
      </c>
      <c r="J124" s="18">
        <v>9909</v>
      </c>
      <c r="K124" s="19">
        <v>98691</v>
      </c>
      <c r="L124" s="19">
        <v>7122</v>
      </c>
      <c r="M124" s="20">
        <v>6280</v>
      </c>
      <c r="N124" s="21">
        <v>52309</v>
      </c>
      <c r="O124" s="21">
        <v>929</v>
      </c>
      <c r="P124" s="22">
        <v>117</v>
      </c>
      <c r="Q124" s="23">
        <v>917</v>
      </c>
      <c r="R124" s="23">
        <v>6</v>
      </c>
      <c r="S124" s="24">
        <v>0</v>
      </c>
      <c r="T124" s="25">
        <v>0</v>
      </c>
      <c r="U124" s="25">
        <v>0</v>
      </c>
      <c r="V124" s="18">
        <v>16306</v>
      </c>
      <c r="W124" s="19">
        <v>151917</v>
      </c>
      <c r="X124" s="19">
        <v>8057</v>
      </c>
    </row>
    <row r="125" spans="1:24" x14ac:dyDescent="0.2">
      <c r="A125" s="15">
        <v>2022</v>
      </c>
      <c r="B125" s="16">
        <v>2010</v>
      </c>
      <c r="C125" s="17" t="s">
        <v>194</v>
      </c>
      <c r="D125" s="15" t="s">
        <v>23</v>
      </c>
      <c r="E125" s="17" t="s">
        <v>24</v>
      </c>
      <c r="F125" s="15" t="s">
        <v>25</v>
      </c>
      <c r="G125" s="17" t="s">
        <v>195</v>
      </c>
      <c r="H125" s="17" t="s">
        <v>27</v>
      </c>
      <c r="I125" s="17" t="s">
        <v>196</v>
      </c>
      <c r="J125" s="18">
        <v>17392</v>
      </c>
      <c r="K125" s="19">
        <v>160800</v>
      </c>
      <c r="L125" s="19">
        <v>15616</v>
      </c>
      <c r="M125" s="20">
        <v>8772</v>
      </c>
      <c r="N125" s="21">
        <v>87657</v>
      </c>
      <c r="O125" s="21">
        <v>1654</v>
      </c>
      <c r="P125" s="22">
        <v>2423</v>
      </c>
      <c r="Q125" s="23">
        <v>36150</v>
      </c>
      <c r="R125" s="23">
        <v>1</v>
      </c>
      <c r="S125" s="24">
        <v>0</v>
      </c>
      <c r="T125" s="25">
        <v>0</v>
      </c>
      <c r="U125" s="25">
        <v>0</v>
      </c>
      <c r="V125" s="18">
        <v>28587</v>
      </c>
      <c r="W125" s="19">
        <v>284607</v>
      </c>
      <c r="X125" s="19">
        <v>17271</v>
      </c>
    </row>
    <row r="126" spans="1:24" x14ac:dyDescent="0.2">
      <c r="A126" s="15">
        <v>2022</v>
      </c>
      <c r="B126" s="16">
        <v>2049</v>
      </c>
      <c r="C126" s="17" t="s">
        <v>197</v>
      </c>
      <c r="D126" s="15" t="s">
        <v>23</v>
      </c>
      <c r="E126" s="17" t="s">
        <v>24</v>
      </c>
      <c r="F126" s="15" t="s">
        <v>25</v>
      </c>
      <c r="G126" s="17" t="s">
        <v>92</v>
      </c>
      <c r="H126" s="17" t="s">
        <v>31</v>
      </c>
      <c r="I126" s="17" t="s">
        <v>77</v>
      </c>
      <c r="J126" s="18">
        <v>76861.8</v>
      </c>
      <c r="K126" s="19">
        <v>494631</v>
      </c>
      <c r="L126" s="19">
        <v>34383</v>
      </c>
      <c r="M126" s="20">
        <v>16482.2</v>
      </c>
      <c r="N126" s="21">
        <v>110308</v>
      </c>
      <c r="O126" s="21">
        <v>4861</v>
      </c>
      <c r="P126" s="22">
        <v>5724.5</v>
      </c>
      <c r="Q126" s="23">
        <v>46457</v>
      </c>
      <c r="R126" s="23">
        <v>8</v>
      </c>
      <c r="S126" s="24" t="s">
        <v>37</v>
      </c>
      <c r="T126" s="25" t="s">
        <v>37</v>
      </c>
      <c r="U126" s="25" t="s">
        <v>37</v>
      </c>
      <c r="V126" s="18">
        <v>99068.5</v>
      </c>
      <c r="W126" s="19">
        <v>651396</v>
      </c>
      <c r="X126" s="19">
        <v>39252</v>
      </c>
    </row>
    <row r="127" spans="1:24" x14ac:dyDescent="0.2">
      <c r="A127" s="15">
        <v>2022</v>
      </c>
      <c r="B127" s="16">
        <v>2054</v>
      </c>
      <c r="C127" s="17" t="s">
        <v>198</v>
      </c>
      <c r="D127" s="15" t="s">
        <v>23</v>
      </c>
      <c r="E127" s="17" t="s">
        <v>24</v>
      </c>
      <c r="F127" s="15" t="s">
        <v>25</v>
      </c>
      <c r="G127" s="17" t="s">
        <v>161</v>
      </c>
      <c r="H127" s="17" t="s">
        <v>27</v>
      </c>
      <c r="I127" s="17" t="s">
        <v>32</v>
      </c>
      <c r="J127" s="18">
        <v>15348</v>
      </c>
      <c r="K127" s="19">
        <v>100232</v>
      </c>
      <c r="L127" s="19">
        <v>12901</v>
      </c>
      <c r="M127" s="20">
        <v>8546</v>
      </c>
      <c r="N127" s="21">
        <v>57528</v>
      </c>
      <c r="O127" s="21">
        <v>1724</v>
      </c>
      <c r="P127" s="22">
        <v>36635</v>
      </c>
      <c r="Q127" s="23">
        <v>342317</v>
      </c>
      <c r="R127" s="23">
        <v>75</v>
      </c>
      <c r="S127" s="24" t="s">
        <v>37</v>
      </c>
      <c r="T127" s="25" t="s">
        <v>37</v>
      </c>
      <c r="U127" s="25" t="s">
        <v>37</v>
      </c>
      <c r="V127" s="18">
        <v>60529</v>
      </c>
      <c r="W127" s="19">
        <v>500077</v>
      </c>
      <c r="X127" s="19">
        <v>14700</v>
      </c>
    </row>
    <row r="128" spans="1:24" x14ac:dyDescent="0.2">
      <c r="A128" s="15">
        <v>2022</v>
      </c>
      <c r="B128" s="16">
        <v>2056</v>
      </c>
      <c r="C128" s="17" t="s">
        <v>199</v>
      </c>
      <c r="D128" s="15" t="s">
        <v>23</v>
      </c>
      <c r="E128" s="17" t="s">
        <v>24</v>
      </c>
      <c r="F128" s="15" t="s">
        <v>25</v>
      </c>
      <c r="G128" s="17" t="s">
        <v>104</v>
      </c>
      <c r="H128" s="17" t="s">
        <v>27</v>
      </c>
      <c r="I128" s="17" t="s">
        <v>28</v>
      </c>
      <c r="J128" s="18">
        <v>34055</v>
      </c>
      <c r="K128" s="19">
        <v>287022</v>
      </c>
      <c r="L128" s="19">
        <v>26291</v>
      </c>
      <c r="M128" s="20">
        <v>49888</v>
      </c>
      <c r="N128" s="21">
        <v>451701</v>
      </c>
      <c r="O128" s="21">
        <v>5319</v>
      </c>
      <c r="P128" s="22">
        <v>9439</v>
      </c>
      <c r="Q128" s="23">
        <v>124972</v>
      </c>
      <c r="R128" s="23">
        <v>6</v>
      </c>
      <c r="S128" s="24">
        <v>0</v>
      </c>
      <c r="T128" s="25">
        <v>0</v>
      </c>
      <c r="U128" s="25">
        <v>0</v>
      </c>
      <c r="V128" s="18">
        <v>93382</v>
      </c>
      <c r="W128" s="19">
        <v>863695</v>
      </c>
      <c r="X128" s="19">
        <v>31616</v>
      </c>
    </row>
    <row r="129" spans="1:24" x14ac:dyDescent="0.2">
      <c r="A129" s="15">
        <v>2022</v>
      </c>
      <c r="B129" s="16">
        <v>2089</v>
      </c>
      <c r="C129" s="17" t="s">
        <v>200</v>
      </c>
      <c r="D129" s="15" t="s">
        <v>23</v>
      </c>
      <c r="E129" s="17" t="s">
        <v>24</v>
      </c>
      <c r="F129" s="15" t="s">
        <v>25</v>
      </c>
      <c r="G129" s="17" t="s">
        <v>201</v>
      </c>
      <c r="H129" s="17" t="s">
        <v>27</v>
      </c>
      <c r="I129" s="17" t="s">
        <v>136</v>
      </c>
      <c r="J129" s="18">
        <v>4652</v>
      </c>
      <c r="K129" s="19">
        <v>24006</v>
      </c>
      <c r="L129" s="19">
        <v>2417</v>
      </c>
      <c r="M129" s="20">
        <v>1727.6</v>
      </c>
      <c r="N129" s="21">
        <v>8350</v>
      </c>
      <c r="O129" s="21">
        <v>375</v>
      </c>
      <c r="P129" s="22">
        <v>22432.400000000001</v>
      </c>
      <c r="Q129" s="23">
        <v>178887</v>
      </c>
      <c r="R129" s="23">
        <v>14</v>
      </c>
      <c r="S129" s="24">
        <v>0</v>
      </c>
      <c r="T129" s="25">
        <v>0</v>
      </c>
      <c r="U129" s="25">
        <v>0</v>
      </c>
      <c r="V129" s="18">
        <v>28812</v>
      </c>
      <c r="W129" s="19">
        <v>211243</v>
      </c>
      <c r="X129" s="19">
        <v>2806</v>
      </c>
    </row>
    <row r="130" spans="1:24" x14ac:dyDescent="0.2">
      <c r="A130" s="15">
        <v>2022</v>
      </c>
      <c r="B130" s="16">
        <v>2144</v>
      </c>
      <c r="C130" s="17" t="s">
        <v>202</v>
      </c>
      <c r="D130" s="15" t="s">
        <v>23</v>
      </c>
      <c r="E130" s="17" t="s">
        <v>24</v>
      </c>
      <c r="F130" s="15" t="s">
        <v>25</v>
      </c>
      <c r="G130" s="17" t="s">
        <v>203</v>
      </c>
      <c r="H130" s="17" t="s">
        <v>27</v>
      </c>
      <c r="I130" s="17" t="s">
        <v>136</v>
      </c>
      <c r="J130" s="18">
        <v>17572</v>
      </c>
      <c r="K130" s="19">
        <v>119243</v>
      </c>
      <c r="L130" s="19">
        <v>14006</v>
      </c>
      <c r="M130" s="20">
        <v>29327</v>
      </c>
      <c r="N130" s="21">
        <v>185733</v>
      </c>
      <c r="O130" s="21">
        <v>2727</v>
      </c>
      <c r="P130" s="22">
        <v>2570</v>
      </c>
      <c r="Q130" s="23">
        <v>18124</v>
      </c>
      <c r="R130" s="23">
        <v>5</v>
      </c>
      <c r="S130" s="24" t="s">
        <v>37</v>
      </c>
      <c r="T130" s="25" t="s">
        <v>37</v>
      </c>
      <c r="U130" s="25" t="s">
        <v>37</v>
      </c>
      <c r="V130" s="18">
        <v>49469</v>
      </c>
      <c r="W130" s="19">
        <v>323100</v>
      </c>
      <c r="X130" s="19">
        <v>16738</v>
      </c>
    </row>
    <row r="131" spans="1:24" x14ac:dyDescent="0.2">
      <c r="A131" s="15">
        <v>2022</v>
      </c>
      <c r="B131" s="16">
        <v>2194</v>
      </c>
      <c r="C131" s="17" t="s">
        <v>204</v>
      </c>
      <c r="D131" s="15" t="s">
        <v>23</v>
      </c>
      <c r="E131" s="17" t="s">
        <v>24</v>
      </c>
      <c r="F131" s="15" t="s">
        <v>25</v>
      </c>
      <c r="G131" s="17" t="s">
        <v>92</v>
      </c>
      <c r="H131" s="17" t="s">
        <v>27</v>
      </c>
      <c r="I131" s="17" t="s">
        <v>93</v>
      </c>
      <c r="J131" s="18">
        <v>7914.5</v>
      </c>
      <c r="K131" s="19">
        <v>81350</v>
      </c>
      <c r="L131" s="19">
        <v>5915</v>
      </c>
      <c r="M131" s="20">
        <v>6726.5</v>
      </c>
      <c r="N131" s="21">
        <v>79991</v>
      </c>
      <c r="O131" s="21">
        <v>1290</v>
      </c>
      <c r="P131" s="22">
        <v>8282.1</v>
      </c>
      <c r="Q131" s="23">
        <v>119576</v>
      </c>
      <c r="R131" s="23">
        <v>24</v>
      </c>
      <c r="S131" s="24" t="s">
        <v>37</v>
      </c>
      <c r="T131" s="25" t="s">
        <v>37</v>
      </c>
      <c r="U131" s="25" t="s">
        <v>37</v>
      </c>
      <c r="V131" s="18">
        <v>22923.1</v>
      </c>
      <c r="W131" s="19">
        <v>280917</v>
      </c>
      <c r="X131" s="19">
        <v>7229</v>
      </c>
    </row>
    <row r="132" spans="1:24" x14ac:dyDescent="0.2">
      <c r="A132" s="15">
        <v>2022</v>
      </c>
      <c r="B132" s="16">
        <v>2212</v>
      </c>
      <c r="C132" s="17" t="s">
        <v>205</v>
      </c>
      <c r="D132" s="15" t="s">
        <v>23</v>
      </c>
      <c r="E132" s="17" t="s">
        <v>24</v>
      </c>
      <c r="F132" s="15" t="s">
        <v>25</v>
      </c>
      <c r="G132" s="17" t="s">
        <v>67</v>
      </c>
      <c r="H132" s="17" t="s">
        <v>31</v>
      </c>
      <c r="I132" s="17" t="s">
        <v>68</v>
      </c>
      <c r="J132" s="18">
        <v>873.5</v>
      </c>
      <c r="K132" s="19">
        <v>6284</v>
      </c>
      <c r="L132" s="19">
        <v>473</v>
      </c>
      <c r="M132" s="20">
        <v>14.5</v>
      </c>
      <c r="N132" s="21">
        <v>96</v>
      </c>
      <c r="O132" s="21">
        <v>9</v>
      </c>
      <c r="P132" s="22" t="s">
        <v>37</v>
      </c>
      <c r="Q132" s="23" t="s">
        <v>37</v>
      </c>
      <c r="R132" s="23" t="s">
        <v>37</v>
      </c>
      <c r="S132" s="24" t="s">
        <v>37</v>
      </c>
      <c r="T132" s="25" t="s">
        <v>37</v>
      </c>
      <c r="U132" s="25" t="s">
        <v>37</v>
      </c>
      <c r="V132" s="18">
        <v>888</v>
      </c>
      <c r="W132" s="19">
        <v>6380</v>
      </c>
      <c r="X132" s="19">
        <v>482</v>
      </c>
    </row>
    <row r="133" spans="1:24" x14ac:dyDescent="0.2">
      <c r="A133" s="15">
        <v>2022</v>
      </c>
      <c r="B133" s="16">
        <v>2212</v>
      </c>
      <c r="C133" s="17" t="s">
        <v>205</v>
      </c>
      <c r="D133" s="15" t="s">
        <v>23</v>
      </c>
      <c r="E133" s="17" t="s">
        <v>24</v>
      </c>
      <c r="F133" s="15" t="s">
        <v>25</v>
      </c>
      <c r="G133" s="17" t="s">
        <v>48</v>
      </c>
      <c r="H133" s="17" t="s">
        <v>31</v>
      </c>
      <c r="I133" s="17" t="s">
        <v>68</v>
      </c>
      <c r="J133" s="18">
        <v>43020.9</v>
      </c>
      <c r="K133" s="19">
        <v>290157</v>
      </c>
      <c r="L133" s="19">
        <v>22208</v>
      </c>
      <c r="M133" s="20">
        <v>5728.8</v>
      </c>
      <c r="N133" s="21">
        <v>42582</v>
      </c>
      <c r="O133" s="21">
        <v>1156</v>
      </c>
      <c r="P133" s="22">
        <v>5396</v>
      </c>
      <c r="Q133" s="23">
        <v>67918</v>
      </c>
      <c r="R133" s="23">
        <v>10</v>
      </c>
      <c r="S133" s="24" t="s">
        <v>37</v>
      </c>
      <c r="T133" s="25" t="s">
        <v>37</v>
      </c>
      <c r="U133" s="25" t="s">
        <v>37</v>
      </c>
      <c r="V133" s="18">
        <v>54145.7</v>
      </c>
      <c r="W133" s="19">
        <v>400657</v>
      </c>
      <c r="X133" s="19">
        <v>23374</v>
      </c>
    </row>
    <row r="134" spans="1:24" x14ac:dyDescent="0.2">
      <c r="A134" s="15">
        <v>2022</v>
      </c>
      <c r="B134" s="16">
        <v>2247</v>
      </c>
      <c r="C134" s="17" t="s">
        <v>206</v>
      </c>
      <c r="D134" s="15" t="s">
        <v>23</v>
      </c>
      <c r="E134" s="17" t="s">
        <v>24</v>
      </c>
      <c r="F134" s="15" t="s">
        <v>25</v>
      </c>
      <c r="G134" s="17" t="s">
        <v>98</v>
      </c>
      <c r="H134" s="17" t="s">
        <v>27</v>
      </c>
      <c r="I134" s="17" t="s">
        <v>28</v>
      </c>
      <c r="J134" s="18">
        <v>48844</v>
      </c>
      <c r="K134" s="19">
        <v>453136</v>
      </c>
      <c r="L134" s="19">
        <v>29321</v>
      </c>
      <c r="M134" s="20">
        <v>37059</v>
      </c>
      <c r="N134" s="21">
        <v>308232</v>
      </c>
      <c r="O134" s="21">
        <v>4795</v>
      </c>
      <c r="P134" s="22">
        <v>8292</v>
      </c>
      <c r="Q134" s="23">
        <v>117218</v>
      </c>
      <c r="R134" s="23">
        <v>8</v>
      </c>
      <c r="S134" s="24">
        <v>0</v>
      </c>
      <c r="T134" s="25">
        <v>0</v>
      </c>
      <c r="U134" s="25">
        <v>0</v>
      </c>
      <c r="V134" s="18">
        <v>94195</v>
      </c>
      <c r="W134" s="19">
        <v>878586</v>
      </c>
      <c r="X134" s="19">
        <v>34124</v>
      </c>
    </row>
    <row r="135" spans="1:24" x14ac:dyDescent="0.2">
      <c r="A135" s="15">
        <v>2022</v>
      </c>
      <c r="B135" s="16">
        <v>2248</v>
      </c>
      <c r="C135" s="17" t="s">
        <v>207</v>
      </c>
      <c r="D135" s="15" t="s">
        <v>23</v>
      </c>
      <c r="E135" s="17" t="s">
        <v>24</v>
      </c>
      <c r="F135" s="15" t="s">
        <v>25</v>
      </c>
      <c r="G135" s="17" t="s">
        <v>33</v>
      </c>
      <c r="H135" s="17" t="s">
        <v>27</v>
      </c>
      <c r="I135" s="17" t="s">
        <v>28</v>
      </c>
      <c r="J135" s="18">
        <v>21848</v>
      </c>
      <c r="K135" s="19">
        <v>198193</v>
      </c>
      <c r="L135" s="19">
        <v>13571</v>
      </c>
      <c r="M135" s="20">
        <v>20348</v>
      </c>
      <c r="N135" s="21">
        <v>172606</v>
      </c>
      <c r="O135" s="21">
        <v>2819</v>
      </c>
      <c r="P135" s="22">
        <v>5448</v>
      </c>
      <c r="Q135" s="23">
        <v>77249</v>
      </c>
      <c r="R135" s="23">
        <v>3</v>
      </c>
      <c r="S135" s="24">
        <v>0</v>
      </c>
      <c r="T135" s="25">
        <v>0</v>
      </c>
      <c r="U135" s="25">
        <v>0</v>
      </c>
      <c r="V135" s="18">
        <v>47644</v>
      </c>
      <c r="W135" s="19">
        <v>448048</v>
      </c>
      <c r="X135" s="19">
        <v>16393</v>
      </c>
    </row>
    <row r="136" spans="1:24" x14ac:dyDescent="0.2">
      <c r="A136" s="15">
        <v>2022</v>
      </c>
      <c r="B136" s="16">
        <v>2273</v>
      </c>
      <c r="C136" s="17" t="s">
        <v>208</v>
      </c>
      <c r="D136" s="15" t="s">
        <v>23</v>
      </c>
      <c r="E136" s="17" t="s">
        <v>24</v>
      </c>
      <c r="F136" s="15" t="s">
        <v>25</v>
      </c>
      <c r="G136" s="17" t="s">
        <v>35</v>
      </c>
      <c r="H136" s="17" t="s">
        <v>27</v>
      </c>
      <c r="I136" s="17" t="s">
        <v>36</v>
      </c>
      <c r="J136" s="18">
        <v>1783.9</v>
      </c>
      <c r="K136" s="19">
        <v>13094</v>
      </c>
      <c r="L136" s="19">
        <v>1534</v>
      </c>
      <c r="M136" s="20">
        <v>1206.3</v>
      </c>
      <c r="N136" s="21">
        <v>9366</v>
      </c>
      <c r="O136" s="21">
        <v>308</v>
      </c>
      <c r="P136" s="22">
        <v>1047.4000000000001</v>
      </c>
      <c r="Q136" s="23">
        <v>9417</v>
      </c>
      <c r="R136" s="23">
        <v>2</v>
      </c>
      <c r="S136" s="24">
        <v>0</v>
      </c>
      <c r="T136" s="25">
        <v>0</v>
      </c>
      <c r="U136" s="25">
        <v>0</v>
      </c>
      <c r="V136" s="18">
        <v>4037.6</v>
      </c>
      <c r="W136" s="19">
        <v>31877</v>
      </c>
      <c r="X136" s="19">
        <v>1844</v>
      </c>
    </row>
    <row r="137" spans="1:24" x14ac:dyDescent="0.2">
      <c r="A137" s="15">
        <v>2022</v>
      </c>
      <c r="B137" s="16">
        <v>2285</v>
      </c>
      <c r="C137" s="17" t="s">
        <v>209</v>
      </c>
      <c r="D137" s="15" t="s">
        <v>23</v>
      </c>
      <c r="E137" s="17" t="s">
        <v>24</v>
      </c>
      <c r="F137" s="15" t="s">
        <v>25</v>
      </c>
      <c r="G137" s="17" t="s">
        <v>173</v>
      </c>
      <c r="H137" s="17" t="s">
        <v>27</v>
      </c>
      <c r="I137" s="17" t="s">
        <v>210</v>
      </c>
      <c r="J137" s="18">
        <v>11591</v>
      </c>
      <c r="K137" s="19">
        <v>105369</v>
      </c>
      <c r="L137" s="19">
        <v>10033</v>
      </c>
      <c r="M137" s="20">
        <v>4515</v>
      </c>
      <c r="N137" s="21">
        <v>39064</v>
      </c>
      <c r="O137" s="21">
        <v>1529</v>
      </c>
      <c r="P137" s="22">
        <v>14594</v>
      </c>
      <c r="Q137" s="23">
        <v>175293</v>
      </c>
      <c r="R137" s="23">
        <v>164</v>
      </c>
      <c r="S137" s="24">
        <v>0</v>
      </c>
      <c r="T137" s="25">
        <v>0</v>
      </c>
      <c r="U137" s="25">
        <v>0</v>
      </c>
      <c r="V137" s="18">
        <v>30700</v>
      </c>
      <c r="W137" s="19">
        <v>319726</v>
      </c>
      <c r="X137" s="19">
        <v>11726</v>
      </c>
    </row>
    <row r="138" spans="1:24" x14ac:dyDescent="0.2">
      <c r="A138" s="15">
        <v>2022</v>
      </c>
      <c r="B138" s="16">
        <v>2394</v>
      </c>
      <c r="C138" s="17" t="s">
        <v>211</v>
      </c>
      <c r="D138" s="15" t="s">
        <v>23</v>
      </c>
      <c r="E138" s="17" t="s">
        <v>24</v>
      </c>
      <c r="F138" s="15" t="s">
        <v>25</v>
      </c>
      <c r="G138" s="17" t="s">
        <v>145</v>
      </c>
      <c r="H138" s="17" t="s">
        <v>31</v>
      </c>
      <c r="I138" s="17" t="s">
        <v>77</v>
      </c>
      <c r="J138" s="18">
        <v>3785</v>
      </c>
      <c r="K138" s="19">
        <v>45376</v>
      </c>
      <c r="L138" s="19">
        <v>2244</v>
      </c>
      <c r="M138" s="20">
        <v>18511</v>
      </c>
      <c r="N138" s="21">
        <v>143983</v>
      </c>
      <c r="O138" s="21">
        <v>1226</v>
      </c>
      <c r="P138" s="22" t="s">
        <v>37</v>
      </c>
      <c r="Q138" s="23" t="s">
        <v>37</v>
      </c>
      <c r="R138" s="23" t="s">
        <v>37</v>
      </c>
      <c r="S138" s="24" t="s">
        <v>37</v>
      </c>
      <c r="T138" s="25" t="s">
        <v>37</v>
      </c>
      <c r="U138" s="25" t="s">
        <v>37</v>
      </c>
      <c r="V138" s="18">
        <v>22296</v>
      </c>
      <c r="W138" s="19">
        <v>189359</v>
      </c>
      <c r="X138" s="19">
        <v>3470</v>
      </c>
    </row>
    <row r="139" spans="1:24" x14ac:dyDescent="0.2">
      <c r="A139" s="15">
        <v>2022</v>
      </c>
      <c r="B139" s="16">
        <v>2409</v>
      </c>
      <c r="C139" s="17" t="s">
        <v>212</v>
      </c>
      <c r="D139" s="15" t="s">
        <v>23</v>
      </c>
      <c r="E139" s="17" t="s">
        <v>24</v>
      </c>
      <c r="F139" s="15" t="s">
        <v>25</v>
      </c>
      <c r="G139" s="17" t="s">
        <v>92</v>
      </c>
      <c r="H139" s="17" t="s">
        <v>27</v>
      </c>
      <c r="I139" s="17" t="s">
        <v>93</v>
      </c>
      <c r="J139" s="18">
        <v>83438</v>
      </c>
      <c r="K139" s="19">
        <v>641945</v>
      </c>
      <c r="L139" s="19">
        <v>46999</v>
      </c>
      <c r="M139" s="20">
        <v>86154</v>
      </c>
      <c r="N139" s="21">
        <v>657026</v>
      </c>
      <c r="O139" s="21">
        <v>6486</v>
      </c>
      <c r="P139" s="22">
        <v>0</v>
      </c>
      <c r="Q139" s="23">
        <v>0</v>
      </c>
      <c r="R139" s="23">
        <v>0</v>
      </c>
      <c r="S139" s="24" t="s">
        <v>37</v>
      </c>
      <c r="T139" s="25" t="s">
        <v>37</v>
      </c>
      <c r="U139" s="25" t="s">
        <v>37</v>
      </c>
      <c r="V139" s="18">
        <v>169592</v>
      </c>
      <c r="W139" s="19">
        <v>1298971</v>
      </c>
      <c r="X139" s="19">
        <v>53485</v>
      </c>
    </row>
    <row r="140" spans="1:24" x14ac:dyDescent="0.2">
      <c r="A140" s="15">
        <v>2022</v>
      </c>
      <c r="B140" s="16">
        <v>2411</v>
      </c>
      <c r="C140" s="17" t="s">
        <v>213</v>
      </c>
      <c r="D140" s="15" t="s">
        <v>23</v>
      </c>
      <c r="E140" s="17" t="s">
        <v>24</v>
      </c>
      <c r="F140" s="15" t="s">
        <v>25</v>
      </c>
      <c r="G140" s="17" t="s">
        <v>98</v>
      </c>
      <c r="H140" s="17" t="s">
        <v>27</v>
      </c>
      <c r="I140" s="17" t="s">
        <v>28</v>
      </c>
      <c r="J140" s="18">
        <v>6028</v>
      </c>
      <c r="K140" s="19">
        <v>53372</v>
      </c>
      <c r="L140" s="19">
        <v>4145</v>
      </c>
      <c r="M140" s="20">
        <v>6581</v>
      </c>
      <c r="N140" s="21">
        <v>55502</v>
      </c>
      <c r="O140" s="21">
        <v>1225</v>
      </c>
      <c r="P140" s="22">
        <v>5906</v>
      </c>
      <c r="Q140" s="23">
        <v>84997</v>
      </c>
      <c r="R140" s="23">
        <v>4</v>
      </c>
      <c r="S140" s="24">
        <v>0</v>
      </c>
      <c r="T140" s="25">
        <v>0</v>
      </c>
      <c r="U140" s="25">
        <v>0</v>
      </c>
      <c r="V140" s="18">
        <v>18515</v>
      </c>
      <c r="W140" s="19">
        <v>193871</v>
      </c>
      <c r="X140" s="19">
        <v>5374</v>
      </c>
    </row>
    <row r="141" spans="1:24" x14ac:dyDescent="0.2">
      <c r="A141" s="15">
        <v>2022</v>
      </c>
      <c r="B141" s="16">
        <v>2442</v>
      </c>
      <c r="C141" s="17" t="s">
        <v>214</v>
      </c>
      <c r="D141" s="15" t="s">
        <v>23</v>
      </c>
      <c r="E141" s="17" t="s">
        <v>24</v>
      </c>
      <c r="F141" s="15" t="s">
        <v>25</v>
      </c>
      <c r="G141" s="17" t="s">
        <v>92</v>
      </c>
      <c r="H141" s="17" t="s">
        <v>27</v>
      </c>
      <c r="I141" s="17" t="s">
        <v>93</v>
      </c>
      <c r="J141" s="18">
        <v>85785.4</v>
      </c>
      <c r="K141" s="19">
        <v>804509</v>
      </c>
      <c r="L141" s="19">
        <v>54231</v>
      </c>
      <c r="M141" s="20">
        <v>47962.2</v>
      </c>
      <c r="N141" s="21">
        <v>526638</v>
      </c>
      <c r="O141" s="21">
        <v>9088</v>
      </c>
      <c r="P141" s="22">
        <v>15099.8</v>
      </c>
      <c r="Q141" s="23">
        <v>201107</v>
      </c>
      <c r="R141" s="23">
        <v>18</v>
      </c>
      <c r="S141" s="24" t="s">
        <v>37</v>
      </c>
      <c r="T141" s="25" t="s">
        <v>37</v>
      </c>
      <c r="U141" s="25" t="s">
        <v>37</v>
      </c>
      <c r="V141" s="18">
        <v>148847.4</v>
      </c>
      <c r="W141" s="19">
        <v>1532254</v>
      </c>
      <c r="X141" s="19">
        <v>63337</v>
      </c>
    </row>
    <row r="142" spans="1:24" x14ac:dyDescent="0.2">
      <c r="A142" s="15">
        <v>2022</v>
      </c>
      <c r="B142" s="16">
        <v>2487</v>
      </c>
      <c r="C142" s="17" t="s">
        <v>215</v>
      </c>
      <c r="D142" s="15" t="s">
        <v>23</v>
      </c>
      <c r="E142" s="17" t="s">
        <v>24</v>
      </c>
      <c r="F142" s="15" t="s">
        <v>25</v>
      </c>
      <c r="G142" s="17" t="s">
        <v>65</v>
      </c>
      <c r="H142" s="17" t="s">
        <v>27</v>
      </c>
      <c r="I142" s="17" t="s">
        <v>55</v>
      </c>
      <c r="J142" s="18">
        <v>4894.8</v>
      </c>
      <c r="K142" s="19">
        <v>37659</v>
      </c>
      <c r="L142" s="19">
        <v>2925</v>
      </c>
      <c r="M142" s="20">
        <v>9772.1</v>
      </c>
      <c r="N142" s="21">
        <v>73920</v>
      </c>
      <c r="O142" s="21">
        <v>991</v>
      </c>
      <c r="P142" s="22">
        <v>11249.3</v>
      </c>
      <c r="Q142" s="23">
        <v>114240</v>
      </c>
      <c r="R142" s="23">
        <v>17</v>
      </c>
      <c r="S142" s="24" t="s">
        <v>37</v>
      </c>
      <c r="T142" s="25" t="s">
        <v>37</v>
      </c>
      <c r="U142" s="25" t="s">
        <v>37</v>
      </c>
      <c r="V142" s="18">
        <v>25916.2</v>
      </c>
      <c r="W142" s="19">
        <v>225819</v>
      </c>
      <c r="X142" s="19">
        <v>3933</v>
      </c>
    </row>
    <row r="143" spans="1:24" x14ac:dyDescent="0.2">
      <c r="A143" s="15">
        <v>2022</v>
      </c>
      <c r="B143" s="16">
        <v>2502</v>
      </c>
      <c r="C143" s="17" t="s">
        <v>216</v>
      </c>
      <c r="D143" s="15" t="s">
        <v>23</v>
      </c>
      <c r="E143" s="17" t="s">
        <v>24</v>
      </c>
      <c r="F143" s="15" t="s">
        <v>25</v>
      </c>
      <c r="G143" s="17" t="s">
        <v>161</v>
      </c>
      <c r="H143" s="17" t="s">
        <v>31</v>
      </c>
      <c r="I143" s="17" t="s">
        <v>32</v>
      </c>
      <c r="J143" s="18">
        <v>39156.9</v>
      </c>
      <c r="K143" s="19">
        <v>227265</v>
      </c>
      <c r="L143" s="19">
        <v>17767</v>
      </c>
      <c r="M143" s="20">
        <v>1874.5</v>
      </c>
      <c r="N143" s="21">
        <v>10965</v>
      </c>
      <c r="O143" s="21">
        <v>670</v>
      </c>
      <c r="P143" s="22">
        <v>1424.9</v>
      </c>
      <c r="Q143" s="23">
        <v>10371</v>
      </c>
      <c r="R143" s="23">
        <v>168</v>
      </c>
      <c r="S143" s="24" t="s">
        <v>37</v>
      </c>
      <c r="T143" s="25" t="s">
        <v>37</v>
      </c>
      <c r="U143" s="25" t="s">
        <v>37</v>
      </c>
      <c r="V143" s="18">
        <v>42456.3</v>
      </c>
      <c r="W143" s="19">
        <v>248601</v>
      </c>
      <c r="X143" s="19">
        <v>18605</v>
      </c>
    </row>
    <row r="144" spans="1:24" x14ac:dyDescent="0.2">
      <c r="A144" s="15">
        <v>2022</v>
      </c>
      <c r="B144" s="16">
        <v>2507</v>
      </c>
      <c r="C144" s="17" t="s">
        <v>217</v>
      </c>
      <c r="D144" s="15" t="s">
        <v>23</v>
      </c>
      <c r="E144" s="17" t="s">
        <v>24</v>
      </c>
      <c r="F144" s="15" t="s">
        <v>25</v>
      </c>
      <c r="G144" s="17" t="s">
        <v>57</v>
      </c>
      <c r="H144" s="17" t="s">
        <v>27</v>
      </c>
      <c r="I144" s="17" t="s">
        <v>218</v>
      </c>
      <c r="J144" s="18">
        <v>43974</v>
      </c>
      <c r="K144" s="19">
        <v>274745</v>
      </c>
      <c r="L144" s="19">
        <v>46290</v>
      </c>
      <c r="M144" s="20">
        <v>110330</v>
      </c>
      <c r="N144" s="21">
        <v>704221</v>
      </c>
      <c r="O144" s="21">
        <v>6962</v>
      </c>
      <c r="P144" s="22" t="s">
        <v>37</v>
      </c>
      <c r="Q144" s="23" t="s">
        <v>37</v>
      </c>
      <c r="R144" s="23" t="s">
        <v>37</v>
      </c>
      <c r="S144" s="24" t="s">
        <v>37</v>
      </c>
      <c r="T144" s="25" t="s">
        <v>37</v>
      </c>
      <c r="U144" s="25" t="s">
        <v>37</v>
      </c>
      <c r="V144" s="18">
        <v>154304</v>
      </c>
      <c r="W144" s="19">
        <v>978966</v>
      </c>
      <c r="X144" s="19">
        <v>53252</v>
      </c>
    </row>
    <row r="145" spans="1:24" x14ac:dyDescent="0.2">
      <c r="A145" s="15">
        <v>2022</v>
      </c>
      <c r="B145" s="16">
        <v>2548</v>
      </c>
      <c r="C145" s="17" t="s">
        <v>219</v>
      </c>
      <c r="D145" s="15" t="s">
        <v>23</v>
      </c>
      <c r="E145" s="17" t="s">
        <v>24</v>
      </c>
      <c r="F145" s="15" t="s">
        <v>25</v>
      </c>
      <c r="G145" s="17" t="s">
        <v>220</v>
      </c>
      <c r="H145" s="17" t="s">
        <v>27</v>
      </c>
      <c r="I145" s="17" t="s">
        <v>136</v>
      </c>
      <c r="J145" s="18">
        <v>15253.1</v>
      </c>
      <c r="K145" s="19">
        <v>88628</v>
      </c>
      <c r="L145" s="19">
        <v>17550</v>
      </c>
      <c r="M145" s="20">
        <v>26569.4</v>
      </c>
      <c r="N145" s="21">
        <v>165479</v>
      </c>
      <c r="O145" s="21">
        <v>3888</v>
      </c>
      <c r="P145" s="22">
        <v>8146.4</v>
      </c>
      <c r="Q145" s="23">
        <v>66676</v>
      </c>
      <c r="R145" s="23">
        <v>9</v>
      </c>
      <c r="S145" s="24">
        <v>0</v>
      </c>
      <c r="T145" s="25">
        <v>0</v>
      </c>
      <c r="U145" s="25">
        <v>0</v>
      </c>
      <c r="V145" s="18">
        <v>49968.9</v>
      </c>
      <c r="W145" s="19">
        <v>320783</v>
      </c>
      <c r="X145" s="19">
        <v>21447</v>
      </c>
    </row>
    <row r="146" spans="1:24" x14ac:dyDescent="0.2">
      <c r="A146" s="15">
        <v>2022</v>
      </c>
      <c r="B146" s="16">
        <v>2651</v>
      </c>
      <c r="C146" s="17" t="s">
        <v>221</v>
      </c>
      <c r="D146" s="15" t="s">
        <v>23</v>
      </c>
      <c r="E146" s="17" t="s">
        <v>24</v>
      </c>
      <c r="F146" s="15" t="s">
        <v>25</v>
      </c>
      <c r="G146" s="17" t="s">
        <v>161</v>
      </c>
      <c r="H146" s="17" t="s">
        <v>31</v>
      </c>
      <c r="I146" s="17" t="s">
        <v>32</v>
      </c>
      <c r="J146" s="18">
        <v>32224</v>
      </c>
      <c r="K146" s="19">
        <v>186043</v>
      </c>
      <c r="L146" s="19">
        <v>11244</v>
      </c>
      <c r="M146" s="20">
        <v>2365</v>
      </c>
      <c r="N146" s="21">
        <v>14617</v>
      </c>
      <c r="O146" s="21">
        <v>471</v>
      </c>
      <c r="P146" s="22">
        <v>1718</v>
      </c>
      <c r="Q146" s="23">
        <v>15389</v>
      </c>
      <c r="R146" s="23">
        <v>8</v>
      </c>
      <c r="S146" s="24" t="s">
        <v>37</v>
      </c>
      <c r="T146" s="25" t="s">
        <v>37</v>
      </c>
      <c r="U146" s="25" t="s">
        <v>37</v>
      </c>
      <c r="V146" s="18">
        <v>36307</v>
      </c>
      <c r="W146" s="19">
        <v>216049</v>
      </c>
      <c r="X146" s="19">
        <v>11723</v>
      </c>
    </row>
    <row r="147" spans="1:24" x14ac:dyDescent="0.2">
      <c r="A147" s="15">
        <v>2022</v>
      </c>
      <c r="B147" s="16">
        <v>2652</v>
      </c>
      <c r="C147" s="17" t="s">
        <v>222</v>
      </c>
      <c r="D147" s="15" t="s">
        <v>23</v>
      </c>
      <c r="E147" s="17" t="s">
        <v>24</v>
      </c>
      <c r="F147" s="15" t="s">
        <v>25</v>
      </c>
      <c r="G147" s="17" t="s">
        <v>87</v>
      </c>
      <c r="H147" s="17" t="s">
        <v>31</v>
      </c>
      <c r="I147" s="17" t="s">
        <v>77</v>
      </c>
      <c r="J147" s="18">
        <v>9754</v>
      </c>
      <c r="K147" s="19">
        <v>71266</v>
      </c>
      <c r="L147" s="19">
        <v>3890</v>
      </c>
      <c r="M147" s="20">
        <v>9</v>
      </c>
      <c r="N147" s="21">
        <v>24</v>
      </c>
      <c r="O147" s="21">
        <v>10</v>
      </c>
      <c r="P147" s="22">
        <v>16298</v>
      </c>
      <c r="Q147" s="23">
        <v>177516</v>
      </c>
      <c r="R147" s="23">
        <v>1195</v>
      </c>
      <c r="S147" s="24" t="s">
        <v>37</v>
      </c>
      <c r="T147" s="25" t="s">
        <v>37</v>
      </c>
      <c r="U147" s="25" t="s">
        <v>37</v>
      </c>
      <c r="V147" s="18">
        <v>26061</v>
      </c>
      <c r="W147" s="19">
        <v>248806</v>
      </c>
      <c r="X147" s="19">
        <v>5095</v>
      </c>
    </row>
    <row r="148" spans="1:24" x14ac:dyDescent="0.2">
      <c r="A148" s="15">
        <v>2022</v>
      </c>
      <c r="B148" s="16">
        <v>2678</v>
      </c>
      <c r="C148" s="17" t="s">
        <v>223</v>
      </c>
      <c r="D148" s="15" t="s">
        <v>23</v>
      </c>
      <c r="E148" s="17" t="s">
        <v>24</v>
      </c>
      <c r="F148" s="15" t="s">
        <v>25</v>
      </c>
      <c r="G148" s="17" t="s">
        <v>117</v>
      </c>
      <c r="H148" s="17" t="s">
        <v>31</v>
      </c>
      <c r="I148" s="17" t="s">
        <v>36</v>
      </c>
      <c r="J148" s="18">
        <v>36250</v>
      </c>
      <c r="K148" s="19">
        <v>256435</v>
      </c>
      <c r="L148" s="19">
        <v>20000</v>
      </c>
      <c r="M148" s="20">
        <v>12794</v>
      </c>
      <c r="N148" s="21">
        <v>91627</v>
      </c>
      <c r="O148" s="21">
        <v>2236</v>
      </c>
      <c r="P148" s="22">
        <v>1854</v>
      </c>
      <c r="Q148" s="23">
        <v>16266</v>
      </c>
      <c r="R148" s="23">
        <v>11</v>
      </c>
      <c r="S148" s="24" t="s">
        <v>37</v>
      </c>
      <c r="T148" s="25" t="s">
        <v>37</v>
      </c>
      <c r="U148" s="25" t="s">
        <v>37</v>
      </c>
      <c r="V148" s="18">
        <v>50898</v>
      </c>
      <c r="W148" s="19">
        <v>364328</v>
      </c>
      <c r="X148" s="19">
        <v>22247</v>
      </c>
    </row>
    <row r="149" spans="1:24" x14ac:dyDescent="0.2">
      <c r="A149" s="15">
        <v>2022</v>
      </c>
      <c r="B149" s="16">
        <v>2774</v>
      </c>
      <c r="C149" s="17" t="s">
        <v>224</v>
      </c>
      <c r="D149" s="15" t="s">
        <v>23</v>
      </c>
      <c r="E149" s="17" t="s">
        <v>24</v>
      </c>
      <c r="F149" s="15" t="s">
        <v>25</v>
      </c>
      <c r="G149" s="17" t="s">
        <v>76</v>
      </c>
      <c r="H149" s="17" t="s">
        <v>31</v>
      </c>
      <c r="I149" s="17" t="s">
        <v>77</v>
      </c>
      <c r="J149" s="18">
        <v>5412.4</v>
      </c>
      <c r="K149" s="19">
        <v>27581</v>
      </c>
      <c r="L149" s="19">
        <v>3187</v>
      </c>
      <c r="M149" s="20">
        <v>14424.7</v>
      </c>
      <c r="N149" s="21">
        <v>92617</v>
      </c>
      <c r="O149" s="21">
        <v>2598</v>
      </c>
      <c r="P149" s="22">
        <v>9150.9</v>
      </c>
      <c r="Q149" s="23">
        <v>99846</v>
      </c>
      <c r="R149" s="23">
        <v>86</v>
      </c>
      <c r="S149" s="24" t="s">
        <v>37</v>
      </c>
      <c r="T149" s="25" t="s">
        <v>37</v>
      </c>
      <c r="U149" s="25" t="s">
        <v>37</v>
      </c>
      <c r="V149" s="18">
        <v>28988</v>
      </c>
      <c r="W149" s="19">
        <v>220044</v>
      </c>
      <c r="X149" s="19">
        <v>5871</v>
      </c>
    </row>
    <row r="150" spans="1:24" x14ac:dyDescent="0.2">
      <c r="A150" s="15">
        <v>2022</v>
      </c>
      <c r="B150" s="16">
        <v>2812</v>
      </c>
      <c r="C150" s="17" t="s">
        <v>225</v>
      </c>
      <c r="D150" s="15" t="s">
        <v>23</v>
      </c>
      <c r="E150" s="17" t="s">
        <v>24</v>
      </c>
      <c r="F150" s="15" t="s">
        <v>25</v>
      </c>
      <c r="G150" s="17" t="s">
        <v>65</v>
      </c>
      <c r="H150" s="17" t="s">
        <v>27</v>
      </c>
      <c r="I150" s="17" t="s">
        <v>55</v>
      </c>
      <c r="J150" s="18">
        <v>6483.1</v>
      </c>
      <c r="K150" s="19">
        <v>47653</v>
      </c>
      <c r="L150" s="19">
        <v>4392</v>
      </c>
      <c r="M150" s="20">
        <v>10146.4</v>
      </c>
      <c r="N150" s="21">
        <v>72135</v>
      </c>
      <c r="O150" s="21">
        <v>1214</v>
      </c>
      <c r="P150" s="22">
        <v>22170.3</v>
      </c>
      <c r="Q150" s="23">
        <v>255869</v>
      </c>
      <c r="R150" s="23">
        <v>19</v>
      </c>
      <c r="S150" s="24" t="s">
        <v>37</v>
      </c>
      <c r="T150" s="25" t="s">
        <v>37</v>
      </c>
      <c r="U150" s="25" t="s">
        <v>37</v>
      </c>
      <c r="V150" s="18">
        <v>38799.800000000003</v>
      </c>
      <c r="W150" s="19">
        <v>375657</v>
      </c>
      <c r="X150" s="19">
        <v>5625</v>
      </c>
    </row>
    <row r="151" spans="1:24" x14ac:dyDescent="0.2">
      <c r="A151" s="15">
        <v>2022</v>
      </c>
      <c r="B151" s="16">
        <v>2830</v>
      </c>
      <c r="C151" s="17" t="s">
        <v>226</v>
      </c>
      <c r="D151" s="15" t="s">
        <v>39</v>
      </c>
      <c r="E151" s="17" t="s">
        <v>40</v>
      </c>
      <c r="F151" s="15" t="s">
        <v>25</v>
      </c>
      <c r="G151" s="17" t="s">
        <v>57</v>
      </c>
      <c r="H151" s="17" t="s">
        <v>41</v>
      </c>
      <c r="I151" s="17" t="s">
        <v>58</v>
      </c>
      <c r="J151" s="18" t="s">
        <v>37</v>
      </c>
      <c r="K151" s="19" t="s">
        <v>37</v>
      </c>
      <c r="L151" s="19" t="s">
        <v>37</v>
      </c>
      <c r="M151" s="20">
        <v>96349</v>
      </c>
      <c r="N151" s="21">
        <v>1386663</v>
      </c>
      <c r="O151" s="21">
        <v>5</v>
      </c>
      <c r="P151" s="22" t="s">
        <v>37</v>
      </c>
      <c r="Q151" s="23" t="s">
        <v>37</v>
      </c>
      <c r="R151" s="23" t="s">
        <v>37</v>
      </c>
      <c r="S151" s="24" t="s">
        <v>37</v>
      </c>
      <c r="T151" s="25" t="s">
        <v>37</v>
      </c>
      <c r="U151" s="25" t="s">
        <v>37</v>
      </c>
      <c r="V151" s="18">
        <v>96349</v>
      </c>
      <c r="W151" s="19">
        <v>1386663</v>
      </c>
      <c r="X151" s="19">
        <v>5</v>
      </c>
    </row>
    <row r="152" spans="1:24" x14ac:dyDescent="0.2">
      <c r="A152" s="15">
        <v>2022</v>
      </c>
      <c r="B152" s="16">
        <v>2830</v>
      </c>
      <c r="C152" s="17" t="s">
        <v>226</v>
      </c>
      <c r="D152" s="15" t="s">
        <v>39</v>
      </c>
      <c r="E152" s="17" t="s">
        <v>40</v>
      </c>
      <c r="F152" s="15" t="s">
        <v>25</v>
      </c>
      <c r="G152" s="17" t="s">
        <v>134</v>
      </c>
      <c r="H152" s="17" t="s">
        <v>41</v>
      </c>
      <c r="I152" s="17" t="s">
        <v>136</v>
      </c>
      <c r="J152" s="18" t="s">
        <v>37</v>
      </c>
      <c r="K152" s="19" t="s">
        <v>37</v>
      </c>
      <c r="L152" s="19" t="s">
        <v>37</v>
      </c>
      <c r="M152" s="20" t="s">
        <v>37</v>
      </c>
      <c r="N152" s="21" t="s">
        <v>37</v>
      </c>
      <c r="O152" s="21" t="s">
        <v>37</v>
      </c>
      <c r="P152" s="22">
        <v>515</v>
      </c>
      <c r="Q152" s="23">
        <v>6618</v>
      </c>
      <c r="R152" s="23">
        <v>1</v>
      </c>
      <c r="S152" s="24" t="s">
        <v>37</v>
      </c>
      <c r="T152" s="25" t="s">
        <v>37</v>
      </c>
      <c r="U152" s="25" t="s">
        <v>37</v>
      </c>
      <c r="V152" s="18">
        <v>515</v>
      </c>
      <c r="W152" s="19">
        <v>6618</v>
      </c>
      <c r="X152" s="19">
        <v>1</v>
      </c>
    </row>
    <row r="153" spans="1:24" x14ac:dyDescent="0.2">
      <c r="A153" s="15">
        <v>2022</v>
      </c>
      <c r="B153" s="16">
        <v>2830</v>
      </c>
      <c r="C153" s="17" t="s">
        <v>226</v>
      </c>
      <c r="D153" s="15" t="s">
        <v>91</v>
      </c>
      <c r="E153" s="17" t="s">
        <v>24</v>
      </c>
      <c r="F153" s="15" t="s">
        <v>25</v>
      </c>
      <c r="G153" s="17" t="s">
        <v>92</v>
      </c>
      <c r="H153" s="17" t="s">
        <v>41</v>
      </c>
      <c r="I153" s="17" t="s">
        <v>93</v>
      </c>
      <c r="J153" s="18" t="s">
        <v>37</v>
      </c>
      <c r="K153" s="19" t="s">
        <v>37</v>
      </c>
      <c r="L153" s="19" t="s">
        <v>37</v>
      </c>
      <c r="M153" s="20" t="s">
        <v>37</v>
      </c>
      <c r="N153" s="21" t="s">
        <v>37</v>
      </c>
      <c r="O153" s="21" t="s">
        <v>37</v>
      </c>
      <c r="P153" s="22">
        <v>13094</v>
      </c>
      <c r="Q153" s="23">
        <v>211119</v>
      </c>
      <c r="R153" s="23">
        <v>1</v>
      </c>
      <c r="S153" s="24" t="s">
        <v>37</v>
      </c>
      <c r="T153" s="25" t="s">
        <v>37</v>
      </c>
      <c r="U153" s="25" t="s">
        <v>37</v>
      </c>
      <c r="V153" s="18">
        <v>13094</v>
      </c>
      <c r="W153" s="19">
        <v>211119</v>
      </c>
      <c r="X153" s="19">
        <v>1</v>
      </c>
    </row>
    <row r="154" spans="1:24" x14ac:dyDescent="0.2">
      <c r="A154" s="15">
        <v>2022</v>
      </c>
      <c r="B154" s="16">
        <v>2849</v>
      </c>
      <c r="C154" s="17" t="s">
        <v>227</v>
      </c>
      <c r="D154" s="15" t="s">
        <v>23</v>
      </c>
      <c r="E154" s="17" t="s">
        <v>24</v>
      </c>
      <c r="F154" s="15" t="s">
        <v>25</v>
      </c>
      <c r="G154" s="17" t="s">
        <v>26</v>
      </c>
      <c r="H154" s="17" t="s">
        <v>31</v>
      </c>
      <c r="I154" s="17" t="s">
        <v>28</v>
      </c>
      <c r="J154" s="18">
        <v>57416</v>
      </c>
      <c r="K154" s="19">
        <v>464465</v>
      </c>
      <c r="L154" s="19">
        <v>30520</v>
      </c>
      <c r="M154" s="20">
        <v>33706</v>
      </c>
      <c r="N154" s="21">
        <v>254054</v>
      </c>
      <c r="O154" s="21">
        <v>7743</v>
      </c>
      <c r="P154" s="22">
        <v>15504</v>
      </c>
      <c r="Q154" s="23">
        <v>218914</v>
      </c>
      <c r="R154" s="23">
        <v>8</v>
      </c>
      <c r="S154" s="24">
        <v>0</v>
      </c>
      <c r="T154" s="25">
        <v>0</v>
      </c>
      <c r="U154" s="25">
        <v>0</v>
      </c>
      <c r="V154" s="18">
        <v>106626</v>
      </c>
      <c r="W154" s="19">
        <v>937433</v>
      </c>
      <c r="X154" s="19">
        <v>38271</v>
      </c>
    </row>
    <row r="155" spans="1:24" x14ac:dyDescent="0.2">
      <c r="A155" s="15">
        <v>2022</v>
      </c>
      <c r="B155" s="16">
        <v>2903</v>
      </c>
      <c r="C155" s="17" t="s">
        <v>228</v>
      </c>
      <c r="D155" s="15" t="s">
        <v>23</v>
      </c>
      <c r="E155" s="17" t="s">
        <v>24</v>
      </c>
      <c r="F155" s="15" t="s">
        <v>25</v>
      </c>
      <c r="G155" s="17" t="s">
        <v>65</v>
      </c>
      <c r="H155" s="17" t="s">
        <v>31</v>
      </c>
      <c r="I155" s="17" t="s">
        <v>55</v>
      </c>
      <c r="J155" s="18">
        <v>39565.699999999997</v>
      </c>
      <c r="K155" s="19">
        <v>316720</v>
      </c>
      <c r="L155" s="19">
        <v>22664</v>
      </c>
      <c r="M155" s="20">
        <v>7357.7</v>
      </c>
      <c r="N155" s="21">
        <v>89602</v>
      </c>
      <c r="O155" s="21">
        <v>410</v>
      </c>
      <c r="P155" s="22">
        <v>6895.6</v>
      </c>
      <c r="Q155" s="23">
        <v>68993</v>
      </c>
      <c r="R155" s="23">
        <v>815</v>
      </c>
      <c r="S155" s="24" t="s">
        <v>37</v>
      </c>
      <c r="T155" s="25" t="s">
        <v>37</v>
      </c>
      <c r="U155" s="25" t="s">
        <v>37</v>
      </c>
      <c r="V155" s="18">
        <v>53819</v>
      </c>
      <c r="W155" s="19">
        <v>475315</v>
      </c>
      <c r="X155" s="19">
        <v>23889</v>
      </c>
    </row>
    <row r="156" spans="1:24" x14ac:dyDescent="0.2">
      <c r="A156" s="15">
        <v>2022</v>
      </c>
      <c r="B156" s="16">
        <v>2911</v>
      </c>
      <c r="C156" s="17" t="s">
        <v>229</v>
      </c>
      <c r="D156" s="15" t="s">
        <v>23</v>
      </c>
      <c r="E156" s="17" t="s">
        <v>24</v>
      </c>
      <c r="F156" s="15" t="s">
        <v>25</v>
      </c>
      <c r="G156" s="17" t="s">
        <v>78</v>
      </c>
      <c r="H156" s="17" t="s">
        <v>31</v>
      </c>
      <c r="I156" s="17" t="s">
        <v>77</v>
      </c>
      <c r="J156" s="18">
        <v>47538.7</v>
      </c>
      <c r="K156" s="19">
        <v>390468</v>
      </c>
      <c r="L156" s="19">
        <v>23658</v>
      </c>
      <c r="M156" s="20">
        <v>24421.1</v>
      </c>
      <c r="N156" s="21">
        <v>225544</v>
      </c>
      <c r="O156" s="21">
        <v>2917</v>
      </c>
      <c r="P156" s="22">
        <v>16059.5</v>
      </c>
      <c r="Q156" s="23">
        <v>216975</v>
      </c>
      <c r="R156" s="23">
        <v>13</v>
      </c>
      <c r="S156" s="24" t="s">
        <v>37</v>
      </c>
      <c r="T156" s="25" t="s">
        <v>37</v>
      </c>
      <c r="U156" s="25" t="s">
        <v>37</v>
      </c>
      <c r="V156" s="18">
        <v>88019.3</v>
      </c>
      <c r="W156" s="19">
        <v>832987</v>
      </c>
      <c r="X156" s="19">
        <v>26588</v>
      </c>
    </row>
    <row r="157" spans="1:24" x14ac:dyDescent="0.2">
      <c r="A157" s="15">
        <v>2022</v>
      </c>
      <c r="B157" s="16">
        <v>2960</v>
      </c>
      <c r="C157" s="17" t="s">
        <v>230</v>
      </c>
      <c r="D157" s="15" t="s">
        <v>23</v>
      </c>
      <c r="E157" s="17" t="s">
        <v>24</v>
      </c>
      <c r="F157" s="15" t="s">
        <v>25</v>
      </c>
      <c r="G157" s="17" t="s">
        <v>98</v>
      </c>
      <c r="H157" s="17" t="s">
        <v>31</v>
      </c>
      <c r="I157" s="17" t="s">
        <v>28</v>
      </c>
      <c r="J157" s="18">
        <v>52148</v>
      </c>
      <c r="K157" s="19">
        <v>407481</v>
      </c>
      <c r="L157" s="19">
        <v>28584</v>
      </c>
      <c r="M157" s="20">
        <v>20246</v>
      </c>
      <c r="N157" s="21">
        <v>130068</v>
      </c>
      <c r="O157" s="21">
        <v>5957</v>
      </c>
      <c r="P157" s="22">
        <v>4856</v>
      </c>
      <c r="Q157" s="23">
        <v>66584</v>
      </c>
      <c r="R157" s="23">
        <v>4</v>
      </c>
      <c r="S157" s="24">
        <v>0</v>
      </c>
      <c r="T157" s="25">
        <v>0</v>
      </c>
      <c r="U157" s="25">
        <v>0</v>
      </c>
      <c r="V157" s="18">
        <v>77250</v>
      </c>
      <c r="W157" s="19">
        <v>604133</v>
      </c>
      <c r="X157" s="19">
        <v>34545</v>
      </c>
    </row>
    <row r="158" spans="1:24" x14ac:dyDescent="0.2">
      <c r="A158" s="15">
        <v>2022</v>
      </c>
      <c r="B158" s="16">
        <v>2985</v>
      </c>
      <c r="C158" s="17" t="s">
        <v>231</v>
      </c>
      <c r="D158" s="15" t="s">
        <v>23</v>
      </c>
      <c r="E158" s="17" t="s">
        <v>24</v>
      </c>
      <c r="F158" s="15" t="s">
        <v>25</v>
      </c>
      <c r="G158" s="17" t="s">
        <v>145</v>
      </c>
      <c r="H158" s="17" t="s">
        <v>31</v>
      </c>
      <c r="I158" s="17" t="s">
        <v>77</v>
      </c>
      <c r="J158" s="18">
        <v>25310.5</v>
      </c>
      <c r="K158" s="19">
        <v>244286</v>
      </c>
      <c r="L158" s="19">
        <v>18921</v>
      </c>
      <c r="M158" s="20">
        <v>14990.4</v>
      </c>
      <c r="N158" s="21">
        <v>145972</v>
      </c>
      <c r="O158" s="21">
        <v>2811</v>
      </c>
      <c r="P158" s="22">
        <v>254.4</v>
      </c>
      <c r="Q158" s="23">
        <v>1663</v>
      </c>
      <c r="R158" s="23">
        <v>59</v>
      </c>
      <c r="S158" s="24" t="s">
        <v>37</v>
      </c>
      <c r="T158" s="25" t="s">
        <v>37</v>
      </c>
      <c r="U158" s="25" t="s">
        <v>37</v>
      </c>
      <c r="V158" s="18">
        <v>40555.300000000003</v>
      </c>
      <c r="W158" s="19">
        <v>391921</v>
      </c>
      <c r="X158" s="19">
        <v>21791</v>
      </c>
    </row>
    <row r="159" spans="1:24" x14ac:dyDescent="0.2">
      <c r="A159" s="15">
        <v>2022</v>
      </c>
      <c r="B159" s="16">
        <v>3046</v>
      </c>
      <c r="C159" s="17" t="s">
        <v>232</v>
      </c>
      <c r="D159" s="15" t="s">
        <v>23</v>
      </c>
      <c r="E159" s="17" t="s">
        <v>24</v>
      </c>
      <c r="F159" s="15" t="s">
        <v>25</v>
      </c>
      <c r="G159" s="17" t="s">
        <v>67</v>
      </c>
      <c r="H159" s="17" t="s">
        <v>51</v>
      </c>
      <c r="I159" s="17" t="s">
        <v>108</v>
      </c>
      <c r="J159" s="18">
        <v>2057449.1</v>
      </c>
      <c r="K159" s="19">
        <v>16894870</v>
      </c>
      <c r="L159" s="19">
        <v>1292259</v>
      </c>
      <c r="M159" s="20">
        <v>1272369.2</v>
      </c>
      <c r="N159" s="21">
        <v>13574825</v>
      </c>
      <c r="O159" s="21">
        <v>217684</v>
      </c>
      <c r="P159" s="22">
        <v>585291.1</v>
      </c>
      <c r="Q159" s="23">
        <v>8170735</v>
      </c>
      <c r="R159" s="23">
        <v>2879</v>
      </c>
      <c r="S159" s="24" t="s">
        <v>37</v>
      </c>
      <c r="T159" s="25" t="s">
        <v>37</v>
      </c>
      <c r="U159" s="25" t="s">
        <v>37</v>
      </c>
      <c r="V159" s="18">
        <v>3915109.4</v>
      </c>
      <c r="W159" s="19">
        <v>38640430</v>
      </c>
      <c r="X159" s="19">
        <v>1512822</v>
      </c>
    </row>
    <row r="160" spans="1:24" x14ac:dyDescent="0.2">
      <c r="A160" s="15">
        <v>2022</v>
      </c>
      <c r="B160" s="16">
        <v>3046</v>
      </c>
      <c r="C160" s="17" t="s">
        <v>232</v>
      </c>
      <c r="D160" s="15" t="s">
        <v>23</v>
      </c>
      <c r="E160" s="17" t="s">
        <v>24</v>
      </c>
      <c r="F160" s="15" t="s">
        <v>25</v>
      </c>
      <c r="G160" s="17" t="s">
        <v>48</v>
      </c>
      <c r="H160" s="17" t="s">
        <v>51</v>
      </c>
      <c r="I160" s="17" t="s">
        <v>108</v>
      </c>
      <c r="J160" s="18">
        <v>259560</v>
      </c>
      <c r="K160" s="19">
        <v>2122011</v>
      </c>
      <c r="L160" s="19">
        <v>142492</v>
      </c>
      <c r="M160" s="20">
        <v>183889.8</v>
      </c>
      <c r="N160" s="21">
        <v>1696018</v>
      </c>
      <c r="O160" s="21">
        <v>32829</v>
      </c>
      <c r="P160" s="22">
        <v>161609</v>
      </c>
      <c r="Q160" s="23">
        <v>2393276</v>
      </c>
      <c r="R160" s="23">
        <v>446</v>
      </c>
      <c r="S160" s="24" t="s">
        <v>37</v>
      </c>
      <c r="T160" s="25" t="s">
        <v>37</v>
      </c>
      <c r="U160" s="25" t="s">
        <v>37</v>
      </c>
      <c r="V160" s="18">
        <v>605058.80000000005</v>
      </c>
      <c r="W160" s="19">
        <v>6211305</v>
      </c>
      <c r="X160" s="19">
        <v>175767</v>
      </c>
    </row>
    <row r="161" spans="1:24" x14ac:dyDescent="0.2">
      <c r="A161" s="15">
        <v>2022</v>
      </c>
      <c r="B161" s="16">
        <v>3075</v>
      </c>
      <c r="C161" s="17" t="s">
        <v>233</v>
      </c>
      <c r="D161" s="15" t="s">
        <v>23</v>
      </c>
      <c r="E161" s="17" t="s">
        <v>24</v>
      </c>
      <c r="F161" s="15" t="s">
        <v>25</v>
      </c>
      <c r="G161" s="17" t="s">
        <v>98</v>
      </c>
      <c r="H161" s="17" t="s">
        <v>27</v>
      </c>
      <c r="I161" s="17" t="s">
        <v>28</v>
      </c>
      <c r="J161" s="18">
        <v>21328</v>
      </c>
      <c r="K161" s="19">
        <v>179426</v>
      </c>
      <c r="L161" s="19">
        <v>12250</v>
      </c>
      <c r="M161" s="20">
        <v>13141</v>
      </c>
      <c r="N161" s="21">
        <v>105122</v>
      </c>
      <c r="O161" s="21">
        <v>3695</v>
      </c>
      <c r="P161" s="22">
        <v>10917</v>
      </c>
      <c r="Q161" s="23">
        <v>193057</v>
      </c>
      <c r="R161" s="23">
        <v>2</v>
      </c>
      <c r="S161" s="24">
        <v>0</v>
      </c>
      <c r="T161" s="25">
        <v>0</v>
      </c>
      <c r="U161" s="25">
        <v>0</v>
      </c>
      <c r="V161" s="18">
        <v>45386</v>
      </c>
      <c r="W161" s="19">
        <v>477605</v>
      </c>
      <c r="X161" s="19">
        <v>15947</v>
      </c>
    </row>
    <row r="162" spans="1:24" x14ac:dyDescent="0.2">
      <c r="A162" s="15">
        <v>2022</v>
      </c>
      <c r="B162" s="16">
        <v>3081</v>
      </c>
      <c r="C162" s="17" t="s">
        <v>234</v>
      </c>
      <c r="D162" s="15" t="s">
        <v>23</v>
      </c>
      <c r="E162" s="17" t="s">
        <v>24</v>
      </c>
      <c r="F162" s="15" t="s">
        <v>25</v>
      </c>
      <c r="G162" s="17" t="s">
        <v>65</v>
      </c>
      <c r="H162" s="17" t="s">
        <v>31</v>
      </c>
      <c r="I162" s="17" t="s">
        <v>55</v>
      </c>
      <c r="J162" s="18">
        <v>94360</v>
      </c>
      <c r="K162" s="19">
        <v>729989</v>
      </c>
      <c r="L162" s="19">
        <v>51513</v>
      </c>
      <c r="M162" s="20">
        <v>16782</v>
      </c>
      <c r="N162" s="21">
        <v>135474</v>
      </c>
      <c r="O162" s="21">
        <v>2998</v>
      </c>
      <c r="P162" s="22">
        <v>18364</v>
      </c>
      <c r="Q162" s="23">
        <v>274266</v>
      </c>
      <c r="R162" s="23">
        <v>36</v>
      </c>
      <c r="S162" s="24" t="s">
        <v>37</v>
      </c>
      <c r="T162" s="25" t="s">
        <v>37</v>
      </c>
      <c r="U162" s="25" t="s">
        <v>37</v>
      </c>
      <c r="V162" s="18">
        <v>129506</v>
      </c>
      <c r="W162" s="19">
        <v>1139729</v>
      </c>
      <c r="X162" s="19">
        <v>54547</v>
      </c>
    </row>
    <row r="163" spans="1:24" x14ac:dyDescent="0.2">
      <c r="A163" s="15">
        <v>2022</v>
      </c>
      <c r="B163" s="16">
        <v>3093</v>
      </c>
      <c r="C163" s="17" t="s">
        <v>235</v>
      </c>
      <c r="D163" s="15" t="s">
        <v>23</v>
      </c>
      <c r="E163" s="17" t="s">
        <v>24</v>
      </c>
      <c r="F163" s="15" t="s">
        <v>25</v>
      </c>
      <c r="G163" s="17" t="s">
        <v>117</v>
      </c>
      <c r="H163" s="17" t="s">
        <v>31</v>
      </c>
      <c r="I163" s="17" t="s">
        <v>77</v>
      </c>
      <c r="J163" s="18">
        <v>160222</v>
      </c>
      <c r="K163" s="19">
        <v>1343474</v>
      </c>
      <c r="L163" s="19">
        <v>94425</v>
      </c>
      <c r="M163" s="20">
        <v>42958</v>
      </c>
      <c r="N163" s="21">
        <v>408165</v>
      </c>
      <c r="O163" s="21">
        <v>6595</v>
      </c>
      <c r="P163" s="22">
        <v>29912</v>
      </c>
      <c r="Q163" s="23">
        <v>370927</v>
      </c>
      <c r="R163" s="23">
        <v>50</v>
      </c>
      <c r="S163" s="24">
        <v>0</v>
      </c>
      <c r="T163" s="25">
        <v>0</v>
      </c>
      <c r="U163" s="25">
        <v>0</v>
      </c>
      <c r="V163" s="18">
        <v>233092</v>
      </c>
      <c r="W163" s="19">
        <v>2122566</v>
      </c>
      <c r="X163" s="19">
        <v>101070</v>
      </c>
    </row>
    <row r="164" spans="1:24" x14ac:dyDescent="0.2">
      <c r="A164" s="15">
        <v>2022</v>
      </c>
      <c r="B164" s="16">
        <v>3093</v>
      </c>
      <c r="C164" s="17" t="s">
        <v>235</v>
      </c>
      <c r="D164" s="15" t="s">
        <v>23</v>
      </c>
      <c r="E164" s="17" t="s">
        <v>24</v>
      </c>
      <c r="F164" s="15" t="s">
        <v>25</v>
      </c>
      <c r="G164" s="17" t="s">
        <v>175</v>
      </c>
      <c r="H164" s="17" t="s">
        <v>31</v>
      </c>
      <c r="I164" s="17" t="s">
        <v>77</v>
      </c>
      <c r="J164" s="18">
        <v>16557</v>
      </c>
      <c r="K164" s="19">
        <v>134521</v>
      </c>
      <c r="L164" s="19">
        <v>11797</v>
      </c>
      <c r="M164" s="20">
        <v>2738</v>
      </c>
      <c r="N164" s="21">
        <v>24212</v>
      </c>
      <c r="O164" s="21">
        <v>948</v>
      </c>
      <c r="P164" s="22">
        <v>0</v>
      </c>
      <c r="Q164" s="23">
        <v>0</v>
      </c>
      <c r="R164" s="23">
        <v>0</v>
      </c>
      <c r="S164" s="24">
        <v>0</v>
      </c>
      <c r="T164" s="25">
        <v>0</v>
      </c>
      <c r="U164" s="25">
        <v>0</v>
      </c>
      <c r="V164" s="18">
        <v>19295</v>
      </c>
      <c r="W164" s="19">
        <v>158733</v>
      </c>
      <c r="X164" s="19">
        <v>12745</v>
      </c>
    </row>
    <row r="165" spans="1:24" x14ac:dyDescent="0.2">
      <c r="A165" s="15">
        <v>2022</v>
      </c>
      <c r="B165" s="16">
        <v>3107</v>
      </c>
      <c r="C165" s="17" t="s">
        <v>236</v>
      </c>
      <c r="D165" s="15" t="s">
        <v>23</v>
      </c>
      <c r="E165" s="17" t="s">
        <v>24</v>
      </c>
      <c r="F165" s="15" t="s">
        <v>25</v>
      </c>
      <c r="G165" s="17" t="s">
        <v>67</v>
      </c>
      <c r="H165" s="17" t="s">
        <v>31</v>
      </c>
      <c r="I165" s="17" t="s">
        <v>108</v>
      </c>
      <c r="J165" s="18">
        <v>52996</v>
      </c>
      <c r="K165" s="19">
        <v>468116</v>
      </c>
      <c r="L165" s="19">
        <v>37956</v>
      </c>
      <c r="M165" s="20">
        <v>13882</v>
      </c>
      <c r="N165" s="21">
        <v>139307</v>
      </c>
      <c r="O165" s="21">
        <v>4185</v>
      </c>
      <c r="P165" s="22" t="s">
        <v>37</v>
      </c>
      <c r="Q165" s="23" t="s">
        <v>37</v>
      </c>
      <c r="R165" s="23" t="s">
        <v>37</v>
      </c>
      <c r="S165" s="24" t="s">
        <v>37</v>
      </c>
      <c r="T165" s="25" t="s">
        <v>37</v>
      </c>
      <c r="U165" s="25" t="s">
        <v>37</v>
      </c>
      <c r="V165" s="18">
        <v>66878</v>
      </c>
      <c r="W165" s="19">
        <v>607423</v>
      </c>
      <c r="X165" s="19">
        <v>42141</v>
      </c>
    </row>
    <row r="166" spans="1:24" x14ac:dyDescent="0.2">
      <c r="A166" s="15">
        <v>2022</v>
      </c>
      <c r="B166" s="16">
        <v>3108</v>
      </c>
      <c r="C166" s="17" t="s">
        <v>237</v>
      </c>
      <c r="D166" s="15" t="s">
        <v>23</v>
      </c>
      <c r="E166" s="17" t="s">
        <v>24</v>
      </c>
      <c r="F166" s="15" t="s">
        <v>25</v>
      </c>
      <c r="G166" s="17" t="s">
        <v>65</v>
      </c>
      <c r="H166" s="17" t="s">
        <v>27</v>
      </c>
      <c r="I166" s="17" t="s">
        <v>55</v>
      </c>
      <c r="J166" s="18">
        <v>10439</v>
      </c>
      <c r="K166" s="19">
        <v>83025</v>
      </c>
      <c r="L166" s="19">
        <v>6532</v>
      </c>
      <c r="M166" s="20">
        <v>26318</v>
      </c>
      <c r="N166" s="21">
        <v>249506</v>
      </c>
      <c r="O166" s="21">
        <v>1457</v>
      </c>
      <c r="P166" s="22">
        <v>18189</v>
      </c>
      <c r="Q166" s="23">
        <v>274568</v>
      </c>
      <c r="R166" s="23">
        <v>4</v>
      </c>
      <c r="S166" s="24" t="s">
        <v>37</v>
      </c>
      <c r="T166" s="25" t="s">
        <v>37</v>
      </c>
      <c r="U166" s="25" t="s">
        <v>37</v>
      </c>
      <c r="V166" s="18">
        <v>54946</v>
      </c>
      <c r="W166" s="19">
        <v>607099</v>
      </c>
      <c r="X166" s="19">
        <v>7993</v>
      </c>
    </row>
    <row r="167" spans="1:24" x14ac:dyDescent="0.2">
      <c r="A167" s="15">
        <v>2022</v>
      </c>
      <c r="B167" s="16">
        <v>3113</v>
      </c>
      <c r="C167" s="17" t="s">
        <v>238</v>
      </c>
      <c r="D167" s="15" t="s">
        <v>23</v>
      </c>
      <c r="E167" s="17" t="s">
        <v>24</v>
      </c>
      <c r="F167" s="15" t="s">
        <v>25</v>
      </c>
      <c r="G167" s="17" t="s">
        <v>175</v>
      </c>
      <c r="H167" s="17" t="s">
        <v>27</v>
      </c>
      <c r="I167" s="17" t="s">
        <v>77</v>
      </c>
      <c r="J167" s="18">
        <v>10811</v>
      </c>
      <c r="K167" s="19">
        <v>82493</v>
      </c>
      <c r="L167" s="19">
        <v>6917</v>
      </c>
      <c r="M167" s="20">
        <v>7344</v>
      </c>
      <c r="N167" s="21">
        <v>62680</v>
      </c>
      <c r="O167" s="21">
        <v>1107</v>
      </c>
      <c r="P167" s="22">
        <v>12377</v>
      </c>
      <c r="Q167" s="23">
        <v>135969</v>
      </c>
      <c r="R167" s="23">
        <v>30</v>
      </c>
      <c r="S167" s="24">
        <v>0</v>
      </c>
      <c r="T167" s="25">
        <v>0</v>
      </c>
      <c r="U167" s="25">
        <v>0</v>
      </c>
      <c r="V167" s="18">
        <v>30532</v>
      </c>
      <c r="W167" s="19">
        <v>281142</v>
      </c>
      <c r="X167" s="19">
        <v>8054</v>
      </c>
    </row>
    <row r="168" spans="1:24" x14ac:dyDescent="0.2">
      <c r="A168" s="15">
        <v>2022</v>
      </c>
      <c r="B168" s="16">
        <v>3203</v>
      </c>
      <c r="C168" s="17" t="s">
        <v>239</v>
      </c>
      <c r="D168" s="15" t="s">
        <v>23</v>
      </c>
      <c r="E168" s="17" t="s">
        <v>24</v>
      </c>
      <c r="F168" s="15" t="s">
        <v>25</v>
      </c>
      <c r="G168" s="17" t="s">
        <v>87</v>
      </c>
      <c r="H168" s="17" t="s">
        <v>27</v>
      </c>
      <c r="I168" s="17" t="s">
        <v>36</v>
      </c>
      <c r="J168" s="18">
        <v>20765.8</v>
      </c>
      <c r="K168" s="19">
        <v>177578</v>
      </c>
      <c r="L168" s="19">
        <v>17555</v>
      </c>
      <c r="M168" s="20">
        <v>24058</v>
      </c>
      <c r="N168" s="21">
        <v>269641</v>
      </c>
      <c r="O168" s="21">
        <v>2190</v>
      </c>
      <c r="P168" s="22">
        <v>6274.6</v>
      </c>
      <c r="Q168" s="23">
        <v>69658</v>
      </c>
      <c r="R168" s="23">
        <v>252</v>
      </c>
      <c r="S168" s="24">
        <v>0</v>
      </c>
      <c r="T168" s="25">
        <v>0</v>
      </c>
      <c r="U168" s="25">
        <v>0</v>
      </c>
      <c r="V168" s="18">
        <v>51098.400000000001</v>
      </c>
      <c r="W168" s="19">
        <v>516877</v>
      </c>
      <c r="X168" s="19">
        <v>19997</v>
      </c>
    </row>
    <row r="169" spans="1:24" x14ac:dyDescent="0.2">
      <c r="A169" s="15">
        <v>2022</v>
      </c>
      <c r="B169" s="16">
        <v>3205</v>
      </c>
      <c r="C169" s="17" t="s">
        <v>240</v>
      </c>
      <c r="D169" s="15" t="s">
        <v>23</v>
      </c>
      <c r="E169" s="17" t="s">
        <v>24</v>
      </c>
      <c r="F169" s="15" t="s">
        <v>25</v>
      </c>
      <c r="G169" s="17" t="s">
        <v>241</v>
      </c>
      <c r="H169" s="17" t="s">
        <v>153</v>
      </c>
      <c r="I169" s="17" t="s">
        <v>77</v>
      </c>
      <c r="J169" s="18">
        <v>7948</v>
      </c>
      <c r="K169" s="19">
        <v>99420</v>
      </c>
      <c r="L169" s="19">
        <v>5531</v>
      </c>
      <c r="M169" s="20">
        <v>9562</v>
      </c>
      <c r="N169" s="21">
        <v>135556</v>
      </c>
      <c r="O169" s="21">
        <v>761</v>
      </c>
      <c r="P169" s="22">
        <v>5962</v>
      </c>
      <c r="Q169" s="23">
        <v>59007</v>
      </c>
      <c r="R169" s="23">
        <v>1306</v>
      </c>
      <c r="S169" s="24" t="s">
        <v>37</v>
      </c>
      <c r="T169" s="25" t="s">
        <v>37</v>
      </c>
      <c r="U169" s="25" t="s">
        <v>37</v>
      </c>
      <c r="V169" s="18">
        <v>23472</v>
      </c>
      <c r="W169" s="19">
        <v>293983</v>
      </c>
      <c r="X169" s="19">
        <v>7598</v>
      </c>
    </row>
    <row r="170" spans="1:24" x14ac:dyDescent="0.2">
      <c r="A170" s="15">
        <v>2022</v>
      </c>
      <c r="B170" s="16">
        <v>3208</v>
      </c>
      <c r="C170" s="17" t="s">
        <v>242</v>
      </c>
      <c r="D170" s="15" t="s">
        <v>23</v>
      </c>
      <c r="E170" s="17" t="s">
        <v>24</v>
      </c>
      <c r="F170" s="15" t="s">
        <v>25</v>
      </c>
      <c r="G170" s="17" t="s">
        <v>35</v>
      </c>
      <c r="H170" s="17" t="s">
        <v>27</v>
      </c>
      <c r="I170" s="17" t="s">
        <v>36</v>
      </c>
      <c r="J170" s="18">
        <v>6073.7</v>
      </c>
      <c r="K170" s="19">
        <v>46152</v>
      </c>
      <c r="L170" s="19">
        <v>5824</v>
      </c>
      <c r="M170" s="20">
        <v>5762.7</v>
      </c>
      <c r="N170" s="21">
        <v>48513</v>
      </c>
      <c r="O170" s="21">
        <v>945</v>
      </c>
      <c r="P170" s="22">
        <v>884.8</v>
      </c>
      <c r="Q170" s="23">
        <v>12176</v>
      </c>
      <c r="R170" s="23">
        <v>1</v>
      </c>
      <c r="S170" s="24">
        <v>0</v>
      </c>
      <c r="T170" s="25">
        <v>0</v>
      </c>
      <c r="U170" s="25">
        <v>0</v>
      </c>
      <c r="V170" s="18">
        <v>12721.2</v>
      </c>
      <c r="W170" s="19">
        <v>106841</v>
      </c>
      <c r="X170" s="19">
        <v>6770</v>
      </c>
    </row>
    <row r="171" spans="1:24" x14ac:dyDescent="0.2">
      <c r="A171" s="15">
        <v>2022</v>
      </c>
      <c r="B171" s="16">
        <v>3216</v>
      </c>
      <c r="C171" s="17" t="s">
        <v>243</v>
      </c>
      <c r="D171" s="15" t="s">
        <v>23</v>
      </c>
      <c r="E171" s="17" t="s">
        <v>24</v>
      </c>
      <c r="F171" s="15" t="s">
        <v>25</v>
      </c>
      <c r="G171" s="17" t="s">
        <v>161</v>
      </c>
      <c r="H171" s="17" t="s">
        <v>27</v>
      </c>
      <c r="I171" s="17" t="s">
        <v>32</v>
      </c>
      <c r="J171" s="18">
        <v>9892</v>
      </c>
      <c r="K171" s="19">
        <v>88920</v>
      </c>
      <c r="L171" s="19">
        <v>7110</v>
      </c>
      <c r="M171" s="20">
        <v>8551</v>
      </c>
      <c r="N171" s="21">
        <v>66285</v>
      </c>
      <c r="O171" s="21">
        <v>891</v>
      </c>
      <c r="P171" s="22">
        <v>6542</v>
      </c>
      <c r="Q171" s="23">
        <v>95004</v>
      </c>
      <c r="R171" s="23">
        <v>14</v>
      </c>
      <c r="S171" s="24" t="s">
        <v>37</v>
      </c>
      <c r="T171" s="25" t="s">
        <v>37</v>
      </c>
      <c r="U171" s="25" t="s">
        <v>37</v>
      </c>
      <c r="V171" s="18">
        <v>24985</v>
      </c>
      <c r="W171" s="19">
        <v>250209</v>
      </c>
      <c r="X171" s="19">
        <v>8015</v>
      </c>
    </row>
    <row r="172" spans="1:24" x14ac:dyDescent="0.2">
      <c r="A172" s="15">
        <v>2022</v>
      </c>
      <c r="B172" s="16">
        <v>3222</v>
      </c>
      <c r="C172" s="17" t="s">
        <v>244</v>
      </c>
      <c r="D172" s="15" t="s">
        <v>23</v>
      </c>
      <c r="E172" s="17" t="s">
        <v>24</v>
      </c>
      <c r="F172" s="15" t="s">
        <v>25</v>
      </c>
      <c r="G172" s="17" t="s">
        <v>54</v>
      </c>
      <c r="H172" s="17" t="s">
        <v>31</v>
      </c>
      <c r="I172" s="17" t="s">
        <v>55</v>
      </c>
      <c r="J172" s="18">
        <v>89660</v>
      </c>
      <c r="K172" s="19">
        <v>613337</v>
      </c>
      <c r="L172" s="19">
        <v>44255</v>
      </c>
      <c r="M172" s="20">
        <v>11244</v>
      </c>
      <c r="N172" s="21">
        <v>88072</v>
      </c>
      <c r="O172" s="21">
        <v>2036</v>
      </c>
      <c r="P172" s="22">
        <v>1492</v>
      </c>
      <c r="Q172" s="23">
        <v>15426</v>
      </c>
      <c r="R172" s="23">
        <v>2</v>
      </c>
      <c r="S172" s="24" t="s">
        <v>37</v>
      </c>
      <c r="T172" s="25" t="s">
        <v>37</v>
      </c>
      <c r="U172" s="25" t="s">
        <v>37</v>
      </c>
      <c r="V172" s="18">
        <v>102396</v>
      </c>
      <c r="W172" s="19">
        <v>716835</v>
      </c>
      <c r="X172" s="19">
        <v>46293</v>
      </c>
    </row>
    <row r="173" spans="1:24" x14ac:dyDescent="0.2">
      <c r="A173" s="15">
        <v>2022</v>
      </c>
      <c r="B173" s="16">
        <v>3226</v>
      </c>
      <c r="C173" s="17" t="s">
        <v>245</v>
      </c>
      <c r="D173" s="15" t="s">
        <v>23</v>
      </c>
      <c r="E173" s="17" t="s">
        <v>24</v>
      </c>
      <c r="F173" s="15" t="s">
        <v>25</v>
      </c>
      <c r="G173" s="17" t="s">
        <v>78</v>
      </c>
      <c r="H173" s="17" t="s">
        <v>31</v>
      </c>
      <c r="I173" s="17" t="s">
        <v>176</v>
      </c>
      <c r="J173" s="18">
        <v>36612.5</v>
      </c>
      <c r="K173" s="19">
        <v>369204</v>
      </c>
      <c r="L173" s="19">
        <v>18770</v>
      </c>
      <c r="M173" s="20">
        <v>23781.1</v>
      </c>
      <c r="N173" s="21">
        <v>241161</v>
      </c>
      <c r="O173" s="21">
        <v>4751</v>
      </c>
      <c r="P173" s="22">
        <v>2033.6</v>
      </c>
      <c r="Q173" s="23">
        <v>25080</v>
      </c>
      <c r="R173" s="23">
        <v>5</v>
      </c>
      <c r="S173" s="24" t="s">
        <v>37</v>
      </c>
      <c r="T173" s="25" t="s">
        <v>37</v>
      </c>
      <c r="U173" s="25" t="s">
        <v>37</v>
      </c>
      <c r="V173" s="18">
        <v>62427.199999999997</v>
      </c>
      <c r="W173" s="19">
        <v>635445</v>
      </c>
      <c r="X173" s="19">
        <v>23526</v>
      </c>
    </row>
    <row r="174" spans="1:24" x14ac:dyDescent="0.2">
      <c r="A174" s="15">
        <v>2022</v>
      </c>
      <c r="B174" s="16">
        <v>3236</v>
      </c>
      <c r="C174" s="17" t="s">
        <v>246</v>
      </c>
      <c r="D174" s="15" t="s">
        <v>23</v>
      </c>
      <c r="E174" s="17" t="s">
        <v>24</v>
      </c>
      <c r="F174" s="15" t="s">
        <v>25</v>
      </c>
      <c r="G174" s="17" t="s">
        <v>173</v>
      </c>
      <c r="H174" s="17" t="s">
        <v>31</v>
      </c>
      <c r="I174" s="17" t="s">
        <v>210</v>
      </c>
      <c r="J174" s="18">
        <v>14962.6</v>
      </c>
      <c r="K174" s="19">
        <v>125026</v>
      </c>
      <c r="L174" s="19">
        <v>6428</v>
      </c>
      <c r="M174" s="20">
        <v>3258.6</v>
      </c>
      <c r="N174" s="21">
        <v>28625</v>
      </c>
      <c r="O174" s="21">
        <v>670</v>
      </c>
      <c r="P174" s="22">
        <v>15938.8</v>
      </c>
      <c r="Q174" s="23">
        <v>194650</v>
      </c>
      <c r="R174" s="23">
        <v>174</v>
      </c>
      <c r="S174" s="24">
        <v>0</v>
      </c>
      <c r="T174" s="25">
        <v>0</v>
      </c>
      <c r="U174" s="25">
        <v>0</v>
      </c>
      <c r="V174" s="18">
        <v>34160</v>
      </c>
      <c r="W174" s="19">
        <v>348301</v>
      </c>
      <c r="X174" s="19">
        <v>7272</v>
      </c>
    </row>
    <row r="175" spans="1:24" x14ac:dyDescent="0.2">
      <c r="A175" s="15">
        <v>2022</v>
      </c>
      <c r="B175" s="16">
        <v>3240</v>
      </c>
      <c r="C175" s="17" t="s">
        <v>247</v>
      </c>
      <c r="D175" s="15" t="s">
        <v>23</v>
      </c>
      <c r="E175" s="17" t="s">
        <v>24</v>
      </c>
      <c r="F175" s="15" t="s">
        <v>25</v>
      </c>
      <c r="G175" s="17" t="s">
        <v>168</v>
      </c>
      <c r="H175" s="17" t="s">
        <v>31</v>
      </c>
      <c r="I175" s="17" t="s">
        <v>154</v>
      </c>
      <c r="J175" s="18">
        <v>51698</v>
      </c>
      <c r="K175" s="19">
        <v>567055</v>
      </c>
      <c r="L175" s="19">
        <v>33025</v>
      </c>
      <c r="M175" s="20">
        <v>11007</v>
      </c>
      <c r="N175" s="21">
        <v>137007</v>
      </c>
      <c r="O175" s="21">
        <v>3083</v>
      </c>
      <c r="P175" s="22">
        <v>6889</v>
      </c>
      <c r="Q175" s="23">
        <v>101724</v>
      </c>
      <c r="R175" s="23">
        <v>1109</v>
      </c>
      <c r="S175" s="24" t="s">
        <v>37</v>
      </c>
      <c r="T175" s="25" t="s">
        <v>37</v>
      </c>
      <c r="U175" s="25" t="s">
        <v>37</v>
      </c>
      <c r="V175" s="18">
        <v>69594</v>
      </c>
      <c r="W175" s="19">
        <v>805786</v>
      </c>
      <c r="X175" s="19">
        <v>37217</v>
      </c>
    </row>
    <row r="176" spans="1:24" x14ac:dyDescent="0.2">
      <c r="A176" s="15">
        <v>2022</v>
      </c>
      <c r="B176" s="16">
        <v>3245</v>
      </c>
      <c r="C176" s="17" t="s">
        <v>248</v>
      </c>
      <c r="D176" s="15" t="s">
        <v>23</v>
      </c>
      <c r="E176" s="17" t="s">
        <v>24</v>
      </c>
      <c r="F176" s="15" t="s">
        <v>25</v>
      </c>
      <c r="G176" s="17" t="s">
        <v>142</v>
      </c>
      <c r="H176" s="17" t="s">
        <v>31</v>
      </c>
      <c r="I176" s="17" t="s">
        <v>249</v>
      </c>
      <c r="J176" s="18">
        <v>57488</v>
      </c>
      <c r="K176" s="19">
        <v>393696</v>
      </c>
      <c r="L176" s="19">
        <v>31784</v>
      </c>
      <c r="M176" s="20">
        <v>13340.8</v>
      </c>
      <c r="N176" s="21">
        <v>94799</v>
      </c>
      <c r="O176" s="21">
        <v>3205</v>
      </c>
      <c r="P176" s="22">
        <v>8828.9</v>
      </c>
      <c r="Q176" s="23">
        <v>68253</v>
      </c>
      <c r="R176" s="23">
        <v>792</v>
      </c>
      <c r="S176" s="24" t="s">
        <v>37</v>
      </c>
      <c r="T176" s="25" t="s">
        <v>37</v>
      </c>
      <c r="U176" s="25" t="s">
        <v>37</v>
      </c>
      <c r="V176" s="18">
        <v>79657.7</v>
      </c>
      <c r="W176" s="19">
        <v>556748</v>
      </c>
      <c r="X176" s="19">
        <v>35781</v>
      </c>
    </row>
    <row r="177" spans="1:24" x14ac:dyDescent="0.2">
      <c r="A177" s="15">
        <v>2022</v>
      </c>
      <c r="B177" s="16">
        <v>3248</v>
      </c>
      <c r="C177" s="17" t="s">
        <v>250</v>
      </c>
      <c r="D177" s="15" t="s">
        <v>23</v>
      </c>
      <c r="E177" s="17" t="s">
        <v>24</v>
      </c>
      <c r="F177" s="15" t="s">
        <v>25</v>
      </c>
      <c r="G177" s="17" t="s">
        <v>65</v>
      </c>
      <c r="H177" s="17" t="s">
        <v>31</v>
      </c>
      <c r="I177" s="17" t="s">
        <v>55</v>
      </c>
      <c r="J177" s="18">
        <v>105164</v>
      </c>
      <c r="K177" s="19">
        <v>895626</v>
      </c>
      <c r="L177" s="19">
        <v>58255</v>
      </c>
      <c r="M177" s="20">
        <v>21457</v>
      </c>
      <c r="N177" s="21">
        <v>196235</v>
      </c>
      <c r="O177" s="21">
        <v>5781</v>
      </c>
      <c r="P177" s="22">
        <v>21802</v>
      </c>
      <c r="Q177" s="23">
        <v>302664</v>
      </c>
      <c r="R177" s="23">
        <v>98</v>
      </c>
      <c r="S177" s="24" t="s">
        <v>37</v>
      </c>
      <c r="T177" s="25" t="s">
        <v>37</v>
      </c>
      <c r="U177" s="25" t="s">
        <v>37</v>
      </c>
      <c r="V177" s="18">
        <v>148423</v>
      </c>
      <c r="W177" s="19">
        <v>1394525</v>
      </c>
      <c r="X177" s="19">
        <v>64134</v>
      </c>
    </row>
    <row r="178" spans="1:24" x14ac:dyDescent="0.2">
      <c r="A178" s="15">
        <v>2022</v>
      </c>
      <c r="B178" s="16">
        <v>3249</v>
      </c>
      <c r="C178" s="17" t="s">
        <v>251</v>
      </c>
      <c r="D178" s="15" t="s">
        <v>23</v>
      </c>
      <c r="E178" s="17" t="s">
        <v>24</v>
      </c>
      <c r="F178" s="15" t="s">
        <v>25</v>
      </c>
      <c r="G178" s="17" t="s">
        <v>42</v>
      </c>
      <c r="H178" s="17" t="s">
        <v>51</v>
      </c>
      <c r="I178" s="17" t="s">
        <v>43</v>
      </c>
      <c r="J178" s="18">
        <v>472571</v>
      </c>
      <c r="K178" s="19">
        <v>2122918</v>
      </c>
      <c r="L178" s="19">
        <v>233720</v>
      </c>
      <c r="M178" s="20">
        <v>171489</v>
      </c>
      <c r="N178" s="21">
        <v>874245</v>
      </c>
      <c r="O178" s="21">
        <v>37720</v>
      </c>
      <c r="P178" s="22">
        <v>10853</v>
      </c>
      <c r="Q178" s="23">
        <v>65913</v>
      </c>
      <c r="R178" s="23">
        <v>749</v>
      </c>
      <c r="S178" s="24" t="s">
        <v>37</v>
      </c>
      <c r="T178" s="25" t="s">
        <v>37</v>
      </c>
      <c r="U178" s="25" t="s">
        <v>37</v>
      </c>
      <c r="V178" s="18">
        <v>654913</v>
      </c>
      <c r="W178" s="19">
        <v>3063076</v>
      </c>
      <c r="X178" s="19">
        <v>272189</v>
      </c>
    </row>
    <row r="179" spans="1:24" x14ac:dyDescent="0.2">
      <c r="A179" s="15">
        <v>2022</v>
      </c>
      <c r="B179" s="16">
        <v>3249</v>
      </c>
      <c r="C179" s="17" t="s">
        <v>251</v>
      </c>
      <c r="D179" s="15" t="s">
        <v>112</v>
      </c>
      <c r="E179" s="17" t="s">
        <v>113</v>
      </c>
      <c r="F179" s="15" t="s">
        <v>25</v>
      </c>
      <c r="G179" s="17" t="s">
        <v>42</v>
      </c>
      <c r="H179" s="17" t="s">
        <v>51</v>
      </c>
      <c r="I179" s="17" t="s">
        <v>43</v>
      </c>
      <c r="J179" s="18">
        <v>42507</v>
      </c>
      <c r="K179" s="19">
        <v>338158</v>
      </c>
      <c r="L179" s="19">
        <v>37513</v>
      </c>
      <c r="M179" s="20">
        <v>47951</v>
      </c>
      <c r="N179" s="21">
        <v>1041823</v>
      </c>
      <c r="O179" s="21">
        <v>12121</v>
      </c>
      <c r="P179" s="22">
        <v>12137</v>
      </c>
      <c r="Q179" s="23">
        <v>891883</v>
      </c>
      <c r="R179" s="23">
        <v>263</v>
      </c>
      <c r="S179" s="24" t="s">
        <v>37</v>
      </c>
      <c r="T179" s="25" t="s">
        <v>37</v>
      </c>
      <c r="U179" s="25" t="s">
        <v>37</v>
      </c>
      <c r="V179" s="18">
        <v>102595</v>
      </c>
      <c r="W179" s="19">
        <v>2271864</v>
      </c>
      <c r="X179" s="19">
        <v>49897</v>
      </c>
    </row>
    <row r="180" spans="1:24" x14ac:dyDescent="0.2">
      <c r="A180" s="15">
        <v>2022</v>
      </c>
      <c r="B180" s="16">
        <v>3250</v>
      </c>
      <c r="C180" s="17" t="s">
        <v>252</v>
      </c>
      <c r="D180" s="15" t="s">
        <v>23</v>
      </c>
      <c r="E180" s="17" t="s">
        <v>24</v>
      </c>
      <c r="F180" s="15" t="s">
        <v>25</v>
      </c>
      <c r="G180" s="17" t="s">
        <v>67</v>
      </c>
      <c r="H180" s="17" t="s">
        <v>31</v>
      </c>
      <c r="I180" s="17" t="s">
        <v>108</v>
      </c>
      <c r="J180" s="18">
        <v>45108.9</v>
      </c>
      <c r="K180" s="19">
        <v>336453</v>
      </c>
      <c r="L180" s="19">
        <v>21493</v>
      </c>
      <c r="M180" s="20">
        <v>6658.3</v>
      </c>
      <c r="N180" s="21">
        <v>53824</v>
      </c>
      <c r="O180" s="21">
        <v>2458</v>
      </c>
      <c r="P180" s="22">
        <v>3407.5</v>
      </c>
      <c r="Q180" s="23">
        <v>45953</v>
      </c>
      <c r="R180" s="23">
        <v>14</v>
      </c>
      <c r="S180" s="24" t="s">
        <v>37</v>
      </c>
      <c r="T180" s="25" t="s">
        <v>37</v>
      </c>
      <c r="U180" s="25" t="s">
        <v>37</v>
      </c>
      <c r="V180" s="18">
        <v>55174.7</v>
      </c>
      <c r="W180" s="19">
        <v>436230</v>
      </c>
      <c r="X180" s="19">
        <v>23965</v>
      </c>
    </row>
    <row r="181" spans="1:24" x14ac:dyDescent="0.2">
      <c r="A181" s="15">
        <v>2022</v>
      </c>
      <c r="B181" s="16">
        <v>3264</v>
      </c>
      <c r="C181" s="17" t="s">
        <v>253</v>
      </c>
      <c r="D181" s="15" t="s">
        <v>23</v>
      </c>
      <c r="E181" s="17" t="s">
        <v>24</v>
      </c>
      <c r="F181" s="15" t="s">
        <v>25</v>
      </c>
      <c r="G181" s="17" t="s">
        <v>168</v>
      </c>
      <c r="H181" s="17" t="s">
        <v>153</v>
      </c>
      <c r="I181" s="17" t="s">
        <v>154</v>
      </c>
      <c r="J181" s="18">
        <v>45316</v>
      </c>
      <c r="K181" s="19">
        <v>447398</v>
      </c>
      <c r="L181" s="19">
        <v>35228</v>
      </c>
      <c r="M181" s="20">
        <v>16494</v>
      </c>
      <c r="N181" s="21">
        <v>185753</v>
      </c>
      <c r="O181" s="21">
        <v>5392</v>
      </c>
      <c r="P181" s="22">
        <v>31079</v>
      </c>
      <c r="Q181" s="23">
        <v>627547</v>
      </c>
      <c r="R181" s="23">
        <v>207</v>
      </c>
      <c r="S181" s="24" t="s">
        <v>37</v>
      </c>
      <c r="T181" s="25" t="s">
        <v>37</v>
      </c>
      <c r="U181" s="25" t="s">
        <v>37</v>
      </c>
      <c r="V181" s="18">
        <v>92889</v>
      </c>
      <c r="W181" s="19">
        <v>1260698</v>
      </c>
      <c r="X181" s="19">
        <v>40827</v>
      </c>
    </row>
    <row r="182" spans="1:24" x14ac:dyDescent="0.2">
      <c r="A182" s="15">
        <v>2022</v>
      </c>
      <c r="B182" s="16">
        <v>3265</v>
      </c>
      <c r="C182" s="17" t="s">
        <v>254</v>
      </c>
      <c r="D182" s="15" t="s">
        <v>23</v>
      </c>
      <c r="E182" s="17" t="s">
        <v>24</v>
      </c>
      <c r="F182" s="15" t="s">
        <v>25</v>
      </c>
      <c r="G182" s="17" t="s">
        <v>80</v>
      </c>
      <c r="H182" s="17" t="s">
        <v>51</v>
      </c>
      <c r="I182" s="17" t="s">
        <v>36</v>
      </c>
      <c r="J182" s="18">
        <v>558247</v>
      </c>
      <c r="K182" s="19">
        <v>3787257</v>
      </c>
      <c r="L182" s="19">
        <v>249860</v>
      </c>
      <c r="M182" s="20">
        <v>389404</v>
      </c>
      <c r="N182" s="21">
        <v>2795059</v>
      </c>
      <c r="O182" s="21">
        <v>42371</v>
      </c>
      <c r="P182" s="22">
        <v>229634</v>
      </c>
      <c r="Q182" s="23">
        <v>2281879</v>
      </c>
      <c r="R182" s="23">
        <v>539</v>
      </c>
      <c r="S182" s="24">
        <v>0</v>
      </c>
      <c r="T182" s="25">
        <v>0</v>
      </c>
      <c r="U182" s="25">
        <v>0</v>
      </c>
      <c r="V182" s="18">
        <v>1177285</v>
      </c>
      <c r="W182" s="19">
        <v>8864195</v>
      </c>
      <c r="X182" s="19">
        <v>292770</v>
      </c>
    </row>
    <row r="183" spans="1:24" x14ac:dyDescent="0.2">
      <c r="A183" s="15">
        <v>2022</v>
      </c>
      <c r="B183" s="16">
        <v>3266</v>
      </c>
      <c r="C183" s="17" t="s">
        <v>255</v>
      </c>
      <c r="D183" s="15" t="s">
        <v>23</v>
      </c>
      <c r="E183" s="17" t="s">
        <v>24</v>
      </c>
      <c r="F183" s="15" t="s">
        <v>25</v>
      </c>
      <c r="G183" s="17" t="s">
        <v>134</v>
      </c>
      <c r="H183" s="17" t="s">
        <v>51</v>
      </c>
      <c r="I183" s="17" t="s">
        <v>136</v>
      </c>
      <c r="J183" s="18">
        <v>815128</v>
      </c>
      <c r="K183" s="19">
        <v>3643493</v>
      </c>
      <c r="L183" s="19">
        <v>512210</v>
      </c>
      <c r="M183" s="20">
        <v>236033</v>
      </c>
      <c r="N183" s="21">
        <v>1226990</v>
      </c>
      <c r="O183" s="21">
        <v>52046</v>
      </c>
      <c r="P183" s="22">
        <v>18205</v>
      </c>
      <c r="Q183" s="23">
        <v>93090</v>
      </c>
      <c r="R183" s="23">
        <v>1161</v>
      </c>
      <c r="S183" s="24">
        <v>0</v>
      </c>
      <c r="T183" s="25">
        <v>0</v>
      </c>
      <c r="U183" s="25">
        <v>0</v>
      </c>
      <c r="V183" s="18">
        <v>1069366</v>
      </c>
      <c r="W183" s="19">
        <v>4963573</v>
      </c>
      <c r="X183" s="19">
        <v>565417</v>
      </c>
    </row>
    <row r="184" spans="1:24" x14ac:dyDescent="0.2">
      <c r="A184" s="15">
        <v>2022</v>
      </c>
      <c r="B184" s="16">
        <v>3266</v>
      </c>
      <c r="C184" s="17" t="s">
        <v>255</v>
      </c>
      <c r="D184" s="15" t="s">
        <v>112</v>
      </c>
      <c r="E184" s="17" t="s">
        <v>113</v>
      </c>
      <c r="F184" s="15" t="s">
        <v>25</v>
      </c>
      <c r="G184" s="17" t="s">
        <v>134</v>
      </c>
      <c r="H184" s="17" t="s">
        <v>51</v>
      </c>
      <c r="I184" s="17" t="s">
        <v>136</v>
      </c>
      <c r="J184" s="18">
        <v>39911</v>
      </c>
      <c r="K184" s="19">
        <v>364456</v>
      </c>
      <c r="L184" s="19">
        <v>52962</v>
      </c>
      <c r="M184" s="20">
        <v>113139</v>
      </c>
      <c r="N184" s="21">
        <v>2046251</v>
      </c>
      <c r="O184" s="21">
        <v>21205</v>
      </c>
      <c r="P184" s="22">
        <v>68625</v>
      </c>
      <c r="Q184" s="23">
        <v>1896114</v>
      </c>
      <c r="R184" s="23">
        <v>770</v>
      </c>
      <c r="S184" s="24">
        <v>0</v>
      </c>
      <c r="T184" s="25">
        <v>0</v>
      </c>
      <c r="U184" s="25">
        <v>0</v>
      </c>
      <c r="V184" s="18">
        <v>221675</v>
      </c>
      <c r="W184" s="19">
        <v>4306821</v>
      </c>
      <c r="X184" s="19">
        <v>74937</v>
      </c>
    </row>
    <row r="185" spans="1:24" x14ac:dyDescent="0.2">
      <c r="A185" s="15">
        <v>2022</v>
      </c>
      <c r="B185" s="16">
        <v>3268</v>
      </c>
      <c r="C185" s="17" t="s">
        <v>256</v>
      </c>
      <c r="D185" s="15" t="s">
        <v>23</v>
      </c>
      <c r="E185" s="17" t="s">
        <v>24</v>
      </c>
      <c r="F185" s="15" t="s">
        <v>25</v>
      </c>
      <c r="G185" s="17" t="s">
        <v>175</v>
      </c>
      <c r="H185" s="17" t="s">
        <v>31</v>
      </c>
      <c r="I185" s="17" t="s">
        <v>176</v>
      </c>
      <c r="J185" s="18">
        <v>21416.400000000001</v>
      </c>
      <c r="K185" s="19">
        <v>192543</v>
      </c>
      <c r="L185" s="19">
        <v>10909</v>
      </c>
      <c r="M185" s="20">
        <v>2761.9</v>
      </c>
      <c r="N185" s="21">
        <v>27178</v>
      </c>
      <c r="O185" s="21">
        <v>344</v>
      </c>
      <c r="P185" s="22">
        <v>7688.7</v>
      </c>
      <c r="Q185" s="23">
        <v>118681</v>
      </c>
      <c r="R185" s="23">
        <v>2</v>
      </c>
      <c r="S185" s="24" t="s">
        <v>37</v>
      </c>
      <c r="T185" s="25" t="s">
        <v>37</v>
      </c>
      <c r="U185" s="25" t="s">
        <v>37</v>
      </c>
      <c r="V185" s="18">
        <v>31867</v>
      </c>
      <c r="W185" s="19">
        <v>338402</v>
      </c>
      <c r="X185" s="19">
        <v>11255</v>
      </c>
    </row>
    <row r="186" spans="1:24" x14ac:dyDescent="0.2">
      <c r="A186" s="15">
        <v>2022</v>
      </c>
      <c r="B186" s="16">
        <v>3273</v>
      </c>
      <c r="C186" s="17" t="s">
        <v>257</v>
      </c>
      <c r="D186" s="15" t="s">
        <v>23</v>
      </c>
      <c r="E186" s="17" t="s">
        <v>24</v>
      </c>
      <c r="F186" s="15" t="s">
        <v>25</v>
      </c>
      <c r="G186" s="17" t="s">
        <v>258</v>
      </c>
      <c r="H186" s="17" t="s">
        <v>31</v>
      </c>
      <c r="I186" s="17" t="s">
        <v>259</v>
      </c>
      <c r="J186" s="18">
        <v>20762</v>
      </c>
      <c r="K186" s="19">
        <v>125471</v>
      </c>
      <c r="L186" s="19">
        <v>16895</v>
      </c>
      <c r="M186" s="20">
        <v>10366</v>
      </c>
      <c r="N186" s="21">
        <v>36822</v>
      </c>
      <c r="O186" s="21">
        <v>1588</v>
      </c>
      <c r="P186" s="22">
        <v>5120</v>
      </c>
      <c r="Q186" s="23">
        <v>70575</v>
      </c>
      <c r="R186" s="23">
        <v>275</v>
      </c>
      <c r="S186" s="24" t="s">
        <v>37</v>
      </c>
      <c r="T186" s="25" t="s">
        <v>37</v>
      </c>
      <c r="U186" s="25" t="s">
        <v>37</v>
      </c>
      <c r="V186" s="18">
        <v>36248</v>
      </c>
      <c r="W186" s="19">
        <v>232868</v>
      </c>
      <c r="X186" s="19">
        <v>18758</v>
      </c>
    </row>
    <row r="187" spans="1:24" x14ac:dyDescent="0.2">
      <c r="A187" s="15">
        <v>2022</v>
      </c>
      <c r="B187" s="16">
        <v>3282</v>
      </c>
      <c r="C187" s="17" t="s">
        <v>260</v>
      </c>
      <c r="D187" s="15" t="s">
        <v>23</v>
      </c>
      <c r="E187" s="17" t="s">
        <v>24</v>
      </c>
      <c r="F187" s="15" t="s">
        <v>25</v>
      </c>
      <c r="G187" s="17" t="s">
        <v>92</v>
      </c>
      <c r="H187" s="17" t="s">
        <v>31</v>
      </c>
      <c r="I187" s="17" t="s">
        <v>93</v>
      </c>
      <c r="J187" s="18">
        <v>53454.400000000001</v>
      </c>
      <c r="K187" s="19">
        <v>525207</v>
      </c>
      <c r="L187" s="19">
        <v>37428</v>
      </c>
      <c r="M187" s="20">
        <v>8420.7999999999993</v>
      </c>
      <c r="N187" s="21">
        <v>89290</v>
      </c>
      <c r="O187" s="21">
        <v>3671</v>
      </c>
      <c r="P187" s="22">
        <v>10106.4</v>
      </c>
      <c r="Q187" s="23">
        <v>133365</v>
      </c>
      <c r="R187" s="23">
        <v>3845</v>
      </c>
      <c r="S187" s="24" t="s">
        <v>37</v>
      </c>
      <c r="T187" s="25" t="s">
        <v>37</v>
      </c>
      <c r="U187" s="25" t="s">
        <v>37</v>
      </c>
      <c r="V187" s="18">
        <v>71981.600000000006</v>
      </c>
      <c r="W187" s="19">
        <v>747862</v>
      </c>
      <c r="X187" s="19">
        <v>44944</v>
      </c>
    </row>
    <row r="188" spans="1:24" x14ac:dyDescent="0.2">
      <c r="A188" s="15">
        <v>2022</v>
      </c>
      <c r="B188" s="16">
        <v>3287</v>
      </c>
      <c r="C188" s="17" t="s">
        <v>261</v>
      </c>
      <c r="D188" s="15" t="s">
        <v>23</v>
      </c>
      <c r="E188" s="17" t="s">
        <v>24</v>
      </c>
      <c r="F188" s="15" t="s">
        <v>25</v>
      </c>
      <c r="G188" s="17" t="s">
        <v>258</v>
      </c>
      <c r="H188" s="17" t="s">
        <v>31</v>
      </c>
      <c r="I188" s="17" t="s">
        <v>77</v>
      </c>
      <c r="J188" s="18">
        <v>10156.700000000001</v>
      </c>
      <c r="K188" s="19">
        <v>86950</v>
      </c>
      <c r="L188" s="19">
        <v>5884</v>
      </c>
      <c r="M188" s="20">
        <v>7865.7</v>
      </c>
      <c r="N188" s="21">
        <v>51386</v>
      </c>
      <c r="O188" s="21">
        <v>4769</v>
      </c>
      <c r="P188" s="22">
        <v>71547.8</v>
      </c>
      <c r="Q188" s="23">
        <v>700156</v>
      </c>
      <c r="R188" s="23">
        <v>4282</v>
      </c>
      <c r="S188" s="24">
        <v>0</v>
      </c>
      <c r="T188" s="25">
        <v>0</v>
      </c>
      <c r="U188" s="25">
        <v>0</v>
      </c>
      <c r="V188" s="18">
        <v>89570.2</v>
      </c>
      <c r="W188" s="19">
        <v>838492</v>
      </c>
      <c r="X188" s="19">
        <v>14935</v>
      </c>
    </row>
    <row r="189" spans="1:24" x14ac:dyDescent="0.2">
      <c r="A189" s="15">
        <v>2022</v>
      </c>
      <c r="B189" s="16">
        <v>3291</v>
      </c>
      <c r="C189" s="17" t="s">
        <v>262</v>
      </c>
      <c r="D189" s="15" t="s">
        <v>23</v>
      </c>
      <c r="E189" s="17" t="s">
        <v>24</v>
      </c>
      <c r="F189" s="15" t="s">
        <v>25</v>
      </c>
      <c r="G189" s="17" t="s">
        <v>33</v>
      </c>
      <c r="H189" s="17" t="s">
        <v>31</v>
      </c>
      <c r="I189" s="17" t="s">
        <v>32</v>
      </c>
      <c r="J189" s="18">
        <v>71521</v>
      </c>
      <c r="K189" s="19">
        <v>512105</v>
      </c>
      <c r="L189" s="19">
        <v>34060</v>
      </c>
      <c r="M189" s="20">
        <v>12981</v>
      </c>
      <c r="N189" s="21">
        <v>104195</v>
      </c>
      <c r="O189" s="21">
        <v>4380</v>
      </c>
      <c r="P189" s="22">
        <v>20799</v>
      </c>
      <c r="Q189" s="23">
        <v>223791</v>
      </c>
      <c r="R189" s="23">
        <v>28</v>
      </c>
      <c r="S189" s="24" t="s">
        <v>37</v>
      </c>
      <c r="T189" s="25" t="s">
        <v>37</v>
      </c>
      <c r="U189" s="25" t="s">
        <v>37</v>
      </c>
      <c r="V189" s="18">
        <v>105301</v>
      </c>
      <c r="W189" s="19">
        <v>840091</v>
      </c>
      <c r="X189" s="19">
        <v>38468</v>
      </c>
    </row>
    <row r="190" spans="1:24" x14ac:dyDescent="0.2">
      <c r="A190" s="15">
        <v>2022</v>
      </c>
      <c r="B190" s="16">
        <v>3295</v>
      </c>
      <c r="C190" s="17" t="s">
        <v>263</v>
      </c>
      <c r="D190" s="15" t="s">
        <v>23</v>
      </c>
      <c r="E190" s="17" t="s">
        <v>24</v>
      </c>
      <c r="F190" s="15" t="s">
        <v>25</v>
      </c>
      <c r="G190" s="17" t="s">
        <v>89</v>
      </c>
      <c r="H190" s="17" t="s">
        <v>27</v>
      </c>
      <c r="I190" s="17" t="s">
        <v>154</v>
      </c>
      <c r="J190" s="18">
        <v>12493.9</v>
      </c>
      <c r="K190" s="19">
        <v>127889</v>
      </c>
      <c r="L190" s="19">
        <v>8964</v>
      </c>
      <c r="M190" s="20">
        <v>3981.7</v>
      </c>
      <c r="N190" s="21">
        <v>34715</v>
      </c>
      <c r="O190" s="21">
        <v>1549</v>
      </c>
      <c r="P190" s="22">
        <v>10909.2</v>
      </c>
      <c r="Q190" s="23">
        <v>112454</v>
      </c>
      <c r="R190" s="23">
        <v>140</v>
      </c>
      <c r="S190" s="24" t="s">
        <v>37</v>
      </c>
      <c r="T190" s="25" t="s">
        <v>37</v>
      </c>
      <c r="U190" s="25" t="s">
        <v>37</v>
      </c>
      <c r="V190" s="18">
        <v>27384.799999999999</v>
      </c>
      <c r="W190" s="19">
        <v>275058</v>
      </c>
      <c r="X190" s="19">
        <v>10653</v>
      </c>
    </row>
    <row r="191" spans="1:24" x14ac:dyDescent="0.2">
      <c r="A191" s="15">
        <v>2022</v>
      </c>
      <c r="B191" s="16">
        <v>3329</v>
      </c>
      <c r="C191" s="17" t="s">
        <v>264</v>
      </c>
      <c r="D191" s="15" t="s">
        <v>23</v>
      </c>
      <c r="E191" s="17" t="s">
        <v>24</v>
      </c>
      <c r="F191" s="15" t="s">
        <v>25</v>
      </c>
      <c r="G191" s="17" t="s">
        <v>44</v>
      </c>
      <c r="H191" s="17" t="s">
        <v>27</v>
      </c>
      <c r="I191" s="17" t="s">
        <v>32</v>
      </c>
      <c r="J191" s="18">
        <v>9662</v>
      </c>
      <c r="K191" s="19">
        <v>97239</v>
      </c>
      <c r="L191" s="19">
        <v>9681</v>
      </c>
      <c r="M191" s="20">
        <v>10708</v>
      </c>
      <c r="N191" s="21">
        <v>114082</v>
      </c>
      <c r="O191" s="21">
        <v>1765</v>
      </c>
      <c r="P191" s="22">
        <v>7961</v>
      </c>
      <c r="Q191" s="23">
        <v>104690</v>
      </c>
      <c r="R191" s="23">
        <v>20</v>
      </c>
      <c r="S191" s="24" t="s">
        <v>37</v>
      </c>
      <c r="T191" s="25" t="s">
        <v>37</v>
      </c>
      <c r="U191" s="25" t="s">
        <v>37</v>
      </c>
      <c r="V191" s="18">
        <v>28331</v>
      </c>
      <c r="W191" s="19">
        <v>316011</v>
      </c>
      <c r="X191" s="19">
        <v>11466</v>
      </c>
    </row>
    <row r="192" spans="1:24" x14ac:dyDescent="0.2">
      <c r="A192" s="15">
        <v>2022</v>
      </c>
      <c r="B192" s="16">
        <v>3355</v>
      </c>
      <c r="C192" s="17" t="s">
        <v>265</v>
      </c>
      <c r="D192" s="15" t="s">
        <v>23</v>
      </c>
      <c r="E192" s="17" t="s">
        <v>24</v>
      </c>
      <c r="F192" s="15" t="s">
        <v>25</v>
      </c>
      <c r="G192" s="17" t="s">
        <v>76</v>
      </c>
      <c r="H192" s="17" t="s">
        <v>27</v>
      </c>
      <c r="I192" s="17" t="s">
        <v>77</v>
      </c>
      <c r="J192" s="18">
        <v>5354</v>
      </c>
      <c r="K192" s="19">
        <v>45837</v>
      </c>
      <c r="L192" s="19">
        <v>4583</v>
      </c>
      <c r="M192" s="20">
        <v>4709</v>
      </c>
      <c r="N192" s="21">
        <v>44538</v>
      </c>
      <c r="O192" s="21">
        <v>935</v>
      </c>
      <c r="P192" s="22">
        <v>14781</v>
      </c>
      <c r="Q192" s="23">
        <v>195982</v>
      </c>
      <c r="R192" s="23">
        <v>90</v>
      </c>
      <c r="S192" s="24" t="s">
        <v>37</v>
      </c>
      <c r="T192" s="25" t="s">
        <v>37</v>
      </c>
      <c r="U192" s="25" t="s">
        <v>37</v>
      </c>
      <c r="V192" s="18">
        <v>24844</v>
      </c>
      <c r="W192" s="19">
        <v>286357</v>
      </c>
      <c r="X192" s="19">
        <v>5608</v>
      </c>
    </row>
    <row r="193" spans="1:24" x14ac:dyDescent="0.2">
      <c r="A193" s="15">
        <v>2022</v>
      </c>
      <c r="B193" s="16">
        <v>3400</v>
      </c>
      <c r="C193" s="17" t="s">
        <v>266</v>
      </c>
      <c r="D193" s="15" t="s">
        <v>23</v>
      </c>
      <c r="E193" s="17" t="s">
        <v>24</v>
      </c>
      <c r="F193" s="15" t="s">
        <v>25</v>
      </c>
      <c r="G193" s="17" t="s">
        <v>46</v>
      </c>
      <c r="H193" s="17" t="s">
        <v>27</v>
      </c>
      <c r="I193" s="17" t="s">
        <v>36</v>
      </c>
      <c r="J193" s="18">
        <v>14406.1</v>
      </c>
      <c r="K193" s="19">
        <v>84490</v>
      </c>
      <c r="L193" s="19">
        <v>9907</v>
      </c>
      <c r="M193" s="20">
        <v>24923.599999999999</v>
      </c>
      <c r="N193" s="21">
        <v>191492</v>
      </c>
      <c r="O193" s="21">
        <v>985</v>
      </c>
      <c r="P193" s="22">
        <v>17060.900000000001</v>
      </c>
      <c r="Q193" s="23">
        <v>133002</v>
      </c>
      <c r="R193" s="23">
        <v>108</v>
      </c>
      <c r="S193" s="24" t="s">
        <v>37</v>
      </c>
      <c r="T193" s="25" t="s">
        <v>37</v>
      </c>
      <c r="U193" s="25" t="s">
        <v>37</v>
      </c>
      <c r="V193" s="18">
        <v>56390.6</v>
      </c>
      <c r="W193" s="19">
        <v>408984</v>
      </c>
      <c r="X193" s="19">
        <v>11000</v>
      </c>
    </row>
    <row r="194" spans="1:24" x14ac:dyDescent="0.2">
      <c r="A194" s="15">
        <v>2022</v>
      </c>
      <c r="B194" s="16">
        <v>3408</v>
      </c>
      <c r="C194" s="17" t="s">
        <v>267</v>
      </c>
      <c r="D194" s="15" t="s">
        <v>23</v>
      </c>
      <c r="E194" s="17" t="s">
        <v>24</v>
      </c>
      <c r="F194" s="15" t="s">
        <v>25</v>
      </c>
      <c r="G194" s="17" t="s">
        <v>65</v>
      </c>
      <c r="H194" s="17" t="s">
        <v>27</v>
      </c>
      <c r="I194" s="17" t="s">
        <v>28</v>
      </c>
      <c r="J194" s="18">
        <v>17202</v>
      </c>
      <c r="K194" s="19">
        <v>141918</v>
      </c>
      <c r="L194" s="19">
        <v>9815</v>
      </c>
      <c r="M194" s="20">
        <v>6097</v>
      </c>
      <c r="N194" s="21">
        <v>45717</v>
      </c>
      <c r="O194" s="21">
        <v>1188</v>
      </c>
      <c r="P194" s="22">
        <v>1389</v>
      </c>
      <c r="Q194" s="23">
        <v>24907</v>
      </c>
      <c r="R194" s="23">
        <v>2</v>
      </c>
      <c r="S194" s="24">
        <v>0</v>
      </c>
      <c r="T194" s="25">
        <v>0</v>
      </c>
      <c r="U194" s="25">
        <v>0</v>
      </c>
      <c r="V194" s="18">
        <v>24688</v>
      </c>
      <c r="W194" s="19">
        <v>212542</v>
      </c>
      <c r="X194" s="19">
        <v>11005</v>
      </c>
    </row>
    <row r="195" spans="1:24" x14ac:dyDescent="0.2">
      <c r="A195" s="15">
        <v>2022</v>
      </c>
      <c r="B195" s="16">
        <v>3408</v>
      </c>
      <c r="C195" s="17" t="s">
        <v>267</v>
      </c>
      <c r="D195" s="15" t="s">
        <v>23</v>
      </c>
      <c r="E195" s="17" t="s">
        <v>24</v>
      </c>
      <c r="F195" s="15" t="s">
        <v>25</v>
      </c>
      <c r="G195" s="17" t="s">
        <v>98</v>
      </c>
      <c r="H195" s="17" t="s">
        <v>27</v>
      </c>
      <c r="I195" s="17" t="s">
        <v>28</v>
      </c>
      <c r="J195" s="18">
        <v>260604</v>
      </c>
      <c r="K195" s="19">
        <v>2132922</v>
      </c>
      <c r="L195" s="19">
        <v>157845</v>
      </c>
      <c r="M195" s="20">
        <v>250649</v>
      </c>
      <c r="N195" s="21">
        <v>2107229</v>
      </c>
      <c r="O195" s="21">
        <v>25205</v>
      </c>
      <c r="P195" s="22">
        <v>85067</v>
      </c>
      <c r="Q195" s="23">
        <v>1197125</v>
      </c>
      <c r="R195" s="23">
        <v>66</v>
      </c>
      <c r="S195" s="24">
        <v>0</v>
      </c>
      <c r="T195" s="25">
        <v>0</v>
      </c>
      <c r="U195" s="25">
        <v>0</v>
      </c>
      <c r="V195" s="18">
        <v>596320</v>
      </c>
      <c r="W195" s="19">
        <v>5437276</v>
      </c>
      <c r="X195" s="19">
        <v>183116</v>
      </c>
    </row>
    <row r="196" spans="1:24" x14ac:dyDescent="0.2">
      <c r="A196" s="15">
        <v>2022</v>
      </c>
      <c r="B196" s="16">
        <v>3413</v>
      </c>
      <c r="C196" s="17" t="s">
        <v>268</v>
      </c>
      <c r="D196" s="15" t="s">
        <v>23</v>
      </c>
      <c r="E196" s="17" t="s">
        <v>24</v>
      </c>
      <c r="F196" s="15" t="s">
        <v>25</v>
      </c>
      <c r="G196" s="17" t="s">
        <v>89</v>
      </c>
      <c r="H196" s="17" t="s">
        <v>153</v>
      </c>
      <c r="I196" s="17" t="s">
        <v>269</v>
      </c>
      <c r="J196" s="18">
        <v>33073</v>
      </c>
      <c r="K196" s="19">
        <v>973990</v>
      </c>
      <c r="L196" s="19">
        <v>40899</v>
      </c>
      <c r="M196" s="20">
        <v>19010.400000000001</v>
      </c>
      <c r="N196" s="21">
        <v>488400</v>
      </c>
      <c r="O196" s="21">
        <v>6506</v>
      </c>
      <c r="P196" s="22">
        <v>12844.8</v>
      </c>
      <c r="Q196" s="23">
        <v>401961</v>
      </c>
      <c r="R196" s="23">
        <v>1456</v>
      </c>
      <c r="S196" s="24" t="s">
        <v>37</v>
      </c>
      <c r="T196" s="25" t="s">
        <v>37</v>
      </c>
      <c r="U196" s="25" t="s">
        <v>37</v>
      </c>
      <c r="V196" s="18">
        <v>64928.2</v>
      </c>
      <c r="W196" s="19">
        <v>1864351</v>
      </c>
      <c r="X196" s="19">
        <v>48861</v>
      </c>
    </row>
    <row r="197" spans="1:24" x14ac:dyDescent="0.2">
      <c r="A197" s="15">
        <v>2022</v>
      </c>
      <c r="B197" s="16">
        <v>3426</v>
      </c>
      <c r="C197" s="17" t="s">
        <v>270</v>
      </c>
      <c r="D197" s="15" t="s">
        <v>23</v>
      </c>
      <c r="E197" s="17" t="s">
        <v>24</v>
      </c>
      <c r="F197" s="15" t="s">
        <v>25</v>
      </c>
      <c r="G197" s="17" t="s">
        <v>54</v>
      </c>
      <c r="H197" s="17" t="s">
        <v>31</v>
      </c>
      <c r="I197" s="17" t="s">
        <v>28</v>
      </c>
      <c r="J197" s="18">
        <v>36971</v>
      </c>
      <c r="K197" s="19">
        <v>247723</v>
      </c>
      <c r="L197" s="19">
        <v>18319</v>
      </c>
      <c r="M197" s="20">
        <v>19342</v>
      </c>
      <c r="N197" s="21">
        <v>111254</v>
      </c>
      <c r="O197" s="21">
        <v>7254</v>
      </c>
      <c r="P197" s="22">
        <v>9463</v>
      </c>
      <c r="Q197" s="23">
        <v>129791</v>
      </c>
      <c r="R197" s="23">
        <v>3</v>
      </c>
      <c r="S197" s="24">
        <v>0</v>
      </c>
      <c r="T197" s="25">
        <v>0</v>
      </c>
      <c r="U197" s="25">
        <v>0</v>
      </c>
      <c r="V197" s="18">
        <v>65776</v>
      </c>
      <c r="W197" s="19">
        <v>488768</v>
      </c>
      <c r="X197" s="19">
        <v>25576</v>
      </c>
    </row>
    <row r="198" spans="1:24" x14ac:dyDescent="0.2">
      <c r="A198" s="15">
        <v>2022</v>
      </c>
      <c r="B198" s="16">
        <v>3436</v>
      </c>
      <c r="C198" s="17" t="s">
        <v>271</v>
      </c>
      <c r="D198" s="15" t="s">
        <v>23</v>
      </c>
      <c r="E198" s="17" t="s">
        <v>24</v>
      </c>
      <c r="F198" s="15" t="s">
        <v>25</v>
      </c>
      <c r="G198" s="17" t="s">
        <v>82</v>
      </c>
      <c r="H198" s="17" t="s">
        <v>31</v>
      </c>
      <c r="I198" s="17" t="s">
        <v>36</v>
      </c>
      <c r="J198" s="18">
        <v>43603.5</v>
      </c>
      <c r="K198" s="19">
        <v>291679</v>
      </c>
      <c r="L198" s="19">
        <v>34190</v>
      </c>
      <c r="M198" s="20">
        <v>13700.9</v>
      </c>
      <c r="N198" s="21">
        <v>122327</v>
      </c>
      <c r="O198" s="21">
        <v>3102</v>
      </c>
      <c r="P198" s="22">
        <v>273.10000000000002</v>
      </c>
      <c r="Q198" s="23">
        <v>1981</v>
      </c>
      <c r="R198" s="23">
        <v>129</v>
      </c>
      <c r="S198" s="24" t="s">
        <v>37</v>
      </c>
      <c r="T198" s="25" t="s">
        <v>37</v>
      </c>
      <c r="U198" s="25" t="s">
        <v>37</v>
      </c>
      <c r="V198" s="18">
        <v>57577.5</v>
      </c>
      <c r="W198" s="19">
        <v>415987</v>
      </c>
      <c r="X198" s="19">
        <v>37421</v>
      </c>
    </row>
    <row r="199" spans="1:24" x14ac:dyDescent="0.2">
      <c r="A199" s="15">
        <v>2022</v>
      </c>
      <c r="B199" s="16">
        <v>3461</v>
      </c>
      <c r="C199" s="17" t="s">
        <v>272</v>
      </c>
      <c r="D199" s="15" t="s">
        <v>23</v>
      </c>
      <c r="E199" s="17" t="s">
        <v>24</v>
      </c>
      <c r="F199" s="15" t="s">
        <v>25</v>
      </c>
      <c r="G199" s="17" t="s">
        <v>273</v>
      </c>
      <c r="H199" s="17" t="s">
        <v>51</v>
      </c>
      <c r="I199" s="17" t="s">
        <v>210</v>
      </c>
      <c r="J199" s="18">
        <v>41162</v>
      </c>
      <c r="K199" s="19">
        <v>284205</v>
      </c>
      <c r="L199" s="19">
        <v>39137</v>
      </c>
      <c r="M199" s="20">
        <v>67440</v>
      </c>
      <c r="N199" s="21">
        <v>564243</v>
      </c>
      <c r="O199" s="21">
        <v>5274</v>
      </c>
      <c r="P199" s="22">
        <v>83672</v>
      </c>
      <c r="Q199" s="23">
        <v>1055297</v>
      </c>
      <c r="R199" s="23">
        <v>4</v>
      </c>
      <c r="S199" s="24">
        <v>0</v>
      </c>
      <c r="T199" s="25">
        <v>0</v>
      </c>
      <c r="U199" s="25">
        <v>0</v>
      </c>
      <c r="V199" s="18">
        <v>192274</v>
      </c>
      <c r="W199" s="19">
        <v>1903745</v>
      </c>
      <c r="X199" s="19">
        <v>44415</v>
      </c>
    </row>
    <row r="200" spans="1:24" x14ac:dyDescent="0.2">
      <c r="A200" s="15">
        <v>2022</v>
      </c>
      <c r="B200" s="16">
        <v>3470</v>
      </c>
      <c r="C200" s="17" t="s">
        <v>274</v>
      </c>
      <c r="D200" s="15" t="s">
        <v>23</v>
      </c>
      <c r="E200" s="17" t="s">
        <v>24</v>
      </c>
      <c r="F200" s="15" t="s">
        <v>25</v>
      </c>
      <c r="G200" s="17" t="s">
        <v>92</v>
      </c>
      <c r="H200" s="17" t="s">
        <v>31</v>
      </c>
      <c r="I200" s="17" t="s">
        <v>93</v>
      </c>
      <c r="J200" s="18">
        <v>41662</v>
      </c>
      <c r="K200" s="19">
        <v>317440</v>
      </c>
      <c r="L200" s="19">
        <v>20888</v>
      </c>
      <c r="M200" s="20">
        <v>8139</v>
      </c>
      <c r="N200" s="21">
        <v>67284</v>
      </c>
      <c r="O200" s="21">
        <v>1775</v>
      </c>
      <c r="P200" s="22">
        <v>4764</v>
      </c>
      <c r="Q200" s="23">
        <v>62971</v>
      </c>
      <c r="R200" s="23">
        <v>2</v>
      </c>
      <c r="S200" s="24" t="s">
        <v>37</v>
      </c>
      <c r="T200" s="25" t="s">
        <v>37</v>
      </c>
      <c r="U200" s="25" t="s">
        <v>37</v>
      </c>
      <c r="V200" s="18">
        <v>54565</v>
      </c>
      <c r="W200" s="19">
        <v>447695</v>
      </c>
      <c r="X200" s="19">
        <v>22665</v>
      </c>
    </row>
    <row r="201" spans="1:24" x14ac:dyDescent="0.2">
      <c r="A201" s="15">
        <v>2022</v>
      </c>
      <c r="B201" s="16">
        <v>3475</v>
      </c>
      <c r="C201" s="17" t="s">
        <v>275</v>
      </c>
      <c r="D201" s="15" t="s">
        <v>23</v>
      </c>
      <c r="E201" s="17" t="s">
        <v>24</v>
      </c>
      <c r="F201" s="15" t="s">
        <v>25</v>
      </c>
      <c r="G201" s="17" t="s">
        <v>65</v>
      </c>
      <c r="H201" s="17" t="s">
        <v>27</v>
      </c>
      <c r="I201" s="17" t="s">
        <v>28</v>
      </c>
      <c r="J201" s="18">
        <v>1428</v>
      </c>
      <c r="K201" s="19">
        <v>10914</v>
      </c>
      <c r="L201" s="19">
        <v>834</v>
      </c>
      <c r="M201" s="20">
        <v>1640</v>
      </c>
      <c r="N201" s="21">
        <v>13130</v>
      </c>
      <c r="O201" s="21">
        <v>148</v>
      </c>
      <c r="P201" s="22">
        <v>0</v>
      </c>
      <c r="Q201" s="23">
        <v>0</v>
      </c>
      <c r="R201" s="23">
        <v>0</v>
      </c>
      <c r="S201" s="24">
        <v>0</v>
      </c>
      <c r="T201" s="25">
        <v>0</v>
      </c>
      <c r="U201" s="25">
        <v>0</v>
      </c>
      <c r="V201" s="18">
        <v>3068</v>
      </c>
      <c r="W201" s="19">
        <v>24044</v>
      </c>
      <c r="X201" s="19">
        <v>982</v>
      </c>
    </row>
    <row r="202" spans="1:24" x14ac:dyDescent="0.2">
      <c r="A202" s="15">
        <v>2022</v>
      </c>
      <c r="B202" s="16">
        <v>3477</v>
      </c>
      <c r="C202" s="17" t="s">
        <v>276</v>
      </c>
      <c r="D202" s="15" t="s">
        <v>23</v>
      </c>
      <c r="E202" s="17" t="s">
        <v>24</v>
      </c>
      <c r="F202" s="15" t="s">
        <v>25</v>
      </c>
      <c r="G202" s="17" t="s">
        <v>203</v>
      </c>
      <c r="H202" s="17" t="s">
        <v>27</v>
      </c>
      <c r="I202" s="17" t="s">
        <v>136</v>
      </c>
      <c r="J202" s="18">
        <v>32445.4</v>
      </c>
      <c r="K202" s="19">
        <v>201694</v>
      </c>
      <c r="L202" s="19">
        <v>23207</v>
      </c>
      <c r="M202" s="20">
        <v>21012.7</v>
      </c>
      <c r="N202" s="21">
        <v>128032</v>
      </c>
      <c r="O202" s="21">
        <v>2772</v>
      </c>
      <c r="P202" s="22">
        <v>16105.8</v>
      </c>
      <c r="Q202" s="23">
        <v>112343</v>
      </c>
      <c r="R202" s="23">
        <v>35</v>
      </c>
      <c r="S202" s="24" t="s">
        <v>37</v>
      </c>
      <c r="T202" s="25" t="s">
        <v>37</v>
      </c>
      <c r="U202" s="25" t="s">
        <v>37</v>
      </c>
      <c r="V202" s="18">
        <v>69563.899999999994</v>
      </c>
      <c r="W202" s="19">
        <v>442069</v>
      </c>
      <c r="X202" s="19">
        <v>26014</v>
      </c>
    </row>
    <row r="203" spans="1:24" x14ac:dyDescent="0.2">
      <c r="A203" s="15">
        <v>2022</v>
      </c>
      <c r="B203" s="16">
        <v>3478</v>
      </c>
      <c r="C203" s="17" t="s">
        <v>277</v>
      </c>
      <c r="D203" s="15" t="s">
        <v>23</v>
      </c>
      <c r="E203" s="17" t="s">
        <v>24</v>
      </c>
      <c r="F203" s="15" t="s">
        <v>25</v>
      </c>
      <c r="G203" s="17" t="s">
        <v>78</v>
      </c>
      <c r="H203" s="17" t="s">
        <v>31</v>
      </c>
      <c r="I203" s="17" t="s">
        <v>77</v>
      </c>
      <c r="J203" s="18">
        <v>23663.8</v>
      </c>
      <c r="K203" s="19">
        <v>179737</v>
      </c>
      <c r="L203" s="19">
        <v>14653</v>
      </c>
      <c r="M203" s="20">
        <v>45350.1</v>
      </c>
      <c r="N203" s="21">
        <v>371436</v>
      </c>
      <c r="O203" s="21">
        <v>4172</v>
      </c>
      <c r="P203" s="22">
        <v>14438.1</v>
      </c>
      <c r="Q203" s="23">
        <v>189229</v>
      </c>
      <c r="R203" s="23">
        <v>13</v>
      </c>
      <c r="S203" s="24" t="s">
        <v>37</v>
      </c>
      <c r="T203" s="25" t="s">
        <v>37</v>
      </c>
      <c r="U203" s="25" t="s">
        <v>37</v>
      </c>
      <c r="V203" s="18">
        <v>83452</v>
      </c>
      <c r="W203" s="19">
        <v>740402</v>
      </c>
      <c r="X203" s="19">
        <v>18838</v>
      </c>
    </row>
    <row r="204" spans="1:24" x14ac:dyDescent="0.2">
      <c r="A204" s="15">
        <v>2022</v>
      </c>
      <c r="B204" s="16">
        <v>3502</v>
      </c>
      <c r="C204" s="17" t="s">
        <v>278</v>
      </c>
      <c r="D204" s="15" t="s">
        <v>23</v>
      </c>
      <c r="E204" s="17" t="s">
        <v>24</v>
      </c>
      <c r="F204" s="15" t="s">
        <v>25</v>
      </c>
      <c r="G204" s="17" t="s">
        <v>142</v>
      </c>
      <c r="H204" s="17" t="s">
        <v>31</v>
      </c>
      <c r="I204" s="17" t="s">
        <v>55</v>
      </c>
      <c r="J204" s="18">
        <v>96115.9</v>
      </c>
      <c r="K204" s="19">
        <v>761103</v>
      </c>
      <c r="L204" s="19">
        <v>52816</v>
      </c>
      <c r="M204" s="20">
        <v>25852</v>
      </c>
      <c r="N204" s="21">
        <v>234209</v>
      </c>
      <c r="O204" s="21">
        <v>7595</v>
      </c>
      <c r="P204" s="22">
        <v>1283.3</v>
      </c>
      <c r="Q204" s="23">
        <v>16118</v>
      </c>
      <c r="R204" s="23">
        <v>2</v>
      </c>
      <c r="S204" s="24" t="s">
        <v>37</v>
      </c>
      <c r="T204" s="25" t="s">
        <v>37</v>
      </c>
      <c r="U204" s="25" t="s">
        <v>37</v>
      </c>
      <c r="V204" s="18">
        <v>123251.2</v>
      </c>
      <c r="W204" s="19">
        <v>1011430</v>
      </c>
      <c r="X204" s="19">
        <v>60413</v>
      </c>
    </row>
    <row r="205" spans="1:24" x14ac:dyDescent="0.2">
      <c r="A205" s="15">
        <v>2022</v>
      </c>
      <c r="B205" s="16">
        <v>3503</v>
      </c>
      <c r="C205" s="17" t="s">
        <v>279</v>
      </c>
      <c r="D205" s="15" t="s">
        <v>23</v>
      </c>
      <c r="E205" s="17" t="s">
        <v>24</v>
      </c>
      <c r="F205" s="15" t="s">
        <v>25</v>
      </c>
      <c r="G205" s="17" t="s">
        <v>30</v>
      </c>
      <c r="H205" s="17" t="s">
        <v>31</v>
      </c>
      <c r="I205" s="17" t="s">
        <v>32</v>
      </c>
      <c r="J205" s="18">
        <v>107786</v>
      </c>
      <c r="K205" s="19">
        <v>694080</v>
      </c>
      <c r="L205" s="19">
        <v>50069</v>
      </c>
      <c r="M205" s="20">
        <v>33352</v>
      </c>
      <c r="N205" s="21">
        <v>227630</v>
      </c>
      <c r="O205" s="21">
        <v>5912</v>
      </c>
      <c r="P205" s="22">
        <v>13076</v>
      </c>
      <c r="Q205" s="23">
        <v>126698</v>
      </c>
      <c r="R205" s="23">
        <v>161</v>
      </c>
      <c r="S205" s="24" t="s">
        <v>37</v>
      </c>
      <c r="T205" s="25" t="s">
        <v>37</v>
      </c>
      <c r="U205" s="25" t="s">
        <v>37</v>
      </c>
      <c r="V205" s="18">
        <v>154214</v>
      </c>
      <c r="W205" s="19">
        <v>1048408</v>
      </c>
      <c r="X205" s="19">
        <v>56142</v>
      </c>
    </row>
    <row r="206" spans="1:24" x14ac:dyDescent="0.2">
      <c r="A206" s="15">
        <v>2022</v>
      </c>
      <c r="B206" s="16">
        <v>3522</v>
      </c>
      <c r="C206" s="17" t="s">
        <v>280</v>
      </c>
      <c r="D206" s="15" t="s">
        <v>23</v>
      </c>
      <c r="E206" s="17" t="s">
        <v>24</v>
      </c>
      <c r="F206" s="15" t="s">
        <v>25</v>
      </c>
      <c r="G206" s="17" t="s">
        <v>60</v>
      </c>
      <c r="H206" s="17" t="s">
        <v>31</v>
      </c>
      <c r="I206" s="17" t="s">
        <v>281</v>
      </c>
      <c r="J206" s="18">
        <v>117980.8</v>
      </c>
      <c r="K206" s="19">
        <v>591397</v>
      </c>
      <c r="L206" s="19">
        <v>96750</v>
      </c>
      <c r="M206" s="20">
        <v>195913.5</v>
      </c>
      <c r="N206" s="21">
        <v>1247883</v>
      </c>
      <c r="O206" s="21">
        <v>16339</v>
      </c>
      <c r="P206" s="22">
        <v>8204</v>
      </c>
      <c r="Q206" s="23">
        <v>63345</v>
      </c>
      <c r="R206" s="23">
        <v>7</v>
      </c>
      <c r="S206" s="24">
        <v>0</v>
      </c>
      <c r="T206" s="25">
        <v>0</v>
      </c>
      <c r="U206" s="25">
        <v>0</v>
      </c>
      <c r="V206" s="18">
        <v>322098.3</v>
      </c>
      <c r="W206" s="19">
        <v>1902625</v>
      </c>
      <c r="X206" s="19">
        <v>113096</v>
      </c>
    </row>
    <row r="207" spans="1:24" x14ac:dyDescent="0.2">
      <c r="A207" s="15">
        <v>2022</v>
      </c>
      <c r="B207" s="16">
        <v>3527</v>
      </c>
      <c r="C207" s="17" t="s">
        <v>282</v>
      </c>
      <c r="D207" s="15" t="s">
        <v>23</v>
      </c>
      <c r="E207" s="17" t="s">
        <v>24</v>
      </c>
      <c r="F207" s="15" t="s">
        <v>25</v>
      </c>
      <c r="G207" s="17" t="s">
        <v>78</v>
      </c>
      <c r="H207" s="17" t="s">
        <v>31</v>
      </c>
      <c r="I207" s="17" t="s">
        <v>77</v>
      </c>
      <c r="J207" s="18">
        <v>43329.3</v>
      </c>
      <c r="K207" s="19">
        <v>298265</v>
      </c>
      <c r="L207" s="19">
        <v>20623</v>
      </c>
      <c r="M207" s="20">
        <v>9682.4</v>
      </c>
      <c r="N207" s="21">
        <v>102140</v>
      </c>
      <c r="O207" s="21">
        <v>309</v>
      </c>
      <c r="P207" s="22">
        <v>7933.8</v>
      </c>
      <c r="Q207" s="23">
        <v>114321</v>
      </c>
      <c r="R207" s="23">
        <v>2</v>
      </c>
      <c r="S207" s="24" t="s">
        <v>37</v>
      </c>
      <c r="T207" s="25" t="s">
        <v>37</v>
      </c>
      <c r="U207" s="25" t="s">
        <v>37</v>
      </c>
      <c r="V207" s="18">
        <v>60945.5</v>
      </c>
      <c r="W207" s="19">
        <v>514726</v>
      </c>
      <c r="X207" s="19">
        <v>20934</v>
      </c>
    </row>
    <row r="208" spans="1:24" x14ac:dyDescent="0.2">
      <c r="A208" s="15">
        <v>2022</v>
      </c>
      <c r="B208" s="16">
        <v>3542</v>
      </c>
      <c r="C208" s="17" t="s">
        <v>283</v>
      </c>
      <c r="D208" s="15" t="s">
        <v>23</v>
      </c>
      <c r="E208" s="17" t="s">
        <v>24</v>
      </c>
      <c r="F208" s="15" t="s">
        <v>25</v>
      </c>
      <c r="G208" s="17" t="s">
        <v>161</v>
      </c>
      <c r="H208" s="17" t="s">
        <v>51</v>
      </c>
      <c r="I208" s="17" t="s">
        <v>32</v>
      </c>
      <c r="J208" s="18">
        <v>400151</v>
      </c>
      <c r="K208" s="19">
        <v>3392162</v>
      </c>
      <c r="L208" s="19">
        <v>307110</v>
      </c>
      <c r="M208" s="20">
        <v>119417.4</v>
      </c>
      <c r="N208" s="21">
        <v>1457993</v>
      </c>
      <c r="O208" s="21">
        <v>23290</v>
      </c>
      <c r="P208" s="22">
        <v>67543.100000000006</v>
      </c>
      <c r="Q208" s="23">
        <v>1225322</v>
      </c>
      <c r="R208" s="23">
        <v>470</v>
      </c>
      <c r="S208" s="24" t="s">
        <v>37</v>
      </c>
      <c r="T208" s="25" t="s">
        <v>37</v>
      </c>
      <c r="U208" s="25" t="s">
        <v>37</v>
      </c>
      <c r="V208" s="18">
        <v>587111.5</v>
      </c>
      <c r="W208" s="19">
        <v>6075477</v>
      </c>
      <c r="X208" s="19">
        <v>330870</v>
      </c>
    </row>
    <row r="209" spans="1:24" x14ac:dyDescent="0.2">
      <c r="A209" s="15">
        <v>2022</v>
      </c>
      <c r="B209" s="16">
        <v>3542</v>
      </c>
      <c r="C209" s="17" t="s">
        <v>283</v>
      </c>
      <c r="D209" s="15" t="s">
        <v>112</v>
      </c>
      <c r="E209" s="17" t="s">
        <v>113</v>
      </c>
      <c r="F209" s="15" t="s">
        <v>25</v>
      </c>
      <c r="G209" s="17" t="s">
        <v>161</v>
      </c>
      <c r="H209" s="17" t="s">
        <v>51</v>
      </c>
      <c r="I209" s="17" t="s">
        <v>32</v>
      </c>
      <c r="J209" s="18">
        <v>261406.1</v>
      </c>
      <c r="K209" s="19">
        <v>4296630</v>
      </c>
      <c r="L209" s="19">
        <v>373753</v>
      </c>
      <c r="M209" s="20">
        <v>202801</v>
      </c>
      <c r="N209" s="21">
        <v>5942227</v>
      </c>
      <c r="O209" s="21">
        <v>44120</v>
      </c>
      <c r="P209" s="22">
        <v>60839.7</v>
      </c>
      <c r="Q209" s="23">
        <v>3788710</v>
      </c>
      <c r="R209" s="23">
        <v>1627</v>
      </c>
      <c r="S209" s="24" t="s">
        <v>37</v>
      </c>
      <c r="T209" s="25" t="s">
        <v>37</v>
      </c>
      <c r="U209" s="25" t="s">
        <v>37</v>
      </c>
      <c r="V209" s="18">
        <v>525046.80000000005</v>
      </c>
      <c r="W209" s="19">
        <v>14027567</v>
      </c>
      <c r="X209" s="19">
        <v>419500</v>
      </c>
    </row>
    <row r="210" spans="1:24" x14ac:dyDescent="0.2">
      <c r="A210" s="15">
        <v>2022</v>
      </c>
      <c r="B210" s="16">
        <v>3597</v>
      </c>
      <c r="C210" s="17" t="s">
        <v>284</v>
      </c>
      <c r="D210" s="15" t="s">
        <v>23</v>
      </c>
      <c r="E210" s="17" t="s">
        <v>24</v>
      </c>
      <c r="F210" s="15" t="s">
        <v>25</v>
      </c>
      <c r="G210" s="17" t="s">
        <v>44</v>
      </c>
      <c r="H210" s="17" t="s">
        <v>51</v>
      </c>
      <c r="I210" s="17" t="s">
        <v>32</v>
      </c>
      <c r="J210" s="18">
        <v>11069</v>
      </c>
      <c r="K210" s="19">
        <v>89685</v>
      </c>
      <c r="L210" s="19">
        <v>5905</v>
      </c>
      <c r="M210" s="20">
        <v>3311</v>
      </c>
      <c r="N210" s="21">
        <v>25729</v>
      </c>
      <c r="O210" s="21">
        <v>1132</v>
      </c>
      <c r="P210" s="22">
        <v>1820</v>
      </c>
      <c r="Q210" s="23">
        <v>15097</v>
      </c>
      <c r="R210" s="23">
        <v>27</v>
      </c>
      <c r="S210" s="24" t="s">
        <v>37</v>
      </c>
      <c r="T210" s="25" t="s">
        <v>37</v>
      </c>
      <c r="U210" s="25" t="s">
        <v>37</v>
      </c>
      <c r="V210" s="18">
        <v>16200</v>
      </c>
      <c r="W210" s="19">
        <v>130511</v>
      </c>
      <c r="X210" s="19">
        <v>7064</v>
      </c>
    </row>
    <row r="211" spans="1:24" x14ac:dyDescent="0.2">
      <c r="A211" s="15">
        <v>2022</v>
      </c>
      <c r="B211" s="16">
        <v>3597</v>
      </c>
      <c r="C211" s="17" t="s">
        <v>284</v>
      </c>
      <c r="D211" s="15" t="s">
        <v>112</v>
      </c>
      <c r="E211" s="17" t="s">
        <v>113</v>
      </c>
      <c r="F211" s="15" t="s">
        <v>25</v>
      </c>
      <c r="G211" s="17" t="s">
        <v>44</v>
      </c>
      <c r="H211" s="17" t="s">
        <v>51</v>
      </c>
      <c r="I211" s="17" t="s">
        <v>32</v>
      </c>
      <c r="J211" s="18">
        <v>0</v>
      </c>
      <c r="K211" s="19">
        <v>0</v>
      </c>
      <c r="L211" s="19">
        <v>0</v>
      </c>
      <c r="M211" s="20">
        <v>80</v>
      </c>
      <c r="N211" s="21">
        <v>2942</v>
      </c>
      <c r="O211" s="21">
        <v>34</v>
      </c>
      <c r="P211" s="22">
        <v>420</v>
      </c>
      <c r="Q211" s="23">
        <v>30456</v>
      </c>
      <c r="R211" s="23">
        <v>14</v>
      </c>
      <c r="S211" s="24" t="s">
        <v>37</v>
      </c>
      <c r="T211" s="25" t="s">
        <v>37</v>
      </c>
      <c r="U211" s="25" t="s">
        <v>37</v>
      </c>
      <c r="V211" s="18">
        <v>500</v>
      </c>
      <c r="W211" s="19">
        <v>33398</v>
      </c>
      <c r="X211" s="19">
        <v>48</v>
      </c>
    </row>
    <row r="212" spans="1:24" x14ac:dyDescent="0.2">
      <c r="A212" s="15">
        <v>2022</v>
      </c>
      <c r="B212" s="16">
        <v>3600</v>
      </c>
      <c r="C212" s="17" t="s">
        <v>285</v>
      </c>
      <c r="D212" s="15" t="s">
        <v>23</v>
      </c>
      <c r="E212" s="17" t="s">
        <v>24</v>
      </c>
      <c r="F212" s="15" t="s">
        <v>25</v>
      </c>
      <c r="G212" s="17" t="s">
        <v>175</v>
      </c>
      <c r="H212" s="17" t="s">
        <v>31</v>
      </c>
      <c r="I212" s="17" t="s">
        <v>36</v>
      </c>
      <c r="J212" s="18">
        <v>43454</v>
      </c>
      <c r="K212" s="19">
        <v>311918</v>
      </c>
      <c r="L212" s="19">
        <v>25027</v>
      </c>
      <c r="M212" s="20">
        <v>12786.8</v>
      </c>
      <c r="N212" s="21">
        <v>105278</v>
      </c>
      <c r="O212" s="21">
        <v>2785</v>
      </c>
      <c r="P212" s="22">
        <v>96681.7</v>
      </c>
      <c r="Q212" s="23">
        <v>1269536</v>
      </c>
      <c r="R212" s="23">
        <v>110</v>
      </c>
      <c r="S212" s="24">
        <v>0</v>
      </c>
      <c r="T212" s="25">
        <v>0</v>
      </c>
      <c r="U212" s="25">
        <v>0</v>
      </c>
      <c r="V212" s="18">
        <v>152922.5</v>
      </c>
      <c r="W212" s="19">
        <v>1686732</v>
      </c>
      <c r="X212" s="19">
        <v>27922</v>
      </c>
    </row>
    <row r="213" spans="1:24" x14ac:dyDescent="0.2">
      <c r="A213" s="15">
        <v>2022</v>
      </c>
      <c r="B213" s="16">
        <v>3641</v>
      </c>
      <c r="C213" s="17" t="s">
        <v>286</v>
      </c>
      <c r="D213" s="15" t="s">
        <v>23</v>
      </c>
      <c r="E213" s="17" t="s">
        <v>24</v>
      </c>
      <c r="F213" s="15" t="s">
        <v>25</v>
      </c>
      <c r="G213" s="17" t="s">
        <v>80</v>
      </c>
      <c r="H213" s="17" t="s">
        <v>31</v>
      </c>
      <c r="I213" s="17" t="s">
        <v>36</v>
      </c>
      <c r="J213" s="18">
        <v>35149</v>
      </c>
      <c r="K213" s="19">
        <v>313742</v>
      </c>
      <c r="L213" s="19">
        <v>21626</v>
      </c>
      <c r="M213" s="20">
        <v>8862</v>
      </c>
      <c r="N213" s="21">
        <v>78766</v>
      </c>
      <c r="O213" s="21">
        <v>2512</v>
      </c>
      <c r="P213" s="22">
        <v>21530</v>
      </c>
      <c r="Q213" s="23">
        <v>223370</v>
      </c>
      <c r="R213" s="23">
        <v>98</v>
      </c>
      <c r="S213" s="24" t="s">
        <v>37</v>
      </c>
      <c r="T213" s="25" t="s">
        <v>37</v>
      </c>
      <c r="U213" s="25" t="s">
        <v>37</v>
      </c>
      <c r="V213" s="18">
        <v>65541</v>
      </c>
      <c r="W213" s="19">
        <v>615878</v>
      </c>
      <c r="X213" s="19">
        <v>24236</v>
      </c>
    </row>
    <row r="214" spans="1:24" x14ac:dyDescent="0.2">
      <c r="A214" s="15">
        <v>2022</v>
      </c>
      <c r="B214" s="16">
        <v>3644</v>
      </c>
      <c r="C214" s="17" t="s">
        <v>287</v>
      </c>
      <c r="D214" s="15" t="s">
        <v>23</v>
      </c>
      <c r="E214" s="17" t="s">
        <v>24</v>
      </c>
      <c r="F214" s="15" t="s">
        <v>25</v>
      </c>
      <c r="G214" s="17" t="s">
        <v>89</v>
      </c>
      <c r="H214" s="17" t="s">
        <v>153</v>
      </c>
      <c r="I214" s="17" t="s">
        <v>154</v>
      </c>
      <c r="J214" s="18">
        <v>55223.6</v>
      </c>
      <c r="K214" s="19">
        <v>487507</v>
      </c>
      <c r="L214" s="19">
        <v>30088</v>
      </c>
      <c r="M214" s="20">
        <v>16902.900000000001</v>
      </c>
      <c r="N214" s="21">
        <v>179174</v>
      </c>
      <c r="O214" s="21">
        <v>3550</v>
      </c>
      <c r="P214" s="22">
        <v>1539.5</v>
      </c>
      <c r="Q214" s="23">
        <v>21163</v>
      </c>
      <c r="R214" s="23">
        <v>1</v>
      </c>
      <c r="S214" s="24">
        <v>0</v>
      </c>
      <c r="T214" s="25">
        <v>0</v>
      </c>
      <c r="U214" s="25">
        <v>0</v>
      </c>
      <c r="V214" s="18">
        <v>73666</v>
      </c>
      <c r="W214" s="19">
        <v>687844</v>
      </c>
      <c r="X214" s="19">
        <v>33639</v>
      </c>
    </row>
    <row r="215" spans="1:24" x14ac:dyDescent="0.2">
      <c r="A215" s="15">
        <v>2022</v>
      </c>
      <c r="B215" s="16">
        <v>3647</v>
      </c>
      <c r="C215" s="17" t="s">
        <v>288</v>
      </c>
      <c r="D215" s="15" t="s">
        <v>23</v>
      </c>
      <c r="E215" s="17" t="s">
        <v>24</v>
      </c>
      <c r="F215" s="15" t="s">
        <v>25</v>
      </c>
      <c r="G215" s="17" t="s">
        <v>78</v>
      </c>
      <c r="H215" s="17" t="s">
        <v>27</v>
      </c>
      <c r="I215" s="17" t="s">
        <v>77</v>
      </c>
      <c r="J215" s="18">
        <v>20114</v>
      </c>
      <c r="K215" s="19">
        <v>128614</v>
      </c>
      <c r="L215" s="19">
        <v>11453</v>
      </c>
      <c r="M215" s="20">
        <v>4992</v>
      </c>
      <c r="N215" s="21">
        <v>32188</v>
      </c>
      <c r="O215" s="21">
        <v>1325</v>
      </c>
      <c r="P215" s="22">
        <v>8178</v>
      </c>
      <c r="Q215" s="23">
        <v>115293</v>
      </c>
      <c r="R215" s="23">
        <v>139</v>
      </c>
      <c r="S215" s="24" t="s">
        <v>37</v>
      </c>
      <c r="T215" s="25" t="s">
        <v>37</v>
      </c>
      <c r="U215" s="25" t="s">
        <v>37</v>
      </c>
      <c r="V215" s="18">
        <v>33284</v>
      </c>
      <c r="W215" s="19">
        <v>276095</v>
      </c>
      <c r="X215" s="19">
        <v>12917</v>
      </c>
    </row>
    <row r="216" spans="1:24" x14ac:dyDescent="0.2">
      <c r="A216" s="15">
        <v>2022</v>
      </c>
      <c r="B216" s="16">
        <v>3660</v>
      </c>
      <c r="C216" s="17" t="s">
        <v>289</v>
      </c>
      <c r="D216" s="15" t="s">
        <v>23</v>
      </c>
      <c r="E216" s="17" t="s">
        <v>24</v>
      </c>
      <c r="F216" s="15" t="s">
        <v>25</v>
      </c>
      <c r="G216" s="17" t="s">
        <v>89</v>
      </c>
      <c r="H216" s="17" t="s">
        <v>153</v>
      </c>
      <c r="I216" s="17" t="s">
        <v>154</v>
      </c>
      <c r="J216" s="18">
        <v>248189</v>
      </c>
      <c r="K216" s="19">
        <v>2691577</v>
      </c>
      <c r="L216" s="19">
        <v>210225</v>
      </c>
      <c r="M216" s="20">
        <v>103587</v>
      </c>
      <c r="N216" s="21">
        <v>1379311</v>
      </c>
      <c r="O216" s="21">
        <v>19484</v>
      </c>
      <c r="P216" s="22">
        <v>42422</v>
      </c>
      <c r="Q216" s="23">
        <v>762900</v>
      </c>
      <c r="R216" s="23">
        <v>28</v>
      </c>
      <c r="S216" s="24">
        <v>0</v>
      </c>
      <c r="T216" s="25">
        <v>0</v>
      </c>
      <c r="U216" s="25">
        <v>0</v>
      </c>
      <c r="V216" s="18">
        <v>394198</v>
      </c>
      <c r="W216" s="19">
        <v>4833788</v>
      </c>
      <c r="X216" s="19">
        <v>229737</v>
      </c>
    </row>
    <row r="217" spans="1:24" x14ac:dyDescent="0.2">
      <c r="A217" s="15">
        <v>2022</v>
      </c>
      <c r="B217" s="16">
        <v>3687</v>
      </c>
      <c r="C217" s="17" t="s">
        <v>290</v>
      </c>
      <c r="D217" s="15" t="s">
        <v>23</v>
      </c>
      <c r="E217" s="17" t="s">
        <v>24</v>
      </c>
      <c r="F217" s="15" t="s">
        <v>25</v>
      </c>
      <c r="G217" s="17" t="s">
        <v>104</v>
      </c>
      <c r="H217" s="17" t="s">
        <v>31</v>
      </c>
      <c r="I217" s="17" t="s">
        <v>32</v>
      </c>
      <c r="J217" s="18">
        <v>45636</v>
      </c>
      <c r="K217" s="19">
        <v>337704</v>
      </c>
      <c r="L217" s="19">
        <v>25633</v>
      </c>
      <c r="M217" s="20">
        <v>11281</v>
      </c>
      <c r="N217" s="21">
        <v>85703</v>
      </c>
      <c r="O217" s="21">
        <v>2010</v>
      </c>
      <c r="P217" s="22">
        <v>1154</v>
      </c>
      <c r="Q217" s="23">
        <v>11102</v>
      </c>
      <c r="R217" s="23">
        <v>1</v>
      </c>
      <c r="S217" s="24" t="s">
        <v>37</v>
      </c>
      <c r="T217" s="25" t="s">
        <v>37</v>
      </c>
      <c r="U217" s="25" t="s">
        <v>37</v>
      </c>
      <c r="V217" s="18">
        <v>58071</v>
      </c>
      <c r="W217" s="19">
        <v>434509</v>
      </c>
      <c r="X217" s="19">
        <v>27644</v>
      </c>
    </row>
    <row r="218" spans="1:24" x14ac:dyDescent="0.2">
      <c r="A218" s="15">
        <v>2022</v>
      </c>
      <c r="B218" s="16">
        <v>3704</v>
      </c>
      <c r="C218" s="17" t="s">
        <v>291</v>
      </c>
      <c r="D218" s="15" t="s">
        <v>23</v>
      </c>
      <c r="E218" s="17" t="s">
        <v>24</v>
      </c>
      <c r="F218" s="15" t="s">
        <v>25</v>
      </c>
      <c r="G218" s="17" t="s">
        <v>98</v>
      </c>
      <c r="H218" s="17" t="s">
        <v>27</v>
      </c>
      <c r="I218" s="17" t="s">
        <v>28</v>
      </c>
      <c r="J218" s="18">
        <v>125499</v>
      </c>
      <c r="K218" s="19">
        <v>1004434</v>
      </c>
      <c r="L218" s="19">
        <v>71291</v>
      </c>
      <c r="M218" s="20">
        <v>69159</v>
      </c>
      <c r="N218" s="21">
        <v>561029</v>
      </c>
      <c r="O218" s="21">
        <v>8957</v>
      </c>
      <c r="P218" s="22">
        <v>5571</v>
      </c>
      <c r="Q218" s="23">
        <v>75084</v>
      </c>
      <c r="R218" s="23">
        <v>3</v>
      </c>
      <c r="S218" s="24">
        <v>0</v>
      </c>
      <c r="T218" s="25">
        <v>0</v>
      </c>
      <c r="U218" s="25">
        <v>0</v>
      </c>
      <c r="V218" s="18">
        <v>200229</v>
      </c>
      <c r="W218" s="19">
        <v>1640547</v>
      </c>
      <c r="X218" s="19">
        <v>80251</v>
      </c>
    </row>
    <row r="219" spans="1:24" x14ac:dyDescent="0.2">
      <c r="A219" s="15">
        <v>2022</v>
      </c>
      <c r="B219" s="16">
        <v>3705</v>
      </c>
      <c r="C219" s="17" t="s">
        <v>292</v>
      </c>
      <c r="D219" s="15" t="s">
        <v>23</v>
      </c>
      <c r="E219" s="17" t="s">
        <v>24</v>
      </c>
      <c r="F219" s="15" t="s">
        <v>25</v>
      </c>
      <c r="G219" s="17" t="s">
        <v>117</v>
      </c>
      <c r="H219" s="17" t="s">
        <v>27</v>
      </c>
      <c r="I219" s="17" t="s">
        <v>77</v>
      </c>
      <c r="J219" s="18">
        <v>5132.3</v>
      </c>
      <c r="K219" s="19">
        <v>46278</v>
      </c>
      <c r="L219" s="19">
        <v>3811</v>
      </c>
      <c r="M219" s="20">
        <v>3380.8</v>
      </c>
      <c r="N219" s="21">
        <v>31910</v>
      </c>
      <c r="O219" s="21">
        <v>708</v>
      </c>
      <c r="P219" s="22">
        <v>9872.9</v>
      </c>
      <c r="Q219" s="23">
        <v>140188</v>
      </c>
      <c r="R219" s="23">
        <v>44</v>
      </c>
      <c r="S219" s="24" t="s">
        <v>37</v>
      </c>
      <c r="T219" s="25" t="s">
        <v>37</v>
      </c>
      <c r="U219" s="25" t="s">
        <v>37</v>
      </c>
      <c r="V219" s="18">
        <v>18386</v>
      </c>
      <c r="W219" s="19">
        <v>218376</v>
      </c>
      <c r="X219" s="19">
        <v>4563</v>
      </c>
    </row>
    <row r="220" spans="1:24" x14ac:dyDescent="0.2">
      <c r="A220" s="15">
        <v>2022</v>
      </c>
      <c r="B220" s="16">
        <v>3712</v>
      </c>
      <c r="C220" s="17" t="s">
        <v>293</v>
      </c>
      <c r="D220" s="15" t="s">
        <v>23</v>
      </c>
      <c r="E220" s="17" t="s">
        <v>24</v>
      </c>
      <c r="F220" s="15" t="s">
        <v>25</v>
      </c>
      <c r="G220" s="17" t="s">
        <v>117</v>
      </c>
      <c r="H220" s="17" t="s">
        <v>31</v>
      </c>
      <c r="I220" s="17" t="s">
        <v>36</v>
      </c>
      <c r="J220" s="18">
        <v>17863.8</v>
      </c>
      <c r="K220" s="19">
        <v>116688</v>
      </c>
      <c r="L220" s="19">
        <v>10468</v>
      </c>
      <c r="M220" s="20">
        <v>12769.6</v>
      </c>
      <c r="N220" s="21">
        <v>83864</v>
      </c>
      <c r="O220" s="21">
        <v>2668</v>
      </c>
      <c r="P220" s="22">
        <v>8987.2000000000007</v>
      </c>
      <c r="Q220" s="23">
        <v>89272</v>
      </c>
      <c r="R220" s="23">
        <v>12</v>
      </c>
      <c r="S220" s="24" t="s">
        <v>37</v>
      </c>
      <c r="T220" s="25" t="s">
        <v>37</v>
      </c>
      <c r="U220" s="25" t="s">
        <v>37</v>
      </c>
      <c r="V220" s="18">
        <v>39620.6</v>
      </c>
      <c r="W220" s="19">
        <v>289824</v>
      </c>
      <c r="X220" s="19">
        <v>13148</v>
      </c>
    </row>
    <row r="221" spans="1:24" x14ac:dyDescent="0.2">
      <c r="A221" s="15">
        <v>2022</v>
      </c>
      <c r="B221" s="16">
        <v>3712</v>
      </c>
      <c r="C221" s="17" t="s">
        <v>293</v>
      </c>
      <c r="D221" s="15" t="s">
        <v>23</v>
      </c>
      <c r="E221" s="17" t="s">
        <v>24</v>
      </c>
      <c r="F221" s="15" t="s">
        <v>25</v>
      </c>
      <c r="G221" s="17" t="s">
        <v>175</v>
      </c>
      <c r="H221" s="17" t="s">
        <v>31</v>
      </c>
      <c r="I221" s="17" t="s">
        <v>36</v>
      </c>
      <c r="J221" s="18">
        <v>81</v>
      </c>
      <c r="K221" s="19">
        <v>517</v>
      </c>
      <c r="L221" s="19">
        <v>47</v>
      </c>
      <c r="M221" s="20">
        <v>30</v>
      </c>
      <c r="N221" s="21">
        <v>234</v>
      </c>
      <c r="O221" s="21">
        <v>5</v>
      </c>
      <c r="P221" s="22" t="s">
        <v>37</v>
      </c>
      <c r="Q221" s="23" t="s">
        <v>37</v>
      </c>
      <c r="R221" s="23" t="s">
        <v>37</v>
      </c>
      <c r="S221" s="24" t="s">
        <v>37</v>
      </c>
      <c r="T221" s="25" t="s">
        <v>37</v>
      </c>
      <c r="U221" s="25" t="s">
        <v>37</v>
      </c>
      <c r="V221" s="18">
        <v>111</v>
      </c>
      <c r="W221" s="19">
        <v>751</v>
      </c>
      <c r="X221" s="19">
        <v>52</v>
      </c>
    </row>
    <row r="222" spans="1:24" x14ac:dyDescent="0.2">
      <c r="A222" s="15">
        <v>2022</v>
      </c>
      <c r="B222" s="16">
        <v>3755</v>
      </c>
      <c r="C222" s="17" t="s">
        <v>294</v>
      </c>
      <c r="D222" s="15" t="s">
        <v>23</v>
      </c>
      <c r="E222" s="17" t="s">
        <v>24</v>
      </c>
      <c r="F222" s="15" t="s">
        <v>25</v>
      </c>
      <c r="G222" s="17" t="s">
        <v>161</v>
      </c>
      <c r="H222" s="17" t="s">
        <v>51</v>
      </c>
      <c r="I222" s="17" t="s">
        <v>32</v>
      </c>
      <c r="J222" s="18">
        <v>236750.6</v>
      </c>
      <c r="K222" s="19">
        <v>1795431</v>
      </c>
      <c r="L222" s="19">
        <v>252788</v>
      </c>
      <c r="M222" s="20">
        <v>105182.8</v>
      </c>
      <c r="N222" s="21">
        <v>758338</v>
      </c>
      <c r="O222" s="21">
        <v>22989</v>
      </c>
      <c r="P222" s="22">
        <v>75005.7</v>
      </c>
      <c r="Q222" s="23">
        <v>1225532</v>
      </c>
      <c r="R222" s="23">
        <v>126</v>
      </c>
      <c r="S222" s="24">
        <v>0</v>
      </c>
      <c r="T222" s="25">
        <v>0</v>
      </c>
      <c r="U222" s="25">
        <v>0</v>
      </c>
      <c r="V222" s="18">
        <v>416939.1</v>
      </c>
      <c r="W222" s="19">
        <v>3779301</v>
      </c>
      <c r="X222" s="19">
        <v>275903</v>
      </c>
    </row>
    <row r="223" spans="1:24" x14ac:dyDescent="0.2">
      <c r="A223" s="15">
        <v>2022</v>
      </c>
      <c r="B223" s="16">
        <v>3755</v>
      </c>
      <c r="C223" s="17" t="s">
        <v>294</v>
      </c>
      <c r="D223" s="15" t="s">
        <v>112</v>
      </c>
      <c r="E223" s="17" t="s">
        <v>113</v>
      </c>
      <c r="F223" s="15" t="s">
        <v>25</v>
      </c>
      <c r="G223" s="17" t="s">
        <v>161</v>
      </c>
      <c r="H223" s="17" t="s">
        <v>51</v>
      </c>
      <c r="I223" s="17" t="s">
        <v>32</v>
      </c>
      <c r="J223" s="18">
        <v>269650.40000000002</v>
      </c>
      <c r="K223" s="19">
        <v>3795515</v>
      </c>
      <c r="L223" s="19">
        <v>419989</v>
      </c>
      <c r="M223" s="20">
        <v>330642.90000000002</v>
      </c>
      <c r="N223" s="21">
        <v>5175008</v>
      </c>
      <c r="O223" s="21">
        <v>59002</v>
      </c>
      <c r="P223" s="22">
        <v>68756.2</v>
      </c>
      <c r="Q223" s="23">
        <v>4938458</v>
      </c>
      <c r="R223" s="23">
        <v>522</v>
      </c>
      <c r="S223" s="24">
        <v>623.29999999999995</v>
      </c>
      <c r="T223" s="25">
        <v>30906</v>
      </c>
      <c r="U223" s="25">
        <v>1</v>
      </c>
      <c r="V223" s="18">
        <v>669672.80000000005</v>
      </c>
      <c r="W223" s="19">
        <v>13939887</v>
      </c>
      <c r="X223" s="19">
        <v>479514</v>
      </c>
    </row>
    <row r="224" spans="1:24" x14ac:dyDescent="0.2">
      <c r="A224" s="15">
        <v>2022</v>
      </c>
      <c r="B224" s="16">
        <v>3757</v>
      </c>
      <c r="C224" s="17" t="s">
        <v>295</v>
      </c>
      <c r="D224" s="15" t="s">
        <v>23</v>
      </c>
      <c r="E224" s="17" t="s">
        <v>24</v>
      </c>
      <c r="F224" s="15" t="s">
        <v>25</v>
      </c>
      <c r="G224" s="17" t="s">
        <v>142</v>
      </c>
      <c r="H224" s="17" t="s">
        <v>31</v>
      </c>
      <c r="I224" s="17" t="s">
        <v>249</v>
      </c>
      <c r="J224" s="18">
        <v>331749.09999999998</v>
      </c>
      <c r="K224" s="19">
        <v>2366748</v>
      </c>
      <c r="L224" s="19">
        <v>165066</v>
      </c>
      <c r="M224" s="20">
        <v>85532</v>
      </c>
      <c r="N224" s="21">
        <v>685608</v>
      </c>
      <c r="O224" s="21">
        <v>21956</v>
      </c>
      <c r="P224" s="22">
        <v>39846.300000000003</v>
      </c>
      <c r="Q224" s="23">
        <v>462406</v>
      </c>
      <c r="R224" s="23">
        <v>44</v>
      </c>
      <c r="S224" s="24" t="s">
        <v>37</v>
      </c>
      <c r="T224" s="25" t="s">
        <v>37</v>
      </c>
      <c r="U224" s="25" t="s">
        <v>37</v>
      </c>
      <c r="V224" s="18">
        <v>457127.4</v>
      </c>
      <c r="W224" s="19">
        <v>3514762</v>
      </c>
      <c r="X224" s="19">
        <v>187066</v>
      </c>
    </row>
    <row r="225" spans="1:24" x14ac:dyDescent="0.2">
      <c r="A225" s="15">
        <v>2022</v>
      </c>
      <c r="B225" s="16">
        <v>3758</v>
      </c>
      <c r="C225" s="17" t="s">
        <v>296</v>
      </c>
      <c r="D225" s="15" t="s">
        <v>23</v>
      </c>
      <c r="E225" s="17" t="s">
        <v>24</v>
      </c>
      <c r="F225" s="15" t="s">
        <v>25</v>
      </c>
      <c r="G225" s="17" t="s">
        <v>98</v>
      </c>
      <c r="H225" s="17" t="s">
        <v>27</v>
      </c>
      <c r="I225" s="17" t="s">
        <v>28</v>
      </c>
      <c r="J225" s="18">
        <v>48382</v>
      </c>
      <c r="K225" s="19">
        <v>378146</v>
      </c>
      <c r="L225" s="19">
        <v>28178</v>
      </c>
      <c r="M225" s="20">
        <v>46188</v>
      </c>
      <c r="N225" s="21">
        <v>378897</v>
      </c>
      <c r="O225" s="21">
        <v>4916</v>
      </c>
      <c r="P225" s="22">
        <v>19173</v>
      </c>
      <c r="Q225" s="23">
        <v>262083</v>
      </c>
      <c r="R225" s="23">
        <v>15</v>
      </c>
      <c r="S225" s="24">
        <v>0</v>
      </c>
      <c r="T225" s="25">
        <v>0</v>
      </c>
      <c r="U225" s="25">
        <v>0</v>
      </c>
      <c r="V225" s="18">
        <v>113743</v>
      </c>
      <c r="W225" s="19">
        <v>1019126</v>
      </c>
      <c r="X225" s="19">
        <v>33109</v>
      </c>
    </row>
    <row r="226" spans="1:24" x14ac:dyDescent="0.2">
      <c r="A226" s="15">
        <v>2022</v>
      </c>
      <c r="B226" s="16">
        <v>3762</v>
      </c>
      <c r="C226" s="17" t="s">
        <v>297</v>
      </c>
      <c r="D226" s="15" t="s">
        <v>23</v>
      </c>
      <c r="E226" s="17" t="s">
        <v>24</v>
      </c>
      <c r="F226" s="15" t="s">
        <v>25</v>
      </c>
      <c r="G226" s="17" t="s">
        <v>161</v>
      </c>
      <c r="H226" s="17" t="s">
        <v>27</v>
      </c>
      <c r="I226" s="17" t="s">
        <v>32</v>
      </c>
      <c r="J226" s="18">
        <v>56111.9</v>
      </c>
      <c r="K226" s="19">
        <v>393878</v>
      </c>
      <c r="L226" s="19">
        <v>64594</v>
      </c>
      <c r="M226" s="20">
        <v>84230.1</v>
      </c>
      <c r="N226" s="21">
        <v>619053</v>
      </c>
      <c r="O226" s="21">
        <v>9028</v>
      </c>
      <c r="P226" s="22">
        <v>51000.9</v>
      </c>
      <c r="Q226" s="23">
        <v>555517</v>
      </c>
      <c r="R226" s="23">
        <v>23</v>
      </c>
      <c r="S226" s="24" t="s">
        <v>37</v>
      </c>
      <c r="T226" s="25" t="s">
        <v>37</v>
      </c>
      <c r="U226" s="25" t="s">
        <v>37</v>
      </c>
      <c r="V226" s="18">
        <v>191342.9</v>
      </c>
      <c r="W226" s="19">
        <v>1568448</v>
      </c>
      <c r="X226" s="19">
        <v>73645</v>
      </c>
    </row>
    <row r="227" spans="1:24" x14ac:dyDescent="0.2">
      <c r="A227" s="15">
        <v>2022</v>
      </c>
      <c r="B227" s="16">
        <v>3812</v>
      </c>
      <c r="C227" s="17" t="s">
        <v>298</v>
      </c>
      <c r="D227" s="15" t="s">
        <v>23</v>
      </c>
      <c r="E227" s="17" t="s">
        <v>24</v>
      </c>
      <c r="F227" s="15" t="s">
        <v>25</v>
      </c>
      <c r="G227" s="17" t="s">
        <v>98</v>
      </c>
      <c r="H227" s="17" t="s">
        <v>27</v>
      </c>
      <c r="I227" s="17" t="s">
        <v>28</v>
      </c>
      <c r="J227" s="18">
        <v>47785</v>
      </c>
      <c r="K227" s="19">
        <v>376279</v>
      </c>
      <c r="L227" s="19">
        <v>25878</v>
      </c>
      <c r="M227" s="20">
        <v>23455</v>
      </c>
      <c r="N227" s="21">
        <v>181371</v>
      </c>
      <c r="O227" s="21">
        <v>4829</v>
      </c>
      <c r="P227" s="22">
        <v>17756</v>
      </c>
      <c r="Q227" s="23">
        <v>258340</v>
      </c>
      <c r="R227" s="23">
        <v>10</v>
      </c>
      <c r="S227" s="24">
        <v>0</v>
      </c>
      <c r="T227" s="25">
        <v>0</v>
      </c>
      <c r="U227" s="25">
        <v>0</v>
      </c>
      <c r="V227" s="18">
        <v>88996</v>
      </c>
      <c r="W227" s="19">
        <v>815990</v>
      </c>
      <c r="X227" s="19">
        <v>30717</v>
      </c>
    </row>
    <row r="228" spans="1:24" x14ac:dyDescent="0.2">
      <c r="A228" s="15">
        <v>2022</v>
      </c>
      <c r="B228" s="16">
        <v>3824</v>
      </c>
      <c r="C228" s="17" t="s">
        <v>299</v>
      </c>
      <c r="D228" s="15" t="s">
        <v>23</v>
      </c>
      <c r="E228" s="17" t="s">
        <v>24</v>
      </c>
      <c r="F228" s="15" t="s">
        <v>25</v>
      </c>
      <c r="G228" s="17" t="s">
        <v>161</v>
      </c>
      <c r="H228" s="17" t="s">
        <v>27</v>
      </c>
      <c r="I228" s="17" t="s">
        <v>32</v>
      </c>
      <c r="J228" s="18">
        <v>2992</v>
      </c>
      <c r="K228" s="19">
        <v>25139</v>
      </c>
      <c r="L228" s="19">
        <v>2760</v>
      </c>
      <c r="M228" s="20">
        <v>2521</v>
      </c>
      <c r="N228" s="21">
        <v>18536</v>
      </c>
      <c r="O228" s="21">
        <v>342</v>
      </c>
      <c r="P228" s="22">
        <v>11785</v>
      </c>
      <c r="Q228" s="23">
        <v>134808</v>
      </c>
      <c r="R228" s="23">
        <v>10</v>
      </c>
      <c r="S228" s="24" t="s">
        <v>37</v>
      </c>
      <c r="T228" s="25" t="s">
        <v>37</v>
      </c>
      <c r="U228" s="25" t="s">
        <v>37</v>
      </c>
      <c r="V228" s="18">
        <v>17298</v>
      </c>
      <c r="W228" s="19">
        <v>178483</v>
      </c>
      <c r="X228" s="19">
        <v>3112</v>
      </c>
    </row>
    <row r="229" spans="1:24" x14ac:dyDescent="0.2">
      <c r="A229" s="15">
        <v>2022</v>
      </c>
      <c r="B229" s="16">
        <v>3828</v>
      </c>
      <c r="C229" s="17" t="s">
        <v>300</v>
      </c>
      <c r="D229" s="15" t="s">
        <v>23</v>
      </c>
      <c r="E229" s="17" t="s">
        <v>24</v>
      </c>
      <c r="F229" s="15" t="s">
        <v>25</v>
      </c>
      <c r="G229" s="17" t="s">
        <v>82</v>
      </c>
      <c r="H229" s="17" t="s">
        <v>31</v>
      </c>
      <c r="I229" s="17" t="s">
        <v>36</v>
      </c>
      <c r="J229" s="18">
        <v>39897.699999999997</v>
      </c>
      <c r="K229" s="19">
        <v>298461</v>
      </c>
      <c r="L229" s="19">
        <v>35684</v>
      </c>
      <c r="M229" s="20">
        <v>32611.599999999999</v>
      </c>
      <c r="N229" s="21">
        <v>287588</v>
      </c>
      <c r="O229" s="21">
        <v>7498</v>
      </c>
      <c r="P229" s="22">
        <v>13103.1</v>
      </c>
      <c r="Q229" s="23">
        <v>146126</v>
      </c>
      <c r="R229" s="23">
        <v>8</v>
      </c>
      <c r="S229" s="24">
        <v>0</v>
      </c>
      <c r="T229" s="25">
        <v>0</v>
      </c>
      <c r="U229" s="25">
        <v>0</v>
      </c>
      <c r="V229" s="18">
        <v>85612.4</v>
      </c>
      <c r="W229" s="19">
        <v>732175</v>
      </c>
      <c r="X229" s="19">
        <v>43190</v>
      </c>
    </row>
    <row r="230" spans="1:24" x14ac:dyDescent="0.2">
      <c r="A230" s="15">
        <v>2022</v>
      </c>
      <c r="B230" s="16">
        <v>3841</v>
      </c>
      <c r="C230" s="17" t="s">
        <v>301</v>
      </c>
      <c r="D230" s="15" t="s">
        <v>23</v>
      </c>
      <c r="E230" s="17" t="s">
        <v>24</v>
      </c>
      <c r="F230" s="15" t="s">
        <v>25</v>
      </c>
      <c r="G230" s="17" t="s">
        <v>26</v>
      </c>
      <c r="H230" s="17" t="s">
        <v>31</v>
      </c>
      <c r="I230" s="17" t="s">
        <v>55</v>
      </c>
      <c r="J230" s="18">
        <v>147523</v>
      </c>
      <c r="K230" s="19">
        <v>1196321</v>
      </c>
      <c r="L230" s="19">
        <v>80125</v>
      </c>
      <c r="M230" s="20">
        <v>47628</v>
      </c>
      <c r="N230" s="21">
        <v>402596</v>
      </c>
      <c r="O230" s="21">
        <v>7401</v>
      </c>
      <c r="P230" s="22">
        <v>14965</v>
      </c>
      <c r="Q230" s="23">
        <v>228004</v>
      </c>
      <c r="R230" s="23">
        <v>9</v>
      </c>
      <c r="S230" s="24">
        <v>0</v>
      </c>
      <c r="T230" s="25">
        <v>0</v>
      </c>
      <c r="U230" s="25">
        <v>0</v>
      </c>
      <c r="V230" s="18">
        <v>210116</v>
      </c>
      <c r="W230" s="19">
        <v>1826921</v>
      </c>
      <c r="X230" s="19">
        <v>87535</v>
      </c>
    </row>
    <row r="231" spans="1:24" x14ac:dyDescent="0.2">
      <c r="A231" s="15">
        <v>2022</v>
      </c>
      <c r="B231" s="16">
        <v>3843</v>
      </c>
      <c r="C231" s="17" t="s">
        <v>302</v>
      </c>
      <c r="D231" s="15" t="s">
        <v>23</v>
      </c>
      <c r="E231" s="17" t="s">
        <v>24</v>
      </c>
      <c r="F231" s="15" t="s">
        <v>25</v>
      </c>
      <c r="G231" s="17" t="s">
        <v>65</v>
      </c>
      <c r="H231" s="17" t="s">
        <v>31</v>
      </c>
      <c r="I231" s="17" t="s">
        <v>55</v>
      </c>
      <c r="J231" s="18">
        <v>40356.1</v>
      </c>
      <c r="K231" s="19">
        <v>288254</v>
      </c>
      <c r="L231" s="19">
        <v>19423</v>
      </c>
      <c r="M231" s="20">
        <v>10179.200000000001</v>
      </c>
      <c r="N231" s="21">
        <v>78456</v>
      </c>
      <c r="O231" s="21">
        <v>3130</v>
      </c>
      <c r="P231" s="22">
        <v>15690.8</v>
      </c>
      <c r="Q231" s="23">
        <v>188341</v>
      </c>
      <c r="R231" s="23">
        <v>6</v>
      </c>
      <c r="S231" s="24" t="s">
        <v>37</v>
      </c>
      <c r="T231" s="25" t="s">
        <v>37</v>
      </c>
      <c r="U231" s="25" t="s">
        <v>37</v>
      </c>
      <c r="V231" s="18">
        <v>66226.100000000006</v>
      </c>
      <c r="W231" s="19">
        <v>555051</v>
      </c>
      <c r="X231" s="19">
        <v>22559</v>
      </c>
    </row>
    <row r="232" spans="1:24" x14ac:dyDescent="0.2">
      <c r="A232" s="15">
        <v>2022</v>
      </c>
      <c r="B232" s="16">
        <v>3855</v>
      </c>
      <c r="C232" s="17" t="s">
        <v>303</v>
      </c>
      <c r="D232" s="15" t="s">
        <v>23</v>
      </c>
      <c r="E232" s="17" t="s">
        <v>24</v>
      </c>
      <c r="F232" s="15" t="s">
        <v>25</v>
      </c>
      <c r="G232" s="17" t="s">
        <v>98</v>
      </c>
      <c r="H232" s="17" t="s">
        <v>27</v>
      </c>
      <c r="I232" s="17" t="s">
        <v>28</v>
      </c>
      <c r="J232" s="18">
        <v>47111</v>
      </c>
      <c r="K232" s="19">
        <v>388627</v>
      </c>
      <c r="L232" s="19">
        <v>28917</v>
      </c>
      <c r="M232" s="20">
        <v>36906</v>
      </c>
      <c r="N232" s="21">
        <v>315368</v>
      </c>
      <c r="O232" s="21">
        <v>5102</v>
      </c>
      <c r="P232" s="22">
        <v>-181</v>
      </c>
      <c r="Q232" s="23">
        <v>0</v>
      </c>
      <c r="R232" s="23">
        <v>0</v>
      </c>
      <c r="S232" s="24">
        <v>0</v>
      </c>
      <c r="T232" s="25">
        <v>0</v>
      </c>
      <c r="U232" s="25">
        <v>0</v>
      </c>
      <c r="V232" s="18">
        <v>83836</v>
      </c>
      <c r="W232" s="19">
        <v>703995</v>
      </c>
      <c r="X232" s="19">
        <v>34019</v>
      </c>
    </row>
    <row r="233" spans="1:24" x14ac:dyDescent="0.2">
      <c r="A233" s="15">
        <v>2022</v>
      </c>
      <c r="B233" s="16">
        <v>3892</v>
      </c>
      <c r="C233" s="17" t="s">
        <v>304</v>
      </c>
      <c r="D233" s="15" t="s">
        <v>23</v>
      </c>
      <c r="E233" s="17" t="s">
        <v>24</v>
      </c>
      <c r="F233" s="15" t="s">
        <v>25</v>
      </c>
      <c r="G233" s="17" t="s">
        <v>76</v>
      </c>
      <c r="H233" s="17" t="s">
        <v>27</v>
      </c>
      <c r="I233" s="17" t="s">
        <v>77</v>
      </c>
      <c r="J233" s="18">
        <v>6352.4</v>
      </c>
      <c r="K233" s="19">
        <v>52025</v>
      </c>
      <c r="L233" s="19">
        <v>4769</v>
      </c>
      <c r="M233" s="20">
        <v>8039.2</v>
      </c>
      <c r="N233" s="21">
        <v>62610</v>
      </c>
      <c r="O233" s="21">
        <v>992</v>
      </c>
      <c r="P233" s="22">
        <v>44473.8</v>
      </c>
      <c r="Q233" s="23">
        <v>616227</v>
      </c>
      <c r="R233" s="23">
        <v>10</v>
      </c>
      <c r="S233" s="24">
        <v>0</v>
      </c>
      <c r="T233" s="25">
        <v>0</v>
      </c>
      <c r="U233" s="25">
        <v>0</v>
      </c>
      <c r="V233" s="18">
        <v>58865.4</v>
      </c>
      <c r="W233" s="19">
        <v>730862</v>
      </c>
      <c r="X233" s="19">
        <v>5771</v>
      </c>
    </row>
    <row r="234" spans="1:24" x14ac:dyDescent="0.2">
      <c r="A234" s="15">
        <v>2022</v>
      </c>
      <c r="B234" s="16">
        <v>3915</v>
      </c>
      <c r="C234" s="17" t="s">
        <v>305</v>
      </c>
      <c r="D234" s="15" t="s">
        <v>23</v>
      </c>
      <c r="E234" s="17" t="s">
        <v>24</v>
      </c>
      <c r="F234" s="15" t="s">
        <v>25</v>
      </c>
      <c r="G234" s="17" t="s">
        <v>82</v>
      </c>
      <c r="H234" s="17" t="s">
        <v>27</v>
      </c>
      <c r="I234" s="17" t="s">
        <v>36</v>
      </c>
      <c r="J234" s="18">
        <v>5923</v>
      </c>
      <c r="K234" s="19">
        <v>43605</v>
      </c>
      <c r="L234" s="19">
        <v>5973</v>
      </c>
      <c r="M234" s="20">
        <v>5671</v>
      </c>
      <c r="N234" s="21">
        <v>41352</v>
      </c>
      <c r="O234" s="21">
        <v>1393</v>
      </c>
      <c r="P234" s="22">
        <v>33164</v>
      </c>
      <c r="Q234" s="23">
        <v>373990</v>
      </c>
      <c r="R234" s="23">
        <v>65</v>
      </c>
      <c r="S234" s="24" t="s">
        <v>37</v>
      </c>
      <c r="T234" s="25" t="s">
        <v>37</v>
      </c>
      <c r="U234" s="25" t="s">
        <v>37</v>
      </c>
      <c r="V234" s="18">
        <v>44758</v>
      </c>
      <c r="W234" s="19">
        <v>458947</v>
      </c>
      <c r="X234" s="19">
        <v>7431</v>
      </c>
    </row>
    <row r="235" spans="1:24" x14ac:dyDescent="0.2">
      <c r="A235" s="15">
        <v>2022</v>
      </c>
      <c r="B235" s="16">
        <v>3916</v>
      </c>
      <c r="C235" s="17" t="s">
        <v>306</v>
      </c>
      <c r="D235" s="15" t="s">
        <v>23</v>
      </c>
      <c r="E235" s="17" t="s">
        <v>24</v>
      </c>
      <c r="F235" s="15" t="s">
        <v>25</v>
      </c>
      <c r="G235" s="17" t="s">
        <v>65</v>
      </c>
      <c r="H235" s="17" t="s">
        <v>31</v>
      </c>
      <c r="I235" s="17" t="s">
        <v>55</v>
      </c>
      <c r="J235" s="18">
        <v>312727.8</v>
      </c>
      <c r="K235" s="19">
        <v>2630027</v>
      </c>
      <c r="L235" s="19">
        <v>196155</v>
      </c>
      <c r="M235" s="20">
        <v>126026.1</v>
      </c>
      <c r="N235" s="21">
        <v>1241910</v>
      </c>
      <c r="O235" s="21">
        <v>23140</v>
      </c>
      <c r="P235" s="22">
        <v>10808.3</v>
      </c>
      <c r="Q235" s="23">
        <v>148442</v>
      </c>
      <c r="R235" s="23">
        <v>63</v>
      </c>
      <c r="S235" s="24" t="s">
        <v>37</v>
      </c>
      <c r="T235" s="25" t="s">
        <v>37</v>
      </c>
      <c r="U235" s="25" t="s">
        <v>37</v>
      </c>
      <c r="V235" s="18">
        <v>449562.2</v>
      </c>
      <c r="W235" s="19">
        <v>4020379</v>
      </c>
      <c r="X235" s="19">
        <v>219358</v>
      </c>
    </row>
    <row r="236" spans="1:24" x14ac:dyDescent="0.2">
      <c r="A236" s="15">
        <v>2022</v>
      </c>
      <c r="B236" s="16">
        <v>3931</v>
      </c>
      <c r="C236" s="17" t="s">
        <v>307</v>
      </c>
      <c r="D236" s="15" t="s">
        <v>23</v>
      </c>
      <c r="E236" s="17" t="s">
        <v>24</v>
      </c>
      <c r="F236" s="15" t="s">
        <v>25</v>
      </c>
      <c r="G236" s="17" t="s">
        <v>124</v>
      </c>
      <c r="H236" s="17" t="s">
        <v>31</v>
      </c>
      <c r="I236" s="17" t="s">
        <v>36</v>
      </c>
      <c r="J236" s="18">
        <v>18607</v>
      </c>
      <c r="K236" s="19">
        <v>121359</v>
      </c>
      <c r="L236" s="19">
        <v>8461</v>
      </c>
      <c r="M236" s="20">
        <v>6714</v>
      </c>
      <c r="N236" s="21">
        <v>50955</v>
      </c>
      <c r="O236" s="21">
        <v>1125</v>
      </c>
      <c r="P236" s="22">
        <v>3720</v>
      </c>
      <c r="Q236" s="23">
        <v>35590</v>
      </c>
      <c r="R236" s="23">
        <v>9</v>
      </c>
      <c r="S236" s="24" t="s">
        <v>37</v>
      </c>
      <c r="T236" s="25" t="s">
        <v>37</v>
      </c>
      <c r="U236" s="25" t="s">
        <v>37</v>
      </c>
      <c r="V236" s="18">
        <v>29041</v>
      </c>
      <c r="W236" s="19">
        <v>207904</v>
      </c>
      <c r="X236" s="19">
        <v>9595</v>
      </c>
    </row>
    <row r="237" spans="1:24" x14ac:dyDescent="0.2">
      <c r="A237" s="15">
        <v>2022</v>
      </c>
      <c r="B237" s="16">
        <v>3939</v>
      </c>
      <c r="C237" s="17" t="s">
        <v>308</v>
      </c>
      <c r="D237" s="15" t="s">
        <v>23</v>
      </c>
      <c r="E237" s="17" t="s">
        <v>24</v>
      </c>
      <c r="F237" s="15" t="s">
        <v>25</v>
      </c>
      <c r="G237" s="17" t="s">
        <v>65</v>
      </c>
      <c r="H237" s="17" t="s">
        <v>27</v>
      </c>
      <c r="I237" s="17" t="s">
        <v>55</v>
      </c>
      <c r="J237" s="18">
        <v>10118.799999999999</v>
      </c>
      <c r="K237" s="19">
        <v>71648</v>
      </c>
      <c r="L237" s="19">
        <v>7498</v>
      </c>
      <c r="M237" s="20">
        <v>24462.3</v>
      </c>
      <c r="N237" s="21">
        <v>194792</v>
      </c>
      <c r="O237" s="21">
        <v>992</v>
      </c>
      <c r="P237" s="22">
        <v>9616.6</v>
      </c>
      <c r="Q237" s="23">
        <v>303629</v>
      </c>
      <c r="R237" s="23">
        <v>2</v>
      </c>
      <c r="S237" s="24" t="s">
        <v>37</v>
      </c>
      <c r="T237" s="25" t="s">
        <v>37</v>
      </c>
      <c r="U237" s="25" t="s">
        <v>37</v>
      </c>
      <c r="V237" s="18">
        <v>44197.7</v>
      </c>
      <c r="W237" s="19">
        <v>570069</v>
      </c>
      <c r="X237" s="19">
        <v>8492</v>
      </c>
    </row>
    <row r="238" spans="1:24" x14ac:dyDescent="0.2">
      <c r="A238" s="15">
        <v>2022</v>
      </c>
      <c r="B238" s="16">
        <v>3940</v>
      </c>
      <c r="C238" s="17" t="s">
        <v>309</v>
      </c>
      <c r="D238" s="15" t="s">
        <v>23</v>
      </c>
      <c r="E238" s="17" t="s">
        <v>24</v>
      </c>
      <c r="F238" s="15" t="s">
        <v>25</v>
      </c>
      <c r="G238" s="17" t="s">
        <v>92</v>
      </c>
      <c r="H238" s="17" t="s">
        <v>27</v>
      </c>
      <c r="I238" s="17" t="s">
        <v>93</v>
      </c>
      <c r="J238" s="18">
        <v>69438</v>
      </c>
      <c r="K238" s="19">
        <v>522203</v>
      </c>
      <c r="L238" s="19">
        <v>40982</v>
      </c>
      <c r="M238" s="20">
        <v>47203</v>
      </c>
      <c r="N238" s="21">
        <v>417314</v>
      </c>
      <c r="O238" s="21">
        <v>3595</v>
      </c>
      <c r="P238" s="22" t="s">
        <v>37</v>
      </c>
      <c r="Q238" s="23" t="s">
        <v>37</v>
      </c>
      <c r="R238" s="23" t="s">
        <v>37</v>
      </c>
      <c r="S238" s="24" t="s">
        <v>37</v>
      </c>
      <c r="T238" s="25" t="s">
        <v>37</v>
      </c>
      <c r="U238" s="25" t="s">
        <v>37</v>
      </c>
      <c r="V238" s="18">
        <v>116641</v>
      </c>
      <c r="W238" s="19">
        <v>939517</v>
      </c>
      <c r="X238" s="19">
        <v>44577</v>
      </c>
    </row>
    <row r="239" spans="1:24" x14ac:dyDescent="0.2">
      <c r="A239" s="15">
        <v>2022</v>
      </c>
      <c r="B239" s="16">
        <v>3989</v>
      </c>
      <c r="C239" s="17" t="s">
        <v>310</v>
      </c>
      <c r="D239" s="15" t="s">
        <v>23</v>
      </c>
      <c r="E239" s="17" t="s">
        <v>24</v>
      </c>
      <c r="F239" s="15" t="s">
        <v>25</v>
      </c>
      <c r="G239" s="17" t="s">
        <v>311</v>
      </c>
      <c r="H239" s="17" t="s">
        <v>27</v>
      </c>
      <c r="I239" s="17" t="s">
        <v>210</v>
      </c>
      <c r="J239" s="18">
        <v>239161</v>
      </c>
      <c r="K239" s="19">
        <v>1583420</v>
      </c>
      <c r="L239" s="19">
        <v>209601</v>
      </c>
      <c r="M239" s="20">
        <v>132562.9</v>
      </c>
      <c r="N239" s="21">
        <v>1105723</v>
      </c>
      <c r="O239" s="21">
        <v>35396</v>
      </c>
      <c r="P239" s="22">
        <v>198788.6</v>
      </c>
      <c r="Q239" s="23">
        <v>2040046</v>
      </c>
      <c r="R239" s="23">
        <v>1382</v>
      </c>
      <c r="S239" s="24">
        <v>0</v>
      </c>
      <c r="T239" s="25">
        <v>0</v>
      </c>
      <c r="U239" s="25">
        <v>0</v>
      </c>
      <c r="V239" s="18">
        <v>570512.5</v>
      </c>
      <c r="W239" s="19">
        <v>4729189</v>
      </c>
      <c r="X239" s="19">
        <v>246379</v>
      </c>
    </row>
    <row r="240" spans="1:24" x14ac:dyDescent="0.2">
      <c r="A240" s="15">
        <v>2022</v>
      </c>
      <c r="B240" s="16">
        <v>3991</v>
      </c>
      <c r="C240" s="17" t="s">
        <v>312</v>
      </c>
      <c r="D240" s="15" t="s">
        <v>39</v>
      </c>
      <c r="E240" s="17" t="s">
        <v>40</v>
      </c>
      <c r="F240" s="15" t="s">
        <v>25</v>
      </c>
      <c r="G240" s="17" t="s">
        <v>82</v>
      </c>
      <c r="H240" s="17" t="s">
        <v>41</v>
      </c>
      <c r="I240" s="17" t="s">
        <v>36</v>
      </c>
      <c r="J240" s="18">
        <v>0</v>
      </c>
      <c r="K240" s="19">
        <v>0</v>
      </c>
      <c r="L240" s="19">
        <v>0</v>
      </c>
      <c r="M240" s="20">
        <v>0</v>
      </c>
      <c r="N240" s="21">
        <v>0</v>
      </c>
      <c r="O240" s="21">
        <v>0</v>
      </c>
      <c r="P240" s="22">
        <v>8127.8</v>
      </c>
      <c r="Q240" s="23">
        <v>176076</v>
      </c>
      <c r="R240" s="23">
        <v>1</v>
      </c>
      <c r="S240" s="24">
        <v>0</v>
      </c>
      <c r="T240" s="25">
        <v>0</v>
      </c>
      <c r="U240" s="25">
        <v>0</v>
      </c>
      <c r="V240" s="18">
        <v>8127.8</v>
      </c>
      <c r="W240" s="19">
        <v>176076</v>
      </c>
      <c r="X240" s="19">
        <v>1</v>
      </c>
    </row>
    <row r="241" spans="1:24" x14ac:dyDescent="0.2">
      <c r="A241" s="15">
        <v>2022</v>
      </c>
      <c r="B241" s="16">
        <v>4003</v>
      </c>
      <c r="C241" s="17" t="s">
        <v>313</v>
      </c>
      <c r="D241" s="15" t="s">
        <v>23</v>
      </c>
      <c r="E241" s="17" t="s">
        <v>24</v>
      </c>
      <c r="F241" s="15" t="s">
        <v>25</v>
      </c>
      <c r="G241" s="17" t="s">
        <v>57</v>
      </c>
      <c r="H241" s="17" t="s">
        <v>27</v>
      </c>
      <c r="I241" s="17" t="s">
        <v>58</v>
      </c>
      <c r="J241" s="18">
        <v>18232</v>
      </c>
      <c r="K241" s="19">
        <v>110736</v>
      </c>
      <c r="L241" s="19">
        <v>17291</v>
      </c>
      <c r="M241" s="20">
        <v>16336</v>
      </c>
      <c r="N241" s="21">
        <v>78352</v>
      </c>
      <c r="O241" s="21">
        <v>2934</v>
      </c>
      <c r="P241" s="22">
        <v>23655</v>
      </c>
      <c r="Q241" s="23">
        <v>164655</v>
      </c>
      <c r="R241" s="23">
        <v>105</v>
      </c>
      <c r="S241" s="24" t="s">
        <v>37</v>
      </c>
      <c r="T241" s="25" t="s">
        <v>37</v>
      </c>
      <c r="U241" s="25" t="s">
        <v>37</v>
      </c>
      <c r="V241" s="18">
        <v>58223</v>
      </c>
      <c r="W241" s="19">
        <v>353743</v>
      </c>
      <c r="X241" s="19">
        <v>20330</v>
      </c>
    </row>
    <row r="242" spans="1:24" x14ac:dyDescent="0.2">
      <c r="A242" s="15">
        <v>2022</v>
      </c>
      <c r="B242" s="16">
        <v>4041</v>
      </c>
      <c r="C242" s="17" t="s">
        <v>314</v>
      </c>
      <c r="D242" s="15" t="s">
        <v>23</v>
      </c>
      <c r="E242" s="17" t="s">
        <v>24</v>
      </c>
      <c r="F242" s="15" t="s">
        <v>25</v>
      </c>
      <c r="G242" s="17" t="s">
        <v>168</v>
      </c>
      <c r="H242" s="17" t="s">
        <v>31</v>
      </c>
      <c r="I242" s="17" t="s">
        <v>154</v>
      </c>
      <c r="J242" s="18">
        <v>101</v>
      </c>
      <c r="K242" s="19">
        <v>829</v>
      </c>
      <c r="L242" s="19">
        <v>44</v>
      </c>
      <c r="M242" s="20">
        <v>18.899999999999999</v>
      </c>
      <c r="N242" s="21">
        <v>93</v>
      </c>
      <c r="O242" s="21">
        <v>24</v>
      </c>
      <c r="P242" s="22">
        <v>435.5</v>
      </c>
      <c r="Q242" s="23">
        <v>4909</v>
      </c>
      <c r="R242" s="23">
        <v>61</v>
      </c>
      <c r="S242" s="24" t="s">
        <v>37</v>
      </c>
      <c r="T242" s="25" t="s">
        <v>37</v>
      </c>
      <c r="U242" s="25" t="s">
        <v>37</v>
      </c>
      <c r="V242" s="18">
        <v>555.4</v>
      </c>
      <c r="W242" s="19">
        <v>5831</v>
      </c>
      <c r="X242" s="19">
        <v>129</v>
      </c>
    </row>
    <row r="243" spans="1:24" x14ac:dyDescent="0.2">
      <c r="A243" s="15">
        <v>2022</v>
      </c>
      <c r="B243" s="16">
        <v>4041</v>
      </c>
      <c r="C243" s="17" t="s">
        <v>314</v>
      </c>
      <c r="D243" s="15" t="s">
        <v>23</v>
      </c>
      <c r="E243" s="17" t="s">
        <v>24</v>
      </c>
      <c r="F243" s="15" t="s">
        <v>25</v>
      </c>
      <c r="G243" s="17" t="s">
        <v>89</v>
      </c>
      <c r="H243" s="17" t="s">
        <v>31</v>
      </c>
      <c r="I243" s="17" t="s">
        <v>154</v>
      </c>
      <c r="J243" s="18">
        <v>7995.4</v>
      </c>
      <c r="K243" s="19">
        <v>61544</v>
      </c>
      <c r="L243" s="19">
        <v>4182</v>
      </c>
      <c r="M243" s="20">
        <v>7539.5</v>
      </c>
      <c r="N243" s="21">
        <v>77664</v>
      </c>
      <c r="O243" s="21">
        <v>1628</v>
      </c>
      <c r="P243" s="22">
        <v>16762.8</v>
      </c>
      <c r="Q243" s="23">
        <v>213152</v>
      </c>
      <c r="R243" s="23">
        <v>537</v>
      </c>
      <c r="S243" s="24" t="s">
        <v>37</v>
      </c>
      <c r="T243" s="25" t="s">
        <v>37</v>
      </c>
      <c r="U243" s="25" t="s">
        <v>37</v>
      </c>
      <c r="V243" s="18">
        <v>32297.7</v>
      </c>
      <c r="W243" s="19">
        <v>352360</v>
      </c>
      <c r="X243" s="19">
        <v>6347</v>
      </c>
    </row>
    <row r="244" spans="1:24" x14ac:dyDescent="0.2">
      <c r="A244" s="15">
        <v>2022</v>
      </c>
      <c r="B244" s="16">
        <v>4045</v>
      </c>
      <c r="C244" s="17" t="s">
        <v>315</v>
      </c>
      <c r="D244" s="15" t="s">
        <v>23</v>
      </c>
      <c r="E244" s="17" t="s">
        <v>24</v>
      </c>
      <c r="F244" s="15" t="s">
        <v>25</v>
      </c>
      <c r="G244" s="17" t="s">
        <v>175</v>
      </c>
      <c r="H244" s="17" t="s">
        <v>27</v>
      </c>
      <c r="I244" s="17" t="s">
        <v>36</v>
      </c>
      <c r="J244" s="18">
        <v>53774</v>
      </c>
      <c r="K244" s="19">
        <v>450623</v>
      </c>
      <c r="L244" s="19">
        <v>45169</v>
      </c>
      <c r="M244" s="20">
        <v>45625</v>
      </c>
      <c r="N244" s="21">
        <v>458075</v>
      </c>
      <c r="O244" s="21">
        <v>7039</v>
      </c>
      <c r="P244" s="22">
        <v>23650</v>
      </c>
      <c r="Q244" s="23">
        <v>277887</v>
      </c>
      <c r="R244" s="23">
        <v>30</v>
      </c>
      <c r="S244" s="24" t="s">
        <v>37</v>
      </c>
      <c r="T244" s="25" t="s">
        <v>37</v>
      </c>
      <c r="U244" s="25" t="s">
        <v>37</v>
      </c>
      <c r="V244" s="18">
        <v>123049</v>
      </c>
      <c r="W244" s="19">
        <v>1186585</v>
      </c>
      <c r="X244" s="19">
        <v>52238</v>
      </c>
    </row>
    <row r="245" spans="1:24" x14ac:dyDescent="0.2">
      <c r="A245" s="15">
        <v>2022</v>
      </c>
      <c r="B245" s="16">
        <v>4063</v>
      </c>
      <c r="C245" s="17" t="s">
        <v>316</v>
      </c>
      <c r="D245" s="15" t="s">
        <v>23</v>
      </c>
      <c r="E245" s="17" t="s">
        <v>24</v>
      </c>
      <c r="F245" s="15" t="s">
        <v>25</v>
      </c>
      <c r="G245" s="17" t="s">
        <v>175</v>
      </c>
      <c r="H245" s="17" t="s">
        <v>31</v>
      </c>
      <c r="I245" s="17" t="s">
        <v>176</v>
      </c>
      <c r="J245" s="18">
        <v>51850</v>
      </c>
      <c r="K245" s="19">
        <v>423306</v>
      </c>
      <c r="L245" s="19">
        <v>30444</v>
      </c>
      <c r="M245" s="20">
        <v>7298</v>
      </c>
      <c r="N245" s="21">
        <v>64787</v>
      </c>
      <c r="O245" s="21">
        <v>2230</v>
      </c>
      <c r="P245" s="22">
        <v>941</v>
      </c>
      <c r="Q245" s="23">
        <v>12084</v>
      </c>
      <c r="R245" s="23">
        <v>1</v>
      </c>
      <c r="S245" s="24" t="s">
        <v>37</v>
      </c>
      <c r="T245" s="25" t="s">
        <v>37</v>
      </c>
      <c r="U245" s="25" t="s">
        <v>37</v>
      </c>
      <c r="V245" s="18">
        <v>60089</v>
      </c>
      <c r="W245" s="19">
        <v>500177</v>
      </c>
      <c r="X245" s="19">
        <v>32675</v>
      </c>
    </row>
    <row r="246" spans="1:24" x14ac:dyDescent="0.2">
      <c r="A246" s="15">
        <v>2022</v>
      </c>
      <c r="B246" s="16">
        <v>4065</v>
      </c>
      <c r="C246" s="17" t="s">
        <v>317</v>
      </c>
      <c r="D246" s="15" t="s">
        <v>23</v>
      </c>
      <c r="E246" s="17" t="s">
        <v>24</v>
      </c>
      <c r="F246" s="15" t="s">
        <v>25</v>
      </c>
      <c r="G246" s="17" t="s">
        <v>161</v>
      </c>
      <c r="H246" s="17" t="s">
        <v>27</v>
      </c>
      <c r="I246" s="17" t="s">
        <v>32</v>
      </c>
      <c r="J246" s="18">
        <v>10854.3</v>
      </c>
      <c r="K246" s="19">
        <v>92846</v>
      </c>
      <c r="L246" s="19">
        <v>13640</v>
      </c>
      <c r="M246" s="20">
        <v>16940.900000000001</v>
      </c>
      <c r="N246" s="21">
        <v>116373</v>
      </c>
      <c r="O246" s="21">
        <v>3385</v>
      </c>
      <c r="P246" s="22">
        <v>62575.8</v>
      </c>
      <c r="Q246" s="23">
        <v>632374</v>
      </c>
      <c r="R246" s="23">
        <v>428</v>
      </c>
      <c r="S246" s="24" t="s">
        <v>37</v>
      </c>
      <c r="T246" s="25" t="s">
        <v>37</v>
      </c>
      <c r="U246" s="25" t="s">
        <v>37</v>
      </c>
      <c r="V246" s="18">
        <v>90371</v>
      </c>
      <c r="W246" s="19">
        <v>841593</v>
      </c>
      <c r="X246" s="19">
        <v>17453</v>
      </c>
    </row>
    <row r="247" spans="1:24" x14ac:dyDescent="0.2">
      <c r="A247" s="15">
        <v>2022</v>
      </c>
      <c r="B247" s="16">
        <v>4068</v>
      </c>
      <c r="C247" s="17" t="s">
        <v>318</v>
      </c>
      <c r="D247" s="15" t="s">
        <v>23</v>
      </c>
      <c r="E247" s="17" t="s">
        <v>24</v>
      </c>
      <c r="F247" s="15" t="s">
        <v>25</v>
      </c>
      <c r="G247" s="17" t="s">
        <v>26</v>
      </c>
      <c r="H247" s="17" t="s">
        <v>27</v>
      </c>
      <c r="I247" s="17" t="s">
        <v>28</v>
      </c>
      <c r="J247" s="18">
        <v>15103</v>
      </c>
      <c r="K247" s="19">
        <v>121624</v>
      </c>
      <c r="L247" s="19">
        <v>8970</v>
      </c>
      <c r="M247" s="20">
        <v>24590</v>
      </c>
      <c r="N247" s="21">
        <v>204894</v>
      </c>
      <c r="O247" s="21">
        <v>3725</v>
      </c>
      <c r="P247" s="22">
        <v>1782</v>
      </c>
      <c r="Q247" s="23">
        <v>17975</v>
      </c>
      <c r="R247" s="23">
        <v>3</v>
      </c>
      <c r="S247" s="24">
        <v>0</v>
      </c>
      <c r="T247" s="25">
        <v>0</v>
      </c>
      <c r="U247" s="25">
        <v>0</v>
      </c>
      <c r="V247" s="18">
        <v>41475</v>
      </c>
      <c r="W247" s="19">
        <v>344493</v>
      </c>
      <c r="X247" s="19">
        <v>12698</v>
      </c>
    </row>
    <row r="248" spans="1:24" x14ac:dyDescent="0.2">
      <c r="A248" s="15">
        <v>2022</v>
      </c>
      <c r="B248" s="16">
        <v>4073</v>
      </c>
      <c r="C248" s="17" t="s">
        <v>319</v>
      </c>
      <c r="D248" s="15" t="s">
        <v>23</v>
      </c>
      <c r="E248" s="17" t="s">
        <v>24</v>
      </c>
      <c r="F248" s="15" t="s">
        <v>25</v>
      </c>
      <c r="G248" s="17" t="s">
        <v>35</v>
      </c>
      <c r="H248" s="17" t="s">
        <v>27</v>
      </c>
      <c r="I248" s="17" t="s">
        <v>36</v>
      </c>
      <c r="J248" s="18">
        <v>2529.1999999999998</v>
      </c>
      <c r="K248" s="19">
        <v>19316</v>
      </c>
      <c r="L248" s="19">
        <v>2454</v>
      </c>
      <c r="M248" s="20">
        <v>2904</v>
      </c>
      <c r="N248" s="21">
        <v>25610</v>
      </c>
      <c r="O248" s="21">
        <v>439</v>
      </c>
      <c r="P248" s="22">
        <v>2823.1</v>
      </c>
      <c r="Q248" s="23">
        <v>31356</v>
      </c>
      <c r="R248" s="23">
        <v>3</v>
      </c>
      <c r="S248" s="24">
        <v>0</v>
      </c>
      <c r="T248" s="25">
        <v>0</v>
      </c>
      <c r="U248" s="25">
        <v>0</v>
      </c>
      <c r="V248" s="18">
        <v>8256.2999999999993</v>
      </c>
      <c r="W248" s="19">
        <v>76282</v>
      </c>
      <c r="X248" s="19">
        <v>2896</v>
      </c>
    </row>
    <row r="249" spans="1:24" x14ac:dyDescent="0.2">
      <c r="A249" s="15">
        <v>2022</v>
      </c>
      <c r="B249" s="16">
        <v>4100</v>
      </c>
      <c r="C249" s="17" t="s">
        <v>320</v>
      </c>
      <c r="D249" s="15" t="s">
        <v>39</v>
      </c>
      <c r="E249" s="17" t="s">
        <v>40</v>
      </c>
      <c r="F249" s="15" t="s">
        <v>25</v>
      </c>
      <c r="G249" s="17" t="s">
        <v>160</v>
      </c>
      <c r="H249" s="17" t="s">
        <v>41</v>
      </c>
      <c r="I249" s="17" t="s">
        <v>32</v>
      </c>
      <c r="J249" s="18">
        <v>2831.1</v>
      </c>
      <c r="K249" s="19">
        <v>23001</v>
      </c>
      <c r="L249" s="19">
        <v>1980</v>
      </c>
      <c r="M249" s="20">
        <v>0</v>
      </c>
      <c r="N249" s="21">
        <v>0</v>
      </c>
      <c r="O249" s="21">
        <v>0</v>
      </c>
      <c r="P249" s="22">
        <v>0</v>
      </c>
      <c r="Q249" s="23">
        <v>0</v>
      </c>
      <c r="R249" s="23">
        <v>0</v>
      </c>
      <c r="S249" s="24">
        <v>0</v>
      </c>
      <c r="T249" s="25">
        <v>0</v>
      </c>
      <c r="U249" s="25">
        <v>0</v>
      </c>
      <c r="V249" s="18">
        <v>2831.1</v>
      </c>
      <c r="W249" s="19">
        <v>23001</v>
      </c>
      <c r="X249" s="19">
        <v>1980</v>
      </c>
    </row>
    <row r="250" spans="1:24" x14ac:dyDescent="0.2">
      <c r="A250" s="15">
        <v>2022</v>
      </c>
      <c r="B250" s="16">
        <v>4100</v>
      </c>
      <c r="C250" s="17" t="s">
        <v>320</v>
      </c>
      <c r="D250" s="15" t="s">
        <v>39</v>
      </c>
      <c r="E250" s="17" t="s">
        <v>40</v>
      </c>
      <c r="F250" s="15" t="s">
        <v>25</v>
      </c>
      <c r="G250" s="17" t="s">
        <v>124</v>
      </c>
      <c r="H250" s="17" t="s">
        <v>41</v>
      </c>
      <c r="I250" s="17" t="s">
        <v>32</v>
      </c>
      <c r="J250" s="18">
        <v>32868</v>
      </c>
      <c r="K250" s="19">
        <v>332907</v>
      </c>
      <c r="L250" s="19">
        <v>34727</v>
      </c>
      <c r="M250" s="20">
        <v>2349.6999999999998</v>
      </c>
      <c r="N250" s="21">
        <v>29657</v>
      </c>
      <c r="O250" s="21">
        <v>1734</v>
      </c>
      <c r="P250" s="22">
        <v>0</v>
      </c>
      <c r="Q250" s="23">
        <v>0</v>
      </c>
      <c r="R250" s="23">
        <v>0</v>
      </c>
      <c r="S250" s="24">
        <v>0</v>
      </c>
      <c r="T250" s="25">
        <v>0</v>
      </c>
      <c r="U250" s="25">
        <v>0</v>
      </c>
      <c r="V250" s="18">
        <v>35217.699999999997</v>
      </c>
      <c r="W250" s="19">
        <v>362564</v>
      </c>
      <c r="X250" s="19">
        <v>36461</v>
      </c>
    </row>
    <row r="251" spans="1:24" x14ac:dyDescent="0.2">
      <c r="A251" s="15">
        <v>2022</v>
      </c>
      <c r="B251" s="16">
        <v>4100</v>
      </c>
      <c r="C251" s="17" t="s">
        <v>320</v>
      </c>
      <c r="D251" s="15" t="s">
        <v>39</v>
      </c>
      <c r="E251" s="17" t="s">
        <v>40</v>
      </c>
      <c r="F251" s="15" t="s">
        <v>25</v>
      </c>
      <c r="G251" s="17" t="s">
        <v>30</v>
      </c>
      <c r="H251" s="17" t="s">
        <v>41</v>
      </c>
      <c r="I251" s="17" t="s">
        <v>32</v>
      </c>
      <c r="J251" s="18">
        <v>19222.599999999999</v>
      </c>
      <c r="K251" s="19">
        <v>162885</v>
      </c>
      <c r="L251" s="19">
        <v>15517</v>
      </c>
      <c r="M251" s="20">
        <v>342.4</v>
      </c>
      <c r="N251" s="21">
        <v>2573</v>
      </c>
      <c r="O251" s="21">
        <v>139</v>
      </c>
      <c r="P251" s="22">
        <v>0</v>
      </c>
      <c r="Q251" s="23">
        <v>0</v>
      </c>
      <c r="R251" s="23">
        <v>0</v>
      </c>
      <c r="S251" s="24">
        <v>0</v>
      </c>
      <c r="T251" s="25">
        <v>0</v>
      </c>
      <c r="U251" s="25">
        <v>0</v>
      </c>
      <c r="V251" s="18">
        <v>19565</v>
      </c>
      <c r="W251" s="19">
        <v>165458</v>
      </c>
      <c r="X251" s="19">
        <v>15656</v>
      </c>
    </row>
    <row r="252" spans="1:24" x14ac:dyDescent="0.2">
      <c r="A252" s="15">
        <v>2022</v>
      </c>
      <c r="B252" s="16">
        <v>4100</v>
      </c>
      <c r="C252" s="17" t="s">
        <v>320</v>
      </c>
      <c r="D252" s="15" t="s">
        <v>39</v>
      </c>
      <c r="E252" s="17" t="s">
        <v>40</v>
      </c>
      <c r="F252" s="15" t="s">
        <v>25</v>
      </c>
      <c r="G252" s="17" t="s">
        <v>82</v>
      </c>
      <c r="H252" s="17" t="s">
        <v>41</v>
      </c>
      <c r="I252" s="17" t="s">
        <v>36</v>
      </c>
      <c r="J252" s="18">
        <v>0</v>
      </c>
      <c r="K252" s="19">
        <v>0</v>
      </c>
      <c r="L252" s="19">
        <v>0</v>
      </c>
      <c r="M252" s="20">
        <v>436.3</v>
      </c>
      <c r="N252" s="21">
        <v>3915</v>
      </c>
      <c r="O252" s="21">
        <v>69</v>
      </c>
      <c r="P252" s="22">
        <v>0</v>
      </c>
      <c r="Q252" s="23">
        <v>0</v>
      </c>
      <c r="R252" s="23">
        <v>0</v>
      </c>
      <c r="S252" s="24">
        <v>0</v>
      </c>
      <c r="T252" s="25">
        <v>0</v>
      </c>
      <c r="U252" s="25">
        <v>0</v>
      </c>
      <c r="V252" s="18">
        <v>436.3</v>
      </c>
      <c r="W252" s="19">
        <v>3915</v>
      </c>
      <c r="X252" s="19">
        <v>69</v>
      </c>
    </row>
    <row r="253" spans="1:24" x14ac:dyDescent="0.2">
      <c r="A253" s="15">
        <v>2022</v>
      </c>
      <c r="B253" s="16">
        <v>4100</v>
      </c>
      <c r="C253" s="17" t="s">
        <v>320</v>
      </c>
      <c r="D253" s="15" t="s">
        <v>39</v>
      </c>
      <c r="E253" s="17" t="s">
        <v>40</v>
      </c>
      <c r="F253" s="15" t="s">
        <v>25</v>
      </c>
      <c r="G253" s="17" t="s">
        <v>122</v>
      </c>
      <c r="H253" s="17" t="s">
        <v>41</v>
      </c>
      <c r="I253" s="17" t="s">
        <v>32</v>
      </c>
      <c r="J253" s="18">
        <v>2248.6</v>
      </c>
      <c r="K253" s="19">
        <v>13654</v>
      </c>
      <c r="L253" s="19">
        <v>1444</v>
      </c>
      <c r="M253" s="20">
        <v>41</v>
      </c>
      <c r="N253" s="21">
        <v>210</v>
      </c>
      <c r="O253" s="21">
        <v>10</v>
      </c>
      <c r="P253" s="22">
        <v>0</v>
      </c>
      <c r="Q253" s="23">
        <v>0</v>
      </c>
      <c r="R253" s="23">
        <v>0</v>
      </c>
      <c r="S253" s="24">
        <v>0</v>
      </c>
      <c r="T253" s="25">
        <v>0</v>
      </c>
      <c r="U253" s="25">
        <v>0</v>
      </c>
      <c r="V253" s="18">
        <v>2289.6</v>
      </c>
      <c r="W253" s="19">
        <v>13864</v>
      </c>
      <c r="X253" s="19">
        <v>1454</v>
      </c>
    </row>
    <row r="254" spans="1:24" x14ac:dyDescent="0.2">
      <c r="A254" s="15">
        <v>2022</v>
      </c>
      <c r="B254" s="16">
        <v>4100</v>
      </c>
      <c r="C254" s="17" t="s">
        <v>320</v>
      </c>
      <c r="D254" s="15" t="s">
        <v>39</v>
      </c>
      <c r="E254" s="17" t="s">
        <v>40</v>
      </c>
      <c r="F254" s="15" t="s">
        <v>25</v>
      </c>
      <c r="G254" s="17" t="s">
        <v>161</v>
      </c>
      <c r="H254" s="17" t="s">
        <v>41</v>
      </c>
      <c r="I254" s="17" t="s">
        <v>32</v>
      </c>
      <c r="J254" s="18">
        <v>27259.9</v>
      </c>
      <c r="K254" s="19">
        <v>323353</v>
      </c>
      <c r="L254" s="19">
        <v>29481</v>
      </c>
      <c r="M254" s="20">
        <v>43.7</v>
      </c>
      <c r="N254" s="21">
        <v>515</v>
      </c>
      <c r="O254" s="21">
        <v>38</v>
      </c>
      <c r="P254" s="22">
        <v>0</v>
      </c>
      <c r="Q254" s="23">
        <v>0</v>
      </c>
      <c r="R254" s="23">
        <v>0</v>
      </c>
      <c r="S254" s="24">
        <v>0</v>
      </c>
      <c r="T254" s="25">
        <v>0</v>
      </c>
      <c r="U254" s="25">
        <v>0</v>
      </c>
      <c r="V254" s="18">
        <v>27303.599999999999</v>
      </c>
      <c r="W254" s="19">
        <v>323868</v>
      </c>
      <c r="X254" s="19">
        <v>29519</v>
      </c>
    </row>
    <row r="255" spans="1:24" x14ac:dyDescent="0.2">
      <c r="A255" s="15">
        <v>2022</v>
      </c>
      <c r="B255" s="16">
        <v>4100</v>
      </c>
      <c r="C255" s="17" t="s">
        <v>320</v>
      </c>
      <c r="D255" s="15" t="s">
        <v>39</v>
      </c>
      <c r="E255" s="17" t="s">
        <v>40</v>
      </c>
      <c r="F255" s="15" t="s">
        <v>25</v>
      </c>
      <c r="G255" s="17" t="s">
        <v>44</v>
      </c>
      <c r="H255" s="17" t="s">
        <v>41</v>
      </c>
      <c r="I255" s="17" t="s">
        <v>32</v>
      </c>
      <c r="J255" s="18">
        <v>5540</v>
      </c>
      <c r="K255" s="19">
        <v>50930</v>
      </c>
      <c r="L255" s="19">
        <v>5942</v>
      </c>
      <c r="M255" s="20">
        <v>2370.1999999999998</v>
      </c>
      <c r="N255" s="21">
        <v>16039</v>
      </c>
      <c r="O255" s="21">
        <v>2108</v>
      </c>
      <c r="P255" s="22">
        <v>0</v>
      </c>
      <c r="Q255" s="23">
        <v>0</v>
      </c>
      <c r="R255" s="23">
        <v>0</v>
      </c>
      <c r="S255" s="24">
        <v>0</v>
      </c>
      <c r="T255" s="25">
        <v>0</v>
      </c>
      <c r="U255" s="25">
        <v>0</v>
      </c>
      <c r="V255" s="18">
        <v>7910.2</v>
      </c>
      <c r="W255" s="19">
        <v>66969</v>
      </c>
      <c r="X255" s="19">
        <v>8050</v>
      </c>
    </row>
    <row r="256" spans="1:24" x14ac:dyDescent="0.2">
      <c r="A256" s="15">
        <v>2022</v>
      </c>
      <c r="B256" s="16">
        <v>4110</v>
      </c>
      <c r="C256" s="17" t="s">
        <v>321</v>
      </c>
      <c r="D256" s="15" t="s">
        <v>23</v>
      </c>
      <c r="E256" s="17" t="s">
        <v>24</v>
      </c>
      <c r="F256" s="15" t="s">
        <v>25</v>
      </c>
      <c r="G256" s="17" t="s">
        <v>124</v>
      </c>
      <c r="H256" s="17" t="s">
        <v>51</v>
      </c>
      <c r="I256" s="17" t="s">
        <v>32</v>
      </c>
      <c r="J256" s="18">
        <v>3633470.3</v>
      </c>
      <c r="K256" s="19">
        <v>22049120</v>
      </c>
      <c r="L256" s="19">
        <v>3006833</v>
      </c>
      <c r="M256" s="20">
        <v>1170613.8</v>
      </c>
      <c r="N256" s="21">
        <v>8445118</v>
      </c>
      <c r="O256" s="21">
        <v>235147</v>
      </c>
      <c r="P256" s="22">
        <v>93267.7</v>
      </c>
      <c r="Q256" s="23">
        <v>902236</v>
      </c>
      <c r="R256" s="23">
        <v>136</v>
      </c>
      <c r="S256" s="24">
        <v>1458.7</v>
      </c>
      <c r="T256" s="25">
        <v>18518</v>
      </c>
      <c r="U256" s="25">
        <v>1</v>
      </c>
      <c r="V256" s="18">
        <v>4898810.5</v>
      </c>
      <c r="W256" s="19">
        <v>31414992</v>
      </c>
      <c r="X256" s="19">
        <v>3242117</v>
      </c>
    </row>
    <row r="257" spans="1:24" x14ac:dyDescent="0.2">
      <c r="A257" s="15">
        <v>2022</v>
      </c>
      <c r="B257" s="16">
        <v>4110</v>
      </c>
      <c r="C257" s="17" t="s">
        <v>321</v>
      </c>
      <c r="D257" s="15" t="s">
        <v>112</v>
      </c>
      <c r="E257" s="17" t="s">
        <v>113</v>
      </c>
      <c r="F257" s="15" t="s">
        <v>25</v>
      </c>
      <c r="G257" s="17" t="s">
        <v>124</v>
      </c>
      <c r="H257" s="17" t="s">
        <v>51</v>
      </c>
      <c r="I257" s="17" t="s">
        <v>32</v>
      </c>
      <c r="J257" s="18">
        <v>374448.8</v>
      </c>
      <c r="K257" s="19">
        <v>5769862</v>
      </c>
      <c r="L257" s="19">
        <v>706922</v>
      </c>
      <c r="M257" s="20">
        <v>769486.2</v>
      </c>
      <c r="N257" s="21">
        <v>21792097</v>
      </c>
      <c r="O257" s="21">
        <v>160383</v>
      </c>
      <c r="P257" s="22">
        <v>569565</v>
      </c>
      <c r="Q257" s="23">
        <v>26002061</v>
      </c>
      <c r="R257" s="23">
        <v>1751</v>
      </c>
      <c r="S257" s="24">
        <v>8157.3</v>
      </c>
      <c r="T257" s="25">
        <v>420266</v>
      </c>
      <c r="U257" s="25">
        <v>2</v>
      </c>
      <c r="V257" s="18">
        <v>1721657.3</v>
      </c>
      <c r="W257" s="19">
        <v>53984286</v>
      </c>
      <c r="X257" s="19">
        <v>869058</v>
      </c>
    </row>
    <row r="258" spans="1:24" x14ac:dyDescent="0.2">
      <c r="A258" s="15">
        <v>2022</v>
      </c>
      <c r="B258" s="16">
        <v>4146</v>
      </c>
      <c r="C258" s="17" t="s">
        <v>322</v>
      </c>
      <c r="D258" s="15" t="s">
        <v>23</v>
      </c>
      <c r="E258" s="17" t="s">
        <v>24</v>
      </c>
      <c r="F258" s="15" t="s">
        <v>25</v>
      </c>
      <c r="G258" s="17" t="s">
        <v>92</v>
      </c>
      <c r="H258" s="17" t="s">
        <v>31</v>
      </c>
      <c r="I258" s="17" t="s">
        <v>93</v>
      </c>
      <c r="J258" s="18">
        <v>22146.5</v>
      </c>
      <c r="K258" s="19">
        <v>136754</v>
      </c>
      <c r="L258" s="19">
        <v>11747</v>
      </c>
      <c r="M258" s="20">
        <v>4991</v>
      </c>
      <c r="N258" s="21">
        <v>28917</v>
      </c>
      <c r="O258" s="21">
        <v>2291</v>
      </c>
      <c r="P258" s="22">
        <v>24774.6</v>
      </c>
      <c r="Q258" s="23">
        <v>256135</v>
      </c>
      <c r="R258" s="23">
        <v>1794</v>
      </c>
      <c r="S258" s="24">
        <v>0</v>
      </c>
      <c r="T258" s="25">
        <v>0</v>
      </c>
      <c r="U258" s="25">
        <v>0</v>
      </c>
      <c r="V258" s="18">
        <v>51912.1</v>
      </c>
      <c r="W258" s="19">
        <v>421806</v>
      </c>
      <c r="X258" s="19">
        <v>15832</v>
      </c>
    </row>
    <row r="259" spans="1:24" x14ac:dyDescent="0.2">
      <c r="A259" s="15">
        <v>2022</v>
      </c>
      <c r="B259" s="16">
        <v>4150</v>
      </c>
      <c r="C259" s="17" t="s">
        <v>323</v>
      </c>
      <c r="D259" s="15" t="s">
        <v>23</v>
      </c>
      <c r="E259" s="17" t="s">
        <v>24</v>
      </c>
      <c r="F259" s="15" t="s">
        <v>25</v>
      </c>
      <c r="G259" s="17" t="s">
        <v>67</v>
      </c>
      <c r="H259" s="17" t="s">
        <v>27</v>
      </c>
      <c r="I259" s="17" t="s">
        <v>68</v>
      </c>
      <c r="J259" s="18">
        <v>41274.5</v>
      </c>
      <c r="K259" s="19">
        <v>351273</v>
      </c>
      <c r="L259" s="19">
        <v>28391</v>
      </c>
      <c r="M259" s="20">
        <v>41399.9</v>
      </c>
      <c r="N259" s="21">
        <v>381306</v>
      </c>
      <c r="O259" s="21">
        <v>4835</v>
      </c>
      <c r="P259" s="22">
        <v>13517.1</v>
      </c>
      <c r="Q259" s="23">
        <v>158069</v>
      </c>
      <c r="R259" s="23">
        <v>63</v>
      </c>
      <c r="S259" s="24" t="s">
        <v>37</v>
      </c>
      <c r="T259" s="25" t="s">
        <v>37</v>
      </c>
      <c r="U259" s="25" t="s">
        <v>37</v>
      </c>
      <c r="V259" s="18">
        <v>96191.5</v>
      </c>
      <c r="W259" s="19">
        <v>890648</v>
      </c>
      <c r="X259" s="19">
        <v>33289</v>
      </c>
    </row>
    <row r="260" spans="1:24" x14ac:dyDescent="0.2">
      <c r="A260" s="15">
        <v>2022</v>
      </c>
      <c r="B260" s="16">
        <v>4153</v>
      </c>
      <c r="C260" s="17" t="s">
        <v>324</v>
      </c>
      <c r="D260" s="15" t="s">
        <v>23</v>
      </c>
      <c r="E260" s="17" t="s">
        <v>24</v>
      </c>
      <c r="F260" s="15" t="s">
        <v>25</v>
      </c>
      <c r="G260" s="17" t="s">
        <v>80</v>
      </c>
      <c r="H260" s="17" t="s">
        <v>31</v>
      </c>
      <c r="I260" s="17" t="s">
        <v>36</v>
      </c>
      <c r="J260" s="18">
        <v>17210</v>
      </c>
      <c r="K260" s="19">
        <v>141146</v>
      </c>
      <c r="L260" s="19">
        <v>11884</v>
      </c>
      <c r="M260" s="20">
        <v>7113</v>
      </c>
      <c r="N260" s="21">
        <v>48142</v>
      </c>
      <c r="O260" s="21">
        <v>1753</v>
      </c>
      <c r="P260" s="22">
        <v>1106</v>
      </c>
      <c r="Q260" s="23">
        <v>5750</v>
      </c>
      <c r="R260" s="23">
        <v>167</v>
      </c>
      <c r="S260" s="24" t="s">
        <v>37</v>
      </c>
      <c r="T260" s="25" t="s">
        <v>37</v>
      </c>
      <c r="U260" s="25" t="s">
        <v>37</v>
      </c>
      <c r="V260" s="18">
        <v>25429</v>
      </c>
      <c r="W260" s="19">
        <v>195038</v>
      </c>
      <c r="X260" s="19">
        <v>13804</v>
      </c>
    </row>
    <row r="261" spans="1:24" x14ac:dyDescent="0.2">
      <c r="A261" s="15">
        <v>2022</v>
      </c>
      <c r="B261" s="16">
        <v>4160</v>
      </c>
      <c r="C261" s="17" t="s">
        <v>325</v>
      </c>
      <c r="D261" s="15" t="s">
        <v>23</v>
      </c>
      <c r="E261" s="17" t="s">
        <v>24</v>
      </c>
      <c r="F261" s="15" t="s">
        <v>25</v>
      </c>
      <c r="G261" s="17" t="s">
        <v>175</v>
      </c>
      <c r="H261" s="17" t="s">
        <v>31</v>
      </c>
      <c r="I261" s="17" t="s">
        <v>176</v>
      </c>
      <c r="J261" s="18">
        <v>26015</v>
      </c>
      <c r="K261" s="19">
        <v>185817</v>
      </c>
      <c r="L261" s="19">
        <v>12462</v>
      </c>
      <c r="M261" s="20">
        <v>4744.6000000000004</v>
      </c>
      <c r="N261" s="21">
        <v>46058</v>
      </c>
      <c r="O261" s="21">
        <v>858</v>
      </c>
      <c r="P261" s="22" t="s">
        <v>37</v>
      </c>
      <c r="Q261" s="23" t="s">
        <v>37</v>
      </c>
      <c r="R261" s="23" t="s">
        <v>37</v>
      </c>
      <c r="S261" s="24" t="s">
        <v>37</v>
      </c>
      <c r="T261" s="25" t="s">
        <v>37</v>
      </c>
      <c r="U261" s="25" t="s">
        <v>37</v>
      </c>
      <c r="V261" s="18">
        <v>30759.599999999999</v>
      </c>
      <c r="W261" s="19">
        <v>231875</v>
      </c>
      <c r="X261" s="19">
        <v>13320</v>
      </c>
    </row>
    <row r="262" spans="1:24" x14ac:dyDescent="0.2">
      <c r="A262" s="15">
        <v>2022</v>
      </c>
      <c r="B262" s="16">
        <v>4176</v>
      </c>
      <c r="C262" s="17" t="s">
        <v>326</v>
      </c>
      <c r="D262" s="15" t="s">
        <v>23</v>
      </c>
      <c r="E262" s="17" t="s">
        <v>24</v>
      </c>
      <c r="F262" s="15" t="s">
        <v>25</v>
      </c>
      <c r="G262" s="17" t="s">
        <v>201</v>
      </c>
      <c r="H262" s="17" t="s">
        <v>51</v>
      </c>
      <c r="I262" s="17" t="s">
        <v>136</v>
      </c>
      <c r="J262" s="18">
        <v>2269180.2999999998</v>
      </c>
      <c r="K262" s="19">
        <v>8907476</v>
      </c>
      <c r="L262" s="19">
        <v>1035056</v>
      </c>
      <c r="M262" s="20">
        <v>513404.9</v>
      </c>
      <c r="N262" s="21">
        <v>2501050</v>
      </c>
      <c r="O262" s="21">
        <v>81002</v>
      </c>
      <c r="P262" s="22">
        <v>38094.699999999997</v>
      </c>
      <c r="Q262" s="23">
        <v>164860</v>
      </c>
      <c r="R262" s="23">
        <v>1841</v>
      </c>
      <c r="S262" s="24">
        <v>23646.7</v>
      </c>
      <c r="T262" s="25">
        <v>122654</v>
      </c>
      <c r="U262" s="25">
        <v>1</v>
      </c>
      <c r="V262" s="18">
        <v>2844326.6</v>
      </c>
      <c r="W262" s="19">
        <v>11696040</v>
      </c>
      <c r="X262" s="19">
        <v>1117900</v>
      </c>
    </row>
    <row r="263" spans="1:24" x14ac:dyDescent="0.2">
      <c r="A263" s="15">
        <v>2022</v>
      </c>
      <c r="B263" s="16">
        <v>4176</v>
      </c>
      <c r="C263" s="17" t="s">
        <v>326</v>
      </c>
      <c r="D263" s="15" t="s">
        <v>112</v>
      </c>
      <c r="E263" s="17" t="s">
        <v>113</v>
      </c>
      <c r="F263" s="15" t="s">
        <v>25</v>
      </c>
      <c r="G263" s="17" t="s">
        <v>201</v>
      </c>
      <c r="H263" s="17" t="s">
        <v>51</v>
      </c>
      <c r="I263" s="17" t="s">
        <v>136</v>
      </c>
      <c r="J263" s="18">
        <v>174874</v>
      </c>
      <c r="K263" s="19">
        <v>1244447</v>
      </c>
      <c r="L263" s="19">
        <v>125452</v>
      </c>
      <c r="M263" s="20">
        <v>544865.5</v>
      </c>
      <c r="N263" s="21">
        <v>5948138</v>
      </c>
      <c r="O263" s="21">
        <v>31917</v>
      </c>
      <c r="P263" s="22">
        <v>112456.4</v>
      </c>
      <c r="Q263" s="23">
        <v>1635675</v>
      </c>
      <c r="R263" s="23">
        <v>1043</v>
      </c>
      <c r="S263" s="24">
        <v>1884.2</v>
      </c>
      <c r="T263" s="25">
        <v>36585</v>
      </c>
      <c r="U263" s="25">
        <v>1</v>
      </c>
      <c r="V263" s="18">
        <v>834080.1</v>
      </c>
      <c r="W263" s="19">
        <v>8864845</v>
      </c>
      <c r="X263" s="19">
        <v>158413</v>
      </c>
    </row>
    <row r="264" spans="1:24" x14ac:dyDescent="0.2">
      <c r="A264" s="15">
        <v>2022</v>
      </c>
      <c r="B264" s="16">
        <v>4226</v>
      </c>
      <c r="C264" s="17" t="s">
        <v>327</v>
      </c>
      <c r="D264" s="15" t="s">
        <v>23</v>
      </c>
      <c r="E264" s="17" t="s">
        <v>24</v>
      </c>
      <c r="F264" s="15" t="s">
        <v>25</v>
      </c>
      <c r="G264" s="17" t="s">
        <v>42</v>
      </c>
      <c r="H264" s="17" t="s">
        <v>51</v>
      </c>
      <c r="I264" s="17" t="s">
        <v>43</v>
      </c>
      <c r="J264" s="18">
        <v>3415630</v>
      </c>
      <c r="K264" s="19">
        <v>11875490</v>
      </c>
      <c r="L264" s="19">
        <v>2609391</v>
      </c>
      <c r="M264" s="20">
        <v>2760387</v>
      </c>
      <c r="N264" s="21">
        <v>10600509</v>
      </c>
      <c r="O264" s="21">
        <v>459703</v>
      </c>
      <c r="P264" s="22">
        <v>13590</v>
      </c>
      <c r="Q264" s="23">
        <v>60509</v>
      </c>
      <c r="R264" s="23">
        <v>50</v>
      </c>
      <c r="S264" s="24">
        <v>2237</v>
      </c>
      <c r="T264" s="25">
        <v>10608</v>
      </c>
      <c r="U264" s="25">
        <v>2</v>
      </c>
      <c r="V264" s="18">
        <v>6191844</v>
      </c>
      <c r="W264" s="19">
        <v>22547116</v>
      </c>
      <c r="X264" s="19">
        <v>3069146</v>
      </c>
    </row>
    <row r="265" spans="1:24" x14ac:dyDescent="0.2">
      <c r="A265" s="15">
        <v>2022</v>
      </c>
      <c r="B265" s="16">
        <v>4226</v>
      </c>
      <c r="C265" s="17" t="s">
        <v>327</v>
      </c>
      <c r="D265" s="15" t="s">
        <v>112</v>
      </c>
      <c r="E265" s="17" t="s">
        <v>113</v>
      </c>
      <c r="F265" s="15" t="s">
        <v>25</v>
      </c>
      <c r="G265" s="17" t="s">
        <v>42</v>
      </c>
      <c r="H265" s="17" t="s">
        <v>51</v>
      </c>
      <c r="I265" s="17" t="s">
        <v>43</v>
      </c>
      <c r="J265" s="18">
        <v>394602</v>
      </c>
      <c r="K265" s="19">
        <v>2186324</v>
      </c>
      <c r="L265" s="19">
        <v>396933</v>
      </c>
      <c r="M265" s="20">
        <v>2688140</v>
      </c>
      <c r="N265" s="21">
        <v>25684232</v>
      </c>
      <c r="O265" s="21">
        <v>127090</v>
      </c>
      <c r="P265" s="22">
        <v>34624</v>
      </c>
      <c r="Q265" s="23">
        <v>330677</v>
      </c>
      <c r="R265" s="23">
        <v>669</v>
      </c>
      <c r="S265" s="24">
        <v>123520</v>
      </c>
      <c r="T265" s="25">
        <v>2271823</v>
      </c>
      <c r="U265" s="25">
        <v>2</v>
      </c>
      <c r="V265" s="18">
        <v>3240886</v>
      </c>
      <c r="W265" s="19">
        <v>30473056</v>
      </c>
      <c r="X265" s="19">
        <v>524694</v>
      </c>
    </row>
    <row r="266" spans="1:24" x14ac:dyDescent="0.2">
      <c r="A266" s="15">
        <v>2022</v>
      </c>
      <c r="B266" s="16">
        <v>4237</v>
      </c>
      <c r="C266" s="17" t="s">
        <v>328</v>
      </c>
      <c r="D266" s="15" t="s">
        <v>23</v>
      </c>
      <c r="E266" s="17" t="s">
        <v>24</v>
      </c>
      <c r="F266" s="15" t="s">
        <v>25</v>
      </c>
      <c r="G266" s="17" t="s">
        <v>175</v>
      </c>
      <c r="H266" s="17" t="s">
        <v>31</v>
      </c>
      <c r="I266" s="17" t="s">
        <v>176</v>
      </c>
      <c r="J266" s="18">
        <v>13870.3</v>
      </c>
      <c r="K266" s="19">
        <v>126534</v>
      </c>
      <c r="L266" s="19">
        <v>7602</v>
      </c>
      <c r="M266" s="20">
        <v>2920.4</v>
      </c>
      <c r="N266" s="21">
        <v>32772</v>
      </c>
      <c r="O266" s="21">
        <v>538</v>
      </c>
      <c r="P266" s="22">
        <v>7518.1</v>
      </c>
      <c r="Q266" s="23">
        <v>87264</v>
      </c>
      <c r="R266" s="23">
        <v>82</v>
      </c>
      <c r="S266" s="24" t="s">
        <v>37</v>
      </c>
      <c r="T266" s="25" t="s">
        <v>37</v>
      </c>
      <c r="U266" s="25" t="s">
        <v>37</v>
      </c>
      <c r="V266" s="18">
        <v>24308.799999999999</v>
      </c>
      <c r="W266" s="19">
        <v>246570</v>
      </c>
      <c r="X266" s="19">
        <v>8222</v>
      </c>
    </row>
    <row r="267" spans="1:24" x14ac:dyDescent="0.2">
      <c r="A267" s="15">
        <v>2022</v>
      </c>
      <c r="B267" s="16">
        <v>4247</v>
      </c>
      <c r="C267" s="17" t="s">
        <v>329</v>
      </c>
      <c r="D267" s="15" t="s">
        <v>23</v>
      </c>
      <c r="E267" s="17" t="s">
        <v>24</v>
      </c>
      <c r="F267" s="15" t="s">
        <v>25</v>
      </c>
      <c r="G267" s="17" t="s">
        <v>35</v>
      </c>
      <c r="H267" s="17" t="s">
        <v>51</v>
      </c>
      <c r="I267" s="17" t="s">
        <v>36</v>
      </c>
      <c r="J267" s="18">
        <v>85.7</v>
      </c>
      <c r="K267" s="19">
        <v>677</v>
      </c>
      <c r="L267" s="19">
        <v>70</v>
      </c>
      <c r="M267" s="20">
        <v>160.9</v>
      </c>
      <c r="N267" s="21">
        <v>1389</v>
      </c>
      <c r="O267" s="21">
        <v>12</v>
      </c>
      <c r="P267" s="22">
        <v>47542.9</v>
      </c>
      <c r="Q267" s="23">
        <v>669709</v>
      </c>
      <c r="R267" s="23">
        <v>4</v>
      </c>
      <c r="S267" s="24">
        <v>0</v>
      </c>
      <c r="T267" s="25">
        <v>0</v>
      </c>
      <c r="U267" s="25">
        <v>0</v>
      </c>
      <c r="V267" s="18">
        <v>47789.5</v>
      </c>
      <c r="W267" s="19">
        <v>671775</v>
      </c>
      <c r="X267" s="19">
        <v>86</v>
      </c>
    </row>
    <row r="268" spans="1:24" x14ac:dyDescent="0.2">
      <c r="A268" s="15">
        <v>2022</v>
      </c>
      <c r="B268" s="16">
        <v>4254</v>
      </c>
      <c r="C268" s="17" t="s">
        <v>330</v>
      </c>
      <c r="D268" s="15" t="s">
        <v>23</v>
      </c>
      <c r="E268" s="17" t="s">
        <v>24</v>
      </c>
      <c r="F268" s="15" t="s">
        <v>25</v>
      </c>
      <c r="G268" s="17" t="s">
        <v>82</v>
      </c>
      <c r="H268" s="17" t="s">
        <v>51</v>
      </c>
      <c r="I268" s="17" t="s">
        <v>36</v>
      </c>
      <c r="J268" s="18">
        <v>2349950</v>
      </c>
      <c r="K268" s="19">
        <v>12976844</v>
      </c>
      <c r="L268" s="19">
        <v>1645580</v>
      </c>
      <c r="M268" s="20">
        <v>1615145.1</v>
      </c>
      <c r="N268" s="21">
        <v>11817172</v>
      </c>
      <c r="O268" s="21">
        <v>228135</v>
      </c>
      <c r="P268" s="22">
        <v>735644.6</v>
      </c>
      <c r="Q268" s="23">
        <v>8455125</v>
      </c>
      <c r="R268" s="23">
        <v>1304</v>
      </c>
      <c r="S268" s="24">
        <v>0</v>
      </c>
      <c r="T268" s="25">
        <v>0</v>
      </c>
      <c r="U268" s="25">
        <v>0</v>
      </c>
      <c r="V268" s="18">
        <v>4700739.7</v>
      </c>
      <c r="W268" s="19">
        <v>33249141</v>
      </c>
      <c r="X268" s="19">
        <v>1875019</v>
      </c>
    </row>
    <row r="269" spans="1:24" x14ac:dyDescent="0.2">
      <c r="A269" s="15">
        <v>2022</v>
      </c>
      <c r="B269" s="16">
        <v>4254</v>
      </c>
      <c r="C269" s="17" t="s">
        <v>330</v>
      </c>
      <c r="D269" s="15" t="s">
        <v>112</v>
      </c>
      <c r="E269" s="17" t="s">
        <v>113</v>
      </c>
      <c r="F269" s="15" t="s">
        <v>25</v>
      </c>
      <c r="G269" s="17" t="s">
        <v>82</v>
      </c>
      <c r="H269" s="17" t="s">
        <v>51</v>
      </c>
      <c r="I269" s="17" t="s">
        <v>36</v>
      </c>
      <c r="J269" s="18">
        <v>0</v>
      </c>
      <c r="K269" s="19">
        <v>0</v>
      </c>
      <c r="L269" s="19">
        <v>0</v>
      </c>
      <c r="M269" s="20">
        <v>21413.200000000001</v>
      </c>
      <c r="N269" s="21">
        <v>927144</v>
      </c>
      <c r="O269" s="21">
        <v>826</v>
      </c>
      <c r="P269" s="22">
        <v>15083.1</v>
      </c>
      <c r="Q269" s="23">
        <v>2835923</v>
      </c>
      <c r="R269" s="23">
        <v>130</v>
      </c>
      <c r="S269" s="24">
        <v>0</v>
      </c>
      <c r="T269" s="25">
        <v>0</v>
      </c>
      <c r="U269" s="25">
        <v>0</v>
      </c>
      <c r="V269" s="18">
        <v>36496.300000000003</v>
      </c>
      <c r="W269" s="19">
        <v>3763067</v>
      </c>
      <c r="X269" s="19">
        <v>956</v>
      </c>
    </row>
    <row r="270" spans="1:24" x14ac:dyDescent="0.2">
      <c r="A270" s="15">
        <v>2022</v>
      </c>
      <c r="B270" s="16">
        <v>4262</v>
      </c>
      <c r="C270" s="17" t="s">
        <v>331</v>
      </c>
      <c r="D270" s="15" t="s">
        <v>23</v>
      </c>
      <c r="E270" s="17" t="s">
        <v>24</v>
      </c>
      <c r="F270" s="15" t="s">
        <v>25</v>
      </c>
      <c r="G270" s="17" t="s">
        <v>92</v>
      </c>
      <c r="H270" s="17" t="s">
        <v>31</v>
      </c>
      <c r="I270" s="17" t="s">
        <v>93</v>
      </c>
      <c r="J270" s="18">
        <v>34761</v>
      </c>
      <c r="K270" s="19">
        <v>225799</v>
      </c>
      <c r="L270" s="19">
        <v>15208</v>
      </c>
      <c r="M270" s="20">
        <v>16244.6</v>
      </c>
      <c r="N270" s="21">
        <v>121708</v>
      </c>
      <c r="O270" s="21">
        <v>2243</v>
      </c>
      <c r="P270" s="22">
        <v>4493.8999999999996</v>
      </c>
      <c r="Q270" s="23">
        <v>50739</v>
      </c>
      <c r="R270" s="23">
        <v>6</v>
      </c>
      <c r="S270" s="24" t="s">
        <v>37</v>
      </c>
      <c r="T270" s="25" t="s">
        <v>37</v>
      </c>
      <c r="U270" s="25" t="s">
        <v>37</v>
      </c>
      <c r="V270" s="18">
        <v>55499.5</v>
      </c>
      <c r="W270" s="19">
        <v>398246</v>
      </c>
      <c r="X270" s="19">
        <v>17457</v>
      </c>
    </row>
    <row r="271" spans="1:24" x14ac:dyDescent="0.2">
      <c r="A271" s="15">
        <v>2022</v>
      </c>
      <c r="B271" s="16">
        <v>4265</v>
      </c>
      <c r="C271" s="17" t="s">
        <v>332</v>
      </c>
      <c r="D271" s="15" t="s">
        <v>23</v>
      </c>
      <c r="E271" s="17" t="s">
        <v>24</v>
      </c>
      <c r="F271" s="15" t="s">
        <v>25</v>
      </c>
      <c r="G271" s="17" t="s">
        <v>258</v>
      </c>
      <c r="H271" s="17" t="s">
        <v>31</v>
      </c>
      <c r="I271" s="17" t="s">
        <v>259</v>
      </c>
      <c r="J271" s="18">
        <v>21371</v>
      </c>
      <c r="K271" s="19">
        <v>147715</v>
      </c>
      <c r="L271" s="19">
        <v>20585</v>
      </c>
      <c r="M271" s="20">
        <v>13417</v>
      </c>
      <c r="N271" s="21">
        <v>111008</v>
      </c>
      <c r="O271" s="21">
        <v>2989</v>
      </c>
      <c r="P271" s="22">
        <v>20028</v>
      </c>
      <c r="Q271" s="23">
        <v>321363</v>
      </c>
      <c r="R271" s="23">
        <v>5</v>
      </c>
      <c r="S271" s="24" t="s">
        <v>37</v>
      </c>
      <c r="T271" s="25" t="s">
        <v>37</v>
      </c>
      <c r="U271" s="25" t="s">
        <v>37</v>
      </c>
      <c r="V271" s="18">
        <v>54816</v>
      </c>
      <c r="W271" s="19">
        <v>580086</v>
      </c>
      <c r="X271" s="19">
        <v>23579</v>
      </c>
    </row>
    <row r="272" spans="1:24" x14ac:dyDescent="0.2">
      <c r="A272" s="15">
        <v>2022</v>
      </c>
      <c r="B272" s="16">
        <v>4280</v>
      </c>
      <c r="C272" s="17" t="s">
        <v>333</v>
      </c>
      <c r="D272" s="15" t="s">
        <v>23</v>
      </c>
      <c r="E272" s="17" t="s">
        <v>24</v>
      </c>
      <c r="F272" s="15" t="s">
        <v>25</v>
      </c>
      <c r="G272" s="17" t="s">
        <v>117</v>
      </c>
      <c r="H272" s="17" t="s">
        <v>27</v>
      </c>
      <c r="I272" s="17" t="s">
        <v>36</v>
      </c>
      <c r="J272" s="18">
        <v>34768</v>
      </c>
      <c r="K272" s="19">
        <v>363289</v>
      </c>
      <c r="L272" s="19">
        <v>30051</v>
      </c>
      <c r="M272" s="20">
        <v>23895</v>
      </c>
      <c r="N272" s="21">
        <v>253672</v>
      </c>
      <c r="O272" s="21">
        <v>3117</v>
      </c>
      <c r="P272" s="22">
        <v>22985</v>
      </c>
      <c r="Q272" s="23">
        <v>291336</v>
      </c>
      <c r="R272" s="23">
        <v>95</v>
      </c>
      <c r="S272" s="24" t="s">
        <v>37</v>
      </c>
      <c r="T272" s="25" t="s">
        <v>37</v>
      </c>
      <c r="U272" s="25" t="s">
        <v>37</v>
      </c>
      <c r="V272" s="18">
        <v>81648</v>
      </c>
      <c r="W272" s="19">
        <v>908297</v>
      </c>
      <c r="X272" s="19">
        <v>33263</v>
      </c>
    </row>
    <row r="273" spans="1:24" x14ac:dyDescent="0.2">
      <c r="A273" s="15">
        <v>2022</v>
      </c>
      <c r="B273" s="16">
        <v>4294</v>
      </c>
      <c r="C273" s="17" t="s">
        <v>334</v>
      </c>
      <c r="D273" s="15" t="s">
        <v>23</v>
      </c>
      <c r="E273" s="17" t="s">
        <v>24</v>
      </c>
      <c r="F273" s="15" t="s">
        <v>25</v>
      </c>
      <c r="G273" s="17" t="s">
        <v>98</v>
      </c>
      <c r="H273" s="17" t="s">
        <v>27</v>
      </c>
      <c r="I273" s="17" t="s">
        <v>28</v>
      </c>
      <c r="J273" s="18">
        <v>21005</v>
      </c>
      <c r="K273" s="19">
        <v>182345</v>
      </c>
      <c r="L273" s="19">
        <v>15354</v>
      </c>
      <c r="M273" s="20">
        <v>36294</v>
      </c>
      <c r="N273" s="21">
        <v>324153</v>
      </c>
      <c r="O273" s="21">
        <v>3801</v>
      </c>
      <c r="P273" s="22">
        <v>3232</v>
      </c>
      <c r="Q273" s="23">
        <v>53780</v>
      </c>
      <c r="R273" s="23">
        <v>6</v>
      </c>
      <c r="S273" s="24">
        <v>0</v>
      </c>
      <c r="T273" s="25">
        <v>0</v>
      </c>
      <c r="U273" s="25">
        <v>0</v>
      </c>
      <c r="V273" s="18">
        <v>60531</v>
      </c>
      <c r="W273" s="19">
        <v>560278</v>
      </c>
      <c r="X273" s="19">
        <v>19161</v>
      </c>
    </row>
    <row r="274" spans="1:24" x14ac:dyDescent="0.2">
      <c r="A274" s="15">
        <v>2022</v>
      </c>
      <c r="B274" s="16">
        <v>4295</v>
      </c>
      <c r="C274" s="17" t="s">
        <v>335</v>
      </c>
      <c r="D274" s="15" t="s">
        <v>23</v>
      </c>
      <c r="E274" s="17" t="s">
        <v>24</v>
      </c>
      <c r="F274" s="15" t="s">
        <v>25</v>
      </c>
      <c r="G274" s="17" t="s">
        <v>92</v>
      </c>
      <c r="H274" s="17" t="s">
        <v>31</v>
      </c>
      <c r="I274" s="17" t="s">
        <v>93</v>
      </c>
      <c r="J274" s="18">
        <v>17504</v>
      </c>
      <c r="K274" s="19">
        <v>110793</v>
      </c>
      <c r="L274" s="19">
        <v>6870</v>
      </c>
      <c r="M274" s="20">
        <v>19000</v>
      </c>
      <c r="N274" s="21">
        <v>122507</v>
      </c>
      <c r="O274" s="21">
        <v>10718</v>
      </c>
      <c r="P274" s="22">
        <v>7906</v>
      </c>
      <c r="Q274" s="23">
        <v>95160</v>
      </c>
      <c r="R274" s="23">
        <v>10</v>
      </c>
      <c r="S274" s="24" t="s">
        <v>37</v>
      </c>
      <c r="T274" s="25" t="s">
        <v>37</v>
      </c>
      <c r="U274" s="25" t="s">
        <v>37</v>
      </c>
      <c r="V274" s="18">
        <v>44410</v>
      </c>
      <c r="W274" s="19">
        <v>328460</v>
      </c>
      <c r="X274" s="19">
        <v>17598</v>
      </c>
    </row>
    <row r="275" spans="1:24" x14ac:dyDescent="0.2">
      <c r="A275" s="15">
        <v>2022</v>
      </c>
      <c r="B275" s="16">
        <v>4296</v>
      </c>
      <c r="C275" s="17" t="s">
        <v>336</v>
      </c>
      <c r="D275" s="15" t="s">
        <v>23</v>
      </c>
      <c r="E275" s="17" t="s">
        <v>24</v>
      </c>
      <c r="F275" s="15" t="s">
        <v>25</v>
      </c>
      <c r="G275" s="17" t="s">
        <v>78</v>
      </c>
      <c r="H275" s="17" t="s">
        <v>31</v>
      </c>
      <c r="I275" s="17" t="s">
        <v>176</v>
      </c>
      <c r="J275" s="18">
        <v>30983.3</v>
      </c>
      <c r="K275" s="19">
        <v>258906</v>
      </c>
      <c r="L275" s="19">
        <v>17208</v>
      </c>
      <c r="M275" s="20">
        <v>3578</v>
      </c>
      <c r="N275" s="21">
        <v>32857</v>
      </c>
      <c r="O275" s="21">
        <v>1375</v>
      </c>
      <c r="P275" s="22">
        <v>3261.1</v>
      </c>
      <c r="Q275" s="23">
        <v>38177</v>
      </c>
      <c r="R275" s="23">
        <v>149</v>
      </c>
      <c r="S275" s="24">
        <v>0</v>
      </c>
      <c r="T275" s="25">
        <v>0</v>
      </c>
      <c r="U275" s="25">
        <v>0</v>
      </c>
      <c r="V275" s="18">
        <v>37822.400000000001</v>
      </c>
      <c r="W275" s="19">
        <v>329940</v>
      </c>
      <c r="X275" s="19">
        <v>18732</v>
      </c>
    </row>
    <row r="276" spans="1:24" x14ac:dyDescent="0.2">
      <c r="A276" s="15">
        <v>2022</v>
      </c>
      <c r="B276" s="16">
        <v>4317</v>
      </c>
      <c r="C276" s="17" t="s">
        <v>337</v>
      </c>
      <c r="D276" s="15" t="s">
        <v>23</v>
      </c>
      <c r="E276" s="17" t="s">
        <v>24</v>
      </c>
      <c r="F276" s="15" t="s">
        <v>25</v>
      </c>
      <c r="G276" s="17" t="s">
        <v>168</v>
      </c>
      <c r="H276" s="17" t="s">
        <v>31</v>
      </c>
      <c r="I276" s="17" t="s">
        <v>154</v>
      </c>
      <c r="J276" s="18">
        <v>23954.9</v>
      </c>
      <c r="K276" s="19">
        <v>189536</v>
      </c>
      <c r="L276" s="19">
        <v>15763</v>
      </c>
      <c r="M276" s="20">
        <v>10606.8</v>
      </c>
      <c r="N276" s="21">
        <v>92944</v>
      </c>
      <c r="O276" s="21">
        <v>2220</v>
      </c>
      <c r="P276" s="22">
        <v>4995.3999999999996</v>
      </c>
      <c r="Q276" s="23">
        <v>55686</v>
      </c>
      <c r="R276" s="23">
        <v>438</v>
      </c>
      <c r="S276" s="24" t="s">
        <v>37</v>
      </c>
      <c r="T276" s="25" t="s">
        <v>37</v>
      </c>
      <c r="U276" s="25" t="s">
        <v>37</v>
      </c>
      <c r="V276" s="18">
        <v>39557.1</v>
      </c>
      <c r="W276" s="19">
        <v>338166</v>
      </c>
      <c r="X276" s="19">
        <v>18421</v>
      </c>
    </row>
    <row r="277" spans="1:24" x14ac:dyDescent="0.2">
      <c r="A277" s="15">
        <v>2022</v>
      </c>
      <c r="B277" s="16">
        <v>4327</v>
      </c>
      <c r="C277" s="17" t="s">
        <v>338</v>
      </c>
      <c r="D277" s="15" t="s">
        <v>23</v>
      </c>
      <c r="E277" s="17" t="s">
        <v>24</v>
      </c>
      <c r="F277" s="15" t="s">
        <v>25</v>
      </c>
      <c r="G277" s="17" t="s">
        <v>54</v>
      </c>
      <c r="H277" s="17" t="s">
        <v>31</v>
      </c>
      <c r="I277" s="17" t="s">
        <v>55</v>
      </c>
      <c r="J277" s="18">
        <v>31989</v>
      </c>
      <c r="K277" s="19">
        <v>223062</v>
      </c>
      <c r="L277" s="19">
        <v>15278</v>
      </c>
      <c r="M277" s="20">
        <v>4991</v>
      </c>
      <c r="N277" s="21">
        <v>30777</v>
      </c>
      <c r="O277" s="21">
        <v>2466</v>
      </c>
      <c r="P277" s="22">
        <v>7723</v>
      </c>
      <c r="Q277" s="23">
        <v>63756</v>
      </c>
      <c r="R277" s="23">
        <v>91</v>
      </c>
      <c r="S277" s="24" t="s">
        <v>37</v>
      </c>
      <c r="T277" s="25" t="s">
        <v>37</v>
      </c>
      <c r="U277" s="25" t="s">
        <v>37</v>
      </c>
      <c r="V277" s="18">
        <v>44703</v>
      </c>
      <c r="W277" s="19">
        <v>317595</v>
      </c>
      <c r="X277" s="19">
        <v>17835</v>
      </c>
    </row>
    <row r="278" spans="1:24" x14ac:dyDescent="0.2">
      <c r="A278" s="15">
        <v>2022</v>
      </c>
      <c r="B278" s="16">
        <v>4356</v>
      </c>
      <c r="C278" s="17" t="s">
        <v>339</v>
      </c>
      <c r="D278" s="15" t="s">
        <v>39</v>
      </c>
      <c r="E278" s="17" t="s">
        <v>40</v>
      </c>
      <c r="F278" s="15" t="s">
        <v>25</v>
      </c>
      <c r="G278" s="17" t="s">
        <v>192</v>
      </c>
      <c r="H278" s="17" t="s">
        <v>16</v>
      </c>
      <c r="I278" s="17" t="s">
        <v>340</v>
      </c>
      <c r="J278" s="18">
        <v>0</v>
      </c>
      <c r="K278" s="19">
        <v>0</v>
      </c>
      <c r="L278" s="19">
        <v>0</v>
      </c>
      <c r="M278" s="20">
        <v>4719</v>
      </c>
      <c r="N278" s="21">
        <v>193810</v>
      </c>
      <c r="O278" s="21">
        <v>13</v>
      </c>
      <c r="P278" s="22">
        <v>2507</v>
      </c>
      <c r="Q278" s="23">
        <v>149591</v>
      </c>
      <c r="R278" s="23">
        <v>4</v>
      </c>
      <c r="S278" s="24">
        <v>0</v>
      </c>
      <c r="T278" s="25">
        <v>0</v>
      </c>
      <c r="U278" s="25">
        <v>0</v>
      </c>
      <c r="V278" s="18">
        <v>7226</v>
      </c>
      <c r="W278" s="19">
        <v>343401</v>
      </c>
      <c r="X278" s="19">
        <v>17</v>
      </c>
    </row>
    <row r="279" spans="1:24" x14ac:dyDescent="0.2">
      <c r="A279" s="15">
        <v>2022</v>
      </c>
      <c r="B279" s="16">
        <v>4356</v>
      </c>
      <c r="C279" s="17" t="s">
        <v>339</v>
      </c>
      <c r="D279" s="15" t="s">
        <v>112</v>
      </c>
      <c r="E279" s="17" t="s">
        <v>113</v>
      </c>
      <c r="F279" s="15" t="s">
        <v>25</v>
      </c>
      <c r="G279" s="17" t="s">
        <v>192</v>
      </c>
      <c r="H279" s="17" t="s">
        <v>16</v>
      </c>
      <c r="I279" s="17" t="s">
        <v>340</v>
      </c>
      <c r="J279" s="18">
        <v>0</v>
      </c>
      <c r="K279" s="19">
        <v>0</v>
      </c>
      <c r="L279" s="19">
        <v>0</v>
      </c>
      <c r="M279" s="20">
        <v>2463</v>
      </c>
      <c r="N279" s="21">
        <v>780853</v>
      </c>
      <c r="O279" s="21">
        <v>1</v>
      </c>
      <c r="P279" s="22">
        <v>0</v>
      </c>
      <c r="Q279" s="23">
        <v>0</v>
      </c>
      <c r="R279" s="23">
        <v>0</v>
      </c>
      <c r="S279" s="24">
        <v>0</v>
      </c>
      <c r="T279" s="25">
        <v>0</v>
      </c>
      <c r="U279" s="25">
        <v>0</v>
      </c>
      <c r="V279" s="18">
        <v>2463</v>
      </c>
      <c r="W279" s="19">
        <v>780853</v>
      </c>
      <c r="X279" s="19">
        <v>1</v>
      </c>
    </row>
    <row r="280" spans="1:24" x14ac:dyDescent="0.2">
      <c r="A280" s="15">
        <v>2022</v>
      </c>
      <c r="B280" s="16">
        <v>4362</v>
      </c>
      <c r="C280" s="17" t="s">
        <v>341</v>
      </c>
      <c r="D280" s="15" t="s">
        <v>23</v>
      </c>
      <c r="E280" s="17" t="s">
        <v>24</v>
      </c>
      <c r="F280" s="15" t="s">
        <v>25</v>
      </c>
      <c r="G280" s="17" t="s">
        <v>124</v>
      </c>
      <c r="H280" s="17" t="s">
        <v>31</v>
      </c>
      <c r="I280" s="17" t="s">
        <v>36</v>
      </c>
      <c r="J280" s="18">
        <v>57157</v>
      </c>
      <c r="K280" s="19">
        <v>404431</v>
      </c>
      <c r="L280" s="19">
        <v>34425</v>
      </c>
      <c r="M280" s="20">
        <v>21831</v>
      </c>
      <c r="N280" s="21">
        <v>174855</v>
      </c>
      <c r="O280" s="21">
        <v>2379</v>
      </c>
      <c r="P280" s="22">
        <v>4928</v>
      </c>
      <c r="Q280" s="23">
        <v>70286</v>
      </c>
      <c r="R280" s="23">
        <v>3</v>
      </c>
      <c r="S280" s="24" t="s">
        <v>37</v>
      </c>
      <c r="T280" s="25" t="s">
        <v>37</v>
      </c>
      <c r="U280" s="25" t="s">
        <v>37</v>
      </c>
      <c r="V280" s="18">
        <v>83916</v>
      </c>
      <c r="W280" s="19">
        <v>649572</v>
      </c>
      <c r="X280" s="19">
        <v>36807</v>
      </c>
    </row>
    <row r="281" spans="1:24" x14ac:dyDescent="0.2">
      <c r="A281" s="15">
        <v>2022</v>
      </c>
      <c r="B281" s="16">
        <v>4373</v>
      </c>
      <c r="C281" s="17" t="s">
        <v>342</v>
      </c>
      <c r="D281" s="15" t="s">
        <v>23</v>
      </c>
      <c r="E281" s="17" t="s">
        <v>24</v>
      </c>
      <c r="F281" s="15" t="s">
        <v>25</v>
      </c>
      <c r="G281" s="17" t="s">
        <v>241</v>
      </c>
      <c r="H281" s="17" t="s">
        <v>153</v>
      </c>
      <c r="I281" s="17" t="s">
        <v>77</v>
      </c>
      <c r="J281" s="18">
        <v>14017.8</v>
      </c>
      <c r="K281" s="19">
        <v>137065</v>
      </c>
      <c r="L281" s="19">
        <v>7294</v>
      </c>
      <c r="M281" s="20">
        <v>6757.4</v>
      </c>
      <c r="N281" s="21">
        <v>82839</v>
      </c>
      <c r="O281" s="21">
        <v>536</v>
      </c>
      <c r="P281" s="22">
        <v>18355.2</v>
      </c>
      <c r="Q281" s="23">
        <v>227580</v>
      </c>
      <c r="R281" s="23">
        <v>2421</v>
      </c>
      <c r="S281" s="24">
        <v>0</v>
      </c>
      <c r="T281" s="25">
        <v>0</v>
      </c>
      <c r="U281" s="25">
        <v>0</v>
      </c>
      <c r="V281" s="18">
        <v>39130.400000000001</v>
      </c>
      <c r="W281" s="19">
        <v>447484</v>
      </c>
      <c r="X281" s="19">
        <v>10251</v>
      </c>
    </row>
    <row r="282" spans="1:24" x14ac:dyDescent="0.2">
      <c r="A282" s="15">
        <v>2022</v>
      </c>
      <c r="B282" s="16">
        <v>4390</v>
      </c>
      <c r="C282" s="17" t="s">
        <v>343</v>
      </c>
      <c r="D282" s="15" t="s">
        <v>23</v>
      </c>
      <c r="E282" s="17" t="s">
        <v>24</v>
      </c>
      <c r="F282" s="15" t="s">
        <v>25</v>
      </c>
      <c r="G282" s="17" t="s">
        <v>57</v>
      </c>
      <c r="H282" s="17" t="s">
        <v>27</v>
      </c>
      <c r="I282" s="17" t="s">
        <v>58</v>
      </c>
      <c r="J282" s="18">
        <v>1369.2</v>
      </c>
      <c r="K282" s="19">
        <v>8653</v>
      </c>
      <c r="L282" s="19">
        <v>1288</v>
      </c>
      <c r="M282" s="20">
        <v>6647.6</v>
      </c>
      <c r="N282" s="21">
        <v>45396</v>
      </c>
      <c r="O282" s="21">
        <v>543</v>
      </c>
      <c r="P282" s="22">
        <v>3251.4</v>
      </c>
      <c r="Q282" s="23">
        <v>28745</v>
      </c>
      <c r="R282" s="23">
        <v>9</v>
      </c>
      <c r="S282" s="24">
        <v>0</v>
      </c>
      <c r="T282" s="25">
        <v>0</v>
      </c>
      <c r="U282" s="25">
        <v>0</v>
      </c>
      <c r="V282" s="18">
        <v>11268.2</v>
      </c>
      <c r="W282" s="19">
        <v>82794</v>
      </c>
      <c r="X282" s="19">
        <v>1840</v>
      </c>
    </row>
    <row r="283" spans="1:24" x14ac:dyDescent="0.2">
      <c r="A283" s="15">
        <v>2022</v>
      </c>
      <c r="B283" s="16">
        <v>4390</v>
      </c>
      <c r="C283" s="17" t="s">
        <v>343</v>
      </c>
      <c r="D283" s="15" t="s">
        <v>39</v>
      </c>
      <c r="E283" s="17" t="s">
        <v>40</v>
      </c>
      <c r="F283" s="15" t="s">
        <v>25</v>
      </c>
      <c r="G283" s="17" t="s">
        <v>57</v>
      </c>
      <c r="H283" s="17" t="s">
        <v>27</v>
      </c>
      <c r="I283" s="17" t="s">
        <v>58</v>
      </c>
      <c r="J283" s="18">
        <v>0</v>
      </c>
      <c r="K283" s="19">
        <v>0</v>
      </c>
      <c r="L283" s="19">
        <v>0</v>
      </c>
      <c r="M283" s="20">
        <v>1692.8</v>
      </c>
      <c r="N283" s="21">
        <v>20942</v>
      </c>
      <c r="O283" s="21">
        <v>919</v>
      </c>
      <c r="P283" s="22">
        <v>2923.7</v>
      </c>
      <c r="Q283" s="23">
        <v>38386</v>
      </c>
      <c r="R283" s="23">
        <v>5</v>
      </c>
      <c r="S283" s="24">
        <v>0</v>
      </c>
      <c r="T283" s="25">
        <v>0</v>
      </c>
      <c r="U283" s="25">
        <v>0</v>
      </c>
      <c r="V283" s="18">
        <v>4616.5</v>
      </c>
      <c r="W283" s="19">
        <v>59328</v>
      </c>
      <c r="X283" s="19">
        <v>924</v>
      </c>
    </row>
    <row r="284" spans="1:24" x14ac:dyDescent="0.2">
      <c r="A284" s="15">
        <v>2022</v>
      </c>
      <c r="B284" s="16">
        <v>4401</v>
      </c>
      <c r="C284" s="17" t="s">
        <v>344</v>
      </c>
      <c r="D284" s="15" t="s">
        <v>23</v>
      </c>
      <c r="E284" s="17" t="s">
        <v>24</v>
      </c>
      <c r="F284" s="15" t="s">
        <v>25</v>
      </c>
      <c r="G284" s="17" t="s">
        <v>78</v>
      </c>
      <c r="H284" s="17" t="s">
        <v>31</v>
      </c>
      <c r="I284" s="17" t="s">
        <v>77</v>
      </c>
      <c r="J284" s="18">
        <v>42107.8</v>
      </c>
      <c r="K284" s="19">
        <v>323758</v>
      </c>
      <c r="L284" s="19">
        <v>19241</v>
      </c>
      <c r="M284" s="20">
        <v>22931.8</v>
      </c>
      <c r="N284" s="21">
        <v>206225</v>
      </c>
      <c r="O284" s="21">
        <v>4023</v>
      </c>
      <c r="P284" s="22">
        <v>24711.8</v>
      </c>
      <c r="Q284" s="23">
        <v>326637</v>
      </c>
      <c r="R284" s="23">
        <v>14</v>
      </c>
      <c r="S284" s="24">
        <v>0</v>
      </c>
      <c r="T284" s="25">
        <v>0</v>
      </c>
      <c r="U284" s="25">
        <v>0</v>
      </c>
      <c r="V284" s="18">
        <v>89751.4</v>
      </c>
      <c r="W284" s="19">
        <v>856620</v>
      </c>
      <c r="X284" s="19">
        <v>23278</v>
      </c>
    </row>
    <row r="285" spans="1:24" x14ac:dyDescent="0.2">
      <c r="A285" s="15">
        <v>2022</v>
      </c>
      <c r="B285" s="16">
        <v>4410</v>
      </c>
      <c r="C285" s="17" t="s">
        <v>345</v>
      </c>
      <c r="D285" s="15" t="s">
        <v>39</v>
      </c>
      <c r="E285" s="17" t="s">
        <v>40</v>
      </c>
      <c r="F285" s="15" t="s">
        <v>25</v>
      </c>
      <c r="G285" s="17" t="s">
        <v>57</v>
      </c>
      <c r="H285" s="17" t="s">
        <v>41</v>
      </c>
      <c r="I285" s="17" t="s">
        <v>58</v>
      </c>
      <c r="J285" s="18">
        <v>0</v>
      </c>
      <c r="K285" s="19">
        <v>0</v>
      </c>
      <c r="L285" s="19">
        <v>0</v>
      </c>
      <c r="M285" s="20">
        <v>189668.9</v>
      </c>
      <c r="N285" s="21">
        <v>2836710</v>
      </c>
      <c r="O285" s="21">
        <v>108</v>
      </c>
      <c r="P285" s="22">
        <v>190933.1</v>
      </c>
      <c r="Q285" s="23">
        <v>3064800</v>
      </c>
      <c r="R285" s="23">
        <v>65</v>
      </c>
      <c r="S285" s="24">
        <v>0</v>
      </c>
      <c r="T285" s="25">
        <v>0</v>
      </c>
      <c r="U285" s="25">
        <v>0</v>
      </c>
      <c r="V285" s="18">
        <v>380602</v>
      </c>
      <c r="W285" s="19">
        <v>5901510</v>
      </c>
      <c r="X285" s="19">
        <v>173</v>
      </c>
    </row>
    <row r="286" spans="1:24" x14ac:dyDescent="0.2">
      <c r="A286" s="15">
        <v>2022</v>
      </c>
      <c r="B286" s="16">
        <v>4410</v>
      </c>
      <c r="C286" s="17" t="s">
        <v>345</v>
      </c>
      <c r="D286" s="15" t="s">
        <v>39</v>
      </c>
      <c r="E286" s="17" t="s">
        <v>40</v>
      </c>
      <c r="F286" s="15" t="s">
        <v>25</v>
      </c>
      <c r="G286" s="17" t="s">
        <v>192</v>
      </c>
      <c r="H286" s="17" t="s">
        <v>41</v>
      </c>
      <c r="I286" s="17" t="s">
        <v>340</v>
      </c>
      <c r="J286" s="18">
        <v>0</v>
      </c>
      <c r="K286" s="19">
        <v>0</v>
      </c>
      <c r="L286" s="19">
        <v>0</v>
      </c>
      <c r="M286" s="20">
        <v>0</v>
      </c>
      <c r="N286" s="21">
        <v>0</v>
      </c>
      <c r="O286" s="21">
        <v>0</v>
      </c>
      <c r="P286" s="22">
        <v>99846.9</v>
      </c>
      <c r="Q286" s="23">
        <v>1267895</v>
      </c>
      <c r="R286" s="23">
        <v>1</v>
      </c>
      <c r="S286" s="24">
        <v>0</v>
      </c>
      <c r="T286" s="25">
        <v>0</v>
      </c>
      <c r="U286" s="25">
        <v>0</v>
      </c>
      <c r="V286" s="18">
        <v>99846.9</v>
      </c>
      <c r="W286" s="19">
        <v>1267895</v>
      </c>
      <c r="X286" s="19">
        <v>1</v>
      </c>
    </row>
    <row r="287" spans="1:24" x14ac:dyDescent="0.2">
      <c r="A287" s="15">
        <v>2022</v>
      </c>
      <c r="B287" s="16">
        <v>4410</v>
      </c>
      <c r="C287" s="17" t="s">
        <v>345</v>
      </c>
      <c r="D287" s="15" t="s">
        <v>39</v>
      </c>
      <c r="E287" s="17" t="s">
        <v>40</v>
      </c>
      <c r="F287" s="15" t="s">
        <v>25</v>
      </c>
      <c r="G287" s="17" t="s">
        <v>168</v>
      </c>
      <c r="H287" s="17" t="s">
        <v>41</v>
      </c>
      <c r="I287" s="17" t="s">
        <v>346</v>
      </c>
      <c r="J287" s="18">
        <v>0</v>
      </c>
      <c r="K287" s="19">
        <v>0</v>
      </c>
      <c r="L287" s="19">
        <v>0</v>
      </c>
      <c r="M287" s="20">
        <v>6174.9</v>
      </c>
      <c r="N287" s="21">
        <v>74104</v>
      </c>
      <c r="O287" s="21">
        <v>3</v>
      </c>
      <c r="P287" s="22">
        <v>23436.400000000001</v>
      </c>
      <c r="Q287" s="23">
        <v>302441</v>
      </c>
      <c r="R287" s="23">
        <v>4</v>
      </c>
      <c r="S287" s="24">
        <v>0</v>
      </c>
      <c r="T287" s="25">
        <v>0</v>
      </c>
      <c r="U287" s="25">
        <v>0</v>
      </c>
      <c r="V287" s="18">
        <v>29611.3</v>
      </c>
      <c r="W287" s="19">
        <v>376545</v>
      </c>
      <c r="X287" s="19">
        <v>7</v>
      </c>
    </row>
    <row r="288" spans="1:24" x14ac:dyDescent="0.2">
      <c r="A288" s="15">
        <v>2022</v>
      </c>
      <c r="B288" s="16">
        <v>4410</v>
      </c>
      <c r="C288" s="17" t="s">
        <v>345</v>
      </c>
      <c r="D288" s="15" t="s">
        <v>39</v>
      </c>
      <c r="E288" s="17" t="s">
        <v>40</v>
      </c>
      <c r="F288" s="15" t="s">
        <v>25</v>
      </c>
      <c r="G288" s="17" t="s">
        <v>89</v>
      </c>
      <c r="H288" s="17" t="s">
        <v>41</v>
      </c>
      <c r="I288" s="17" t="s">
        <v>90</v>
      </c>
      <c r="J288" s="18">
        <v>0</v>
      </c>
      <c r="K288" s="19">
        <v>0</v>
      </c>
      <c r="L288" s="19">
        <v>0</v>
      </c>
      <c r="M288" s="20">
        <v>0</v>
      </c>
      <c r="N288" s="21">
        <v>0</v>
      </c>
      <c r="O288" s="21">
        <v>0</v>
      </c>
      <c r="P288" s="22">
        <v>62272.9</v>
      </c>
      <c r="Q288" s="23">
        <v>858845</v>
      </c>
      <c r="R288" s="23">
        <v>4</v>
      </c>
      <c r="S288" s="24">
        <v>0</v>
      </c>
      <c r="T288" s="25">
        <v>0</v>
      </c>
      <c r="U288" s="25">
        <v>0</v>
      </c>
      <c r="V288" s="18">
        <v>62272.9</v>
      </c>
      <c r="W288" s="19">
        <v>858845</v>
      </c>
      <c r="X288" s="19">
        <v>4</v>
      </c>
    </row>
    <row r="289" spans="1:24" x14ac:dyDescent="0.2">
      <c r="A289" s="15">
        <v>2022</v>
      </c>
      <c r="B289" s="16">
        <v>4430</v>
      </c>
      <c r="C289" s="17" t="s">
        <v>347</v>
      </c>
      <c r="D289" s="15" t="s">
        <v>23</v>
      </c>
      <c r="E289" s="17" t="s">
        <v>24</v>
      </c>
      <c r="F289" s="15" t="s">
        <v>25</v>
      </c>
      <c r="G289" s="17" t="s">
        <v>54</v>
      </c>
      <c r="H289" s="17" t="s">
        <v>31</v>
      </c>
      <c r="I289" s="17" t="s">
        <v>55</v>
      </c>
      <c r="J289" s="18">
        <v>49118.3</v>
      </c>
      <c r="K289" s="19">
        <v>312074</v>
      </c>
      <c r="L289" s="19">
        <v>22854</v>
      </c>
      <c r="M289" s="20">
        <v>8773.6</v>
      </c>
      <c r="N289" s="21">
        <v>62985</v>
      </c>
      <c r="O289" s="21">
        <v>1345</v>
      </c>
      <c r="P289" s="22">
        <v>2405.6</v>
      </c>
      <c r="Q289" s="23">
        <v>23313</v>
      </c>
      <c r="R289" s="23">
        <v>15</v>
      </c>
      <c r="S289" s="24" t="s">
        <v>37</v>
      </c>
      <c r="T289" s="25" t="s">
        <v>37</v>
      </c>
      <c r="U289" s="25" t="s">
        <v>37</v>
      </c>
      <c r="V289" s="18">
        <v>60297.5</v>
      </c>
      <c r="W289" s="19">
        <v>398372</v>
      </c>
      <c r="X289" s="19">
        <v>24214</v>
      </c>
    </row>
    <row r="290" spans="1:24" x14ac:dyDescent="0.2">
      <c r="A290" s="15">
        <v>2022</v>
      </c>
      <c r="B290" s="16">
        <v>4432</v>
      </c>
      <c r="C290" s="17" t="s">
        <v>348</v>
      </c>
      <c r="D290" s="15" t="s">
        <v>23</v>
      </c>
      <c r="E290" s="17" t="s">
        <v>24</v>
      </c>
      <c r="F290" s="15" t="s">
        <v>25</v>
      </c>
      <c r="G290" s="17" t="s">
        <v>65</v>
      </c>
      <c r="H290" s="17" t="s">
        <v>31</v>
      </c>
      <c r="I290" s="17" t="s">
        <v>55</v>
      </c>
      <c r="J290" s="18">
        <v>145755.9</v>
      </c>
      <c r="K290" s="19">
        <v>1170511</v>
      </c>
      <c r="L290" s="19">
        <v>80242</v>
      </c>
      <c r="M290" s="20">
        <v>39258.800000000003</v>
      </c>
      <c r="N290" s="21">
        <v>302604</v>
      </c>
      <c r="O290" s="21">
        <v>6493</v>
      </c>
      <c r="P290" s="22">
        <v>13197.7</v>
      </c>
      <c r="Q290" s="23">
        <v>175673</v>
      </c>
      <c r="R290" s="23">
        <v>59</v>
      </c>
      <c r="S290" s="24">
        <v>0</v>
      </c>
      <c r="T290" s="25">
        <v>0</v>
      </c>
      <c r="U290" s="25">
        <v>0</v>
      </c>
      <c r="V290" s="18">
        <v>198212.4</v>
      </c>
      <c r="W290" s="19">
        <v>1648788</v>
      </c>
      <c r="X290" s="19">
        <v>86794</v>
      </c>
    </row>
    <row r="291" spans="1:24" x14ac:dyDescent="0.2">
      <c r="A291" s="15">
        <v>2022</v>
      </c>
      <c r="B291" s="16">
        <v>4433</v>
      </c>
      <c r="C291" s="17" t="s">
        <v>349</v>
      </c>
      <c r="D291" s="15" t="s">
        <v>23</v>
      </c>
      <c r="E291" s="17" t="s">
        <v>24</v>
      </c>
      <c r="F291" s="15" t="s">
        <v>25</v>
      </c>
      <c r="G291" s="17" t="s">
        <v>65</v>
      </c>
      <c r="H291" s="17" t="s">
        <v>27</v>
      </c>
      <c r="I291" s="17" t="s">
        <v>55</v>
      </c>
      <c r="J291" s="18">
        <v>16944.5</v>
      </c>
      <c r="K291" s="19">
        <v>146826</v>
      </c>
      <c r="L291" s="19">
        <v>11289</v>
      </c>
      <c r="M291" s="20">
        <v>16287.1</v>
      </c>
      <c r="N291" s="21">
        <v>134388</v>
      </c>
      <c r="O291" s="21">
        <v>1952</v>
      </c>
      <c r="P291" s="22">
        <v>12324.9</v>
      </c>
      <c r="Q291" s="23">
        <v>171730</v>
      </c>
      <c r="R291" s="23">
        <v>9</v>
      </c>
      <c r="S291" s="24" t="s">
        <v>37</v>
      </c>
      <c r="T291" s="25" t="s">
        <v>37</v>
      </c>
      <c r="U291" s="25" t="s">
        <v>37</v>
      </c>
      <c r="V291" s="18">
        <v>45556.5</v>
      </c>
      <c r="W291" s="19">
        <v>452944</v>
      </c>
      <c r="X291" s="19">
        <v>13250</v>
      </c>
    </row>
    <row r="292" spans="1:24" x14ac:dyDescent="0.2">
      <c r="A292" s="15">
        <v>2022</v>
      </c>
      <c r="B292" s="16">
        <v>4437</v>
      </c>
      <c r="C292" s="17" t="s">
        <v>350</v>
      </c>
      <c r="D292" s="15" t="s">
        <v>23</v>
      </c>
      <c r="E292" s="17" t="s">
        <v>24</v>
      </c>
      <c r="F292" s="15" t="s">
        <v>25</v>
      </c>
      <c r="G292" s="17" t="s">
        <v>98</v>
      </c>
      <c r="H292" s="17" t="s">
        <v>27</v>
      </c>
      <c r="I292" s="17" t="s">
        <v>28</v>
      </c>
      <c r="J292" s="18">
        <v>5576</v>
      </c>
      <c r="K292" s="19">
        <v>49608</v>
      </c>
      <c r="L292" s="19">
        <v>3700</v>
      </c>
      <c r="M292" s="20">
        <v>10021</v>
      </c>
      <c r="N292" s="21">
        <v>88663</v>
      </c>
      <c r="O292" s="21">
        <v>988</v>
      </c>
      <c r="P292" s="22">
        <v>7123</v>
      </c>
      <c r="Q292" s="23">
        <v>96461</v>
      </c>
      <c r="R292" s="23">
        <v>5</v>
      </c>
      <c r="S292" s="24">
        <v>0</v>
      </c>
      <c r="T292" s="25">
        <v>0</v>
      </c>
      <c r="U292" s="25">
        <v>0</v>
      </c>
      <c r="V292" s="18">
        <v>22720</v>
      </c>
      <c r="W292" s="19">
        <v>234732</v>
      </c>
      <c r="X292" s="19">
        <v>4693</v>
      </c>
    </row>
    <row r="293" spans="1:24" x14ac:dyDescent="0.2">
      <c r="A293" s="15">
        <v>2022</v>
      </c>
      <c r="B293" s="16">
        <v>4442</v>
      </c>
      <c r="C293" s="17" t="s">
        <v>351</v>
      </c>
      <c r="D293" s="15" t="s">
        <v>23</v>
      </c>
      <c r="E293" s="17" t="s">
        <v>24</v>
      </c>
      <c r="F293" s="15" t="s">
        <v>25</v>
      </c>
      <c r="G293" s="17" t="s">
        <v>89</v>
      </c>
      <c r="H293" s="17" t="s">
        <v>153</v>
      </c>
      <c r="I293" s="17" t="s">
        <v>154</v>
      </c>
      <c r="J293" s="18">
        <v>67710</v>
      </c>
      <c r="K293" s="19">
        <v>784589</v>
      </c>
      <c r="L293" s="19">
        <v>46816</v>
      </c>
      <c r="M293" s="20">
        <v>33737</v>
      </c>
      <c r="N293" s="21">
        <v>390007</v>
      </c>
      <c r="O293" s="21">
        <v>5677</v>
      </c>
      <c r="P293" s="22">
        <v>143264</v>
      </c>
      <c r="Q293" s="23">
        <v>3264286</v>
      </c>
      <c r="R293" s="23">
        <v>31</v>
      </c>
      <c r="S293" s="24">
        <v>0</v>
      </c>
      <c r="T293" s="25">
        <v>0</v>
      </c>
      <c r="U293" s="25">
        <v>0</v>
      </c>
      <c r="V293" s="18">
        <v>244711</v>
      </c>
      <c r="W293" s="19">
        <v>4438882</v>
      </c>
      <c r="X293" s="19">
        <v>52524</v>
      </c>
    </row>
    <row r="294" spans="1:24" x14ac:dyDescent="0.2">
      <c r="A294" s="15">
        <v>2022</v>
      </c>
      <c r="B294" s="16">
        <v>4508</v>
      </c>
      <c r="C294" s="17" t="s">
        <v>352</v>
      </c>
      <c r="D294" s="15" t="s">
        <v>23</v>
      </c>
      <c r="E294" s="17" t="s">
        <v>24</v>
      </c>
      <c r="F294" s="15" t="s">
        <v>25</v>
      </c>
      <c r="G294" s="17" t="s">
        <v>72</v>
      </c>
      <c r="H294" s="17" t="s">
        <v>27</v>
      </c>
      <c r="I294" s="17" t="s">
        <v>36</v>
      </c>
      <c r="J294" s="18">
        <v>10614.1</v>
      </c>
      <c r="K294" s="19">
        <v>86697</v>
      </c>
      <c r="L294" s="19">
        <v>8546</v>
      </c>
      <c r="M294" s="20">
        <v>5256</v>
      </c>
      <c r="N294" s="21">
        <v>44844</v>
      </c>
      <c r="O294" s="21">
        <v>1496</v>
      </c>
      <c r="P294" s="22">
        <v>22590.9</v>
      </c>
      <c r="Q294" s="23">
        <v>238464</v>
      </c>
      <c r="R294" s="23">
        <v>81</v>
      </c>
      <c r="S294" s="24">
        <v>0</v>
      </c>
      <c r="T294" s="25">
        <v>0</v>
      </c>
      <c r="U294" s="25">
        <v>0</v>
      </c>
      <c r="V294" s="18">
        <v>38461</v>
      </c>
      <c r="W294" s="19">
        <v>370005</v>
      </c>
      <c r="X294" s="19">
        <v>10123</v>
      </c>
    </row>
    <row r="295" spans="1:24" x14ac:dyDescent="0.2">
      <c r="A295" s="15">
        <v>2022</v>
      </c>
      <c r="B295" s="16">
        <v>4509</v>
      </c>
      <c r="C295" s="17" t="s">
        <v>353</v>
      </c>
      <c r="D295" s="15" t="s">
        <v>23</v>
      </c>
      <c r="E295" s="17" t="s">
        <v>24</v>
      </c>
      <c r="F295" s="15" t="s">
        <v>25</v>
      </c>
      <c r="G295" s="17" t="s">
        <v>117</v>
      </c>
      <c r="H295" s="17" t="s">
        <v>31</v>
      </c>
      <c r="I295" s="17" t="s">
        <v>36</v>
      </c>
      <c r="J295" s="18">
        <v>48538</v>
      </c>
      <c r="K295" s="19">
        <v>392644</v>
      </c>
      <c r="L295" s="19">
        <v>24548</v>
      </c>
      <c r="M295" s="20">
        <v>16308</v>
      </c>
      <c r="N295" s="21">
        <v>118622</v>
      </c>
      <c r="O295" s="21">
        <v>5986</v>
      </c>
      <c r="P295" s="22">
        <v>8027</v>
      </c>
      <c r="Q295" s="23">
        <v>57846</v>
      </c>
      <c r="R295" s="23">
        <v>669</v>
      </c>
      <c r="S295" s="24" t="s">
        <v>37</v>
      </c>
      <c r="T295" s="25" t="s">
        <v>37</v>
      </c>
      <c r="U295" s="25" t="s">
        <v>37</v>
      </c>
      <c r="V295" s="18">
        <v>72873</v>
      </c>
      <c r="W295" s="19">
        <v>569112</v>
      </c>
      <c r="X295" s="19">
        <v>31203</v>
      </c>
    </row>
    <row r="296" spans="1:24" x14ac:dyDescent="0.2">
      <c r="A296" s="15">
        <v>2022</v>
      </c>
      <c r="B296" s="16">
        <v>4524</v>
      </c>
      <c r="C296" s="17" t="s">
        <v>354</v>
      </c>
      <c r="D296" s="15" t="s">
        <v>23</v>
      </c>
      <c r="E296" s="17" t="s">
        <v>24</v>
      </c>
      <c r="F296" s="15" t="s">
        <v>25</v>
      </c>
      <c r="G296" s="17" t="s">
        <v>175</v>
      </c>
      <c r="H296" s="17" t="s">
        <v>31</v>
      </c>
      <c r="I296" s="17" t="s">
        <v>176</v>
      </c>
      <c r="J296" s="18">
        <v>32557.3</v>
      </c>
      <c r="K296" s="19">
        <v>278209</v>
      </c>
      <c r="L296" s="19">
        <v>19417</v>
      </c>
      <c r="M296" s="20">
        <v>4499.8</v>
      </c>
      <c r="N296" s="21">
        <v>43572</v>
      </c>
      <c r="O296" s="21">
        <v>1679</v>
      </c>
      <c r="P296" s="22">
        <v>259.3</v>
      </c>
      <c r="Q296" s="23">
        <v>3338</v>
      </c>
      <c r="R296" s="23">
        <v>3</v>
      </c>
      <c r="S296" s="24" t="s">
        <v>37</v>
      </c>
      <c r="T296" s="25" t="s">
        <v>37</v>
      </c>
      <c r="U296" s="25" t="s">
        <v>37</v>
      </c>
      <c r="V296" s="18">
        <v>37316.400000000001</v>
      </c>
      <c r="W296" s="19">
        <v>325119</v>
      </c>
      <c r="X296" s="19">
        <v>21099</v>
      </c>
    </row>
    <row r="297" spans="1:24" x14ac:dyDescent="0.2">
      <c r="A297" s="15">
        <v>2022</v>
      </c>
      <c r="B297" s="16">
        <v>4538</v>
      </c>
      <c r="C297" s="17" t="s">
        <v>355</v>
      </c>
      <c r="D297" s="15" t="s">
        <v>23</v>
      </c>
      <c r="E297" s="17" t="s">
        <v>24</v>
      </c>
      <c r="F297" s="15" t="s">
        <v>25</v>
      </c>
      <c r="G297" s="17" t="s">
        <v>65</v>
      </c>
      <c r="H297" s="17" t="s">
        <v>153</v>
      </c>
      <c r="I297" s="17" t="s">
        <v>55</v>
      </c>
      <c r="J297" s="18">
        <v>18305</v>
      </c>
      <c r="K297" s="19">
        <v>145576</v>
      </c>
      <c r="L297" s="19">
        <v>9213</v>
      </c>
      <c r="M297" s="20">
        <v>15995</v>
      </c>
      <c r="N297" s="21">
        <v>116692</v>
      </c>
      <c r="O297" s="21">
        <v>2831</v>
      </c>
      <c r="P297" s="22">
        <v>13966</v>
      </c>
      <c r="Q297" s="23">
        <v>159417</v>
      </c>
      <c r="R297" s="23">
        <v>55</v>
      </c>
      <c r="S297" s="24" t="s">
        <v>37</v>
      </c>
      <c r="T297" s="25" t="s">
        <v>37</v>
      </c>
      <c r="U297" s="25" t="s">
        <v>37</v>
      </c>
      <c r="V297" s="18">
        <v>48266</v>
      </c>
      <c r="W297" s="19">
        <v>421685</v>
      </c>
      <c r="X297" s="19">
        <v>12099</v>
      </c>
    </row>
    <row r="298" spans="1:24" x14ac:dyDescent="0.2">
      <c r="A298" s="15">
        <v>2022</v>
      </c>
      <c r="B298" s="16">
        <v>4577</v>
      </c>
      <c r="C298" s="17" t="s">
        <v>356</v>
      </c>
      <c r="D298" s="15" t="s">
        <v>23</v>
      </c>
      <c r="E298" s="17" t="s">
        <v>24</v>
      </c>
      <c r="F298" s="15" t="s">
        <v>25</v>
      </c>
      <c r="G298" s="17" t="s">
        <v>46</v>
      </c>
      <c r="H298" s="17" t="s">
        <v>31</v>
      </c>
      <c r="I298" s="17" t="s">
        <v>36</v>
      </c>
      <c r="J298" s="18">
        <v>59482.3</v>
      </c>
      <c r="K298" s="19">
        <v>464803</v>
      </c>
      <c r="L298" s="19">
        <v>43694</v>
      </c>
      <c r="M298" s="20">
        <v>16022.6</v>
      </c>
      <c r="N298" s="21">
        <v>152836</v>
      </c>
      <c r="O298" s="21">
        <v>2871</v>
      </c>
      <c r="P298" s="22">
        <v>10018</v>
      </c>
      <c r="Q298" s="23">
        <v>110470</v>
      </c>
      <c r="R298" s="23">
        <v>214</v>
      </c>
      <c r="S298" s="24" t="s">
        <v>37</v>
      </c>
      <c r="T298" s="25" t="s">
        <v>37</v>
      </c>
      <c r="U298" s="25" t="s">
        <v>37</v>
      </c>
      <c r="V298" s="18">
        <v>85522.9</v>
      </c>
      <c r="W298" s="19">
        <v>728109</v>
      </c>
      <c r="X298" s="19">
        <v>46779</v>
      </c>
    </row>
    <row r="299" spans="1:24" x14ac:dyDescent="0.2">
      <c r="A299" s="15">
        <v>2022</v>
      </c>
      <c r="B299" s="16">
        <v>4604</v>
      </c>
      <c r="C299" s="17" t="s">
        <v>357</v>
      </c>
      <c r="D299" s="15" t="s">
        <v>23</v>
      </c>
      <c r="E299" s="17" t="s">
        <v>24</v>
      </c>
      <c r="F299" s="15" t="s">
        <v>25</v>
      </c>
      <c r="G299" s="17" t="s">
        <v>82</v>
      </c>
      <c r="H299" s="17" t="s">
        <v>27</v>
      </c>
      <c r="I299" s="17" t="s">
        <v>36</v>
      </c>
      <c r="J299" s="18">
        <v>1298</v>
      </c>
      <c r="K299" s="19">
        <v>8017</v>
      </c>
      <c r="L299" s="19">
        <v>1296</v>
      </c>
      <c r="M299" s="20">
        <v>1426</v>
      </c>
      <c r="N299" s="21">
        <v>9474</v>
      </c>
      <c r="O299" s="21">
        <v>246</v>
      </c>
      <c r="P299" s="22">
        <v>0</v>
      </c>
      <c r="Q299" s="23">
        <v>0</v>
      </c>
      <c r="R299" s="23">
        <v>0</v>
      </c>
      <c r="S299" s="24">
        <v>0</v>
      </c>
      <c r="T299" s="25">
        <v>0</v>
      </c>
      <c r="U299" s="25">
        <v>0</v>
      </c>
      <c r="V299" s="18">
        <v>2724</v>
      </c>
      <c r="W299" s="19">
        <v>17491</v>
      </c>
      <c r="X299" s="19">
        <v>1542</v>
      </c>
    </row>
    <row r="300" spans="1:24" x14ac:dyDescent="0.2">
      <c r="A300" s="15">
        <v>2022</v>
      </c>
      <c r="B300" s="16">
        <v>4607</v>
      </c>
      <c r="C300" s="17" t="s">
        <v>358</v>
      </c>
      <c r="D300" s="15" t="s">
        <v>23</v>
      </c>
      <c r="E300" s="17" t="s">
        <v>24</v>
      </c>
      <c r="F300" s="15" t="s">
        <v>25</v>
      </c>
      <c r="G300" s="17" t="s">
        <v>35</v>
      </c>
      <c r="H300" s="17" t="s">
        <v>27</v>
      </c>
      <c r="I300" s="17" t="s">
        <v>36</v>
      </c>
      <c r="J300" s="18">
        <v>975.3</v>
      </c>
      <c r="K300" s="19">
        <v>7674</v>
      </c>
      <c r="L300" s="19">
        <v>977</v>
      </c>
      <c r="M300" s="20">
        <v>1291.7</v>
      </c>
      <c r="N300" s="21">
        <v>10756</v>
      </c>
      <c r="O300" s="21">
        <v>149</v>
      </c>
      <c r="P300" s="22">
        <v>0</v>
      </c>
      <c r="Q300" s="23">
        <v>0</v>
      </c>
      <c r="R300" s="23">
        <v>0</v>
      </c>
      <c r="S300" s="24">
        <v>0</v>
      </c>
      <c r="T300" s="25">
        <v>0</v>
      </c>
      <c r="U300" s="25">
        <v>0</v>
      </c>
      <c r="V300" s="18">
        <v>2267</v>
      </c>
      <c r="W300" s="19">
        <v>18430</v>
      </c>
      <c r="X300" s="19">
        <v>1126</v>
      </c>
    </row>
    <row r="301" spans="1:24" x14ac:dyDescent="0.2">
      <c r="A301" s="15">
        <v>2022</v>
      </c>
      <c r="B301" s="16">
        <v>4617</v>
      </c>
      <c r="C301" s="17" t="s">
        <v>359</v>
      </c>
      <c r="D301" s="15" t="s">
        <v>23</v>
      </c>
      <c r="E301" s="17" t="s">
        <v>24</v>
      </c>
      <c r="F301" s="15" t="s">
        <v>25</v>
      </c>
      <c r="G301" s="17" t="s">
        <v>54</v>
      </c>
      <c r="H301" s="17" t="s">
        <v>27</v>
      </c>
      <c r="I301" s="17" t="s">
        <v>28</v>
      </c>
      <c r="J301" s="18">
        <v>11559</v>
      </c>
      <c r="K301" s="19">
        <v>89631</v>
      </c>
      <c r="L301" s="19">
        <v>6889</v>
      </c>
      <c r="M301" s="20">
        <v>20492</v>
      </c>
      <c r="N301" s="21">
        <v>161671</v>
      </c>
      <c r="O301" s="21">
        <v>1975</v>
      </c>
      <c r="P301" s="22">
        <v>2004</v>
      </c>
      <c r="Q301" s="23">
        <v>20709</v>
      </c>
      <c r="R301" s="23">
        <v>3</v>
      </c>
      <c r="S301" s="24">
        <v>0</v>
      </c>
      <c r="T301" s="25">
        <v>0</v>
      </c>
      <c r="U301" s="25">
        <v>0</v>
      </c>
      <c r="V301" s="18">
        <v>34055</v>
      </c>
      <c r="W301" s="19">
        <v>272011</v>
      </c>
      <c r="X301" s="19">
        <v>8867</v>
      </c>
    </row>
    <row r="302" spans="1:24" x14ac:dyDescent="0.2">
      <c r="A302" s="15">
        <v>2022</v>
      </c>
      <c r="B302" s="16">
        <v>4618</v>
      </c>
      <c r="C302" s="17" t="s">
        <v>360</v>
      </c>
      <c r="D302" s="15" t="s">
        <v>23</v>
      </c>
      <c r="E302" s="17" t="s">
        <v>24</v>
      </c>
      <c r="F302" s="15" t="s">
        <v>25</v>
      </c>
      <c r="G302" s="17" t="s">
        <v>54</v>
      </c>
      <c r="H302" s="17" t="s">
        <v>31</v>
      </c>
      <c r="I302" s="17" t="s">
        <v>28</v>
      </c>
      <c r="J302" s="18">
        <v>74923</v>
      </c>
      <c r="K302" s="19">
        <v>572651</v>
      </c>
      <c r="L302" s="19">
        <v>38566</v>
      </c>
      <c r="M302" s="20">
        <v>33232</v>
      </c>
      <c r="N302" s="21">
        <v>236914</v>
      </c>
      <c r="O302" s="21">
        <v>8291</v>
      </c>
      <c r="P302" s="22">
        <v>21258</v>
      </c>
      <c r="Q302" s="23">
        <v>266334</v>
      </c>
      <c r="R302" s="23">
        <v>13</v>
      </c>
      <c r="S302" s="24">
        <v>0</v>
      </c>
      <c r="T302" s="25">
        <v>0</v>
      </c>
      <c r="U302" s="25">
        <v>0</v>
      </c>
      <c r="V302" s="18">
        <v>129413</v>
      </c>
      <c r="W302" s="19">
        <v>1075899</v>
      </c>
      <c r="X302" s="19">
        <v>46870</v>
      </c>
    </row>
    <row r="303" spans="1:24" x14ac:dyDescent="0.2">
      <c r="A303" s="15">
        <v>2022</v>
      </c>
      <c r="B303" s="16">
        <v>4622</v>
      </c>
      <c r="C303" s="17" t="s">
        <v>361</v>
      </c>
      <c r="D303" s="15" t="s">
        <v>23</v>
      </c>
      <c r="E303" s="17" t="s">
        <v>24</v>
      </c>
      <c r="F303" s="15" t="s">
        <v>25</v>
      </c>
      <c r="G303" s="17" t="s">
        <v>104</v>
      </c>
      <c r="H303" s="17" t="s">
        <v>31</v>
      </c>
      <c r="I303" s="17" t="s">
        <v>32</v>
      </c>
      <c r="J303" s="18">
        <v>39615</v>
      </c>
      <c r="K303" s="19">
        <v>309274</v>
      </c>
      <c r="L303" s="19">
        <v>22303</v>
      </c>
      <c r="M303" s="20">
        <v>9902</v>
      </c>
      <c r="N303" s="21">
        <v>114074</v>
      </c>
      <c r="O303" s="21">
        <v>1599</v>
      </c>
      <c r="P303" s="22">
        <v>8184</v>
      </c>
      <c r="Q303" s="23">
        <v>84495</v>
      </c>
      <c r="R303" s="23">
        <v>72</v>
      </c>
      <c r="S303" s="24" t="s">
        <v>37</v>
      </c>
      <c r="T303" s="25" t="s">
        <v>37</v>
      </c>
      <c r="U303" s="25" t="s">
        <v>37</v>
      </c>
      <c r="V303" s="18">
        <v>57701</v>
      </c>
      <c r="W303" s="19">
        <v>507843</v>
      </c>
      <c r="X303" s="19">
        <v>23974</v>
      </c>
    </row>
    <row r="304" spans="1:24" x14ac:dyDescent="0.2">
      <c r="A304" s="15">
        <v>2022</v>
      </c>
      <c r="B304" s="16">
        <v>4622</v>
      </c>
      <c r="C304" s="17" t="s">
        <v>361</v>
      </c>
      <c r="D304" s="15" t="s">
        <v>23</v>
      </c>
      <c r="E304" s="17" t="s">
        <v>24</v>
      </c>
      <c r="F304" s="15" t="s">
        <v>25</v>
      </c>
      <c r="G304" s="17" t="s">
        <v>98</v>
      </c>
      <c r="H304" s="17" t="s">
        <v>31</v>
      </c>
      <c r="I304" s="17" t="s">
        <v>32</v>
      </c>
      <c r="J304" s="18">
        <v>109</v>
      </c>
      <c r="K304" s="19">
        <v>773</v>
      </c>
      <c r="L304" s="19">
        <v>73</v>
      </c>
      <c r="M304" s="20" t="s">
        <v>37</v>
      </c>
      <c r="N304" s="21" t="s">
        <v>37</v>
      </c>
      <c r="O304" s="21" t="s">
        <v>37</v>
      </c>
      <c r="P304" s="22" t="s">
        <v>37</v>
      </c>
      <c r="Q304" s="23" t="s">
        <v>37</v>
      </c>
      <c r="R304" s="23" t="s">
        <v>37</v>
      </c>
      <c r="S304" s="24" t="s">
        <v>37</v>
      </c>
      <c r="T304" s="25" t="s">
        <v>37</v>
      </c>
      <c r="U304" s="25" t="s">
        <v>37</v>
      </c>
      <c r="V304" s="18">
        <v>109</v>
      </c>
      <c r="W304" s="19">
        <v>773</v>
      </c>
      <c r="X304" s="19">
        <v>73</v>
      </c>
    </row>
    <row r="305" spans="1:24" x14ac:dyDescent="0.2">
      <c r="A305" s="15">
        <v>2022</v>
      </c>
      <c r="B305" s="16">
        <v>4624</v>
      </c>
      <c r="C305" s="17" t="s">
        <v>362</v>
      </c>
      <c r="D305" s="15" t="s">
        <v>23</v>
      </c>
      <c r="E305" s="17" t="s">
        <v>24</v>
      </c>
      <c r="F305" s="15" t="s">
        <v>25</v>
      </c>
      <c r="G305" s="17" t="s">
        <v>98</v>
      </c>
      <c r="H305" s="17" t="s">
        <v>31</v>
      </c>
      <c r="I305" s="17" t="s">
        <v>28</v>
      </c>
      <c r="J305" s="18">
        <v>210781</v>
      </c>
      <c r="K305" s="19">
        <v>1657350</v>
      </c>
      <c r="L305" s="19">
        <v>95827</v>
      </c>
      <c r="M305" s="20">
        <v>72899</v>
      </c>
      <c r="N305" s="21">
        <v>556791</v>
      </c>
      <c r="O305" s="21">
        <v>11522</v>
      </c>
      <c r="P305" s="22">
        <v>47120</v>
      </c>
      <c r="Q305" s="23">
        <v>663466</v>
      </c>
      <c r="R305" s="23">
        <v>26</v>
      </c>
      <c r="S305" s="24">
        <v>0</v>
      </c>
      <c r="T305" s="25">
        <v>0</v>
      </c>
      <c r="U305" s="25">
        <v>0</v>
      </c>
      <c r="V305" s="18">
        <v>330800</v>
      </c>
      <c r="W305" s="19">
        <v>2877607</v>
      </c>
      <c r="X305" s="19">
        <v>107375</v>
      </c>
    </row>
    <row r="306" spans="1:24" x14ac:dyDescent="0.2">
      <c r="A306" s="15">
        <v>2022</v>
      </c>
      <c r="B306" s="16">
        <v>4675</v>
      </c>
      <c r="C306" s="17" t="s">
        <v>363</v>
      </c>
      <c r="D306" s="15" t="s">
        <v>23</v>
      </c>
      <c r="E306" s="17" t="s">
        <v>24</v>
      </c>
      <c r="F306" s="15" t="s">
        <v>25</v>
      </c>
      <c r="G306" s="17" t="s">
        <v>175</v>
      </c>
      <c r="H306" s="17" t="s">
        <v>31</v>
      </c>
      <c r="I306" s="17" t="s">
        <v>176</v>
      </c>
      <c r="J306" s="18">
        <v>108538.1</v>
      </c>
      <c r="K306" s="19">
        <v>1134645</v>
      </c>
      <c r="L306" s="19">
        <v>69629</v>
      </c>
      <c r="M306" s="20">
        <v>4414</v>
      </c>
      <c r="N306" s="21">
        <v>40398</v>
      </c>
      <c r="O306" s="21">
        <v>1261</v>
      </c>
      <c r="P306" s="22">
        <v>18654.599999999999</v>
      </c>
      <c r="Q306" s="23">
        <v>246950</v>
      </c>
      <c r="R306" s="23">
        <v>262</v>
      </c>
      <c r="S306" s="24">
        <v>0</v>
      </c>
      <c r="T306" s="25">
        <v>0</v>
      </c>
      <c r="U306" s="25">
        <v>0</v>
      </c>
      <c r="V306" s="18">
        <v>131606.70000000001</v>
      </c>
      <c r="W306" s="19">
        <v>1421993</v>
      </c>
      <c r="X306" s="19">
        <v>71152</v>
      </c>
    </row>
    <row r="307" spans="1:24" x14ac:dyDescent="0.2">
      <c r="A307" s="15">
        <v>2022</v>
      </c>
      <c r="B307" s="16">
        <v>4683</v>
      </c>
      <c r="C307" s="17" t="s">
        <v>364</v>
      </c>
      <c r="D307" s="15" t="s">
        <v>23</v>
      </c>
      <c r="E307" s="17" t="s">
        <v>24</v>
      </c>
      <c r="F307" s="15" t="s">
        <v>25</v>
      </c>
      <c r="G307" s="17" t="s">
        <v>161</v>
      </c>
      <c r="H307" s="17" t="s">
        <v>27</v>
      </c>
      <c r="I307" s="17" t="s">
        <v>32</v>
      </c>
      <c r="J307" s="18">
        <v>22350.9</v>
      </c>
      <c r="K307" s="19">
        <v>177389</v>
      </c>
      <c r="L307" s="19">
        <v>23961</v>
      </c>
      <c r="M307" s="20">
        <v>6604.7</v>
      </c>
      <c r="N307" s="21">
        <v>59296</v>
      </c>
      <c r="O307" s="21">
        <v>2229</v>
      </c>
      <c r="P307" s="22">
        <v>18380.2</v>
      </c>
      <c r="Q307" s="23">
        <v>166334</v>
      </c>
      <c r="R307" s="23">
        <v>201</v>
      </c>
      <c r="S307" s="24">
        <v>0</v>
      </c>
      <c r="T307" s="25">
        <v>0</v>
      </c>
      <c r="U307" s="25">
        <v>0</v>
      </c>
      <c r="V307" s="18">
        <v>47335.8</v>
      </c>
      <c r="W307" s="19">
        <v>403019</v>
      </c>
      <c r="X307" s="19">
        <v>26391</v>
      </c>
    </row>
    <row r="308" spans="1:24" x14ac:dyDescent="0.2">
      <c r="A308" s="15">
        <v>2022</v>
      </c>
      <c r="B308" s="16">
        <v>4715</v>
      </c>
      <c r="C308" s="17" t="s">
        <v>365</v>
      </c>
      <c r="D308" s="15" t="s">
        <v>23</v>
      </c>
      <c r="E308" s="17" t="s">
        <v>24</v>
      </c>
      <c r="F308" s="15" t="s">
        <v>25</v>
      </c>
      <c r="G308" s="17" t="s">
        <v>35</v>
      </c>
      <c r="H308" s="17" t="s">
        <v>51</v>
      </c>
      <c r="I308" s="17" t="s">
        <v>36</v>
      </c>
      <c r="J308" s="18">
        <v>10185</v>
      </c>
      <c r="K308" s="19">
        <v>75859</v>
      </c>
      <c r="L308" s="19">
        <v>10770</v>
      </c>
      <c r="M308" s="20">
        <v>2537</v>
      </c>
      <c r="N308" s="21">
        <v>18790</v>
      </c>
      <c r="O308" s="21">
        <v>1257</v>
      </c>
      <c r="P308" s="22">
        <v>1707</v>
      </c>
      <c r="Q308" s="23">
        <v>16592</v>
      </c>
      <c r="R308" s="23">
        <v>38</v>
      </c>
      <c r="S308" s="24">
        <v>0</v>
      </c>
      <c r="T308" s="25">
        <v>0</v>
      </c>
      <c r="U308" s="25">
        <v>0</v>
      </c>
      <c r="V308" s="18">
        <v>14429</v>
      </c>
      <c r="W308" s="19">
        <v>111241</v>
      </c>
      <c r="X308" s="19">
        <v>12065</v>
      </c>
    </row>
    <row r="309" spans="1:24" x14ac:dyDescent="0.2">
      <c r="A309" s="15">
        <v>2022</v>
      </c>
      <c r="B309" s="16">
        <v>4717</v>
      </c>
      <c r="C309" s="17" t="s">
        <v>366</v>
      </c>
      <c r="D309" s="15" t="s">
        <v>23</v>
      </c>
      <c r="E309" s="17" t="s">
        <v>24</v>
      </c>
      <c r="F309" s="15" t="s">
        <v>25</v>
      </c>
      <c r="G309" s="17" t="s">
        <v>145</v>
      </c>
      <c r="H309" s="17" t="s">
        <v>31</v>
      </c>
      <c r="I309" s="17" t="s">
        <v>36</v>
      </c>
      <c r="J309" s="18">
        <v>13807.5</v>
      </c>
      <c r="K309" s="19">
        <v>131542</v>
      </c>
      <c r="L309" s="19">
        <v>5623</v>
      </c>
      <c r="M309" s="20">
        <v>1258.9000000000001</v>
      </c>
      <c r="N309" s="21">
        <v>10695</v>
      </c>
      <c r="O309" s="21">
        <v>471</v>
      </c>
      <c r="P309" s="22">
        <v>41470.199999999997</v>
      </c>
      <c r="Q309" s="23">
        <v>543268</v>
      </c>
      <c r="R309" s="23">
        <v>708</v>
      </c>
      <c r="S309" s="24">
        <v>0</v>
      </c>
      <c r="T309" s="25">
        <v>0</v>
      </c>
      <c r="U309" s="25">
        <v>0</v>
      </c>
      <c r="V309" s="18">
        <v>56536.6</v>
      </c>
      <c r="W309" s="19">
        <v>685505</v>
      </c>
      <c r="X309" s="19">
        <v>6802</v>
      </c>
    </row>
    <row r="310" spans="1:24" x14ac:dyDescent="0.2">
      <c r="A310" s="15">
        <v>2022</v>
      </c>
      <c r="B310" s="16">
        <v>4720</v>
      </c>
      <c r="C310" s="17" t="s">
        <v>367</v>
      </c>
      <c r="D310" s="15" t="s">
        <v>23</v>
      </c>
      <c r="E310" s="17" t="s">
        <v>24</v>
      </c>
      <c r="F310" s="15" t="s">
        <v>25</v>
      </c>
      <c r="G310" s="17" t="s">
        <v>173</v>
      </c>
      <c r="H310" s="17" t="s">
        <v>31</v>
      </c>
      <c r="I310" s="17" t="s">
        <v>210</v>
      </c>
      <c r="J310" s="18">
        <v>9163.9</v>
      </c>
      <c r="K310" s="19">
        <v>63585</v>
      </c>
      <c r="L310" s="19">
        <v>3287</v>
      </c>
      <c r="M310" s="20">
        <v>4573.3</v>
      </c>
      <c r="N310" s="21">
        <v>45550</v>
      </c>
      <c r="O310" s="21">
        <v>311</v>
      </c>
      <c r="P310" s="22">
        <v>11184.8</v>
      </c>
      <c r="Q310" s="23">
        <v>138417</v>
      </c>
      <c r="R310" s="23">
        <v>6</v>
      </c>
      <c r="S310" s="24" t="s">
        <v>37</v>
      </c>
      <c r="T310" s="25" t="s">
        <v>37</v>
      </c>
      <c r="U310" s="25" t="s">
        <v>37</v>
      </c>
      <c r="V310" s="18">
        <v>24922</v>
      </c>
      <c r="W310" s="19">
        <v>247552</v>
      </c>
      <c r="X310" s="19">
        <v>3604</v>
      </c>
    </row>
    <row r="311" spans="1:24" x14ac:dyDescent="0.2">
      <c r="A311" s="15">
        <v>2022</v>
      </c>
      <c r="B311" s="16">
        <v>4743</v>
      </c>
      <c r="C311" s="17" t="s">
        <v>368</v>
      </c>
      <c r="D311" s="15" t="s">
        <v>23</v>
      </c>
      <c r="E311" s="17" t="s">
        <v>24</v>
      </c>
      <c r="F311" s="15" t="s">
        <v>25</v>
      </c>
      <c r="G311" s="17" t="s">
        <v>168</v>
      </c>
      <c r="H311" s="17" t="s">
        <v>31</v>
      </c>
      <c r="I311" s="17" t="s">
        <v>154</v>
      </c>
      <c r="J311" s="18">
        <v>30731.7</v>
      </c>
      <c r="K311" s="19">
        <v>271227</v>
      </c>
      <c r="L311" s="19">
        <v>18459</v>
      </c>
      <c r="M311" s="20">
        <v>11332</v>
      </c>
      <c r="N311" s="21">
        <v>107750</v>
      </c>
      <c r="O311" s="21">
        <v>4377</v>
      </c>
      <c r="P311" s="22">
        <v>3394.3</v>
      </c>
      <c r="Q311" s="23">
        <v>41923</v>
      </c>
      <c r="R311" s="23">
        <v>536</v>
      </c>
      <c r="S311" s="24" t="s">
        <v>37</v>
      </c>
      <c r="T311" s="25" t="s">
        <v>37</v>
      </c>
      <c r="U311" s="25" t="s">
        <v>37</v>
      </c>
      <c r="V311" s="18">
        <v>45458</v>
      </c>
      <c r="W311" s="19">
        <v>420900</v>
      </c>
      <c r="X311" s="19">
        <v>23372</v>
      </c>
    </row>
    <row r="312" spans="1:24" x14ac:dyDescent="0.2">
      <c r="A312" s="15">
        <v>2022</v>
      </c>
      <c r="B312" s="16">
        <v>4744</v>
      </c>
      <c r="C312" s="17" t="s">
        <v>369</v>
      </c>
      <c r="D312" s="15" t="s">
        <v>23</v>
      </c>
      <c r="E312" s="17" t="s">
        <v>24</v>
      </c>
      <c r="F312" s="15" t="s">
        <v>25</v>
      </c>
      <c r="G312" s="17" t="s">
        <v>65</v>
      </c>
      <c r="H312" s="17" t="s">
        <v>27</v>
      </c>
      <c r="I312" s="17" t="s">
        <v>55</v>
      </c>
      <c r="J312" s="18">
        <v>18065</v>
      </c>
      <c r="K312" s="19">
        <v>155218</v>
      </c>
      <c r="L312" s="19">
        <v>12734</v>
      </c>
      <c r="M312" s="20">
        <v>144025</v>
      </c>
      <c r="N312" s="21">
        <v>1373804</v>
      </c>
      <c r="O312" s="21">
        <v>4198</v>
      </c>
      <c r="P312" s="22">
        <v>86018</v>
      </c>
      <c r="Q312" s="23">
        <v>1889243</v>
      </c>
      <c r="R312" s="23">
        <v>223</v>
      </c>
      <c r="S312" s="24" t="s">
        <v>37</v>
      </c>
      <c r="T312" s="25" t="s">
        <v>37</v>
      </c>
      <c r="U312" s="25" t="s">
        <v>37</v>
      </c>
      <c r="V312" s="18">
        <v>248108</v>
      </c>
      <c r="W312" s="19">
        <v>3418265</v>
      </c>
      <c r="X312" s="19">
        <v>17155</v>
      </c>
    </row>
    <row r="313" spans="1:24" x14ac:dyDescent="0.2">
      <c r="A313" s="15">
        <v>2022</v>
      </c>
      <c r="B313" s="16">
        <v>4794</v>
      </c>
      <c r="C313" s="17" t="s">
        <v>370</v>
      </c>
      <c r="D313" s="15" t="s">
        <v>23</v>
      </c>
      <c r="E313" s="17" t="s">
        <v>24</v>
      </c>
      <c r="F313" s="15" t="s">
        <v>25</v>
      </c>
      <c r="G313" s="17" t="s">
        <v>33</v>
      </c>
      <c r="H313" s="17" t="s">
        <v>27</v>
      </c>
      <c r="I313" s="17" t="s">
        <v>32</v>
      </c>
      <c r="J313" s="18">
        <v>69717.399999999994</v>
      </c>
      <c r="K313" s="19">
        <v>454015</v>
      </c>
      <c r="L313" s="19">
        <v>37176</v>
      </c>
      <c r="M313" s="20">
        <v>31806.799999999999</v>
      </c>
      <c r="N313" s="21">
        <v>287854</v>
      </c>
      <c r="O313" s="21">
        <v>4572</v>
      </c>
      <c r="P313" s="22">
        <v>12863.8</v>
      </c>
      <c r="Q313" s="23">
        <v>152231</v>
      </c>
      <c r="R313" s="23">
        <v>28</v>
      </c>
      <c r="S313" s="24" t="s">
        <v>37</v>
      </c>
      <c r="T313" s="25" t="s">
        <v>37</v>
      </c>
      <c r="U313" s="25" t="s">
        <v>37</v>
      </c>
      <c r="V313" s="18">
        <v>114388</v>
      </c>
      <c r="W313" s="19">
        <v>894100</v>
      </c>
      <c r="X313" s="19">
        <v>41776</v>
      </c>
    </row>
    <row r="314" spans="1:24" x14ac:dyDescent="0.2">
      <c r="A314" s="15">
        <v>2022</v>
      </c>
      <c r="B314" s="16">
        <v>4848</v>
      </c>
      <c r="C314" s="17" t="s">
        <v>371</v>
      </c>
      <c r="D314" s="15" t="s">
        <v>23</v>
      </c>
      <c r="E314" s="17" t="s">
        <v>24</v>
      </c>
      <c r="F314" s="15" t="s">
        <v>25</v>
      </c>
      <c r="G314" s="17" t="s">
        <v>72</v>
      </c>
      <c r="H314" s="17" t="s">
        <v>31</v>
      </c>
      <c r="I314" s="17" t="s">
        <v>36</v>
      </c>
      <c r="J314" s="18">
        <v>16964</v>
      </c>
      <c r="K314" s="19">
        <v>123628</v>
      </c>
      <c r="L314" s="19">
        <v>7824</v>
      </c>
      <c r="M314" s="20">
        <v>4553</v>
      </c>
      <c r="N314" s="21">
        <v>36092</v>
      </c>
      <c r="O314" s="21">
        <v>583</v>
      </c>
      <c r="P314" s="22">
        <v>17013</v>
      </c>
      <c r="Q314" s="23">
        <v>244386</v>
      </c>
      <c r="R314" s="23">
        <v>2</v>
      </c>
      <c r="S314" s="24" t="s">
        <v>37</v>
      </c>
      <c r="T314" s="25" t="s">
        <v>37</v>
      </c>
      <c r="U314" s="25" t="s">
        <v>37</v>
      </c>
      <c r="V314" s="18">
        <v>38530</v>
      </c>
      <c r="W314" s="19">
        <v>404106</v>
      </c>
      <c r="X314" s="19">
        <v>8409</v>
      </c>
    </row>
    <row r="315" spans="1:24" x14ac:dyDescent="0.2">
      <c r="A315" s="15">
        <v>2022</v>
      </c>
      <c r="B315" s="16">
        <v>4911</v>
      </c>
      <c r="C315" s="17" t="s">
        <v>372</v>
      </c>
      <c r="D315" s="15" t="s">
        <v>23</v>
      </c>
      <c r="E315" s="17" t="s">
        <v>24</v>
      </c>
      <c r="F315" s="15" t="s">
        <v>25</v>
      </c>
      <c r="G315" s="17" t="s">
        <v>241</v>
      </c>
      <c r="H315" s="17" t="s">
        <v>153</v>
      </c>
      <c r="I315" s="17" t="s">
        <v>77</v>
      </c>
      <c r="J315" s="18">
        <v>28982.5</v>
      </c>
      <c r="K315" s="19">
        <v>257777</v>
      </c>
      <c r="L315" s="19">
        <v>15939</v>
      </c>
      <c r="M315" s="20">
        <v>7455.7</v>
      </c>
      <c r="N315" s="21">
        <v>71451</v>
      </c>
      <c r="O315" s="21">
        <v>1530</v>
      </c>
      <c r="P315" s="22">
        <v>5688.6</v>
      </c>
      <c r="Q315" s="23">
        <v>90045</v>
      </c>
      <c r="R315" s="23">
        <v>5812</v>
      </c>
      <c r="S315" s="24" t="s">
        <v>37</v>
      </c>
      <c r="T315" s="25" t="s">
        <v>37</v>
      </c>
      <c r="U315" s="25" t="s">
        <v>37</v>
      </c>
      <c r="V315" s="18">
        <v>42126.8</v>
      </c>
      <c r="W315" s="19">
        <v>419273</v>
      </c>
      <c r="X315" s="19">
        <v>23281</v>
      </c>
    </row>
    <row r="316" spans="1:24" x14ac:dyDescent="0.2">
      <c r="A316" s="15">
        <v>2022</v>
      </c>
      <c r="B316" s="16">
        <v>4920</v>
      </c>
      <c r="C316" s="17" t="s">
        <v>373</v>
      </c>
      <c r="D316" s="15" t="s">
        <v>23</v>
      </c>
      <c r="E316" s="17" t="s">
        <v>24</v>
      </c>
      <c r="F316" s="15" t="s">
        <v>25</v>
      </c>
      <c r="G316" s="17" t="s">
        <v>98</v>
      </c>
      <c r="H316" s="17" t="s">
        <v>27</v>
      </c>
      <c r="I316" s="17" t="s">
        <v>28</v>
      </c>
      <c r="J316" s="18">
        <v>13871</v>
      </c>
      <c r="K316" s="19">
        <v>114735</v>
      </c>
      <c r="L316" s="19">
        <v>8892</v>
      </c>
      <c r="M316" s="20">
        <v>11761</v>
      </c>
      <c r="N316" s="21">
        <v>91583</v>
      </c>
      <c r="O316" s="21">
        <v>2214</v>
      </c>
      <c r="P316" s="22">
        <v>6302</v>
      </c>
      <c r="Q316" s="23">
        <v>89295</v>
      </c>
      <c r="R316" s="23">
        <v>5</v>
      </c>
      <c r="S316" s="24">
        <v>0</v>
      </c>
      <c r="T316" s="25">
        <v>0</v>
      </c>
      <c r="U316" s="25">
        <v>0</v>
      </c>
      <c r="V316" s="18">
        <v>31934</v>
      </c>
      <c r="W316" s="19">
        <v>295613</v>
      </c>
      <c r="X316" s="19">
        <v>11111</v>
      </c>
    </row>
    <row r="317" spans="1:24" x14ac:dyDescent="0.2">
      <c r="A317" s="15">
        <v>2022</v>
      </c>
      <c r="B317" s="16">
        <v>4922</v>
      </c>
      <c r="C317" s="17" t="s">
        <v>374</v>
      </c>
      <c r="D317" s="15" t="s">
        <v>23</v>
      </c>
      <c r="E317" s="17" t="s">
        <v>24</v>
      </c>
      <c r="F317" s="15" t="s">
        <v>25</v>
      </c>
      <c r="G317" s="17" t="s">
        <v>161</v>
      </c>
      <c r="H317" s="17" t="s">
        <v>51</v>
      </c>
      <c r="I317" s="17" t="s">
        <v>32</v>
      </c>
      <c r="J317" s="18">
        <v>370889</v>
      </c>
      <c r="K317" s="19">
        <v>2945538</v>
      </c>
      <c r="L317" s="19">
        <v>259056</v>
      </c>
      <c r="M317" s="20">
        <v>99547</v>
      </c>
      <c r="N317" s="21">
        <v>891704</v>
      </c>
      <c r="O317" s="21">
        <v>21307</v>
      </c>
      <c r="P317" s="22">
        <v>28517</v>
      </c>
      <c r="Q317" s="23">
        <v>294409</v>
      </c>
      <c r="R317" s="23">
        <v>422</v>
      </c>
      <c r="S317" s="24">
        <v>275</v>
      </c>
      <c r="T317" s="25">
        <v>2805</v>
      </c>
      <c r="U317" s="25">
        <v>1</v>
      </c>
      <c r="V317" s="18">
        <v>499228</v>
      </c>
      <c r="W317" s="19">
        <v>4134456</v>
      </c>
      <c r="X317" s="19">
        <v>280786</v>
      </c>
    </row>
    <row r="318" spans="1:24" x14ac:dyDescent="0.2">
      <c r="A318" s="15">
        <v>2022</v>
      </c>
      <c r="B318" s="16">
        <v>4922</v>
      </c>
      <c r="C318" s="17" t="s">
        <v>374</v>
      </c>
      <c r="D318" s="15" t="s">
        <v>112</v>
      </c>
      <c r="E318" s="17" t="s">
        <v>113</v>
      </c>
      <c r="F318" s="15" t="s">
        <v>25</v>
      </c>
      <c r="G318" s="17" t="s">
        <v>161</v>
      </c>
      <c r="H318" s="17" t="s">
        <v>51</v>
      </c>
      <c r="I318" s="17" t="s">
        <v>32</v>
      </c>
      <c r="J318" s="18">
        <v>96429</v>
      </c>
      <c r="K318" s="19">
        <v>2487934</v>
      </c>
      <c r="L318" s="19">
        <v>213824</v>
      </c>
      <c r="M318" s="20">
        <v>90259</v>
      </c>
      <c r="N318" s="21">
        <v>3912774</v>
      </c>
      <c r="O318" s="21">
        <v>38607</v>
      </c>
      <c r="P318" s="22">
        <v>45766</v>
      </c>
      <c r="Q318" s="23">
        <v>3339619</v>
      </c>
      <c r="R318" s="23">
        <v>1264</v>
      </c>
      <c r="S318" s="24">
        <v>11</v>
      </c>
      <c r="T318" s="25">
        <v>323</v>
      </c>
      <c r="U318" s="25">
        <v>1</v>
      </c>
      <c r="V318" s="18">
        <v>232465</v>
      </c>
      <c r="W318" s="19">
        <v>9740650</v>
      </c>
      <c r="X318" s="19">
        <v>253696</v>
      </c>
    </row>
    <row r="319" spans="1:24" x14ac:dyDescent="0.2">
      <c r="A319" s="15">
        <v>2022</v>
      </c>
      <c r="B319" s="16">
        <v>4939</v>
      </c>
      <c r="C319" s="17" t="s">
        <v>375</v>
      </c>
      <c r="D319" s="15" t="s">
        <v>23</v>
      </c>
      <c r="E319" s="17" t="s">
        <v>24</v>
      </c>
      <c r="F319" s="15" t="s">
        <v>25</v>
      </c>
      <c r="G319" s="17" t="s">
        <v>92</v>
      </c>
      <c r="H319" s="17" t="s">
        <v>31</v>
      </c>
      <c r="I319" s="17" t="s">
        <v>77</v>
      </c>
      <c r="J319" s="18">
        <v>6505.4</v>
      </c>
      <c r="K319" s="19">
        <v>56929</v>
      </c>
      <c r="L319" s="19">
        <v>5317</v>
      </c>
      <c r="M319" s="20">
        <v>11586.4</v>
      </c>
      <c r="N319" s="21">
        <v>146089</v>
      </c>
      <c r="O319" s="21">
        <v>1400</v>
      </c>
      <c r="P319" s="22">
        <v>66277.2</v>
      </c>
      <c r="Q319" s="23">
        <v>638467</v>
      </c>
      <c r="R319" s="23">
        <v>8472</v>
      </c>
      <c r="S319" s="24" t="s">
        <v>37</v>
      </c>
      <c r="T319" s="25" t="s">
        <v>37</v>
      </c>
      <c r="U319" s="25" t="s">
        <v>37</v>
      </c>
      <c r="V319" s="18">
        <v>84369</v>
      </c>
      <c r="W319" s="19">
        <v>841485</v>
      </c>
      <c r="X319" s="19">
        <v>15189</v>
      </c>
    </row>
    <row r="320" spans="1:24" x14ac:dyDescent="0.2">
      <c r="A320" s="15">
        <v>2022</v>
      </c>
      <c r="B320" s="16">
        <v>4958</v>
      </c>
      <c r="C320" s="17" t="s">
        <v>376</v>
      </c>
      <c r="D320" s="15" t="s">
        <v>23</v>
      </c>
      <c r="E320" s="17" t="s">
        <v>24</v>
      </c>
      <c r="F320" s="15" t="s">
        <v>25</v>
      </c>
      <c r="G320" s="17" t="s">
        <v>54</v>
      </c>
      <c r="H320" s="17" t="s">
        <v>27</v>
      </c>
      <c r="I320" s="17" t="s">
        <v>28</v>
      </c>
      <c r="J320" s="18">
        <v>36103</v>
      </c>
      <c r="K320" s="19">
        <v>325812</v>
      </c>
      <c r="L320" s="19">
        <v>22726</v>
      </c>
      <c r="M320" s="20">
        <v>33753</v>
      </c>
      <c r="N320" s="21">
        <v>307277</v>
      </c>
      <c r="O320" s="21">
        <v>4049</v>
      </c>
      <c r="P320" s="22">
        <v>32443</v>
      </c>
      <c r="Q320" s="23">
        <v>536355</v>
      </c>
      <c r="R320" s="23">
        <v>11</v>
      </c>
      <c r="S320" s="24">
        <v>0</v>
      </c>
      <c r="T320" s="25">
        <v>0</v>
      </c>
      <c r="U320" s="25">
        <v>0</v>
      </c>
      <c r="V320" s="18">
        <v>102299</v>
      </c>
      <c r="W320" s="19">
        <v>1169444</v>
      </c>
      <c r="X320" s="19">
        <v>26786</v>
      </c>
    </row>
    <row r="321" spans="1:24" x14ac:dyDescent="0.2">
      <c r="A321" s="15">
        <v>2022</v>
      </c>
      <c r="B321" s="16">
        <v>4960</v>
      </c>
      <c r="C321" s="17" t="s">
        <v>377</v>
      </c>
      <c r="D321" s="15" t="s">
        <v>23</v>
      </c>
      <c r="E321" s="17" t="s">
        <v>24</v>
      </c>
      <c r="F321" s="15" t="s">
        <v>25</v>
      </c>
      <c r="G321" s="17" t="s">
        <v>72</v>
      </c>
      <c r="H321" s="17" t="s">
        <v>31</v>
      </c>
      <c r="I321" s="17" t="s">
        <v>36</v>
      </c>
      <c r="J321" s="18">
        <v>16734</v>
      </c>
      <c r="K321" s="19">
        <v>117739</v>
      </c>
      <c r="L321" s="19">
        <v>7960</v>
      </c>
      <c r="M321" s="20">
        <v>3732</v>
      </c>
      <c r="N321" s="21">
        <v>33835</v>
      </c>
      <c r="O321" s="21">
        <v>210</v>
      </c>
      <c r="P321" s="22">
        <v>14911</v>
      </c>
      <c r="Q321" s="23">
        <v>197166</v>
      </c>
      <c r="R321" s="23">
        <v>6</v>
      </c>
      <c r="S321" s="24" t="s">
        <v>37</v>
      </c>
      <c r="T321" s="25" t="s">
        <v>37</v>
      </c>
      <c r="U321" s="25" t="s">
        <v>37</v>
      </c>
      <c r="V321" s="18">
        <v>35377</v>
      </c>
      <c r="W321" s="19">
        <v>348740</v>
      </c>
      <c r="X321" s="19">
        <v>8176</v>
      </c>
    </row>
    <row r="322" spans="1:24" x14ac:dyDescent="0.2">
      <c r="A322" s="15">
        <v>2022</v>
      </c>
      <c r="B322" s="16">
        <v>4975</v>
      </c>
      <c r="C322" s="17" t="s">
        <v>378</v>
      </c>
      <c r="D322" s="15" t="s">
        <v>23</v>
      </c>
      <c r="E322" s="17" t="s">
        <v>24</v>
      </c>
      <c r="F322" s="15" t="s">
        <v>25</v>
      </c>
      <c r="G322" s="17" t="s">
        <v>92</v>
      </c>
      <c r="H322" s="17" t="s">
        <v>31</v>
      </c>
      <c r="I322" s="17" t="s">
        <v>36</v>
      </c>
      <c r="J322" s="18">
        <v>78461</v>
      </c>
      <c r="K322" s="19">
        <v>598430</v>
      </c>
      <c r="L322" s="19">
        <v>40359</v>
      </c>
      <c r="M322" s="20">
        <v>17113</v>
      </c>
      <c r="N322" s="21">
        <v>136206</v>
      </c>
      <c r="O322" s="21">
        <v>4162</v>
      </c>
      <c r="P322" s="22">
        <v>12394</v>
      </c>
      <c r="Q322" s="23">
        <v>129080</v>
      </c>
      <c r="R322" s="23">
        <v>25</v>
      </c>
      <c r="S322" s="24" t="s">
        <v>37</v>
      </c>
      <c r="T322" s="25" t="s">
        <v>37</v>
      </c>
      <c r="U322" s="25" t="s">
        <v>37</v>
      </c>
      <c r="V322" s="18">
        <v>107968</v>
      </c>
      <c r="W322" s="19">
        <v>863716</v>
      </c>
      <c r="X322" s="19">
        <v>44546</v>
      </c>
    </row>
    <row r="323" spans="1:24" x14ac:dyDescent="0.2">
      <c r="A323" s="15">
        <v>2022</v>
      </c>
      <c r="B323" s="16">
        <v>5027</v>
      </c>
      <c r="C323" s="17" t="s">
        <v>379</v>
      </c>
      <c r="D323" s="15" t="s">
        <v>23</v>
      </c>
      <c r="E323" s="17" t="s">
        <v>24</v>
      </c>
      <c r="F323" s="15" t="s">
        <v>25</v>
      </c>
      <c r="G323" s="17" t="s">
        <v>160</v>
      </c>
      <c r="H323" s="17" t="s">
        <v>51</v>
      </c>
      <c r="I323" s="17" t="s">
        <v>32</v>
      </c>
      <c r="J323" s="18">
        <v>395984.5</v>
      </c>
      <c r="K323" s="19">
        <v>2959985</v>
      </c>
      <c r="L323" s="19">
        <v>268944</v>
      </c>
      <c r="M323" s="20">
        <v>154313.29999999999</v>
      </c>
      <c r="N323" s="21">
        <v>1265482</v>
      </c>
      <c r="O323" s="21">
        <v>27742</v>
      </c>
      <c r="P323" s="22">
        <v>10388.6</v>
      </c>
      <c r="Q323" s="23">
        <v>98210</v>
      </c>
      <c r="R323" s="23">
        <v>55</v>
      </c>
      <c r="S323" s="24">
        <v>0</v>
      </c>
      <c r="T323" s="25">
        <v>0</v>
      </c>
      <c r="U323" s="25">
        <v>0</v>
      </c>
      <c r="V323" s="18">
        <v>560686.4</v>
      </c>
      <c r="W323" s="19">
        <v>4323677</v>
      </c>
      <c r="X323" s="19">
        <v>296741</v>
      </c>
    </row>
    <row r="324" spans="1:24" x14ac:dyDescent="0.2">
      <c r="A324" s="15">
        <v>2022</v>
      </c>
      <c r="B324" s="16">
        <v>5027</v>
      </c>
      <c r="C324" s="17" t="s">
        <v>379</v>
      </c>
      <c r="D324" s="15" t="s">
        <v>23</v>
      </c>
      <c r="E324" s="17" t="s">
        <v>24</v>
      </c>
      <c r="F324" s="15" t="s">
        <v>25</v>
      </c>
      <c r="G324" s="17" t="s">
        <v>30</v>
      </c>
      <c r="H324" s="17" t="s">
        <v>51</v>
      </c>
      <c r="I324" s="17" t="s">
        <v>32</v>
      </c>
      <c r="J324" s="18">
        <v>314614.2</v>
      </c>
      <c r="K324" s="19">
        <v>1970953</v>
      </c>
      <c r="L324" s="19">
        <v>164904</v>
      </c>
      <c r="M324" s="20">
        <v>82701.3</v>
      </c>
      <c r="N324" s="21">
        <v>444826</v>
      </c>
      <c r="O324" s="21">
        <v>17538</v>
      </c>
      <c r="P324" s="22">
        <v>1311.5</v>
      </c>
      <c r="Q324" s="23">
        <v>9958</v>
      </c>
      <c r="R324" s="23">
        <v>57</v>
      </c>
      <c r="S324" s="24">
        <v>0</v>
      </c>
      <c r="T324" s="25">
        <v>0</v>
      </c>
      <c r="U324" s="25">
        <v>0</v>
      </c>
      <c r="V324" s="18">
        <v>398627</v>
      </c>
      <c r="W324" s="19">
        <v>2425737</v>
      </c>
      <c r="X324" s="19">
        <v>182499</v>
      </c>
    </row>
    <row r="325" spans="1:24" x14ac:dyDescent="0.2">
      <c r="A325" s="15">
        <v>2022</v>
      </c>
      <c r="B325" s="16">
        <v>5027</v>
      </c>
      <c r="C325" s="17" t="s">
        <v>379</v>
      </c>
      <c r="D325" s="15" t="s">
        <v>112</v>
      </c>
      <c r="E325" s="17" t="s">
        <v>113</v>
      </c>
      <c r="F325" s="15" t="s">
        <v>25</v>
      </c>
      <c r="G325" s="17" t="s">
        <v>160</v>
      </c>
      <c r="H325" s="17" t="s">
        <v>51</v>
      </c>
      <c r="I325" s="17" t="s">
        <v>32</v>
      </c>
      <c r="J325" s="18">
        <v>17278.599999999999</v>
      </c>
      <c r="K325" s="19">
        <v>282082</v>
      </c>
      <c r="L325" s="19">
        <v>27226</v>
      </c>
      <c r="M325" s="20">
        <v>55981.3</v>
      </c>
      <c r="N325" s="21">
        <v>2269440</v>
      </c>
      <c r="O325" s="21">
        <v>9202</v>
      </c>
      <c r="P325" s="22">
        <v>7491.1</v>
      </c>
      <c r="Q325" s="23">
        <v>1004752</v>
      </c>
      <c r="R325" s="23">
        <v>62</v>
      </c>
      <c r="S325" s="24">
        <v>0</v>
      </c>
      <c r="T325" s="25">
        <v>0</v>
      </c>
      <c r="U325" s="25">
        <v>0</v>
      </c>
      <c r="V325" s="18">
        <v>80751</v>
      </c>
      <c r="W325" s="19">
        <v>3556274</v>
      </c>
      <c r="X325" s="19">
        <v>36490</v>
      </c>
    </row>
    <row r="326" spans="1:24" x14ac:dyDescent="0.2">
      <c r="A326" s="15">
        <v>2022</v>
      </c>
      <c r="B326" s="16">
        <v>5027</v>
      </c>
      <c r="C326" s="17" t="s">
        <v>379</v>
      </c>
      <c r="D326" s="15" t="s">
        <v>112</v>
      </c>
      <c r="E326" s="17" t="s">
        <v>113</v>
      </c>
      <c r="F326" s="15" t="s">
        <v>25</v>
      </c>
      <c r="G326" s="17" t="s">
        <v>30</v>
      </c>
      <c r="H326" s="17" t="s">
        <v>51</v>
      </c>
      <c r="I326" s="17" t="s">
        <v>32</v>
      </c>
      <c r="J326" s="18">
        <v>18202.7</v>
      </c>
      <c r="K326" s="19">
        <v>232955</v>
      </c>
      <c r="L326" s="19">
        <v>18478</v>
      </c>
      <c r="M326" s="20">
        <v>63064.800000000003</v>
      </c>
      <c r="N326" s="21">
        <v>1224441</v>
      </c>
      <c r="O326" s="21">
        <v>10596</v>
      </c>
      <c r="P326" s="22">
        <v>9916.7999999999993</v>
      </c>
      <c r="Q326" s="23">
        <v>339143</v>
      </c>
      <c r="R326" s="23">
        <v>94</v>
      </c>
      <c r="S326" s="24">
        <v>0</v>
      </c>
      <c r="T326" s="25">
        <v>0</v>
      </c>
      <c r="U326" s="25">
        <v>0</v>
      </c>
      <c r="V326" s="18">
        <v>91184.3</v>
      </c>
      <c r="W326" s="19">
        <v>1796539</v>
      </c>
      <c r="X326" s="19">
        <v>29168</v>
      </c>
    </row>
    <row r="327" spans="1:24" x14ac:dyDescent="0.2">
      <c r="A327" s="15">
        <v>2022</v>
      </c>
      <c r="B327" s="16">
        <v>5063</v>
      </c>
      <c r="C327" s="17" t="s">
        <v>380</v>
      </c>
      <c r="D327" s="15" t="s">
        <v>23</v>
      </c>
      <c r="E327" s="17" t="s">
        <v>24</v>
      </c>
      <c r="F327" s="15" t="s">
        <v>25</v>
      </c>
      <c r="G327" s="17" t="s">
        <v>92</v>
      </c>
      <c r="H327" s="17" t="s">
        <v>27</v>
      </c>
      <c r="I327" s="17" t="s">
        <v>93</v>
      </c>
      <c r="J327" s="18">
        <v>74200</v>
      </c>
      <c r="K327" s="19">
        <v>701389</v>
      </c>
      <c r="L327" s="19">
        <v>54079</v>
      </c>
      <c r="M327" s="20">
        <v>56774.3</v>
      </c>
      <c r="N327" s="21">
        <v>656899</v>
      </c>
      <c r="O327" s="21">
        <v>5861</v>
      </c>
      <c r="P327" s="22">
        <v>46431.7</v>
      </c>
      <c r="Q327" s="23">
        <v>602197</v>
      </c>
      <c r="R327" s="23">
        <v>141</v>
      </c>
      <c r="S327" s="24" t="s">
        <v>37</v>
      </c>
      <c r="T327" s="25" t="s">
        <v>37</v>
      </c>
      <c r="U327" s="25" t="s">
        <v>37</v>
      </c>
      <c r="V327" s="18">
        <v>177406</v>
      </c>
      <c r="W327" s="19">
        <v>1960485</v>
      </c>
      <c r="X327" s="19">
        <v>60081</v>
      </c>
    </row>
    <row r="328" spans="1:24" x14ac:dyDescent="0.2">
      <c r="A328" s="15">
        <v>2022</v>
      </c>
      <c r="B328" s="16">
        <v>5070</v>
      </c>
      <c r="C328" s="17" t="s">
        <v>381</v>
      </c>
      <c r="D328" s="15" t="s">
        <v>23</v>
      </c>
      <c r="E328" s="17" t="s">
        <v>24</v>
      </c>
      <c r="F328" s="15" t="s">
        <v>25</v>
      </c>
      <c r="G328" s="17" t="s">
        <v>160</v>
      </c>
      <c r="H328" s="17" t="s">
        <v>31</v>
      </c>
      <c r="I328" s="17" t="s">
        <v>32</v>
      </c>
      <c r="J328" s="18">
        <v>165587</v>
      </c>
      <c r="K328" s="19">
        <v>1277790</v>
      </c>
      <c r="L328" s="19">
        <v>100127</v>
      </c>
      <c r="M328" s="20">
        <v>36825</v>
      </c>
      <c r="N328" s="21">
        <v>295498</v>
      </c>
      <c r="O328" s="21">
        <v>12930</v>
      </c>
      <c r="P328" s="22">
        <v>0</v>
      </c>
      <c r="Q328" s="23">
        <v>0</v>
      </c>
      <c r="R328" s="23">
        <v>0</v>
      </c>
      <c r="S328" s="24">
        <v>0</v>
      </c>
      <c r="T328" s="25">
        <v>0</v>
      </c>
      <c r="U328" s="25">
        <v>0</v>
      </c>
      <c r="V328" s="18">
        <v>202412</v>
      </c>
      <c r="W328" s="19">
        <v>1573288</v>
      </c>
      <c r="X328" s="19">
        <v>113057</v>
      </c>
    </row>
    <row r="329" spans="1:24" x14ac:dyDescent="0.2">
      <c r="A329" s="15">
        <v>2022</v>
      </c>
      <c r="B329" s="16">
        <v>5078</v>
      </c>
      <c r="C329" s="17" t="s">
        <v>382</v>
      </c>
      <c r="D329" s="15" t="s">
        <v>23</v>
      </c>
      <c r="E329" s="17" t="s">
        <v>24</v>
      </c>
      <c r="F329" s="15" t="s">
        <v>25</v>
      </c>
      <c r="G329" s="17" t="s">
        <v>92</v>
      </c>
      <c r="H329" s="17" t="s">
        <v>31</v>
      </c>
      <c r="I329" s="17" t="s">
        <v>93</v>
      </c>
      <c r="J329" s="18">
        <v>586745.80000000005</v>
      </c>
      <c r="K329" s="19">
        <v>4209528</v>
      </c>
      <c r="L329" s="19">
        <v>271804</v>
      </c>
      <c r="M329" s="20">
        <v>87547.1</v>
      </c>
      <c r="N329" s="21">
        <v>612672</v>
      </c>
      <c r="O329" s="21">
        <v>19810</v>
      </c>
      <c r="P329" s="22">
        <v>160849.60000000001</v>
      </c>
      <c r="Q329" s="23">
        <v>1404902</v>
      </c>
      <c r="R329" s="23">
        <v>2739</v>
      </c>
      <c r="S329" s="24" t="s">
        <v>37</v>
      </c>
      <c r="T329" s="25" t="s">
        <v>37</v>
      </c>
      <c r="U329" s="25" t="s">
        <v>37</v>
      </c>
      <c r="V329" s="18">
        <v>835142.5</v>
      </c>
      <c r="W329" s="19">
        <v>6227102</v>
      </c>
      <c r="X329" s="19">
        <v>294353</v>
      </c>
    </row>
    <row r="330" spans="1:24" x14ac:dyDescent="0.2">
      <c r="A330" s="15">
        <v>2022</v>
      </c>
      <c r="B330" s="16">
        <v>5086</v>
      </c>
      <c r="C330" s="17" t="s">
        <v>383</v>
      </c>
      <c r="D330" s="15" t="s">
        <v>23</v>
      </c>
      <c r="E330" s="17" t="s">
        <v>24</v>
      </c>
      <c r="F330" s="15" t="s">
        <v>25</v>
      </c>
      <c r="G330" s="17" t="s">
        <v>311</v>
      </c>
      <c r="H330" s="17" t="s">
        <v>31</v>
      </c>
      <c r="I330" s="17" t="s">
        <v>210</v>
      </c>
      <c r="J330" s="18">
        <v>41777.1</v>
      </c>
      <c r="K330" s="19">
        <v>282943</v>
      </c>
      <c r="L330" s="19">
        <v>31618</v>
      </c>
      <c r="M330" s="20">
        <v>16158.3</v>
      </c>
      <c r="N330" s="21">
        <v>138360</v>
      </c>
      <c r="O330" s="21">
        <v>4089</v>
      </c>
      <c r="P330" s="22">
        <v>11499.7</v>
      </c>
      <c r="Q330" s="23">
        <v>127525</v>
      </c>
      <c r="R330" s="23">
        <v>237</v>
      </c>
      <c r="S330" s="24" t="s">
        <v>37</v>
      </c>
      <c r="T330" s="25" t="s">
        <v>37</v>
      </c>
      <c r="U330" s="25" t="s">
        <v>37</v>
      </c>
      <c r="V330" s="18">
        <v>69435.100000000006</v>
      </c>
      <c r="W330" s="19">
        <v>548828</v>
      </c>
      <c r="X330" s="19">
        <v>35944</v>
      </c>
    </row>
    <row r="331" spans="1:24" x14ac:dyDescent="0.2">
      <c r="A331" s="15">
        <v>2022</v>
      </c>
      <c r="B331" s="16">
        <v>5109</v>
      </c>
      <c r="C331" s="17" t="s">
        <v>384</v>
      </c>
      <c r="D331" s="15" t="s">
        <v>23</v>
      </c>
      <c r="E331" s="17" t="s">
        <v>24</v>
      </c>
      <c r="F331" s="15" t="s">
        <v>25</v>
      </c>
      <c r="G331" s="17" t="s">
        <v>82</v>
      </c>
      <c r="H331" s="17" t="s">
        <v>51</v>
      </c>
      <c r="I331" s="17" t="s">
        <v>36</v>
      </c>
      <c r="J331" s="18">
        <v>2910745.9</v>
      </c>
      <c r="K331" s="19">
        <v>15844478</v>
      </c>
      <c r="L331" s="19">
        <v>2047944</v>
      </c>
      <c r="M331" s="20">
        <v>2019207</v>
      </c>
      <c r="N331" s="21">
        <v>16500656</v>
      </c>
      <c r="O331" s="21">
        <v>208758</v>
      </c>
      <c r="P331" s="22">
        <v>658926.5</v>
      </c>
      <c r="Q331" s="23">
        <v>8548188</v>
      </c>
      <c r="R331" s="23">
        <v>711</v>
      </c>
      <c r="S331" s="24">
        <v>533.70000000000005</v>
      </c>
      <c r="T331" s="25">
        <v>4320</v>
      </c>
      <c r="U331" s="25">
        <v>2</v>
      </c>
      <c r="V331" s="18">
        <v>5589413.0999999996</v>
      </c>
      <c r="W331" s="19">
        <v>40897642</v>
      </c>
      <c r="X331" s="19">
        <v>2257415</v>
      </c>
    </row>
    <row r="332" spans="1:24" x14ac:dyDescent="0.2">
      <c r="A332" s="15">
        <v>2022</v>
      </c>
      <c r="B332" s="16">
        <v>5109</v>
      </c>
      <c r="C332" s="17" t="s">
        <v>384</v>
      </c>
      <c r="D332" s="15" t="s">
        <v>112</v>
      </c>
      <c r="E332" s="17" t="s">
        <v>113</v>
      </c>
      <c r="F332" s="15" t="s">
        <v>25</v>
      </c>
      <c r="G332" s="17" t="s">
        <v>82</v>
      </c>
      <c r="H332" s="17" t="s">
        <v>51</v>
      </c>
      <c r="I332" s="17" t="s">
        <v>36</v>
      </c>
      <c r="J332" s="18">
        <v>24.1</v>
      </c>
      <c r="K332" s="19">
        <v>305</v>
      </c>
      <c r="L332" s="19">
        <v>16</v>
      </c>
      <c r="M332" s="20">
        <v>71743.600000000006</v>
      </c>
      <c r="N332" s="21">
        <v>2811992</v>
      </c>
      <c r="O332" s="21">
        <v>4347</v>
      </c>
      <c r="P332" s="22">
        <v>13888.6</v>
      </c>
      <c r="Q332" s="23">
        <v>1673198</v>
      </c>
      <c r="R332" s="23">
        <v>124</v>
      </c>
      <c r="S332" s="24" t="s">
        <v>37</v>
      </c>
      <c r="T332" s="25" t="s">
        <v>37</v>
      </c>
      <c r="U332" s="25" t="s">
        <v>37</v>
      </c>
      <c r="V332" s="18">
        <v>85656.3</v>
      </c>
      <c r="W332" s="19">
        <v>4485495</v>
      </c>
      <c r="X332" s="19">
        <v>4487</v>
      </c>
    </row>
    <row r="333" spans="1:24" x14ac:dyDescent="0.2">
      <c r="A333" s="15">
        <v>2022</v>
      </c>
      <c r="B333" s="16">
        <v>5148</v>
      </c>
      <c r="C333" s="17" t="s">
        <v>385</v>
      </c>
      <c r="D333" s="15" t="s">
        <v>23</v>
      </c>
      <c r="E333" s="17" t="s">
        <v>24</v>
      </c>
      <c r="F333" s="15" t="s">
        <v>25</v>
      </c>
      <c r="G333" s="17" t="s">
        <v>98</v>
      </c>
      <c r="H333" s="17" t="s">
        <v>27</v>
      </c>
      <c r="I333" s="17" t="s">
        <v>28</v>
      </c>
      <c r="J333" s="18">
        <v>52453</v>
      </c>
      <c r="K333" s="19">
        <v>452285</v>
      </c>
      <c r="L333" s="19">
        <v>29806</v>
      </c>
      <c r="M333" s="20">
        <v>32471</v>
      </c>
      <c r="N333" s="21">
        <v>260987</v>
      </c>
      <c r="O333" s="21">
        <v>7669</v>
      </c>
      <c r="P333" s="22">
        <v>11092</v>
      </c>
      <c r="Q333" s="23">
        <v>136728</v>
      </c>
      <c r="R333" s="23">
        <v>17</v>
      </c>
      <c r="S333" s="24">
        <v>0</v>
      </c>
      <c r="T333" s="25">
        <v>0</v>
      </c>
      <c r="U333" s="25">
        <v>0</v>
      </c>
      <c r="V333" s="18">
        <v>96016</v>
      </c>
      <c r="W333" s="19">
        <v>850000</v>
      </c>
      <c r="X333" s="19">
        <v>37492</v>
      </c>
    </row>
    <row r="334" spans="1:24" x14ac:dyDescent="0.2">
      <c r="A334" s="15">
        <v>2022</v>
      </c>
      <c r="B334" s="16">
        <v>5175</v>
      </c>
      <c r="C334" s="17" t="s">
        <v>386</v>
      </c>
      <c r="D334" s="15" t="s">
        <v>23</v>
      </c>
      <c r="E334" s="17" t="s">
        <v>24</v>
      </c>
      <c r="F334" s="15" t="s">
        <v>25</v>
      </c>
      <c r="G334" s="17" t="s">
        <v>26</v>
      </c>
      <c r="H334" s="17" t="s">
        <v>31</v>
      </c>
      <c r="I334" s="17" t="s">
        <v>36</v>
      </c>
      <c r="J334" s="18">
        <v>66909.100000000006</v>
      </c>
      <c r="K334" s="19">
        <v>541455</v>
      </c>
      <c r="L334" s="19">
        <v>37127</v>
      </c>
      <c r="M334" s="20">
        <v>21773.5</v>
      </c>
      <c r="N334" s="21">
        <v>189982</v>
      </c>
      <c r="O334" s="21">
        <v>3639</v>
      </c>
      <c r="P334" s="22">
        <v>8786.1</v>
      </c>
      <c r="Q334" s="23">
        <v>95675</v>
      </c>
      <c r="R334" s="23">
        <v>23</v>
      </c>
      <c r="S334" s="24" t="s">
        <v>37</v>
      </c>
      <c r="T334" s="25" t="s">
        <v>37</v>
      </c>
      <c r="U334" s="25" t="s">
        <v>37</v>
      </c>
      <c r="V334" s="18">
        <v>97468.7</v>
      </c>
      <c r="W334" s="19">
        <v>827112</v>
      </c>
      <c r="X334" s="19">
        <v>40789</v>
      </c>
    </row>
    <row r="335" spans="1:24" x14ac:dyDescent="0.2">
      <c r="A335" s="15">
        <v>2022</v>
      </c>
      <c r="B335" s="16">
        <v>5202</v>
      </c>
      <c r="C335" s="17" t="s">
        <v>387</v>
      </c>
      <c r="D335" s="15" t="s">
        <v>23</v>
      </c>
      <c r="E335" s="17" t="s">
        <v>24</v>
      </c>
      <c r="F335" s="15" t="s">
        <v>25</v>
      </c>
      <c r="G335" s="17" t="s">
        <v>80</v>
      </c>
      <c r="H335" s="17" t="s">
        <v>31</v>
      </c>
      <c r="I335" s="17" t="s">
        <v>36</v>
      </c>
      <c r="J335" s="18">
        <v>243146.3</v>
      </c>
      <c r="K335" s="19">
        <v>1685368</v>
      </c>
      <c r="L335" s="19">
        <v>107079</v>
      </c>
      <c r="M335" s="20">
        <v>30570.400000000001</v>
      </c>
      <c r="N335" s="21">
        <v>207410</v>
      </c>
      <c r="O335" s="21">
        <v>7651</v>
      </c>
      <c r="P335" s="22">
        <v>36885.800000000003</v>
      </c>
      <c r="Q335" s="23">
        <v>279499</v>
      </c>
      <c r="R335" s="23">
        <v>535</v>
      </c>
      <c r="S335" s="24" t="s">
        <v>37</v>
      </c>
      <c r="T335" s="25" t="s">
        <v>37</v>
      </c>
      <c r="U335" s="25" t="s">
        <v>37</v>
      </c>
      <c r="V335" s="18">
        <v>310602.5</v>
      </c>
      <c r="W335" s="19">
        <v>2172277</v>
      </c>
      <c r="X335" s="19">
        <v>115265</v>
      </c>
    </row>
    <row r="336" spans="1:24" x14ac:dyDescent="0.2">
      <c r="A336" s="15">
        <v>2022</v>
      </c>
      <c r="B336" s="16">
        <v>5204</v>
      </c>
      <c r="C336" s="17" t="s">
        <v>388</v>
      </c>
      <c r="D336" s="15" t="s">
        <v>23</v>
      </c>
      <c r="E336" s="17" t="s">
        <v>24</v>
      </c>
      <c r="F336" s="15" t="s">
        <v>25</v>
      </c>
      <c r="G336" s="17" t="s">
        <v>54</v>
      </c>
      <c r="H336" s="17" t="s">
        <v>31</v>
      </c>
      <c r="I336" s="17" t="s">
        <v>55</v>
      </c>
      <c r="J336" s="18">
        <v>42109</v>
      </c>
      <c r="K336" s="19">
        <v>309434</v>
      </c>
      <c r="L336" s="19">
        <v>21448</v>
      </c>
      <c r="M336" s="20">
        <v>22911</v>
      </c>
      <c r="N336" s="21">
        <v>174593</v>
      </c>
      <c r="O336" s="21">
        <v>4349</v>
      </c>
      <c r="P336" s="22">
        <v>8229</v>
      </c>
      <c r="Q336" s="23">
        <v>89575</v>
      </c>
      <c r="R336" s="23">
        <v>29</v>
      </c>
      <c r="S336" s="24" t="s">
        <v>37</v>
      </c>
      <c r="T336" s="25" t="s">
        <v>37</v>
      </c>
      <c r="U336" s="25" t="s">
        <v>37</v>
      </c>
      <c r="V336" s="18">
        <v>73249</v>
      </c>
      <c r="W336" s="19">
        <v>573602</v>
      </c>
      <c r="X336" s="19">
        <v>25826</v>
      </c>
    </row>
    <row r="337" spans="1:24" x14ac:dyDescent="0.2">
      <c r="A337" s="15">
        <v>2022</v>
      </c>
      <c r="B337" s="16">
        <v>5309</v>
      </c>
      <c r="C337" s="17" t="s">
        <v>389</v>
      </c>
      <c r="D337" s="15" t="s">
        <v>23</v>
      </c>
      <c r="E337" s="17" t="s">
        <v>24</v>
      </c>
      <c r="F337" s="15" t="s">
        <v>25</v>
      </c>
      <c r="G337" s="17" t="s">
        <v>54</v>
      </c>
      <c r="H337" s="17" t="s">
        <v>27</v>
      </c>
      <c r="I337" s="17" t="s">
        <v>55</v>
      </c>
      <c r="J337" s="18">
        <v>41334</v>
      </c>
      <c r="K337" s="19">
        <v>369093</v>
      </c>
      <c r="L337" s="19">
        <v>26435</v>
      </c>
      <c r="M337" s="20">
        <v>41574</v>
      </c>
      <c r="N337" s="21">
        <v>421129</v>
      </c>
      <c r="O337" s="21">
        <v>5354</v>
      </c>
      <c r="P337" s="22">
        <v>12557</v>
      </c>
      <c r="Q337" s="23">
        <v>159740</v>
      </c>
      <c r="R337" s="23">
        <v>10</v>
      </c>
      <c r="S337" s="24" t="s">
        <v>37</v>
      </c>
      <c r="T337" s="25" t="s">
        <v>37</v>
      </c>
      <c r="U337" s="25" t="s">
        <v>37</v>
      </c>
      <c r="V337" s="18">
        <v>95465</v>
      </c>
      <c r="W337" s="19">
        <v>949962</v>
      </c>
      <c r="X337" s="19">
        <v>31799</v>
      </c>
    </row>
    <row r="338" spans="1:24" x14ac:dyDescent="0.2">
      <c r="A338" s="15">
        <v>2022</v>
      </c>
      <c r="B338" s="16">
        <v>5325</v>
      </c>
      <c r="C338" s="17" t="s">
        <v>390</v>
      </c>
      <c r="D338" s="15" t="s">
        <v>23</v>
      </c>
      <c r="E338" s="17" t="s">
        <v>24</v>
      </c>
      <c r="F338" s="15" t="s">
        <v>25</v>
      </c>
      <c r="G338" s="17" t="s">
        <v>65</v>
      </c>
      <c r="H338" s="17" t="s">
        <v>27</v>
      </c>
      <c r="I338" s="17" t="s">
        <v>55</v>
      </c>
      <c r="J338" s="18">
        <v>5865.3</v>
      </c>
      <c r="K338" s="19">
        <v>56408</v>
      </c>
      <c r="L338" s="19">
        <v>4091</v>
      </c>
      <c r="M338" s="20">
        <v>24217.5</v>
      </c>
      <c r="N338" s="21">
        <v>226084</v>
      </c>
      <c r="O338" s="21">
        <v>1721</v>
      </c>
      <c r="P338" s="22" t="s">
        <v>37</v>
      </c>
      <c r="Q338" s="23" t="s">
        <v>37</v>
      </c>
      <c r="R338" s="23" t="s">
        <v>37</v>
      </c>
      <c r="S338" s="24" t="s">
        <v>37</v>
      </c>
      <c r="T338" s="25" t="s">
        <v>37</v>
      </c>
      <c r="U338" s="25" t="s">
        <v>37</v>
      </c>
      <c r="V338" s="18">
        <v>30082.799999999999</v>
      </c>
      <c r="W338" s="19">
        <v>282492</v>
      </c>
      <c r="X338" s="19">
        <v>5812</v>
      </c>
    </row>
    <row r="339" spans="1:24" x14ac:dyDescent="0.2">
      <c r="A339" s="15">
        <v>2022</v>
      </c>
      <c r="B339" s="16">
        <v>5326</v>
      </c>
      <c r="C339" s="17" t="s">
        <v>391</v>
      </c>
      <c r="D339" s="15" t="s">
        <v>23</v>
      </c>
      <c r="E339" s="17" t="s">
        <v>24</v>
      </c>
      <c r="F339" s="15" t="s">
        <v>25</v>
      </c>
      <c r="G339" s="17" t="s">
        <v>89</v>
      </c>
      <c r="H339" s="17" t="s">
        <v>153</v>
      </c>
      <c r="I339" s="17" t="s">
        <v>392</v>
      </c>
      <c r="J339" s="18">
        <v>14526</v>
      </c>
      <c r="K339" s="19">
        <v>473999</v>
      </c>
      <c r="L339" s="19">
        <v>16211</v>
      </c>
      <c r="M339" s="20">
        <v>10133</v>
      </c>
      <c r="N339" s="21">
        <v>330208</v>
      </c>
      <c r="O339" s="21">
        <v>891</v>
      </c>
      <c r="P339" s="22">
        <v>21379</v>
      </c>
      <c r="Q339" s="23">
        <v>495488</v>
      </c>
      <c r="R339" s="23">
        <v>7</v>
      </c>
      <c r="S339" s="24" t="s">
        <v>37</v>
      </c>
      <c r="T339" s="25" t="s">
        <v>37</v>
      </c>
      <c r="U339" s="25" t="s">
        <v>37</v>
      </c>
      <c r="V339" s="18">
        <v>46038</v>
      </c>
      <c r="W339" s="19">
        <v>1299695</v>
      </c>
      <c r="X339" s="19">
        <v>17109</v>
      </c>
    </row>
    <row r="340" spans="1:24" x14ac:dyDescent="0.2">
      <c r="A340" s="15">
        <v>2022</v>
      </c>
      <c r="B340" s="16">
        <v>5335</v>
      </c>
      <c r="C340" s="17" t="s">
        <v>393</v>
      </c>
      <c r="D340" s="15" t="s">
        <v>23</v>
      </c>
      <c r="E340" s="17" t="s">
        <v>24</v>
      </c>
      <c r="F340" s="15" t="s">
        <v>25</v>
      </c>
      <c r="G340" s="17" t="s">
        <v>160</v>
      </c>
      <c r="H340" s="17" t="s">
        <v>27</v>
      </c>
      <c r="I340" s="17" t="s">
        <v>32</v>
      </c>
      <c r="J340" s="18">
        <v>30791</v>
      </c>
      <c r="K340" s="19">
        <v>216310</v>
      </c>
      <c r="L340" s="19">
        <v>21281</v>
      </c>
      <c r="M340" s="20">
        <v>28667</v>
      </c>
      <c r="N340" s="21">
        <v>221060</v>
      </c>
      <c r="O340" s="21">
        <v>3436</v>
      </c>
      <c r="P340" s="22">
        <v>27883</v>
      </c>
      <c r="Q340" s="23">
        <v>285442</v>
      </c>
      <c r="R340" s="23">
        <v>39</v>
      </c>
      <c r="S340" s="24" t="s">
        <v>37</v>
      </c>
      <c r="T340" s="25" t="s">
        <v>37</v>
      </c>
      <c r="U340" s="25" t="s">
        <v>37</v>
      </c>
      <c r="V340" s="18">
        <v>87341</v>
      </c>
      <c r="W340" s="19">
        <v>722812</v>
      </c>
      <c r="X340" s="19">
        <v>24756</v>
      </c>
    </row>
    <row r="341" spans="1:24" x14ac:dyDescent="0.2">
      <c r="A341" s="15">
        <v>2022</v>
      </c>
      <c r="B341" s="16">
        <v>5336</v>
      </c>
      <c r="C341" s="17" t="s">
        <v>394</v>
      </c>
      <c r="D341" s="15" t="s">
        <v>23</v>
      </c>
      <c r="E341" s="17" t="s">
        <v>24</v>
      </c>
      <c r="F341" s="15" t="s">
        <v>25</v>
      </c>
      <c r="G341" s="17" t="s">
        <v>161</v>
      </c>
      <c r="H341" s="17" t="s">
        <v>27</v>
      </c>
      <c r="I341" s="17" t="s">
        <v>32</v>
      </c>
      <c r="J341" s="18">
        <v>7946</v>
      </c>
      <c r="K341" s="19">
        <v>53893</v>
      </c>
      <c r="L341" s="19">
        <v>5836</v>
      </c>
      <c r="M341" s="20">
        <v>4530</v>
      </c>
      <c r="N341" s="21">
        <v>31481</v>
      </c>
      <c r="O341" s="21">
        <v>903</v>
      </c>
      <c r="P341" s="22">
        <v>15393</v>
      </c>
      <c r="Q341" s="23">
        <v>132793</v>
      </c>
      <c r="R341" s="23">
        <v>112</v>
      </c>
      <c r="S341" s="24" t="s">
        <v>37</v>
      </c>
      <c r="T341" s="25" t="s">
        <v>37</v>
      </c>
      <c r="U341" s="25" t="s">
        <v>37</v>
      </c>
      <c r="V341" s="18">
        <v>27869</v>
      </c>
      <c r="W341" s="19">
        <v>218167</v>
      </c>
      <c r="X341" s="19">
        <v>6851</v>
      </c>
    </row>
    <row r="342" spans="1:24" x14ac:dyDescent="0.2">
      <c r="A342" s="15">
        <v>2022</v>
      </c>
      <c r="B342" s="16">
        <v>5394</v>
      </c>
      <c r="C342" s="17" t="s">
        <v>395</v>
      </c>
      <c r="D342" s="15" t="s">
        <v>23</v>
      </c>
      <c r="E342" s="17" t="s">
        <v>24</v>
      </c>
      <c r="F342" s="15" t="s">
        <v>25</v>
      </c>
      <c r="G342" s="17" t="s">
        <v>72</v>
      </c>
      <c r="H342" s="17" t="s">
        <v>31</v>
      </c>
      <c r="I342" s="17" t="s">
        <v>36</v>
      </c>
      <c r="J342" s="18">
        <v>21281</v>
      </c>
      <c r="K342" s="19">
        <v>169439</v>
      </c>
      <c r="L342" s="19">
        <v>13210</v>
      </c>
      <c r="M342" s="20">
        <v>2328</v>
      </c>
      <c r="N342" s="21">
        <v>18984</v>
      </c>
      <c r="O342" s="21">
        <v>953</v>
      </c>
      <c r="P342" s="22">
        <v>9081</v>
      </c>
      <c r="Q342" s="23">
        <v>98486</v>
      </c>
      <c r="R342" s="23">
        <v>87</v>
      </c>
      <c r="S342" s="24" t="s">
        <v>37</v>
      </c>
      <c r="T342" s="25" t="s">
        <v>37</v>
      </c>
      <c r="U342" s="25" t="s">
        <v>37</v>
      </c>
      <c r="V342" s="18">
        <v>32690</v>
      </c>
      <c r="W342" s="19">
        <v>286909</v>
      </c>
      <c r="X342" s="19">
        <v>14250</v>
      </c>
    </row>
    <row r="343" spans="1:24" x14ac:dyDescent="0.2">
      <c r="A343" s="15">
        <v>2022</v>
      </c>
      <c r="B343" s="16">
        <v>5399</v>
      </c>
      <c r="C343" s="17" t="s">
        <v>396</v>
      </c>
      <c r="D343" s="15" t="s">
        <v>23</v>
      </c>
      <c r="E343" s="17" t="s">
        <v>24</v>
      </c>
      <c r="F343" s="15" t="s">
        <v>25</v>
      </c>
      <c r="G343" s="17" t="s">
        <v>98</v>
      </c>
      <c r="H343" s="17" t="s">
        <v>31</v>
      </c>
      <c r="I343" s="17" t="s">
        <v>28</v>
      </c>
      <c r="J343" s="18">
        <v>138964</v>
      </c>
      <c r="K343" s="19">
        <v>1127298</v>
      </c>
      <c r="L343" s="19">
        <v>68879</v>
      </c>
      <c r="M343" s="20">
        <v>67475</v>
      </c>
      <c r="N343" s="21">
        <v>500430</v>
      </c>
      <c r="O343" s="21">
        <v>12989</v>
      </c>
      <c r="P343" s="22">
        <v>22812</v>
      </c>
      <c r="Q343" s="23">
        <v>306722</v>
      </c>
      <c r="R343" s="23">
        <v>15</v>
      </c>
      <c r="S343" s="24">
        <v>0</v>
      </c>
      <c r="T343" s="25">
        <v>0</v>
      </c>
      <c r="U343" s="25">
        <v>0</v>
      </c>
      <c r="V343" s="18">
        <v>229251</v>
      </c>
      <c r="W343" s="19">
        <v>1934450</v>
      </c>
      <c r="X343" s="19">
        <v>81883</v>
      </c>
    </row>
    <row r="344" spans="1:24" x14ac:dyDescent="0.2">
      <c r="A344" s="15">
        <v>2022</v>
      </c>
      <c r="B344" s="16">
        <v>5416</v>
      </c>
      <c r="C344" s="17" t="s">
        <v>397</v>
      </c>
      <c r="D344" s="15" t="s">
        <v>23</v>
      </c>
      <c r="E344" s="17" t="s">
        <v>24</v>
      </c>
      <c r="F344" s="15" t="s">
        <v>25</v>
      </c>
      <c r="G344" s="17" t="s">
        <v>67</v>
      </c>
      <c r="H344" s="17" t="s">
        <v>51</v>
      </c>
      <c r="I344" s="17" t="s">
        <v>68</v>
      </c>
      <c r="J344" s="18">
        <v>2403248.7000000002</v>
      </c>
      <c r="K344" s="19">
        <v>23015861</v>
      </c>
      <c r="L344" s="19">
        <v>1837991</v>
      </c>
      <c r="M344" s="20">
        <v>1859802.3</v>
      </c>
      <c r="N344" s="21">
        <v>24528595</v>
      </c>
      <c r="O344" s="21">
        <v>304584</v>
      </c>
      <c r="P344" s="22">
        <v>732728.3</v>
      </c>
      <c r="Q344" s="23">
        <v>12449648</v>
      </c>
      <c r="R344" s="23">
        <v>4545</v>
      </c>
      <c r="S344" s="24">
        <v>1117.2</v>
      </c>
      <c r="T344" s="25">
        <v>14681</v>
      </c>
      <c r="U344" s="25">
        <v>1</v>
      </c>
      <c r="V344" s="18">
        <v>4996896.5</v>
      </c>
      <c r="W344" s="19">
        <v>60008785</v>
      </c>
      <c r="X344" s="19">
        <v>2147121</v>
      </c>
    </row>
    <row r="345" spans="1:24" x14ac:dyDescent="0.2">
      <c r="A345" s="15">
        <v>2022</v>
      </c>
      <c r="B345" s="16">
        <v>5416</v>
      </c>
      <c r="C345" s="17" t="s">
        <v>397</v>
      </c>
      <c r="D345" s="15" t="s">
        <v>23</v>
      </c>
      <c r="E345" s="17" t="s">
        <v>24</v>
      </c>
      <c r="F345" s="15" t="s">
        <v>25</v>
      </c>
      <c r="G345" s="17" t="s">
        <v>48</v>
      </c>
      <c r="H345" s="17" t="s">
        <v>51</v>
      </c>
      <c r="I345" s="17" t="s">
        <v>68</v>
      </c>
      <c r="J345" s="18">
        <v>823796.2</v>
      </c>
      <c r="K345" s="19">
        <v>7134506</v>
      </c>
      <c r="L345" s="19">
        <v>540420</v>
      </c>
      <c r="M345" s="20">
        <v>505597.8</v>
      </c>
      <c r="N345" s="21">
        <v>5590032</v>
      </c>
      <c r="O345" s="21">
        <v>102650</v>
      </c>
      <c r="P345" s="22">
        <v>504532.9</v>
      </c>
      <c r="Q345" s="23">
        <v>8543696</v>
      </c>
      <c r="R345" s="23">
        <v>1521</v>
      </c>
      <c r="S345" s="24" t="s">
        <v>37</v>
      </c>
      <c r="T345" s="25" t="s">
        <v>37</v>
      </c>
      <c r="U345" s="25" t="s">
        <v>37</v>
      </c>
      <c r="V345" s="18">
        <v>1833926.9</v>
      </c>
      <c r="W345" s="19">
        <v>21268234</v>
      </c>
      <c r="X345" s="19">
        <v>644591</v>
      </c>
    </row>
    <row r="346" spans="1:24" x14ac:dyDescent="0.2">
      <c r="A346" s="15">
        <v>2022</v>
      </c>
      <c r="B346" s="16">
        <v>5417</v>
      </c>
      <c r="C346" s="17" t="s">
        <v>398</v>
      </c>
      <c r="D346" s="15" t="s">
        <v>23</v>
      </c>
      <c r="E346" s="17" t="s">
        <v>24</v>
      </c>
      <c r="F346" s="15" t="s">
        <v>25</v>
      </c>
      <c r="G346" s="17" t="s">
        <v>35</v>
      </c>
      <c r="H346" s="17" t="s">
        <v>31</v>
      </c>
      <c r="I346" s="17" t="s">
        <v>36</v>
      </c>
      <c r="J346" s="18">
        <v>16490</v>
      </c>
      <c r="K346" s="19">
        <v>114202</v>
      </c>
      <c r="L346" s="19">
        <v>9311</v>
      </c>
      <c r="M346" s="20">
        <v>5899</v>
      </c>
      <c r="N346" s="21">
        <v>53985</v>
      </c>
      <c r="O346" s="21">
        <v>1056</v>
      </c>
      <c r="P346" s="22">
        <v>4683</v>
      </c>
      <c r="Q346" s="23">
        <v>56554</v>
      </c>
      <c r="R346" s="23">
        <v>5</v>
      </c>
      <c r="S346" s="24" t="s">
        <v>37</v>
      </c>
      <c r="T346" s="25" t="s">
        <v>37</v>
      </c>
      <c r="U346" s="25" t="s">
        <v>37</v>
      </c>
      <c r="V346" s="18">
        <v>27072</v>
      </c>
      <c r="W346" s="19">
        <v>224741</v>
      </c>
      <c r="X346" s="19">
        <v>10372</v>
      </c>
    </row>
    <row r="347" spans="1:24" x14ac:dyDescent="0.2">
      <c r="A347" s="15">
        <v>2022</v>
      </c>
      <c r="B347" s="16">
        <v>5470</v>
      </c>
      <c r="C347" s="17" t="s">
        <v>399</v>
      </c>
      <c r="D347" s="15" t="s">
        <v>91</v>
      </c>
      <c r="E347" s="17" t="s">
        <v>24</v>
      </c>
      <c r="F347" s="15" t="s">
        <v>25</v>
      </c>
      <c r="G347" s="17" t="s">
        <v>92</v>
      </c>
      <c r="H347" s="17" t="s">
        <v>41</v>
      </c>
      <c r="I347" s="17" t="s">
        <v>93</v>
      </c>
      <c r="J347" s="18">
        <v>0</v>
      </c>
      <c r="K347" s="19">
        <v>0</v>
      </c>
      <c r="L347" s="19">
        <v>0</v>
      </c>
      <c r="M347" s="20">
        <v>2253.4</v>
      </c>
      <c r="N347" s="21">
        <v>19055</v>
      </c>
      <c r="O347" s="21">
        <v>1</v>
      </c>
      <c r="P347" s="22">
        <v>18385.3</v>
      </c>
      <c r="Q347" s="23">
        <v>186370</v>
      </c>
      <c r="R347" s="23">
        <v>1</v>
      </c>
      <c r="S347" s="24">
        <v>0</v>
      </c>
      <c r="T347" s="25">
        <v>0</v>
      </c>
      <c r="U347" s="25">
        <v>0</v>
      </c>
      <c r="V347" s="18">
        <v>20638.7</v>
      </c>
      <c r="W347" s="19">
        <v>205425</v>
      </c>
      <c r="X347" s="19">
        <v>2</v>
      </c>
    </row>
    <row r="348" spans="1:24" x14ac:dyDescent="0.2">
      <c r="A348" s="15">
        <v>2022</v>
      </c>
      <c r="B348" s="16">
        <v>5480</v>
      </c>
      <c r="C348" s="17" t="s">
        <v>400</v>
      </c>
      <c r="D348" s="15" t="s">
        <v>23</v>
      </c>
      <c r="E348" s="17" t="s">
        <v>24</v>
      </c>
      <c r="F348" s="15" t="s">
        <v>25</v>
      </c>
      <c r="G348" s="17" t="s">
        <v>203</v>
      </c>
      <c r="H348" s="17" t="s">
        <v>27</v>
      </c>
      <c r="I348" s="17" t="s">
        <v>136</v>
      </c>
      <c r="J348" s="18">
        <v>15814.3</v>
      </c>
      <c r="K348" s="19">
        <v>96531</v>
      </c>
      <c r="L348" s="19">
        <v>11486</v>
      </c>
      <c r="M348" s="20">
        <v>4880.8</v>
      </c>
      <c r="N348" s="21">
        <v>30884</v>
      </c>
      <c r="O348" s="21">
        <v>1551</v>
      </c>
      <c r="P348" s="22">
        <v>21265</v>
      </c>
      <c r="Q348" s="23">
        <v>164529</v>
      </c>
      <c r="R348" s="23">
        <v>345</v>
      </c>
      <c r="S348" s="24">
        <v>0</v>
      </c>
      <c r="T348" s="25">
        <v>0</v>
      </c>
      <c r="U348" s="25" t="s">
        <v>37</v>
      </c>
      <c r="V348" s="18">
        <v>41960.1</v>
      </c>
      <c r="W348" s="19">
        <v>291944</v>
      </c>
      <c r="X348" s="19">
        <v>13382</v>
      </c>
    </row>
    <row r="349" spans="1:24" x14ac:dyDescent="0.2">
      <c r="A349" s="15">
        <v>2022</v>
      </c>
      <c r="B349" s="16">
        <v>5487</v>
      </c>
      <c r="C349" s="17" t="s">
        <v>401</v>
      </c>
      <c r="D349" s="15" t="s">
        <v>23</v>
      </c>
      <c r="E349" s="17" t="s">
        <v>24</v>
      </c>
      <c r="F349" s="15" t="s">
        <v>25</v>
      </c>
      <c r="G349" s="17" t="s">
        <v>44</v>
      </c>
      <c r="H349" s="17" t="s">
        <v>51</v>
      </c>
      <c r="I349" s="17" t="s">
        <v>32</v>
      </c>
      <c r="J349" s="18">
        <v>605228.80000000005</v>
      </c>
      <c r="K349" s="19">
        <v>3235882</v>
      </c>
      <c r="L349" s="19">
        <v>433718</v>
      </c>
      <c r="M349" s="20">
        <v>176373.3</v>
      </c>
      <c r="N349" s="21">
        <v>1143898</v>
      </c>
      <c r="O349" s="21">
        <v>39749</v>
      </c>
      <c r="P349" s="22">
        <v>13413.1</v>
      </c>
      <c r="Q349" s="23">
        <v>101521</v>
      </c>
      <c r="R349" s="23">
        <v>420</v>
      </c>
      <c r="S349" s="24">
        <v>0</v>
      </c>
      <c r="T349" s="25">
        <v>0</v>
      </c>
      <c r="U349" s="25">
        <v>0</v>
      </c>
      <c r="V349" s="18">
        <v>795015.2</v>
      </c>
      <c r="W349" s="19">
        <v>4481301</v>
      </c>
      <c r="X349" s="19">
        <v>473887</v>
      </c>
    </row>
    <row r="350" spans="1:24" x14ac:dyDescent="0.2">
      <c r="A350" s="15">
        <v>2022</v>
      </c>
      <c r="B350" s="16">
        <v>5487</v>
      </c>
      <c r="C350" s="17" t="s">
        <v>401</v>
      </c>
      <c r="D350" s="15" t="s">
        <v>112</v>
      </c>
      <c r="E350" s="17" t="s">
        <v>113</v>
      </c>
      <c r="F350" s="15" t="s">
        <v>25</v>
      </c>
      <c r="G350" s="17" t="s">
        <v>44</v>
      </c>
      <c r="H350" s="17" t="s">
        <v>51</v>
      </c>
      <c r="I350" s="17" t="s">
        <v>32</v>
      </c>
      <c r="J350" s="18">
        <v>95543</v>
      </c>
      <c r="K350" s="19">
        <v>931830</v>
      </c>
      <c r="L350" s="19">
        <v>119775</v>
      </c>
      <c r="M350" s="20">
        <v>150908.29999999999</v>
      </c>
      <c r="N350" s="21">
        <v>4698590</v>
      </c>
      <c r="O350" s="21">
        <v>22308</v>
      </c>
      <c r="P350" s="22">
        <v>36649.699999999997</v>
      </c>
      <c r="Q350" s="23">
        <v>2496847</v>
      </c>
      <c r="R350" s="23">
        <v>637</v>
      </c>
      <c r="S350" s="24">
        <v>1355.9</v>
      </c>
      <c r="T350" s="25">
        <v>14430</v>
      </c>
      <c r="U350" s="25">
        <v>1</v>
      </c>
      <c r="V350" s="18">
        <v>284456.90000000002</v>
      </c>
      <c r="W350" s="19">
        <v>8141697</v>
      </c>
      <c r="X350" s="19">
        <v>142721</v>
      </c>
    </row>
    <row r="351" spans="1:24" x14ac:dyDescent="0.2">
      <c r="A351" s="15">
        <v>2022</v>
      </c>
      <c r="B351" s="16">
        <v>5509</v>
      </c>
      <c r="C351" s="17" t="s">
        <v>402</v>
      </c>
      <c r="D351" s="15" t="s">
        <v>23</v>
      </c>
      <c r="E351" s="17" t="s">
        <v>24</v>
      </c>
      <c r="F351" s="15" t="s">
        <v>25</v>
      </c>
      <c r="G351" s="17" t="s">
        <v>98</v>
      </c>
      <c r="H351" s="17" t="s">
        <v>27</v>
      </c>
      <c r="I351" s="17" t="s">
        <v>28</v>
      </c>
      <c r="J351" s="18">
        <v>15369</v>
      </c>
      <c r="K351" s="19">
        <v>133654</v>
      </c>
      <c r="L351" s="19">
        <v>9470</v>
      </c>
      <c r="M351" s="20">
        <v>17227</v>
      </c>
      <c r="N351" s="21">
        <v>145841</v>
      </c>
      <c r="O351" s="21">
        <v>2551</v>
      </c>
      <c r="P351" s="22">
        <v>9251</v>
      </c>
      <c r="Q351" s="23">
        <v>120218</v>
      </c>
      <c r="R351" s="23">
        <v>11</v>
      </c>
      <c r="S351" s="24">
        <v>0</v>
      </c>
      <c r="T351" s="25">
        <v>0</v>
      </c>
      <c r="U351" s="25">
        <v>0</v>
      </c>
      <c r="V351" s="18">
        <v>41847</v>
      </c>
      <c r="W351" s="19">
        <v>399713</v>
      </c>
      <c r="X351" s="19">
        <v>12032</v>
      </c>
    </row>
    <row r="352" spans="1:24" x14ac:dyDescent="0.2">
      <c r="A352" s="15">
        <v>2022</v>
      </c>
      <c r="B352" s="16">
        <v>5535</v>
      </c>
      <c r="C352" s="17" t="s">
        <v>403</v>
      </c>
      <c r="D352" s="15" t="s">
        <v>23</v>
      </c>
      <c r="E352" s="17" t="s">
        <v>24</v>
      </c>
      <c r="F352" s="15" t="s">
        <v>25</v>
      </c>
      <c r="G352" s="17" t="s">
        <v>124</v>
      </c>
      <c r="H352" s="17" t="s">
        <v>31</v>
      </c>
      <c r="I352" s="17" t="s">
        <v>36</v>
      </c>
      <c r="J352" s="18">
        <v>28658.5</v>
      </c>
      <c r="K352" s="19">
        <v>203273</v>
      </c>
      <c r="L352" s="19">
        <v>13682</v>
      </c>
      <c r="M352" s="20">
        <v>13855.5</v>
      </c>
      <c r="N352" s="21">
        <v>127457</v>
      </c>
      <c r="O352" s="21">
        <v>1696</v>
      </c>
      <c r="P352" s="22" t="s">
        <v>37</v>
      </c>
      <c r="Q352" s="23" t="s">
        <v>37</v>
      </c>
      <c r="R352" s="23" t="s">
        <v>37</v>
      </c>
      <c r="S352" s="24" t="s">
        <v>37</v>
      </c>
      <c r="T352" s="25" t="s">
        <v>37</v>
      </c>
      <c r="U352" s="25" t="s">
        <v>37</v>
      </c>
      <c r="V352" s="18">
        <v>42514</v>
      </c>
      <c r="W352" s="19">
        <v>330730</v>
      </c>
      <c r="X352" s="19">
        <v>15378</v>
      </c>
    </row>
    <row r="353" spans="1:24" x14ac:dyDescent="0.2">
      <c r="A353" s="15">
        <v>2022</v>
      </c>
      <c r="B353" s="16">
        <v>5551</v>
      </c>
      <c r="C353" s="17" t="s">
        <v>404</v>
      </c>
      <c r="D353" s="15" t="s">
        <v>23</v>
      </c>
      <c r="E353" s="17" t="s">
        <v>24</v>
      </c>
      <c r="F353" s="15" t="s">
        <v>25</v>
      </c>
      <c r="G353" s="17" t="s">
        <v>35</v>
      </c>
      <c r="H353" s="17" t="s">
        <v>27</v>
      </c>
      <c r="I353" s="17" t="s">
        <v>36</v>
      </c>
      <c r="J353" s="18">
        <v>900.3</v>
      </c>
      <c r="K353" s="19">
        <v>6337</v>
      </c>
      <c r="L353" s="19">
        <v>1038</v>
      </c>
      <c r="M353" s="20">
        <v>2801.1</v>
      </c>
      <c r="N353" s="21">
        <v>23626</v>
      </c>
      <c r="O353" s="21">
        <v>526</v>
      </c>
      <c r="P353" s="22">
        <v>0</v>
      </c>
      <c r="Q353" s="23">
        <v>0</v>
      </c>
      <c r="R353" s="23">
        <v>0</v>
      </c>
      <c r="S353" s="24">
        <v>0</v>
      </c>
      <c r="T353" s="25">
        <v>0</v>
      </c>
      <c r="U353" s="25">
        <v>0</v>
      </c>
      <c r="V353" s="18">
        <v>3701.4</v>
      </c>
      <c r="W353" s="19">
        <v>29963</v>
      </c>
      <c r="X353" s="19">
        <v>1564</v>
      </c>
    </row>
    <row r="354" spans="1:24" x14ac:dyDescent="0.2">
      <c r="A354" s="15">
        <v>2022</v>
      </c>
      <c r="B354" s="16">
        <v>5574</v>
      </c>
      <c r="C354" s="17" t="s">
        <v>405</v>
      </c>
      <c r="D354" s="15" t="s">
        <v>23</v>
      </c>
      <c r="E354" s="17" t="s">
        <v>24</v>
      </c>
      <c r="F354" s="15" t="s">
        <v>25</v>
      </c>
      <c r="G354" s="17" t="s">
        <v>46</v>
      </c>
      <c r="H354" s="17" t="s">
        <v>31</v>
      </c>
      <c r="I354" s="17" t="s">
        <v>36</v>
      </c>
      <c r="J354" s="18">
        <v>86308.5</v>
      </c>
      <c r="K354" s="19">
        <v>552857</v>
      </c>
      <c r="L354" s="19">
        <v>52366</v>
      </c>
      <c r="M354" s="20">
        <v>29380.400000000001</v>
      </c>
      <c r="N354" s="21">
        <v>249041</v>
      </c>
      <c r="O354" s="21">
        <v>6203</v>
      </c>
      <c r="P354" s="22">
        <v>9525.9</v>
      </c>
      <c r="Q354" s="23">
        <v>120297</v>
      </c>
      <c r="R354" s="23">
        <v>179</v>
      </c>
      <c r="S354" s="24">
        <v>0</v>
      </c>
      <c r="T354" s="25">
        <v>0</v>
      </c>
      <c r="U354" s="25">
        <v>0</v>
      </c>
      <c r="V354" s="18">
        <v>125214.8</v>
      </c>
      <c r="W354" s="19">
        <v>922195</v>
      </c>
      <c r="X354" s="19">
        <v>58748</v>
      </c>
    </row>
    <row r="355" spans="1:24" x14ac:dyDescent="0.2">
      <c r="A355" s="15">
        <v>2022</v>
      </c>
      <c r="B355" s="16">
        <v>5574</v>
      </c>
      <c r="C355" s="17" t="s">
        <v>405</v>
      </c>
      <c r="D355" s="15" t="s">
        <v>23</v>
      </c>
      <c r="E355" s="17" t="s">
        <v>24</v>
      </c>
      <c r="F355" s="15" t="s">
        <v>25</v>
      </c>
      <c r="G355" s="17" t="s">
        <v>35</v>
      </c>
      <c r="H355" s="17" t="s">
        <v>31</v>
      </c>
      <c r="I355" s="17" t="s">
        <v>36</v>
      </c>
      <c r="J355" s="18">
        <v>7437.1</v>
      </c>
      <c r="K355" s="19">
        <v>50212</v>
      </c>
      <c r="L355" s="19">
        <v>5116</v>
      </c>
      <c r="M355" s="20">
        <v>955.5</v>
      </c>
      <c r="N355" s="21">
        <v>7026</v>
      </c>
      <c r="O355" s="21">
        <v>379</v>
      </c>
      <c r="P355" s="22">
        <v>0</v>
      </c>
      <c r="Q355" s="23">
        <v>0</v>
      </c>
      <c r="R355" s="23">
        <v>0</v>
      </c>
      <c r="S355" s="24">
        <v>0</v>
      </c>
      <c r="T355" s="25">
        <v>0</v>
      </c>
      <c r="U355" s="25">
        <v>0</v>
      </c>
      <c r="V355" s="18">
        <v>8392.6</v>
      </c>
      <c r="W355" s="19">
        <v>57238</v>
      </c>
      <c r="X355" s="19">
        <v>5495</v>
      </c>
    </row>
    <row r="356" spans="1:24" x14ac:dyDescent="0.2">
      <c r="A356" s="15">
        <v>2022</v>
      </c>
      <c r="B356" s="16">
        <v>5578</v>
      </c>
      <c r="C356" s="17" t="s">
        <v>406</v>
      </c>
      <c r="D356" s="15" t="s">
        <v>23</v>
      </c>
      <c r="E356" s="17" t="s">
        <v>24</v>
      </c>
      <c r="F356" s="15" t="s">
        <v>25</v>
      </c>
      <c r="G356" s="17" t="s">
        <v>26</v>
      </c>
      <c r="H356" s="17" t="s">
        <v>31</v>
      </c>
      <c r="I356" s="17" t="s">
        <v>28</v>
      </c>
      <c r="J356" s="18">
        <v>18018</v>
      </c>
      <c r="K356" s="19">
        <v>127026</v>
      </c>
      <c r="L356" s="19">
        <v>9815</v>
      </c>
      <c r="M356" s="20">
        <v>12761</v>
      </c>
      <c r="N356" s="21">
        <v>91544</v>
      </c>
      <c r="O356" s="21">
        <v>3260</v>
      </c>
      <c r="P356" s="22">
        <v>0</v>
      </c>
      <c r="Q356" s="23">
        <v>0</v>
      </c>
      <c r="R356" s="23">
        <v>0</v>
      </c>
      <c r="S356" s="24">
        <v>0</v>
      </c>
      <c r="T356" s="25">
        <v>0</v>
      </c>
      <c r="U356" s="25">
        <v>0</v>
      </c>
      <c r="V356" s="18">
        <v>30779</v>
      </c>
      <c r="W356" s="19">
        <v>218570</v>
      </c>
      <c r="X356" s="19">
        <v>13075</v>
      </c>
    </row>
    <row r="357" spans="1:24" x14ac:dyDescent="0.2">
      <c r="A357" s="15">
        <v>2022</v>
      </c>
      <c r="B357" s="16">
        <v>5582</v>
      </c>
      <c r="C357" s="17" t="s">
        <v>407</v>
      </c>
      <c r="D357" s="15" t="s">
        <v>23</v>
      </c>
      <c r="E357" s="17" t="s">
        <v>24</v>
      </c>
      <c r="F357" s="15" t="s">
        <v>25</v>
      </c>
      <c r="G357" s="17" t="s">
        <v>65</v>
      </c>
      <c r="H357" s="17" t="s">
        <v>27</v>
      </c>
      <c r="I357" s="17" t="s">
        <v>55</v>
      </c>
      <c r="J357" s="18">
        <v>19228.7</v>
      </c>
      <c r="K357" s="19">
        <v>160296</v>
      </c>
      <c r="L357" s="19">
        <v>16114</v>
      </c>
      <c r="M357" s="20">
        <v>22435.599999999999</v>
      </c>
      <c r="N357" s="21">
        <v>290823</v>
      </c>
      <c r="O357" s="21">
        <v>1530</v>
      </c>
      <c r="P357" s="22" t="s">
        <v>37</v>
      </c>
      <c r="Q357" s="23" t="s">
        <v>37</v>
      </c>
      <c r="R357" s="23" t="s">
        <v>37</v>
      </c>
      <c r="S357" s="24" t="s">
        <v>37</v>
      </c>
      <c r="T357" s="25" t="s">
        <v>37</v>
      </c>
      <c r="U357" s="25" t="s">
        <v>37</v>
      </c>
      <c r="V357" s="18">
        <v>41664.300000000003</v>
      </c>
      <c r="W357" s="19">
        <v>451119</v>
      </c>
      <c r="X357" s="19">
        <v>17644</v>
      </c>
    </row>
    <row r="358" spans="1:24" x14ac:dyDescent="0.2">
      <c r="A358" s="15">
        <v>2022</v>
      </c>
      <c r="B358" s="16">
        <v>5585</v>
      </c>
      <c r="C358" s="17" t="s">
        <v>408</v>
      </c>
      <c r="D358" s="15" t="s">
        <v>23</v>
      </c>
      <c r="E358" s="17" t="s">
        <v>24</v>
      </c>
      <c r="F358" s="15" t="s">
        <v>25</v>
      </c>
      <c r="G358" s="17" t="s">
        <v>124</v>
      </c>
      <c r="H358" s="17" t="s">
        <v>31</v>
      </c>
      <c r="I358" s="17" t="s">
        <v>36</v>
      </c>
      <c r="J358" s="18">
        <v>26923</v>
      </c>
      <c r="K358" s="19">
        <v>177443</v>
      </c>
      <c r="L358" s="19">
        <v>11167</v>
      </c>
      <c r="M358" s="20">
        <v>7184</v>
      </c>
      <c r="N358" s="21">
        <v>50660</v>
      </c>
      <c r="O358" s="21">
        <v>2344</v>
      </c>
      <c r="P358" s="22">
        <v>2167</v>
      </c>
      <c r="Q358" s="23">
        <v>18284</v>
      </c>
      <c r="R358" s="23">
        <v>15</v>
      </c>
      <c r="S358" s="24" t="s">
        <v>37</v>
      </c>
      <c r="T358" s="25" t="s">
        <v>37</v>
      </c>
      <c r="U358" s="25" t="s">
        <v>37</v>
      </c>
      <c r="V358" s="18">
        <v>36274</v>
      </c>
      <c r="W358" s="19">
        <v>246387</v>
      </c>
      <c r="X358" s="19">
        <v>13526</v>
      </c>
    </row>
    <row r="359" spans="1:24" x14ac:dyDescent="0.2">
      <c r="A359" s="15">
        <v>2022</v>
      </c>
      <c r="B359" s="16">
        <v>5588</v>
      </c>
      <c r="C359" s="17" t="s">
        <v>409</v>
      </c>
      <c r="D359" s="15" t="s">
        <v>23</v>
      </c>
      <c r="E359" s="17" t="s">
        <v>24</v>
      </c>
      <c r="F359" s="15" t="s">
        <v>25</v>
      </c>
      <c r="G359" s="17" t="s">
        <v>87</v>
      </c>
      <c r="H359" s="17" t="s">
        <v>31</v>
      </c>
      <c r="I359" s="17" t="s">
        <v>36</v>
      </c>
      <c r="J359" s="18">
        <v>15989</v>
      </c>
      <c r="K359" s="19">
        <v>139574</v>
      </c>
      <c r="L359" s="19">
        <v>8000</v>
      </c>
      <c r="M359" s="20">
        <v>5523</v>
      </c>
      <c r="N359" s="21">
        <v>56609</v>
      </c>
      <c r="O359" s="21">
        <v>1153</v>
      </c>
      <c r="P359" s="22">
        <v>2303</v>
      </c>
      <c r="Q359" s="23">
        <v>30606</v>
      </c>
      <c r="R359" s="23">
        <v>6</v>
      </c>
      <c r="S359" s="24">
        <v>0</v>
      </c>
      <c r="T359" s="25">
        <v>0</v>
      </c>
      <c r="U359" s="25">
        <v>0</v>
      </c>
      <c r="V359" s="18">
        <v>23815</v>
      </c>
      <c r="W359" s="19">
        <v>226789</v>
      </c>
      <c r="X359" s="19">
        <v>9159</v>
      </c>
    </row>
    <row r="360" spans="1:24" x14ac:dyDescent="0.2">
      <c r="A360" s="15">
        <v>2022</v>
      </c>
      <c r="B360" s="16">
        <v>5598</v>
      </c>
      <c r="C360" s="17" t="s">
        <v>410</v>
      </c>
      <c r="D360" s="15" t="s">
        <v>23</v>
      </c>
      <c r="E360" s="17" t="s">
        <v>24</v>
      </c>
      <c r="F360" s="15" t="s">
        <v>25</v>
      </c>
      <c r="G360" s="17" t="s">
        <v>78</v>
      </c>
      <c r="H360" s="17" t="s">
        <v>31</v>
      </c>
      <c r="I360" s="17" t="s">
        <v>176</v>
      </c>
      <c r="J360" s="18">
        <v>49906</v>
      </c>
      <c r="K360" s="19">
        <v>459486</v>
      </c>
      <c r="L360" s="19">
        <v>32388</v>
      </c>
      <c r="M360" s="20">
        <v>19121</v>
      </c>
      <c r="N360" s="21">
        <v>206344</v>
      </c>
      <c r="O360" s="21">
        <v>4244</v>
      </c>
      <c r="P360" s="22" t="s">
        <v>37</v>
      </c>
      <c r="Q360" s="23" t="s">
        <v>37</v>
      </c>
      <c r="R360" s="23" t="s">
        <v>37</v>
      </c>
      <c r="S360" s="24" t="s">
        <v>37</v>
      </c>
      <c r="T360" s="25" t="s">
        <v>37</v>
      </c>
      <c r="U360" s="25" t="s">
        <v>37</v>
      </c>
      <c r="V360" s="18">
        <v>69027</v>
      </c>
      <c r="W360" s="19">
        <v>665830</v>
      </c>
      <c r="X360" s="19">
        <v>36632</v>
      </c>
    </row>
    <row r="361" spans="1:24" x14ac:dyDescent="0.2">
      <c r="A361" s="15">
        <v>2022</v>
      </c>
      <c r="B361" s="16">
        <v>5605</v>
      </c>
      <c r="C361" s="17" t="s">
        <v>411</v>
      </c>
      <c r="D361" s="15" t="s">
        <v>23</v>
      </c>
      <c r="E361" s="17" t="s">
        <v>24</v>
      </c>
      <c r="F361" s="15" t="s">
        <v>25</v>
      </c>
      <c r="G361" s="17" t="s">
        <v>87</v>
      </c>
      <c r="H361" s="17" t="s">
        <v>31</v>
      </c>
      <c r="I361" s="17" t="s">
        <v>36</v>
      </c>
      <c r="J361" s="18">
        <v>40294.9</v>
      </c>
      <c r="K361" s="19">
        <v>301356</v>
      </c>
      <c r="L361" s="19">
        <v>20955</v>
      </c>
      <c r="M361" s="20">
        <v>8907.4</v>
      </c>
      <c r="N361" s="21">
        <v>77899</v>
      </c>
      <c r="O361" s="21">
        <v>2997</v>
      </c>
      <c r="P361" s="22">
        <v>14078.7</v>
      </c>
      <c r="Q361" s="23">
        <v>195822</v>
      </c>
      <c r="R361" s="23">
        <v>16</v>
      </c>
      <c r="S361" s="24" t="s">
        <v>37</v>
      </c>
      <c r="T361" s="25" t="s">
        <v>37</v>
      </c>
      <c r="U361" s="25" t="s">
        <v>37</v>
      </c>
      <c r="V361" s="18">
        <v>63281</v>
      </c>
      <c r="W361" s="19">
        <v>575077</v>
      </c>
      <c r="X361" s="19">
        <v>23968</v>
      </c>
    </row>
    <row r="362" spans="1:24" x14ac:dyDescent="0.2">
      <c r="A362" s="15">
        <v>2022</v>
      </c>
      <c r="B362" s="16">
        <v>5609</v>
      </c>
      <c r="C362" s="17" t="s">
        <v>412</v>
      </c>
      <c r="D362" s="15" t="s">
        <v>23</v>
      </c>
      <c r="E362" s="17" t="s">
        <v>24</v>
      </c>
      <c r="F362" s="15" t="s">
        <v>25</v>
      </c>
      <c r="G362" s="17" t="s">
        <v>134</v>
      </c>
      <c r="H362" s="17" t="s">
        <v>31</v>
      </c>
      <c r="I362" s="17" t="s">
        <v>135</v>
      </c>
      <c r="J362" s="18">
        <v>10528.8</v>
      </c>
      <c r="K362" s="19">
        <v>62784</v>
      </c>
      <c r="L362" s="19">
        <v>10667</v>
      </c>
      <c r="M362" s="20">
        <v>3518.8</v>
      </c>
      <c r="N362" s="21">
        <v>23335</v>
      </c>
      <c r="O362" s="21">
        <v>2310</v>
      </c>
      <c r="P362" s="22">
        <v>1785.3</v>
      </c>
      <c r="Q362" s="23">
        <v>13880</v>
      </c>
      <c r="R362" s="23">
        <v>29</v>
      </c>
      <c r="S362" s="24">
        <v>0</v>
      </c>
      <c r="T362" s="25">
        <v>0</v>
      </c>
      <c r="U362" s="25">
        <v>0</v>
      </c>
      <c r="V362" s="18">
        <v>15832.9</v>
      </c>
      <c r="W362" s="19">
        <v>99999</v>
      </c>
      <c r="X362" s="19">
        <v>13006</v>
      </c>
    </row>
    <row r="363" spans="1:24" x14ac:dyDescent="0.2">
      <c r="A363" s="15">
        <v>2022</v>
      </c>
      <c r="B363" s="16">
        <v>5625</v>
      </c>
      <c r="C363" s="17" t="s">
        <v>413</v>
      </c>
      <c r="D363" s="15" t="s">
        <v>23</v>
      </c>
      <c r="E363" s="17" t="s">
        <v>24</v>
      </c>
      <c r="F363" s="15" t="s">
        <v>25</v>
      </c>
      <c r="G363" s="17" t="s">
        <v>30</v>
      </c>
      <c r="H363" s="17" t="s">
        <v>27</v>
      </c>
      <c r="I363" s="17" t="s">
        <v>32</v>
      </c>
      <c r="J363" s="18">
        <v>14409.5</v>
      </c>
      <c r="K363" s="19">
        <v>108615</v>
      </c>
      <c r="L363" s="19">
        <v>8578</v>
      </c>
      <c r="M363" s="20">
        <v>18085.5</v>
      </c>
      <c r="N363" s="21">
        <v>134961</v>
      </c>
      <c r="O363" s="21">
        <v>2408</v>
      </c>
      <c r="P363" s="22" t="s">
        <v>37</v>
      </c>
      <c r="Q363" s="23" t="s">
        <v>37</v>
      </c>
      <c r="R363" s="23" t="s">
        <v>37</v>
      </c>
      <c r="S363" s="24" t="s">
        <v>37</v>
      </c>
      <c r="T363" s="25" t="s">
        <v>37</v>
      </c>
      <c r="U363" s="25" t="s">
        <v>37</v>
      </c>
      <c r="V363" s="18">
        <v>32495</v>
      </c>
      <c r="W363" s="19">
        <v>243576</v>
      </c>
      <c r="X363" s="19">
        <v>10986</v>
      </c>
    </row>
    <row r="364" spans="1:24" x14ac:dyDescent="0.2">
      <c r="A364" s="15">
        <v>2022</v>
      </c>
      <c r="B364" s="16">
        <v>5644</v>
      </c>
      <c r="C364" s="17" t="s">
        <v>414</v>
      </c>
      <c r="D364" s="15" t="s">
        <v>23</v>
      </c>
      <c r="E364" s="17" t="s">
        <v>24</v>
      </c>
      <c r="F364" s="15" t="s">
        <v>25</v>
      </c>
      <c r="G364" s="17" t="s">
        <v>48</v>
      </c>
      <c r="H364" s="17" t="s">
        <v>31</v>
      </c>
      <c r="I364" s="17" t="s">
        <v>48</v>
      </c>
      <c r="J364" s="18">
        <v>34453.699999999997</v>
      </c>
      <c r="K364" s="19">
        <v>221858</v>
      </c>
      <c r="L364" s="19">
        <v>15299</v>
      </c>
      <c r="M364" s="20">
        <v>9116.9</v>
      </c>
      <c r="N364" s="21">
        <v>55174</v>
      </c>
      <c r="O364" s="21">
        <v>5618</v>
      </c>
      <c r="P364" s="22">
        <v>7996</v>
      </c>
      <c r="Q364" s="23">
        <v>81402</v>
      </c>
      <c r="R364" s="23">
        <v>29</v>
      </c>
      <c r="S364" s="24" t="s">
        <v>37</v>
      </c>
      <c r="T364" s="25" t="s">
        <v>37</v>
      </c>
      <c r="U364" s="25" t="s">
        <v>37</v>
      </c>
      <c r="V364" s="18">
        <v>51566.6</v>
      </c>
      <c r="W364" s="19">
        <v>358434</v>
      </c>
      <c r="X364" s="19">
        <v>20946</v>
      </c>
    </row>
    <row r="365" spans="1:24" x14ac:dyDescent="0.2">
      <c r="A365" s="15">
        <v>2022</v>
      </c>
      <c r="B365" s="16">
        <v>5656</v>
      </c>
      <c r="C365" s="17" t="s">
        <v>415</v>
      </c>
      <c r="D365" s="15" t="s">
        <v>23</v>
      </c>
      <c r="E365" s="17" t="s">
        <v>24</v>
      </c>
      <c r="F365" s="15" t="s">
        <v>25</v>
      </c>
      <c r="G365" s="17" t="s">
        <v>67</v>
      </c>
      <c r="H365" s="17" t="s">
        <v>31</v>
      </c>
      <c r="I365" s="17" t="s">
        <v>32</v>
      </c>
      <c r="J365" s="18">
        <v>20867</v>
      </c>
      <c r="K365" s="19">
        <v>146716</v>
      </c>
      <c r="L365" s="19">
        <v>10571</v>
      </c>
      <c r="M365" s="20">
        <v>4193</v>
      </c>
      <c r="N365" s="21">
        <v>43567</v>
      </c>
      <c r="O365" s="21">
        <v>1086</v>
      </c>
      <c r="P365" s="22">
        <v>1515</v>
      </c>
      <c r="Q365" s="23">
        <v>22269</v>
      </c>
      <c r="R365" s="23">
        <v>13</v>
      </c>
      <c r="S365" s="24">
        <v>0</v>
      </c>
      <c r="T365" s="25">
        <v>0</v>
      </c>
      <c r="U365" s="25">
        <v>0</v>
      </c>
      <c r="V365" s="18">
        <v>26575</v>
      </c>
      <c r="W365" s="19">
        <v>212552</v>
      </c>
      <c r="X365" s="19">
        <v>11670</v>
      </c>
    </row>
    <row r="366" spans="1:24" x14ac:dyDescent="0.2">
      <c r="A366" s="15">
        <v>2022</v>
      </c>
      <c r="B366" s="16">
        <v>5661</v>
      </c>
      <c r="C366" s="17" t="s">
        <v>416</v>
      </c>
      <c r="D366" s="15" t="s">
        <v>23</v>
      </c>
      <c r="E366" s="17" t="s">
        <v>24</v>
      </c>
      <c r="F366" s="15" t="s">
        <v>25</v>
      </c>
      <c r="G366" s="17" t="s">
        <v>78</v>
      </c>
      <c r="H366" s="17" t="s">
        <v>27</v>
      </c>
      <c r="I366" s="17" t="s">
        <v>77</v>
      </c>
      <c r="J366" s="18">
        <v>60524.800000000003</v>
      </c>
      <c r="K366" s="19">
        <v>549830</v>
      </c>
      <c r="L366" s="19">
        <v>37596</v>
      </c>
      <c r="M366" s="20">
        <v>39918.199999999997</v>
      </c>
      <c r="N366" s="21">
        <v>411057</v>
      </c>
      <c r="O366" s="21">
        <v>5195</v>
      </c>
      <c r="P366" s="22" t="s">
        <v>37</v>
      </c>
      <c r="Q366" s="23" t="s">
        <v>37</v>
      </c>
      <c r="R366" s="23" t="s">
        <v>37</v>
      </c>
      <c r="S366" s="24" t="s">
        <v>37</v>
      </c>
      <c r="T366" s="25" t="s">
        <v>37</v>
      </c>
      <c r="U366" s="25" t="s">
        <v>37</v>
      </c>
      <c r="V366" s="18">
        <v>100443</v>
      </c>
      <c r="W366" s="19">
        <v>960887</v>
      </c>
      <c r="X366" s="19">
        <v>42791</v>
      </c>
    </row>
    <row r="367" spans="1:24" x14ac:dyDescent="0.2">
      <c r="A367" s="15">
        <v>2022</v>
      </c>
      <c r="B367" s="16">
        <v>5701</v>
      </c>
      <c r="C367" s="17" t="s">
        <v>417</v>
      </c>
      <c r="D367" s="15" t="s">
        <v>23</v>
      </c>
      <c r="E367" s="17" t="s">
        <v>24</v>
      </c>
      <c r="F367" s="15" t="s">
        <v>25</v>
      </c>
      <c r="G367" s="17" t="s">
        <v>258</v>
      </c>
      <c r="H367" s="17" t="s">
        <v>51</v>
      </c>
      <c r="I367" s="17" t="s">
        <v>418</v>
      </c>
      <c r="J367" s="18">
        <v>98489</v>
      </c>
      <c r="K367" s="19">
        <v>798370</v>
      </c>
      <c r="L367" s="19">
        <v>93609</v>
      </c>
      <c r="M367" s="20">
        <v>94471</v>
      </c>
      <c r="N367" s="21">
        <v>874918</v>
      </c>
      <c r="O367" s="21">
        <v>12346</v>
      </c>
      <c r="P367" s="22">
        <v>6350</v>
      </c>
      <c r="Q367" s="23">
        <v>75064</v>
      </c>
      <c r="R367" s="23">
        <v>9</v>
      </c>
      <c r="S367" s="24">
        <v>0</v>
      </c>
      <c r="T367" s="25">
        <v>0</v>
      </c>
      <c r="U367" s="25">
        <v>0</v>
      </c>
      <c r="V367" s="18">
        <v>199310</v>
      </c>
      <c r="W367" s="19">
        <v>1748352</v>
      </c>
      <c r="X367" s="19">
        <v>105964</v>
      </c>
    </row>
    <row r="368" spans="1:24" x14ac:dyDescent="0.2">
      <c r="A368" s="15">
        <v>2022</v>
      </c>
      <c r="B368" s="16">
        <v>5701</v>
      </c>
      <c r="C368" s="17" t="s">
        <v>417</v>
      </c>
      <c r="D368" s="15" t="s">
        <v>23</v>
      </c>
      <c r="E368" s="17" t="s">
        <v>24</v>
      </c>
      <c r="F368" s="15" t="s">
        <v>25</v>
      </c>
      <c r="G368" s="17" t="s">
        <v>92</v>
      </c>
      <c r="H368" s="17" t="s">
        <v>51</v>
      </c>
      <c r="I368" s="17" t="s">
        <v>418</v>
      </c>
      <c r="J368" s="18">
        <v>386497</v>
      </c>
      <c r="K368" s="19">
        <v>2519058</v>
      </c>
      <c r="L368" s="19">
        <v>310263</v>
      </c>
      <c r="M368" s="20">
        <v>365360</v>
      </c>
      <c r="N368" s="21">
        <v>3119506</v>
      </c>
      <c r="O368" s="21">
        <v>39035</v>
      </c>
      <c r="P368" s="22">
        <v>72065</v>
      </c>
      <c r="Q368" s="23">
        <v>997619</v>
      </c>
      <c r="R368" s="23">
        <v>41</v>
      </c>
      <c r="S368" s="24">
        <v>0</v>
      </c>
      <c r="T368" s="25">
        <v>0</v>
      </c>
      <c r="U368" s="25">
        <v>0</v>
      </c>
      <c r="V368" s="18">
        <v>823922</v>
      </c>
      <c r="W368" s="19">
        <v>6636183</v>
      </c>
      <c r="X368" s="19">
        <v>349339</v>
      </c>
    </row>
    <row r="369" spans="1:24" x14ac:dyDescent="0.2">
      <c r="A369" s="15">
        <v>2022</v>
      </c>
      <c r="B369" s="16">
        <v>5703</v>
      </c>
      <c r="C369" s="17" t="s">
        <v>419</v>
      </c>
      <c r="D369" s="15" t="s">
        <v>39</v>
      </c>
      <c r="E369" s="17" t="s">
        <v>40</v>
      </c>
      <c r="F369" s="15" t="s">
        <v>25</v>
      </c>
      <c r="G369" s="17" t="s">
        <v>42</v>
      </c>
      <c r="H369" s="17" t="s">
        <v>41</v>
      </c>
      <c r="I369" s="17" t="s">
        <v>43</v>
      </c>
      <c r="J369" s="18">
        <v>0</v>
      </c>
      <c r="K369" s="19">
        <v>0</v>
      </c>
      <c r="L369" s="19">
        <v>0</v>
      </c>
      <c r="M369" s="20">
        <v>3766</v>
      </c>
      <c r="N369" s="21">
        <v>50653</v>
      </c>
      <c r="O369" s="21">
        <v>424</v>
      </c>
      <c r="P369" s="22">
        <v>563</v>
      </c>
      <c r="Q369" s="23">
        <v>7187</v>
      </c>
      <c r="R369" s="23">
        <v>24</v>
      </c>
      <c r="S369" s="24">
        <v>0</v>
      </c>
      <c r="T369" s="25">
        <v>0</v>
      </c>
      <c r="U369" s="25">
        <v>0</v>
      </c>
      <c r="V369" s="18">
        <v>4329</v>
      </c>
      <c r="W369" s="19">
        <v>57840</v>
      </c>
      <c r="X369" s="19">
        <v>448</v>
      </c>
    </row>
    <row r="370" spans="1:24" x14ac:dyDescent="0.2">
      <c r="A370" s="15">
        <v>2022</v>
      </c>
      <c r="B370" s="16">
        <v>5729</v>
      </c>
      <c r="C370" s="17" t="s">
        <v>420</v>
      </c>
      <c r="D370" s="15" t="s">
        <v>23</v>
      </c>
      <c r="E370" s="17" t="s">
        <v>24</v>
      </c>
      <c r="F370" s="15" t="s">
        <v>25</v>
      </c>
      <c r="G370" s="17" t="s">
        <v>50</v>
      </c>
      <c r="H370" s="17" t="s">
        <v>153</v>
      </c>
      <c r="I370" s="17" t="s">
        <v>52</v>
      </c>
      <c r="J370" s="18" t="s">
        <v>37</v>
      </c>
      <c r="K370" s="19" t="s">
        <v>37</v>
      </c>
      <c r="L370" s="19" t="s">
        <v>37</v>
      </c>
      <c r="M370" s="20" t="s">
        <v>37</v>
      </c>
      <c r="N370" s="21" t="s">
        <v>37</v>
      </c>
      <c r="O370" s="21" t="s">
        <v>37</v>
      </c>
      <c r="P370" s="22">
        <v>35972</v>
      </c>
      <c r="Q370" s="23">
        <v>400264</v>
      </c>
      <c r="R370" s="23">
        <v>688</v>
      </c>
      <c r="S370" s="24" t="s">
        <v>37</v>
      </c>
      <c r="T370" s="25" t="s">
        <v>37</v>
      </c>
      <c r="U370" s="25" t="s">
        <v>37</v>
      </c>
      <c r="V370" s="18">
        <v>35972</v>
      </c>
      <c r="W370" s="19">
        <v>400264</v>
      </c>
      <c r="X370" s="19">
        <v>688</v>
      </c>
    </row>
    <row r="371" spans="1:24" x14ac:dyDescent="0.2">
      <c r="A371" s="15">
        <v>2022</v>
      </c>
      <c r="B371" s="16">
        <v>5760</v>
      </c>
      <c r="C371" s="17" t="s">
        <v>421</v>
      </c>
      <c r="D371" s="15" t="s">
        <v>23</v>
      </c>
      <c r="E371" s="17" t="s">
        <v>24</v>
      </c>
      <c r="F371" s="15" t="s">
        <v>25</v>
      </c>
      <c r="G371" s="17" t="s">
        <v>67</v>
      </c>
      <c r="H371" s="17" t="s">
        <v>27</v>
      </c>
      <c r="I371" s="17" t="s">
        <v>108</v>
      </c>
      <c r="J371" s="18">
        <v>18559</v>
      </c>
      <c r="K371" s="19">
        <v>150239</v>
      </c>
      <c r="L371" s="19">
        <v>11077</v>
      </c>
      <c r="M371" s="20">
        <v>14590</v>
      </c>
      <c r="N371" s="21">
        <v>147798</v>
      </c>
      <c r="O371" s="21">
        <v>2103</v>
      </c>
      <c r="P371" s="22" t="s">
        <v>37</v>
      </c>
      <c r="Q371" s="23" t="s">
        <v>37</v>
      </c>
      <c r="R371" s="23" t="s">
        <v>37</v>
      </c>
      <c r="S371" s="24" t="s">
        <v>37</v>
      </c>
      <c r="T371" s="25" t="s">
        <v>37</v>
      </c>
      <c r="U371" s="25" t="s">
        <v>37</v>
      </c>
      <c r="V371" s="18">
        <v>33149</v>
      </c>
      <c r="W371" s="19">
        <v>298037</v>
      </c>
      <c r="X371" s="19">
        <v>13180</v>
      </c>
    </row>
    <row r="372" spans="1:24" x14ac:dyDescent="0.2">
      <c r="A372" s="15">
        <v>2022</v>
      </c>
      <c r="B372" s="16">
        <v>5763</v>
      </c>
      <c r="C372" s="17" t="s">
        <v>422</v>
      </c>
      <c r="D372" s="15" t="s">
        <v>23</v>
      </c>
      <c r="E372" s="17" t="s">
        <v>24</v>
      </c>
      <c r="F372" s="15" t="s">
        <v>25</v>
      </c>
      <c r="G372" s="17" t="s">
        <v>98</v>
      </c>
      <c r="H372" s="17" t="s">
        <v>27</v>
      </c>
      <c r="I372" s="17" t="s">
        <v>28</v>
      </c>
      <c r="J372" s="18">
        <v>37816</v>
      </c>
      <c r="K372" s="19">
        <v>313413</v>
      </c>
      <c r="L372" s="19">
        <v>23138</v>
      </c>
      <c r="M372" s="20">
        <v>19500</v>
      </c>
      <c r="N372" s="21">
        <v>163452</v>
      </c>
      <c r="O372" s="21">
        <v>3633</v>
      </c>
      <c r="P372" s="22">
        <v>2700</v>
      </c>
      <c r="Q372" s="23">
        <v>34061</v>
      </c>
      <c r="R372" s="23">
        <v>2</v>
      </c>
      <c r="S372" s="24">
        <v>0</v>
      </c>
      <c r="T372" s="25">
        <v>0</v>
      </c>
      <c r="U372" s="25">
        <v>0</v>
      </c>
      <c r="V372" s="18">
        <v>60016</v>
      </c>
      <c r="W372" s="19">
        <v>510926</v>
      </c>
      <c r="X372" s="19">
        <v>26773</v>
      </c>
    </row>
    <row r="373" spans="1:24" x14ac:dyDescent="0.2">
      <c r="A373" s="15">
        <v>2022</v>
      </c>
      <c r="B373" s="16">
        <v>5773</v>
      </c>
      <c r="C373" s="17" t="s">
        <v>423</v>
      </c>
      <c r="D373" s="15" t="s">
        <v>23</v>
      </c>
      <c r="E373" s="17" t="s">
        <v>24</v>
      </c>
      <c r="F373" s="15" t="s">
        <v>25</v>
      </c>
      <c r="G373" s="17" t="s">
        <v>46</v>
      </c>
      <c r="H373" s="17" t="s">
        <v>27</v>
      </c>
      <c r="I373" s="17" t="s">
        <v>36</v>
      </c>
      <c r="J373" s="18">
        <v>15890</v>
      </c>
      <c r="K373" s="19">
        <v>105883</v>
      </c>
      <c r="L373" s="19">
        <v>11295</v>
      </c>
      <c r="M373" s="20">
        <v>4152</v>
      </c>
      <c r="N373" s="21">
        <v>28413</v>
      </c>
      <c r="O373" s="21">
        <v>1429</v>
      </c>
      <c r="P373" s="22">
        <v>22168</v>
      </c>
      <c r="Q373" s="23">
        <v>199349</v>
      </c>
      <c r="R373" s="23">
        <v>231</v>
      </c>
      <c r="S373" s="24" t="s">
        <v>37</v>
      </c>
      <c r="T373" s="25" t="s">
        <v>37</v>
      </c>
      <c r="U373" s="25" t="s">
        <v>37</v>
      </c>
      <c r="V373" s="18">
        <v>42210</v>
      </c>
      <c r="W373" s="19">
        <v>333645</v>
      </c>
      <c r="X373" s="19">
        <v>12955</v>
      </c>
    </row>
    <row r="374" spans="1:24" x14ac:dyDescent="0.2">
      <c r="A374" s="15">
        <v>2022</v>
      </c>
      <c r="B374" s="16">
        <v>5780</v>
      </c>
      <c r="C374" s="17" t="s">
        <v>424</v>
      </c>
      <c r="D374" s="15" t="s">
        <v>23</v>
      </c>
      <c r="E374" s="17" t="s">
        <v>24</v>
      </c>
      <c r="F374" s="15" t="s">
        <v>25</v>
      </c>
      <c r="G374" s="17" t="s">
        <v>241</v>
      </c>
      <c r="H374" s="17" t="s">
        <v>153</v>
      </c>
      <c r="I374" s="17" t="s">
        <v>77</v>
      </c>
      <c r="J374" s="18">
        <v>10439</v>
      </c>
      <c r="K374" s="19">
        <v>110654</v>
      </c>
      <c r="L374" s="19">
        <v>6099</v>
      </c>
      <c r="M374" s="20">
        <v>3558</v>
      </c>
      <c r="N374" s="21">
        <v>36697</v>
      </c>
      <c r="O374" s="21">
        <v>819</v>
      </c>
      <c r="P374" s="22">
        <v>18911</v>
      </c>
      <c r="Q374" s="23">
        <v>203420</v>
      </c>
      <c r="R374" s="23">
        <v>3147</v>
      </c>
      <c r="S374" s="24">
        <v>0</v>
      </c>
      <c r="T374" s="25">
        <v>0</v>
      </c>
      <c r="U374" s="25">
        <v>0</v>
      </c>
      <c r="V374" s="18">
        <v>32908</v>
      </c>
      <c r="W374" s="19">
        <v>350771</v>
      </c>
      <c r="X374" s="19">
        <v>10065</v>
      </c>
    </row>
    <row r="375" spans="1:24" x14ac:dyDescent="0.2">
      <c r="A375" s="15">
        <v>2022</v>
      </c>
      <c r="B375" s="16">
        <v>5832</v>
      </c>
      <c r="C375" s="17" t="s">
        <v>425</v>
      </c>
      <c r="D375" s="15" t="s">
        <v>23</v>
      </c>
      <c r="E375" s="17" t="s">
        <v>24</v>
      </c>
      <c r="F375" s="15" t="s">
        <v>25</v>
      </c>
      <c r="G375" s="17" t="s">
        <v>89</v>
      </c>
      <c r="H375" s="17" t="s">
        <v>31</v>
      </c>
      <c r="I375" s="17" t="s">
        <v>154</v>
      </c>
      <c r="J375" s="18">
        <v>16416.5</v>
      </c>
      <c r="K375" s="19">
        <v>236548</v>
      </c>
      <c r="L375" s="19">
        <v>15043</v>
      </c>
      <c r="M375" s="20">
        <v>3411.5</v>
      </c>
      <c r="N375" s="21">
        <v>49157</v>
      </c>
      <c r="O375" s="21">
        <v>764</v>
      </c>
      <c r="P375" s="22" t="s">
        <v>37</v>
      </c>
      <c r="Q375" s="23" t="s">
        <v>37</v>
      </c>
      <c r="R375" s="23" t="s">
        <v>37</v>
      </c>
      <c r="S375" s="24" t="s">
        <v>37</v>
      </c>
      <c r="T375" s="25" t="s">
        <v>37</v>
      </c>
      <c r="U375" s="25" t="s">
        <v>37</v>
      </c>
      <c r="V375" s="18">
        <v>19828</v>
      </c>
      <c r="W375" s="19">
        <v>285705</v>
      </c>
      <c r="X375" s="19">
        <v>15807</v>
      </c>
    </row>
    <row r="376" spans="1:24" x14ac:dyDescent="0.2">
      <c r="A376" s="15">
        <v>2022</v>
      </c>
      <c r="B376" s="16">
        <v>5860</v>
      </c>
      <c r="C376" s="17" t="s">
        <v>426</v>
      </c>
      <c r="D376" s="15" t="s">
        <v>23</v>
      </c>
      <c r="E376" s="17" t="s">
        <v>24</v>
      </c>
      <c r="F376" s="15" t="s">
        <v>25</v>
      </c>
      <c r="G376" s="17" t="s">
        <v>117</v>
      </c>
      <c r="H376" s="17" t="s">
        <v>51</v>
      </c>
      <c r="I376" s="17" t="s">
        <v>77</v>
      </c>
      <c r="J376" s="18">
        <v>6938.9</v>
      </c>
      <c r="K376" s="19">
        <v>52903</v>
      </c>
      <c r="L376" s="19">
        <v>4508</v>
      </c>
      <c r="M376" s="20">
        <v>4377.3</v>
      </c>
      <c r="N376" s="21">
        <v>40446</v>
      </c>
      <c r="O376" s="21">
        <v>818</v>
      </c>
      <c r="P376" s="22">
        <v>6481</v>
      </c>
      <c r="Q376" s="23">
        <v>76287</v>
      </c>
      <c r="R376" s="23">
        <v>9</v>
      </c>
      <c r="S376" s="24" t="s">
        <v>37</v>
      </c>
      <c r="T376" s="25" t="s">
        <v>37</v>
      </c>
      <c r="U376" s="25" t="s">
        <v>37</v>
      </c>
      <c r="V376" s="18">
        <v>17797.2</v>
      </c>
      <c r="W376" s="19">
        <v>169636</v>
      </c>
      <c r="X376" s="19">
        <v>5335</v>
      </c>
    </row>
    <row r="377" spans="1:24" x14ac:dyDescent="0.2">
      <c r="A377" s="15">
        <v>2022</v>
      </c>
      <c r="B377" s="16">
        <v>5860</v>
      </c>
      <c r="C377" s="17" t="s">
        <v>426</v>
      </c>
      <c r="D377" s="15" t="s">
        <v>23</v>
      </c>
      <c r="E377" s="17" t="s">
        <v>24</v>
      </c>
      <c r="F377" s="15" t="s">
        <v>25</v>
      </c>
      <c r="G377" s="17" t="s">
        <v>76</v>
      </c>
      <c r="H377" s="17" t="s">
        <v>51</v>
      </c>
      <c r="I377" s="17" t="s">
        <v>77</v>
      </c>
      <c r="J377" s="18">
        <v>16391.599999999999</v>
      </c>
      <c r="K377" s="19">
        <v>114286</v>
      </c>
      <c r="L377" s="19">
        <v>8249</v>
      </c>
      <c r="M377" s="20">
        <v>8410.5</v>
      </c>
      <c r="N377" s="21">
        <v>58691</v>
      </c>
      <c r="O377" s="21">
        <v>1460</v>
      </c>
      <c r="P377" s="22">
        <v>6497.7</v>
      </c>
      <c r="Q377" s="23">
        <v>60363</v>
      </c>
      <c r="R377" s="23">
        <v>43</v>
      </c>
      <c r="S377" s="24" t="s">
        <v>37</v>
      </c>
      <c r="T377" s="25" t="s">
        <v>37</v>
      </c>
      <c r="U377" s="25" t="s">
        <v>37</v>
      </c>
      <c r="V377" s="18">
        <v>31299.8</v>
      </c>
      <c r="W377" s="19">
        <v>233340</v>
      </c>
      <c r="X377" s="19">
        <v>9752</v>
      </c>
    </row>
    <row r="378" spans="1:24" x14ac:dyDescent="0.2">
      <c r="A378" s="15">
        <v>2022</v>
      </c>
      <c r="B378" s="16">
        <v>5860</v>
      </c>
      <c r="C378" s="17" t="s">
        <v>426</v>
      </c>
      <c r="D378" s="15" t="s">
        <v>23</v>
      </c>
      <c r="E378" s="17" t="s">
        <v>24</v>
      </c>
      <c r="F378" s="15" t="s">
        <v>25</v>
      </c>
      <c r="G378" s="17" t="s">
        <v>175</v>
      </c>
      <c r="H378" s="17" t="s">
        <v>51</v>
      </c>
      <c r="I378" s="17" t="s">
        <v>77</v>
      </c>
      <c r="J378" s="18">
        <v>279761.90000000002</v>
      </c>
      <c r="K378" s="19">
        <v>1840893</v>
      </c>
      <c r="L378" s="19">
        <v>136488</v>
      </c>
      <c r="M378" s="20">
        <v>203698.9</v>
      </c>
      <c r="N378" s="21">
        <v>1581444</v>
      </c>
      <c r="O378" s="21">
        <v>24719</v>
      </c>
      <c r="P378" s="22">
        <v>98708.7</v>
      </c>
      <c r="Q378" s="23">
        <v>1065275</v>
      </c>
      <c r="R378" s="23">
        <v>269</v>
      </c>
      <c r="S378" s="24" t="s">
        <v>37</v>
      </c>
      <c r="T378" s="25" t="s">
        <v>37</v>
      </c>
      <c r="U378" s="25" t="s">
        <v>37</v>
      </c>
      <c r="V378" s="18">
        <v>582169.5</v>
      </c>
      <c r="W378" s="19">
        <v>4487612</v>
      </c>
      <c r="X378" s="19">
        <v>161476</v>
      </c>
    </row>
    <row r="379" spans="1:24" x14ac:dyDescent="0.2">
      <c r="A379" s="15">
        <v>2022</v>
      </c>
      <c r="B379" s="16">
        <v>5860</v>
      </c>
      <c r="C379" s="17" t="s">
        <v>426</v>
      </c>
      <c r="D379" s="15" t="s">
        <v>23</v>
      </c>
      <c r="E379" s="17" t="s">
        <v>24</v>
      </c>
      <c r="F379" s="15" t="s">
        <v>25</v>
      </c>
      <c r="G379" s="17" t="s">
        <v>78</v>
      </c>
      <c r="H379" s="17" t="s">
        <v>51</v>
      </c>
      <c r="I379" s="17" t="s">
        <v>77</v>
      </c>
      <c r="J379" s="18">
        <v>6695.6</v>
      </c>
      <c r="K379" s="19">
        <v>53985</v>
      </c>
      <c r="L379" s="19">
        <v>3807</v>
      </c>
      <c r="M379" s="20">
        <v>7265.4</v>
      </c>
      <c r="N379" s="21">
        <v>62962</v>
      </c>
      <c r="O379" s="21">
        <v>946</v>
      </c>
      <c r="P379" s="22">
        <v>3296.7</v>
      </c>
      <c r="Q379" s="23">
        <v>33809</v>
      </c>
      <c r="R379" s="23">
        <v>10</v>
      </c>
      <c r="S379" s="24" t="s">
        <v>37</v>
      </c>
      <c r="T379" s="25" t="s">
        <v>37</v>
      </c>
      <c r="U379" s="25" t="s">
        <v>37</v>
      </c>
      <c r="V379" s="18">
        <v>17257.7</v>
      </c>
      <c r="W379" s="19">
        <v>150756</v>
      </c>
      <c r="X379" s="19">
        <v>4763</v>
      </c>
    </row>
    <row r="380" spans="1:24" x14ac:dyDescent="0.2">
      <c r="A380" s="15">
        <v>2022</v>
      </c>
      <c r="B380" s="16">
        <v>5862</v>
      </c>
      <c r="C380" s="17" t="s">
        <v>427</v>
      </c>
      <c r="D380" s="15" t="s">
        <v>23</v>
      </c>
      <c r="E380" s="17" t="s">
        <v>24</v>
      </c>
      <c r="F380" s="15" t="s">
        <v>25</v>
      </c>
      <c r="G380" s="17" t="s">
        <v>311</v>
      </c>
      <c r="H380" s="17" t="s">
        <v>31</v>
      </c>
      <c r="I380" s="17" t="s">
        <v>210</v>
      </c>
      <c r="J380" s="18">
        <v>15866.1</v>
      </c>
      <c r="K380" s="19">
        <v>105840</v>
      </c>
      <c r="L380" s="19">
        <v>12536</v>
      </c>
      <c r="M380" s="20">
        <v>15650.9</v>
      </c>
      <c r="N380" s="21">
        <v>150300</v>
      </c>
      <c r="O380" s="21">
        <v>2897</v>
      </c>
      <c r="P380" s="22">
        <v>24400.799999999999</v>
      </c>
      <c r="Q380" s="23">
        <v>343617</v>
      </c>
      <c r="R380" s="23">
        <v>121</v>
      </c>
      <c r="S380" s="24" t="s">
        <v>37</v>
      </c>
      <c r="T380" s="25" t="s">
        <v>37</v>
      </c>
      <c r="U380" s="25" t="s">
        <v>37</v>
      </c>
      <c r="V380" s="18">
        <v>55917.8</v>
      </c>
      <c r="W380" s="19">
        <v>599757</v>
      </c>
      <c r="X380" s="19">
        <v>15554</v>
      </c>
    </row>
    <row r="381" spans="1:24" x14ac:dyDescent="0.2">
      <c r="A381" s="15">
        <v>2022</v>
      </c>
      <c r="B381" s="16">
        <v>5862</v>
      </c>
      <c r="C381" s="17" t="s">
        <v>427</v>
      </c>
      <c r="D381" s="15" t="s">
        <v>23</v>
      </c>
      <c r="E381" s="17" t="s">
        <v>24</v>
      </c>
      <c r="F381" s="15" t="s">
        <v>25</v>
      </c>
      <c r="G381" s="17" t="s">
        <v>195</v>
      </c>
      <c r="H381" s="17" t="s">
        <v>31</v>
      </c>
      <c r="I381" s="17" t="s">
        <v>210</v>
      </c>
      <c r="J381" s="18">
        <v>1199</v>
      </c>
      <c r="K381" s="19">
        <v>7611</v>
      </c>
      <c r="L381" s="19">
        <v>924</v>
      </c>
      <c r="M381" s="20">
        <v>1298.9000000000001</v>
      </c>
      <c r="N381" s="21">
        <v>9977</v>
      </c>
      <c r="O381" s="21">
        <v>358</v>
      </c>
      <c r="P381" s="22">
        <v>4.5999999999999996</v>
      </c>
      <c r="Q381" s="23">
        <v>17</v>
      </c>
      <c r="R381" s="23">
        <v>5</v>
      </c>
      <c r="S381" s="24" t="s">
        <v>37</v>
      </c>
      <c r="T381" s="25" t="s">
        <v>37</v>
      </c>
      <c r="U381" s="25" t="s">
        <v>37</v>
      </c>
      <c r="V381" s="18">
        <v>2502.5</v>
      </c>
      <c r="W381" s="19">
        <v>17605</v>
      </c>
      <c r="X381" s="19">
        <v>1287</v>
      </c>
    </row>
    <row r="382" spans="1:24" x14ac:dyDescent="0.2">
      <c r="A382" s="15">
        <v>2022</v>
      </c>
      <c r="B382" s="16">
        <v>5880</v>
      </c>
      <c r="C382" s="17" t="s">
        <v>428</v>
      </c>
      <c r="D382" s="15" t="s">
        <v>39</v>
      </c>
      <c r="E382" s="17" t="s">
        <v>40</v>
      </c>
      <c r="F382" s="15" t="s">
        <v>25</v>
      </c>
      <c r="G382" s="17" t="s">
        <v>42</v>
      </c>
      <c r="H382" s="17" t="s">
        <v>41</v>
      </c>
      <c r="I382" s="17" t="s">
        <v>43</v>
      </c>
      <c r="J382" s="18">
        <v>17841</v>
      </c>
      <c r="K382" s="19">
        <v>216636</v>
      </c>
      <c r="L382" s="19">
        <v>4153</v>
      </c>
      <c r="M382" s="20">
        <v>27286</v>
      </c>
      <c r="N382" s="21">
        <v>325748</v>
      </c>
      <c r="O382" s="21">
        <v>2704</v>
      </c>
      <c r="P382" s="22">
        <v>892</v>
      </c>
      <c r="Q382" s="23">
        <v>9883</v>
      </c>
      <c r="R382" s="23">
        <v>13</v>
      </c>
      <c r="S382" s="24">
        <v>0</v>
      </c>
      <c r="T382" s="25">
        <v>0</v>
      </c>
      <c r="U382" s="25">
        <v>0</v>
      </c>
      <c r="V382" s="18">
        <v>46019</v>
      </c>
      <c r="W382" s="19">
        <v>552267</v>
      </c>
      <c r="X382" s="19">
        <v>6870</v>
      </c>
    </row>
    <row r="383" spans="1:24" x14ac:dyDescent="0.2">
      <c r="A383" s="15">
        <v>2022</v>
      </c>
      <c r="B383" s="16">
        <v>5880</v>
      </c>
      <c r="C383" s="17" t="s">
        <v>428</v>
      </c>
      <c r="D383" s="15" t="s">
        <v>39</v>
      </c>
      <c r="E383" s="17" t="s">
        <v>40</v>
      </c>
      <c r="F383" s="15" t="s">
        <v>25</v>
      </c>
      <c r="G383" s="17" t="s">
        <v>44</v>
      </c>
      <c r="H383" s="17" t="s">
        <v>41</v>
      </c>
      <c r="I383" s="17" t="s">
        <v>32</v>
      </c>
      <c r="J383" s="18">
        <v>725</v>
      </c>
      <c r="K383" s="19">
        <v>6526</v>
      </c>
      <c r="L383" s="19">
        <v>483</v>
      </c>
      <c r="M383" s="20">
        <v>1653</v>
      </c>
      <c r="N383" s="21">
        <v>15364</v>
      </c>
      <c r="O383" s="21">
        <v>170</v>
      </c>
      <c r="P383" s="22">
        <v>0</v>
      </c>
      <c r="Q383" s="23">
        <v>0</v>
      </c>
      <c r="R383" s="23">
        <v>0</v>
      </c>
      <c r="S383" s="24">
        <v>0</v>
      </c>
      <c r="T383" s="25">
        <v>0</v>
      </c>
      <c r="U383" s="25">
        <v>0</v>
      </c>
      <c r="V383" s="18">
        <v>2378</v>
      </c>
      <c r="W383" s="19">
        <v>21890</v>
      </c>
      <c r="X383" s="19">
        <v>653</v>
      </c>
    </row>
    <row r="384" spans="1:24" x14ac:dyDescent="0.2">
      <c r="A384" s="15">
        <v>2022</v>
      </c>
      <c r="B384" s="16">
        <v>5905</v>
      </c>
      <c r="C384" s="17" t="s">
        <v>429</v>
      </c>
      <c r="D384" s="15" t="s">
        <v>23</v>
      </c>
      <c r="E384" s="17" t="s">
        <v>24</v>
      </c>
      <c r="F384" s="15" t="s">
        <v>25</v>
      </c>
      <c r="G384" s="17" t="s">
        <v>65</v>
      </c>
      <c r="H384" s="17" t="s">
        <v>31</v>
      </c>
      <c r="I384" s="17" t="s">
        <v>55</v>
      </c>
      <c r="J384" s="18">
        <v>42090</v>
      </c>
      <c r="K384" s="19">
        <v>327084</v>
      </c>
      <c r="L384" s="19">
        <v>22763</v>
      </c>
      <c r="M384" s="20">
        <v>6808.5</v>
      </c>
      <c r="N384" s="21">
        <v>49320</v>
      </c>
      <c r="O384" s="21">
        <v>1606</v>
      </c>
      <c r="P384" s="22">
        <v>3880.8</v>
      </c>
      <c r="Q384" s="23">
        <v>29797</v>
      </c>
      <c r="R384" s="23">
        <v>397</v>
      </c>
      <c r="S384" s="24" t="s">
        <v>37</v>
      </c>
      <c r="T384" s="25" t="s">
        <v>37</v>
      </c>
      <c r="U384" s="25" t="s">
        <v>37</v>
      </c>
      <c r="V384" s="18">
        <v>52779.3</v>
      </c>
      <c r="W384" s="19">
        <v>406201</v>
      </c>
      <c r="X384" s="19">
        <v>24766</v>
      </c>
    </row>
    <row r="385" spans="1:24" x14ac:dyDescent="0.2">
      <c r="A385" s="15">
        <v>2022</v>
      </c>
      <c r="B385" s="16">
        <v>5929</v>
      </c>
      <c r="C385" s="17" t="s">
        <v>430</v>
      </c>
      <c r="D385" s="15" t="s">
        <v>23</v>
      </c>
      <c r="E385" s="17" t="s">
        <v>24</v>
      </c>
      <c r="F385" s="15" t="s">
        <v>25</v>
      </c>
      <c r="G385" s="17" t="s">
        <v>48</v>
      </c>
      <c r="H385" s="17" t="s">
        <v>31</v>
      </c>
      <c r="I385" s="17" t="s">
        <v>48</v>
      </c>
      <c r="J385" s="18">
        <v>56415</v>
      </c>
      <c r="K385" s="19">
        <v>422724</v>
      </c>
      <c r="L385" s="19">
        <v>30475</v>
      </c>
      <c r="M385" s="20">
        <v>10161</v>
      </c>
      <c r="N385" s="21">
        <v>81643</v>
      </c>
      <c r="O385" s="21">
        <v>1772</v>
      </c>
      <c r="P385" s="22">
        <v>10276</v>
      </c>
      <c r="Q385" s="23">
        <v>149855</v>
      </c>
      <c r="R385" s="23">
        <v>18</v>
      </c>
      <c r="S385" s="24" t="s">
        <v>37</v>
      </c>
      <c r="T385" s="25" t="s">
        <v>37</v>
      </c>
      <c r="U385" s="25" t="s">
        <v>37</v>
      </c>
      <c r="V385" s="18">
        <v>76852</v>
      </c>
      <c r="W385" s="19">
        <v>654222</v>
      </c>
      <c r="X385" s="19">
        <v>32265</v>
      </c>
    </row>
    <row r="386" spans="1:24" x14ac:dyDescent="0.2">
      <c r="A386" s="15">
        <v>2022</v>
      </c>
      <c r="B386" s="16">
        <v>5930</v>
      </c>
      <c r="C386" s="17" t="s">
        <v>431</v>
      </c>
      <c r="D386" s="15" t="s">
        <v>23</v>
      </c>
      <c r="E386" s="17" t="s">
        <v>24</v>
      </c>
      <c r="F386" s="15" t="s">
        <v>25</v>
      </c>
      <c r="G386" s="17" t="s">
        <v>42</v>
      </c>
      <c r="H386" s="17" t="s">
        <v>27</v>
      </c>
      <c r="I386" s="17" t="s">
        <v>43</v>
      </c>
      <c r="J386" s="18">
        <v>14700.7</v>
      </c>
      <c r="K386" s="19">
        <v>247895</v>
      </c>
      <c r="L386" s="19">
        <v>16283</v>
      </c>
      <c r="M386" s="20">
        <v>6188.3</v>
      </c>
      <c r="N386" s="21">
        <v>90785</v>
      </c>
      <c r="O386" s="21">
        <v>1531</v>
      </c>
      <c r="P386" s="22">
        <v>3644.4</v>
      </c>
      <c r="Q386" s="23">
        <v>86490</v>
      </c>
      <c r="R386" s="23">
        <v>12</v>
      </c>
      <c r="S386" s="24">
        <v>0</v>
      </c>
      <c r="T386" s="25">
        <v>0</v>
      </c>
      <c r="U386" s="25">
        <v>0</v>
      </c>
      <c r="V386" s="18">
        <v>24533.4</v>
      </c>
      <c r="W386" s="19">
        <v>425170</v>
      </c>
      <c r="X386" s="19">
        <v>17826</v>
      </c>
    </row>
    <row r="387" spans="1:24" x14ac:dyDescent="0.2">
      <c r="A387" s="15">
        <v>2022</v>
      </c>
      <c r="B387" s="16">
        <v>5961</v>
      </c>
      <c r="C387" s="17" t="s">
        <v>432</v>
      </c>
      <c r="D387" s="15" t="s">
        <v>23</v>
      </c>
      <c r="E387" s="17" t="s">
        <v>24</v>
      </c>
      <c r="F387" s="15" t="s">
        <v>25</v>
      </c>
      <c r="G387" s="17" t="s">
        <v>98</v>
      </c>
      <c r="H387" s="17" t="s">
        <v>27</v>
      </c>
      <c r="I387" s="17" t="s">
        <v>28</v>
      </c>
      <c r="J387" s="18">
        <v>11382</v>
      </c>
      <c r="K387" s="19">
        <v>92538</v>
      </c>
      <c r="L387" s="19">
        <v>7614</v>
      </c>
      <c r="M387" s="20">
        <v>7161</v>
      </c>
      <c r="N387" s="21">
        <v>55872</v>
      </c>
      <c r="O387" s="21">
        <v>1349</v>
      </c>
      <c r="P387" s="22">
        <v>5226</v>
      </c>
      <c r="Q387" s="23">
        <v>58155</v>
      </c>
      <c r="R387" s="23">
        <v>5</v>
      </c>
      <c r="S387" s="24">
        <v>0</v>
      </c>
      <c r="T387" s="25">
        <v>0</v>
      </c>
      <c r="U387" s="25">
        <v>0</v>
      </c>
      <c r="V387" s="18">
        <v>23769</v>
      </c>
      <c r="W387" s="19">
        <v>206565</v>
      </c>
      <c r="X387" s="19">
        <v>8968</v>
      </c>
    </row>
    <row r="388" spans="1:24" x14ac:dyDescent="0.2">
      <c r="A388" s="15">
        <v>2022</v>
      </c>
      <c r="B388" s="16">
        <v>6008</v>
      </c>
      <c r="C388" s="17" t="s">
        <v>433</v>
      </c>
      <c r="D388" s="15" t="s">
        <v>23</v>
      </c>
      <c r="E388" s="17" t="s">
        <v>24</v>
      </c>
      <c r="F388" s="15" t="s">
        <v>25</v>
      </c>
      <c r="G388" s="17" t="s">
        <v>98</v>
      </c>
      <c r="H388" s="17" t="s">
        <v>27</v>
      </c>
      <c r="I388" s="17" t="s">
        <v>28</v>
      </c>
      <c r="J388" s="18">
        <v>8343</v>
      </c>
      <c r="K388" s="19">
        <v>59745</v>
      </c>
      <c r="L388" s="19">
        <v>4399</v>
      </c>
      <c r="M388" s="20">
        <v>3952</v>
      </c>
      <c r="N388" s="21">
        <v>26902</v>
      </c>
      <c r="O388" s="21">
        <v>844</v>
      </c>
      <c r="P388" s="22">
        <v>8201</v>
      </c>
      <c r="Q388" s="23">
        <v>126960</v>
      </c>
      <c r="R388" s="23">
        <v>2</v>
      </c>
      <c r="S388" s="24">
        <v>0</v>
      </c>
      <c r="T388" s="25">
        <v>0</v>
      </c>
      <c r="U388" s="25">
        <v>0</v>
      </c>
      <c r="V388" s="18">
        <v>20496</v>
      </c>
      <c r="W388" s="19">
        <v>213607</v>
      </c>
      <c r="X388" s="19">
        <v>5245</v>
      </c>
    </row>
    <row r="389" spans="1:24" x14ac:dyDescent="0.2">
      <c r="A389" s="15">
        <v>2022</v>
      </c>
      <c r="B389" s="16">
        <v>6022</v>
      </c>
      <c r="C389" s="17" t="s">
        <v>434</v>
      </c>
      <c r="D389" s="15" t="s">
        <v>23</v>
      </c>
      <c r="E389" s="17" t="s">
        <v>24</v>
      </c>
      <c r="F389" s="15" t="s">
        <v>25</v>
      </c>
      <c r="G389" s="17" t="s">
        <v>168</v>
      </c>
      <c r="H389" s="17" t="s">
        <v>27</v>
      </c>
      <c r="I389" s="17" t="s">
        <v>154</v>
      </c>
      <c r="J389" s="18">
        <v>115118</v>
      </c>
      <c r="K389" s="19">
        <v>984714</v>
      </c>
      <c r="L389" s="19">
        <v>87450</v>
      </c>
      <c r="M389" s="20">
        <v>73860</v>
      </c>
      <c r="N389" s="21">
        <v>788308</v>
      </c>
      <c r="O389" s="21">
        <v>9025</v>
      </c>
      <c r="P389" s="22">
        <v>33305</v>
      </c>
      <c r="Q389" s="23">
        <v>577319</v>
      </c>
      <c r="R389" s="23">
        <v>1161</v>
      </c>
      <c r="S389" s="24">
        <v>0</v>
      </c>
      <c r="T389" s="25">
        <v>0</v>
      </c>
      <c r="U389" s="25">
        <v>0</v>
      </c>
      <c r="V389" s="18">
        <v>222283</v>
      </c>
      <c r="W389" s="19">
        <v>2350341</v>
      </c>
      <c r="X389" s="19">
        <v>97636</v>
      </c>
    </row>
    <row r="390" spans="1:24" x14ac:dyDescent="0.2">
      <c r="A390" s="15">
        <v>2022</v>
      </c>
      <c r="B390" s="16">
        <v>6043</v>
      </c>
      <c r="C390" s="17" t="s">
        <v>435</v>
      </c>
      <c r="D390" s="15" t="s">
        <v>23</v>
      </c>
      <c r="E390" s="17" t="s">
        <v>24</v>
      </c>
      <c r="F390" s="15" t="s">
        <v>25</v>
      </c>
      <c r="G390" s="17" t="s">
        <v>35</v>
      </c>
      <c r="H390" s="17" t="s">
        <v>27</v>
      </c>
      <c r="I390" s="17" t="s">
        <v>36</v>
      </c>
      <c r="J390" s="18">
        <v>3993</v>
      </c>
      <c r="K390" s="19">
        <v>30340</v>
      </c>
      <c r="L390" s="19">
        <v>3925</v>
      </c>
      <c r="M390" s="20">
        <v>3864.2</v>
      </c>
      <c r="N390" s="21">
        <v>30083</v>
      </c>
      <c r="O390" s="21">
        <v>662</v>
      </c>
      <c r="P390" s="22">
        <v>854.3</v>
      </c>
      <c r="Q390" s="23">
        <v>10451</v>
      </c>
      <c r="R390" s="23">
        <v>2</v>
      </c>
      <c r="S390" s="24">
        <v>0</v>
      </c>
      <c r="T390" s="25">
        <v>0</v>
      </c>
      <c r="U390" s="25">
        <v>0</v>
      </c>
      <c r="V390" s="18">
        <v>8711.5</v>
      </c>
      <c r="W390" s="19">
        <v>70874</v>
      </c>
      <c r="X390" s="19">
        <v>4589</v>
      </c>
    </row>
    <row r="391" spans="1:24" x14ac:dyDescent="0.2">
      <c r="A391" s="15">
        <v>2022</v>
      </c>
      <c r="B391" s="16">
        <v>6149</v>
      </c>
      <c r="C391" s="17" t="s">
        <v>436</v>
      </c>
      <c r="D391" s="15" t="s">
        <v>23</v>
      </c>
      <c r="E391" s="17" t="s">
        <v>24</v>
      </c>
      <c r="F391" s="15" t="s">
        <v>25</v>
      </c>
      <c r="G391" s="17" t="s">
        <v>89</v>
      </c>
      <c r="H391" s="17" t="s">
        <v>27</v>
      </c>
      <c r="I391" s="17" t="s">
        <v>154</v>
      </c>
      <c r="J391" s="18">
        <v>9238</v>
      </c>
      <c r="K391" s="19">
        <v>88172</v>
      </c>
      <c r="L391" s="19">
        <v>8877</v>
      </c>
      <c r="M391" s="20">
        <v>8877</v>
      </c>
      <c r="N391" s="21">
        <v>119882</v>
      </c>
      <c r="O391" s="21">
        <v>1573</v>
      </c>
      <c r="P391" s="22">
        <v>493</v>
      </c>
      <c r="Q391" s="23">
        <v>5951</v>
      </c>
      <c r="R391" s="23">
        <v>1</v>
      </c>
      <c r="S391" s="24">
        <v>0</v>
      </c>
      <c r="T391" s="25">
        <v>0</v>
      </c>
      <c r="U391" s="25">
        <v>0</v>
      </c>
      <c r="V391" s="18">
        <v>18608</v>
      </c>
      <c r="W391" s="19">
        <v>214005</v>
      </c>
      <c r="X391" s="19">
        <v>10451</v>
      </c>
    </row>
    <row r="392" spans="1:24" x14ac:dyDescent="0.2">
      <c r="A392" s="15">
        <v>2022</v>
      </c>
      <c r="B392" s="16">
        <v>6169</v>
      </c>
      <c r="C392" s="17" t="s">
        <v>437</v>
      </c>
      <c r="D392" s="15" t="s">
        <v>23</v>
      </c>
      <c r="E392" s="17" t="s">
        <v>24</v>
      </c>
      <c r="F392" s="15" t="s">
        <v>25</v>
      </c>
      <c r="G392" s="17" t="s">
        <v>438</v>
      </c>
      <c r="H392" s="17" t="s">
        <v>31</v>
      </c>
      <c r="I392" s="17" t="s">
        <v>154</v>
      </c>
      <c r="J392" s="18">
        <v>20446</v>
      </c>
      <c r="K392" s="19">
        <v>207988</v>
      </c>
      <c r="L392" s="19">
        <v>14225</v>
      </c>
      <c r="M392" s="20">
        <v>8627</v>
      </c>
      <c r="N392" s="21">
        <v>117834</v>
      </c>
      <c r="O392" s="21">
        <v>2623</v>
      </c>
      <c r="P392" s="22" t="s">
        <v>37</v>
      </c>
      <c r="Q392" s="23" t="s">
        <v>37</v>
      </c>
      <c r="R392" s="23" t="s">
        <v>37</v>
      </c>
      <c r="S392" s="24" t="s">
        <v>37</v>
      </c>
      <c r="T392" s="25" t="s">
        <v>37</v>
      </c>
      <c r="U392" s="25" t="s">
        <v>37</v>
      </c>
      <c r="V392" s="18">
        <v>29073</v>
      </c>
      <c r="W392" s="19">
        <v>325822</v>
      </c>
      <c r="X392" s="19">
        <v>16848</v>
      </c>
    </row>
    <row r="393" spans="1:24" x14ac:dyDescent="0.2">
      <c r="A393" s="15">
        <v>2022</v>
      </c>
      <c r="B393" s="16">
        <v>6169</v>
      </c>
      <c r="C393" s="17" t="s">
        <v>437</v>
      </c>
      <c r="D393" s="15" t="s">
        <v>23</v>
      </c>
      <c r="E393" s="17" t="s">
        <v>24</v>
      </c>
      <c r="F393" s="15" t="s">
        <v>25</v>
      </c>
      <c r="G393" s="17" t="s">
        <v>439</v>
      </c>
      <c r="H393" s="17" t="s">
        <v>31</v>
      </c>
      <c r="I393" s="17" t="s">
        <v>154</v>
      </c>
      <c r="J393" s="18">
        <v>2077</v>
      </c>
      <c r="K393" s="19">
        <v>20772</v>
      </c>
      <c r="L393" s="19">
        <v>1480</v>
      </c>
      <c r="M393" s="20">
        <v>2570</v>
      </c>
      <c r="N393" s="21">
        <v>31707</v>
      </c>
      <c r="O393" s="21">
        <v>561</v>
      </c>
      <c r="P393" s="22" t="s">
        <v>37</v>
      </c>
      <c r="Q393" s="23" t="s">
        <v>37</v>
      </c>
      <c r="R393" s="23" t="s">
        <v>37</v>
      </c>
      <c r="S393" s="24" t="s">
        <v>37</v>
      </c>
      <c r="T393" s="25" t="s">
        <v>37</v>
      </c>
      <c r="U393" s="25" t="s">
        <v>37</v>
      </c>
      <c r="V393" s="18">
        <v>4647</v>
      </c>
      <c r="W393" s="19">
        <v>52479</v>
      </c>
      <c r="X393" s="19">
        <v>2041</v>
      </c>
    </row>
    <row r="394" spans="1:24" x14ac:dyDescent="0.2">
      <c r="A394" s="15">
        <v>2022</v>
      </c>
      <c r="B394" s="16">
        <v>6169</v>
      </c>
      <c r="C394" s="17" t="s">
        <v>437</v>
      </c>
      <c r="D394" s="15" t="s">
        <v>23</v>
      </c>
      <c r="E394" s="17" t="s">
        <v>24</v>
      </c>
      <c r="F394" s="15" t="s">
        <v>25</v>
      </c>
      <c r="G394" s="17" t="s">
        <v>273</v>
      </c>
      <c r="H394" s="17" t="s">
        <v>31</v>
      </c>
      <c r="I394" s="17" t="s">
        <v>154</v>
      </c>
      <c r="J394" s="18">
        <v>747</v>
      </c>
      <c r="K394" s="19">
        <v>7591</v>
      </c>
      <c r="L394" s="19">
        <v>312</v>
      </c>
      <c r="M394" s="20">
        <v>304</v>
      </c>
      <c r="N394" s="21">
        <v>3573</v>
      </c>
      <c r="O394" s="21">
        <v>64</v>
      </c>
      <c r="P394" s="22" t="s">
        <v>37</v>
      </c>
      <c r="Q394" s="23" t="s">
        <v>37</v>
      </c>
      <c r="R394" s="23" t="s">
        <v>37</v>
      </c>
      <c r="S394" s="24" t="s">
        <v>37</v>
      </c>
      <c r="T394" s="25" t="s">
        <v>37</v>
      </c>
      <c r="U394" s="25" t="s">
        <v>37</v>
      </c>
      <c r="V394" s="18">
        <v>1051</v>
      </c>
      <c r="W394" s="19">
        <v>11164</v>
      </c>
      <c r="X394" s="19">
        <v>376</v>
      </c>
    </row>
    <row r="395" spans="1:24" x14ac:dyDescent="0.2">
      <c r="A395" s="15">
        <v>2022</v>
      </c>
      <c r="B395" s="16">
        <v>6181</v>
      </c>
      <c r="C395" s="17" t="s">
        <v>440</v>
      </c>
      <c r="D395" s="15" t="s">
        <v>23</v>
      </c>
      <c r="E395" s="17" t="s">
        <v>24</v>
      </c>
      <c r="F395" s="15" t="s">
        <v>25</v>
      </c>
      <c r="G395" s="17" t="s">
        <v>175</v>
      </c>
      <c r="H395" s="17" t="s">
        <v>31</v>
      </c>
      <c r="I395" s="17" t="s">
        <v>176</v>
      </c>
      <c r="J395" s="18">
        <v>21560.5</v>
      </c>
      <c r="K395" s="19">
        <v>170031</v>
      </c>
      <c r="L395" s="19">
        <v>12261</v>
      </c>
      <c r="M395" s="20">
        <v>4424.7</v>
      </c>
      <c r="N395" s="21">
        <v>41614</v>
      </c>
      <c r="O395" s="21">
        <v>1156</v>
      </c>
      <c r="P395" s="22">
        <v>6018.9</v>
      </c>
      <c r="Q395" s="23">
        <v>89643</v>
      </c>
      <c r="R395" s="23">
        <v>9</v>
      </c>
      <c r="S395" s="24" t="s">
        <v>37</v>
      </c>
      <c r="T395" s="25" t="s">
        <v>37</v>
      </c>
      <c r="U395" s="25" t="s">
        <v>37</v>
      </c>
      <c r="V395" s="18">
        <v>32004.1</v>
      </c>
      <c r="W395" s="19">
        <v>301288</v>
      </c>
      <c r="X395" s="19">
        <v>13426</v>
      </c>
    </row>
    <row r="396" spans="1:24" x14ac:dyDescent="0.2">
      <c r="A396" s="15">
        <v>2022</v>
      </c>
      <c r="B396" s="16">
        <v>6182</v>
      </c>
      <c r="C396" s="17" t="s">
        <v>441</v>
      </c>
      <c r="D396" s="15" t="s">
        <v>23</v>
      </c>
      <c r="E396" s="17" t="s">
        <v>24</v>
      </c>
      <c r="F396" s="15" t="s">
        <v>25</v>
      </c>
      <c r="G396" s="17" t="s">
        <v>92</v>
      </c>
      <c r="H396" s="17" t="s">
        <v>31</v>
      </c>
      <c r="I396" s="17" t="s">
        <v>93</v>
      </c>
      <c r="J396" s="18">
        <v>156693</v>
      </c>
      <c r="K396" s="19">
        <v>1174967</v>
      </c>
      <c r="L396" s="19">
        <v>73951</v>
      </c>
      <c r="M396" s="20">
        <v>29182</v>
      </c>
      <c r="N396" s="21">
        <v>229261</v>
      </c>
      <c r="O396" s="21">
        <v>14103</v>
      </c>
      <c r="P396" s="22">
        <v>14835</v>
      </c>
      <c r="Q396" s="23">
        <v>180643</v>
      </c>
      <c r="R396" s="23">
        <v>16</v>
      </c>
      <c r="S396" s="24">
        <v>0</v>
      </c>
      <c r="T396" s="25">
        <v>0</v>
      </c>
      <c r="U396" s="25">
        <v>0</v>
      </c>
      <c r="V396" s="18">
        <v>200710</v>
      </c>
      <c r="W396" s="19">
        <v>1584871</v>
      </c>
      <c r="X396" s="19">
        <v>88070</v>
      </c>
    </row>
    <row r="397" spans="1:24" x14ac:dyDescent="0.2">
      <c r="A397" s="15">
        <v>2022</v>
      </c>
      <c r="B397" s="16">
        <v>6183</v>
      </c>
      <c r="C397" s="17" t="s">
        <v>442</v>
      </c>
      <c r="D397" s="15" t="s">
        <v>23</v>
      </c>
      <c r="E397" s="17" t="s">
        <v>24</v>
      </c>
      <c r="F397" s="15" t="s">
        <v>25</v>
      </c>
      <c r="G397" s="17" t="s">
        <v>92</v>
      </c>
      <c r="H397" s="17" t="s">
        <v>31</v>
      </c>
      <c r="I397" s="17" t="s">
        <v>93</v>
      </c>
      <c r="J397" s="18">
        <v>19986</v>
      </c>
      <c r="K397" s="19">
        <v>170775</v>
      </c>
      <c r="L397" s="19">
        <v>13668</v>
      </c>
      <c r="M397" s="20">
        <v>7348</v>
      </c>
      <c r="N397" s="21">
        <v>65533</v>
      </c>
      <c r="O397" s="21">
        <v>2027</v>
      </c>
      <c r="P397" s="22">
        <v>7079</v>
      </c>
      <c r="Q397" s="23">
        <v>88063</v>
      </c>
      <c r="R397" s="23">
        <v>15</v>
      </c>
      <c r="S397" s="24" t="s">
        <v>37</v>
      </c>
      <c r="T397" s="25" t="s">
        <v>37</v>
      </c>
      <c r="U397" s="25" t="s">
        <v>37</v>
      </c>
      <c r="V397" s="18">
        <v>34413</v>
      </c>
      <c r="W397" s="19">
        <v>324371</v>
      </c>
      <c r="X397" s="19">
        <v>15710</v>
      </c>
    </row>
    <row r="398" spans="1:24" x14ac:dyDescent="0.2">
      <c r="A398" s="15">
        <v>2022</v>
      </c>
      <c r="B398" s="16">
        <v>6194</v>
      </c>
      <c r="C398" s="17" t="s">
        <v>443</v>
      </c>
      <c r="D398" s="15" t="s">
        <v>23</v>
      </c>
      <c r="E398" s="17" t="s">
        <v>24</v>
      </c>
      <c r="F398" s="15" t="s">
        <v>25</v>
      </c>
      <c r="G398" s="17" t="s">
        <v>104</v>
      </c>
      <c r="H398" s="17" t="s">
        <v>31</v>
      </c>
      <c r="I398" s="17" t="s">
        <v>32</v>
      </c>
      <c r="J398" s="18">
        <v>41695</v>
      </c>
      <c r="K398" s="19">
        <v>327573</v>
      </c>
      <c r="L398" s="19">
        <v>24599</v>
      </c>
      <c r="M398" s="20">
        <v>9378</v>
      </c>
      <c r="N398" s="21">
        <v>76639</v>
      </c>
      <c r="O398" s="21">
        <v>1847</v>
      </c>
      <c r="P398" s="22">
        <v>9313</v>
      </c>
      <c r="Q398" s="23">
        <v>98439</v>
      </c>
      <c r="R398" s="23">
        <v>6</v>
      </c>
      <c r="S398" s="24" t="s">
        <v>37</v>
      </c>
      <c r="T398" s="25" t="s">
        <v>37</v>
      </c>
      <c r="U398" s="25" t="s">
        <v>37</v>
      </c>
      <c r="V398" s="18">
        <v>60386</v>
      </c>
      <c r="W398" s="19">
        <v>502651</v>
      </c>
      <c r="X398" s="19">
        <v>26452</v>
      </c>
    </row>
    <row r="399" spans="1:24" x14ac:dyDescent="0.2">
      <c r="A399" s="15">
        <v>2022</v>
      </c>
      <c r="B399" s="16">
        <v>6198</v>
      </c>
      <c r="C399" s="17" t="s">
        <v>444</v>
      </c>
      <c r="D399" s="15" t="s">
        <v>23</v>
      </c>
      <c r="E399" s="17" t="s">
        <v>24</v>
      </c>
      <c r="F399" s="15" t="s">
        <v>25</v>
      </c>
      <c r="G399" s="17" t="s">
        <v>258</v>
      </c>
      <c r="H399" s="17" t="s">
        <v>31</v>
      </c>
      <c r="I399" s="17" t="s">
        <v>77</v>
      </c>
      <c r="J399" s="18">
        <v>14151.8</v>
      </c>
      <c r="K399" s="19">
        <v>104617</v>
      </c>
      <c r="L399" s="19">
        <v>10122</v>
      </c>
      <c r="M399" s="20">
        <v>13656.6</v>
      </c>
      <c r="N399" s="21">
        <v>102631</v>
      </c>
      <c r="O399" s="21">
        <v>1843</v>
      </c>
      <c r="P399" s="22">
        <v>18302.5</v>
      </c>
      <c r="Q399" s="23">
        <v>179260</v>
      </c>
      <c r="R399" s="23">
        <v>1531</v>
      </c>
      <c r="S399" s="24" t="s">
        <v>37</v>
      </c>
      <c r="T399" s="25" t="s">
        <v>37</v>
      </c>
      <c r="U399" s="25" t="s">
        <v>37</v>
      </c>
      <c r="V399" s="18">
        <v>46110.9</v>
      </c>
      <c r="W399" s="19">
        <v>386508</v>
      </c>
      <c r="X399" s="19">
        <v>13496</v>
      </c>
    </row>
    <row r="400" spans="1:24" x14ac:dyDescent="0.2">
      <c r="A400" s="15">
        <v>2022</v>
      </c>
      <c r="B400" s="16">
        <v>6204</v>
      </c>
      <c r="C400" s="17" t="s">
        <v>445</v>
      </c>
      <c r="D400" s="15" t="s">
        <v>23</v>
      </c>
      <c r="E400" s="17" t="s">
        <v>24</v>
      </c>
      <c r="F400" s="15" t="s">
        <v>25</v>
      </c>
      <c r="G400" s="17" t="s">
        <v>258</v>
      </c>
      <c r="H400" s="17" t="s">
        <v>27</v>
      </c>
      <c r="I400" s="17" t="s">
        <v>210</v>
      </c>
      <c r="J400" s="18">
        <v>32944</v>
      </c>
      <c r="K400" s="19">
        <v>283807</v>
      </c>
      <c r="L400" s="19">
        <v>35988</v>
      </c>
      <c r="M400" s="20">
        <v>37754</v>
      </c>
      <c r="N400" s="21">
        <v>372902</v>
      </c>
      <c r="O400" s="21">
        <v>9158</v>
      </c>
      <c r="P400" s="22">
        <v>19844</v>
      </c>
      <c r="Q400" s="23">
        <v>304758</v>
      </c>
      <c r="R400" s="23">
        <v>7</v>
      </c>
      <c r="S400" s="24">
        <v>0</v>
      </c>
      <c r="T400" s="25">
        <v>0</v>
      </c>
      <c r="U400" s="25">
        <v>0</v>
      </c>
      <c r="V400" s="18">
        <v>90542</v>
      </c>
      <c r="W400" s="19">
        <v>961467</v>
      </c>
      <c r="X400" s="19">
        <v>45153</v>
      </c>
    </row>
    <row r="401" spans="1:24" x14ac:dyDescent="0.2">
      <c r="A401" s="15">
        <v>2022</v>
      </c>
      <c r="B401" s="16">
        <v>6205</v>
      </c>
      <c r="C401" s="17" t="s">
        <v>446</v>
      </c>
      <c r="D401" s="15" t="s">
        <v>23</v>
      </c>
      <c r="E401" s="17" t="s">
        <v>24</v>
      </c>
      <c r="F401" s="15" t="s">
        <v>25</v>
      </c>
      <c r="G401" s="17" t="s">
        <v>175</v>
      </c>
      <c r="H401" s="17" t="s">
        <v>27</v>
      </c>
      <c r="I401" s="17" t="s">
        <v>36</v>
      </c>
      <c r="J401" s="18">
        <v>9228.9</v>
      </c>
      <c r="K401" s="19">
        <v>90967</v>
      </c>
      <c r="L401" s="19">
        <v>6790</v>
      </c>
      <c r="M401" s="20">
        <v>2898.8</v>
      </c>
      <c r="N401" s="21">
        <v>25398</v>
      </c>
      <c r="O401" s="21">
        <v>890</v>
      </c>
      <c r="P401" s="22">
        <v>8283.7000000000007</v>
      </c>
      <c r="Q401" s="23">
        <v>86481</v>
      </c>
      <c r="R401" s="23">
        <v>164</v>
      </c>
      <c r="S401" s="24">
        <v>0</v>
      </c>
      <c r="T401" s="25">
        <v>0</v>
      </c>
      <c r="U401" s="25">
        <v>0</v>
      </c>
      <c r="V401" s="18">
        <v>20411.400000000001</v>
      </c>
      <c r="W401" s="19">
        <v>202846</v>
      </c>
      <c r="X401" s="19">
        <v>7844</v>
      </c>
    </row>
    <row r="402" spans="1:24" x14ac:dyDescent="0.2">
      <c r="A402" s="15">
        <v>2022</v>
      </c>
      <c r="B402" s="16">
        <v>6207</v>
      </c>
      <c r="C402" s="17" t="s">
        <v>447</v>
      </c>
      <c r="D402" s="15" t="s">
        <v>39</v>
      </c>
      <c r="E402" s="17" t="s">
        <v>40</v>
      </c>
      <c r="F402" s="15" t="s">
        <v>25</v>
      </c>
      <c r="G402" s="17" t="s">
        <v>201</v>
      </c>
      <c r="H402" s="17" t="s">
        <v>51</v>
      </c>
      <c r="I402" s="17" t="s">
        <v>136</v>
      </c>
      <c r="J402" s="18">
        <v>0</v>
      </c>
      <c r="K402" s="19">
        <v>0</v>
      </c>
      <c r="L402" s="19">
        <v>0</v>
      </c>
      <c r="M402" s="20">
        <v>0</v>
      </c>
      <c r="N402" s="21">
        <v>0</v>
      </c>
      <c r="O402" s="21">
        <v>0</v>
      </c>
      <c r="P402" s="22">
        <v>2026.3</v>
      </c>
      <c r="Q402" s="23">
        <v>25464</v>
      </c>
      <c r="R402" s="23">
        <v>1</v>
      </c>
      <c r="S402" s="24">
        <v>0</v>
      </c>
      <c r="T402" s="25">
        <v>0</v>
      </c>
      <c r="U402" s="25">
        <v>0</v>
      </c>
      <c r="V402" s="18">
        <v>2026.3</v>
      </c>
      <c r="W402" s="19">
        <v>25464</v>
      </c>
      <c r="X402" s="19">
        <v>1</v>
      </c>
    </row>
    <row r="403" spans="1:24" x14ac:dyDescent="0.2">
      <c r="A403" s="15">
        <v>2022</v>
      </c>
      <c r="B403" s="16">
        <v>6234</v>
      </c>
      <c r="C403" s="17" t="s">
        <v>448</v>
      </c>
      <c r="D403" s="15" t="s">
        <v>23</v>
      </c>
      <c r="E403" s="17" t="s">
        <v>24</v>
      </c>
      <c r="F403" s="15" t="s">
        <v>25</v>
      </c>
      <c r="G403" s="17" t="s">
        <v>98</v>
      </c>
      <c r="H403" s="17" t="s">
        <v>27</v>
      </c>
      <c r="I403" s="17" t="s">
        <v>28</v>
      </c>
      <c r="J403" s="18">
        <v>30648</v>
      </c>
      <c r="K403" s="19">
        <v>252307</v>
      </c>
      <c r="L403" s="19">
        <v>16438</v>
      </c>
      <c r="M403" s="20">
        <v>16736</v>
      </c>
      <c r="N403" s="21">
        <v>126317</v>
      </c>
      <c r="O403" s="21">
        <v>2667</v>
      </c>
      <c r="P403" s="22">
        <v>5507</v>
      </c>
      <c r="Q403" s="23">
        <v>85665</v>
      </c>
      <c r="R403" s="23">
        <v>3</v>
      </c>
      <c r="S403" s="24">
        <v>0</v>
      </c>
      <c r="T403" s="25">
        <v>0</v>
      </c>
      <c r="U403" s="25">
        <v>0</v>
      </c>
      <c r="V403" s="18">
        <v>52891</v>
      </c>
      <c r="W403" s="19">
        <v>464289</v>
      </c>
      <c r="X403" s="19">
        <v>19108</v>
      </c>
    </row>
    <row r="404" spans="1:24" x14ac:dyDescent="0.2">
      <c r="A404" s="15">
        <v>2022</v>
      </c>
      <c r="B404" s="16">
        <v>6235</v>
      </c>
      <c r="C404" s="17" t="s">
        <v>449</v>
      </c>
      <c r="D404" s="15" t="s">
        <v>23</v>
      </c>
      <c r="E404" s="17" t="s">
        <v>24</v>
      </c>
      <c r="F404" s="15" t="s">
        <v>25</v>
      </c>
      <c r="G404" s="17" t="s">
        <v>67</v>
      </c>
      <c r="H404" s="17" t="s">
        <v>27</v>
      </c>
      <c r="I404" s="17" t="s">
        <v>108</v>
      </c>
      <c r="J404" s="18">
        <v>101075</v>
      </c>
      <c r="K404" s="19">
        <v>914826</v>
      </c>
      <c r="L404" s="19">
        <v>74878</v>
      </c>
      <c r="M404" s="20">
        <v>72169</v>
      </c>
      <c r="N404" s="21">
        <v>686815</v>
      </c>
      <c r="O404" s="21">
        <v>9394</v>
      </c>
      <c r="P404" s="22">
        <v>26333</v>
      </c>
      <c r="Q404" s="23">
        <v>403899</v>
      </c>
      <c r="R404" s="23">
        <v>34</v>
      </c>
      <c r="S404" s="24">
        <v>0</v>
      </c>
      <c r="T404" s="25">
        <v>0</v>
      </c>
      <c r="U404" s="25">
        <v>0</v>
      </c>
      <c r="V404" s="18">
        <v>199577</v>
      </c>
      <c r="W404" s="19">
        <v>2005540</v>
      </c>
      <c r="X404" s="19">
        <v>84306</v>
      </c>
    </row>
    <row r="405" spans="1:24" x14ac:dyDescent="0.2">
      <c r="A405" s="15">
        <v>2022</v>
      </c>
      <c r="B405" s="16">
        <v>6258</v>
      </c>
      <c r="C405" s="17" t="s">
        <v>450</v>
      </c>
      <c r="D405" s="15" t="s">
        <v>23</v>
      </c>
      <c r="E405" s="17" t="s">
        <v>24</v>
      </c>
      <c r="F405" s="15" t="s">
        <v>25</v>
      </c>
      <c r="G405" s="17" t="s">
        <v>87</v>
      </c>
      <c r="H405" s="17" t="s">
        <v>31</v>
      </c>
      <c r="I405" s="17" t="s">
        <v>36</v>
      </c>
      <c r="J405" s="18">
        <v>102</v>
      </c>
      <c r="K405" s="19">
        <v>946</v>
      </c>
      <c r="L405" s="19">
        <v>53</v>
      </c>
      <c r="M405" s="20" t="s">
        <v>37</v>
      </c>
      <c r="N405" s="21" t="s">
        <v>37</v>
      </c>
      <c r="O405" s="21" t="s">
        <v>37</v>
      </c>
      <c r="P405" s="22">
        <v>13</v>
      </c>
      <c r="Q405" s="23">
        <v>94</v>
      </c>
      <c r="R405" s="23">
        <v>4</v>
      </c>
      <c r="S405" s="24" t="s">
        <v>37</v>
      </c>
      <c r="T405" s="25" t="s">
        <v>37</v>
      </c>
      <c r="U405" s="25" t="s">
        <v>37</v>
      </c>
      <c r="V405" s="18">
        <v>115</v>
      </c>
      <c r="W405" s="19">
        <v>1040</v>
      </c>
      <c r="X405" s="19">
        <v>57</v>
      </c>
    </row>
    <row r="406" spans="1:24" x14ac:dyDescent="0.2">
      <c r="A406" s="15">
        <v>2022</v>
      </c>
      <c r="B406" s="16">
        <v>6258</v>
      </c>
      <c r="C406" s="17" t="s">
        <v>450</v>
      </c>
      <c r="D406" s="15" t="s">
        <v>23</v>
      </c>
      <c r="E406" s="17" t="s">
        <v>24</v>
      </c>
      <c r="F406" s="15" t="s">
        <v>25</v>
      </c>
      <c r="G406" s="17" t="s">
        <v>46</v>
      </c>
      <c r="H406" s="17" t="s">
        <v>31</v>
      </c>
      <c r="I406" s="17" t="s">
        <v>36</v>
      </c>
      <c r="J406" s="18">
        <v>9626</v>
      </c>
      <c r="K406" s="19">
        <v>88524</v>
      </c>
      <c r="L406" s="19">
        <v>5642</v>
      </c>
      <c r="M406" s="20">
        <v>8144</v>
      </c>
      <c r="N406" s="21">
        <v>76962</v>
      </c>
      <c r="O406" s="21">
        <v>1241</v>
      </c>
      <c r="P406" s="22">
        <v>19242</v>
      </c>
      <c r="Q406" s="23">
        <v>260798</v>
      </c>
      <c r="R406" s="23">
        <v>4</v>
      </c>
      <c r="S406" s="24" t="s">
        <v>37</v>
      </c>
      <c r="T406" s="25" t="s">
        <v>37</v>
      </c>
      <c r="U406" s="25" t="s">
        <v>37</v>
      </c>
      <c r="V406" s="18">
        <v>37012</v>
      </c>
      <c r="W406" s="19">
        <v>426284</v>
      </c>
      <c r="X406" s="19">
        <v>6887</v>
      </c>
    </row>
    <row r="407" spans="1:24" x14ac:dyDescent="0.2">
      <c r="A407" s="15">
        <v>2022</v>
      </c>
      <c r="B407" s="16">
        <v>6342</v>
      </c>
      <c r="C407" s="17" t="s">
        <v>451</v>
      </c>
      <c r="D407" s="15" t="s">
        <v>23</v>
      </c>
      <c r="E407" s="17" t="s">
        <v>24</v>
      </c>
      <c r="F407" s="15" t="s">
        <v>25</v>
      </c>
      <c r="G407" s="17" t="s">
        <v>117</v>
      </c>
      <c r="H407" s="17" t="s">
        <v>31</v>
      </c>
      <c r="I407" s="17" t="s">
        <v>36</v>
      </c>
      <c r="J407" s="18">
        <v>168936</v>
      </c>
      <c r="K407" s="19">
        <v>1341211</v>
      </c>
      <c r="L407" s="19">
        <v>92346</v>
      </c>
      <c r="M407" s="20">
        <v>29673</v>
      </c>
      <c r="N407" s="21">
        <v>210789</v>
      </c>
      <c r="O407" s="21">
        <v>6414</v>
      </c>
      <c r="P407" s="22">
        <v>45662</v>
      </c>
      <c r="Q407" s="23">
        <v>513699</v>
      </c>
      <c r="R407" s="23">
        <v>1698</v>
      </c>
      <c r="S407" s="24">
        <v>0</v>
      </c>
      <c r="T407" s="25">
        <v>0</v>
      </c>
      <c r="U407" s="25">
        <v>0</v>
      </c>
      <c r="V407" s="18">
        <v>244271</v>
      </c>
      <c r="W407" s="19">
        <v>2065699</v>
      </c>
      <c r="X407" s="19">
        <v>100458</v>
      </c>
    </row>
    <row r="408" spans="1:24" x14ac:dyDescent="0.2">
      <c r="A408" s="15">
        <v>2022</v>
      </c>
      <c r="B408" s="16">
        <v>6369</v>
      </c>
      <c r="C408" s="17" t="s">
        <v>452</v>
      </c>
      <c r="D408" s="15" t="s">
        <v>23</v>
      </c>
      <c r="E408" s="17" t="s">
        <v>24</v>
      </c>
      <c r="F408" s="15" t="s">
        <v>25</v>
      </c>
      <c r="G408" s="17" t="s">
        <v>42</v>
      </c>
      <c r="H408" s="17" t="s">
        <v>51</v>
      </c>
      <c r="I408" s="17" t="s">
        <v>136</v>
      </c>
      <c r="J408" s="18">
        <v>1825.1</v>
      </c>
      <c r="K408" s="19">
        <v>4763</v>
      </c>
      <c r="L408" s="19">
        <v>646</v>
      </c>
      <c r="M408" s="20">
        <v>454.2</v>
      </c>
      <c r="N408" s="21">
        <v>2049</v>
      </c>
      <c r="O408" s="21">
        <v>115</v>
      </c>
      <c r="P408" s="22">
        <v>0</v>
      </c>
      <c r="Q408" s="23">
        <v>0</v>
      </c>
      <c r="R408" s="23">
        <v>0</v>
      </c>
      <c r="S408" s="24">
        <v>0</v>
      </c>
      <c r="T408" s="25">
        <v>0</v>
      </c>
      <c r="U408" s="25">
        <v>0</v>
      </c>
      <c r="V408" s="18">
        <v>2279.3000000000002</v>
      </c>
      <c r="W408" s="19">
        <v>6812</v>
      </c>
      <c r="X408" s="19">
        <v>761</v>
      </c>
    </row>
    <row r="409" spans="1:24" x14ac:dyDescent="0.2">
      <c r="A409" s="15">
        <v>2022</v>
      </c>
      <c r="B409" s="16">
        <v>6374</v>
      </c>
      <c r="C409" s="17" t="s">
        <v>453</v>
      </c>
      <c r="D409" s="15" t="s">
        <v>23</v>
      </c>
      <c r="E409" s="17" t="s">
        <v>24</v>
      </c>
      <c r="F409" s="15" t="s">
        <v>25</v>
      </c>
      <c r="G409" s="17" t="s">
        <v>203</v>
      </c>
      <c r="H409" s="17" t="s">
        <v>51</v>
      </c>
      <c r="I409" s="17" t="s">
        <v>136</v>
      </c>
      <c r="J409" s="18">
        <v>34761.800000000003</v>
      </c>
      <c r="K409" s="19">
        <v>116212</v>
      </c>
      <c r="L409" s="19">
        <v>18525</v>
      </c>
      <c r="M409" s="20">
        <v>10240.700000000001</v>
      </c>
      <c r="N409" s="21">
        <v>35882</v>
      </c>
      <c r="O409" s="21">
        <v>3098</v>
      </c>
      <c r="P409" s="22">
        <v>3586.1</v>
      </c>
      <c r="Q409" s="23">
        <v>17144</v>
      </c>
      <c r="R409" s="23">
        <v>5</v>
      </c>
      <c r="S409" s="24">
        <v>0</v>
      </c>
      <c r="T409" s="25">
        <v>0</v>
      </c>
      <c r="U409" s="25">
        <v>0</v>
      </c>
      <c r="V409" s="18">
        <v>48588.6</v>
      </c>
      <c r="W409" s="19">
        <v>169238</v>
      </c>
      <c r="X409" s="19">
        <v>21628</v>
      </c>
    </row>
    <row r="410" spans="1:24" x14ac:dyDescent="0.2">
      <c r="A410" s="15">
        <v>2022</v>
      </c>
      <c r="B410" s="16">
        <v>6374</v>
      </c>
      <c r="C410" s="17" t="s">
        <v>453</v>
      </c>
      <c r="D410" s="15" t="s">
        <v>112</v>
      </c>
      <c r="E410" s="17" t="s">
        <v>113</v>
      </c>
      <c r="F410" s="15" t="s">
        <v>25</v>
      </c>
      <c r="G410" s="17" t="s">
        <v>203</v>
      </c>
      <c r="H410" s="17" t="s">
        <v>51</v>
      </c>
      <c r="I410" s="17" t="s">
        <v>136</v>
      </c>
      <c r="J410" s="18">
        <v>8995.2000000000007</v>
      </c>
      <c r="K410" s="19">
        <v>56128</v>
      </c>
      <c r="L410" s="19">
        <v>7531</v>
      </c>
      <c r="M410" s="20">
        <v>7651.3</v>
      </c>
      <c r="N410" s="21">
        <v>59302</v>
      </c>
      <c r="O410" s="21">
        <v>1397</v>
      </c>
      <c r="P410" s="22">
        <v>10859.8</v>
      </c>
      <c r="Q410" s="23">
        <v>163295</v>
      </c>
      <c r="R410" s="23">
        <v>24</v>
      </c>
      <c r="S410" s="24">
        <v>0</v>
      </c>
      <c r="T410" s="25">
        <v>0</v>
      </c>
      <c r="U410" s="25">
        <v>0</v>
      </c>
      <c r="V410" s="18">
        <v>27506.3</v>
      </c>
      <c r="W410" s="19">
        <v>278725</v>
      </c>
      <c r="X410" s="19">
        <v>8952</v>
      </c>
    </row>
    <row r="411" spans="1:24" x14ac:dyDescent="0.2">
      <c r="A411" s="15">
        <v>2022</v>
      </c>
      <c r="B411" s="16">
        <v>6395</v>
      </c>
      <c r="C411" s="17" t="s">
        <v>454</v>
      </c>
      <c r="D411" s="15" t="s">
        <v>23</v>
      </c>
      <c r="E411" s="17" t="s">
        <v>24</v>
      </c>
      <c r="F411" s="15" t="s">
        <v>25</v>
      </c>
      <c r="G411" s="17" t="s">
        <v>439</v>
      </c>
      <c r="H411" s="17" t="s">
        <v>31</v>
      </c>
      <c r="I411" s="17" t="s">
        <v>154</v>
      </c>
      <c r="J411" s="18">
        <v>85136</v>
      </c>
      <c r="K411" s="19">
        <v>899004</v>
      </c>
      <c r="L411" s="19">
        <v>60335</v>
      </c>
      <c r="M411" s="20">
        <v>34784</v>
      </c>
      <c r="N411" s="21">
        <v>480667</v>
      </c>
      <c r="O411" s="21">
        <v>12078</v>
      </c>
      <c r="P411" s="22">
        <v>11852</v>
      </c>
      <c r="Q411" s="23">
        <v>209114</v>
      </c>
      <c r="R411" s="23">
        <v>96</v>
      </c>
      <c r="S411" s="24" t="s">
        <v>37</v>
      </c>
      <c r="T411" s="25" t="s">
        <v>37</v>
      </c>
      <c r="U411" s="25" t="s">
        <v>37</v>
      </c>
      <c r="V411" s="18">
        <v>131772</v>
      </c>
      <c r="W411" s="19">
        <v>1588785</v>
      </c>
      <c r="X411" s="19">
        <v>72509</v>
      </c>
    </row>
    <row r="412" spans="1:24" x14ac:dyDescent="0.2">
      <c r="A412" s="15">
        <v>2022</v>
      </c>
      <c r="B412" s="16">
        <v>6411</v>
      </c>
      <c r="C412" s="17" t="s">
        <v>455</v>
      </c>
      <c r="D412" s="15" t="s">
        <v>23</v>
      </c>
      <c r="E412" s="17" t="s">
        <v>24</v>
      </c>
      <c r="F412" s="15" t="s">
        <v>25</v>
      </c>
      <c r="G412" s="17" t="s">
        <v>65</v>
      </c>
      <c r="H412" s="17" t="s">
        <v>31</v>
      </c>
      <c r="I412" s="17" t="s">
        <v>55</v>
      </c>
      <c r="J412" s="18">
        <v>161300.70000000001</v>
      </c>
      <c r="K412" s="19">
        <v>1215797</v>
      </c>
      <c r="L412" s="19">
        <v>79918</v>
      </c>
      <c r="M412" s="20">
        <v>59443.8</v>
      </c>
      <c r="N412" s="21">
        <v>504665</v>
      </c>
      <c r="O412" s="21">
        <v>11798</v>
      </c>
      <c r="P412" s="22">
        <v>16769.7</v>
      </c>
      <c r="Q412" s="23">
        <v>182057</v>
      </c>
      <c r="R412" s="23">
        <v>765</v>
      </c>
      <c r="S412" s="24" t="s">
        <v>37</v>
      </c>
      <c r="T412" s="25" t="s">
        <v>37</v>
      </c>
      <c r="U412" s="25" t="s">
        <v>37</v>
      </c>
      <c r="V412" s="18">
        <v>237514.2</v>
      </c>
      <c r="W412" s="19">
        <v>1902519</v>
      </c>
      <c r="X412" s="19">
        <v>92481</v>
      </c>
    </row>
    <row r="413" spans="1:24" x14ac:dyDescent="0.2">
      <c r="A413" s="15">
        <v>2022</v>
      </c>
      <c r="B413" s="16">
        <v>6422</v>
      </c>
      <c r="C413" s="17" t="s">
        <v>456</v>
      </c>
      <c r="D413" s="15" t="s">
        <v>23</v>
      </c>
      <c r="E413" s="17" t="s">
        <v>24</v>
      </c>
      <c r="F413" s="15" t="s">
        <v>25</v>
      </c>
      <c r="G413" s="17" t="s">
        <v>54</v>
      </c>
      <c r="H413" s="17" t="s">
        <v>27</v>
      </c>
      <c r="I413" s="17" t="s">
        <v>28</v>
      </c>
      <c r="J413" s="18">
        <v>75476.2</v>
      </c>
      <c r="K413" s="19">
        <v>635209</v>
      </c>
      <c r="L413" s="19">
        <v>41368</v>
      </c>
      <c r="M413" s="20">
        <v>47760.1</v>
      </c>
      <c r="N413" s="21">
        <v>374616</v>
      </c>
      <c r="O413" s="21">
        <v>9105</v>
      </c>
      <c r="P413" s="22">
        <v>13956.3</v>
      </c>
      <c r="Q413" s="23">
        <v>147593</v>
      </c>
      <c r="R413" s="23">
        <v>8</v>
      </c>
      <c r="S413" s="24">
        <v>0</v>
      </c>
      <c r="T413" s="25">
        <v>0</v>
      </c>
      <c r="U413" s="25">
        <v>0</v>
      </c>
      <c r="V413" s="18">
        <v>137192.6</v>
      </c>
      <c r="W413" s="19">
        <v>1157418</v>
      </c>
      <c r="X413" s="19">
        <v>50481</v>
      </c>
    </row>
    <row r="414" spans="1:24" x14ac:dyDescent="0.2">
      <c r="A414" s="15">
        <v>2022</v>
      </c>
      <c r="B414" s="16">
        <v>6424</v>
      </c>
      <c r="C414" s="17" t="s">
        <v>457</v>
      </c>
      <c r="D414" s="15" t="s">
        <v>23</v>
      </c>
      <c r="E414" s="17" t="s">
        <v>24</v>
      </c>
      <c r="F414" s="15" t="s">
        <v>25</v>
      </c>
      <c r="G414" s="17" t="s">
        <v>35</v>
      </c>
      <c r="H414" s="17" t="s">
        <v>27</v>
      </c>
      <c r="I414" s="17" t="s">
        <v>36</v>
      </c>
      <c r="J414" s="18">
        <v>1229.3</v>
      </c>
      <c r="K414" s="19">
        <v>7552</v>
      </c>
      <c r="L414" s="19">
        <v>1376</v>
      </c>
      <c r="M414" s="20">
        <v>1397.6</v>
      </c>
      <c r="N414" s="21">
        <v>8975</v>
      </c>
      <c r="O414" s="21">
        <v>217</v>
      </c>
      <c r="P414" s="22">
        <v>0</v>
      </c>
      <c r="Q414" s="23">
        <v>0</v>
      </c>
      <c r="R414" s="23">
        <v>0</v>
      </c>
      <c r="S414" s="24">
        <v>0</v>
      </c>
      <c r="T414" s="25">
        <v>0</v>
      </c>
      <c r="U414" s="25">
        <v>0</v>
      </c>
      <c r="V414" s="18">
        <v>2626.9</v>
      </c>
      <c r="W414" s="19">
        <v>16527</v>
      </c>
      <c r="X414" s="19">
        <v>1593</v>
      </c>
    </row>
    <row r="415" spans="1:24" x14ac:dyDescent="0.2">
      <c r="A415" s="15">
        <v>2022</v>
      </c>
      <c r="B415" s="16">
        <v>6427</v>
      </c>
      <c r="C415" s="17" t="s">
        <v>458</v>
      </c>
      <c r="D415" s="15" t="s">
        <v>23</v>
      </c>
      <c r="E415" s="17" t="s">
        <v>24</v>
      </c>
      <c r="F415" s="15" t="s">
        <v>25</v>
      </c>
      <c r="G415" s="17" t="s">
        <v>92</v>
      </c>
      <c r="H415" s="17" t="s">
        <v>27</v>
      </c>
      <c r="I415" s="17" t="s">
        <v>93</v>
      </c>
      <c r="J415" s="18">
        <v>31774.3</v>
      </c>
      <c r="K415" s="19">
        <v>261081</v>
      </c>
      <c r="L415" s="19">
        <v>15294</v>
      </c>
      <c r="M415" s="20">
        <v>15861.2</v>
      </c>
      <c r="N415" s="21">
        <v>124757</v>
      </c>
      <c r="O415" s="21">
        <v>2067</v>
      </c>
      <c r="P415" s="22" t="s">
        <v>37</v>
      </c>
      <c r="Q415" s="23" t="s">
        <v>37</v>
      </c>
      <c r="R415" s="23" t="s">
        <v>37</v>
      </c>
      <c r="S415" s="24" t="s">
        <v>37</v>
      </c>
      <c r="T415" s="25" t="s">
        <v>37</v>
      </c>
      <c r="U415" s="25" t="s">
        <v>37</v>
      </c>
      <c r="V415" s="18">
        <v>47635.5</v>
      </c>
      <c r="W415" s="19">
        <v>385838</v>
      </c>
      <c r="X415" s="19">
        <v>17361</v>
      </c>
    </row>
    <row r="416" spans="1:24" x14ac:dyDescent="0.2">
      <c r="A416" s="15">
        <v>2022</v>
      </c>
      <c r="B416" s="16">
        <v>6442</v>
      </c>
      <c r="C416" s="17" t="s">
        <v>459</v>
      </c>
      <c r="D416" s="15" t="s">
        <v>23</v>
      </c>
      <c r="E416" s="17" t="s">
        <v>24</v>
      </c>
      <c r="F416" s="15" t="s">
        <v>25</v>
      </c>
      <c r="G416" s="17" t="s">
        <v>104</v>
      </c>
      <c r="H416" s="17" t="s">
        <v>31</v>
      </c>
      <c r="I416" s="17" t="s">
        <v>32</v>
      </c>
      <c r="J416" s="18">
        <v>38034</v>
      </c>
      <c r="K416" s="19">
        <v>300658</v>
      </c>
      <c r="L416" s="19">
        <v>23667</v>
      </c>
      <c r="M416" s="20">
        <v>13662</v>
      </c>
      <c r="N416" s="21">
        <v>129859</v>
      </c>
      <c r="O416" s="21">
        <v>2061</v>
      </c>
      <c r="P416" s="22">
        <v>42132</v>
      </c>
      <c r="Q416" s="23">
        <v>569911</v>
      </c>
      <c r="R416" s="23">
        <v>6</v>
      </c>
      <c r="S416" s="24" t="s">
        <v>37</v>
      </c>
      <c r="T416" s="25" t="s">
        <v>37</v>
      </c>
      <c r="U416" s="25" t="s">
        <v>37</v>
      </c>
      <c r="V416" s="18">
        <v>93828</v>
      </c>
      <c r="W416" s="19">
        <v>1000428</v>
      </c>
      <c r="X416" s="19">
        <v>25734</v>
      </c>
    </row>
    <row r="417" spans="1:24" x14ac:dyDescent="0.2">
      <c r="A417" s="15">
        <v>2022</v>
      </c>
      <c r="B417" s="16">
        <v>6443</v>
      </c>
      <c r="C417" s="17" t="s">
        <v>460</v>
      </c>
      <c r="D417" s="15" t="s">
        <v>23</v>
      </c>
      <c r="E417" s="17" t="s">
        <v>24</v>
      </c>
      <c r="F417" s="15" t="s">
        <v>25</v>
      </c>
      <c r="G417" s="17" t="s">
        <v>142</v>
      </c>
      <c r="H417" s="17" t="s">
        <v>31</v>
      </c>
      <c r="I417" s="17" t="s">
        <v>461</v>
      </c>
      <c r="J417" s="18">
        <v>65700</v>
      </c>
      <c r="K417" s="19">
        <v>458435</v>
      </c>
      <c r="L417" s="19">
        <v>28179</v>
      </c>
      <c r="M417" s="20">
        <v>16279</v>
      </c>
      <c r="N417" s="21">
        <v>108524</v>
      </c>
      <c r="O417" s="21">
        <v>5278</v>
      </c>
      <c r="P417" s="22">
        <v>29238</v>
      </c>
      <c r="Q417" s="23">
        <v>204611</v>
      </c>
      <c r="R417" s="23">
        <v>478</v>
      </c>
      <c r="S417" s="24" t="s">
        <v>37</v>
      </c>
      <c r="T417" s="25" t="s">
        <v>37</v>
      </c>
      <c r="U417" s="25" t="s">
        <v>37</v>
      </c>
      <c r="V417" s="18">
        <v>111217</v>
      </c>
      <c r="W417" s="19">
        <v>771570</v>
      </c>
      <c r="X417" s="19">
        <v>33935</v>
      </c>
    </row>
    <row r="418" spans="1:24" x14ac:dyDescent="0.2">
      <c r="A418" s="15">
        <v>2022</v>
      </c>
      <c r="B418" s="16">
        <v>6452</v>
      </c>
      <c r="C418" s="17" t="s">
        <v>462</v>
      </c>
      <c r="D418" s="15" t="s">
        <v>23</v>
      </c>
      <c r="E418" s="17" t="s">
        <v>24</v>
      </c>
      <c r="F418" s="15" t="s">
        <v>25</v>
      </c>
      <c r="G418" s="17" t="s">
        <v>142</v>
      </c>
      <c r="H418" s="17" t="s">
        <v>51</v>
      </c>
      <c r="I418" s="17" t="s">
        <v>461</v>
      </c>
      <c r="J418" s="18">
        <v>9349311.5</v>
      </c>
      <c r="K418" s="19">
        <v>69473785</v>
      </c>
      <c r="L418" s="19">
        <v>5079787</v>
      </c>
      <c r="M418" s="20">
        <v>5698431.0999999996</v>
      </c>
      <c r="N418" s="21">
        <v>52436896</v>
      </c>
      <c r="O418" s="21">
        <v>645975</v>
      </c>
      <c r="P418" s="22">
        <v>405950.5</v>
      </c>
      <c r="Q418" s="23">
        <v>4727078</v>
      </c>
      <c r="R418" s="23">
        <v>13420</v>
      </c>
      <c r="S418" s="24">
        <v>7238.7</v>
      </c>
      <c r="T418" s="25">
        <v>71178</v>
      </c>
      <c r="U418" s="25">
        <v>1</v>
      </c>
      <c r="V418" s="18">
        <v>15460931.800000001</v>
      </c>
      <c r="W418" s="19">
        <v>126708937</v>
      </c>
      <c r="X418" s="19">
        <v>5739183</v>
      </c>
    </row>
    <row r="419" spans="1:24" x14ac:dyDescent="0.2">
      <c r="A419" s="15">
        <v>2022</v>
      </c>
      <c r="B419" s="16">
        <v>6455</v>
      </c>
      <c r="C419" s="17" t="s">
        <v>463</v>
      </c>
      <c r="D419" s="15" t="s">
        <v>23</v>
      </c>
      <c r="E419" s="17" t="s">
        <v>24</v>
      </c>
      <c r="F419" s="15" t="s">
        <v>25</v>
      </c>
      <c r="G419" s="17" t="s">
        <v>142</v>
      </c>
      <c r="H419" s="17" t="s">
        <v>51</v>
      </c>
      <c r="I419" s="17" t="s">
        <v>143</v>
      </c>
      <c r="J419" s="18">
        <v>3335666.2</v>
      </c>
      <c r="K419" s="19">
        <v>21507943</v>
      </c>
      <c r="L419" s="19">
        <v>1730814</v>
      </c>
      <c r="M419" s="20">
        <v>1767747.7</v>
      </c>
      <c r="N419" s="21">
        <v>15496240</v>
      </c>
      <c r="O419" s="21">
        <v>211280</v>
      </c>
      <c r="P419" s="22">
        <v>316218.90000000002</v>
      </c>
      <c r="Q419" s="23">
        <v>3507790</v>
      </c>
      <c r="R419" s="23">
        <v>1868</v>
      </c>
      <c r="S419" s="24">
        <v>0</v>
      </c>
      <c r="T419" s="25">
        <v>0</v>
      </c>
      <c r="U419" s="25">
        <v>0</v>
      </c>
      <c r="V419" s="18">
        <v>5419632.7999999998</v>
      </c>
      <c r="W419" s="19">
        <v>40511973</v>
      </c>
      <c r="X419" s="19">
        <v>1943962</v>
      </c>
    </row>
    <row r="420" spans="1:24" x14ac:dyDescent="0.2">
      <c r="A420" s="15">
        <v>2022</v>
      </c>
      <c r="B420" s="16">
        <v>6457</v>
      </c>
      <c r="C420" s="17" t="s">
        <v>464</v>
      </c>
      <c r="D420" s="15" t="s">
        <v>23</v>
      </c>
      <c r="E420" s="17" t="s">
        <v>24</v>
      </c>
      <c r="F420" s="15" t="s">
        <v>25</v>
      </c>
      <c r="G420" s="17" t="s">
        <v>142</v>
      </c>
      <c r="H420" s="17" t="s">
        <v>51</v>
      </c>
      <c r="I420" s="17" t="s">
        <v>465</v>
      </c>
      <c r="J420" s="18">
        <v>44727</v>
      </c>
      <c r="K420" s="19">
        <v>305593</v>
      </c>
      <c r="L420" s="19">
        <v>25516</v>
      </c>
      <c r="M420" s="20">
        <v>40161</v>
      </c>
      <c r="N420" s="21">
        <v>310794</v>
      </c>
      <c r="O420" s="21">
        <v>4452</v>
      </c>
      <c r="P420" s="22">
        <v>4247</v>
      </c>
      <c r="Q420" s="23">
        <v>45326</v>
      </c>
      <c r="R420" s="23">
        <v>2</v>
      </c>
      <c r="S420" s="24">
        <v>0</v>
      </c>
      <c r="T420" s="25">
        <v>0</v>
      </c>
      <c r="U420" s="25">
        <v>0</v>
      </c>
      <c r="V420" s="18">
        <v>89135</v>
      </c>
      <c r="W420" s="19">
        <v>661713</v>
      </c>
      <c r="X420" s="19">
        <v>29970</v>
      </c>
    </row>
    <row r="421" spans="1:24" x14ac:dyDescent="0.2">
      <c r="A421" s="15">
        <v>2022</v>
      </c>
      <c r="B421" s="16">
        <v>6458</v>
      </c>
      <c r="C421" s="17" t="s">
        <v>466</v>
      </c>
      <c r="D421" s="15" t="s">
        <v>39</v>
      </c>
      <c r="E421" s="17" t="s">
        <v>40</v>
      </c>
      <c r="F421" s="15" t="s">
        <v>25</v>
      </c>
      <c r="G421" s="17" t="s">
        <v>124</v>
      </c>
      <c r="H421" s="17" t="s">
        <v>41</v>
      </c>
      <c r="I421" s="17" t="s">
        <v>36</v>
      </c>
      <c r="J421" s="18">
        <v>48283.6</v>
      </c>
      <c r="K421" s="19">
        <v>806553</v>
      </c>
      <c r="L421" s="19">
        <v>90824</v>
      </c>
      <c r="M421" s="20">
        <v>27397.3</v>
      </c>
      <c r="N421" s="21">
        <v>495379</v>
      </c>
      <c r="O421" s="21">
        <v>7176</v>
      </c>
      <c r="P421" s="22">
        <v>55644.5</v>
      </c>
      <c r="Q421" s="23">
        <v>984179</v>
      </c>
      <c r="R421" s="23">
        <v>12</v>
      </c>
      <c r="S421" s="24">
        <v>0</v>
      </c>
      <c r="T421" s="25">
        <v>0</v>
      </c>
      <c r="U421" s="25">
        <v>0</v>
      </c>
      <c r="V421" s="18">
        <v>131325.4</v>
      </c>
      <c r="W421" s="19">
        <v>2286111</v>
      </c>
      <c r="X421" s="19">
        <v>98012</v>
      </c>
    </row>
    <row r="422" spans="1:24" x14ac:dyDescent="0.2">
      <c r="A422" s="15">
        <v>2022</v>
      </c>
      <c r="B422" s="16">
        <v>6458</v>
      </c>
      <c r="C422" s="17" t="s">
        <v>466</v>
      </c>
      <c r="D422" s="15" t="s">
        <v>39</v>
      </c>
      <c r="E422" s="17" t="s">
        <v>40</v>
      </c>
      <c r="F422" s="15" t="s">
        <v>25</v>
      </c>
      <c r="G422" s="17" t="s">
        <v>30</v>
      </c>
      <c r="H422" s="17" t="s">
        <v>41</v>
      </c>
      <c r="I422" s="17" t="s">
        <v>32</v>
      </c>
      <c r="J422" s="18">
        <v>2649.2</v>
      </c>
      <c r="K422" s="19">
        <v>31820</v>
      </c>
      <c r="L422" s="19">
        <v>2321</v>
      </c>
      <c r="M422" s="20">
        <v>4891.1000000000004</v>
      </c>
      <c r="N422" s="21">
        <v>65234</v>
      </c>
      <c r="O422" s="21">
        <v>566</v>
      </c>
      <c r="P422" s="22">
        <v>1310.5</v>
      </c>
      <c r="Q422" s="23">
        <v>20641</v>
      </c>
      <c r="R422" s="23">
        <v>9</v>
      </c>
      <c r="S422" s="24">
        <v>0</v>
      </c>
      <c r="T422" s="25">
        <v>0</v>
      </c>
      <c r="U422" s="25">
        <v>0</v>
      </c>
      <c r="V422" s="18">
        <v>8850.7999999999993</v>
      </c>
      <c r="W422" s="19">
        <v>117695</v>
      </c>
      <c r="X422" s="19">
        <v>2896</v>
      </c>
    </row>
    <row r="423" spans="1:24" x14ac:dyDescent="0.2">
      <c r="A423" s="15">
        <v>2022</v>
      </c>
      <c r="B423" s="16">
        <v>6458</v>
      </c>
      <c r="C423" s="17" t="s">
        <v>466</v>
      </c>
      <c r="D423" s="15" t="s">
        <v>39</v>
      </c>
      <c r="E423" s="17" t="s">
        <v>40</v>
      </c>
      <c r="F423" s="15" t="s">
        <v>25</v>
      </c>
      <c r="G423" s="17" t="s">
        <v>82</v>
      </c>
      <c r="H423" s="17" t="s">
        <v>41</v>
      </c>
      <c r="I423" s="17" t="s">
        <v>36</v>
      </c>
      <c r="J423" s="18">
        <v>0</v>
      </c>
      <c r="K423" s="19">
        <v>0</v>
      </c>
      <c r="L423" s="19">
        <v>0</v>
      </c>
      <c r="M423" s="20">
        <v>18651.5</v>
      </c>
      <c r="N423" s="21">
        <v>260440</v>
      </c>
      <c r="O423" s="21">
        <v>53</v>
      </c>
      <c r="P423" s="22">
        <v>17058.5</v>
      </c>
      <c r="Q423" s="23">
        <v>347516</v>
      </c>
      <c r="R423" s="23">
        <v>11</v>
      </c>
      <c r="S423" s="24">
        <v>0</v>
      </c>
      <c r="T423" s="25">
        <v>0</v>
      </c>
      <c r="U423" s="25">
        <v>0</v>
      </c>
      <c r="V423" s="18">
        <v>35710</v>
      </c>
      <c r="W423" s="19">
        <v>607956</v>
      </c>
      <c r="X423" s="19">
        <v>64</v>
      </c>
    </row>
    <row r="424" spans="1:24" x14ac:dyDescent="0.2">
      <c r="A424" s="15">
        <v>2022</v>
      </c>
      <c r="B424" s="16">
        <v>6458</v>
      </c>
      <c r="C424" s="17" t="s">
        <v>466</v>
      </c>
      <c r="D424" s="15" t="s">
        <v>39</v>
      </c>
      <c r="E424" s="17" t="s">
        <v>40</v>
      </c>
      <c r="F424" s="15" t="s">
        <v>25</v>
      </c>
      <c r="G424" s="17" t="s">
        <v>122</v>
      </c>
      <c r="H424" s="17" t="s">
        <v>41</v>
      </c>
      <c r="I424" s="17" t="s">
        <v>32</v>
      </c>
      <c r="J424" s="18">
        <v>45823</v>
      </c>
      <c r="K424" s="19">
        <v>438912</v>
      </c>
      <c r="L424" s="19">
        <v>40294</v>
      </c>
      <c r="M424" s="20">
        <v>29584.9</v>
      </c>
      <c r="N424" s="21">
        <v>347509</v>
      </c>
      <c r="O424" s="21">
        <v>919</v>
      </c>
      <c r="P424" s="22">
        <v>856</v>
      </c>
      <c r="Q424" s="23">
        <v>9806</v>
      </c>
      <c r="R424" s="23">
        <v>4</v>
      </c>
      <c r="S424" s="24">
        <v>0</v>
      </c>
      <c r="T424" s="25">
        <v>0</v>
      </c>
      <c r="U424" s="25">
        <v>0</v>
      </c>
      <c r="V424" s="18">
        <v>76263.899999999994</v>
      </c>
      <c r="W424" s="19">
        <v>796227</v>
      </c>
      <c r="X424" s="19">
        <v>41217</v>
      </c>
    </row>
    <row r="425" spans="1:24" x14ac:dyDescent="0.2">
      <c r="A425" s="15">
        <v>2022</v>
      </c>
      <c r="B425" s="16">
        <v>6458</v>
      </c>
      <c r="C425" s="17" t="s">
        <v>466</v>
      </c>
      <c r="D425" s="15" t="s">
        <v>39</v>
      </c>
      <c r="E425" s="17" t="s">
        <v>40</v>
      </c>
      <c r="F425" s="15" t="s">
        <v>25</v>
      </c>
      <c r="G425" s="17" t="s">
        <v>161</v>
      </c>
      <c r="H425" s="17" t="s">
        <v>41</v>
      </c>
      <c r="I425" s="17" t="s">
        <v>32</v>
      </c>
      <c r="J425" s="18">
        <v>339761.3</v>
      </c>
      <c r="K425" s="19">
        <v>6632187</v>
      </c>
      <c r="L425" s="19">
        <v>631990</v>
      </c>
      <c r="M425" s="20">
        <v>303300.5</v>
      </c>
      <c r="N425" s="21">
        <v>6529866</v>
      </c>
      <c r="O425" s="21">
        <v>69303</v>
      </c>
      <c r="P425" s="22">
        <v>136798.20000000001</v>
      </c>
      <c r="Q425" s="23">
        <v>3226932</v>
      </c>
      <c r="R425" s="23">
        <v>325</v>
      </c>
      <c r="S425" s="24">
        <v>0</v>
      </c>
      <c r="T425" s="25">
        <v>0</v>
      </c>
      <c r="U425" s="25">
        <v>0</v>
      </c>
      <c r="V425" s="18">
        <v>779860</v>
      </c>
      <c r="W425" s="19">
        <v>16388985</v>
      </c>
      <c r="X425" s="19">
        <v>701618</v>
      </c>
    </row>
    <row r="426" spans="1:24" x14ac:dyDescent="0.2">
      <c r="A426" s="15">
        <v>2022</v>
      </c>
      <c r="B426" s="16">
        <v>6458</v>
      </c>
      <c r="C426" s="17" t="s">
        <v>466</v>
      </c>
      <c r="D426" s="15" t="s">
        <v>39</v>
      </c>
      <c r="E426" s="17" t="s">
        <v>40</v>
      </c>
      <c r="F426" s="15" t="s">
        <v>25</v>
      </c>
      <c r="G426" s="17" t="s">
        <v>44</v>
      </c>
      <c r="H426" s="17" t="s">
        <v>41</v>
      </c>
      <c r="I426" s="17" t="s">
        <v>32</v>
      </c>
      <c r="J426" s="18">
        <v>100647.5</v>
      </c>
      <c r="K426" s="19">
        <v>926401</v>
      </c>
      <c r="L426" s="19">
        <v>81002</v>
      </c>
      <c r="M426" s="20">
        <v>80275.600000000006</v>
      </c>
      <c r="N426" s="21">
        <v>1228458</v>
      </c>
      <c r="O426" s="21">
        <v>4136</v>
      </c>
      <c r="P426" s="22">
        <v>149392.4</v>
      </c>
      <c r="Q426" s="23">
        <v>2341941</v>
      </c>
      <c r="R426" s="23">
        <v>132</v>
      </c>
      <c r="S426" s="24">
        <v>0</v>
      </c>
      <c r="T426" s="25">
        <v>0</v>
      </c>
      <c r="U426" s="25">
        <v>0</v>
      </c>
      <c r="V426" s="18">
        <v>330315.5</v>
      </c>
      <c r="W426" s="19">
        <v>4496800</v>
      </c>
      <c r="X426" s="19">
        <v>85270</v>
      </c>
    </row>
    <row r="427" spans="1:24" x14ac:dyDescent="0.2">
      <c r="A427" s="15">
        <v>2022</v>
      </c>
      <c r="B427" s="16">
        <v>6491</v>
      </c>
      <c r="C427" s="17" t="s">
        <v>467</v>
      </c>
      <c r="D427" s="15" t="s">
        <v>23</v>
      </c>
      <c r="E427" s="17" t="s">
        <v>24</v>
      </c>
      <c r="F427" s="15" t="s">
        <v>25</v>
      </c>
      <c r="G427" s="17" t="s">
        <v>54</v>
      </c>
      <c r="H427" s="17" t="s">
        <v>27</v>
      </c>
      <c r="I427" s="17" t="s">
        <v>55</v>
      </c>
      <c r="J427" s="18">
        <v>86532</v>
      </c>
      <c r="K427" s="19">
        <v>695713</v>
      </c>
      <c r="L427" s="19">
        <v>47726</v>
      </c>
      <c r="M427" s="20">
        <v>48329</v>
      </c>
      <c r="N427" s="21">
        <v>426720</v>
      </c>
      <c r="O427" s="21">
        <v>6930</v>
      </c>
      <c r="P427" s="22">
        <v>3738</v>
      </c>
      <c r="Q427" s="23">
        <v>40046</v>
      </c>
      <c r="R427" s="23">
        <v>3</v>
      </c>
      <c r="S427" s="24" t="s">
        <v>37</v>
      </c>
      <c r="T427" s="25" t="s">
        <v>37</v>
      </c>
      <c r="U427" s="25" t="s">
        <v>37</v>
      </c>
      <c r="V427" s="18">
        <v>138599</v>
      </c>
      <c r="W427" s="19">
        <v>1162479</v>
      </c>
      <c r="X427" s="19">
        <v>54659</v>
      </c>
    </row>
    <row r="428" spans="1:24" x14ac:dyDescent="0.2">
      <c r="A428" s="15">
        <v>2022</v>
      </c>
      <c r="B428" s="16">
        <v>6582</v>
      </c>
      <c r="C428" s="17" t="s">
        <v>468</v>
      </c>
      <c r="D428" s="15" t="s">
        <v>23</v>
      </c>
      <c r="E428" s="17" t="s">
        <v>24</v>
      </c>
      <c r="F428" s="15" t="s">
        <v>25</v>
      </c>
      <c r="G428" s="17" t="s">
        <v>168</v>
      </c>
      <c r="H428" s="17" t="s">
        <v>27</v>
      </c>
      <c r="I428" s="17" t="s">
        <v>154</v>
      </c>
      <c r="J428" s="18">
        <v>11163</v>
      </c>
      <c r="K428" s="19">
        <v>123936</v>
      </c>
      <c r="L428" s="19">
        <v>10162</v>
      </c>
      <c r="M428" s="20">
        <v>2300</v>
      </c>
      <c r="N428" s="21">
        <v>24827</v>
      </c>
      <c r="O428" s="21">
        <v>803</v>
      </c>
      <c r="P428" s="22">
        <v>8357</v>
      </c>
      <c r="Q428" s="23">
        <v>118062</v>
      </c>
      <c r="R428" s="23">
        <v>141</v>
      </c>
      <c r="S428" s="24" t="s">
        <v>37</v>
      </c>
      <c r="T428" s="25" t="s">
        <v>37</v>
      </c>
      <c r="U428" s="25" t="s">
        <v>37</v>
      </c>
      <c r="V428" s="18">
        <v>21820</v>
      </c>
      <c r="W428" s="19">
        <v>266825</v>
      </c>
      <c r="X428" s="19">
        <v>11106</v>
      </c>
    </row>
    <row r="429" spans="1:24" x14ac:dyDescent="0.2">
      <c r="A429" s="15">
        <v>2022</v>
      </c>
      <c r="B429" s="16">
        <v>6604</v>
      </c>
      <c r="C429" s="17" t="s">
        <v>469</v>
      </c>
      <c r="D429" s="15" t="s">
        <v>23</v>
      </c>
      <c r="E429" s="17" t="s">
        <v>24</v>
      </c>
      <c r="F429" s="15" t="s">
        <v>25</v>
      </c>
      <c r="G429" s="17" t="s">
        <v>311</v>
      </c>
      <c r="H429" s="17" t="s">
        <v>27</v>
      </c>
      <c r="I429" s="17" t="s">
        <v>470</v>
      </c>
      <c r="J429" s="18">
        <v>64506.8</v>
      </c>
      <c r="K429" s="19">
        <v>538944</v>
      </c>
      <c r="L429" s="19">
        <v>69552</v>
      </c>
      <c r="M429" s="20">
        <v>49943.5</v>
      </c>
      <c r="N429" s="21">
        <v>478019</v>
      </c>
      <c r="O429" s="21">
        <v>8885</v>
      </c>
      <c r="P429" s="22">
        <v>35452</v>
      </c>
      <c r="Q429" s="23">
        <v>465074</v>
      </c>
      <c r="R429" s="23">
        <v>13</v>
      </c>
      <c r="S429" s="24" t="s">
        <v>37</v>
      </c>
      <c r="T429" s="25" t="s">
        <v>37</v>
      </c>
      <c r="U429" s="25" t="s">
        <v>37</v>
      </c>
      <c r="V429" s="18">
        <v>149902.29999999999</v>
      </c>
      <c r="W429" s="19">
        <v>1482037</v>
      </c>
      <c r="X429" s="19">
        <v>78450</v>
      </c>
    </row>
    <row r="430" spans="1:24" x14ac:dyDescent="0.2">
      <c r="A430" s="15">
        <v>2022</v>
      </c>
      <c r="B430" s="16">
        <v>6608</v>
      </c>
      <c r="C430" s="17" t="s">
        <v>471</v>
      </c>
      <c r="D430" s="15" t="s">
        <v>23</v>
      </c>
      <c r="E430" s="17" t="s">
        <v>24</v>
      </c>
      <c r="F430" s="15" t="s">
        <v>25</v>
      </c>
      <c r="G430" s="17" t="s">
        <v>98</v>
      </c>
      <c r="H430" s="17" t="s">
        <v>31</v>
      </c>
      <c r="I430" s="17" t="s">
        <v>28</v>
      </c>
      <c r="J430" s="18">
        <v>57849</v>
      </c>
      <c r="K430" s="19">
        <v>473530</v>
      </c>
      <c r="L430" s="19">
        <v>29554</v>
      </c>
      <c r="M430" s="20">
        <v>19065</v>
      </c>
      <c r="N430" s="21">
        <v>139860</v>
      </c>
      <c r="O430" s="21">
        <v>5339</v>
      </c>
      <c r="P430" s="22">
        <v>3466</v>
      </c>
      <c r="Q430" s="23">
        <v>40711</v>
      </c>
      <c r="R430" s="23">
        <v>4</v>
      </c>
      <c r="S430" s="24">
        <v>0</v>
      </c>
      <c r="T430" s="25">
        <v>0</v>
      </c>
      <c r="U430" s="25">
        <v>0</v>
      </c>
      <c r="V430" s="18">
        <v>80380</v>
      </c>
      <c r="W430" s="19">
        <v>654101</v>
      </c>
      <c r="X430" s="19">
        <v>34897</v>
      </c>
    </row>
    <row r="431" spans="1:24" x14ac:dyDescent="0.2">
      <c r="A431" s="15">
        <v>2022</v>
      </c>
      <c r="B431" s="16">
        <v>6610</v>
      </c>
      <c r="C431" s="17" t="s">
        <v>472</v>
      </c>
      <c r="D431" s="15" t="s">
        <v>23</v>
      </c>
      <c r="E431" s="17" t="s">
        <v>24</v>
      </c>
      <c r="F431" s="15" t="s">
        <v>25</v>
      </c>
      <c r="G431" s="17" t="s">
        <v>311</v>
      </c>
      <c r="H431" s="17" t="s">
        <v>27</v>
      </c>
      <c r="I431" s="17" t="s">
        <v>470</v>
      </c>
      <c r="J431" s="18">
        <v>3868.3</v>
      </c>
      <c r="K431" s="19">
        <v>54929</v>
      </c>
      <c r="L431" s="19">
        <v>5870</v>
      </c>
      <c r="M431" s="20">
        <v>10296</v>
      </c>
      <c r="N431" s="21">
        <v>138220</v>
      </c>
      <c r="O431" s="21">
        <v>1195</v>
      </c>
      <c r="P431" s="22">
        <v>5060.6000000000004</v>
      </c>
      <c r="Q431" s="23">
        <v>71107</v>
      </c>
      <c r="R431" s="23">
        <v>1</v>
      </c>
      <c r="S431" s="24">
        <v>0</v>
      </c>
      <c r="T431" s="25">
        <v>0</v>
      </c>
      <c r="U431" s="25">
        <v>0</v>
      </c>
      <c r="V431" s="18">
        <v>19224.900000000001</v>
      </c>
      <c r="W431" s="19">
        <v>264256</v>
      </c>
      <c r="X431" s="19">
        <v>7066</v>
      </c>
    </row>
    <row r="432" spans="1:24" x14ac:dyDescent="0.2">
      <c r="A432" s="15">
        <v>2022</v>
      </c>
      <c r="B432" s="16">
        <v>6612</v>
      </c>
      <c r="C432" s="17" t="s">
        <v>473</v>
      </c>
      <c r="D432" s="15" t="s">
        <v>23</v>
      </c>
      <c r="E432" s="17" t="s">
        <v>24</v>
      </c>
      <c r="F432" s="15" t="s">
        <v>25</v>
      </c>
      <c r="G432" s="17" t="s">
        <v>54</v>
      </c>
      <c r="H432" s="17" t="s">
        <v>27</v>
      </c>
      <c r="I432" s="17" t="s">
        <v>28</v>
      </c>
      <c r="J432" s="18">
        <v>11630</v>
      </c>
      <c r="K432" s="19">
        <v>96914</v>
      </c>
      <c r="L432" s="19">
        <v>6790</v>
      </c>
      <c r="M432" s="20">
        <v>16024</v>
      </c>
      <c r="N432" s="21">
        <v>134187</v>
      </c>
      <c r="O432" s="21">
        <v>2042</v>
      </c>
      <c r="P432" s="22">
        <v>6375</v>
      </c>
      <c r="Q432" s="23">
        <v>76559</v>
      </c>
      <c r="R432" s="23">
        <v>7</v>
      </c>
      <c r="S432" s="24">
        <v>0</v>
      </c>
      <c r="T432" s="25">
        <v>0</v>
      </c>
      <c r="U432" s="25">
        <v>0</v>
      </c>
      <c r="V432" s="18">
        <v>34029</v>
      </c>
      <c r="W432" s="19">
        <v>307660</v>
      </c>
      <c r="X432" s="19">
        <v>8839</v>
      </c>
    </row>
    <row r="433" spans="1:24" x14ac:dyDescent="0.2">
      <c r="A433" s="15">
        <v>2022</v>
      </c>
      <c r="B433" s="16">
        <v>6616</v>
      </c>
      <c r="C433" s="17" t="s">
        <v>474</v>
      </c>
      <c r="D433" s="15" t="s">
        <v>23</v>
      </c>
      <c r="E433" s="17" t="s">
        <v>24</v>
      </c>
      <c r="F433" s="15" t="s">
        <v>25</v>
      </c>
      <c r="G433" s="17" t="s">
        <v>142</v>
      </c>
      <c r="H433" s="17" t="s">
        <v>27</v>
      </c>
      <c r="I433" s="17" t="s">
        <v>475</v>
      </c>
      <c r="J433" s="18">
        <v>39171</v>
      </c>
      <c r="K433" s="19">
        <v>253034</v>
      </c>
      <c r="L433" s="19">
        <v>23862</v>
      </c>
      <c r="M433" s="20">
        <v>48197</v>
      </c>
      <c r="N433" s="21">
        <v>323340</v>
      </c>
      <c r="O433" s="21">
        <v>5204</v>
      </c>
      <c r="P433" s="22" t="s">
        <v>37</v>
      </c>
      <c r="Q433" s="23" t="s">
        <v>37</v>
      </c>
      <c r="R433" s="23" t="s">
        <v>37</v>
      </c>
      <c r="S433" s="24" t="s">
        <v>37</v>
      </c>
      <c r="T433" s="25" t="s">
        <v>37</v>
      </c>
      <c r="U433" s="25" t="s">
        <v>37</v>
      </c>
      <c r="V433" s="18">
        <v>87368</v>
      </c>
      <c r="W433" s="19">
        <v>576374</v>
      </c>
      <c r="X433" s="19">
        <v>29066</v>
      </c>
    </row>
    <row r="434" spans="1:24" x14ac:dyDescent="0.2">
      <c r="A434" s="15">
        <v>2022</v>
      </c>
      <c r="B434" s="16">
        <v>6638</v>
      </c>
      <c r="C434" s="17" t="s">
        <v>476</v>
      </c>
      <c r="D434" s="15" t="s">
        <v>23</v>
      </c>
      <c r="E434" s="17" t="s">
        <v>24</v>
      </c>
      <c r="F434" s="15" t="s">
        <v>25</v>
      </c>
      <c r="G434" s="17" t="s">
        <v>311</v>
      </c>
      <c r="H434" s="17" t="s">
        <v>27</v>
      </c>
      <c r="I434" s="17" t="s">
        <v>470</v>
      </c>
      <c r="J434" s="18">
        <v>19399</v>
      </c>
      <c r="K434" s="19">
        <v>155081</v>
      </c>
      <c r="L434" s="19">
        <v>16795</v>
      </c>
      <c r="M434" s="20">
        <v>8655</v>
      </c>
      <c r="N434" s="21">
        <v>78452</v>
      </c>
      <c r="O434" s="21">
        <v>1005</v>
      </c>
      <c r="P434" s="22" t="s">
        <v>37</v>
      </c>
      <c r="Q434" s="23" t="s">
        <v>37</v>
      </c>
      <c r="R434" s="23" t="s">
        <v>37</v>
      </c>
      <c r="S434" s="24" t="s">
        <v>37</v>
      </c>
      <c r="T434" s="25" t="s">
        <v>37</v>
      </c>
      <c r="U434" s="25" t="s">
        <v>37</v>
      </c>
      <c r="V434" s="18">
        <v>28054</v>
      </c>
      <c r="W434" s="19">
        <v>233533</v>
      </c>
      <c r="X434" s="19">
        <v>17800</v>
      </c>
    </row>
    <row r="435" spans="1:24" x14ac:dyDescent="0.2">
      <c r="A435" s="15">
        <v>2022</v>
      </c>
      <c r="B435" s="16">
        <v>6640</v>
      </c>
      <c r="C435" s="17" t="s">
        <v>477</v>
      </c>
      <c r="D435" s="15" t="s">
        <v>23</v>
      </c>
      <c r="E435" s="17" t="s">
        <v>24</v>
      </c>
      <c r="F435" s="15" t="s">
        <v>25</v>
      </c>
      <c r="G435" s="17" t="s">
        <v>67</v>
      </c>
      <c r="H435" s="17" t="s">
        <v>31</v>
      </c>
      <c r="I435" s="17" t="s">
        <v>108</v>
      </c>
      <c r="J435" s="18">
        <v>57615</v>
      </c>
      <c r="K435" s="19">
        <v>449517</v>
      </c>
      <c r="L435" s="19">
        <v>29864</v>
      </c>
      <c r="M435" s="20">
        <v>21214</v>
      </c>
      <c r="N435" s="21">
        <v>230868</v>
      </c>
      <c r="O435" s="21">
        <v>4306</v>
      </c>
      <c r="P435" s="22">
        <v>19052</v>
      </c>
      <c r="Q435" s="23">
        <v>306533</v>
      </c>
      <c r="R435" s="23">
        <v>7</v>
      </c>
      <c r="S435" s="24">
        <v>0</v>
      </c>
      <c r="T435" s="25">
        <v>0</v>
      </c>
      <c r="U435" s="25">
        <v>0</v>
      </c>
      <c r="V435" s="18">
        <v>97881</v>
      </c>
      <c r="W435" s="19">
        <v>986918</v>
      </c>
      <c r="X435" s="19">
        <v>34177</v>
      </c>
    </row>
    <row r="436" spans="1:24" x14ac:dyDescent="0.2">
      <c r="A436" s="15">
        <v>2022</v>
      </c>
      <c r="B436" s="16">
        <v>6641</v>
      </c>
      <c r="C436" s="17" t="s">
        <v>478</v>
      </c>
      <c r="D436" s="15" t="s">
        <v>23</v>
      </c>
      <c r="E436" s="17" t="s">
        <v>24</v>
      </c>
      <c r="F436" s="15" t="s">
        <v>25</v>
      </c>
      <c r="G436" s="17" t="s">
        <v>26</v>
      </c>
      <c r="H436" s="17" t="s">
        <v>31</v>
      </c>
      <c r="I436" s="17" t="s">
        <v>28</v>
      </c>
      <c r="J436" s="18">
        <v>75010</v>
      </c>
      <c r="K436" s="19">
        <v>586361</v>
      </c>
      <c r="L436" s="19">
        <v>39894</v>
      </c>
      <c r="M436" s="20">
        <v>44878</v>
      </c>
      <c r="N436" s="21">
        <v>308563</v>
      </c>
      <c r="O436" s="21">
        <v>10429</v>
      </c>
      <c r="P436" s="22">
        <v>14086</v>
      </c>
      <c r="Q436" s="23">
        <v>192222</v>
      </c>
      <c r="R436" s="23">
        <v>8</v>
      </c>
      <c r="S436" s="24">
        <v>0</v>
      </c>
      <c r="T436" s="25">
        <v>0</v>
      </c>
      <c r="U436" s="25">
        <v>0</v>
      </c>
      <c r="V436" s="18">
        <v>133974</v>
      </c>
      <c r="W436" s="19">
        <v>1087146</v>
      </c>
      <c r="X436" s="19">
        <v>50331</v>
      </c>
    </row>
    <row r="437" spans="1:24" x14ac:dyDescent="0.2">
      <c r="A437" s="15">
        <v>2022</v>
      </c>
      <c r="B437" s="16">
        <v>6707</v>
      </c>
      <c r="C437" s="17" t="s">
        <v>479</v>
      </c>
      <c r="D437" s="15" t="s">
        <v>23</v>
      </c>
      <c r="E437" s="17" t="s">
        <v>24</v>
      </c>
      <c r="F437" s="15" t="s">
        <v>25</v>
      </c>
      <c r="G437" s="17" t="s">
        <v>72</v>
      </c>
      <c r="H437" s="17" t="s">
        <v>27</v>
      </c>
      <c r="I437" s="17" t="s">
        <v>36</v>
      </c>
      <c r="J437" s="18">
        <v>8303</v>
      </c>
      <c r="K437" s="19">
        <v>75864</v>
      </c>
      <c r="L437" s="19">
        <v>7750</v>
      </c>
      <c r="M437" s="20">
        <v>6145</v>
      </c>
      <c r="N437" s="21">
        <v>58488</v>
      </c>
      <c r="O437" s="21">
        <v>1584</v>
      </c>
      <c r="P437" s="22">
        <v>18290</v>
      </c>
      <c r="Q437" s="23">
        <v>231168</v>
      </c>
      <c r="R437" s="23">
        <v>56</v>
      </c>
      <c r="S437" s="24" t="s">
        <v>37</v>
      </c>
      <c r="T437" s="25" t="s">
        <v>37</v>
      </c>
      <c r="U437" s="25" t="s">
        <v>37</v>
      </c>
      <c r="V437" s="18">
        <v>32738</v>
      </c>
      <c r="W437" s="19">
        <v>365520</v>
      </c>
      <c r="X437" s="19">
        <v>9390</v>
      </c>
    </row>
    <row r="438" spans="1:24" x14ac:dyDescent="0.2">
      <c r="A438" s="15">
        <v>2022</v>
      </c>
      <c r="B438" s="16">
        <v>6708</v>
      </c>
      <c r="C438" s="17" t="s">
        <v>480</v>
      </c>
      <c r="D438" s="15" t="s">
        <v>23</v>
      </c>
      <c r="E438" s="17" t="s">
        <v>24</v>
      </c>
      <c r="F438" s="15" t="s">
        <v>25</v>
      </c>
      <c r="G438" s="17" t="s">
        <v>104</v>
      </c>
      <c r="H438" s="17" t="s">
        <v>27</v>
      </c>
      <c r="I438" s="17" t="s">
        <v>105</v>
      </c>
      <c r="J438" s="18">
        <v>22005</v>
      </c>
      <c r="K438" s="19">
        <v>209154</v>
      </c>
      <c r="L438" s="19">
        <v>16708</v>
      </c>
      <c r="M438" s="20">
        <v>11609</v>
      </c>
      <c r="N438" s="21">
        <v>113553</v>
      </c>
      <c r="O438" s="21">
        <v>4227</v>
      </c>
      <c r="P438" s="22">
        <v>28851</v>
      </c>
      <c r="Q438" s="23">
        <v>318052</v>
      </c>
      <c r="R438" s="23">
        <v>236</v>
      </c>
      <c r="S438" s="24" t="s">
        <v>37</v>
      </c>
      <c r="T438" s="25" t="s">
        <v>37</v>
      </c>
      <c r="U438" s="25" t="s">
        <v>37</v>
      </c>
      <c r="V438" s="18">
        <v>62465</v>
      </c>
      <c r="W438" s="19">
        <v>640759</v>
      </c>
      <c r="X438" s="19">
        <v>21171</v>
      </c>
    </row>
    <row r="439" spans="1:24" x14ac:dyDescent="0.2">
      <c r="A439" s="15">
        <v>2022</v>
      </c>
      <c r="B439" s="16">
        <v>6709</v>
      </c>
      <c r="C439" s="17" t="s">
        <v>481</v>
      </c>
      <c r="D439" s="15" t="s">
        <v>23</v>
      </c>
      <c r="E439" s="17" t="s">
        <v>24</v>
      </c>
      <c r="F439" s="15" t="s">
        <v>25</v>
      </c>
      <c r="G439" s="17" t="s">
        <v>48</v>
      </c>
      <c r="H439" s="17" t="s">
        <v>27</v>
      </c>
      <c r="I439" s="17" t="s">
        <v>68</v>
      </c>
      <c r="J439" s="18">
        <v>21890.7</v>
      </c>
      <c r="K439" s="19">
        <v>170974</v>
      </c>
      <c r="L439" s="19">
        <v>14726</v>
      </c>
      <c r="M439" s="20">
        <v>13988</v>
      </c>
      <c r="N439" s="21">
        <v>115941</v>
      </c>
      <c r="O439" s="21">
        <v>1648</v>
      </c>
      <c r="P439" s="22">
        <v>101.9</v>
      </c>
      <c r="Q439" s="23">
        <v>1340</v>
      </c>
      <c r="R439" s="23">
        <v>1</v>
      </c>
      <c r="S439" s="24" t="s">
        <v>37</v>
      </c>
      <c r="T439" s="25" t="s">
        <v>37</v>
      </c>
      <c r="U439" s="25" t="s">
        <v>37</v>
      </c>
      <c r="V439" s="18">
        <v>35980.6</v>
      </c>
      <c r="W439" s="19">
        <v>288255</v>
      </c>
      <c r="X439" s="19">
        <v>16375</v>
      </c>
    </row>
    <row r="440" spans="1:24" x14ac:dyDescent="0.2">
      <c r="A440" s="15">
        <v>2022</v>
      </c>
      <c r="B440" s="16">
        <v>6716</v>
      </c>
      <c r="C440" s="17" t="s">
        <v>482</v>
      </c>
      <c r="D440" s="15" t="s">
        <v>23</v>
      </c>
      <c r="E440" s="17" t="s">
        <v>24</v>
      </c>
      <c r="F440" s="15" t="s">
        <v>25</v>
      </c>
      <c r="G440" s="17" t="s">
        <v>89</v>
      </c>
      <c r="H440" s="17" t="s">
        <v>153</v>
      </c>
      <c r="I440" s="17" t="s">
        <v>154</v>
      </c>
      <c r="J440" s="18">
        <v>39405</v>
      </c>
      <c r="K440" s="19">
        <v>413738</v>
      </c>
      <c r="L440" s="19">
        <v>26909</v>
      </c>
      <c r="M440" s="20">
        <v>31114</v>
      </c>
      <c r="N440" s="21">
        <v>425276</v>
      </c>
      <c r="O440" s="21">
        <v>1985</v>
      </c>
      <c r="P440" s="22">
        <v>18038</v>
      </c>
      <c r="Q440" s="23">
        <v>276899</v>
      </c>
      <c r="R440" s="23">
        <v>335</v>
      </c>
      <c r="S440" s="24" t="s">
        <v>37</v>
      </c>
      <c r="T440" s="25" t="s">
        <v>37</v>
      </c>
      <c r="U440" s="25" t="s">
        <v>37</v>
      </c>
      <c r="V440" s="18">
        <v>88557</v>
      </c>
      <c r="W440" s="19">
        <v>1115913</v>
      </c>
      <c r="X440" s="19">
        <v>29229</v>
      </c>
    </row>
    <row r="441" spans="1:24" x14ac:dyDescent="0.2">
      <c r="A441" s="15">
        <v>2022</v>
      </c>
      <c r="B441" s="16">
        <v>6717</v>
      </c>
      <c r="C441" s="17" t="s">
        <v>483</v>
      </c>
      <c r="D441" s="15" t="s">
        <v>23</v>
      </c>
      <c r="E441" s="17" t="s">
        <v>24</v>
      </c>
      <c r="F441" s="15" t="s">
        <v>25</v>
      </c>
      <c r="G441" s="17" t="s">
        <v>54</v>
      </c>
      <c r="H441" s="17" t="s">
        <v>31</v>
      </c>
      <c r="I441" s="17" t="s">
        <v>28</v>
      </c>
      <c r="J441" s="18">
        <v>10996</v>
      </c>
      <c r="K441" s="19">
        <v>79543</v>
      </c>
      <c r="L441" s="19">
        <v>5904</v>
      </c>
      <c r="M441" s="20">
        <v>21416</v>
      </c>
      <c r="N441" s="21">
        <v>213175</v>
      </c>
      <c r="O441" s="21">
        <v>1953</v>
      </c>
      <c r="P441" s="22">
        <v>3429</v>
      </c>
      <c r="Q441" s="23">
        <v>43893</v>
      </c>
      <c r="R441" s="23">
        <v>3</v>
      </c>
      <c r="S441" s="24">
        <v>0</v>
      </c>
      <c r="T441" s="25">
        <v>0</v>
      </c>
      <c r="U441" s="25">
        <v>0</v>
      </c>
      <c r="V441" s="18">
        <v>35841</v>
      </c>
      <c r="W441" s="19">
        <v>336611</v>
      </c>
      <c r="X441" s="19">
        <v>7860</v>
      </c>
    </row>
    <row r="442" spans="1:24" x14ac:dyDescent="0.2">
      <c r="A442" s="15">
        <v>2022</v>
      </c>
      <c r="B442" s="16">
        <v>6718</v>
      </c>
      <c r="C442" s="17" t="s">
        <v>484</v>
      </c>
      <c r="D442" s="15" t="s">
        <v>23</v>
      </c>
      <c r="E442" s="17" t="s">
        <v>24</v>
      </c>
      <c r="F442" s="15" t="s">
        <v>25</v>
      </c>
      <c r="G442" s="17" t="s">
        <v>104</v>
      </c>
      <c r="H442" s="17" t="s">
        <v>27</v>
      </c>
      <c r="I442" s="17" t="s">
        <v>28</v>
      </c>
      <c r="J442" s="18">
        <v>7152</v>
      </c>
      <c r="K442" s="19">
        <v>53996</v>
      </c>
      <c r="L442" s="19">
        <v>4371</v>
      </c>
      <c r="M442" s="20">
        <v>6262</v>
      </c>
      <c r="N442" s="21">
        <v>47419</v>
      </c>
      <c r="O442" s="21">
        <v>1193</v>
      </c>
      <c r="P442" s="22">
        <v>4515</v>
      </c>
      <c r="Q442" s="23">
        <v>63044</v>
      </c>
      <c r="R442" s="23">
        <v>4</v>
      </c>
      <c r="S442" s="24">
        <v>0</v>
      </c>
      <c r="T442" s="25">
        <v>0</v>
      </c>
      <c r="U442" s="25">
        <v>0</v>
      </c>
      <c r="V442" s="18">
        <v>17929</v>
      </c>
      <c r="W442" s="19">
        <v>164459</v>
      </c>
      <c r="X442" s="19">
        <v>5568</v>
      </c>
    </row>
    <row r="443" spans="1:24" x14ac:dyDescent="0.2">
      <c r="A443" s="15">
        <v>2022</v>
      </c>
      <c r="B443" s="16">
        <v>6775</v>
      </c>
      <c r="C443" s="17" t="s">
        <v>485</v>
      </c>
      <c r="D443" s="15" t="s">
        <v>23</v>
      </c>
      <c r="E443" s="17" t="s">
        <v>24</v>
      </c>
      <c r="F443" s="15" t="s">
        <v>25</v>
      </c>
      <c r="G443" s="17" t="s">
        <v>42</v>
      </c>
      <c r="H443" s="17" t="s">
        <v>27</v>
      </c>
      <c r="I443" s="17" t="s">
        <v>43</v>
      </c>
      <c r="J443" s="18">
        <v>17052</v>
      </c>
      <c r="K443" s="19">
        <v>121595</v>
      </c>
      <c r="L443" s="19">
        <v>13288</v>
      </c>
      <c r="M443" s="20">
        <v>17392</v>
      </c>
      <c r="N443" s="21">
        <v>126744</v>
      </c>
      <c r="O443" s="21">
        <v>1873</v>
      </c>
      <c r="P443" s="22" t="s">
        <v>37</v>
      </c>
      <c r="Q443" s="23" t="s">
        <v>37</v>
      </c>
      <c r="R443" s="23" t="s">
        <v>37</v>
      </c>
      <c r="S443" s="24" t="s">
        <v>37</v>
      </c>
      <c r="T443" s="25" t="s">
        <v>37</v>
      </c>
      <c r="U443" s="25" t="s">
        <v>37</v>
      </c>
      <c r="V443" s="18">
        <v>34444</v>
      </c>
      <c r="W443" s="19">
        <v>248339</v>
      </c>
      <c r="X443" s="19">
        <v>15161</v>
      </c>
    </row>
    <row r="444" spans="1:24" x14ac:dyDescent="0.2">
      <c r="A444" s="15">
        <v>2022</v>
      </c>
      <c r="B444" s="16">
        <v>6779</v>
      </c>
      <c r="C444" s="17" t="s">
        <v>486</v>
      </c>
      <c r="D444" s="15" t="s">
        <v>23</v>
      </c>
      <c r="E444" s="17" t="s">
        <v>24</v>
      </c>
      <c r="F444" s="15" t="s">
        <v>25</v>
      </c>
      <c r="G444" s="17" t="s">
        <v>241</v>
      </c>
      <c r="H444" s="17" t="s">
        <v>27</v>
      </c>
      <c r="I444" s="17" t="s">
        <v>77</v>
      </c>
      <c r="J444" s="18">
        <v>16983.5</v>
      </c>
      <c r="K444" s="19">
        <v>149433</v>
      </c>
      <c r="L444" s="19">
        <v>13618</v>
      </c>
      <c r="M444" s="20">
        <v>6220.5</v>
      </c>
      <c r="N444" s="21">
        <v>59180</v>
      </c>
      <c r="O444" s="21">
        <v>1931</v>
      </c>
      <c r="P444" s="22">
        <v>24924</v>
      </c>
      <c r="Q444" s="23">
        <v>291263</v>
      </c>
      <c r="R444" s="23">
        <v>547</v>
      </c>
      <c r="S444" s="24">
        <v>0</v>
      </c>
      <c r="T444" s="25">
        <v>0</v>
      </c>
      <c r="U444" s="25">
        <v>0</v>
      </c>
      <c r="V444" s="18">
        <v>48128</v>
      </c>
      <c r="W444" s="19">
        <v>499876</v>
      </c>
      <c r="X444" s="19">
        <v>16096</v>
      </c>
    </row>
    <row r="445" spans="1:24" x14ac:dyDescent="0.2">
      <c r="A445" s="15">
        <v>2022</v>
      </c>
      <c r="B445" s="16">
        <v>6782</v>
      </c>
      <c r="C445" s="17" t="s">
        <v>487</v>
      </c>
      <c r="D445" s="15" t="s">
        <v>23</v>
      </c>
      <c r="E445" s="17" t="s">
        <v>24</v>
      </c>
      <c r="F445" s="15" t="s">
        <v>25</v>
      </c>
      <c r="G445" s="17" t="s">
        <v>87</v>
      </c>
      <c r="H445" s="17" t="s">
        <v>31</v>
      </c>
      <c r="I445" s="17" t="s">
        <v>36</v>
      </c>
      <c r="J445" s="18">
        <v>16</v>
      </c>
      <c r="K445" s="19">
        <v>120</v>
      </c>
      <c r="L445" s="19">
        <v>6</v>
      </c>
      <c r="M445" s="20" t="s">
        <v>37</v>
      </c>
      <c r="N445" s="21" t="s">
        <v>37</v>
      </c>
      <c r="O445" s="21" t="s">
        <v>37</v>
      </c>
      <c r="P445" s="22" t="s">
        <v>37</v>
      </c>
      <c r="Q445" s="23" t="s">
        <v>37</v>
      </c>
      <c r="R445" s="23" t="s">
        <v>37</v>
      </c>
      <c r="S445" s="24" t="s">
        <v>37</v>
      </c>
      <c r="T445" s="25" t="s">
        <v>37</v>
      </c>
      <c r="U445" s="25" t="s">
        <v>37</v>
      </c>
      <c r="V445" s="18">
        <v>16</v>
      </c>
      <c r="W445" s="19">
        <v>120</v>
      </c>
      <c r="X445" s="19">
        <v>6</v>
      </c>
    </row>
    <row r="446" spans="1:24" x14ac:dyDescent="0.2">
      <c r="A446" s="15">
        <v>2022</v>
      </c>
      <c r="B446" s="16">
        <v>6782</v>
      </c>
      <c r="C446" s="17" t="s">
        <v>487</v>
      </c>
      <c r="D446" s="15" t="s">
        <v>23</v>
      </c>
      <c r="E446" s="17" t="s">
        <v>24</v>
      </c>
      <c r="F446" s="15" t="s">
        <v>25</v>
      </c>
      <c r="G446" s="17" t="s">
        <v>46</v>
      </c>
      <c r="H446" s="17" t="s">
        <v>31</v>
      </c>
      <c r="I446" s="17" t="s">
        <v>36</v>
      </c>
      <c r="J446" s="18">
        <v>28206</v>
      </c>
      <c r="K446" s="19">
        <v>192699</v>
      </c>
      <c r="L446" s="19">
        <v>17799</v>
      </c>
      <c r="M446" s="20">
        <v>17722</v>
      </c>
      <c r="N446" s="21">
        <v>142875</v>
      </c>
      <c r="O446" s="21">
        <v>3334</v>
      </c>
      <c r="P446" s="22">
        <v>13820</v>
      </c>
      <c r="Q446" s="23">
        <v>155898</v>
      </c>
      <c r="R446" s="23">
        <v>31</v>
      </c>
      <c r="S446" s="24" t="s">
        <v>37</v>
      </c>
      <c r="T446" s="25" t="s">
        <v>37</v>
      </c>
      <c r="U446" s="25" t="s">
        <v>37</v>
      </c>
      <c r="V446" s="18">
        <v>59748</v>
      </c>
      <c r="W446" s="19">
        <v>491472</v>
      </c>
      <c r="X446" s="19">
        <v>21164</v>
      </c>
    </row>
    <row r="447" spans="1:24" x14ac:dyDescent="0.2">
      <c r="A447" s="15">
        <v>2022</v>
      </c>
      <c r="B447" s="16">
        <v>6784</v>
      </c>
      <c r="C447" s="17" t="s">
        <v>488</v>
      </c>
      <c r="D447" s="15" t="s">
        <v>23</v>
      </c>
      <c r="E447" s="17" t="s">
        <v>24</v>
      </c>
      <c r="F447" s="15" t="s">
        <v>25</v>
      </c>
      <c r="G447" s="17" t="s">
        <v>67</v>
      </c>
      <c r="H447" s="17" t="s">
        <v>31</v>
      </c>
      <c r="I447" s="17" t="s">
        <v>108</v>
      </c>
      <c r="J447" s="18">
        <v>46041.3</v>
      </c>
      <c r="K447" s="19">
        <v>333401</v>
      </c>
      <c r="L447" s="19">
        <v>35438</v>
      </c>
      <c r="M447" s="20">
        <v>11838</v>
      </c>
      <c r="N447" s="21">
        <v>102678</v>
      </c>
      <c r="O447" s="21">
        <v>3560</v>
      </c>
      <c r="P447" s="22">
        <v>7551.1</v>
      </c>
      <c r="Q447" s="23">
        <v>102602</v>
      </c>
      <c r="R447" s="23">
        <v>5</v>
      </c>
      <c r="S447" s="24" t="s">
        <v>37</v>
      </c>
      <c r="T447" s="25" t="s">
        <v>37</v>
      </c>
      <c r="U447" s="25" t="s">
        <v>37</v>
      </c>
      <c r="V447" s="18">
        <v>65430.400000000001</v>
      </c>
      <c r="W447" s="19">
        <v>538681</v>
      </c>
      <c r="X447" s="19">
        <v>39003</v>
      </c>
    </row>
    <row r="448" spans="1:24" x14ac:dyDescent="0.2">
      <c r="A448" s="15">
        <v>2022</v>
      </c>
      <c r="B448" s="16">
        <v>6784</v>
      </c>
      <c r="C448" s="17" t="s">
        <v>488</v>
      </c>
      <c r="D448" s="15" t="s">
        <v>23</v>
      </c>
      <c r="E448" s="17" t="s">
        <v>24</v>
      </c>
      <c r="F448" s="15" t="s">
        <v>25</v>
      </c>
      <c r="G448" s="17" t="s">
        <v>98</v>
      </c>
      <c r="H448" s="17" t="s">
        <v>31</v>
      </c>
      <c r="I448" s="17" t="s">
        <v>28</v>
      </c>
      <c r="J448" s="18">
        <v>1225.0999999999999</v>
      </c>
      <c r="K448" s="19">
        <v>8813</v>
      </c>
      <c r="L448" s="19">
        <v>985</v>
      </c>
      <c r="M448" s="20">
        <v>92.7</v>
      </c>
      <c r="N448" s="21">
        <v>655</v>
      </c>
      <c r="O448" s="21">
        <v>66</v>
      </c>
      <c r="P448" s="22" t="s">
        <v>37</v>
      </c>
      <c r="Q448" s="23" t="s">
        <v>37</v>
      </c>
      <c r="R448" s="23" t="s">
        <v>37</v>
      </c>
      <c r="S448" s="24" t="s">
        <v>37</v>
      </c>
      <c r="T448" s="25" t="s">
        <v>37</v>
      </c>
      <c r="U448" s="25" t="s">
        <v>37</v>
      </c>
      <c r="V448" s="18">
        <v>1317.8</v>
      </c>
      <c r="W448" s="19">
        <v>9468</v>
      </c>
      <c r="X448" s="19">
        <v>1051</v>
      </c>
    </row>
    <row r="449" spans="1:24" x14ac:dyDescent="0.2">
      <c r="A449" s="15">
        <v>2022</v>
      </c>
      <c r="B449" s="16">
        <v>6840</v>
      </c>
      <c r="C449" s="17" t="s">
        <v>489</v>
      </c>
      <c r="D449" s="15" t="s">
        <v>23</v>
      </c>
      <c r="E449" s="17" t="s">
        <v>24</v>
      </c>
      <c r="F449" s="15" t="s">
        <v>25</v>
      </c>
      <c r="G449" s="17" t="s">
        <v>104</v>
      </c>
      <c r="H449" s="17" t="s">
        <v>27</v>
      </c>
      <c r="I449" s="17" t="s">
        <v>28</v>
      </c>
      <c r="J449" s="18">
        <v>1952</v>
      </c>
      <c r="K449" s="19">
        <v>14570</v>
      </c>
      <c r="L449" s="19">
        <v>1201</v>
      </c>
      <c r="M449" s="20">
        <v>2584</v>
      </c>
      <c r="N449" s="21">
        <v>20350</v>
      </c>
      <c r="O449" s="21">
        <v>423</v>
      </c>
      <c r="P449" s="22">
        <v>1191</v>
      </c>
      <c r="Q449" s="23">
        <v>13399</v>
      </c>
      <c r="R449" s="23">
        <v>1</v>
      </c>
      <c r="S449" s="24">
        <v>0</v>
      </c>
      <c r="T449" s="25">
        <v>0</v>
      </c>
      <c r="U449" s="25">
        <v>0</v>
      </c>
      <c r="V449" s="18">
        <v>5727</v>
      </c>
      <c r="W449" s="19">
        <v>48319</v>
      </c>
      <c r="X449" s="19">
        <v>1625</v>
      </c>
    </row>
    <row r="450" spans="1:24" x14ac:dyDescent="0.2">
      <c r="A450" s="15">
        <v>2022</v>
      </c>
      <c r="B450" s="16">
        <v>6894</v>
      </c>
      <c r="C450" s="17" t="s">
        <v>490</v>
      </c>
      <c r="D450" s="15" t="s">
        <v>23</v>
      </c>
      <c r="E450" s="17" t="s">
        <v>24</v>
      </c>
      <c r="F450" s="15" t="s">
        <v>25</v>
      </c>
      <c r="G450" s="17" t="s">
        <v>48</v>
      </c>
      <c r="H450" s="17" t="s">
        <v>27</v>
      </c>
      <c r="I450" s="17" t="s">
        <v>68</v>
      </c>
      <c r="J450" s="18">
        <v>8356</v>
      </c>
      <c r="K450" s="19">
        <v>72037</v>
      </c>
      <c r="L450" s="19">
        <v>6212</v>
      </c>
      <c r="M450" s="20">
        <v>16668</v>
      </c>
      <c r="N450" s="21">
        <v>190180</v>
      </c>
      <c r="O450" s="21">
        <v>1334</v>
      </c>
      <c r="P450" s="22">
        <v>3774</v>
      </c>
      <c r="Q450" s="23">
        <v>47074</v>
      </c>
      <c r="R450" s="23">
        <v>22</v>
      </c>
      <c r="S450" s="24" t="s">
        <v>37</v>
      </c>
      <c r="T450" s="25" t="s">
        <v>37</v>
      </c>
      <c r="U450" s="25" t="s">
        <v>37</v>
      </c>
      <c r="V450" s="18">
        <v>28798</v>
      </c>
      <c r="W450" s="19">
        <v>309291</v>
      </c>
      <c r="X450" s="19">
        <v>7568</v>
      </c>
    </row>
    <row r="451" spans="1:24" x14ac:dyDescent="0.2">
      <c r="A451" s="15">
        <v>2022</v>
      </c>
      <c r="B451" s="16">
        <v>6909</v>
      </c>
      <c r="C451" s="17" t="s">
        <v>491</v>
      </c>
      <c r="D451" s="15" t="s">
        <v>23</v>
      </c>
      <c r="E451" s="17" t="s">
        <v>24</v>
      </c>
      <c r="F451" s="15" t="s">
        <v>25</v>
      </c>
      <c r="G451" s="17" t="s">
        <v>142</v>
      </c>
      <c r="H451" s="17" t="s">
        <v>27</v>
      </c>
      <c r="I451" s="17" t="s">
        <v>492</v>
      </c>
      <c r="J451" s="18">
        <v>148603.9</v>
      </c>
      <c r="K451" s="19">
        <v>839871</v>
      </c>
      <c r="L451" s="19">
        <v>89751</v>
      </c>
      <c r="M451" s="20">
        <v>148316.5</v>
      </c>
      <c r="N451" s="21">
        <v>777737</v>
      </c>
      <c r="O451" s="21">
        <v>11288</v>
      </c>
      <c r="P451" s="22">
        <v>25002</v>
      </c>
      <c r="Q451" s="23">
        <v>179306</v>
      </c>
      <c r="R451" s="23">
        <v>11</v>
      </c>
      <c r="S451" s="24" t="s">
        <v>37</v>
      </c>
      <c r="T451" s="25" t="s">
        <v>37</v>
      </c>
      <c r="U451" s="25" t="s">
        <v>37</v>
      </c>
      <c r="V451" s="18">
        <v>321922.40000000002</v>
      </c>
      <c r="W451" s="19">
        <v>1796914</v>
      </c>
      <c r="X451" s="19">
        <v>101050</v>
      </c>
    </row>
    <row r="452" spans="1:24" x14ac:dyDescent="0.2">
      <c r="A452" s="15">
        <v>2022</v>
      </c>
      <c r="B452" s="16">
        <v>6923</v>
      </c>
      <c r="C452" s="17" t="s">
        <v>493</v>
      </c>
      <c r="D452" s="15" t="s">
        <v>23</v>
      </c>
      <c r="E452" s="17" t="s">
        <v>24</v>
      </c>
      <c r="F452" s="15" t="s">
        <v>25</v>
      </c>
      <c r="G452" s="17" t="s">
        <v>98</v>
      </c>
      <c r="H452" s="17" t="s">
        <v>27</v>
      </c>
      <c r="I452" s="17" t="s">
        <v>28</v>
      </c>
      <c r="J452" s="18">
        <v>31276</v>
      </c>
      <c r="K452" s="19">
        <v>271267</v>
      </c>
      <c r="L452" s="19">
        <v>21016</v>
      </c>
      <c r="M452" s="20">
        <v>32948</v>
      </c>
      <c r="N452" s="21">
        <v>312302</v>
      </c>
      <c r="O452" s="21">
        <v>3493</v>
      </c>
      <c r="P452" s="22">
        <v>11591</v>
      </c>
      <c r="Q452" s="23">
        <v>212270</v>
      </c>
      <c r="R452" s="23">
        <v>10</v>
      </c>
      <c r="S452" s="24">
        <v>0</v>
      </c>
      <c r="T452" s="25">
        <v>0</v>
      </c>
      <c r="U452" s="25">
        <v>0</v>
      </c>
      <c r="V452" s="18">
        <v>75815</v>
      </c>
      <c r="W452" s="19">
        <v>795839</v>
      </c>
      <c r="X452" s="19">
        <v>24519</v>
      </c>
    </row>
    <row r="453" spans="1:24" x14ac:dyDescent="0.2">
      <c r="A453" s="15">
        <v>2022</v>
      </c>
      <c r="B453" s="16">
        <v>6941</v>
      </c>
      <c r="C453" s="17" t="s">
        <v>494</v>
      </c>
      <c r="D453" s="15" t="s">
        <v>23</v>
      </c>
      <c r="E453" s="17" t="s">
        <v>24</v>
      </c>
      <c r="F453" s="15" t="s">
        <v>25</v>
      </c>
      <c r="G453" s="17" t="s">
        <v>76</v>
      </c>
      <c r="H453" s="17" t="s">
        <v>27</v>
      </c>
      <c r="I453" s="17" t="s">
        <v>77</v>
      </c>
      <c r="J453" s="18">
        <v>12100</v>
      </c>
      <c r="K453" s="19">
        <v>86000</v>
      </c>
      <c r="L453" s="19">
        <v>10300</v>
      </c>
      <c r="M453" s="20">
        <v>8625.6</v>
      </c>
      <c r="N453" s="21">
        <v>95000</v>
      </c>
      <c r="O453" s="21">
        <v>1098</v>
      </c>
      <c r="P453" s="22">
        <v>11947</v>
      </c>
      <c r="Q453" s="23">
        <v>127000</v>
      </c>
      <c r="R453" s="23">
        <v>419</v>
      </c>
      <c r="S453" s="24" t="s">
        <v>37</v>
      </c>
      <c r="T453" s="25" t="s">
        <v>37</v>
      </c>
      <c r="U453" s="25" t="s">
        <v>37</v>
      </c>
      <c r="V453" s="18">
        <v>32672.6</v>
      </c>
      <c r="W453" s="19">
        <v>308000</v>
      </c>
      <c r="X453" s="19">
        <v>11817</v>
      </c>
    </row>
    <row r="454" spans="1:24" x14ac:dyDescent="0.2">
      <c r="A454" s="15">
        <v>2022</v>
      </c>
      <c r="B454" s="16">
        <v>6957</v>
      </c>
      <c r="C454" s="17" t="s">
        <v>495</v>
      </c>
      <c r="D454" s="15" t="s">
        <v>23</v>
      </c>
      <c r="E454" s="17" t="s">
        <v>24</v>
      </c>
      <c r="F454" s="15" t="s">
        <v>25</v>
      </c>
      <c r="G454" s="17" t="s">
        <v>50</v>
      </c>
      <c r="H454" s="17" t="s">
        <v>31</v>
      </c>
      <c r="I454" s="17" t="s">
        <v>193</v>
      </c>
      <c r="J454" s="18">
        <v>2459</v>
      </c>
      <c r="K454" s="19">
        <v>24432</v>
      </c>
      <c r="L454" s="19">
        <v>1265</v>
      </c>
      <c r="M454" s="20">
        <v>1603.5</v>
      </c>
      <c r="N454" s="21">
        <v>17308</v>
      </c>
      <c r="O454" s="21">
        <v>335</v>
      </c>
      <c r="P454" s="22">
        <v>0</v>
      </c>
      <c r="Q454" s="23">
        <v>0</v>
      </c>
      <c r="R454" s="23">
        <v>0</v>
      </c>
      <c r="S454" s="24">
        <v>0</v>
      </c>
      <c r="T454" s="25">
        <v>0</v>
      </c>
      <c r="U454" s="25">
        <v>0</v>
      </c>
      <c r="V454" s="18">
        <v>4062.5</v>
      </c>
      <c r="W454" s="19">
        <v>41740</v>
      </c>
      <c r="X454" s="19">
        <v>1600</v>
      </c>
    </row>
    <row r="455" spans="1:24" x14ac:dyDescent="0.2">
      <c r="A455" s="15">
        <v>2022</v>
      </c>
      <c r="B455" s="16">
        <v>6957</v>
      </c>
      <c r="C455" s="17" t="s">
        <v>495</v>
      </c>
      <c r="D455" s="15" t="s">
        <v>23</v>
      </c>
      <c r="E455" s="17" t="s">
        <v>24</v>
      </c>
      <c r="F455" s="15" t="s">
        <v>25</v>
      </c>
      <c r="G455" s="17" t="s">
        <v>195</v>
      </c>
      <c r="H455" s="17" t="s">
        <v>31</v>
      </c>
      <c r="I455" s="17" t="s">
        <v>210</v>
      </c>
      <c r="J455" s="18">
        <v>13150.8</v>
      </c>
      <c r="K455" s="19">
        <v>123329</v>
      </c>
      <c r="L455" s="19">
        <v>11121</v>
      </c>
      <c r="M455" s="20">
        <v>10080.9</v>
      </c>
      <c r="N455" s="21">
        <v>98329</v>
      </c>
      <c r="O455" s="21">
        <v>2320</v>
      </c>
      <c r="P455" s="22">
        <v>1436.8</v>
      </c>
      <c r="Q455" s="23">
        <v>20711</v>
      </c>
      <c r="R455" s="23">
        <v>1</v>
      </c>
      <c r="S455" s="24" t="s">
        <v>37</v>
      </c>
      <c r="T455" s="25" t="s">
        <v>37</v>
      </c>
      <c r="U455" s="25" t="s">
        <v>37</v>
      </c>
      <c r="V455" s="18">
        <v>24668.5</v>
      </c>
      <c r="W455" s="19">
        <v>242369</v>
      </c>
      <c r="X455" s="19">
        <v>13442</v>
      </c>
    </row>
    <row r="456" spans="1:24" x14ac:dyDescent="0.2">
      <c r="A456" s="15">
        <v>2022</v>
      </c>
      <c r="B456" s="16">
        <v>6958</v>
      </c>
      <c r="C456" s="17" t="s">
        <v>496</v>
      </c>
      <c r="D456" s="15" t="s">
        <v>23</v>
      </c>
      <c r="E456" s="17" t="s">
        <v>24</v>
      </c>
      <c r="F456" s="15" t="s">
        <v>25</v>
      </c>
      <c r="G456" s="17" t="s">
        <v>92</v>
      </c>
      <c r="H456" s="17" t="s">
        <v>27</v>
      </c>
      <c r="I456" s="17" t="s">
        <v>93</v>
      </c>
      <c r="J456" s="18">
        <v>104155</v>
      </c>
      <c r="K456" s="19">
        <v>958598</v>
      </c>
      <c r="L456" s="19">
        <v>67369</v>
      </c>
      <c r="M456" s="20">
        <v>81001</v>
      </c>
      <c r="N456" s="21">
        <v>819985</v>
      </c>
      <c r="O456" s="21">
        <v>6803</v>
      </c>
      <c r="P456" s="22">
        <v>21949</v>
      </c>
      <c r="Q456" s="23">
        <v>337473</v>
      </c>
      <c r="R456" s="23">
        <v>8</v>
      </c>
      <c r="S456" s="24" t="s">
        <v>37</v>
      </c>
      <c r="T456" s="25" t="s">
        <v>37</v>
      </c>
      <c r="U456" s="25" t="s">
        <v>37</v>
      </c>
      <c r="V456" s="18">
        <v>207105</v>
      </c>
      <c r="W456" s="19">
        <v>2116056</v>
      </c>
      <c r="X456" s="19">
        <v>74180</v>
      </c>
    </row>
    <row r="457" spans="1:24" x14ac:dyDescent="0.2">
      <c r="A457" s="15">
        <v>2022</v>
      </c>
      <c r="B457" s="16">
        <v>7024</v>
      </c>
      <c r="C457" s="17" t="s">
        <v>497</v>
      </c>
      <c r="D457" s="15" t="s">
        <v>23</v>
      </c>
      <c r="E457" s="17" t="s">
        <v>24</v>
      </c>
      <c r="F457" s="15" t="s">
        <v>25</v>
      </c>
      <c r="G457" s="17" t="s">
        <v>175</v>
      </c>
      <c r="H457" s="17" t="s">
        <v>31</v>
      </c>
      <c r="I457" s="17" t="s">
        <v>176</v>
      </c>
      <c r="J457" s="18">
        <v>15131</v>
      </c>
      <c r="K457" s="19">
        <v>146466</v>
      </c>
      <c r="L457" s="19">
        <v>9134</v>
      </c>
      <c r="M457" s="20">
        <v>2786</v>
      </c>
      <c r="N457" s="21">
        <v>27487</v>
      </c>
      <c r="O457" s="21">
        <v>955</v>
      </c>
      <c r="P457" s="22">
        <v>2014</v>
      </c>
      <c r="Q457" s="23">
        <v>28470</v>
      </c>
      <c r="R457" s="23">
        <v>2</v>
      </c>
      <c r="S457" s="24" t="s">
        <v>37</v>
      </c>
      <c r="T457" s="25" t="s">
        <v>37</v>
      </c>
      <c r="U457" s="25" t="s">
        <v>37</v>
      </c>
      <c r="V457" s="18">
        <v>19931</v>
      </c>
      <c r="W457" s="19">
        <v>202423</v>
      </c>
      <c r="X457" s="19">
        <v>10091</v>
      </c>
    </row>
    <row r="458" spans="1:24" x14ac:dyDescent="0.2">
      <c r="A458" s="15">
        <v>2022</v>
      </c>
      <c r="B458" s="16">
        <v>7027</v>
      </c>
      <c r="C458" s="17" t="s">
        <v>498</v>
      </c>
      <c r="D458" s="15" t="s">
        <v>23</v>
      </c>
      <c r="E458" s="17" t="s">
        <v>24</v>
      </c>
      <c r="F458" s="15" t="s">
        <v>25</v>
      </c>
      <c r="G458" s="17" t="s">
        <v>67</v>
      </c>
      <c r="H458" s="17" t="s">
        <v>27</v>
      </c>
      <c r="I458" s="17" t="s">
        <v>68</v>
      </c>
      <c r="J458" s="18">
        <v>36820.300000000003</v>
      </c>
      <c r="K458" s="19">
        <v>287465</v>
      </c>
      <c r="L458" s="19">
        <v>25777</v>
      </c>
      <c r="M458" s="20">
        <v>34093</v>
      </c>
      <c r="N458" s="21">
        <v>317297</v>
      </c>
      <c r="O458" s="21">
        <v>4237</v>
      </c>
      <c r="P458" s="22">
        <v>9116</v>
      </c>
      <c r="Q458" s="23">
        <v>115199</v>
      </c>
      <c r="R458" s="23">
        <v>88</v>
      </c>
      <c r="S458" s="24" t="s">
        <v>37</v>
      </c>
      <c r="T458" s="25" t="s">
        <v>37</v>
      </c>
      <c r="U458" s="25" t="s">
        <v>37</v>
      </c>
      <c r="V458" s="18">
        <v>80029.3</v>
      </c>
      <c r="W458" s="19">
        <v>719961</v>
      </c>
      <c r="X458" s="19">
        <v>30102</v>
      </c>
    </row>
    <row r="459" spans="1:24" x14ac:dyDescent="0.2">
      <c r="A459" s="15">
        <v>2022</v>
      </c>
      <c r="B459" s="16">
        <v>7090</v>
      </c>
      <c r="C459" s="17" t="s">
        <v>499</v>
      </c>
      <c r="D459" s="15" t="s">
        <v>23</v>
      </c>
      <c r="E459" s="17" t="s">
        <v>24</v>
      </c>
      <c r="F459" s="15" t="s">
        <v>25</v>
      </c>
      <c r="G459" s="17" t="s">
        <v>65</v>
      </c>
      <c r="H459" s="17" t="s">
        <v>31</v>
      </c>
      <c r="I459" s="17" t="s">
        <v>55</v>
      </c>
      <c r="J459" s="18">
        <v>204914</v>
      </c>
      <c r="K459" s="19">
        <v>1876572</v>
      </c>
      <c r="L459" s="19">
        <v>131489</v>
      </c>
      <c r="M459" s="20">
        <v>69494</v>
      </c>
      <c r="N459" s="21">
        <v>613410</v>
      </c>
      <c r="O459" s="21">
        <v>12624</v>
      </c>
      <c r="P459" s="22">
        <v>34043</v>
      </c>
      <c r="Q459" s="23">
        <v>461051</v>
      </c>
      <c r="R459" s="23">
        <v>83</v>
      </c>
      <c r="S459" s="24" t="s">
        <v>37</v>
      </c>
      <c r="T459" s="25" t="s">
        <v>37</v>
      </c>
      <c r="U459" s="25" t="s">
        <v>37</v>
      </c>
      <c r="V459" s="18">
        <v>308451</v>
      </c>
      <c r="W459" s="19">
        <v>2951033</v>
      </c>
      <c r="X459" s="19">
        <v>144196</v>
      </c>
    </row>
    <row r="460" spans="1:24" x14ac:dyDescent="0.2">
      <c r="A460" s="15">
        <v>2022</v>
      </c>
      <c r="B460" s="16">
        <v>7096</v>
      </c>
      <c r="C460" s="17" t="s">
        <v>500</v>
      </c>
      <c r="D460" s="15" t="s">
        <v>23</v>
      </c>
      <c r="E460" s="17" t="s">
        <v>24</v>
      </c>
      <c r="F460" s="15" t="s">
        <v>25</v>
      </c>
      <c r="G460" s="17" t="s">
        <v>124</v>
      </c>
      <c r="H460" s="17" t="s">
        <v>27</v>
      </c>
      <c r="I460" s="17" t="s">
        <v>32</v>
      </c>
      <c r="J460" s="18">
        <v>8924</v>
      </c>
      <c r="K460" s="19">
        <v>78871</v>
      </c>
      <c r="L460" s="19">
        <v>9032</v>
      </c>
      <c r="M460" s="20">
        <v>12108</v>
      </c>
      <c r="N460" s="21">
        <v>129397</v>
      </c>
      <c r="O460" s="21">
        <v>1404</v>
      </c>
      <c r="P460" s="22">
        <v>12969</v>
      </c>
      <c r="Q460" s="23">
        <v>156680</v>
      </c>
      <c r="R460" s="23">
        <v>20</v>
      </c>
      <c r="S460" s="24" t="s">
        <v>37</v>
      </c>
      <c r="T460" s="25" t="s">
        <v>37</v>
      </c>
      <c r="U460" s="25" t="s">
        <v>37</v>
      </c>
      <c r="V460" s="18">
        <v>34001</v>
      </c>
      <c r="W460" s="19">
        <v>364948</v>
      </c>
      <c r="X460" s="19">
        <v>10456</v>
      </c>
    </row>
    <row r="461" spans="1:24" x14ac:dyDescent="0.2">
      <c r="A461" s="15">
        <v>2022</v>
      </c>
      <c r="B461" s="16">
        <v>7129</v>
      </c>
      <c r="C461" s="17" t="s">
        <v>501</v>
      </c>
      <c r="D461" s="15" t="s">
        <v>23</v>
      </c>
      <c r="E461" s="17" t="s">
        <v>24</v>
      </c>
      <c r="F461" s="15" t="s">
        <v>25</v>
      </c>
      <c r="G461" s="17" t="s">
        <v>92</v>
      </c>
      <c r="H461" s="17" t="s">
        <v>27</v>
      </c>
      <c r="I461" s="17" t="s">
        <v>93</v>
      </c>
      <c r="J461" s="18">
        <v>42424.5</v>
      </c>
      <c r="K461" s="19">
        <v>308527</v>
      </c>
      <c r="L461" s="19">
        <v>28194</v>
      </c>
      <c r="M461" s="20">
        <v>30413.3</v>
      </c>
      <c r="N461" s="21">
        <v>243458</v>
      </c>
      <c r="O461" s="21">
        <v>2778</v>
      </c>
      <c r="P461" s="22">
        <v>14062.7</v>
      </c>
      <c r="Q461" s="23">
        <v>163055</v>
      </c>
      <c r="R461" s="23">
        <v>27</v>
      </c>
      <c r="S461" s="24">
        <v>0</v>
      </c>
      <c r="T461" s="25">
        <v>0</v>
      </c>
      <c r="U461" s="25">
        <v>0</v>
      </c>
      <c r="V461" s="18">
        <v>86900.5</v>
      </c>
      <c r="W461" s="19">
        <v>715040</v>
      </c>
      <c r="X461" s="19">
        <v>30999</v>
      </c>
    </row>
    <row r="462" spans="1:24" x14ac:dyDescent="0.2">
      <c r="A462" s="15">
        <v>2022</v>
      </c>
      <c r="B462" s="16">
        <v>7140</v>
      </c>
      <c r="C462" s="17" t="s">
        <v>502</v>
      </c>
      <c r="D462" s="15" t="s">
        <v>23</v>
      </c>
      <c r="E462" s="17" t="s">
        <v>24</v>
      </c>
      <c r="F462" s="15" t="s">
        <v>25</v>
      </c>
      <c r="G462" s="17" t="s">
        <v>65</v>
      </c>
      <c r="H462" s="17" t="s">
        <v>51</v>
      </c>
      <c r="I462" s="17" t="s">
        <v>55</v>
      </c>
      <c r="J462" s="18">
        <v>4415254.4000000004</v>
      </c>
      <c r="K462" s="19">
        <v>29085636</v>
      </c>
      <c r="L462" s="19">
        <v>2366818</v>
      </c>
      <c r="M462" s="20">
        <v>4154542.1</v>
      </c>
      <c r="N462" s="21">
        <v>32876026</v>
      </c>
      <c r="O462" s="21">
        <v>335274</v>
      </c>
      <c r="P462" s="22">
        <v>2206707.7000000002</v>
      </c>
      <c r="Q462" s="23">
        <v>23851133</v>
      </c>
      <c r="R462" s="23">
        <v>10687</v>
      </c>
      <c r="S462" s="24">
        <v>13400.2</v>
      </c>
      <c r="T462" s="25">
        <v>143691</v>
      </c>
      <c r="U462" s="25">
        <v>1</v>
      </c>
      <c r="V462" s="18">
        <v>10789904.4</v>
      </c>
      <c r="W462" s="19">
        <v>85956486</v>
      </c>
      <c r="X462" s="19">
        <v>2712780</v>
      </c>
    </row>
    <row r="463" spans="1:24" x14ac:dyDescent="0.2">
      <c r="A463" s="15">
        <v>2022</v>
      </c>
      <c r="B463" s="16">
        <v>7174</v>
      </c>
      <c r="C463" s="17" t="s">
        <v>503</v>
      </c>
      <c r="D463" s="15" t="s">
        <v>23</v>
      </c>
      <c r="E463" s="17" t="s">
        <v>24</v>
      </c>
      <c r="F463" s="15" t="s">
        <v>25</v>
      </c>
      <c r="G463" s="17" t="s">
        <v>104</v>
      </c>
      <c r="H463" s="17" t="s">
        <v>31</v>
      </c>
      <c r="I463" s="17" t="s">
        <v>28</v>
      </c>
      <c r="J463" s="18">
        <v>4841</v>
      </c>
      <c r="K463" s="19">
        <v>36798</v>
      </c>
      <c r="L463" s="19">
        <v>2541</v>
      </c>
      <c r="M463" s="20">
        <v>3420</v>
      </c>
      <c r="N463" s="21">
        <v>26904</v>
      </c>
      <c r="O463" s="21">
        <v>874</v>
      </c>
      <c r="P463" s="22">
        <v>928</v>
      </c>
      <c r="Q463" s="23">
        <v>13975</v>
      </c>
      <c r="R463" s="23">
        <v>1</v>
      </c>
      <c r="S463" s="24">
        <v>0</v>
      </c>
      <c r="T463" s="25">
        <v>0</v>
      </c>
      <c r="U463" s="25">
        <v>0</v>
      </c>
      <c r="V463" s="18">
        <v>9189</v>
      </c>
      <c r="W463" s="19">
        <v>77677</v>
      </c>
      <c r="X463" s="19">
        <v>3416</v>
      </c>
    </row>
    <row r="464" spans="1:24" x14ac:dyDescent="0.2">
      <c r="A464" s="15">
        <v>2022</v>
      </c>
      <c r="B464" s="16">
        <v>7174</v>
      </c>
      <c r="C464" s="17" t="s">
        <v>503</v>
      </c>
      <c r="D464" s="15" t="s">
        <v>23</v>
      </c>
      <c r="E464" s="17" t="s">
        <v>24</v>
      </c>
      <c r="F464" s="15" t="s">
        <v>25</v>
      </c>
      <c r="G464" s="17" t="s">
        <v>98</v>
      </c>
      <c r="H464" s="17" t="s">
        <v>31</v>
      </c>
      <c r="I464" s="17" t="s">
        <v>28</v>
      </c>
      <c r="J464" s="18">
        <v>59781</v>
      </c>
      <c r="K464" s="19">
        <v>466240</v>
      </c>
      <c r="L464" s="19">
        <v>29141</v>
      </c>
      <c r="M464" s="20">
        <v>24855</v>
      </c>
      <c r="N464" s="21">
        <v>191639</v>
      </c>
      <c r="O464" s="21">
        <v>6266</v>
      </c>
      <c r="P464" s="22">
        <v>11968</v>
      </c>
      <c r="Q464" s="23">
        <v>161533</v>
      </c>
      <c r="R464" s="23">
        <v>8</v>
      </c>
      <c r="S464" s="24">
        <v>0</v>
      </c>
      <c r="T464" s="25">
        <v>0</v>
      </c>
      <c r="U464" s="25">
        <v>0</v>
      </c>
      <c r="V464" s="18">
        <v>96604</v>
      </c>
      <c r="W464" s="19">
        <v>819412</v>
      </c>
      <c r="X464" s="19">
        <v>35415</v>
      </c>
    </row>
    <row r="465" spans="1:24" x14ac:dyDescent="0.2">
      <c r="A465" s="15">
        <v>2022</v>
      </c>
      <c r="B465" s="16">
        <v>7222</v>
      </c>
      <c r="C465" s="17" t="s">
        <v>504</v>
      </c>
      <c r="D465" s="15" t="s">
        <v>23</v>
      </c>
      <c r="E465" s="17" t="s">
        <v>24</v>
      </c>
      <c r="F465" s="15" t="s">
        <v>25</v>
      </c>
      <c r="G465" s="17" t="s">
        <v>273</v>
      </c>
      <c r="H465" s="17" t="s">
        <v>27</v>
      </c>
      <c r="I465" s="17" t="s">
        <v>505</v>
      </c>
      <c r="J465" s="18">
        <v>16627</v>
      </c>
      <c r="K465" s="19">
        <v>143673</v>
      </c>
      <c r="L465" s="19">
        <v>13243</v>
      </c>
      <c r="M465" s="20">
        <v>16831</v>
      </c>
      <c r="N465" s="21">
        <v>185698</v>
      </c>
      <c r="O465" s="21">
        <v>2673</v>
      </c>
      <c r="P465" s="22">
        <v>0</v>
      </c>
      <c r="Q465" s="23" t="s">
        <v>37</v>
      </c>
      <c r="R465" s="23">
        <v>0</v>
      </c>
      <c r="S465" s="24">
        <v>0</v>
      </c>
      <c r="T465" s="25" t="s">
        <v>37</v>
      </c>
      <c r="U465" s="25">
        <v>0</v>
      </c>
      <c r="V465" s="18">
        <v>33458</v>
      </c>
      <c r="W465" s="19">
        <v>329371</v>
      </c>
      <c r="X465" s="19">
        <v>15916</v>
      </c>
    </row>
    <row r="466" spans="1:24" x14ac:dyDescent="0.2">
      <c r="A466" s="15">
        <v>2022</v>
      </c>
      <c r="B466" s="16">
        <v>7264</v>
      </c>
      <c r="C466" s="17" t="s">
        <v>506</v>
      </c>
      <c r="D466" s="15" t="s">
        <v>23</v>
      </c>
      <c r="E466" s="17" t="s">
        <v>24</v>
      </c>
      <c r="F466" s="15" t="s">
        <v>25</v>
      </c>
      <c r="G466" s="17" t="s">
        <v>142</v>
      </c>
      <c r="H466" s="17" t="s">
        <v>31</v>
      </c>
      <c r="I466" s="17" t="s">
        <v>249</v>
      </c>
      <c r="J466" s="18">
        <v>30724</v>
      </c>
      <c r="K466" s="19">
        <v>175967</v>
      </c>
      <c r="L466" s="19">
        <v>13636</v>
      </c>
      <c r="M466" s="20">
        <v>8682</v>
      </c>
      <c r="N466" s="21">
        <v>39362</v>
      </c>
      <c r="O466" s="21">
        <v>3530</v>
      </c>
      <c r="P466" s="22">
        <v>15280</v>
      </c>
      <c r="Q466" s="23">
        <v>106115</v>
      </c>
      <c r="R466" s="23">
        <v>498</v>
      </c>
      <c r="S466" s="24" t="s">
        <v>37</v>
      </c>
      <c r="T466" s="25" t="s">
        <v>37</v>
      </c>
      <c r="U466" s="25" t="s">
        <v>37</v>
      </c>
      <c r="V466" s="18">
        <v>54686</v>
      </c>
      <c r="W466" s="19">
        <v>321444</v>
      </c>
      <c r="X466" s="19">
        <v>17664</v>
      </c>
    </row>
    <row r="467" spans="1:24" x14ac:dyDescent="0.2">
      <c r="A467" s="15">
        <v>2022</v>
      </c>
      <c r="B467" s="16">
        <v>7265</v>
      </c>
      <c r="C467" s="17" t="s">
        <v>507</v>
      </c>
      <c r="D467" s="15" t="s">
        <v>23</v>
      </c>
      <c r="E467" s="17" t="s">
        <v>24</v>
      </c>
      <c r="F467" s="15" t="s">
        <v>25</v>
      </c>
      <c r="G467" s="17" t="s">
        <v>82</v>
      </c>
      <c r="H467" s="17" t="s">
        <v>27</v>
      </c>
      <c r="I467" s="17" t="s">
        <v>36</v>
      </c>
      <c r="J467" s="18">
        <v>2341.3000000000002</v>
      </c>
      <c r="K467" s="19">
        <v>16860</v>
      </c>
      <c r="L467" s="19">
        <v>2535</v>
      </c>
      <c r="M467" s="20">
        <v>1727.8</v>
      </c>
      <c r="N467" s="21">
        <v>14058</v>
      </c>
      <c r="O467" s="21">
        <v>342</v>
      </c>
      <c r="P467" s="22">
        <v>0</v>
      </c>
      <c r="Q467" s="23">
        <v>0</v>
      </c>
      <c r="R467" s="23">
        <v>0</v>
      </c>
      <c r="S467" s="24">
        <v>0</v>
      </c>
      <c r="T467" s="25">
        <v>0</v>
      </c>
      <c r="U467" s="25">
        <v>0</v>
      </c>
      <c r="V467" s="18">
        <v>4069.1</v>
      </c>
      <c r="W467" s="19">
        <v>30918</v>
      </c>
      <c r="X467" s="19">
        <v>2877</v>
      </c>
    </row>
    <row r="468" spans="1:24" x14ac:dyDescent="0.2">
      <c r="A468" s="15">
        <v>2022</v>
      </c>
      <c r="B468" s="16">
        <v>7270</v>
      </c>
      <c r="C468" s="17" t="s">
        <v>508</v>
      </c>
      <c r="D468" s="15" t="s">
        <v>23</v>
      </c>
      <c r="E468" s="17" t="s">
        <v>24</v>
      </c>
      <c r="F468" s="15" t="s">
        <v>25</v>
      </c>
      <c r="G468" s="17" t="s">
        <v>104</v>
      </c>
      <c r="H468" s="17" t="s">
        <v>27</v>
      </c>
      <c r="I468" s="17" t="s">
        <v>28</v>
      </c>
      <c r="J468" s="18">
        <v>9157</v>
      </c>
      <c r="K468" s="19">
        <v>66503</v>
      </c>
      <c r="L468" s="19">
        <v>5663</v>
      </c>
      <c r="M468" s="20">
        <v>17513</v>
      </c>
      <c r="N468" s="21">
        <v>146184</v>
      </c>
      <c r="O468" s="21">
        <v>1887</v>
      </c>
      <c r="P468" s="22">
        <v>1195</v>
      </c>
      <c r="Q468" s="23">
        <v>13502</v>
      </c>
      <c r="R468" s="23">
        <v>3</v>
      </c>
      <c r="S468" s="24">
        <v>0</v>
      </c>
      <c r="T468" s="25">
        <v>0</v>
      </c>
      <c r="U468" s="25">
        <v>0</v>
      </c>
      <c r="V468" s="18">
        <v>27865</v>
      </c>
      <c r="W468" s="19">
        <v>226189</v>
      </c>
      <c r="X468" s="19">
        <v>7553</v>
      </c>
    </row>
    <row r="469" spans="1:24" x14ac:dyDescent="0.2">
      <c r="A469" s="15">
        <v>2022</v>
      </c>
      <c r="B469" s="16">
        <v>7279</v>
      </c>
      <c r="C469" s="17" t="s">
        <v>509</v>
      </c>
      <c r="D469" s="15" t="s">
        <v>39</v>
      </c>
      <c r="E469" s="17" t="s">
        <v>40</v>
      </c>
      <c r="F469" s="15" t="s">
        <v>25</v>
      </c>
      <c r="G469" s="17" t="s">
        <v>201</v>
      </c>
      <c r="H469" s="17" t="s">
        <v>41</v>
      </c>
      <c r="I469" s="17" t="s">
        <v>136</v>
      </c>
      <c r="J469" s="18">
        <v>0</v>
      </c>
      <c r="K469" s="19">
        <v>0</v>
      </c>
      <c r="L469" s="19">
        <v>0</v>
      </c>
      <c r="M469" s="20">
        <v>34848.699999999997</v>
      </c>
      <c r="N469" s="21">
        <v>404808</v>
      </c>
      <c r="O469" s="21">
        <v>1432</v>
      </c>
      <c r="P469" s="22">
        <v>0</v>
      </c>
      <c r="Q469" s="23">
        <v>0</v>
      </c>
      <c r="R469" s="23">
        <v>0</v>
      </c>
      <c r="S469" s="24">
        <v>0</v>
      </c>
      <c r="T469" s="25">
        <v>0</v>
      </c>
      <c r="U469" s="25">
        <v>0</v>
      </c>
      <c r="V469" s="18">
        <v>34848.699999999997</v>
      </c>
      <c r="W469" s="19">
        <v>404808</v>
      </c>
      <c r="X469" s="19">
        <v>1432</v>
      </c>
    </row>
    <row r="470" spans="1:24" x14ac:dyDescent="0.2">
      <c r="A470" s="15">
        <v>2022</v>
      </c>
      <c r="B470" s="16">
        <v>7279</v>
      </c>
      <c r="C470" s="17" t="s">
        <v>509</v>
      </c>
      <c r="D470" s="15" t="s">
        <v>39</v>
      </c>
      <c r="E470" s="17" t="s">
        <v>40</v>
      </c>
      <c r="F470" s="15" t="s">
        <v>25</v>
      </c>
      <c r="G470" s="17" t="s">
        <v>510</v>
      </c>
      <c r="H470" s="17" t="s">
        <v>41</v>
      </c>
      <c r="I470" s="17" t="s">
        <v>32</v>
      </c>
      <c r="J470" s="18">
        <v>94.1</v>
      </c>
      <c r="K470" s="19">
        <v>1011</v>
      </c>
      <c r="L470" s="19">
        <v>84</v>
      </c>
      <c r="M470" s="20">
        <v>3954.1</v>
      </c>
      <c r="N470" s="21">
        <v>43433</v>
      </c>
      <c r="O470" s="21">
        <v>72</v>
      </c>
      <c r="P470" s="22">
        <v>0</v>
      </c>
      <c r="Q470" s="23">
        <v>0</v>
      </c>
      <c r="R470" s="23">
        <v>0</v>
      </c>
      <c r="S470" s="24">
        <v>0</v>
      </c>
      <c r="T470" s="25">
        <v>0</v>
      </c>
      <c r="U470" s="25">
        <v>0</v>
      </c>
      <c r="V470" s="18">
        <v>4048.2</v>
      </c>
      <c r="W470" s="19">
        <v>44444</v>
      </c>
      <c r="X470" s="19">
        <v>156</v>
      </c>
    </row>
    <row r="471" spans="1:24" x14ac:dyDescent="0.2">
      <c r="A471" s="15">
        <v>2022</v>
      </c>
      <c r="B471" s="16">
        <v>7279</v>
      </c>
      <c r="C471" s="17" t="s">
        <v>509</v>
      </c>
      <c r="D471" s="15" t="s">
        <v>39</v>
      </c>
      <c r="E471" s="17" t="s">
        <v>40</v>
      </c>
      <c r="F471" s="15" t="s">
        <v>25</v>
      </c>
      <c r="G471" s="17" t="s">
        <v>160</v>
      </c>
      <c r="H471" s="17" t="s">
        <v>41</v>
      </c>
      <c r="I471" s="17" t="s">
        <v>32</v>
      </c>
      <c r="J471" s="18">
        <v>435.2</v>
      </c>
      <c r="K471" s="19">
        <v>2816</v>
      </c>
      <c r="L471" s="19">
        <v>240</v>
      </c>
      <c r="M471" s="20">
        <v>24213.3</v>
      </c>
      <c r="N471" s="21">
        <v>245911</v>
      </c>
      <c r="O471" s="21">
        <v>55</v>
      </c>
      <c r="P471" s="22">
        <v>0</v>
      </c>
      <c r="Q471" s="23">
        <v>0</v>
      </c>
      <c r="R471" s="23">
        <v>0</v>
      </c>
      <c r="S471" s="24">
        <v>0</v>
      </c>
      <c r="T471" s="25">
        <v>0</v>
      </c>
      <c r="U471" s="25">
        <v>0</v>
      </c>
      <c r="V471" s="18">
        <v>24648.5</v>
      </c>
      <c r="W471" s="19">
        <v>248727</v>
      </c>
      <c r="X471" s="19">
        <v>295</v>
      </c>
    </row>
    <row r="472" spans="1:24" x14ac:dyDescent="0.2">
      <c r="A472" s="15">
        <v>2022</v>
      </c>
      <c r="B472" s="16">
        <v>7279</v>
      </c>
      <c r="C472" s="17" t="s">
        <v>509</v>
      </c>
      <c r="D472" s="15" t="s">
        <v>39</v>
      </c>
      <c r="E472" s="17" t="s">
        <v>40</v>
      </c>
      <c r="F472" s="15" t="s">
        <v>25</v>
      </c>
      <c r="G472" s="17" t="s">
        <v>124</v>
      </c>
      <c r="H472" s="17" t="s">
        <v>41</v>
      </c>
      <c r="I472" s="17" t="s">
        <v>36</v>
      </c>
      <c r="J472" s="18">
        <v>0</v>
      </c>
      <c r="K472" s="19">
        <v>0</v>
      </c>
      <c r="L472" s="19">
        <v>0</v>
      </c>
      <c r="M472" s="20">
        <v>13151.3</v>
      </c>
      <c r="N472" s="21">
        <v>202225</v>
      </c>
      <c r="O472" s="21">
        <v>332</v>
      </c>
      <c r="P472" s="22">
        <v>0</v>
      </c>
      <c r="Q472" s="23">
        <v>0</v>
      </c>
      <c r="R472" s="23">
        <v>0</v>
      </c>
      <c r="S472" s="24">
        <v>0</v>
      </c>
      <c r="T472" s="25">
        <v>0</v>
      </c>
      <c r="U472" s="25">
        <v>0</v>
      </c>
      <c r="V472" s="18">
        <v>13151.3</v>
      </c>
      <c r="W472" s="19">
        <v>202225</v>
      </c>
      <c r="X472" s="19">
        <v>332</v>
      </c>
    </row>
    <row r="473" spans="1:24" x14ac:dyDescent="0.2">
      <c r="A473" s="15">
        <v>2022</v>
      </c>
      <c r="B473" s="16">
        <v>7279</v>
      </c>
      <c r="C473" s="17" t="s">
        <v>509</v>
      </c>
      <c r="D473" s="15" t="s">
        <v>39</v>
      </c>
      <c r="E473" s="17" t="s">
        <v>40</v>
      </c>
      <c r="F473" s="15" t="s">
        <v>25</v>
      </c>
      <c r="G473" s="17" t="s">
        <v>203</v>
      </c>
      <c r="H473" s="17" t="s">
        <v>41</v>
      </c>
      <c r="I473" s="17" t="s">
        <v>136</v>
      </c>
      <c r="J473" s="18">
        <v>132047</v>
      </c>
      <c r="K473" s="19">
        <v>1112685</v>
      </c>
      <c r="L473" s="19">
        <v>113978</v>
      </c>
      <c r="M473" s="20">
        <v>75036.2</v>
      </c>
      <c r="N473" s="21">
        <v>675788</v>
      </c>
      <c r="O473" s="21">
        <v>10285</v>
      </c>
      <c r="P473" s="22">
        <v>0</v>
      </c>
      <c r="Q473" s="23">
        <v>0</v>
      </c>
      <c r="R473" s="23">
        <v>0</v>
      </c>
      <c r="S473" s="24">
        <v>0</v>
      </c>
      <c r="T473" s="25">
        <v>0</v>
      </c>
      <c r="U473" s="25">
        <v>0</v>
      </c>
      <c r="V473" s="18">
        <v>207083.2</v>
      </c>
      <c r="W473" s="19">
        <v>1788473</v>
      </c>
      <c r="X473" s="19">
        <v>124263</v>
      </c>
    </row>
    <row r="474" spans="1:24" x14ac:dyDescent="0.2">
      <c r="A474" s="15">
        <v>2022</v>
      </c>
      <c r="B474" s="16">
        <v>7279</v>
      </c>
      <c r="C474" s="17" t="s">
        <v>509</v>
      </c>
      <c r="D474" s="15" t="s">
        <v>39</v>
      </c>
      <c r="E474" s="17" t="s">
        <v>40</v>
      </c>
      <c r="F474" s="15" t="s">
        <v>25</v>
      </c>
      <c r="G474" s="17" t="s">
        <v>30</v>
      </c>
      <c r="H474" s="17" t="s">
        <v>41</v>
      </c>
      <c r="I474" s="17" t="s">
        <v>32</v>
      </c>
      <c r="J474" s="18">
        <v>127.1</v>
      </c>
      <c r="K474" s="19">
        <v>1378</v>
      </c>
      <c r="L474" s="19">
        <v>96</v>
      </c>
      <c r="M474" s="20">
        <v>15393.1</v>
      </c>
      <c r="N474" s="21">
        <v>179081</v>
      </c>
      <c r="O474" s="21">
        <v>414</v>
      </c>
      <c r="P474" s="22">
        <v>0</v>
      </c>
      <c r="Q474" s="23">
        <v>0</v>
      </c>
      <c r="R474" s="23">
        <v>0</v>
      </c>
      <c r="S474" s="24">
        <v>0</v>
      </c>
      <c r="T474" s="25">
        <v>0</v>
      </c>
      <c r="U474" s="25">
        <v>0</v>
      </c>
      <c r="V474" s="18">
        <v>15520.2</v>
      </c>
      <c r="W474" s="19">
        <v>180459</v>
      </c>
      <c r="X474" s="19">
        <v>510</v>
      </c>
    </row>
    <row r="475" spans="1:24" x14ac:dyDescent="0.2">
      <c r="A475" s="15">
        <v>2022</v>
      </c>
      <c r="B475" s="16">
        <v>7279</v>
      </c>
      <c r="C475" s="17" t="s">
        <v>509</v>
      </c>
      <c r="D475" s="15" t="s">
        <v>39</v>
      </c>
      <c r="E475" s="17" t="s">
        <v>40</v>
      </c>
      <c r="F475" s="15" t="s">
        <v>25</v>
      </c>
      <c r="G475" s="17" t="s">
        <v>134</v>
      </c>
      <c r="H475" s="17" t="s">
        <v>41</v>
      </c>
      <c r="I475" s="17" t="s">
        <v>136</v>
      </c>
      <c r="J475" s="18">
        <v>0</v>
      </c>
      <c r="K475" s="19">
        <v>0</v>
      </c>
      <c r="L475" s="19">
        <v>0</v>
      </c>
      <c r="M475" s="20">
        <v>25533.4</v>
      </c>
      <c r="N475" s="21">
        <v>363818</v>
      </c>
      <c r="O475" s="21">
        <v>270</v>
      </c>
      <c r="P475" s="22">
        <v>0</v>
      </c>
      <c r="Q475" s="23">
        <v>0</v>
      </c>
      <c r="R475" s="23">
        <v>0</v>
      </c>
      <c r="S475" s="24">
        <v>0</v>
      </c>
      <c r="T475" s="25">
        <v>0</v>
      </c>
      <c r="U475" s="25">
        <v>0</v>
      </c>
      <c r="V475" s="18">
        <v>25533.4</v>
      </c>
      <c r="W475" s="19">
        <v>363818</v>
      </c>
      <c r="X475" s="19">
        <v>270</v>
      </c>
    </row>
    <row r="476" spans="1:24" x14ac:dyDescent="0.2">
      <c r="A476" s="15">
        <v>2022</v>
      </c>
      <c r="B476" s="16">
        <v>7279</v>
      </c>
      <c r="C476" s="17" t="s">
        <v>509</v>
      </c>
      <c r="D476" s="15" t="s">
        <v>39</v>
      </c>
      <c r="E476" s="17" t="s">
        <v>40</v>
      </c>
      <c r="F476" s="15" t="s">
        <v>25</v>
      </c>
      <c r="G476" s="17" t="s">
        <v>511</v>
      </c>
      <c r="H476" s="17" t="s">
        <v>41</v>
      </c>
      <c r="I476" s="17" t="s">
        <v>136</v>
      </c>
      <c r="J476" s="18">
        <v>0</v>
      </c>
      <c r="K476" s="19">
        <v>0</v>
      </c>
      <c r="L476" s="19">
        <v>0</v>
      </c>
      <c r="M476" s="20">
        <v>21167.8</v>
      </c>
      <c r="N476" s="21">
        <v>232975</v>
      </c>
      <c r="O476" s="21">
        <v>783</v>
      </c>
      <c r="P476" s="22">
        <v>0</v>
      </c>
      <c r="Q476" s="23">
        <v>0</v>
      </c>
      <c r="R476" s="23">
        <v>0</v>
      </c>
      <c r="S476" s="24">
        <v>0</v>
      </c>
      <c r="T476" s="25">
        <v>0</v>
      </c>
      <c r="U476" s="25">
        <v>0</v>
      </c>
      <c r="V476" s="18">
        <v>21167.8</v>
      </c>
      <c r="W476" s="19">
        <v>232975</v>
      </c>
      <c r="X476" s="19">
        <v>783</v>
      </c>
    </row>
    <row r="477" spans="1:24" x14ac:dyDescent="0.2">
      <c r="A477" s="15">
        <v>2022</v>
      </c>
      <c r="B477" s="16">
        <v>7279</v>
      </c>
      <c r="C477" s="17" t="s">
        <v>509</v>
      </c>
      <c r="D477" s="15" t="s">
        <v>39</v>
      </c>
      <c r="E477" s="17" t="s">
        <v>40</v>
      </c>
      <c r="F477" s="15" t="s">
        <v>25</v>
      </c>
      <c r="G477" s="17" t="s">
        <v>122</v>
      </c>
      <c r="H477" s="17" t="s">
        <v>41</v>
      </c>
      <c r="I477" s="17" t="s">
        <v>32</v>
      </c>
      <c r="J477" s="18">
        <v>753.2</v>
      </c>
      <c r="K477" s="19">
        <v>4942</v>
      </c>
      <c r="L477" s="19">
        <v>425</v>
      </c>
      <c r="M477" s="20">
        <v>49760.3</v>
      </c>
      <c r="N477" s="21">
        <v>512061</v>
      </c>
      <c r="O477" s="21">
        <v>701</v>
      </c>
      <c r="P477" s="22">
        <v>0</v>
      </c>
      <c r="Q477" s="23">
        <v>0</v>
      </c>
      <c r="R477" s="23">
        <v>0</v>
      </c>
      <c r="S477" s="24">
        <v>0</v>
      </c>
      <c r="T477" s="25">
        <v>0</v>
      </c>
      <c r="U477" s="25">
        <v>0</v>
      </c>
      <c r="V477" s="18">
        <v>50513.5</v>
      </c>
      <c r="W477" s="19">
        <v>517003</v>
      </c>
      <c r="X477" s="19">
        <v>1126</v>
      </c>
    </row>
    <row r="478" spans="1:24" x14ac:dyDescent="0.2">
      <c r="A478" s="15">
        <v>2022</v>
      </c>
      <c r="B478" s="16">
        <v>7279</v>
      </c>
      <c r="C478" s="17" t="s">
        <v>509</v>
      </c>
      <c r="D478" s="15" t="s">
        <v>39</v>
      </c>
      <c r="E478" s="17" t="s">
        <v>40</v>
      </c>
      <c r="F478" s="15" t="s">
        <v>25</v>
      </c>
      <c r="G478" s="17" t="s">
        <v>42</v>
      </c>
      <c r="H478" s="17" t="s">
        <v>41</v>
      </c>
      <c r="I478" s="17" t="s">
        <v>43</v>
      </c>
      <c r="J478" s="18">
        <v>0</v>
      </c>
      <c r="K478" s="19">
        <v>0</v>
      </c>
      <c r="L478" s="19">
        <v>0</v>
      </c>
      <c r="M478" s="20">
        <v>19785.7</v>
      </c>
      <c r="N478" s="21">
        <v>295149</v>
      </c>
      <c r="O478" s="21">
        <v>215</v>
      </c>
      <c r="P478" s="22">
        <v>0</v>
      </c>
      <c r="Q478" s="23">
        <v>0</v>
      </c>
      <c r="R478" s="23">
        <v>0</v>
      </c>
      <c r="S478" s="24">
        <v>0</v>
      </c>
      <c r="T478" s="25">
        <v>0</v>
      </c>
      <c r="U478" s="25">
        <v>0</v>
      </c>
      <c r="V478" s="18">
        <v>19785.7</v>
      </c>
      <c r="W478" s="19">
        <v>295149</v>
      </c>
      <c r="X478" s="19">
        <v>215</v>
      </c>
    </row>
    <row r="479" spans="1:24" x14ac:dyDescent="0.2">
      <c r="A479" s="15">
        <v>2022</v>
      </c>
      <c r="B479" s="16">
        <v>7279</v>
      </c>
      <c r="C479" s="17" t="s">
        <v>509</v>
      </c>
      <c r="D479" s="15" t="s">
        <v>39</v>
      </c>
      <c r="E479" s="17" t="s">
        <v>40</v>
      </c>
      <c r="F479" s="15" t="s">
        <v>25</v>
      </c>
      <c r="G479" s="17" t="s">
        <v>161</v>
      </c>
      <c r="H479" s="17" t="s">
        <v>41</v>
      </c>
      <c r="I479" s="17" t="s">
        <v>32</v>
      </c>
      <c r="J479" s="18">
        <v>0</v>
      </c>
      <c r="K479" s="19">
        <v>0</v>
      </c>
      <c r="L479" s="19">
        <v>0</v>
      </c>
      <c r="M479" s="20">
        <v>14678.1</v>
      </c>
      <c r="N479" s="21">
        <v>253172</v>
      </c>
      <c r="O479" s="21">
        <v>94</v>
      </c>
      <c r="P479" s="22">
        <v>0</v>
      </c>
      <c r="Q479" s="23">
        <v>0</v>
      </c>
      <c r="R479" s="23">
        <v>0</v>
      </c>
      <c r="S479" s="24">
        <v>0</v>
      </c>
      <c r="T479" s="25">
        <v>0</v>
      </c>
      <c r="U479" s="25">
        <v>0</v>
      </c>
      <c r="V479" s="18">
        <v>14678.1</v>
      </c>
      <c r="W479" s="19">
        <v>253172</v>
      </c>
      <c r="X479" s="19">
        <v>94</v>
      </c>
    </row>
    <row r="480" spans="1:24" x14ac:dyDescent="0.2">
      <c r="A480" s="15">
        <v>2022</v>
      </c>
      <c r="B480" s="16">
        <v>7279</v>
      </c>
      <c r="C480" s="17" t="s">
        <v>509</v>
      </c>
      <c r="D480" s="15" t="s">
        <v>39</v>
      </c>
      <c r="E480" s="17" t="s">
        <v>40</v>
      </c>
      <c r="F480" s="15" t="s">
        <v>25</v>
      </c>
      <c r="G480" s="17" t="s">
        <v>44</v>
      </c>
      <c r="H480" s="17" t="s">
        <v>41</v>
      </c>
      <c r="I480" s="17" t="s">
        <v>32</v>
      </c>
      <c r="J480" s="18">
        <v>26759.200000000001</v>
      </c>
      <c r="K480" s="19">
        <v>228275</v>
      </c>
      <c r="L480" s="19">
        <v>20361</v>
      </c>
      <c r="M480" s="20">
        <v>68191.399999999994</v>
      </c>
      <c r="N480" s="21">
        <v>970274</v>
      </c>
      <c r="O480" s="21">
        <v>536</v>
      </c>
      <c r="P480" s="22">
        <v>0</v>
      </c>
      <c r="Q480" s="23">
        <v>0</v>
      </c>
      <c r="R480" s="23">
        <v>0</v>
      </c>
      <c r="S480" s="24">
        <v>0</v>
      </c>
      <c r="T480" s="25">
        <v>0</v>
      </c>
      <c r="U480" s="25">
        <v>0</v>
      </c>
      <c r="V480" s="18">
        <v>94950.6</v>
      </c>
      <c r="W480" s="19">
        <v>1198549</v>
      </c>
      <c r="X480" s="19">
        <v>20897</v>
      </c>
    </row>
    <row r="481" spans="1:24" x14ac:dyDescent="0.2">
      <c r="A481" s="15">
        <v>2022</v>
      </c>
      <c r="B481" s="16">
        <v>7279</v>
      </c>
      <c r="C481" s="17" t="s">
        <v>509</v>
      </c>
      <c r="D481" s="15" t="s">
        <v>39</v>
      </c>
      <c r="E481" s="17" t="s">
        <v>40</v>
      </c>
      <c r="F481" s="15" t="s">
        <v>25</v>
      </c>
      <c r="G481" s="17" t="s">
        <v>180</v>
      </c>
      <c r="H481" s="17" t="s">
        <v>41</v>
      </c>
      <c r="I481" s="17" t="s">
        <v>136</v>
      </c>
      <c r="J481" s="18">
        <v>0</v>
      </c>
      <c r="K481" s="19">
        <v>0</v>
      </c>
      <c r="L481" s="19">
        <v>0</v>
      </c>
      <c r="M481" s="20">
        <v>10634.4</v>
      </c>
      <c r="N481" s="21">
        <v>120103</v>
      </c>
      <c r="O481" s="21">
        <v>216</v>
      </c>
      <c r="P481" s="22">
        <v>0</v>
      </c>
      <c r="Q481" s="23">
        <v>0</v>
      </c>
      <c r="R481" s="23">
        <v>0</v>
      </c>
      <c r="S481" s="24">
        <v>0</v>
      </c>
      <c r="T481" s="25">
        <v>0</v>
      </c>
      <c r="U481" s="25">
        <v>0</v>
      </c>
      <c r="V481" s="18">
        <v>10634.4</v>
      </c>
      <c r="W481" s="19">
        <v>120103</v>
      </c>
      <c r="X481" s="19">
        <v>216</v>
      </c>
    </row>
    <row r="482" spans="1:24" x14ac:dyDescent="0.2">
      <c r="A482" s="15">
        <v>2022</v>
      </c>
      <c r="B482" s="16">
        <v>7294</v>
      </c>
      <c r="C482" s="17" t="s">
        <v>512</v>
      </c>
      <c r="D482" s="15" t="s">
        <v>23</v>
      </c>
      <c r="E482" s="17" t="s">
        <v>24</v>
      </c>
      <c r="F482" s="15" t="s">
        <v>25</v>
      </c>
      <c r="G482" s="17" t="s">
        <v>57</v>
      </c>
      <c r="H482" s="17" t="s">
        <v>27</v>
      </c>
      <c r="I482" s="17" t="s">
        <v>218</v>
      </c>
      <c r="J482" s="18">
        <v>94963.3</v>
      </c>
      <c r="K482" s="19">
        <v>407214</v>
      </c>
      <c r="L482" s="19">
        <v>76929</v>
      </c>
      <c r="M482" s="20">
        <v>115817</v>
      </c>
      <c r="N482" s="21">
        <v>598974</v>
      </c>
      <c r="O482" s="21">
        <v>13328</v>
      </c>
      <c r="P482" s="22">
        <v>3551.9</v>
      </c>
      <c r="Q482" s="23">
        <v>20847</v>
      </c>
      <c r="R482" s="23">
        <v>26</v>
      </c>
      <c r="S482" s="24" t="s">
        <v>37</v>
      </c>
      <c r="T482" s="25" t="s">
        <v>37</v>
      </c>
      <c r="U482" s="25" t="s">
        <v>37</v>
      </c>
      <c r="V482" s="18">
        <v>214332.2</v>
      </c>
      <c r="W482" s="19">
        <v>1027035</v>
      </c>
      <c r="X482" s="19">
        <v>90283</v>
      </c>
    </row>
    <row r="483" spans="1:24" x14ac:dyDescent="0.2">
      <c r="A483" s="15">
        <v>2022</v>
      </c>
      <c r="B483" s="16">
        <v>7353</v>
      </c>
      <c r="C483" s="17" t="s">
        <v>513</v>
      </c>
      <c r="D483" s="15" t="s">
        <v>23</v>
      </c>
      <c r="E483" s="17" t="s">
        <v>24</v>
      </c>
      <c r="F483" s="15" t="s">
        <v>25</v>
      </c>
      <c r="G483" s="17" t="s">
        <v>60</v>
      </c>
      <c r="H483" s="17" t="s">
        <v>31</v>
      </c>
      <c r="I483" s="17" t="s">
        <v>61</v>
      </c>
      <c r="J483" s="18">
        <v>80932.3</v>
      </c>
      <c r="K483" s="19">
        <v>282672</v>
      </c>
      <c r="L483" s="19">
        <v>40277</v>
      </c>
      <c r="M483" s="20">
        <v>32237.200000000001</v>
      </c>
      <c r="N483" s="21">
        <v>119020</v>
      </c>
      <c r="O483" s="21">
        <v>6835</v>
      </c>
      <c r="P483" s="22">
        <v>169391.8</v>
      </c>
      <c r="Q483" s="23">
        <v>842722</v>
      </c>
      <c r="R483" s="23">
        <v>557</v>
      </c>
      <c r="S483" s="24">
        <v>0</v>
      </c>
      <c r="T483" s="25">
        <v>0</v>
      </c>
      <c r="U483" s="25">
        <v>0</v>
      </c>
      <c r="V483" s="18">
        <v>282561.3</v>
      </c>
      <c r="W483" s="19">
        <v>1244414</v>
      </c>
      <c r="X483" s="19">
        <v>47669</v>
      </c>
    </row>
    <row r="484" spans="1:24" x14ac:dyDescent="0.2">
      <c r="A484" s="15">
        <v>2022</v>
      </c>
      <c r="B484" s="16">
        <v>7450</v>
      </c>
      <c r="C484" s="17" t="s">
        <v>514</v>
      </c>
      <c r="D484" s="15" t="s">
        <v>23</v>
      </c>
      <c r="E484" s="17" t="s">
        <v>24</v>
      </c>
      <c r="F484" s="15" t="s">
        <v>25</v>
      </c>
      <c r="G484" s="17" t="s">
        <v>65</v>
      </c>
      <c r="H484" s="17" t="s">
        <v>31</v>
      </c>
      <c r="I484" s="17" t="s">
        <v>55</v>
      </c>
      <c r="J484" s="18">
        <v>37625</v>
      </c>
      <c r="K484" s="19">
        <v>248393</v>
      </c>
      <c r="L484" s="19">
        <v>19032</v>
      </c>
      <c r="M484" s="20">
        <v>7105</v>
      </c>
      <c r="N484" s="21">
        <v>54302</v>
      </c>
      <c r="O484" s="21">
        <v>966</v>
      </c>
      <c r="P484" s="22">
        <v>709</v>
      </c>
      <c r="Q484" s="23">
        <v>4161</v>
      </c>
      <c r="R484" s="23">
        <v>248</v>
      </c>
      <c r="S484" s="24">
        <v>0</v>
      </c>
      <c r="T484" s="25">
        <v>0</v>
      </c>
      <c r="U484" s="25">
        <v>0</v>
      </c>
      <c r="V484" s="18">
        <v>45439</v>
      </c>
      <c r="W484" s="19">
        <v>306856</v>
      </c>
      <c r="X484" s="19">
        <v>20246</v>
      </c>
    </row>
    <row r="485" spans="1:24" x14ac:dyDescent="0.2">
      <c r="A485" s="15">
        <v>2022</v>
      </c>
      <c r="B485" s="16">
        <v>7483</v>
      </c>
      <c r="C485" s="17" t="s">
        <v>515</v>
      </c>
      <c r="D485" s="15" t="s">
        <v>23</v>
      </c>
      <c r="E485" s="17" t="s">
        <v>24</v>
      </c>
      <c r="F485" s="15" t="s">
        <v>25</v>
      </c>
      <c r="G485" s="17" t="s">
        <v>82</v>
      </c>
      <c r="H485" s="17" t="s">
        <v>27</v>
      </c>
      <c r="I485" s="17" t="s">
        <v>36</v>
      </c>
      <c r="J485" s="18">
        <v>12577.5</v>
      </c>
      <c r="K485" s="19">
        <v>89722</v>
      </c>
      <c r="L485" s="19">
        <v>12991</v>
      </c>
      <c r="M485" s="20">
        <v>11369.8</v>
      </c>
      <c r="N485" s="21">
        <v>86972</v>
      </c>
      <c r="O485" s="21">
        <v>1727</v>
      </c>
      <c r="P485" s="22">
        <v>11927</v>
      </c>
      <c r="Q485" s="23">
        <v>110835</v>
      </c>
      <c r="R485" s="23">
        <v>128</v>
      </c>
      <c r="S485" s="24" t="s">
        <v>37</v>
      </c>
      <c r="T485" s="25" t="s">
        <v>37</v>
      </c>
      <c r="U485" s="25" t="s">
        <v>37</v>
      </c>
      <c r="V485" s="18">
        <v>35874.300000000003</v>
      </c>
      <c r="W485" s="19">
        <v>287529</v>
      </c>
      <c r="X485" s="19">
        <v>14846</v>
      </c>
    </row>
    <row r="486" spans="1:24" x14ac:dyDescent="0.2">
      <c r="A486" s="15">
        <v>2022</v>
      </c>
      <c r="B486" s="16">
        <v>7490</v>
      </c>
      <c r="C486" s="17" t="s">
        <v>516</v>
      </c>
      <c r="D486" s="15" t="s">
        <v>23</v>
      </c>
      <c r="E486" s="17" t="s">
        <v>24</v>
      </c>
      <c r="F486" s="15" t="s">
        <v>25</v>
      </c>
      <c r="G486" s="17" t="s">
        <v>78</v>
      </c>
      <c r="H486" s="17" t="s">
        <v>16</v>
      </c>
      <c r="I486" s="17" t="s">
        <v>77</v>
      </c>
      <c r="J486" s="18" t="s">
        <v>37</v>
      </c>
      <c r="K486" s="19" t="s">
        <v>37</v>
      </c>
      <c r="L486" s="19" t="s">
        <v>37</v>
      </c>
      <c r="M486" s="20">
        <v>441.9</v>
      </c>
      <c r="N486" s="21">
        <v>4391</v>
      </c>
      <c r="O486" s="21">
        <v>47</v>
      </c>
      <c r="P486" s="22">
        <v>228376.9</v>
      </c>
      <c r="Q486" s="23">
        <v>3636749</v>
      </c>
      <c r="R486" s="23">
        <v>31</v>
      </c>
      <c r="S486" s="24" t="s">
        <v>37</v>
      </c>
      <c r="T486" s="25" t="s">
        <v>37</v>
      </c>
      <c r="U486" s="25" t="s">
        <v>37</v>
      </c>
      <c r="V486" s="18">
        <v>228818.8</v>
      </c>
      <c r="W486" s="19">
        <v>3641140</v>
      </c>
      <c r="X486" s="19">
        <v>78</v>
      </c>
    </row>
    <row r="487" spans="1:24" x14ac:dyDescent="0.2">
      <c r="A487" s="15">
        <v>2022</v>
      </c>
      <c r="B487" s="16">
        <v>7548</v>
      </c>
      <c r="C487" s="17" t="s">
        <v>517</v>
      </c>
      <c r="D487" s="15" t="s">
        <v>23</v>
      </c>
      <c r="E487" s="17" t="s">
        <v>24</v>
      </c>
      <c r="F487" s="15" t="s">
        <v>25</v>
      </c>
      <c r="G487" s="17" t="s">
        <v>89</v>
      </c>
      <c r="H487" s="17" t="s">
        <v>153</v>
      </c>
      <c r="I487" s="17" t="s">
        <v>154</v>
      </c>
      <c r="J487" s="18">
        <v>63918.9</v>
      </c>
      <c r="K487" s="19">
        <v>518242</v>
      </c>
      <c r="L487" s="19">
        <v>39099</v>
      </c>
      <c r="M487" s="20">
        <v>34607.800000000003</v>
      </c>
      <c r="N487" s="21">
        <v>325673</v>
      </c>
      <c r="O487" s="21">
        <v>5040</v>
      </c>
      <c r="P487" s="22">
        <v>14048.2</v>
      </c>
      <c r="Q487" s="23">
        <v>150001</v>
      </c>
      <c r="R487" s="23">
        <v>18</v>
      </c>
      <c r="S487" s="24">
        <v>0</v>
      </c>
      <c r="T487" s="25">
        <v>0</v>
      </c>
      <c r="U487" s="25">
        <v>0</v>
      </c>
      <c r="V487" s="18">
        <v>112574.9</v>
      </c>
      <c r="W487" s="19">
        <v>993916</v>
      </c>
      <c r="X487" s="19">
        <v>44157</v>
      </c>
    </row>
    <row r="488" spans="1:24" x14ac:dyDescent="0.2">
      <c r="A488" s="15">
        <v>2022</v>
      </c>
      <c r="B488" s="16">
        <v>7554</v>
      </c>
      <c r="C488" s="17" t="s">
        <v>518</v>
      </c>
      <c r="D488" s="15" t="s">
        <v>39</v>
      </c>
      <c r="E488" s="17" t="s">
        <v>40</v>
      </c>
      <c r="F488" s="15" t="s">
        <v>25</v>
      </c>
      <c r="G488" s="17" t="s">
        <v>124</v>
      </c>
      <c r="H488" s="17" t="s">
        <v>41</v>
      </c>
      <c r="I488" s="17" t="s">
        <v>32</v>
      </c>
      <c r="J488" s="18">
        <v>9229.2000000000007</v>
      </c>
      <c r="K488" s="19">
        <v>66548</v>
      </c>
      <c r="L488" s="19">
        <v>9647</v>
      </c>
      <c r="M488" s="20">
        <v>14.1</v>
      </c>
      <c r="N488" s="21">
        <v>150</v>
      </c>
      <c r="O488" s="21">
        <v>3</v>
      </c>
      <c r="P488" s="22">
        <v>0</v>
      </c>
      <c r="Q488" s="23">
        <v>0</v>
      </c>
      <c r="R488" s="23">
        <v>0</v>
      </c>
      <c r="S488" s="24">
        <v>0</v>
      </c>
      <c r="T488" s="25">
        <v>0</v>
      </c>
      <c r="U488" s="25">
        <v>0</v>
      </c>
      <c r="V488" s="18">
        <v>9243.2999999999993</v>
      </c>
      <c r="W488" s="19">
        <v>66698</v>
      </c>
      <c r="X488" s="19">
        <v>9650</v>
      </c>
    </row>
    <row r="489" spans="1:24" x14ac:dyDescent="0.2">
      <c r="A489" s="15">
        <v>2022</v>
      </c>
      <c r="B489" s="16">
        <v>7554</v>
      </c>
      <c r="C489" s="17" t="s">
        <v>518</v>
      </c>
      <c r="D489" s="15" t="s">
        <v>39</v>
      </c>
      <c r="E489" s="17" t="s">
        <v>40</v>
      </c>
      <c r="F489" s="15" t="s">
        <v>25</v>
      </c>
      <c r="G489" s="17" t="s">
        <v>203</v>
      </c>
      <c r="H489" s="17" t="s">
        <v>41</v>
      </c>
      <c r="I489" s="17" t="s">
        <v>136</v>
      </c>
      <c r="J489" s="18">
        <v>2013.8</v>
      </c>
      <c r="K489" s="19">
        <v>11094</v>
      </c>
      <c r="L489" s="19">
        <v>1797</v>
      </c>
      <c r="M489" s="20">
        <v>0</v>
      </c>
      <c r="N489" s="21">
        <v>0</v>
      </c>
      <c r="O489" s="21">
        <v>0</v>
      </c>
      <c r="P489" s="22">
        <v>0</v>
      </c>
      <c r="Q489" s="23">
        <v>0</v>
      </c>
      <c r="R489" s="23">
        <v>0</v>
      </c>
      <c r="S489" s="24">
        <v>0</v>
      </c>
      <c r="T489" s="25">
        <v>0</v>
      </c>
      <c r="U489" s="25">
        <v>0</v>
      </c>
      <c r="V489" s="18">
        <v>2013.8</v>
      </c>
      <c r="W489" s="19">
        <v>11094</v>
      </c>
      <c r="X489" s="19">
        <v>1797</v>
      </c>
    </row>
    <row r="490" spans="1:24" x14ac:dyDescent="0.2">
      <c r="A490" s="15">
        <v>2022</v>
      </c>
      <c r="B490" s="16">
        <v>7554</v>
      </c>
      <c r="C490" s="17" t="s">
        <v>518</v>
      </c>
      <c r="D490" s="15" t="s">
        <v>39</v>
      </c>
      <c r="E490" s="17" t="s">
        <v>40</v>
      </c>
      <c r="F490" s="15" t="s">
        <v>25</v>
      </c>
      <c r="G490" s="17" t="s">
        <v>30</v>
      </c>
      <c r="H490" s="17" t="s">
        <v>41</v>
      </c>
      <c r="I490" s="17" t="s">
        <v>32</v>
      </c>
      <c r="J490" s="18">
        <v>4315.8</v>
      </c>
      <c r="K490" s="19">
        <v>27854</v>
      </c>
      <c r="L490" s="19">
        <v>2682</v>
      </c>
      <c r="M490" s="20">
        <v>0</v>
      </c>
      <c r="N490" s="21">
        <v>0</v>
      </c>
      <c r="O490" s="21">
        <v>0</v>
      </c>
      <c r="P490" s="22">
        <v>0</v>
      </c>
      <c r="Q490" s="23">
        <v>0</v>
      </c>
      <c r="R490" s="23">
        <v>0</v>
      </c>
      <c r="S490" s="24">
        <v>0</v>
      </c>
      <c r="T490" s="25">
        <v>0</v>
      </c>
      <c r="U490" s="25">
        <v>0</v>
      </c>
      <c r="V490" s="18">
        <v>4315.8</v>
      </c>
      <c r="W490" s="19">
        <v>27854</v>
      </c>
      <c r="X490" s="19">
        <v>2682</v>
      </c>
    </row>
    <row r="491" spans="1:24" x14ac:dyDescent="0.2">
      <c r="A491" s="15">
        <v>2022</v>
      </c>
      <c r="B491" s="16">
        <v>7554</v>
      </c>
      <c r="C491" s="17" t="s">
        <v>518</v>
      </c>
      <c r="D491" s="15" t="s">
        <v>39</v>
      </c>
      <c r="E491" s="17" t="s">
        <v>40</v>
      </c>
      <c r="F491" s="15" t="s">
        <v>25</v>
      </c>
      <c r="G491" s="17" t="s">
        <v>122</v>
      </c>
      <c r="H491" s="17" t="s">
        <v>41</v>
      </c>
      <c r="I491" s="17" t="s">
        <v>32</v>
      </c>
      <c r="J491" s="18">
        <v>943.8</v>
      </c>
      <c r="K491" s="19">
        <v>5970</v>
      </c>
      <c r="L491" s="19">
        <v>737</v>
      </c>
      <c r="M491" s="20">
        <v>436.8</v>
      </c>
      <c r="N491" s="21">
        <v>3576</v>
      </c>
      <c r="O491" s="21">
        <v>67</v>
      </c>
      <c r="P491" s="22">
        <v>0</v>
      </c>
      <c r="Q491" s="23">
        <v>0</v>
      </c>
      <c r="R491" s="23">
        <v>0</v>
      </c>
      <c r="S491" s="24">
        <v>0</v>
      </c>
      <c r="T491" s="25">
        <v>0</v>
      </c>
      <c r="U491" s="25">
        <v>0</v>
      </c>
      <c r="V491" s="18">
        <v>1380.6</v>
      </c>
      <c r="W491" s="19">
        <v>9546</v>
      </c>
      <c r="X491" s="19">
        <v>804</v>
      </c>
    </row>
    <row r="492" spans="1:24" x14ac:dyDescent="0.2">
      <c r="A492" s="15">
        <v>2022</v>
      </c>
      <c r="B492" s="16">
        <v>7554</v>
      </c>
      <c r="C492" s="17" t="s">
        <v>518</v>
      </c>
      <c r="D492" s="15" t="s">
        <v>39</v>
      </c>
      <c r="E492" s="17" t="s">
        <v>40</v>
      </c>
      <c r="F492" s="15" t="s">
        <v>25</v>
      </c>
      <c r="G492" s="17" t="s">
        <v>42</v>
      </c>
      <c r="H492" s="17" t="s">
        <v>41</v>
      </c>
      <c r="I492" s="17" t="s">
        <v>43</v>
      </c>
      <c r="J492" s="18">
        <v>53198</v>
      </c>
      <c r="K492" s="19">
        <v>329098</v>
      </c>
      <c r="L492" s="19">
        <v>66210</v>
      </c>
      <c r="M492" s="20">
        <v>6957.7</v>
      </c>
      <c r="N492" s="21">
        <v>96714</v>
      </c>
      <c r="O492" s="21">
        <v>210</v>
      </c>
      <c r="P492" s="22">
        <v>0</v>
      </c>
      <c r="Q492" s="23">
        <v>0</v>
      </c>
      <c r="R492" s="23">
        <v>0</v>
      </c>
      <c r="S492" s="24">
        <v>0</v>
      </c>
      <c r="T492" s="25">
        <v>0</v>
      </c>
      <c r="U492" s="25">
        <v>0</v>
      </c>
      <c r="V492" s="18">
        <v>60155.7</v>
      </c>
      <c r="W492" s="19">
        <v>425812</v>
      </c>
      <c r="X492" s="19">
        <v>66420</v>
      </c>
    </row>
    <row r="493" spans="1:24" x14ac:dyDescent="0.2">
      <c r="A493" s="15">
        <v>2022</v>
      </c>
      <c r="B493" s="16">
        <v>7554</v>
      </c>
      <c r="C493" s="17" t="s">
        <v>518</v>
      </c>
      <c r="D493" s="15" t="s">
        <v>39</v>
      </c>
      <c r="E493" s="17" t="s">
        <v>40</v>
      </c>
      <c r="F493" s="15" t="s">
        <v>25</v>
      </c>
      <c r="G493" s="17" t="s">
        <v>44</v>
      </c>
      <c r="H493" s="17" t="s">
        <v>41</v>
      </c>
      <c r="I493" s="17" t="s">
        <v>32</v>
      </c>
      <c r="J493" s="18">
        <v>52481.3</v>
      </c>
      <c r="K493" s="19">
        <v>425367</v>
      </c>
      <c r="L493" s="19">
        <v>42731</v>
      </c>
      <c r="M493" s="20">
        <v>1658</v>
      </c>
      <c r="N493" s="21">
        <v>20584</v>
      </c>
      <c r="O493" s="21">
        <v>22</v>
      </c>
      <c r="P493" s="22">
        <v>0</v>
      </c>
      <c r="Q493" s="23">
        <v>0</v>
      </c>
      <c r="R493" s="23">
        <v>0</v>
      </c>
      <c r="S493" s="24">
        <v>0</v>
      </c>
      <c r="T493" s="25">
        <v>0</v>
      </c>
      <c r="U493" s="25">
        <v>0</v>
      </c>
      <c r="V493" s="18">
        <v>54139.3</v>
      </c>
      <c r="W493" s="19">
        <v>445951</v>
      </c>
      <c r="X493" s="19">
        <v>42753</v>
      </c>
    </row>
    <row r="494" spans="1:24" x14ac:dyDescent="0.2">
      <c r="A494" s="15">
        <v>2022</v>
      </c>
      <c r="B494" s="16">
        <v>7554</v>
      </c>
      <c r="C494" s="17" t="s">
        <v>518</v>
      </c>
      <c r="D494" s="15" t="s">
        <v>91</v>
      </c>
      <c r="E494" s="17" t="s">
        <v>24</v>
      </c>
      <c r="F494" s="15" t="s">
        <v>25</v>
      </c>
      <c r="G494" s="17" t="s">
        <v>92</v>
      </c>
      <c r="H494" s="17" t="s">
        <v>41</v>
      </c>
      <c r="I494" s="17" t="s">
        <v>93</v>
      </c>
      <c r="J494" s="18">
        <v>582093.5</v>
      </c>
      <c r="K494" s="19">
        <v>3913777</v>
      </c>
      <c r="L494" s="19">
        <v>324902</v>
      </c>
      <c r="M494" s="20">
        <v>168816.6</v>
      </c>
      <c r="N494" s="21">
        <v>1600754</v>
      </c>
      <c r="O494" s="21">
        <v>38487</v>
      </c>
      <c r="P494" s="22" t="s">
        <v>37</v>
      </c>
      <c r="Q494" s="23" t="s">
        <v>37</v>
      </c>
      <c r="R494" s="23" t="s">
        <v>37</v>
      </c>
      <c r="S494" s="24" t="s">
        <v>37</v>
      </c>
      <c r="T494" s="25" t="s">
        <v>37</v>
      </c>
      <c r="U494" s="25" t="s">
        <v>37</v>
      </c>
      <c r="V494" s="18">
        <v>750910.1</v>
      </c>
      <c r="W494" s="19">
        <v>5514531</v>
      </c>
      <c r="X494" s="19">
        <v>363389</v>
      </c>
    </row>
    <row r="495" spans="1:24" x14ac:dyDescent="0.2">
      <c r="A495" s="15">
        <v>2022</v>
      </c>
      <c r="B495" s="16">
        <v>7558</v>
      </c>
      <c r="C495" s="17" t="s">
        <v>519</v>
      </c>
      <c r="D495" s="15" t="s">
        <v>23</v>
      </c>
      <c r="E495" s="17" t="s">
        <v>24</v>
      </c>
      <c r="F495" s="15" t="s">
        <v>25</v>
      </c>
      <c r="G495" s="17" t="s">
        <v>104</v>
      </c>
      <c r="H495" s="17" t="s">
        <v>31</v>
      </c>
      <c r="I495" s="17" t="s">
        <v>32</v>
      </c>
      <c r="J495" s="18">
        <v>28108</v>
      </c>
      <c r="K495" s="19">
        <v>172197</v>
      </c>
      <c r="L495" s="19">
        <v>14329</v>
      </c>
      <c r="M495" s="20">
        <v>10414</v>
      </c>
      <c r="N495" s="21">
        <v>96176</v>
      </c>
      <c r="O495" s="21">
        <v>1173</v>
      </c>
      <c r="P495" s="22">
        <v>2276</v>
      </c>
      <c r="Q495" s="23">
        <v>29611</v>
      </c>
      <c r="R495" s="23">
        <v>2</v>
      </c>
      <c r="S495" s="24" t="s">
        <v>37</v>
      </c>
      <c r="T495" s="25" t="s">
        <v>37</v>
      </c>
      <c r="U495" s="25" t="s">
        <v>37</v>
      </c>
      <c r="V495" s="18">
        <v>40798</v>
      </c>
      <c r="W495" s="19">
        <v>297984</v>
      </c>
      <c r="X495" s="19">
        <v>15504</v>
      </c>
    </row>
    <row r="496" spans="1:24" x14ac:dyDescent="0.2">
      <c r="A496" s="15">
        <v>2022</v>
      </c>
      <c r="B496" s="16">
        <v>7559</v>
      </c>
      <c r="C496" s="17" t="s">
        <v>520</v>
      </c>
      <c r="D496" s="15" t="s">
        <v>23</v>
      </c>
      <c r="E496" s="17" t="s">
        <v>24</v>
      </c>
      <c r="F496" s="15" t="s">
        <v>25</v>
      </c>
      <c r="G496" s="17" t="s">
        <v>92</v>
      </c>
      <c r="H496" s="17" t="s">
        <v>31</v>
      </c>
      <c r="I496" s="17" t="s">
        <v>93</v>
      </c>
      <c r="J496" s="18">
        <v>161140</v>
      </c>
      <c r="K496" s="19">
        <v>1096322</v>
      </c>
      <c r="L496" s="19">
        <v>71028</v>
      </c>
      <c r="M496" s="20">
        <v>33047</v>
      </c>
      <c r="N496" s="21">
        <v>215150</v>
      </c>
      <c r="O496" s="21">
        <v>4193</v>
      </c>
      <c r="P496" s="22" t="s">
        <v>37</v>
      </c>
      <c r="Q496" s="23" t="s">
        <v>37</v>
      </c>
      <c r="R496" s="23" t="s">
        <v>37</v>
      </c>
      <c r="S496" s="24" t="s">
        <v>37</v>
      </c>
      <c r="T496" s="25" t="s">
        <v>37</v>
      </c>
      <c r="U496" s="25" t="s">
        <v>37</v>
      </c>
      <c r="V496" s="18">
        <v>194187</v>
      </c>
      <c r="W496" s="19">
        <v>1311472</v>
      </c>
      <c r="X496" s="19">
        <v>75221</v>
      </c>
    </row>
    <row r="497" spans="1:24" x14ac:dyDescent="0.2">
      <c r="A497" s="15">
        <v>2022</v>
      </c>
      <c r="B497" s="16">
        <v>7561</v>
      </c>
      <c r="C497" s="17" t="s">
        <v>521</v>
      </c>
      <c r="D497" s="15" t="s">
        <v>23</v>
      </c>
      <c r="E497" s="17" t="s">
        <v>24</v>
      </c>
      <c r="F497" s="15" t="s">
        <v>25</v>
      </c>
      <c r="G497" s="17" t="s">
        <v>92</v>
      </c>
      <c r="H497" s="17" t="s">
        <v>31</v>
      </c>
      <c r="I497" s="17" t="s">
        <v>93</v>
      </c>
      <c r="J497" s="18">
        <v>5652</v>
      </c>
      <c r="K497" s="19">
        <v>28723</v>
      </c>
      <c r="L497" s="19">
        <v>3836</v>
      </c>
      <c r="M497" s="20">
        <v>3059</v>
      </c>
      <c r="N497" s="21">
        <v>18323</v>
      </c>
      <c r="O497" s="21">
        <v>838</v>
      </c>
      <c r="P497" s="22">
        <v>17884</v>
      </c>
      <c r="Q497" s="23">
        <v>153368</v>
      </c>
      <c r="R497" s="23">
        <v>882</v>
      </c>
      <c r="S497" s="24">
        <v>0</v>
      </c>
      <c r="T497" s="25">
        <v>0</v>
      </c>
      <c r="U497" s="25">
        <v>0</v>
      </c>
      <c r="V497" s="18">
        <v>26595</v>
      </c>
      <c r="W497" s="19">
        <v>200414</v>
      </c>
      <c r="X497" s="19">
        <v>5556</v>
      </c>
    </row>
    <row r="498" spans="1:24" x14ac:dyDescent="0.2">
      <c r="A498" s="15">
        <v>2022</v>
      </c>
      <c r="B498" s="16">
        <v>7563</v>
      </c>
      <c r="C498" s="17" t="s">
        <v>522</v>
      </c>
      <c r="D498" s="15" t="s">
        <v>23</v>
      </c>
      <c r="E498" s="17" t="s">
        <v>24</v>
      </c>
      <c r="F498" s="15" t="s">
        <v>25</v>
      </c>
      <c r="G498" s="17" t="s">
        <v>311</v>
      </c>
      <c r="H498" s="17" t="s">
        <v>31</v>
      </c>
      <c r="I498" s="17" t="s">
        <v>470</v>
      </c>
      <c r="J498" s="18">
        <v>25144</v>
      </c>
      <c r="K498" s="19">
        <v>168748</v>
      </c>
      <c r="L498" s="19">
        <v>16683</v>
      </c>
      <c r="M498" s="20">
        <v>9887</v>
      </c>
      <c r="N498" s="21">
        <v>76125</v>
      </c>
      <c r="O498" s="21">
        <v>2128</v>
      </c>
      <c r="P498" s="22">
        <v>1363</v>
      </c>
      <c r="Q498" s="23">
        <v>12104</v>
      </c>
      <c r="R498" s="23">
        <v>178</v>
      </c>
      <c r="S498" s="24" t="s">
        <v>37</v>
      </c>
      <c r="T498" s="25" t="s">
        <v>37</v>
      </c>
      <c r="U498" s="25" t="s">
        <v>37</v>
      </c>
      <c r="V498" s="18">
        <v>36394</v>
      </c>
      <c r="W498" s="19">
        <v>256977</v>
      </c>
      <c r="X498" s="19">
        <v>18989</v>
      </c>
    </row>
    <row r="499" spans="1:24" x14ac:dyDescent="0.2">
      <c r="A499" s="15">
        <v>2022</v>
      </c>
      <c r="B499" s="16">
        <v>7601</v>
      </c>
      <c r="C499" s="17" t="s">
        <v>523</v>
      </c>
      <c r="D499" s="15" t="s">
        <v>23</v>
      </c>
      <c r="E499" s="17" t="s">
        <v>24</v>
      </c>
      <c r="F499" s="15" t="s">
        <v>25</v>
      </c>
      <c r="G499" s="17" t="s">
        <v>220</v>
      </c>
      <c r="H499" s="17" t="s">
        <v>51</v>
      </c>
      <c r="I499" s="17" t="s">
        <v>136</v>
      </c>
      <c r="J499" s="18">
        <v>319345</v>
      </c>
      <c r="K499" s="19">
        <v>1567812</v>
      </c>
      <c r="L499" s="19">
        <v>225059</v>
      </c>
      <c r="M499" s="20">
        <v>257156</v>
      </c>
      <c r="N499" s="21">
        <v>1456592</v>
      </c>
      <c r="O499" s="21">
        <v>46568</v>
      </c>
      <c r="P499" s="22">
        <v>126104</v>
      </c>
      <c r="Q499" s="23">
        <v>1105029</v>
      </c>
      <c r="R499" s="23">
        <v>73</v>
      </c>
      <c r="S499" s="24">
        <v>0</v>
      </c>
      <c r="T499" s="25">
        <v>0</v>
      </c>
      <c r="U499" s="25">
        <v>0</v>
      </c>
      <c r="V499" s="18">
        <v>702605</v>
      </c>
      <c r="W499" s="19">
        <v>4129433</v>
      </c>
      <c r="X499" s="19">
        <v>271700</v>
      </c>
    </row>
    <row r="500" spans="1:24" x14ac:dyDescent="0.2">
      <c r="A500" s="15">
        <v>2022</v>
      </c>
      <c r="B500" s="16">
        <v>7625</v>
      </c>
      <c r="C500" s="17" t="s">
        <v>524</v>
      </c>
      <c r="D500" s="15" t="s">
        <v>23</v>
      </c>
      <c r="E500" s="17" t="s">
        <v>24</v>
      </c>
      <c r="F500" s="15" t="s">
        <v>25</v>
      </c>
      <c r="G500" s="17" t="s">
        <v>98</v>
      </c>
      <c r="H500" s="17" t="s">
        <v>27</v>
      </c>
      <c r="I500" s="17" t="s">
        <v>28</v>
      </c>
      <c r="J500" s="18">
        <v>55375</v>
      </c>
      <c r="K500" s="19">
        <v>467935</v>
      </c>
      <c r="L500" s="19">
        <v>31905</v>
      </c>
      <c r="M500" s="20">
        <v>37583</v>
      </c>
      <c r="N500" s="21">
        <v>297805</v>
      </c>
      <c r="O500" s="21">
        <v>7937</v>
      </c>
      <c r="P500" s="22">
        <v>22966</v>
      </c>
      <c r="Q500" s="23">
        <v>357713</v>
      </c>
      <c r="R500" s="23">
        <v>18</v>
      </c>
      <c r="S500" s="24">
        <v>0</v>
      </c>
      <c r="T500" s="25">
        <v>0</v>
      </c>
      <c r="U500" s="25">
        <v>0</v>
      </c>
      <c r="V500" s="18">
        <v>115924</v>
      </c>
      <c r="W500" s="19">
        <v>1123453</v>
      </c>
      <c r="X500" s="19">
        <v>39860</v>
      </c>
    </row>
    <row r="501" spans="1:24" x14ac:dyDescent="0.2">
      <c r="A501" s="15">
        <v>2022</v>
      </c>
      <c r="B501" s="16">
        <v>7627</v>
      </c>
      <c r="C501" s="17" t="s">
        <v>525</v>
      </c>
      <c r="D501" s="15" t="s">
        <v>23</v>
      </c>
      <c r="E501" s="17" t="s">
        <v>24</v>
      </c>
      <c r="F501" s="15" t="s">
        <v>25</v>
      </c>
      <c r="G501" s="17" t="s">
        <v>72</v>
      </c>
      <c r="H501" s="17" t="s">
        <v>27</v>
      </c>
      <c r="I501" s="17" t="s">
        <v>36</v>
      </c>
      <c r="J501" s="18">
        <v>11990</v>
      </c>
      <c r="K501" s="19">
        <v>104619</v>
      </c>
      <c r="L501" s="19">
        <v>11114</v>
      </c>
      <c r="M501" s="20">
        <v>9363</v>
      </c>
      <c r="N501" s="21">
        <v>92978</v>
      </c>
      <c r="O501" s="21">
        <v>970</v>
      </c>
      <c r="P501" s="22">
        <v>13123</v>
      </c>
      <c r="Q501" s="23">
        <v>153200</v>
      </c>
      <c r="R501" s="23">
        <v>13</v>
      </c>
      <c r="S501" s="24" t="s">
        <v>37</v>
      </c>
      <c r="T501" s="25" t="s">
        <v>37</v>
      </c>
      <c r="U501" s="25" t="s">
        <v>37</v>
      </c>
      <c r="V501" s="18">
        <v>34476</v>
      </c>
      <c r="W501" s="19">
        <v>350797</v>
      </c>
      <c r="X501" s="19">
        <v>12097</v>
      </c>
    </row>
    <row r="502" spans="1:24" x14ac:dyDescent="0.2">
      <c r="A502" s="15">
        <v>2022</v>
      </c>
      <c r="B502" s="16">
        <v>7634</v>
      </c>
      <c r="C502" s="17" t="s">
        <v>526</v>
      </c>
      <c r="D502" s="15" t="s">
        <v>23</v>
      </c>
      <c r="E502" s="17" t="s">
        <v>24</v>
      </c>
      <c r="F502" s="15" t="s">
        <v>25</v>
      </c>
      <c r="G502" s="17" t="s">
        <v>92</v>
      </c>
      <c r="H502" s="17" t="s">
        <v>27</v>
      </c>
      <c r="I502" s="17" t="s">
        <v>93</v>
      </c>
      <c r="J502" s="18">
        <v>23088</v>
      </c>
      <c r="K502" s="19">
        <v>185867</v>
      </c>
      <c r="L502" s="19">
        <v>13862</v>
      </c>
      <c r="M502" s="20">
        <v>35117.699999999997</v>
      </c>
      <c r="N502" s="21">
        <v>351422</v>
      </c>
      <c r="O502" s="21">
        <v>2213</v>
      </c>
      <c r="P502" s="22" t="s">
        <v>37</v>
      </c>
      <c r="Q502" s="23" t="s">
        <v>37</v>
      </c>
      <c r="R502" s="23" t="s">
        <v>37</v>
      </c>
      <c r="S502" s="24" t="s">
        <v>37</v>
      </c>
      <c r="T502" s="25" t="s">
        <v>37</v>
      </c>
      <c r="U502" s="25" t="s">
        <v>37</v>
      </c>
      <c r="V502" s="18">
        <v>58205.7</v>
      </c>
      <c r="W502" s="19">
        <v>537289</v>
      </c>
      <c r="X502" s="19">
        <v>16075</v>
      </c>
    </row>
    <row r="503" spans="1:24" x14ac:dyDescent="0.2">
      <c r="A503" s="15">
        <v>2022</v>
      </c>
      <c r="B503" s="16">
        <v>7639</v>
      </c>
      <c r="C503" s="17" t="s">
        <v>527</v>
      </c>
      <c r="D503" s="15" t="s">
        <v>23</v>
      </c>
      <c r="E503" s="17" t="s">
        <v>24</v>
      </c>
      <c r="F503" s="15" t="s">
        <v>25</v>
      </c>
      <c r="G503" s="17" t="s">
        <v>67</v>
      </c>
      <c r="H503" s="17" t="s">
        <v>27</v>
      </c>
      <c r="I503" s="17" t="s">
        <v>108</v>
      </c>
      <c r="J503" s="18">
        <v>92623.5</v>
      </c>
      <c r="K503" s="19">
        <v>844243</v>
      </c>
      <c r="L503" s="19">
        <v>63863</v>
      </c>
      <c r="M503" s="20">
        <v>59533.4</v>
      </c>
      <c r="N503" s="21">
        <v>611876</v>
      </c>
      <c r="O503" s="21">
        <v>7782</v>
      </c>
      <c r="P503" s="22">
        <v>21458.3</v>
      </c>
      <c r="Q503" s="23">
        <v>305247</v>
      </c>
      <c r="R503" s="23">
        <v>503</v>
      </c>
      <c r="S503" s="24" t="s">
        <v>37</v>
      </c>
      <c r="T503" s="25" t="s">
        <v>37</v>
      </c>
      <c r="U503" s="25" t="s">
        <v>37</v>
      </c>
      <c r="V503" s="18">
        <v>173615.2</v>
      </c>
      <c r="W503" s="19">
        <v>1761366</v>
      </c>
      <c r="X503" s="19">
        <v>72148</v>
      </c>
    </row>
    <row r="504" spans="1:24" x14ac:dyDescent="0.2">
      <c r="A504" s="15">
        <v>2022</v>
      </c>
      <c r="B504" s="16">
        <v>7646</v>
      </c>
      <c r="C504" s="17" t="s">
        <v>528</v>
      </c>
      <c r="D504" s="15" t="s">
        <v>23</v>
      </c>
      <c r="E504" s="17" t="s">
        <v>24</v>
      </c>
      <c r="F504" s="15" t="s">
        <v>25</v>
      </c>
      <c r="G504" s="17" t="s">
        <v>48</v>
      </c>
      <c r="H504" s="17" t="s">
        <v>27</v>
      </c>
      <c r="I504" s="17" t="s">
        <v>68</v>
      </c>
      <c r="J504" s="18">
        <v>12713</v>
      </c>
      <c r="K504" s="19">
        <v>114910</v>
      </c>
      <c r="L504" s="19">
        <v>11597</v>
      </c>
      <c r="M504" s="20">
        <v>16640</v>
      </c>
      <c r="N504" s="21">
        <v>173109</v>
      </c>
      <c r="O504" s="21">
        <v>2992</v>
      </c>
      <c r="P504" s="22" t="s">
        <v>37</v>
      </c>
      <c r="Q504" s="23" t="s">
        <v>37</v>
      </c>
      <c r="R504" s="23" t="s">
        <v>37</v>
      </c>
      <c r="S504" s="24" t="s">
        <v>37</v>
      </c>
      <c r="T504" s="25" t="s">
        <v>37</v>
      </c>
      <c r="U504" s="25" t="s">
        <v>37</v>
      </c>
      <c r="V504" s="18">
        <v>29353</v>
      </c>
      <c r="W504" s="19">
        <v>288019</v>
      </c>
      <c r="X504" s="19">
        <v>14589</v>
      </c>
    </row>
    <row r="505" spans="1:24" x14ac:dyDescent="0.2">
      <c r="A505" s="15">
        <v>2022</v>
      </c>
      <c r="B505" s="16">
        <v>7651</v>
      </c>
      <c r="C505" s="17" t="s">
        <v>529</v>
      </c>
      <c r="D505" s="15" t="s">
        <v>23</v>
      </c>
      <c r="E505" s="17" t="s">
        <v>24</v>
      </c>
      <c r="F505" s="15" t="s">
        <v>25</v>
      </c>
      <c r="G505" s="17" t="s">
        <v>26</v>
      </c>
      <c r="H505" s="17" t="s">
        <v>27</v>
      </c>
      <c r="I505" s="17" t="s">
        <v>36</v>
      </c>
      <c r="J505" s="18">
        <v>12216.2</v>
      </c>
      <c r="K505" s="19">
        <v>96788</v>
      </c>
      <c r="L505" s="19">
        <v>7537</v>
      </c>
      <c r="M505" s="20">
        <v>13460</v>
      </c>
      <c r="N505" s="21">
        <v>123187</v>
      </c>
      <c r="O505" s="21">
        <v>1663</v>
      </c>
      <c r="P505" s="22">
        <v>4260.3999999999996</v>
      </c>
      <c r="Q505" s="23">
        <v>46432</v>
      </c>
      <c r="R505" s="23">
        <v>8</v>
      </c>
      <c r="S505" s="24" t="s">
        <v>37</v>
      </c>
      <c r="T505" s="25" t="s">
        <v>37</v>
      </c>
      <c r="U505" s="25" t="s">
        <v>37</v>
      </c>
      <c r="V505" s="18">
        <v>29936.6</v>
      </c>
      <c r="W505" s="19">
        <v>266407</v>
      </c>
      <c r="X505" s="19">
        <v>9208</v>
      </c>
    </row>
    <row r="506" spans="1:24" x14ac:dyDescent="0.2">
      <c r="A506" s="15">
        <v>2022</v>
      </c>
      <c r="B506" s="16">
        <v>7654</v>
      </c>
      <c r="C506" s="17" t="s">
        <v>530</v>
      </c>
      <c r="D506" s="15" t="s">
        <v>23</v>
      </c>
      <c r="E506" s="17" t="s">
        <v>24</v>
      </c>
      <c r="F506" s="15" t="s">
        <v>25</v>
      </c>
      <c r="G506" s="17" t="s">
        <v>48</v>
      </c>
      <c r="H506" s="17" t="s">
        <v>27</v>
      </c>
      <c r="I506" s="17" t="s">
        <v>68</v>
      </c>
      <c r="J506" s="18">
        <v>27766</v>
      </c>
      <c r="K506" s="19">
        <v>221591</v>
      </c>
      <c r="L506" s="19">
        <v>20363</v>
      </c>
      <c r="M506" s="20">
        <v>21984</v>
      </c>
      <c r="N506" s="21">
        <v>194226</v>
      </c>
      <c r="O506" s="21">
        <v>11211</v>
      </c>
      <c r="P506" s="22" t="s">
        <v>37</v>
      </c>
      <c r="Q506" s="23" t="s">
        <v>37</v>
      </c>
      <c r="R506" s="23" t="s">
        <v>37</v>
      </c>
      <c r="S506" s="24" t="s">
        <v>37</v>
      </c>
      <c r="T506" s="25" t="s">
        <v>37</v>
      </c>
      <c r="U506" s="25" t="s">
        <v>37</v>
      </c>
      <c r="V506" s="18">
        <v>49750</v>
      </c>
      <c r="W506" s="19">
        <v>415817</v>
      </c>
      <c r="X506" s="19">
        <v>31574</v>
      </c>
    </row>
    <row r="507" spans="1:24" x14ac:dyDescent="0.2">
      <c r="A507" s="15">
        <v>2022</v>
      </c>
      <c r="B507" s="16">
        <v>7679</v>
      </c>
      <c r="C507" s="17" t="s">
        <v>531</v>
      </c>
      <c r="D507" s="15" t="s">
        <v>23</v>
      </c>
      <c r="E507" s="17" t="s">
        <v>24</v>
      </c>
      <c r="F507" s="15" t="s">
        <v>25</v>
      </c>
      <c r="G507" s="17" t="s">
        <v>65</v>
      </c>
      <c r="H507" s="17" t="s">
        <v>27</v>
      </c>
      <c r="I507" s="17" t="s">
        <v>55</v>
      </c>
      <c r="J507" s="18">
        <v>20976</v>
      </c>
      <c r="K507" s="19">
        <v>160493</v>
      </c>
      <c r="L507" s="19">
        <v>13786</v>
      </c>
      <c r="M507" s="20">
        <v>21032</v>
      </c>
      <c r="N507" s="21">
        <v>160256</v>
      </c>
      <c r="O507" s="21">
        <v>2366</v>
      </c>
      <c r="P507" s="22">
        <v>8716</v>
      </c>
      <c r="Q507" s="23">
        <v>92042</v>
      </c>
      <c r="R507" s="23">
        <v>23</v>
      </c>
      <c r="S507" s="24" t="s">
        <v>37</v>
      </c>
      <c r="T507" s="25" t="s">
        <v>37</v>
      </c>
      <c r="U507" s="25" t="s">
        <v>37</v>
      </c>
      <c r="V507" s="18">
        <v>50724</v>
      </c>
      <c r="W507" s="19">
        <v>412791</v>
      </c>
      <c r="X507" s="19">
        <v>16175</v>
      </c>
    </row>
    <row r="508" spans="1:24" x14ac:dyDescent="0.2">
      <c r="A508" s="15">
        <v>2022</v>
      </c>
      <c r="B508" s="16">
        <v>7716</v>
      </c>
      <c r="C508" s="17" t="s">
        <v>532</v>
      </c>
      <c r="D508" s="15" t="s">
        <v>23</v>
      </c>
      <c r="E508" s="17" t="s">
        <v>24</v>
      </c>
      <c r="F508" s="15" t="s">
        <v>25</v>
      </c>
      <c r="G508" s="17" t="s">
        <v>201</v>
      </c>
      <c r="H508" s="17" t="s">
        <v>27</v>
      </c>
      <c r="I508" s="17" t="s">
        <v>136</v>
      </c>
      <c r="J508" s="18">
        <v>18710.099999999999</v>
      </c>
      <c r="K508" s="19">
        <v>105850</v>
      </c>
      <c r="L508" s="19">
        <v>12244</v>
      </c>
      <c r="M508" s="20">
        <v>16279.9</v>
      </c>
      <c r="N508" s="21">
        <v>95235</v>
      </c>
      <c r="O508" s="21">
        <v>1602</v>
      </c>
      <c r="P508" s="22">
        <v>28430.1</v>
      </c>
      <c r="Q508" s="23">
        <v>259526</v>
      </c>
      <c r="R508" s="23">
        <v>12</v>
      </c>
      <c r="S508" s="24">
        <v>0</v>
      </c>
      <c r="T508" s="25">
        <v>0</v>
      </c>
      <c r="U508" s="25">
        <v>0</v>
      </c>
      <c r="V508" s="18">
        <v>63420.1</v>
      </c>
      <c r="W508" s="19">
        <v>460611</v>
      </c>
      <c r="X508" s="19">
        <v>13858</v>
      </c>
    </row>
    <row r="509" spans="1:24" x14ac:dyDescent="0.2">
      <c r="A509" s="15">
        <v>2022</v>
      </c>
      <c r="B509" s="16">
        <v>7752</v>
      </c>
      <c r="C509" s="17" t="s">
        <v>533</v>
      </c>
      <c r="D509" s="15" t="s">
        <v>23</v>
      </c>
      <c r="E509" s="17" t="s">
        <v>24</v>
      </c>
      <c r="F509" s="15" t="s">
        <v>25</v>
      </c>
      <c r="G509" s="17" t="s">
        <v>92</v>
      </c>
      <c r="H509" s="17" t="s">
        <v>31</v>
      </c>
      <c r="I509" s="17" t="s">
        <v>93</v>
      </c>
      <c r="J509" s="18">
        <v>165641.70000000001</v>
      </c>
      <c r="K509" s="19">
        <v>1324704</v>
      </c>
      <c r="L509" s="19">
        <v>85406</v>
      </c>
      <c r="M509" s="20">
        <v>39749.300000000003</v>
      </c>
      <c r="N509" s="21">
        <v>338090</v>
      </c>
      <c r="O509" s="21">
        <v>9311</v>
      </c>
      <c r="P509" s="22">
        <v>78312.3</v>
      </c>
      <c r="Q509" s="23">
        <v>1214619</v>
      </c>
      <c r="R509" s="23">
        <v>1064</v>
      </c>
      <c r="S509" s="24" t="s">
        <v>37</v>
      </c>
      <c r="T509" s="25" t="s">
        <v>37</v>
      </c>
      <c r="U509" s="25" t="s">
        <v>37</v>
      </c>
      <c r="V509" s="18">
        <v>283703.3</v>
      </c>
      <c r="W509" s="19">
        <v>2877413</v>
      </c>
      <c r="X509" s="19">
        <v>95781</v>
      </c>
    </row>
    <row r="510" spans="1:24" x14ac:dyDescent="0.2">
      <c r="A510" s="15">
        <v>2022</v>
      </c>
      <c r="B510" s="16">
        <v>7785</v>
      </c>
      <c r="C510" s="17" t="s">
        <v>534</v>
      </c>
      <c r="D510" s="15" t="s">
        <v>23</v>
      </c>
      <c r="E510" s="17" t="s">
        <v>24</v>
      </c>
      <c r="F510" s="15" t="s">
        <v>25</v>
      </c>
      <c r="G510" s="17" t="s">
        <v>142</v>
      </c>
      <c r="H510" s="17" t="s">
        <v>31</v>
      </c>
      <c r="I510" s="17" t="s">
        <v>55</v>
      </c>
      <c r="J510" s="18">
        <v>39979</v>
      </c>
      <c r="K510" s="19">
        <v>284511</v>
      </c>
      <c r="L510" s="19">
        <v>20280</v>
      </c>
      <c r="M510" s="20">
        <v>8763.2999999999993</v>
      </c>
      <c r="N510" s="21">
        <v>69786</v>
      </c>
      <c r="O510" s="21">
        <v>1498</v>
      </c>
      <c r="P510" s="22" t="s">
        <v>37</v>
      </c>
      <c r="Q510" s="23" t="s">
        <v>37</v>
      </c>
      <c r="R510" s="23" t="s">
        <v>37</v>
      </c>
      <c r="S510" s="24" t="s">
        <v>37</v>
      </c>
      <c r="T510" s="25" t="s">
        <v>37</v>
      </c>
      <c r="U510" s="25" t="s">
        <v>37</v>
      </c>
      <c r="V510" s="18">
        <v>48742.3</v>
      </c>
      <c r="W510" s="19">
        <v>354297</v>
      </c>
      <c r="X510" s="19">
        <v>21778</v>
      </c>
    </row>
    <row r="511" spans="1:24" x14ac:dyDescent="0.2">
      <c r="A511" s="15">
        <v>2022</v>
      </c>
      <c r="B511" s="16">
        <v>7827</v>
      </c>
      <c r="C511" s="17" t="s">
        <v>535</v>
      </c>
      <c r="D511" s="15" t="s">
        <v>23</v>
      </c>
      <c r="E511" s="17" t="s">
        <v>24</v>
      </c>
      <c r="F511" s="15" t="s">
        <v>25</v>
      </c>
      <c r="G511" s="17" t="s">
        <v>54</v>
      </c>
      <c r="H511" s="17" t="s">
        <v>27</v>
      </c>
      <c r="I511" s="17" t="s">
        <v>28</v>
      </c>
      <c r="J511" s="18">
        <v>8874</v>
      </c>
      <c r="K511" s="19">
        <v>70282</v>
      </c>
      <c r="L511" s="19">
        <v>4841</v>
      </c>
      <c r="M511" s="20">
        <v>11239</v>
      </c>
      <c r="N511" s="21">
        <v>89199</v>
      </c>
      <c r="O511" s="21">
        <v>1929</v>
      </c>
      <c r="P511" s="22">
        <v>7071</v>
      </c>
      <c r="Q511" s="23">
        <v>83675</v>
      </c>
      <c r="R511" s="23">
        <v>5</v>
      </c>
      <c r="S511" s="24">
        <v>0</v>
      </c>
      <c r="T511" s="25">
        <v>0</v>
      </c>
      <c r="U511" s="25">
        <v>0</v>
      </c>
      <c r="V511" s="18">
        <v>27184</v>
      </c>
      <c r="W511" s="19">
        <v>243156</v>
      </c>
      <c r="X511" s="19">
        <v>6775</v>
      </c>
    </row>
    <row r="512" spans="1:24" x14ac:dyDescent="0.2">
      <c r="A512" s="15">
        <v>2022</v>
      </c>
      <c r="B512" s="16">
        <v>7887</v>
      </c>
      <c r="C512" s="17" t="s">
        <v>536</v>
      </c>
      <c r="D512" s="15" t="s">
        <v>23</v>
      </c>
      <c r="E512" s="17" t="s">
        <v>24</v>
      </c>
      <c r="F512" s="15" t="s">
        <v>25</v>
      </c>
      <c r="G512" s="17" t="s">
        <v>65</v>
      </c>
      <c r="H512" s="17" t="s">
        <v>31</v>
      </c>
      <c r="I512" s="17" t="s">
        <v>55</v>
      </c>
      <c r="J512" s="18">
        <v>56869</v>
      </c>
      <c r="K512" s="19">
        <v>438518</v>
      </c>
      <c r="L512" s="19">
        <v>33899</v>
      </c>
      <c r="M512" s="20">
        <v>12218</v>
      </c>
      <c r="N512" s="21">
        <v>104260</v>
      </c>
      <c r="O512" s="21">
        <v>2575</v>
      </c>
      <c r="P512" s="22" t="s">
        <v>37</v>
      </c>
      <c r="Q512" s="23" t="s">
        <v>37</v>
      </c>
      <c r="R512" s="23" t="s">
        <v>37</v>
      </c>
      <c r="S512" s="24" t="s">
        <v>37</v>
      </c>
      <c r="T512" s="25" t="s">
        <v>37</v>
      </c>
      <c r="U512" s="25" t="s">
        <v>37</v>
      </c>
      <c r="V512" s="18">
        <v>69087</v>
      </c>
      <c r="W512" s="19">
        <v>542778</v>
      </c>
      <c r="X512" s="19">
        <v>36474</v>
      </c>
    </row>
    <row r="513" spans="1:24" x14ac:dyDescent="0.2">
      <c r="A513" s="15">
        <v>2022</v>
      </c>
      <c r="B513" s="16">
        <v>7891</v>
      </c>
      <c r="C513" s="17" t="s">
        <v>537</v>
      </c>
      <c r="D513" s="15" t="s">
        <v>23</v>
      </c>
      <c r="E513" s="17" t="s">
        <v>24</v>
      </c>
      <c r="F513" s="15" t="s">
        <v>25</v>
      </c>
      <c r="G513" s="17" t="s">
        <v>161</v>
      </c>
      <c r="H513" s="17" t="s">
        <v>31</v>
      </c>
      <c r="I513" s="17" t="s">
        <v>32</v>
      </c>
      <c r="J513" s="18">
        <v>27293.4</v>
      </c>
      <c r="K513" s="19">
        <v>174081</v>
      </c>
      <c r="L513" s="19">
        <v>15155</v>
      </c>
      <c r="M513" s="20">
        <v>6508</v>
      </c>
      <c r="N513" s="21">
        <v>44803</v>
      </c>
      <c r="O513" s="21">
        <v>1942</v>
      </c>
      <c r="P513" s="22">
        <v>4160.7</v>
      </c>
      <c r="Q513" s="23">
        <v>31082</v>
      </c>
      <c r="R513" s="23">
        <v>10</v>
      </c>
      <c r="S513" s="24" t="s">
        <v>37</v>
      </c>
      <c r="T513" s="25" t="s">
        <v>37</v>
      </c>
      <c r="U513" s="25" t="s">
        <v>37</v>
      </c>
      <c r="V513" s="18">
        <v>37962.1</v>
      </c>
      <c r="W513" s="19">
        <v>249966</v>
      </c>
      <c r="X513" s="19">
        <v>17107</v>
      </c>
    </row>
    <row r="514" spans="1:24" x14ac:dyDescent="0.2">
      <c r="A514" s="15">
        <v>2022</v>
      </c>
      <c r="B514" s="16">
        <v>7908</v>
      </c>
      <c r="C514" s="17" t="s">
        <v>538</v>
      </c>
      <c r="D514" s="15" t="s">
        <v>23</v>
      </c>
      <c r="E514" s="17" t="s">
        <v>24</v>
      </c>
      <c r="F514" s="15" t="s">
        <v>25</v>
      </c>
      <c r="G514" s="17" t="s">
        <v>30</v>
      </c>
      <c r="H514" s="17" t="s">
        <v>27</v>
      </c>
      <c r="I514" s="17" t="s">
        <v>32</v>
      </c>
      <c r="J514" s="18">
        <v>12736.3</v>
      </c>
      <c r="K514" s="19">
        <v>165334</v>
      </c>
      <c r="L514" s="19">
        <v>14914</v>
      </c>
      <c r="M514" s="20">
        <v>6935.6</v>
      </c>
      <c r="N514" s="21">
        <v>88514</v>
      </c>
      <c r="O514" s="21">
        <v>2571</v>
      </c>
      <c r="P514" s="22">
        <v>4334.8999999999996</v>
      </c>
      <c r="Q514" s="23">
        <v>60562</v>
      </c>
      <c r="R514" s="23">
        <v>47</v>
      </c>
      <c r="S514" s="24" t="s">
        <v>37</v>
      </c>
      <c r="T514" s="25" t="s">
        <v>37</v>
      </c>
      <c r="U514" s="25" t="s">
        <v>37</v>
      </c>
      <c r="V514" s="18">
        <v>24006.799999999999</v>
      </c>
      <c r="W514" s="19">
        <v>314410</v>
      </c>
      <c r="X514" s="19">
        <v>17532</v>
      </c>
    </row>
    <row r="515" spans="1:24" x14ac:dyDescent="0.2">
      <c r="A515" s="15">
        <v>2022</v>
      </c>
      <c r="B515" s="16">
        <v>7977</v>
      </c>
      <c r="C515" s="17" t="s">
        <v>539</v>
      </c>
      <c r="D515" s="15" t="s">
        <v>23</v>
      </c>
      <c r="E515" s="17" t="s">
        <v>24</v>
      </c>
      <c r="F515" s="15" t="s">
        <v>25</v>
      </c>
      <c r="G515" s="17" t="s">
        <v>161</v>
      </c>
      <c r="H515" s="17" t="s">
        <v>27</v>
      </c>
      <c r="I515" s="17" t="s">
        <v>32</v>
      </c>
      <c r="J515" s="18">
        <v>39694</v>
      </c>
      <c r="K515" s="19">
        <v>249108</v>
      </c>
      <c r="L515" s="19">
        <v>26707</v>
      </c>
      <c r="M515" s="20">
        <v>28346.400000000001</v>
      </c>
      <c r="N515" s="21">
        <v>261126</v>
      </c>
      <c r="O515" s="21">
        <v>2827</v>
      </c>
      <c r="P515" s="22">
        <v>9259.6</v>
      </c>
      <c r="Q515" s="23">
        <v>80239</v>
      </c>
      <c r="R515" s="23">
        <v>67</v>
      </c>
      <c r="S515" s="24" t="s">
        <v>37</v>
      </c>
      <c r="T515" s="25" t="s">
        <v>37</v>
      </c>
      <c r="U515" s="25" t="s">
        <v>37</v>
      </c>
      <c r="V515" s="18">
        <v>77300</v>
      </c>
      <c r="W515" s="19">
        <v>590473</v>
      </c>
      <c r="X515" s="19">
        <v>29601</v>
      </c>
    </row>
    <row r="516" spans="1:24" x14ac:dyDescent="0.2">
      <c r="A516" s="15">
        <v>2022</v>
      </c>
      <c r="B516" s="16">
        <v>7979</v>
      </c>
      <c r="C516" s="17" t="s">
        <v>540</v>
      </c>
      <c r="D516" s="15" t="s">
        <v>23</v>
      </c>
      <c r="E516" s="17" t="s">
        <v>24</v>
      </c>
      <c r="F516" s="15" t="s">
        <v>25</v>
      </c>
      <c r="G516" s="17" t="s">
        <v>92</v>
      </c>
      <c r="H516" s="17" t="s">
        <v>31</v>
      </c>
      <c r="I516" s="17" t="s">
        <v>93</v>
      </c>
      <c r="J516" s="18">
        <v>36006.6</v>
      </c>
      <c r="K516" s="19">
        <v>246999</v>
      </c>
      <c r="L516" s="19">
        <v>18884</v>
      </c>
      <c r="M516" s="20">
        <v>4350.3999999999996</v>
      </c>
      <c r="N516" s="21">
        <v>31580</v>
      </c>
      <c r="O516" s="21">
        <v>812</v>
      </c>
      <c r="P516" s="22" t="s">
        <v>37</v>
      </c>
      <c r="Q516" s="23" t="s">
        <v>37</v>
      </c>
      <c r="R516" s="23" t="s">
        <v>37</v>
      </c>
      <c r="S516" s="24" t="s">
        <v>37</v>
      </c>
      <c r="T516" s="25" t="s">
        <v>37</v>
      </c>
      <c r="U516" s="25" t="s">
        <v>37</v>
      </c>
      <c r="V516" s="18">
        <v>40357</v>
      </c>
      <c r="W516" s="19">
        <v>278579</v>
      </c>
      <c r="X516" s="19">
        <v>19696</v>
      </c>
    </row>
    <row r="517" spans="1:24" x14ac:dyDescent="0.2">
      <c r="A517" s="15">
        <v>2022</v>
      </c>
      <c r="B517" s="16">
        <v>8000</v>
      </c>
      <c r="C517" s="17" t="s">
        <v>541</v>
      </c>
      <c r="D517" s="15" t="s">
        <v>23</v>
      </c>
      <c r="E517" s="17" t="s">
        <v>24</v>
      </c>
      <c r="F517" s="15" t="s">
        <v>25</v>
      </c>
      <c r="G517" s="17" t="s">
        <v>72</v>
      </c>
      <c r="H517" s="17" t="s">
        <v>31</v>
      </c>
      <c r="I517" s="17" t="s">
        <v>36</v>
      </c>
      <c r="J517" s="18">
        <v>37319</v>
      </c>
      <c r="K517" s="19">
        <v>254074</v>
      </c>
      <c r="L517" s="19">
        <v>16478</v>
      </c>
      <c r="M517" s="20">
        <v>5500</v>
      </c>
      <c r="N517" s="21">
        <v>42856</v>
      </c>
      <c r="O517" s="21">
        <v>1289</v>
      </c>
      <c r="P517" s="22">
        <v>2973</v>
      </c>
      <c r="Q517" s="23">
        <v>26021</v>
      </c>
      <c r="R517" s="23">
        <v>27</v>
      </c>
      <c r="S517" s="24" t="s">
        <v>37</v>
      </c>
      <c r="T517" s="25" t="s">
        <v>37</v>
      </c>
      <c r="U517" s="25" t="s">
        <v>37</v>
      </c>
      <c r="V517" s="18">
        <v>45792</v>
      </c>
      <c r="W517" s="19">
        <v>322951</v>
      </c>
      <c r="X517" s="19">
        <v>17794</v>
      </c>
    </row>
    <row r="518" spans="1:24" x14ac:dyDescent="0.2">
      <c r="A518" s="15">
        <v>2022</v>
      </c>
      <c r="B518" s="16">
        <v>8034</v>
      </c>
      <c r="C518" s="17" t="s">
        <v>542</v>
      </c>
      <c r="D518" s="15" t="s">
        <v>23</v>
      </c>
      <c r="E518" s="17" t="s">
        <v>24</v>
      </c>
      <c r="F518" s="15" t="s">
        <v>25</v>
      </c>
      <c r="G518" s="17" t="s">
        <v>161</v>
      </c>
      <c r="H518" s="17" t="s">
        <v>31</v>
      </c>
      <c r="I518" s="17" t="s">
        <v>32</v>
      </c>
      <c r="J518" s="18">
        <v>23664.3</v>
      </c>
      <c r="K518" s="19">
        <v>151458</v>
      </c>
      <c r="L518" s="19">
        <v>11176</v>
      </c>
      <c r="M518" s="20">
        <v>14449.5</v>
      </c>
      <c r="N518" s="21">
        <v>104770</v>
      </c>
      <c r="O518" s="21">
        <v>2167</v>
      </c>
      <c r="P518" s="22">
        <v>11202.7</v>
      </c>
      <c r="Q518" s="23">
        <v>103982</v>
      </c>
      <c r="R518" s="23">
        <v>12</v>
      </c>
      <c r="S518" s="24" t="s">
        <v>37</v>
      </c>
      <c r="T518" s="25" t="s">
        <v>37</v>
      </c>
      <c r="U518" s="25" t="s">
        <v>37</v>
      </c>
      <c r="V518" s="18">
        <v>49316.5</v>
      </c>
      <c r="W518" s="19">
        <v>360210</v>
      </c>
      <c r="X518" s="19">
        <v>13355</v>
      </c>
    </row>
    <row r="519" spans="1:24" x14ac:dyDescent="0.2">
      <c r="A519" s="15">
        <v>2022</v>
      </c>
      <c r="B519" s="16">
        <v>8055</v>
      </c>
      <c r="C519" s="17" t="s">
        <v>543</v>
      </c>
      <c r="D519" s="15" t="s">
        <v>23</v>
      </c>
      <c r="E519" s="17" t="s">
        <v>24</v>
      </c>
      <c r="F519" s="15" t="s">
        <v>25</v>
      </c>
      <c r="G519" s="17" t="s">
        <v>175</v>
      </c>
      <c r="H519" s="17" t="s">
        <v>27</v>
      </c>
      <c r="I519" s="17" t="s">
        <v>36</v>
      </c>
      <c r="J519" s="18">
        <v>9184.9</v>
      </c>
      <c r="K519" s="19">
        <v>80652</v>
      </c>
      <c r="L519" s="19">
        <v>7537</v>
      </c>
      <c r="M519" s="20">
        <v>3364.2</v>
      </c>
      <c r="N519" s="21">
        <v>28562</v>
      </c>
      <c r="O519" s="21">
        <v>1198</v>
      </c>
      <c r="P519" s="22">
        <v>10608.9</v>
      </c>
      <c r="Q519" s="23">
        <v>127543</v>
      </c>
      <c r="R519" s="23">
        <v>94</v>
      </c>
      <c r="S519" s="24">
        <v>0</v>
      </c>
      <c r="T519" s="25">
        <v>0</v>
      </c>
      <c r="U519" s="25">
        <v>0</v>
      </c>
      <c r="V519" s="18">
        <v>23158</v>
      </c>
      <c r="W519" s="19">
        <v>236757</v>
      </c>
      <c r="X519" s="19">
        <v>8829</v>
      </c>
    </row>
    <row r="520" spans="1:24" x14ac:dyDescent="0.2">
      <c r="A520" s="15">
        <v>2022</v>
      </c>
      <c r="B520" s="16">
        <v>8147</v>
      </c>
      <c r="C520" s="17" t="s">
        <v>544</v>
      </c>
      <c r="D520" s="15" t="s">
        <v>23</v>
      </c>
      <c r="E520" s="17" t="s">
        <v>24</v>
      </c>
      <c r="F520" s="15" t="s">
        <v>25</v>
      </c>
      <c r="G520" s="17" t="s">
        <v>98</v>
      </c>
      <c r="H520" s="17" t="s">
        <v>27</v>
      </c>
      <c r="I520" s="17" t="s">
        <v>28</v>
      </c>
      <c r="J520" s="18">
        <v>17280</v>
      </c>
      <c r="K520" s="19">
        <v>125544</v>
      </c>
      <c r="L520" s="19">
        <v>9244</v>
      </c>
      <c r="M520" s="20">
        <v>9779</v>
      </c>
      <c r="N520" s="21">
        <v>65166</v>
      </c>
      <c r="O520" s="21">
        <v>1893</v>
      </c>
      <c r="P520" s="22">
        <v>750</v>
      </c>
      <c r="Q520" s="23">
        <v>11867</v>
      </c>
      <c r="R520" s="23">
        <v>1</v>
      </c>
      <c r="S520" s="24">
        <v>0</v>
      </c>
      <c r="T520" s="25">
        <v>0</v>
      </c>
      <c r="U520" s="25">
        <v>0</v>
      </c>
      <c r="V520" s="18">
        <v>27809</v>
      </c>
      <c r="W520" s="19">
        <v>202577</v>
      </c>
      <c r="X520" s="19">
        <v>11138</v>
      </c>
    </row>
    <row r="521" spans="1:24" x14ac:dyDescent="0.2">
      <c r="A521" s="15">
        <v>2022</v>
      </c>
      <c r="B521" s="16">
        <v>8179</v>
      </c>
      <c r="C521" s="17" t="s">
        <v>545</v>
      </c>
      <c r="D521" s="15" t="s">
        <v>23</v>
      </c>
      <c r="E521" s="17" t="s">
        <v>24</v>
      </c>
      <c r="F521" s="15" t="s">
        <v>25</v>
      </c>
      <c r="G521" s="17" t="s">
        <v>72</v>
      </c>
      <c r="H521" s="17" t="s">
        <v>31</v>
      </c>
      <c r="I521" s="17" t="s">
        <v>36</v>
      </c>
      <c r="J521" s="18">
        <v>44473.4</v>
      </c>
      <c r="K521" s="19">
        <v>366291</v>
      </c>
      <c r="L521" s="19">
        <v>22696</v>
      </c>
      <c r="M521" s="20">
        <v>9496.9</v>
      </c>
      <c r="N521" s="21">
        <v>82709</v>
      </c>
      <c r="O521" s="21">
        <v>1400</v>
      </c>
      <c r="P521" s="22">
        <v>5982.6</v>
      </c>
      <c r="Q521" s="23">
        <v>61284</v>
      </c>
      <c r="R521" s="23">
        <v>18</v>
      </c>
      <c r="S521" s="24" t="s">
        <v>37</v>
      </c>
      <c r="T521" s="25" t="s">
        <v>37</v>
      </c>
      <c r="U521" s="25" t="s">
        <v>37</v>
      </c>
      <c r="V521" s="18">
        <v>59952.9</v>
      </c>
      <c r="W521" s="19">
        <v>510284</v>
      </c>
      <c r="X521" s="19">
        <v>24114</v>
      </c>
    </row>
    <row r="522" spans="1:24" x14ac:dyDescent="0.2">
      <c r="A522" s="15">
        <v>2022</v>
      </c>
      <c r="B522" s="16">
        <v>8198</v>
      </c>
      <c r="C522" s="17" t="s">
        <v>546</v>
      </c>
      <c r="D522" s="15" t="s">
        <v>23</v>
      </c>
      <c r="E522" s="17" t="s">
        <v>24</v>
      </c>
      <c r="F522" s="15" t="s">
        <v>25</v>
      </c>
      <c r="G522" s="17" t="s">
        <v>33</v>
      </c>
      <c r="H522" s="17" t="s">
        <v>27</v>
      </c>
      <c r="I522" s="17" t="s">
        <v>32</v>
      </c>
      <c r="J522" s="18">
        <v>23708</v>
      </c>
      <c r="K522" s="19">
        <v>208840</v>
      </c>
      <c r="L522" s="19">
        <v>17990</v>
      </c>
      <c r="M522" s="20">
        <v>39023</v>
      </c>
      <c r="N522" s="21">
        <v>376037</v>
      </c>
      <c r="O522" s="21">
        <v>3571</v>
      </c>
      <c r="P522" s="22">
        <v>11139</v>
      </c>
      <c r="Q522" s="23">
        <v>127345</v>
      </c>
      <c r="R522" s="23">
        <v>14</v>
      </c>
      <c r="S522" s="24" t="s">
        <v>37</v>
      </c>
      <c r="T522" s="25" t="s">
        <v>37</v>
      </c>
      <c r="U522" s="25" t="s">
        <v>37</v>
      </c>
      <c r="V522" s="18">
        <v>73870</v>
      </c>
      <c r="W522" s="19">
        <v>712222</v>
      </c>
      <c r="X522" s="19">
        <v>21575</v>
      </c>
    </row>
    <row r="523" spans="1:24" x14ac:dyDescent="0.2">
      <c r="A523" s="15">
        <v>2022</v>
      </c>
      <c r="B523" s="16">
        <v>8210</v>
      </c>
      <c r="C523" s="17" t="s">
        <v>547</v>
      </c>
      <c r="D523" s="15" t="s">
        <v>23</v>
      </c>
      <c r="E523" s="17" t="s">
        <v>24</v>
      </c>
      <c r="F523" s="15" t="s">
        <v>25</v>
      </c>
      <c r="G523" s="17" t="s">
        <v>65</v>
      </c>
      <c r="H523" s="17" t="s">
        <v>31</v>
      </c>
      <c r="I523" s="17" t="s">
        <v>55</v>
      </c>
      <c r="J523" s="18">
        <v>57504</v>
      </c>
      <c r="K523" s="19">
        <v>410046</v>
      </c>
      <c r="L523" s="19">
        <v>29326</v>
      </c>
      <c r="M523" s="20">
        <v>26584</v>
      </c>
      <c r="N523" s="21">
        <v>191864</v>
      </c>
      <c r="O523" s="21">
        <v>9079</v>
      </c>
      <c r="P523" s="22">
        <v>2492</v>
      </c>
      <c r="Q523" s="23">
        <v>26117</v>
      </c>
      <c r="R523" s="23">
        <v>20</v>
      </c>
      <c r="S523" s="24" t="s">
        <v>37</v>
      </c>
      <c r="T523" s="25" t="s">
        <v>37</v>
      </c>
      <c r="U523" s="25" t="s">
        <v>37</v>
      </c>
      <c r="V523" s="18">
        <v>86580</v>
      </c>
      <c r="W523" s="19">
        <v>628027</v>
      </c>
      <c r="X523" s="19">
        <v>38425</v>
      </c>
    </row>
    <row r="524" spans="1:24" x14ac:dyDescent="0.2">
      <c r="A524" s="15">
        <v>2022</v>
      </c>
      <c r="B524" s="16">
        <v>8212</v>
      </c>
      <c r="C524" s="17" t="s">
        <v>548</v>
      </c>
      <c r="D524" s="15" t="s">
        <v>23</v>
      </c>
      <c r="E524" s="17" t="s">
        <v>24</v>
      </c>
      <c r="F524" s="15" t="s">
        <v>25</v>
      </c>
      <c r="G524" s="17" t="s">
        <v>35</v>
      </c>
      <c r="H524" s="17" t="s">
        <v>27</v>
      </c>
      <c r="I524" s="17" t="s">
        <v>36</v>
      </c>
      <c r="J524" s="18">
        <v>6568.2</v>
      </c>
      <c r="K524" s="19">
        <v>52499</v>
      </c>
      <c r="L524" s="19">
        <v>6927</v>
      </c>
      <c r="M524" s="20">
        <v>7950.9</v>
      </c>
      <c r="N524" s="21">
        <v>77131</v>
      </c>
      <c r="O524" s="21">
        <v>862</v>
      </c>
      <c r="P524" s="22">
        <v>14853.9</v>
      </c>
      <c r="Q524" s="23">
        <v>179064</v>
      </c>
      <c r="R524" s="23">
        <v>8</v>
      </c>
      <c r="S524" s="24">
        <v>0</v>
      </c>
      <c r="T524" s="25">
        <v>0</v>
      </c>
      <c r="U524" s="25">
        <v>0</v>
      </c>
      <c r="V524" s="18">
        <v>29373</v>
      </c>
      <c r="W524" s="19">
        <v>308694</v>
      </c>
      <c r="X524" s="19">
        <v>7797</v>
      </c>
    </row>
    <row r="525" spans="1:24" x14ac:dyDescent="0.2">
      <c r="A525" s="15">
        <v>2022</v>
      </c>
      <c r="B525" s="16">
        <v>8226</v>
      </c>
      <c r="C525" s="17" t="s">
        <v>549</v>
      </c>
      <c r="D525" s="15" t="s">
        <v>23</v>
      </c>
      <c r="E525" s="17" t="s">
        <v>24</v>
      </c>
      <c r="F525" s="15" t="s">
        <v>25</v>
      </c>
      <c r="G525" s="17" t="s">
        <v>54</v>
      </c>
      <c r="H525" s="17" t="s">
        <v>27</v>
      </c>
      <c r="I525" s="17" t="s">
        <v>28</v>
      </c>
      <c r="J525" s="18">
        <v>7558</v>
      </c>
      <c r="K525" s="19">
        <v>61895</v>
      </c>
      <c r="L525" s="19">
        <v>4385</v>
      </c>
      <c r="M525" s="20">
        <v>7195</v>
      </c>
      <c r="N525" s="21">
        <v>59107</v>
      </c>
      <c r="O525" s="21">
        <v>1297</v>
      </c>
      <c r="P525" s="22">
        <v>2013</v>
      </c>
      <c r="Q525" s="23">
        <v>27189</v>
      </c>
      <c r="R525" s="23">
        <v>2</v>
      </c>
      <c r="S525" s="24">
        <v>0</v>
      </c>
      <c r="T525" s="25">
        <v>0</v>
      </c>
      <c r="U525" s="25">
        <v>0</v>
      </c>
      <c r="V525" s="18">
        <v>16766</v>
      </c>
      <c r="W525" s="19">
        <v>148191</v>
      </c>
      <c r="X525" s="19">
        <v>5684</v>
      </c>
    </row>
    <row r="526" spans="1:24" x14ac:dyDescent="0.2">
      <c r="A526" s="15">
        <v>2022</v>
      </c>
      <c r="B526" s="16">
        <v>8245</v>
      </c>
      <c r="C526" s="17" t="s">
        <v>550</v>
      </c>
      <c r="D526" s="15" t="s">
        <v>23</v>
      </c>
      <c r="E526" s="17" t="s">
        <v>24</v>
      </c>
      <c r="F526" s="15" t="s">
        <v>25</v>
      </c>
      <c r="G526" s="17" t="s">
        <v>241</v>
      </c>
      <c r="H526" s="17" t="s">
        <v>27</v>
      </c>
      <c r="I526" s="17" t="s">
        <v>77</v>
      </c>
      <c r="J526" s="18">
        <v>11647</v>
      </c>
      <c r="K526" s="19">
        <v>113538</v>
      </c>
      <c r="L526" s="19">
        <v>11354</v>
      </c>
      <c r="M526" s="20">
        <v>10368</v>
      </c>
      <c r="N526" s="21">
        <v>111565</v>
      </c>
      <c r="O526" s="21">
        <v>2300</v>
      </c>
      <c r="P526" s="22">
        <v>13854</v>
      </c>
      <c r="Q526" s="23">
        <v>209470</v>
      </c>
      <c r="R526" s="23">
        <v>112</v>
      </c>
      <c r="S526" s="24" t="s">
        <v>37</v>
      </c>
      <c r="T526" s="25" t="s">
        <v>37</v>
      </c>
      <c r="U526" s="25" t="s">
        <v>37</v>
      </c>
      <c r="V526" s="18">
        <v>35869</v>
      </c>
      <c r="W526" s="19">
        <v>434573</v>
      </c>
      <c r="X526" s="19">
        <v>13766</v>
      </c>
    </row>
    <row r="527" spans="1:24" x14ac:dyDescent="0.2">
      <c r="A527" s="15">
        <v>2022</v>
      </c>
      <c r="B527" s="16">
        <v>8287</v>
      </c>
      <c r="C527" s="17" t="s">
        <v>551</v>
      </c>
      <c r="D527" s="15" t="s">
        <v>23</v>
      </c>
      <c r="E527" s="17" t="s">
        <v>24</v>
      </c>
      <c r="F527" s="15" t="s">
        <v>25</v>
      </c>
      <c r="G527" s="17" t="s">
        <v>552</v>
      </c>
      <c r="H527" s="17" t="s">
        <v>51</v>
      </c>
      <c r="I527" s="17" t="s">
        <v>61</v>
      </c>
      <c r="J527" s="18">
        <v>208195.4</v>
      </c>
      <c r="K527" s="19">
        <v>434187</v>
      </c>
      <c r="L527" s="19">
        <v>76932</v>
      </c>
      <c r="M527" s="20">
        <v>167986.7</v>
      </c>
      <c r="N527" s="21">
        <v>362753</v>
      </c>
      <c r="O527" s="21">
        <v>11419</v>
      </c>
      <c r="P527" s="22">
        <v>103384.3</v>
      </c>
      <c r="Q527" s="23">
        <v>256893</v>
      </c>
      <c r="R527" s="23">
        <v>100</v>
      </c>
      <c r="S527" s="24">
        <v>0</v>
      </c>
      <c r="T527" s="25">
        <v>0</v>
      </c>
      <c r="U527" s="25">
        <v>0</v>
      </c>
      <c r="V527" s="18">
        <v>479566.4</v>
      </c>
      <c r="W527" s="19">
        <v>1053833</v>
      </c>
      <c r="X527" s="19">
        <v>88451</v>
      </c>
    </row>
    <row r="528" spans="1:24" x14ac:dyDescent="0.2">
      <c r="A528" s="15">
        <v>2022</v>
      </c>
      <c r="B528" s="16">
        <v>8319</v>
      </c>
      <c r="C528" s="17" t="s">
        <v>553</v>
      </c>
      <c r="D528" s="15" t="s">
        <v>23</v>
      </c>
      <c r="E528" s="17" t="s">
        <v>24</v>
      </c>
      <c r="F528" s="15" t="s">
        <v>25</v>
      </c>
      <c r="G528" s="17" t="s">
        <v>87</v>
      </c>
      <c r="H528" s="17" t="s">
        <v>31</v>
      </c>
      <c r="I528" s="17" t="s">
        <v>36</v>
      </c>
      <c r="J528" s="18">
        <v>10741.1</v>
      </c>
      <c r="K528" s="19">
        <v>87884</v>
      </c>
      <c r="L528" s="19">
        <v>4339</v>
      </c>
      <c r="M528" s="20">
        <v>4692.7</v>
      </c>
      <c r="N528" s="21">
        <v>44493</v>
      </c>
      <c r="O528" s="21">
        <v>937</v>
      </c>
      <c r="P528" s="22">
        <v>12792.1</v>
      </c>
      <c r="Q528" s="23">
        <v>173879</v>
      </c>
      <c r="R528" s="23">
        <v>10</v>
      </c>
      <c r="S528" s="24" t="s">
        <v>37</v>
      </c>
      <c r="T528" s="25" t="s">
        <v>37</v>
      </c>
      <c r="U528" s="25" t="s">
        <v>37</v>
      </c>
      <c r="V528" s="18">
        <v>28225.9</v>
      </c>
      <c r="W528" s="19">
        <v>306256</v>
      </c>
      <c r="X528" s="19">
        <v>5286</v>
      </c>
    </row>
    <row r="529" spans="1:24" x14ac:dyDescent="0.2">
      <c r="A529" s="15">
        <v>2022</v>
      </c>
      <c r="B529" s="16">
        <v>8319</v>
      </c>
      <c r="C529" s="17" t="s">
        <v>553</v>
      </c>
      <c r="D529" s="15" t="s">
        <v>23</v>
      </c>
      <c r="E529" s="17" t="s">
        <v>24</v>
      </c>
      <c r="F529" s="15" t="s">
        <v>25</v>
      </c>
      <c r="G529" s="17" t="s">
        <v>46</v>
      </c>
      <c r="H529" s="17" t="s">
        <v>31</v>
      </c>
      <c r="I529" s="17" t="s">
        <v>36</v>
      </c>
      <c r="J529" s="18">
        <v>122.1</v>
      </c>
      <c r="K529" s="19">
        <v>1030</v>
      </c>
      <c r="L529" s="19">
        <v>37</v>
      </c>
      <c r="M529" s="20" t="s">
        <v>37</v>
      </c>
      <c r="N529" s="21" t="s">
        <v>37</v>
      </c>
      <c r="O529" s="21" t="s">
        <v>37</v>
      </c>
      <c r="P529" s="22" t="s">
        <v>37</v>
      </c>
      <c r="Q529" s="23" t="s">
        <v>37</v>
      </c>
      <c r="R529" s="23" t="s">
        <v>37</v>
      </c>
      <c r="S529" s="24" t="s">
        <v>37</v>
      </c>
      <c r="T529" s="25" t="s">
        <v>37</v>
      </c>
      <c r="U529" s="25" t="s">
        <v>37</v>
      </c>
      <c r="V529" s="18">
        <v>122.1</v>
      </c>
      <c r="W529" s="19">
        <v>1030</v>
      </c>
      <c r="X529" s="19">
        <v>37</v>
      </c>
    </row>
    <row r="530" spans="1:24" x14ac:dyDescent="0.2">
      <c r="A530" s="15">
        <v>2022</v>
      </c>
      <c r="B530" s="16">
        <v>8333</v>
      </c>
      <c r="C530" s="17" t="s">
        <v>554</v>
      </c>
      <c r="D530" s="15" t="s">
        <v>23</v>
      </c>
      <c r="E530" s="17" t="s">
        <v>24</v>
      </c>
      <c r="F530" s="15" t="s">
        <v>25</v>
      </c>
      <c r="G530" s="17" t="s">
        <v>65</v>
      </c>
      <c r="H530" s="17" t="s">
        <v>31</v>
      </c>
      <c r="I530" s="17" t="s">
        <v>68</v>
      </c>
      <c r="J530" s="18">
        <v>583</v>
      </c>
      <c r="K530" s="19">
        <v>3612</v>
      </c>
      <c r="L530" s="19">
        <v>421</v>
      </c>
      <c r="M530" s="20">
        <v>5</v>
      </c>
      <c r="N530" s="21">
        <v>25</v>
      </c>
      <c r="O530" s="21">
        <v>6</v>
      </c>
      <c r="P530" s="22" t="s">
        <v>37</v>
      </c>
      <c r="Q530" s="23" t="s">
        <v>37</v>
      </c>
      <c r="R530" s="23" t="s">
        <v>37</v>
      </c>
      <c r="S530" s="24" t="s">
        <v>37</v>
      </c>
      <c r="T530" s="25" t="s">
        <v>37</v>
      </c>
      <c r="U530" s="25" t="s">
        <v>37</v>
      </c>
      <c r="V530" s="18">
        <v>588</v>
      </c>
      <c r="W530" s="19">
        <v>3637</v>
      </c>
      <c r="X530" s="19">
        <v>427</v>
      </c>
    </row>
    <row r="531" spans="1:24" x14ac:dyDescent="0.2">
      <c r="A531" s="15">
        <v>2022</v>
      </c>
      <c r="B531" s="16">
        <v>8333</v>
      </c>
      <c r="C531" s="17" t="s">
        <v>554</v>
      </c>
      <c r="D531" s="15" t="s">
        <v>23</v>
      </c>
      <c r="E531" s="17" t="s">
        <v>24</v>
      </c>
      <c r="F531" s="15" t="s">
        <v>25</v>
      </c>
      <c r="G531" s="17" t="s">
        <v>67</v>
      </c>
      <c r="H531" s="17" t="s">
        <v>31</v>
      </c>
      <c r="I531" s="17" t="s">
        <v>68</v>
      </c>
      <c r="J531" s="18">
        <v>43924.2</v>
      </c>
      <c r="K531" s="19">
        <v>276206</v>
      </c>
      <c r="L531" s="19">
        <v>27518</v>
      </c>
      <c r="M531" s="20">
        <v>3134</v>
      </c>
      <c r="N531" s="21">
        <v>26520</v>
      </c>
      <c r="O531" s="21">
        <v>931</v>
      </c>
      <c r="P531" s="22">
        <v>799</v>
      </c>
      <c r="Q531" s="23">
        <v>8120</v>
      </c>
      <c r="R531" s="23">
        <v>21</v>
      </c>
      <c r="S531" s="24" t="s">
        <v>37</v>
      </c>
      <c r="T531" s="25" t="s">
        <v>37</v>
      </c>
      <c r="U531" s="25" t="s">
        <v>37</v>
      </c>
      <c r="V531" s="18">
        <v>47857.2</v>
      </c>
      <c r="W531" s="19">
        <v>310846</v>
      </c>
      <c r="X531" s="19">
        <v>28470</v>
      </c>
    </row>
    <row r="532" spans="1:24" x14ac:dyDescent="0.2">
      <c r="A532" s="15">
        <v>2022</v>
      </c>
      <c r="B532" s="16">
        <v>8333</v>
      </c>
      <c r="C532" s="17" t="s">
        <v>554</v>
      </c>
      <c r="D532" s="15" t="s">
        <v>23</v>
      </c>
      <c r="E532" s="17" t="s">
        <v>24</v>
      </c>
      <c r="F532" s="15" t="s">
        <v>25</v>
      </c>
      <c r="G532" s="17" t="s">
        <v>48</v>
      </c>
      <c r="H532" s="17" t="s">
        <v>31</v>
      </c>
      <c r="I532" s="17" t="s">
        <v>68</v>
      </c>
      <c r="J532" s="18">
        <v>10</v>
      </c>
      <c r="K532" s="19">
        <v>61</v>
      </c>
      <c r="L532" s="19">
        <v>9</v>
      </c>
      <c r="M532" s="20">
        <v>9</v>
      </c>
      <c r="N532" s="21">
        <v>60</v>
      </c>
      <c r="O532" s="21">
        <v>5</v>
      </c>
      <c r="P532" s="22" t="s">
        <v>37</v>
      </c>
      <c r="Q532" s="23" t="s">
        <v>37</v>
      </c>
      <c r="R532" s="23" t="s">
        <v>37</v>
      </c>
      <c r="S532" s="24" t="s">
        <v>37</v>
      </c>
      <c r="T532" s="25" t="s">
        <v>37</v>
      </c>
      <c r="U532" s="25" t="s">
        <v>37</v>
      </c>
      <c r="V532" s="18">
        <v>19</v>
      </c>
      <c r="W532" s="19">
        <v>121</v>
      </c>
      <c r="X532" s="19">
        <v>14</v>
      </c>
    </row>
    <row r="533" spans="1:24" x14ac:dyDescent="0.2">
      <c r="A533" s="15">
        <v>2022</v>
      </c>
      <c r="B533" s="16">
        <v>8447</v>
      </c>
      <c r="C533" s="17" t="s">
        <v>555</v>
      </c>
      <c r="D533" s="15" t="s">
        <v>23</v>
      </c>
      <c r="E533" s="17" t="s">
        <v>24</v>
      </c>
      <c r="F533" s="15" t="s">
        <v>25</v>
      </c>
      <c r="G533" s="17" t="s">
        <v>72</v>
      </c>
      <c r="H533" s="17" t="s">
        <v>31</v>
      </c>
      <c r="I533" s="17" t="s">
        <v>36</v>
      </c>
      <c r="J533" s="18">
        <v>66214.7</v>
      </c>
      <c r="K533" s="19">
        <v>520225</v>
      </c>
      <c r="L533" s="19">
        <v>35657</v>
      </c>
      <c r="M533" s="20">
        <v>29421.4</v>
      </c>
      <c r="N533" s="21">
        <v>289850</v>
      </c>
      <c r="O533" s="21">
        <v>964</v>
      </c>
      <c r="P533" s="22">
        <v>3485.4</v>
      </c>
      <c r="Q533" s="23">
        <v>43367</v>
      </c>
      <c r="R533" s="23">
        <v>4</v>
      </c>
      <c r="S533" s="24" t="s">
        <v>37</v>
      </c>
      <c r="T533" s="25" t="s">
        <v>37</v>
      </c>
      <c r="U533" s="25" t="s">
        <v>37</v>
      </c>
      <c r="V533" s="18">
        <v>99121.5</v>
      </c>
      <c r="W533" s="19">
        <v>853442</v>
      </c>
      <c r="X533" s="19">
        <v>36625</v>
      </c>
    </row>
    <row r="534" spans="1:24" x14ac:dyDescent="0.2">
      <c r="A534" s="15">
        <v>2022</v>
      </c>
      <c r="B534" s="16">
        <v>8449</v>
      </c>
      <c r="C534" s="17" t="s">
        <v>556</v>
      </c>
      <c r="D534" s="15" t="s">
        <v>23</v>
      </c>
      <c r="E534" s="17" t="s">
        <v>24</v>
      </c>
      <c r="F534" s="15" t="s">
        <v>25</v>
      </c>
      <c r="G534" s="17" t="s">
        <v>104</v>
      </c>
      <c r="H534" s="17" t="s">
        <v>27</v>
      </c>
      <c r="I534" s="17" t="s">
        <v>36</v>
      </c>
      <c r="J534" s="18">
        <v>10237.299999999999</v>
      </c>
      <c r="K534" s="19">
        <v>121179</v>
      </c>
      <c r="L534" s="19">
        <v>10280</v>
      </c>
      <c r="M534" s="20">
        <v>8485.5</v>
      </c>
      <c r="N534" s="21">
        <v>107169</v>
      </c>
      <c r="O534" s="21">
        <v>1621</v>
      </c>
      <c r="P534" s="22">
        <v>17806.900000000001</v>
      </c>
      <c r="Q534" s="23">
        <v>308798</v>
      </c>
      <c r="R534" s="23">
        <v>35</v>
      </c>
      <c r="S534" s="24" t="s">
        <v>37</v>
      </c>
      <c r="T534" s="25" t="s">
        <v>37</v>
      </c>
      <c r="U534" s="25" t="s">
        <v>37</v>
      </c>
      <c r="V534" s="18">
        <v>36529.699999999997</v>
      </c>
      <c r="W534" s="19">
        <v>537146</v>
      </c>
      <c r="X534" s="19">
        <v>11936</v>
      </c>
    </row>
    <row r="535" spans="1:24" x14ac:dyDescent="0.2">
      <c r="A535" s="15">
        <v>2022</v>
      </c>
      <c r="B535" s="16">
        <v>8548</v>
      </c>
      <c r="C535" s="17" t="s">
        <v>557</v>
      </c>
      <c r="D535" s="15" t="s">
        <v>23</v>
      </c>
      <c r="E535" s="17" t="s">
        <v>24</v>
      </c>
      <c r="F535" s="15" t="s">
        <v>25</v>
      </c>
      <c r="G535" s="17" t="s">
        <v>104</v>
      </c>
      <c r="H535" s="17" t="s">
        <v>27</v>
      </c>
      <c r="I535" s="17" t="s">
        <v>28</v>
      </c>
      <c r="J535" s="18">
        <v>1451</v>
      </c>
      <c r="K535" s="19">
        <v>9122</v>
      </c>
      <c r="L535" s="19">
        <v>842</v>
      </c>
      <c r="M535" s="20">
        <v>1152</v>
      </c>
      <c r="N535" s="21">
        <v>6408</v>
      </c>
      <c r="O535" s="21">
        <v>234</v>
      </c>
      <c r="P535" s="22">
        <v>0</v>
      </c>
      <c r="Q535" s="23">
        <v>0</v>
      </c>
      <c r="R535" s="23">
        <v>0</v>
      </c>
      <c r="S535" s="24">
        <v>0</v>
      </c>
      <c r="T535" s="25">
        <v>0</v>
      </c>
      <c r="U535" s="25">
        <v>0</v>
      </c>
      <c r="V535" s="18">
        <v>2603</v>
      </c>
      <c r="W535" s="19">
        <v>15530</v>
      </c>
      <c r="X535" s="19">
        <v>1076</v>
      </c>
    </row>
    <row r="536" spans="1:24" x14ac:dyDescent="0.2">
      <c r="A536" s="15">
        <v>2022</v>
      </c>
      <c r="B536" s="16">
        <v>8566</v>
      </c>
      <c r="C536" s="17" t="s">
        <v>558</v>
      </c>
      <c r="D536" s="15" t="s">
        <v>23</v>
      </c>
      <c r="E536" s="17" t="s">
        <v>24</v>
      </c>
      <c r="F536" s="15" t="s">
        <v>25</v>
      </c>
      <c r="G536" s="17" t="s">
        <v>273</v>
      </c>
      <c r="H536" s="17" t="s">
        <v>31</v>
      </c>
      <c r="I536" s="17" t="s">
        <v>210</v>
      </c>
      <c r="J536" s="18">
        <v>20287</v>
      </c>
      <c r="K536" s="19">
        <v>148726</v>
      </c>
      <c r="L536" s="19">
        <v>12571</v>
      </c>
      <c r="M536" s="20">
        <v>5336</v>
      </c>
      <c r="N536" s="21">
        <v>51543</v>
      </c>
      <c r="O536" s="21">
        <v>408</v>
      </c>
      <c r="P536" s="22">
        <v>56768</v>
      </c>
      <c r="Q536" s="23">
        <v>688564</v>
      </c>
      <c r="R536" s="23">
        <v>689</v>
      </c>
      <c r="S536" s="24">
        <v>0</v>
      </c>
      <c r="T536" s="25">
        <v>0</v>
      </c>
      <c r="U536" s="25">
        <v>0</v>
      </c>
      <c r="V536" s="18">
        <v>82391</v>
      </c>
      <c r="W536" s="19">
        <v>888833</v>
      </c>
      <c r="X536" s="19">
        <v>13668</v>
      </c>
    </row>
    <row r="537" spans="1:24" x14ac:dyDescent="0.2">
      <c r="A537" s="15">
        <v>2022</v>
      </c>
      <c r="B537" s="16">
        <v>8570</v>
      </c>
      <c r="C537" s="17" t="s">
        <v>559</v>
      </c>
      <c r="D537" s="15" t="s">
        <v>23</v>
      </c>
      <c r="E537" s="17" t="s">
        <v>24</v>
      </c>
      <c r="F537" s="15" t="s">
        <v>25</v>
      </c>
      <c r="G537" s="17" t="s">
        <v>311</v>
      </c>
      <c r="H537" s="17" t="s">
        <v>31</v>
      </c>
      <c r="I537" s="17" t="s">
        <v>210</v>
      </c>
      <c r="J537" s="18">
        <v>7405.6</v>
      </c>
      <c r="K537" s="19">
        <v>57610</v>
      </c>
      <c r="L537" s="19">
        <v>5045</v>
      </c>
      <c r="M537" s="20">
        <v>7662</v>
      </c>
      <c r="N537" s="21">
        <v>57190</v>
      </c>
      <c r="O537" s="21">
        <v>1371</v>
      </c>
      <c r="P537" s="22">
        <v>30403.1</v>
      </c>
      <c r="Q537" s="23">
        <v>283606</v>
      </c>
      <c r="R537" s="23">
        <v>2088</v>
      </c>
      <c r="S537" s="24" t="s">
        <v>37</v>
      </c>
      <c r="T537" s="25" t="s">
        <v>37</v>
      </c>
      <c r="U537" s="25" t="s">
        <v>37</v>
      </c>
      <c r="V537" s="18">
        <v>45470.7</v>
      </c>
      <c r="W537" s="19">
        <v>398406</v>
      </c>
      <c r="X537" s="19">
        <v>8504</v>
      </c>
    </row>
    <row r="538" spans="1:24" x14ac:dyDescent="0.2">
      <c r="A538" s="15">
        <v>2022</v>
      </c>
      <c r="B538" s="16">
        <v>8570</v>
      </c>
      <c r="C538" s="17" t="s">
        <v>559</v>
      </c>
      <c r="D538" s="15" t="s">
        <v>23</v>
      </c>
      <c r="E538" s="17" t="s">
        <v>24</v>
      </c>
      <c r="F538" s="15" t="s">
        <v>25</v>
      </c>
      <c r="G538" s="17" t="s">
        <v>241</v>
      </c>
      <c r="H538" s="17" t="s">
        <v>31</v>
      </c>
      <c r="I538" s="17" t="s">
        <v>210</v>
      </c>
      <c r="J538" s="18">
        <v>1123</v>
      </c>
      <c r="K538" s="19">
        <v>8700</v>
      </c>
      <c r="L538" s="19">
        <v>757</v>
      </c>
      <c r="M538" s="20">
        <v>994.1</v>
      </c>
      <c r="N538" s="21">
        <v>7657</v>
      </c>
      <c r="O538" s="21">
        <v>194</v>
      </c>
      <c r="P538" s="22">
        <v>9868.9</v>
      </c>
      <c r="Q538" s="23">
        <v>80013</v>
      </c>
      <c r="R538" s="23">
        <v>1046</v>
      </c>
      <c r="S538" s="24" t="s">
        <v>37</v>
      </c>
      <c r="T538" s="25" t="s">
        <v>37</v>
      </c>
      <c r="U538" s="25" t="s">
        <v>37</v>
      </c>
      <c r="V538" s="18">
        <v>11986</v>
      </c>
      <c r="W538" s="19">
        <v>96370</v>
      </c>
      <c r="X538" s="19">
        <v>1997</v>
      </c>
    </row>
    <row r="539" spans="1:24" x14ac:dyDescent="0.2">
      <c r="A539" s="15">
        <v>2022</v>
      </c>
      <c r="B539" s="16">
        <v>8571</v>
      </c>
      <c r="C539" s="17" t="s">
        <v>560</v>
      </c>
      <c r="D539" s="15" t="s">
        <v>23</v>
      </c>
      <c r="E539" s="17" t="s">
        <v>24</v>
      </c>
      <c r="F539" s="15" t="s">
        <v>25</v>
      </c>
      <c r="G539" s="17" t="s">
        <v>67</v>
      </c>
      <c r="H539" s="17" t="s">
        <v>27</v>
      </c>
      <c r="I539" s="17" t="s">
        <v>68</v>
      </c>
      <c r="J539" s="18">
        <v>46241.7</v>
      </c>
      <c r="K539" s="19">
        <v>395074</v>
      </c>
      <c r="L539" s="19">
        <v>37111</v>
      </c>
      <c r="M539" s="20">
        <v>63433.3</v>
      </c>
      <c r="N539" s="21">
        <v>615000</v>
      </c>
      <c r="O539" s="21">
        <v>6012</v>
      </c>
      <c r="P539" s="22">
        <v>14484.7</v>
      </c>
      <c r="Q539" s="23">
        <v>163164</v>
      </c>
      <c r="R539" s="23">
        <v>190</v>
      </c>
      <c r="S539" s="24">
        <v>0</v>
      </c>
      <c r="T539" s="25">
        <v>0</v>
      </c>
      <c r="U539" s="25">
        <v>0</v>
      </c>
      <c r="V539" s="18">
        <v>124159.7</v>
      </c>
      <c r="W539" s="19">
        <v>1173238</v>
      </c>
      <c r="X539" s="19">
        <v>43313</v>
      </c>
    </row>
    <row r="540" spans="1:24" x14ac:dyDescent="0.2">
      <c r="A540" s="15">
        <v>2022</v>
      </c>
      <c r="B540" s="16">
        <v>8620</v>
      </c>
      <c r="C540" s="17" t="s">
        <v>561</v>
      </c>
      <c r="D540" s="15" t="s">
        <v>23</v>
      </c>
      <c r="E540" s="17" t="s">
        <v>24</v>
      </c>
      <c r="F540" s="15" t="s">
        <v>25</v>
      </c>
      <c r="G540" s="17" t="s">
        <v>92</v>
      </c>
      <c r="H540" s="17" t="s">
        <v>31</v>
      </c>
      <c r="I540" s="17" t="s">
        <v>93</v>
      </c>
      <c r="J540" s="18">
        <v>72668</v>
      </c>
      <c r="K540" s="19">
        <v>478196</v>
      </c>
      <c r="L540" s="19">
        <v>24773</v>
      </c>
      <c r="M540" s="20">
        <v>26118</v>
      </c>
      <c r="N540" s="21">
        <v>174483</v>
      </c>
      <c r="O540" s="21">
        <v>7982</v>
      </c>
      <c r="P540" s="22">
        <v>1081</v>
      </c>
      <c r="Q540" s="23">
        <v>13042</v>
      </c>
      <c r="R540" s="23">
        <v>2</v>
      </c>
      <c r="S540" s="24" t="s">
        <v>37</v>
      </c>
      <c r="T540" s="25" t="s">
        <v>37</v>
      </c>
      <c r="U540" s="25" t="s">
        <v>37</v>
      </c>
      <c r="V540" s="18">
        <v>99867</v>
      </c>
      <c r="W540" s="19">
        <v>665721</v>
      </c>
      <c r="X540" s="19">
        <v>32757</v>
      </c>
    </row>
    <row r="541" spans="1:24" x14ac:dyDescent="0.2">
      <c r="A541" s="15">
        <v>2022</v>
      </c>
      <c r="B541" s="16">
        <v>8699</v>
      </c>
      <c r="C541" s="17" t="s">
        <v>562</v>
      </c>
      <c r="D541" s="15" t="s">
        <v>23</v>
      </c>
      <c r="E541" s="17" t="s">
        <v>24</v>
      </c>
      <c r="F541" s="15" t="s">
        <v>25</v>
      </c>
      <c r="G541" s="17" t="s">
        <v>438</v>
      </c>
      <c r="H541" s="17" t="s">
        <v>31</v>
      </c>
      <c r="I541" s="17" t="s">
        <v>154</v>
      </c>
      <c r="J541" s="18">
        <v>3079.6</v>
      </c>
      <c r="K541" s="19">
        <v>36398</v>
      </c>
      <c r="L541" s="19">
        <v>2035</v>
      </c>
      <c r="M541" s="20">
        <v>397</v>
      </c>
      <c r="N541" s="21">
        <v>4493</v>
      </c>
      <c r="O541" s="21">
        <v>151</v>
      </c>
      <c r="P541" s="22">
        <v>1.5</v>
      </c>
      <c r="Q541" s="23">
        <v>5</v>
      </c>
      <c r="R541" s="23">
        <v>3</v>
      </c>
      <c r="S541" s="24">
        <v>0</v>
      </c>
      <c r="T541" s="25">
        <v>0</v>
      </c>
      <c r="U541" s="25">
        <v>0</v>
      </c>
      <c r="V541" s="18">
        <v>3478.1</v>
      </c>
      <c r="W541" s="19">
        <v>40896</v>
      </c>
      <c r="X541" s="19">
        <v>2189</v>
      </c>
    </row>
    <row r="542" spans="1:24" x14ac:dyDescent="0.2">
      <c r="A542" s="15">
        <v>2022</v>
      </c>
      <c r="B542" s="16">
        <v>8699</v>
      </c>
      <c r="C542" s="17" t="s">
        <v>562</v>
      </c>
      <c r="D542" s="15" t="s">
        <v>23</v>
      </c>
      <c r="E542" s="17" t="s">
        <v>24</v>
      </c>
      <c r="F542" s="15" t="s">
        <v>25</v>
      </c>
      <c r="G542" s="17" t="s">
        <v>89</v>
      </c>
      <c r="H542" s="17" t="s">
        <v>31</v>
      </c>
      <c r="I542" s="17" t="s">
        <v>154</v>
      </c>
      <c r="J542" s="18">
        <v>62173.1</v>
      </c>
      <c r="K542" s="19">
        <v>736037</v>
      </c>
      <c r="L542" s="19">
        <v>39738</v>
      </c>
      <c r="M542" s="20">
        <v>17104.7</v>
      </c>
      <c r="N542" s="21">
        <v>208529</v>
      </c>
      <c r="O542" s="21">
        <v>3258</v>
      </c>
      <c r="P542" s="22">
        <v>5697.8</v>
      </c>
      <c r="Q542" s="23">
        <v>93574</v>
      </c>
      <c r="R542" s="23">
        <v>507</v>
      </c>
      <c r="S542" s="24" t="s">
        <v>37</v>
      </c>
      <c r="T542" s="25" t="s">
        <v>37</v>
      </c>
      <c r="U542" s="25" t="s">
        <v>37</v>
      </c>
      <c r="V542" s="18">
        <v>84975.6</v>
      </c>
      <c r="W542" s="19">
        <v>1038140</v>
      </c>
      <c r="X542" s="19">
        <v>43503</v>
      </c>
    </row>
    <row r="543" spans="1:24" x14ac:dyDescent="0.2">
      <c r="A543" s="15">
        <v>2022</v>
      </c>
      <c r="B543" s="16">
        <v>8723</v>
      </c>
      <c r="C543" s="17" t="s">
        <v>563</v>
      </c>
      <c r="D543" s="15" t="s">
        <v>23</v>
      </c>
      <c r="E543" s="17" t="s">
        <v>24</v>
      </c>
      <c r="F543" s="15" t="s">
        <v>25</v>
      </c>
      <c r="G543" s="17" t="s">
        <v>82</v>
      </c>
      <c r="H543" s="17" t="s">
        <v>27</v>
      </c>
      <c r="I543" s="17" t="s">
        <v>36</v>
      </c>
      <c r="J543" s="18">
        <v>21340</v>
      </c>
      <c r="K543" s="19">
        <v>188945</v>
      </c>
      <c r="L543" s="19">
        <v>25580</v>
      </c>
      <c r="M543" s="20">
        <v>31722</v>
      </c>
      <c r="N543" s="21">
        <v>319607</v>
      </c>
      <c r="O543" s="21">
        <v>4526</v>
      </c>
      <c r="P543" s="22">
        <v>43241</v>
      </c>
      <c r="Q543" s="23">
        <v>597237</v>
      </c>
      <c r="R543" s="23">
        <v>175</v>
      </c>
      <c r="S543" s="24" t="s">
        <v>37</v>
      </c>
      <c r="T543" s="25" t="s">
        <v>37</v>
      </c>
      <c r="U543" s="25" t="s">
        <v>37</v>
      </c>
      <c r="V543" s="18">
        <v>96303</v>
      </c>
      <c r="W543" s="19">
        <v>1105789</v>
      </c>
      <c r="X543" s="19">
        <v>30281</v>
      </c>
    </row>
    <row r="544" spans="1:24" x14ac:dyDescent="0.2">
      <c r="A544" s="15">
        <v>2022</v>
      </c>
      <c r="B544" s="16">
        <v>8748</v>
      </c>
      <c r="C544" s="17" t="s">
        <v>564</v>
      </c>
      <c r="D544" s="15" t="s">
        <v>23</v>
      </c>
      <c r="E544" s="17" t="s">
        <v>24</v>
      </c>
      <c r="F544" s="15" t="s">
        <v>25</v>
      </c>
      <c r="G544" s="17" t="s">
        <v>26</v>
      </c>
      <c r="H544" s="17" t="s">
        <v>27</v>
      </c>
      <c r="I544" s="17" t="s">
        <v>28</v>
      </c>
      <c r="J544" s="18">
        <v>16937</v>
      </c>
      <c r="K544" s="19">
        <v>135703</v>
      </c>
      <c r="L544" s="19">
        <v>9182</v>
      </c>
      <c r="M544" s="20">
        <v>10641</v>
      </c>
      <c r="N544" s="21">
        <v>76300</v>
      </c>
      <c r="O544" s="21">
        <v>2799</v>
      </c>
      <c r="P544" s="22">
        <v>1274</v>
      </c>
      <c r="Q544" s="23">
        <v>11944</v>
      </c>
      <c r="R544" s="23">
        <v>2</v>
      </c>
      <c r="S544" s="24">
        <v>0</v>
      </c>
      <c r="T544" s="25">
        <v>0</v>
      </c>
      <c r="U544" s="25">
        <v>0</v>
      </c>
      <c r="V544" s="18">
        <v>28852</v>
      </c>
      <c r="W544" s="19">
        <v>223947</v>
      </c>
      <c r="X544" s="19">
        <v>11983</v>
      </c>
    </row>
    <row r="545" spans="1:24" x14ac:dyDescent="0.2">
      <c r="A545" s="15">
        <v>2022</v>
      </c>
      <c r="B545" s="16">
        <v>8761</v>
      </c>
      <c r="C545" s="17" t="s">
        <v>565</v>
      </c>
      <c r="D545" s="15" t="s">
        <v>23</v>
      </c>
      <c r="E545" s="17" t="s">
        <v>24</v>
      </c>
      <c r="F545" s="15" t="s">
        <v>25</v>
      </c>
      <c r="G545" s="17" t="s">
        <v>161</v>
      </c>
      <c r="H545" s="17" t="s">
        <v>31</v>
      </c>
      <c r="I545" s="17" t="s">
        <v>32</v>
      </c>
      <c r="J545" s="18">
        <v>26771.7</v>
      </c>
      <c r="K545" s="19">
        <v>180296</v>
      </c>
      <c r="L545" s="19">
        <v>14530</v>
      </c>
      <c r="M545" s="20">
        <v>13283.9</v>
      </c>
      <c r="N545" s="21">
        <v>99625</v>
      </c>
      <c r="O545" s="21">
        <v>3226</v>
      </c>
      <c r="P545" s="22">
        <v>10113.700000000001</v>
      </c>
      <c r="Q545" s="23">
        <v>96760</v>
      </c>
      <c r="R545" s="23">
        <v>22</v>
      </c>
      <c r="S545" s="24">
        <v>0</v>
      </c>
      <c r="T545" s="25">
        <v>0</v>
      </c>
      <c r="U545" s="25">
        <v>0</v>
      </c>
      <c r="V545" s="18">
        <v>50169.3</v>
      </c>
      <c r="W545" s="19">
        <v>376681</v>
      </c>
      <c r="X545" s="19">
        <v>17778</v>
      </c>
    </row>
    <row r="546" spans="1:24" x14ac:dyDescent="0.2">
      <c r="A546" s="15">
        <v>2022</v>
      </c>
      <c r="B546" s="16">
        <v>8764</v>
      </c>
      <c r="C546" s="17" t="s">
        <v>566</v>
      </c>
      <c r="D546" s="15" t="s">
        <v>23</v>
      </c>
      <c r="E546" s="17" t="s">
        <v>24</v>
      </c>
      <c r="F546" s="15" t="s">
        <v>25</v>
      </c>
      <c r="G546" s="17" t="s">
        <v>98</v>
      </c>
      <c r="H546" s="17" t="s">
        <v>31</v>
      </c>
      <c r="I546" s="17" t="s">
        <v>28</v>
      </c>
      <c r="J546" s="18">
        <v>45699</v>
      </c>
      <c r="K546" s="19">
        <v>358970</v>
      </c>
      <c r="L546" s="19">
        <v>25447</v>
      </c>
      <c r="M546" s="20">
        <v>19856</v>
      </c>
      <c r="N546" s="21">
        <v>140606</v>
      </c>
      <c r="O546" s="21">
        <v>6258</v>
      </c>
      <c r="P546" s="22">
        <v>22091</v>
      </c>
      <c r="Q546" s="23">
        <v>294642</v>
      </c>
      <c r="R546" s="23">
        <v>18</v>
      </c>
      <c r="S546" s="24">
        <v>0</v>
      </c>
      <c r="T546" s="25">
        <v>0</v>
      </c>
      <c r="U546" s="25">
        <v>0</v>
      </c>
      <c r="V546" s="18">
        <v>87646</v>
      </c>
      <c r="W546" s="19">
        <v>794218</v>
      </c>
      <c r="X546" s="19">
        <v>31723</v>
      </c>
    </row>
    <row r="547" spans="1:24" x14ac:dyDescent="0.2">
      <c r="A547" s="15">
        <v>2022</v>
      </c>
      <c r="B547" s="16">
        <v>8773</v>
      </c>
      <c r="C547" s="17" t="s">
        <v>567</v>
      </c>
      <c r="D547" s="15" t="s">
        <v>23</v>
      </c>
      <c r="E547" s="17" t="s">
        <v>24</v>
      </c>
      <c r="F547" s="15" t="s">
        <v>25</v>
      </c>
      <c r="G547" s="17" t="s">
        <v>311</v>
      </c>
      <c r="H547" s="17" t="s">
        <v>31</v>
      </c>
      <c r="I547" s="17" t="s">
        <v>470</v>
      </c>
      <c r="J547" s="18">
        <v>83033.100000000006</v>
      </c>
      <c r="K547" s="19">
        <v>688858</v>
      </c>
      <c r="L547" s="19">
        <v>49312</v>
      </c>
      <c r="M547" s="20">
        <v>52885.4</v>
      </c>
      <c r="N547" s="21">
        <v>519271</v>
      </c>
      <c r="O547" s="21">
        <v>10842</v>
      </c>
      <c r="P547" s="22">
        <v>6769</v>
      </c>
      <c r="Q547" s="23">
        <v>65024</v>
      </c>
      <c r="R547" s="23">
        <v>20</v>
      </c>
      <c r="S547" s="24" t="s">
        <v>37</v>
      </c>
      <c r="T547" s="25" t="s">
        <v>37</v>
      </c>
      <c r="U547" s="25" t="s">
        <v>37</v>
      </c>
      <c r="V547" s="18">
        <v>142687.5</v>
      </c>
      <c r="W547" s="19">
        <v>1273153</v>
      </c>
      <c r="X547" s="19">
        <v>60174</v>
      </c>
    </row>
    <row r="548" spans="1:24" x14ac:dyDescent="0.2">
      <c r="A548" s="15">
        <v>2022</v>
      </c>
      <c r="B548" s="16">
        <v>8774</v>
      </c>
      <c r="C548" s="17" t="s">
        <v>568</v>
      </c>
      <c r="D548" s="15" t="s">
        <v>23</v>
      </c>
      <c r="E548" s="17" t="s">
        <v>24</v>
      </c>
      <c r="F548" s="15" t="s">
        <v>25</v>
      </c>
      <c r="G548" s="17" t="s">
        <v>203</v>
      </c>
      <c r="H548" s="17" t="s">
        <v>27</v>
      </c>
      <c r="I548" s="17" t="s">
        <v>136</v>
      </c>
      <c r="J548" s="18">
        <v>15360</v>
      </c>
      <c r="K548" s="19">
        <v>110165</v>
      </c>
      <c r="L548" s="19">
        <v>14976</v>
      </c>
      <c r="M548" s="20">
        <v>29694</v>
      </c>
      <c r="N548" s="21">
        <v>232144</v>
      </c>
      <c r="O548" s="21">
        <v>2890</v>
      </c>
      <c r="P548" s="22">
        <v>4947</v>
      </c>
      <c r="Q548" s="23">
        <v>47036</v>
      </c>
      <c r="R548" s="23">
        <v>22</v>
      </c>
      <c r="S548" s="24" t="s">
        <v>37</v>
      </c>
      <c r="T548" s="25" t="s">
        <v>37</v>
      </c>
      <c r="U548" s="25" t="s">
        <v>37</v>
      </c>
      <c r="V548" s="18">
        <v>50001</v>
      </c>
      <c r="W548" s="19">
        <v>389345</v>
      </c>
      <c r="X548" s="19">
        <v>17888</v>
      </c>
    </row>
    <row r="549" spans="1:24" x14ac:dyDescent="0.2">
      <c r="A549" s="15">
        <v>2022</v>
      </c>
      <c r="B549" s="16">
        <v>8786</v>
      </c>
      <c r="C549" s="17" t="s">
        <v>569</v>
      </c>
      <c r="D549" s="15" t="s">
        <v>23</v>
      </c>
      <c r="E549" s="17" t="s">
        <v>24</v>
      </c>
      <c r="F549" s="15" t="s">
        <v>25</v>
      </c>
      <c r="G549" s="17" t="s">
        <v>48</v>
      </c>
      <c r="H549" s="17" t="s">
        <v>31</v>
      </c>
      <c r="I549" s="17" t="s">
        <v>48</v>
      </c>
      <c r="J549" s="18">
        <v>138810</v>
      </c>
      <c r="K549" s="19">
        <v>1070438</v>
      </c>
      <c r="L549" s="19">
        <v>78610</v>
      </c>
      <c r="M549" s="20">
        <v>30413</v>
      </c>
      <c r="N549" s="21">
        <v>227239</v>
      </c>
      <c r="O549" s="21">
        <v>11853</v>
      </c>
      <c r="P549" s="22">
        <v>3509</v>
      </c>
      <c r="Q549" s="23">
        <v>35545</v>
      </c>
      <c r="R549" s="23">
        <v>12</v>
      </c>
      <c r="S549" s="24" t="s">
        <v>37</v>
      </c>
      <c r="T549" s="25" t="s">
        <v>37</v>
      </c>
      <c r="U549" s="25" t="s">
        <v>37</v>
      </c>
      <c r="V549" s="18">
        <v>172732</v>
      </c>
      <c r="W549" s="19">
        <v>1333222</v>
      </c>
      <c r="X549" s="19">
        <v>90475</v>
      </c>
    </row>
    <row r="550" spans="1:24" x14ac:dyDescent="0.2">
      <c r="A550" s="15">
        <v>2022</v>
      </c>
      <c r="B550" s="16">
        <v>8795</v>
      </c>
      <c r="C550" s="17" t="s">
        <v>570</v>
      </c>
      <c r="D550" s="15" t="s">
        <v>23</v>
      </c>
      <c r="E550" s="17" t="s">
        <v>24</v>
      </c>
      <c r="F550" s="15" t="s">
        <v>25</v>
      </c>
      <c r="G550" s="17" t="s">
        <v>142</v>
      </c>
      <c r="H550" s="17" t="s">
        <v>27</v>
      </c>
      <c r="I550" s="17" t="s">
        <v>571</v>
      </c>
      <c r="J550" s="18">
        <v>46411.5</v>
      </c>
      <c r="K550" s="19">
        <v>385270</v>
      </c>
      <c r="L550" s="19">
        <v>28797</v>
      </c>
      <c r="M550" s="20">
        <v>5504</v>
      </c>
      <c r="N550" s="21">
        <v>66241</v>
      </c>
      <c r="O550" s="21">
        <v>2170</v>
      </c>
      <c r="P550" s="22">
        <v>12363</v>
      </c>
      <c r="Q550" s="23">
        <v>164196</v>
      </c>
      <c r="R550" s="23">
        <v>609</v>
      </c>
      <c r="S550" s="24" t="s">
        <v>37</v>
      </c>
      <c r="T550" s="25" t="s">
        <v>37</v>
      </c>
      <c r="U550" s="25" t="s">
        <v>37</v>
      </c>
      <c r="V550" s="18">
        <v>64278.5</v>
      </c>
      <c r="W550" s="19">
        <v>615707</v>
      </c>
      <c r="X550" s="19">
        <v>31576</v>
      </c>
    </row>
    <row r="551" spans="1:24" x14ac:dyDescent="0.2">
      <c r="A551" s="15">
        <v>2022</v>
      </c>
      <c r="B551" s="16">
        <v>8840</v>
      </c>
      <c r="C551" s="17" t="s">
        <v>572</v>
      </c>
      <c r="D551" s="15" t="s">
        <v>23</v>
      </c>
      <c r="E551" s="17" t="s">
        <v>24</v>
      </c>
      <c r="F551" s="15" t="s">
        <v>25</v>
      </c>
      <c r="G551" s="17" t="s">
        <v>117</v>
      </c>
      <c r="H551" s="17" t="s">
        <v>27</v>
      </c>
      <c r="I551" s="17" t="s">
        <v>36</v>
      </c>
      <c r="J551" s="18">
        <v>9099</v>
      </c>
      <c r="K551" s="19">
        <v>65991</v>
      </c>
      <c r="L551" s="19">
        <v>5827</v>
      </c>
      <c r="M551" s="20">
        <v>14695</v>
      </c>
      <c r="N551" s="21">
        <v>110750</v>
      </c>
      <c r="O551" s="21">
        <v>1080</v>
      </c>
      <c r="P551" s="22">
        <v>5105</v>
      </c>
      <c r="Q551" s="23">
        <v>44050</v>
      </c>
      <c r="R551" s="23">
        <v>1</v>
      </c>
      <c r="S551" s="24" t="s">
        <v>37</v>
      </c>
      <c r="T551" s="25" t="s">
        <v>37</v>
      </c>
      <c r="U551" s="25" t="s">
        <v>37</v>
      </c>
      <c r="V551" s="18">
        <v>28899</v>
      </c>
      <c r="W551" s="19">
        <v>220791</v>
      </c>
      <c r="X551" s="19">
        <v>6908</v>
      </c>
    </row>
    <row r="552" spans="1:24" x14ac:dyDescent="0.2">
      <c r="A552" s="15">
        <v>2022</v>
      </c>
      <c r="B552" s="16">
        <v>8846</v>
      </c>
      <c r="C552" s="17" t="s">
        <v>573</v>
      </c>
      <c r="D552" s="15" t="s">
        <v>23</v>
      </c>
      <c r="E552" s="17" t="s">
        <v>24</v>
      </c>
      <c r="F552" s="15" t="s">
        <v>25</v>
      </c>
      <c r="G552" s="17" t="s">
        <v>104</v>
      </c>
      <c r="H552" s="17" t="s">
        <v>27</v>
      </c>
      <c r="I552" s="17" t="s">
        <v>28</v>
      </c>
      <c r="J552" s="18">
        <v>14835</v>
      </c>
      <c r="K552" s="19">
        <v>121019</v>
      </c>
      <c r="L552" s="19">
        <v>9879</v>
      </c>
      <c r="M552" s="20">
        <v>15673</v>
      </c>
      <c r="N552" s="21">
        <v>121559</v>
      </c>
      <c r="O552" s="21">
        <v>2988</v>
      </c>
      <c r="P552" s="22">
        <v>5332</v>
      </c>
      <c r="Q552" s="23">
        <v>71828</v>
      </c>
      <c r="R552" s="23">
        <v>2</v>
      </c>
      <c r="S552" s="24">
        <v>0</v>
      </c>
      <c r="T552" s="25">
        <v>0</v>
      </c>
      <c r="U552" s="25">
        <v>0</v>
      </c>
      <c r="V552" s="18">
        <v>35840</v>
      </c>
      <c r="W552" s="19">
        <v>314406</v>
      </c>
      <c r="X552" s="19">
        <v>12869</v>
      </c>
    </row>
    <row r="553" spans="1:24" x14ac:dyDescent="0.2">
      <c r="A553" s="15">
        <v>2022</v>
      </c>
      <c r="B553" s="16">
        <v>8883</v>
      </c>
      <c r="C553" s="17" t="s">
        <v>574</v>
      </c>
      <c r="D553" s="15" t="s">
        <v>23</v>
      </c>
      <c r="E553" s="17" t="s">
        <v>24</v>
      </c>
      <c r="F553" s="15" t="s">
        <v>25</v>
      </c>
      <c r="G553" s="17" t="s">
        <v>134</v>
      </c>
      <c r="H553" s="17" t="s">
        <v>27</v>
      </c>
      <c r="I553" s="17" t="s">
        <v>135</v>
      </c>
      <c r="J553" s="18">
        <v>3787</v>
      </c>
      <c r="K553" s="19">
        <v>33699</v>
      </c>
      <c r="L553" s="19">
        <v>3907</v>
      </c>
      <c r="M553" s="20">
        <v>2315</v>
      </c>
      <c r="N553" s="21">
        <v>21012</v>
      </c>
      <c r="O553" s="21">
        <v>1509</v>
      </c>
      <c r="P553" s="22">
        <v>2187.6999999999998</v>
      </c>
      <c r="Q553" s="23">
        <v>23074</v>
      </c>
      <c r="R553" s="23">
        <v>77</v>
      </c>
      <c r="S553" s="24">
        <v>0</v>
      </c>
      <c r="T553" s="25">
        <v>0</v>
      </c>
      <c r="U553" s="25">
        <v>0</v>
      </c>
      <c r="V553" s="18">
        <v>8289.7000000000007</v>
      </c>
      <c r="W553" s="19">
        <v>77785</v>
      </c>
      <c r="X553" s="19">
        <v>5493</v>
      </c>
    </row>
    <row r="554" spans="1:24" x14ac:dyDescent="0.2">
      <c r="A554" s="15">
        <v>2022</v>
      </c>
      <c r="B554" s="16">
        <v>8883</v>
      </c>
      <c r="C554" s="17" t="s">
        <v>574</v>
      </c>
      <c r="D554" s="15" t="s">
        <v>112</v>
      </c>
      <c r="E554" s="17" t="s">
        <v>113</v>
      </c>
      <c r="F554" s="15" t="s">
        <v>25</v>
      </c>
      <c r="G554" s="17" t="s">
        <v>134</v>
      </c>
      <c r="H554" s="17" t="s">
        <v>27</v>
      </c>
      <c r="I554" s="17" t="s">
        <v>135</v>
      </c>
      <c r="J554" s="18">
        <v>0</v>
      </c>
      <c r="K554" s="19">
        <v>0</v>
      </c>
      <c r="L554" s="19">
        <v>0</v>
      </c>
      <c r="M554" s="20">
        <v>1.9</v>
      </c>
      <c r="N554" s="21">
        <v>40</v>
      </c>
      <c r="O554" s="21">
        <v>2</v>
      </c>
      <c r="P554" s="22">
        <v>687.7</v>
      </c>
      <c r="Q554" s="23">
        <v>37199</v>
      </c>
      <c r="R554" s="23">
        <v>1</v>
      </c>
      <c r="S554" s="24">
        <v>0</v>
      </c>
      <c r="T554" s="25">
        <v>0</v>
      </c>
      <c r="U554" s="25">
        <v>0</v>
      </c>
      <c r="V554" s="18">
        <v>689.6</v>
      </c>
      <c r="W554" s="19">
        <v>37239</v>
      </c>
      <c r="X554" s="19">
        <v>3</v>
      </c>
    </row>
    <row r="555" spans="1:24" x14ac:dyDescent="0.2">
      <c r="A555" s="15">
        <v>2022</v>
      </c>
      <c r="B555" s="16">
        <v>8884</v>
      </c>
      <c r="C555" s="17" t="s">
        <v>575</v>
      </c>
      <c r="D555" s="15" t="s">
        <v>23</v>
      </c>
      <c r="E555" s="17" t="s">
        <v>24</v>
      </c>
      <c r="F555" s="15" t="s">
        <v>25</v>
      </c>
      <c r="G555" s="17" t="s">
        <v>80</v>
      </c>
      <c r="H555" s="17" t="s">
        <v>27</v>
      </c>
      <c r="I555" s="17" t="s">
        <v>36</v>
      </c>
      <c r="J555" s="18">
        <v>22053.7</v>
      </c>
      <c r="K555" s="19">
        <v>167412</v>
      </c>
      <c r="L555" s="19">
        <v>10716</v>
      </c>
      <c r="M555" s="20">
        <v>18462.5</v>
      </c>
      <c r="N555" s="21">
        <v>140989</v>
      </c>
      <c r="O555" s="21">
        <v>3041</v>
      </c>
      <c r="P555" s="22" t="s">
        <v>37</v>
      </c>
      <c r="Q555" s="23" t="s">
        <v>37</v>
      </c>
      <c r="R555" s="23" t="s">
        <v>37</v>
      </c>
      <c r="S555" s="24" t="s">
        <v>37</v>
      </c>
      <c r="T555" s="25" t="s">
        <v>37</v>
      </c>
      <c r="U555" s="25" t="s">
        <v>37</v>
      </c>
      <c r="V555" s="18">
        <v>40516.199999999997</v>
      </c>
      <c r="W555" s="19">
        <v>308401</v>
      </c>
      <c r="X555" s="19">
        <v>13757</v>
      </c>
    </row>
    <row r="556" spans="1:24" x14ac:dyDescent="0.2">
      <c r="A556" s="15">
        <v>2022</v>
      </c>
      <c r="B556" s="16">
        <v>8898</v>
      </c>
      <c r="C556" s="17" t="s">
        <v>576</v>
      </c>
      <c r="D556" s="15" t="s">
        <v>23</v>
      </c>
      <c r="E556" s="17" t="s">
        <v>24</v>
      </c>
      <c r="F556" s="15" t="s">
        <v>25</v>
      </c>
      <c r="G556" s="17" t="s">
        <v>92</v>
      </c>
      <c r="H556" s="17" t="s">
        <v>31</v>
      </c>
      <c r="I556" s="17" t="s">
        <v>93</v>
      </c>
      <c r="J556" s="18">
        <v>36592.699999999997</v>
      </c>
      <c r="K556" s="19">
        <v>234901</v>
      </c>
      <c r="L556" s="19">
        <v>21070</v>
      </c>
      <c r="M556" s="20">
        <v>7815.5</v>
      </c>
      <c r="N556" s="21">
        <v>61027</v>
      </c>
      <c r="O556" s="21">
        <v>1447</v>
      </c>
      <c r="P556" s="22">
        <v>7817.8</v>
      </c>
      <c r="Q556" s="23">
        <v>89787</v>
      </c>
      <c r="R556" s="23">
        <v>9</v>
      </c>
      <c r="S556" s="24" t="s">
        <v>37</v>
      </c>
      <c r="T556" s="25" t="s">
        <v>37</v>
      </c>
      <c r="U556" s="25" t="s">
        <v>37</v>
      </c>
      <c r="V556" s="18">
        <v>52226</v>
      </c>
      <c r="W556" s="19">
        <v>385715</v>
      </c>
      <c r="X556" s="19">
        <v>22526</v>
      </c>
    </row>
    <row r="557" spans="1:24" x14ac:dyDescent="0.2">
      <c r="A557" s="15">
        <v>2022</v>
      </c>
      <c r="B557" s="16">
        <v>8934</v>
      </c>
      <c r="C557" s="17" t="s">
        <v>577</v>
      </c>
      <c r="D557" s="15" t="s">
        <v>23</v>
      </c>
      <c r="E557" s="17" t="s">
        <v>24</v>
      </c>
      <c r="F557" s="15" t="s">
        <v>25</v>
      </c>
      <c r="G557" s="17" t="s">
        <v>175</v>
      </c>
      <c r="H557" s="17" t="s">
        <v>31</v>
      </c>
      <c r="I557" s="17" t="s">
        <v>176</v>
      </c>
      <c r="J557" s="18">
        <v>36376.1</v>
      </c>
      <c r="K557" s="19">
        <v>323867</v>
      </c>
      <c r="L557" s="19">
        <v>22666</v>
      </c>
      <c r="M557" s="20">
        <v>6080</v>
      </c>
      <c r="N557" s="21">
        <v>59755</v>
      </c>
      <c r="O557" s="21">
        <v>2449</v>
      </c>
      <c r="P557" s="22">
        <v>4244.2</v>
      </c>
      <c r="Q557" s="23">
        <v>47486</v>
      </c>
      <c r="R557" s="23">
        <v>117</v>
      </c>
      <c r="S557" s="24" t="s">
        <v>37</v>
      </c>
      <c r="T557" s="25" t="s">
        <v>37</v>
      </c>
      <c r="U557" s="25" t="s">
        <v>37</v>
      </c>
      <c r="V557" s="18">
        <v>46700.3</v>
      </c>
      <c r="W557" s="19">
        <v>431108</v>
      </c>
      <c r="X557" s="19">
        <v>25232</v>
      </c>
    </row>
    <row r="558" spans="1:24" x14ac:dyDescent="0.2">
      <c r="A558" s="15">
        <v>2022</v>
      </c>
      <c r="B558" s="16">
        <v>8973</v>
      </c>
      <c r="C558" s="17" t="s">
        <v>578</v>
      </c>
      <c r="D558" s="15" t="s">
        <v>23</v>
      </c>
      <c r="E558" s="17" t="s">
        <v>24</v>
      </c>
      <c r="F558" s="15" t="s">
        <v>25</v>
      </c>
      <c r="G558" s="17" t="s">
        <v>203</v>
      </c>
      <c r="H558" s="17" t="s">
        <v>27</v>
      </c>
      <c r="I558" s="17" t="s">
        <v>136</v>
      </c>
      <c r="J558" s="18">
        <v>12928.3</v>
      </c>
      <c r="K558" s="19">
        <v>105020</v>
      </c>
      <c r="L558" s="19">
        <v>11396</v>
      </c>
      <c r="M558" s="20">
        <v>4158.7</v>
      </c>
      <c r="N558" s="21">
        <v>42022</v>
      </c>
      <c r="O558" s="21">
        <v>1800</v>
      </c>
      <c r="P558" s="22">
        <v>10006</v>
      </c>
      <c r="Q558" s="23">
        <v>73583</v>
      </c>
      <c r="R558" s="23">
        <v>163</v>
      </c>
      <c r="S558" s="24" t="s">
        <v>37</v>
      </c>
      <c r="T558" s="25" t="s">
        <v>37</v>
      </c>
      <c r="U558" s="25" t="s">
        <v>37</v>
      </c>
      <c r="V558" s="18">
        <v>27093</v>
      </c>
      <c r="W558" s="19">
        <v>220625</v>
      </c>
      <c r="X558" s="19">
        <v>13359</v>
      </c>
    </row>
    <row r="559" spans="1:24" x14ac:dyDescent="0.2">
      <c r="A559" s="15">
        <v>2022</v>
      </c>
      <c r="B559" s="16">
        <v>9023</v>
      </c>
      <c r="C559" s="17" t="s">
        <v>579</v>
      </c>
      <c r="D559" s="15" t="s">
        <v>23</v>
      </c>
      <c r="E559" s="17" t="s">
        <v>24</v>
      </c>
      <c r="F559" s="15" t="s">
        <v>25</v>
      </c>
      <c r="G559" s="17" t="s">
        <v>98</v>
      </c>
      <c r="H559" s="17" t="s">
        <v>27</v>
      </c>
      <c r="I559" s="17" t="s">
        <v>28</v>
      </c>
      <c r="J559" s="18">
        <v>5101</v>
      </c>
      <c r="K559" s="19">
        <v>43840</v>
      </c>
      <c r="L559" s="19">
        <v>3531</v>
      </c>
      <c r="M559" s="20">
        <v>6942</v>
      </c>
      <c r="N559" s="21">
        <v>60455</v>
      </c>
      <c r="O559" s="21">
        <v>998</v>
      </c>
      <c r="P559" s="22">
        <v>6662</v>
      </c>
      <c r="Q559" s="23">
        <v>100178</v>
      </c>
      <c r="R559" s="23">
        <v>5</v>
      </c>
      <c r="S559" s="24">
        <v>0</v>
      </c>
      <c r="T559" s="25">
        <v>0</v>
      </c>
      <c r="U559" s="25">
        <v>0</v>
      </c>
      <c r="V559" s="18">
        <v>18705</v>
      </c>
      <c r="W559" s="19">
        <v>204473</v>
      </c>
      <c r="X559" s="19">
        <v>4534</v>
      </c>
    </row>
    <row r="560" spans="1:24" x14ac:dyDescent="0.2">
      <c r="A560" s="15">
        <v>2022</v>
      </c>
      <c r="B560" s="16">
        <v>9087</v>
      </c>
      <c r="C560" s="17" t="s">
        <v>580</v>
      </c>
      <c r="D560" s="15" t="s">
        <v>23</v>
      </c>
      <c r="E560" s="17" t="s">
        <v>24</v>
      </c>
      <c r="F560" s="15" t="s">
        <v>25</v>
      </c>
      <c r="G560" s="17" t="s">
        <v>67</v>
      </c>
      <c r="H560" s="17" t="s">
        <v>27</v>
      </c>
      <c r="I560" s="17" t="s">
        <v>68</v>
      </c>
      <c r="J560" s="18">
        <v>10135</v>
      </c>
      <c r="K560" s="19">
        <v>80340</v>
      </c>
      <c r="L560" s="19">
        <v>7332</v>
      </c>
      <c r="M560" s="20">
        <v>5875</v>
      </c>
      <c r="N560" s="21">
        <v>56550</v>
      </c>
      <c r="O560" s="21">
        <v>716</v>
      </c>
      <c r="P560" s="22">
        <v>8491</v>
      </c>
      <c r="Q560" s="23">
        <v>130138</v>
      </c>
      <c r="R560" s="23">
        <v>2</v>
      </c>
      <c r="S560" s="24" t="s">
        <v>37</v>
      </c>
      <c r="T560" s="25" t="s">
        <v>37</v>
      </c>
      <c r="U560" s="25" t="s">
        <v>37</v>
      </c>
      <c r="V560" s="18">
        <v>24501</v>
      </c>
      <c r="W560" s="19">
        <v>267028</v>
      </c>
      <c r="X560" s="19">
        <v>8050</v>
      </c>
    </row>
    <row r="561" spans="1:24" x14ac:dyDescent="0.2">
      <c r="A561" s="15">
        <v>2022</v>
      </c>
      <c r="B561" s="16">
        <v>9094</v>
      </c>
      <c r="C561" s="17" t="s">
        <v>581</v>
      </c>
      <c r="D561" s="15" t="s">
        <v>23</v>
      </c>
      <c r="E561" s="17" t="s">
        <v>24</v>
      </c>
      <c r="F561" s="15" t="s">
        <v>25</v>
      </c>
      <c r="G561" s="17" t="s">
        <v>54</v>
      </c>
      <c r="H561" s="17" t="s">
        <v>27</v>
      </c>
      <c r="I561" s="17" t="s">
        <v>28</v>
      </c>
      <c r="J561" s="18">
        <v>311177</v>
      </c>
      <c r="K561" s="19">
        <v>2651084</v>
      </c>
      <c r="L561" s="19">
        <v>172205</v>
      </c>
      <c r="M561" s="20">
        <v>240709</v>
      </c>
      <c r="N561" s="21">
        <v>2096510</v>
      </c>
      <c r="O561" s="21">
        <v>21269</v>
      </c>
      <c r="P561" s="22">
        <v>33544</v>
      </c>
      <c r="Q561" s="23">
        <v>450252</v>
      </c>
      <c r="R561" s="23">
        <v>28</v>
      </c>
      <c r="S561" s="24">
        <v>0</v>
      </c>
      <c r="T561" s="25">
        <v>0</v>
      </c>
      <c r="U561" s="25">
        <v>0</v>
      </c>
      <c r="V561" s="18">
        <v>585430</v>
      </c>
      <c r="W561" s="19">
        <v>5197846</v>
      </c>
      <c r="X561" s="19">
        <v>193502</v>
      </c>
    </row>
    <row r="562" spans="1:24" x14ac:dyDescent="0.2">
      <c r="A562" s="15">
        <v>2022</v>
      </c>
      <c r="B562" s="16">
        <v>9096</v>
      </c>
      <c r="C562" s="17" t="s">
        <v>582</v>
      </c>
      <c r="D562" s="15" t="s">
        <v>23</v>
      </c>
      <c r="E562" s="17" t="s">
        <v>24</v>
      </c>
      <c r="F562" s="15" t="s">
        <v>25</v>
      </c>
      <c r="G562" s="17" t="s">
        <v>80</v>
      </c>
      <c r="H562" s="17" t="s">
        <v>27</v>
      </c>
      <c r="I562" s="17" t="s">
        <v>36</v>
      </c>
      <c r="J562" s="18">
        <v>102150</v>
      </c>
      <c r="K562" s="19">
        <v>851520</v>
      </c>
      <c r="L562" s="19">
        <v>58774</v>
      </c>
      <c r="M562" s="20">
        <v>120293</v>
      </c>
      <c r="N562" s="21">
        <v>1130261</v>
      </c>
      <c r="O562" s="21">
        <v>12091</v>
      </c>
      <c r="P562" s="22" t="s">
        <v>37</v>
      </c>
      <c r="Q562" s="23" t="s">
        <v>37</v>
      </c>
      <c r="R562" s="23" t="s">
        <v>37</v>
      </c>
      <c r="S562" s="24" t="s">
        <v>37</v>
      </c>
      <c r="T562" s="25" t="s">
        <v>37</v>
      </c>
      <c r="U562" s="25" t="s">
        <v>37</v>
      </c>
      <c r="V562" s="18">
        <v>222443</v>
      </c>
      <c r="W562" s="19">
        <v>1981781</v>
      </c>
      <c r="X562" s="19">
        <v>70865</v>
      </c>
    </row>
    <row r="563" spans="1:24" x14ac:dyDescent="0.2">
      <c r="A563" s="15">
        <v>2022</v>
      </c>
      <c r="B563" s="16">
        <v>9124</v>
      </c>
      <c r="C563" s="17" t="s">
        <v>583</v>
      </c>
      <c r="D563" s="15" t="s">
        <v>23</v>
      </c>
      <c r="E563" s="17" t="s">
        <v>24</v>
      </c>
      <c r="F563" s="15" t="s">
        <v>25</v>
      </c>
      <c r="G563" s="17" t="s">
        <v>35</v>
      </c>
      <c r="H563" s="17" t="s">
        <v>27</v>
      </c>
      <c r="I563" s="17" t="s">
        <v>36</v>
      </c>
      <c r="J563" s="18">
        <v>1667.7</v>
      </c>
      <c r="K563" s="19">
        <v>11403</v>
      </c>
      <c r="L563" s="19">
        <v>1313</v>
      </c>
      <c r="M563" s="20">
        <v>1017.3</v>
      </c>
      <c r="N563" s="21">
        <v>7265</v>
      </c>
      <c r="O563" s="21">
        <v>278</v>
      </c>
      <c r="P563" s="22">
        <v>0</v>
      </c>
      <c r="Q563" s="23">
        <v>0</v>
      </c>
      <c r="R563" s="23">
        <v>0</v>
      </c>
      <c r="S563" s="24">
        <v>0</v>
      </c>
      <c r="T563" s="25">
        <v>0</v>
      </c>
      <c r="U563" s="25">
        <v>0</v>
      </c>
      <c r="V563" s="18">
        <v>2685</v>
      </c>
      <c r="W563" s="19">
        <v>18668</v>
      </c>
      <c r="X563" s="19">
        <v>1591</v>
      </c>
    </row>
    <row r="564" spans="1:24" x14ac:dyDescent="0.2">
      <c r="A564" s="15">
        <v>2022</v>
      </c>
      <c r="B564" s="16">
        <v>9130</v>
      </c>
      <c r="C564" s="17" t="s">
        <v>584</v>
      </c>
      <c r="D564" s="15" t="s">
        <v>23</v>
      </c>
      <c r="E564" s="17" t="s">
        <v>24</v>
      </c>
      <c r="F564" s="15" t="s">
        <v>25</v>
      </c>
      <c r="G564" s="17" t="s">
        <v>46</v>
      </c>
      <c r="H564" s="17" t="s">
        <v>27</v>
      </c>
      <c r="I564" s="17" t="s">
        <v>36</v>
      </c>
      <c r="J564" s="18">
        <v>6129</v>
      </c>
      <c r="K564" s="19">
        <v>56403</v>
      </c>
      <c r="L564" s="19">
        <v>6613</v>
      </c>
      <c r="M564" s="20">
        <v>9616</v>
      </c>
      <c r="N564" s="21">
        <v>101881</v>
      </c>
      <c r="O564" s="21">
        <v>996</v>
      </c>
      <c r="P564" s="22">
        <v>8991</v>
      </c>
      <c r="Q564" s="23">
        <v>112228</v>
      </c>
      <c r="R564" s="23">
        <v>3</v>
      </c>
      <c r="S564" s="24">
        <v>0</v>
      </c>
      <c r="T564" s="25">
        <v>0</v>
      </c>
      <c r="U564" s="25">
        <v>0</v>
      </c>
      <c r="V564" s="18">
        <v>24736</v>
      </c>
      <c r="W564" s="19">
        <v>270512</v>
      </c>
      <c r="X564" s="19">
        <v>7612</v>
      </c>
    </row>
    <row r="565" spans="1:24" x14ac:dyDescent="0.2">
      <c r="A565" s="15">
        <v>2022</v>
      </c>
      <c r="B565" s="16">
        <v>9187</v>
      </c>
      <c r="C565" s="17" t="s">
        <v>585</v>
      </c>
      <c r="D565" s="15" t="s">
        <v>23</v>
      </c>
      <c r="E565" s="17" t="s">
        <v>24</v>
      </c>
      <c r="F565" s="15" t="s">
        <v>25</v>
      </c>
      <c r="G565" s="17" t="s">
        <v>438</v>
      </c>
      <c r="H565" s="17" t="s">
        <v>27</v>
      </c>
      <c r="I565" s="17" t="s">
        <v>196</v>
      </c>
      <c r="J565" s="18">
        <v>26390</v>
      </c>
      <c r="K565" s="19">
        <v>323413</v>
      </c>
      <c r="L565" s="19">
        <v>26559</v>
      </c>
      <c r="M565" s="20">
        <v>26119.7</v>
      </c>
      <c r="N565" s="21">
        <v>368321</v>
      </c>
      <c r="O565" s="21">
        <v>4532</v>
      </c>
      <c r="P565" s="22">
        <v>3835.4</v>
      </c>
      <c r="Q565" s="23">
        <v>71510</v>
      </c>
      <c r="R565" s="23">
        <v>6</v>
      </c>
      <c r="S565" s="24">
        <v>0</v>
      </c>
      <c r="T565" s="25">
        <v>0</v>
      </c>
      <c r="U565" s="25">
        <v>0</v>
      </c>
      <c r="V565" s="18">
        <v>56345.1</v>
      </c>
      <c r="W565" s="19">
        <v>763244</v>
      </c>
      <c r="X565" s="19">
        <v>31097</v>
      </c>
    </row>
    <row r="566" spans="1:24" x14ac:dyDescent="0.2">
      <c r="A566" s="15">
        <v>2022</v>
      </c>
      <c r="B566" s="16">
        <v>9191</v>
      </c>
      <c r="C566" s="17" t="s">
        <v>586</v>
      </c>
      <c r="D566" s="15" t="s">
        <v>23</v>
      </c>
      <c r="E566" s="17" t="s">
        <v>24</v>
      </c>
      <c r="F566" s="15" t="s">
        <v>25</v>
      </c>
      <c r="G566" s="17" t="s">
        <v>438</v>
      </c>
      <c r="H566" s="17" t="s">
        <v>51</v>
      </c>
      <c r="I566" s="17" t="s">
        <v>587</v>
      </c>
      <c r="J566" s="18">
        <v>626554.69999999995</v>
      </c>
      <c r="K566" s="19">
        <v>5854670</v>
      </c>
      <c r="L566" s="19">
        <v>498920</v>
      </c>
      <c r="M566" s="20">
        <v>335895.9</v>
      </c>
      <c r="N566" s="21">
        <v>4154032</v>
      </c>
      <c r="O566" s="21">
        <v>73044</v>
      </c>
      <c r="P566" s="22">
        <v>363915.1</v>
      </c>
      <c r="Q566" s="23">
        <v>5118360</v>
      </c>
      <c r="R566" s="23">
        <v>19803</v>
      </c>
      <c r="S566" s="24" t="s">
        <v>37</v>
      </c>
      <c r="T566" s="25" t="s">
        <v>37</v>
      </c>
      <c r="U566" s="25" t="s">
        <v>37</v>
      </c>
      <c r="V566" s="18">
        <v>1326365.7</v>
      </c>
      <c r="W566" s="19">
        <v>15127062</v>
      </c>
      <c r="X566" s="19">
        <v>591767</v>
      </c>
    </row>
    <row r="567" spans="1:24" x14ac:dyDescent="0.2">
      <c r="A567" s="15">
        <v>2022</v>
      </c>
      <c r="B567" s="16">
        <v>9191</v>
      </c>
      <c r="C567" s="17" t="s">
        <v>586</v>
      </c>
      <c r="D567" s="15" t="s">
        <v>23</v>
      </c>
      <c r="E567" s="17" t="s">
        <v>24</v>
      </c>
      <c r="F567" s="15" t="s">
        <v>25</v>
      </c>
      <c r="G567" s="17" t="s">
        <v>168</v>
      </c>
      <c r="H567" s="17" t="s">
        <v>51</v>
      </c>
      <c r="I567" s="17" t="s">
        <v>587</v>
      </c>
      <c r="J567" s="18">
        <v>20619.5</v>
      </c>
      <c r="K567" s="19">
        <v>201454</v>
      </c>
      <c r="L567" s="19">
        <v>13883</v>
      </c>
      <c r="M567" s="20">
        <v>13462.9</v>
      </c>
      <c r="N567" s="21">
        <v>152563</v>
      </c>
      <c r="O567" s="21">
        <v>3630</v>
      </c>
      <c r="P567" s="22">
        <v>26495.9</v>
      </c>
      <c r="Q567" s="23">
        <v>341376</v>
      </c>
      <c r="R567" s="23">
        <v>2318</v>
      </c>
      <c r="S567" s="24" t="s">
        <v>37</v>
      </c>
      <c r="T567" s="25" t="s">
        <v>37</v>
      </c>
      <c r="U567" s="25" t="s">
        <v>37</v>
      </c>
      <c r="V567" s="18">
        <v>60578.3</v>
      </c>
      <c r="W567" s="19">
        <v>695393</v>
      </c>
      <c r="X567" s="19">
        <v>19831</v>
      </c>
    </row>
    <row r="568" spans="1:24" x14ac:dyDescent="0.2">
      <c r="A568" s="15">
        <v>2022</v>
      </c>
      <c r="B568" s="16">
        <v>9216</v>
      </c>
      <c r="C568" s="17" t="s">
        <v>588</v>
      </c>
      <c r="D568" s="15" t="s">
        <v>23</v>
      </c>
      <c r="E568" s="17" t="s">
        <v>24</v>
      </c>
      <c r="F568" s="15" t="s">
        <v>25</v>
      </c>
      <c r="G568" s="17" t="s">
        <v>57</v>
      </c>
      <c r="H568" s="17" t="s">
        <v>153</v>
      </c>
      <c r="I568" s="17" t="s">
        <v>589</v>
      </c>
      <c r="J568" s="18">
        <v>304217</v>
      </c>
      <c r="K568" s="19">
        <v>1949606</v>
      </c>
      <c r="L568" s="19">
        <v>139162</v>
      </c>
      <c r="M568" s="20">
        <v>243240</v>
      </c>
      <c r="N568" s="21">
        <v>1556508</v>
      </c>
      <c r="O568" s="21">
        <v>21656</v>
      </c>
      <c r="P568" s="22">
        <v>14222</v>
      </c>
      <c r="Q568" s="23">
        <v>78257</v>
      </c>
      <c r="R568" s="23">
        <v>812</v>
      </c>
      <c r="S568" s="24" t="s">
        <v>37</v>
      </c>
      <c r="T568" s="25" t="s">
        <v>37</v>
      </c>
      <c r="U568" s="25" t="s">
        <v>37</v>
      </c>
      <c r="V568" s="18">
        <v>561679</v>
      </c>
      <c r="W568" s="19">
        <v>3584371</v>
      </c>
      <c r="X568" s="19">
        <v>161630</v>
      </c>
    </row>
    <row r="569" spans="1:24" x14ac:dyDescent="0.2">
      <c r="A569" s="15">
        <v>2022</v>
      </c>
      <c r="B569" s="16">
        <v>9230</v>
      </c>
      <c r="C569" s="17" t="s">
        <v>590</v>
      </c>
      <c r="D569" s="15" t="s">
        <v>23</v>
      </c>
      <c r="E569" s="17" t="s">
        <v>24</v>
      </c>
      <c r="F569" s="15" t="s">
        <v>25</v>
      </c>
      <c r="G569" s="17" t="s">
        <v>87</v>
      </c>
      <c r="H569" s="17" t="s">
        <v>27</v>
      </c>
      <c r="I569" s="17" t="s">
        <v>36</v>
      </c>
      <c r="J569" s="18">
        <v>3164.3</v>
      </c>
      <c r="K569" s="19">
        <v>23119</v>
      </c>
      <c r="L569" s="19">
        <v>2719</v>
      </c>
      <c r="M569" s="20">
        <v>4158.3999999999996</v>
      </c>
      <c r="N569" s="21">
        <v>41001</v>
      </c>
      <c r="O569" s="21">
        <v>463</v>
      </c>
      <c r="P569" s="22">
        <v>1187</v>
      </c>
      <c r="Q569" s="23">
        <v>14469</v>
      </c>
      <c r="R569" s="23">
        <v>1</v>
      </c>
      <c r="S569" s="24">
        <v>0</v>
      </c>
      <c r="T569" s="25">
        <v>0</v>
      </c>
      <c r="U569" s="25">
        <v>0</v>
      </c>
      <c r="V569" s="18">
        <v>8509.7000000000007</v>
      </c>
      <c r="W569" s="19">
        <v>78589</v>
      </c>
      <c r="X569" s="19">
        <v>3183</v>
      </c>
    </row>
    <row r="570" spans="1:24" x14ac:dyDescent="0.2">
      <c r="A570" s="15">
        <v>2022</v>
      </c>
      <c r="B570" s="16">
        <v>9231</v>
      </c>
      <c r="C570" s="17" t="s">
        <v>591</v>
      </c>
      <c r="D570" s="15" t="s">
        <v>23</v>
      </c>
      <c r="E570" s="17" t="s">
        <v>24</v>
      </c>
      <c r="F570" s="15" t="s">
        <v>25</v>
      </c>
      <c r="G570" s="17" t="s">
        <v>175</v>
      </c>
      <c r="H570" s="17" t="s">
        <v>27</v>
      </c>
      <c r="I570" s="17" t="s">
        <v>77</v>
      </c>
      <c r="J570" s="18">
        <v>76111.899999999994</v>
      </c>
      <c r="K570" s="19">
        <v>538039</v>
      </c>
      <c r="L570" s="19">
        <v>53424</v>
      </c>
      <c r="M570" s="20">
        <v>50668.3</v>
      </c>
      <c r="N570" s="21">
        <v>398079</v>
      </c>
      <c r="O570" s="21">
        <v>5170</v>
      </c>
      <c r="P570" s="22">
        <v>6678.9</v>
      </c>
      <c r="Q570" s="23">
        <v>68403</v>
      </c>
      <c r="R570" s="23">
        <v>13</v>
      </c>
      <c r="S570" s="24">
        <v>0</v>
      </c>
      <c r="T570" s="25">
        <v>0</v>
      </c>
      <c r="U570" s="25">
        <v>0</v>
      </c>
      <c r="V570" s="18">
        <v>133459.1</v>
      </c>
      <c r="W570" s="19">
        <v>1004521</v>
      </c>
      <c r="X570" s="19">
        <v>58607</v>
      </c>
    </row>
    <row r="571" spans="1:24" x14ac:dyDescent="0.2">
      <c r="A571" s="15">
        <v>2022</v>
      </c>
      <c r="B571" s="16">
        <v>9246</v>
      </c>
      <c r="C571" s="17" t="s">
        <v>592</v>
      </c>
      <c r="D571" s="15" t="s">
        <v>23</v>
      </c>
      <c r="E571" s="17" t="s">
        <v>24</v>
      </c>
      <c r="F571" s="15" t="s">
        <v>25</v>
      </c>
      <c r="G571" s="17" t="s">
        <v>78</v>
      </c>
      <c r="H571" s="17" t="s">
        <v>31</v>
      </c>
      <c r="I571" s="17" t="s">
        <v>77</v>
      </c>
      <c r="J571" s="18">
        <v>26638.7</v>
      </c>
      <c r="K571" s="19">
        <v>244593</v>
      </c>
      <c r="L571" s="19">
        <v>14558</v>
      </c>
      <c r="M571" s="20">
        <v>20561.400000000001</v>
      </c>
      <c r="N571" s="21">
        <v>209842</v>
      </c>
      <c r="O571" s="21">
        <v>5629</v>
      </c>
      <c r="P571" s="22">
        <v>11051.8</v>
      </c>
      <c r="Q571" s="23">
        <v>185166</v>
      </c>
      <c r="R571" s="23">
        <v>11</v>
      </c>
      <c r="S571" s="24" t="s">
        <v>37</v>
      </c>
      <c r="T571" s="25" t="s">
        <v>37</v>
      </c>
      <c r="U571" s="25" t="s">
        <v>37</v>
      </c>
      <c r="V571" s="18">
        <v>58251.9</v>
      </c>
      <c r="W571" s="19">
        <v>639601</v>
      </c>
      <c r="X571" s="19">
        <v>20198</v>
      </c>
    </row>
    <row r="572" spans="1:24" x14ac:dyDescent="0.2">
      <c r="A572" s="15">
        <v>2022</v>
      </c>
      <c r="B572" s="16">
        <v>9273</v>
      </c>
      <c r="C572" s="17" t="s">
        <v>593</v>
      </c>
      <c r="D572" s="15" t="s">
        <v>23</v>
      </c>
      <c r="E572" s="17" t="s">
        <v>24</v>
      </c>
      <c r="F572" s="15" t="s">
        <v>25</v>
      </c>
      <c r="G572" s="17" t="s">
        <v>72</v>
      </c>
      <c r="H572" s="17" t="s">
        <v>51</v>
      </c>
      <c r="I572" s="17" t="s">
        <v>36</v>
      </c>
      <c r="J572" s="18">
        <v>688487</v>
      </c>
      <c r="K572" s="19">
        <v>5305095</v>
      </c>
      <c r="L572" s="19">
        <v>458585</v>
      </c>
      <c r="M572" s="20">
        <v>247884</v>
      </c>
      <c r="N572" s="21">
        <v>1839646</v>
      </c>
      <c r="O572" s="21">
        <v>55253</v>
      </c>
      <c r="P572" s="22">
        <v>625352</v>
      </c>
      <c r="Q572" s="23">
        <v>6091677</v>
      </c>
      <c r="R572" s="23">
        <v>5481</v>
      </c>
      <c r="S572" s="24">
        <v>0</v>
      </c>
      <c r="T572" s="25">
        <v>0</v>
      </c>
      <c r="U572" s="25">
        <v>0</v>
      </c>
      <c r="V572" s="18">
        <v>1561723</v>
      </c>
      <c r="W572" s="19">
        <v>13236418</v>
      </c>
      <c r="X572" s="19">
        <v>519319</v>
      </c>
    </row>
    <row r="573" spans="1:24" x14ac:dyDescent="0.2">
      <c r="A573" s="15">
        <v>2022</v>
      </c>
      <c r="B573" s="16">
        <v>9292</v>
      </c>
      <c r="C573" s="17" t="s">
        <v>594</v>
      </c>
      <c r="D573" s="15" t="s">
        <v>23</v>
      </c>
      <c r="E573" s="17" t="s">
        <v>24</v>
      </c>
      <c r="F573" s="15" t="s">
        <v>25</v>
      </c>
      <c r="G573" s="17" t="s">
        <v>104</v>
      </c>
      <c r="H573" s="17" t="s">
        <v>31</v>
      </c>
      <c r="I573" s="17" t="s">
        <v>32</v>
      </c>
      <c r="J573" s="18">
        <v>51078</v>
      </c>
      <c r="K573" s="19">
        <v>358189</v>
      </c>
      <c r="L573" s="19">
        <v>26404</v>
      </c>
      <c r="M573" s="20">
        <v>7167</v>
      </c>
      <c r="N573" s="21">
        <v>58419</v>
      </c>
      <c r="O573" s="21">
        <v>1305</v>
      </c>
      <c r="P573" s="22">
        <v>13242</v>
      </c>
      <c r="Q573" s="23">
        <v>179701</v>
      </c>
      <c r="R573" s="23">
        <v>10</v>
      </c>
      <c r="S573" s="24" t="s">
        <v>37</v>
      </c>
      <c r="T573" s="25" t="s">
        <v>37</v>
      </c>
      <c r="U573" s="25" t="s">
        <v>37</v>
      </c>
      <c r="V573" s="18">
        <v>71487</v>
      </c>
      <c r="W573" s="19">
        <v>596309</v>
      </c>
      <c r="X573" s="19">
        <v>27719</v>
      </c>
    </row>
    <row r="574" spans="1:24" x14ac:dyDescent="0.2">
      <c r="A574" s="15">
        <v>2022</v>
      </c>
      <c r="B574" s="16">
        <v>9324</v>
      </c>
      <c r="C574" s="17" t="s">
        <v>595</v>
      </c>
      <c r="D574" s="15" t="s">
        <v>23</v>
      </c>
      <c r="E574" s="17" t="s">
        <v>24</v>
      </c>
      <c r="F574" s="15" t="s">
        <v>25</v>
      </c>
      <c r="G574" s="17" t="s">
        <v>72</v>
      </c>
      <c r="H574" s="17" t="s">
        <v>51</v>
      </c>
      <c r="I574" s="17" t="s">
        <v>32</v>
      </c>
      <c r="J574" s="18">
        <v>683180</v>
      </c>
      <c r="K574" s="19">
        <v>4331864</v>
      </c>
      <c r="L574" s="19">
        <v>416618</v>
      </c>
      <c r="M574" s="20">
        <v>472095</v>
      </c>
      <c r="N574" s="21">
        <v>3978163</v>
      </c>
      <c r="O574" s="21">
        <v>55873</v>
      </c>
      <c r="P574" s="22">
        <v>554938</v>
      </c>
      <c r="Q574" s="23">
        <v>6589410</v>
      </c>
      <c r="R574" s="23">
        <v>4025</v>
      </c>
      <c r="S574" s="24">
        <v>0</v>
      </c>
      <c r="T574" s="25">
        <v>0</v>
      </c>
      <c r="U574" s="25">
        <v>0</v>
      </c>
      <c r="V574" s="18">
        <v>1710213</v>
      </c>
      <c r="W574" s="19">
        <v>14899437</v>
      </c>
      <c r="X574" s="19">
        <v>476516</v>
      </c>
    </row>
    <row r="575" spans="1:24" x14ac:dyDescent="0.2">
      <c r="A575" s="15">
        <v>2022</v>
      </c>
      <c r="B575" s="16">
        <v>9324</v>
      </c>
      <c r="C575" s="17" t="s">
        <v>595</v>
      </c>
      <c r="D575" s="15" t="s">
        <v>23</v>
      </c>
      <c r="E575" s="17" t="s">
        <v>24</v>
      </c>
      <c r="F575" s="15" t="s">
        <v>25</v>
      </c>
      <c r="G575" s="17" t="s">
        <v>82</v>
      </c>
      <c r="H575" s="17" t="s">
        <v>51</v>
      </c>
      <c r="I575" s="17" t="s">
        <v>32</v>
      </c>
      <c r="J575" s="18">
        <v>189196</v>
      </c>
      <c r="K575" s="19">
        <v>1175727</v>
      </c>
      <c r="L575" s="19">
        <v>111731</v>
      </c>
      <c r="M575" s="20">
        <v>100295</v>
      </c>
      <c r="N575" s="21">
        <v>767758</v>
      </c>
      <c r="O575" s="21">
        <v>18647</v>
      </c>
      <c r="P575" s="22">
        <v>71104</v>
      </c>
      <c r="Q575" s="23">
        <v>676252</v>
      </c>
      <c r="R575" s="23">
        <v>771</v>
      </c>
      <c r="S575" s="24">
        <v>0</v>
      </c>
      <c r="T575" s="25">
        <v>0</v>
      </c>
      <c r="U575" s="25">
        <v>0</v>
      </c>
      <c r="V575" s="18">
        <v>360595</v>
      </c>
      <c r="W575" s="19">
        <v>2619737</v>
      </c>
      <c r="X575" s="19">
        <v>131149</v>
      </c>
    </row>
    <row r="576" spans="1:24" x14ac:dyDescent="0.2">
      <c r="A576" s="15">
        <v>2022</v>
      </c>
      <c r="B576" s="16">
        <v>9324</v>
      </c>
      <c r="C576" s="17" t="s">
        <v>595</v>
      </c>
      <c r="D576" s="15" t="s">
        <v>112</v>
      </c>
      <c r="E576" s="17" t="s">
        <v>113</v>
      </c>
      <c r="F576" s="15" t="s">
        <v>25</v>
      </c>
      <c r="G576" s="17" t="s">
        <v>82</v>
      </c>
      <c r="H576" s="17" t="s">
        <v>51</v>
      </c>
      <c r="I576" s="17" t="s">
        <v>32</v>
      </c>
      <c r="J576" s="18">
        <v>0</v>
      </c>
      <c r="K576" s="19">
        <v>0</v>
      </c>
      <c r="L576" s="19">
        <v>0</v>
      </c>
      <c r="M576" s="20">
        <v>999</v>
      </c>
      <c r="N576" s="21">
        <v>49476</v>
      </c>
      <c r="O576" s="21">
        <v>24</v>
      </c>
      <c r="P576" s="22">
        <v>3590</v>
      </c>
      <c r="Q576" s="23">
        <v>226449</v>
      </c>
      <c r="R576" s="23">
        <v>21</v>
      </c>
      <c r="S576" s="24">
        <v>0</v>
      </c>
      <c r="T576" s="25">
        <v>0</v>
      </c>
      <c r="U576" s="25">
        <v>0</v>
      </c>
      <c r="V576" s="18">
        <v>4589</v>
      </c>
      <c r="W576" s="19">
        <v>275925</v>
      </c>
      <c r="X576" s="19">
        <v>45</v>
      </c>
    </row>
    <row r="577" spans="1:24" x14ac:dyDescent="0.2">
      <c r="A577" s="15">
        <v>2022</v>
      </c>
      <c r="B577" s="16">
        <v>9331</v>
      </c>
      <c r="C577" s="17" t="s">
        <v>596</v>
      </c>
      <c r="D577" s="15" t="s">
        <v>23</v>
      </c>
      <c r="E577" s="17" t="s">
        <v>24</v>
      </c>
      <c r="F577" s="15" t="s">
        <v>25</v>
      </c>
      <c r="G577" s="17" t="s">
        <v>175</v>
      </c>
      <c r="H577" s="17" t="s">
        <v>31</v>
      </c>
      <c r="I577" s="17" t="s">
        <v>176</v>
      </c>
      <c r="J577" s="18">
        <v>52004.4</v>
      </c>
      <c r="K577" s="19">
        <v>451739</v>
      </c>
      <c r="L577" s="19">
        <v>29201</v>
      </c>
      <c r="M577" s="20">
        <v>8154</v>
      </c>
      <c r="N577" s="21">
        <v>85230</v>
      </c>
      <c r="O577" s="21">
        <v>2190</v>
      </c>
      <c r="P577" s="22">
        <v>2813.3</v>
      </c>
      <c r="Q577" s="23">
        <v>41690</v>
      </c>
      <c r="R577" s="23">
        <v>14</v>
      </c>
      <c r="S577" s="24" t="s">
        <v>37</v>
      </c>
      <c r="T577" s="25" t="s">
        <v>37</v>
      </c>
      <c r="U577" s="25" t="s">
        <v>37</v>
      </c>
      <c r="V577" s="18">
        <v>62971.7</v>
      </c>
      <c r="W577" s="19">
        <v>578659</v>
      </c>
      <c r="X577" s="19">
        <v>31405</v>
      </c>
    </row>
    <row r="578" spans="1:24" x14ac:dyDescent="0.2">
      <c r="A578" s="15">
        <v>2022</v>
      </c>
      <c r="B578" s="16">
        <v>9336</v>
      </c>
      <c r="C578" s="17" t="s">
        <v>597</v>
      </c>
      <c r="D578" s="15" t="s">
        <v>23</v>
      </c>
      <c r="E578" s="17" t="s">
        <v>24</v>
      </c>
      <c r="F578" s="15" t="s">
        <v>25</v>
      </c>
      <c r="G578" s="17" t="s">
        <v>311</v>
      </c>
      <c r="H578" s="17" t="s">
        <v>31</v>
      </c>
      <c r="I578" s="17" t="s">
        <v>470</v>
      </c>
      <c r="J578" s="18">
        <v>243062</v>
      </c>
      <c r="K578" s="19">
        <v>1701697</v>
      </c>
      <c r="L578" s="19">
        <v>158050</v>
      </c>
      <c r="M578" s="20">
        <v>101149</v>
      </c>
      <c r="N578" s="21">
        <v>845049</v>
      </c>
      <c r="O578" s="21">
        <v>13828</v>
      </c>
      <c r="P578" s="22">
        <v>7387</v>
      </c>
      <c r="Q578" s="23">
        <v>82922</v>
      </c>
      <c r="R578" s="23">
        <v>11</v>
      </c>
      <c r="S578" s="24" t="s">
        <v>37</v>
      </c>
      <c r="T578" s="25" t="s">
        <v>37</v>
      </c>
      <c r="U578" s="25" t="s">
        <v>37</v>
      </c>
      <c r="V578" s="18">
        <v>351598</v>
      </c>
      <c r="W578" s="19">
        <v>2629668</v>
      </c>
      <c r="X578" s="19">
        <v>171889</v>
      </c>
    </row>
    <row r="579" spans="1:24" x14ac:dyDescent="0.2">
      <c r="A579" s="15">
        <v>2022</v>
      </c>
      <c r="B579" s="16">
        <v>9417</v>
      </c>
      <c r="C579" s="17" t="s">
        <v>598</v>
      </c>
      <c r="D579" s="15" t="s">
        <v>23</v>
      </c>
      <c r="E579" s="17" t="s">
        <v>24</v>
      </c>
      <c r="F579" s="15" t="s">
        <v>25</v>
      </c>
      <c r="G579" s="17" t="s">
        <v>87</v>
      </c>
      <c r="H579" s="17" t="s">
        <v>51</v>
      </c>
      <c r="I579" s="17" t="s">
        <v>36</v>
      </c>
      <c r="J579" s="18">
        <v>673265</v>
      </c>
      <c r="K579" s="19">
        <v>3792663</v>
      </c>
      <c r="L579" s="19">
        <v>412497</v>
      </c>
      <c r="M579" s="20">
        <v>549442</v>
      </c>
      <c r="N579" s="21">
        <v>4082352</v>
      </c>
      <c r="O579" s="21">
        <v>85507</v>
      </c>
      <c r="P579" s="22">
        <v>537437</v>
      </c>
      <c r="Q579" s="23">
        <v>6428251</v>
      </c>
      <c r="R579" s="23">
        <v>1374</v>
      </c>
      <c r="S579" s="24">
        <v>0</v>
      </c>
      <c r="T579" s="25">
        <v>0</v>
      </c>
      <c r="U579" s="25">
        <v>0</v>
      </c>
      <c r="V579" s="18">
        <v>1760144</v>
      </c>
      <c r="W579" s="19">
        <v>14303266</v>
      </c>
      <c r="X579" s="19">
        <v>499378</v>
      </c>
    </row>
    <row r="580" spans="1:24" x14ac:dyDescent="0.2">
      <c r="A580" s="15">
        <v>2022</v>
      </c>
      <c r="B580" s="16">
        <v>9425</v>
      </c>
      <c r="C580" s="17" t="s">
        <v>599</v>
      </c>
      <c r="D580" s="15" t="s">
        <v>23</v>
      </c>
      <c r="E580" s="17" t="s">
        <v>24</v>
      </c>
      <c r="F580" s="15" t="s">
        <v>25</v>
      </c>
      <c r="G580" s="17" t="s">
        <v>87</v>
      </c>
      <c r="H580" s="17" t="s">
        <v>31</v>
      </c>
      <c r="I580" s="17" t="s">
        <v>77</v>
      </c>
      <c r="J580" s="18">
        <v>22558.9</v>
      </c>
      <c r="K580" s="19">
        <v>184628</v>
      </c>
      <c r="L580" s="19">
        <v>9592</v>
      </c>
      <c r="M580" s="20">
        <v>14852.5</v>
      </c>
      <c r="N580" s="21">
        <v>132485</v>
      </c>
      <c r="O580" s="21">
        <v>3415</v>
      </c>
      <c r="P580" s="22">
        <v>20062.5</v>
      </c>
      <c r="Q580" s="23">
        <v>262044</v>
      </c>
      <c r="R580" s="23">
        <v>74</v>
      </c>
      <c r="S580" s="24" t="s">
        <v>37</v>
      </c>
      <c r="T580" s="25" t="s">
        <v>37</v>
      </c>
      <c r="U580" s="25" t="s">
        <v>37</v>
      </c>
      <c r="V580" s="18">
        <v>57473.9</v>
      </c>
      <c r="W580" s="19">
        <v>579157</v>
      </c>
      <c r="X580" s="19">
        <v>13081</v>
      </c>
    </row>
    <row r="581" spans="1:24" x14ac:dyDescent="0.2">
      <c r="A581" s="15">
        <v>2022</v>
      </c>
      <c r="B581" s="16">
        <v>9431</v>
      </c>
      <c r="C581" s="17" t="s">
        <v>600</v>
      </c>
      <c r="D581" s="15" t="s">
        <v>23</v>
      </c>
      <c r="E581" s="17" t="s">
        <v>24</v>
      </c>
      <c r="F581" s="15" t="s">
        <v>25</v>
      </c>
      <c r="G581" s="17" t="s">
        <v>65</v>
      </c>
      <c r="H581" s="17" t="s">
        <v>31</v>
      </c>
      <c r="I581" s="17" t="s">
        <v>55</v>
      </c>
      <c r="J581" s="18">
        <v>20398</v>
      </c>
      <c r="K581" s="19">
        <v>133760</v>
      </c>
      <c r="L581" s="19">
        <v>10863</v>
      </c>
      <c r="M581" s="20">
        <v>3118</v>
      </c>
      <c r="N581" s="21">
        <v>22292</v>
      </c>
      <c r="O581" s="21">
        <v>402</v>
      </c>
      <c r="P581" s="22">
        <v>5844</v>
      </c>
      <c r="Q581" s="23">
        <v>39826</v>
      </c>
      <c r="R581" s="23">
        <v>1500</v>
      </c>
      <c r="S581" s="24" t="s">
        <v>37</v>
      </c>
      <c r="T581" s="25" t="s">
        <v>37</v>
      </c>
      <c r="U581" s="25" t="s">
        <v>37</v>
      </c>
      <c r="V581" s="18">
        <v>29360</v>
      </c>
      <c r="W581" s="19">
        <v>195878</v>
      </c>
      <c r="X581" s="19">
        <v>12765</v>
      </c>
    </row>
    <row r="582" spans="1:24" x14ac:dyDescent="0.2">
      <c r="A582" s="15">
        <v>2022</v>
      </c>
      <c r="B582" s="16">
        <v>9475</v>
      </c>
      <c r="C582" s="17" t="s">
        <v>601</v>
      </c>
      <c r="D582" s="15" t="s">
        <v>23</v>
      </c>
      <c r="E582" s="17" t="s">
        <v>24</v>
      </c>
      <c r="F582" s="15" t="s">
        <v>25</v>
      </c>
      <c r="G582" s="17" t="s">
        <v>46</v>
      </c>
      <c r="H582" s="17" t="s">
        <v>31</v>
      </c>
      <c r="I582" s="17" t="s">
        <v>36</v>
      </c>
      <c r="J582" s="18">
        <v>17452.900000000001</v>
      </c>
      <c r="K582" s="19">
        <v>137676</v>
      </c>
      <c r="L582" s="19">
        <v>10997</v>
      </c>
      <c r="M582" s="20">
        <v>2609.1</v>
      </c>
      <c r="N582" s="21">
        <v>21091</v>
      </c>
      <c r="O582" s="21">
        <v>1061</v>
      </c>
      <c r="P582" s="22">
        <v>12909.5</v>
      </c>
      <c r="Q582" s="23">
        <v>146293</v>
      </c>
      <c r="R582" s="23">
        <v>390</v>
      </c>
      <c r="S582" s="24" t="s">
        <v>37</v>
      </c>
      <c r="T582" s="25" t="s">
        <v>37</v>
      </c>
      <c r="U582" s="25" t="s">
        <v>37</v>
      </c>
      <c r="V582" s="18">
        <v>32971.5</v>
      </c>
      <c r="W582" s="19">
        <v>305060</v>
      </c>
      <c r="X582" s="19">
        <v>12448</v>
      </c>
    </row>
    <row r="583" spans="1:24" x14ac:dyDescent="0.2">
      <c r="A583" s="15">
        <v>2022</v>
      </c>
      <c r="B583" s="16">
        <v>9575</v>
      </c>
      <c r="C583" s="17" t="s">
        <v>602</v>
      </c>
      <c r="D583" s="15" t="s">
        <v>23</v>
      </c>
      <c r="E583" s="17" t="s">
        <v>24</v>
      </c>
      <c r="F583" s="15" t="s">
        <v>25</v>
      </c>
      <c r="G583" s="17" t="s">
        <v>104</v>
      </c>
      <c r="H583" s="17" t="s">
        <v>31</v>
      </c>
      <c r="I583" s="17" t="s">
        <v>32</v>
      </c>
      <c r="J583" s="18">
        <v>98170.4</v>
      </c>
      <c r="K583" s="19">
        <v>705969</v>
      </c>
      <c r="L583" s="19">
        <v>48954</v>
      </c>
      <c r="M583" s="20">
        <v>18473</v>
      </c>
      <c r="N583" s="21">
        <v>149300</v>
      </c>
      <c r="O583" s="21">
        <v>3756</v>
      </c>
      <c r="P583" s="22">
        <v>8482.9</v>
      </c>
      <c r="Q583" s="23">
        <v>95798</v>
      </c>
      <c r="R583" s="23">
        <v>9</v>
      </c>
      <c r="S583" s="24" t="s">
        <v>37</v>
      </c>
      <c r="T583" s="25" t="s">
        <v>37</v>
      </c>
      <c r="U583" s="25" t="s">
        <v>37</v>
      </c>
      <c r="V583" s="18">
        <v>125126.3</v>
      </c>
      <c r="W583" s="19">
        <v>951067</v>
      </c>
      <c r="X583" s="19">
        <v>52719</v>
      </c>
    </row>
    <row r="584" spans="1:24" x14ac:dyDescent="0.2">
      <c r="A584" s="15">
        <v>2022</v>
      </c>
      <c r="B584" s="16">
        <v>9576</v>
      </c>
      <c r="C584" s="17" t="s">
        <v>603</v>
      </c>
      <c r="D584" s="15" t="s">
        <v>23</v>
      </c>
      <c r="E584" s="17" t="s">
        <v>24</v>
      </c>
      <c r="F584" s="15" t="s">
        <v>25</v>
      </c>
      <c r="G584" s="17" t="s">
        <v>72</v>
      </c>
      <c r="H584" s="17" t="s">
        <v>31</v>
      </c>
      <c r="I584" s="17" t="s">
        <v>36</v>
      </c>
      <c r="J584" s="18">
        <v>51653</v>
      </c>
      <c r="K584" s="19">
        <v>387596</v>
      </c>
      <c r="L584" s="19">
        <v>23939</v>
      </c>
      <c r="M584" s="20">
        <v>5636</v>
      </c>
      <c r="N584" s="21">
        <v>48832</v>
      </c>
      <c r="O584" s="21">
        <v>1137</v>
      </c>
      <c r="P584" s="22">
        <v>3828</v>
      </c>
      <c r="Q584" s="23">
        <v>41848</v>
      </c>
      <c r="R584" s="23">
        <v>22</v>
      </c>
      <c r="S584" s="24" t="s">
        <v>37</v>
      </c>
      <c r="T584" s="25" t="s">
        <v>37</v>
      </c>
      <c r="U584" s="25" t="s">
        <v>37</v>
      </c>
      <c r="V584" s="18">
        <v>61117</v>
      </c>
      <c r="W584" s="19">
        <v>478276</v>
      </c>
      <c r="X584" s="19">
        <v>25098</v>
      </c>
    </row>
    <row r="585" spans="1:24" x14ac:dyDescent="0.2">
      <c r="A585" s="15">
        <v>2022</v>
      </c>
      <c r="B585" s="16">
        <v>9590</v>
      </c>
      <c r="C585" s="17" t="s">
        <v>604</v>
      </c>
      <c r="D585" s="15" t="s">
        <v>23</v>
      </c>
      <c r="E585" s="17" t="s">
        <v>24</v>
      </c>
      <c r="F585" s="15" t="s">
        <v>25</v>
      </c>
      <c r="G585" s="17" t="s">
        <v>92</v>
      </c>
      <c r="H585" s="17" t="s">
        <v>31</v>
      </c>
      <c r="I585" s="17" t="s">
        <v>93</v>
      </c>
      <c r="J585" s="18">
        <v>22174</v>
      </c>
      <c r="K585" s="19">
        <v>175070</v>
      </c>
      <c r="L585" s="19">
        <v>15390</v>
      </c>
      <c r="M585" s="20">
        <v>5844</v>
      </c>
      <c r="N585" s="21">
        <v>47150</v>
      </c>
      <c r="O585" s="21">
        <v>1741</v>
      </c>
      <c r="P585" s="22">
        <v>45924</v>
      </c>
      <c r="Q585" s="23">
        <v>614350</v>
      </c>
      <c r="R585" s="23">
        <v>53</v>
      </c>
      <c r="S585" s="24" t="s">
        <v>37</v>
      </c>
      <c r="T585" s="25" t="s">
        <v>37</v>
      </c>
      <c r="U585" s="25" t="s">
        <v>37</v>
      </c>
      <c r="V585" s="18">
        <v>73942</v>
      </c>
      <c r="W585" s="19">
        <v>836570</v>
      </c>
      <c r="X585" s="19">
        <v>17184</v>
      </c>
    </row>
    <row r="586" spans="1:24" x14ac:dyDescent="0.2">
      <c r="A586" s="15">
        <v>2022</v>
      </c>
      <c r="B586" s="16">
        <v>9601</v>
      </c>
      <c r="C586" s="17" t="s">
        <v>605</v>
      </c>
      <c r="D586" s="15" t="s">
        <v>23</v>
      </c>
      <c r="E586" s="17" t="s">
        <v>24</v>
      </c>
      <c r="F586" s="15" t="s">
        <v>25</v>
      </c>
      <c r="G586" s="17" t="s">
        <v>65</v>
      </c>
      <c r="H586" s="17" t="s">
        <v>31</v>
      </c>
      <c r="I586" s="17" t="s">
        <v>55</v>
      </c>
      <c r="J586" s="18">
        <v>404591.4</v>
      </c>
      <c r="K586" s="19">
        <v>3327794</v>
      </c>
      <c r="L586" s="19">
        <v>225116</v>
      </c>
      <c r="M586" s="20">
        <v>189444</v>
      </c>
      <c r="N586" s="21">
        <v>1594098</v>
      </c>
      <c r="O586" s="21">
        <v>24154</v>
      </c>
      <c r="P586" s="22">
        <v>58109.8</v>
      </c>
      <c r="Q586" s="23">
        <v>786236</v>
      </c>
      <c r="R586" s="23">
        <v>236</v>
      </c>
      <c r="S586" s="24">
        <v>0</v>
      </c>
      <c r="T586" s="25">
        <v>0</v>
      </c>
      <c r="U586" s="25">
        <v>0</v>
      </c>
      <c r="V586" s="18">
        <v>652145.19999999995</v>
      </c>
      <c r="W586" s="19">
        <v>5708128</v>
      </c>
      <c r="X586" s="19">
        <v>249506</v>
      </c>
    </row>
    <row r="587" spans="1:24" x14ac:dyDescent="0.2">
      <c r="A587" s="15">
        <v>2022</v>
      </c>
      <c r="B587" s="16">
        <v>9605</v>
      </c>
      <c r="C587" s="17" t="s">
        <v>606</v>
      </c>
      <c r="D587" s="15" t="s">
        <v>23</v>
      </c>
      <c r="E587" s="17" t="s">
        <v>24</v>
      </c>
      <c r="F587" s="15" t="s">
        <v>25</v>
      </c>
      <c r="G587" s="17" t="s">
        <v>104</v>
      </c>
      <c r="H587" s="17" t="s">
        <v>31</v>
      </c>
      <c r="I587" s="17" t="s">
        <v>36</v>
      </c>
      <c r="J587" s="18">
        <v>55981.599999999999</v>
      </c>
      <c r="K587" s="19">
        <v>367449</v>
      </c>
      <c r="L587" s="19">
        <v>25574</v>
      </c>
      <c r="M587" s="20">
        <v>36528.300000000003</v>
      </c>
      <c r="N587" s="21">
        <v>356154</v>
      </c>
      <c r="O587" s="21">
        <v>4874</v>
      </c>
      <c r="P587" s="22">
        <v>4951.5</v>
      </c>
      <c r="Q587" s="23">
        <v>45753</v>
      </c>
      <c r="R587" s="23">
        <v>11</v>
      </c>
      <c r="S587" s="24" t="s">
        <v>37</v>
      </c>
      <c r="T587" s="25" t="s">
        <v>37</v>
      </c>
      <c r="U587" s="25" t="s">
        <v>37</v>
      </c>
      <c r="V587" s="18">
        <v>97461.4</v>
      </c>
      <c r="W587" s="19">
        <v>769356</v>
      </c>
      <c r="X587" s="19">
        <v>30459</v>
      </c>
    </row>
    <row r="588" spans="1:24" x14ac:dyDescent="0.2">
      <c r="A588" s="15">
        <v>2022</v>
      </c>
      <c r="B588" s="16">
        <v>9612</v>
      </c>
      <c r="C588" s="17" t="s">
        <v>607</v>
      </c>
      <c r="D588" s="15" t="s">
        <v>23</v>
      </c>
      <c r="E588" s="17" t="s">
        <v>24</v>
      </c>
      <c r="F588" s="15" t="s">
        <v>25</v>
      </c>
      <c r="G588" s="17" t="s">
        <v>98</v>
      </c>
      <c r="H588" s="17" t="s">
        <v>27</v>
      </c>
      <c r="I588" s="17" t="s">
        <v>28</v>
      </c>
      <c r="J588" s="18">
        <v>49859</v>
      </c>
      <c r="K588" s="19">
        <v>406789</v>
      </c>
      <c r="L588" s="19">
        <v>30595</v>
      </c>
      <c r="M588" s="20">
        <v>64804</v>
      </c>
      <c r="N588" s="21">
        <v>552342</v>
      </c>
      <c r="O588" s="21">
        <v>6598</v>
      </c>
      <c r="P588" s="22">
        <v>47589</v>
      </c>
      <c r="Q588" s="23">
        <v>722652</v>
      </c>
      <c r="R588" s="23">
        <v>32</v>
      </c>
      <c r="S588" s="24">
        <v>0</v>
      </c>
      <c r="T588" s="25">
        <v>0</v>
      </c>
      <c r="U588" s="25">
        <v>0</v>
      </c>
      <c r="V588" s="18">
        <v>162252</v>
      </c>
      <c r="W588" s="19">
        <v>1681783</v>
      </c>
      <c r="X588" s="19">
        <v>37225</v>
      </c>
    </row>
    <row r="589" spans="1:24" x14ac:dyDescent="0.2">
      <c r="A589" s="15">
        <v>2022</v>
      </c>
      <c r="B589" s="16">
        <v>9613</v>
      </c>
      <c r="C589" s="17" t="s">
        <v>608</v>
      </c>
      <c r="D589" s="15" t="s">
        <v>23</v>
      </c>
      <c r="E589" s="17" t="s">
        <v>24</v>
      </c>
      <c r="F589" s="15" t="s">
        <v>25</v>
      </c>
      <c r="G589" s="17" t="s">
        <v>72</v>
      </c>
      <c r="H589" s="17" t="s">
        <v>27</v>
      </c>
      <c r="I589" s="17" t="s">
        <v>36</v>
      </c>
      <c r="J589" s="18">
        <v>8833.7999999999993</v>
      </c>
      <c r="K589" s="19">
        <v>79015</v>
      </c>
      <c r="L589" s="19">
        <v>7816</v>
      </c>
      <c r="M589" s="20">
        <v>4121.8999999999996</v>
      </c>
      <c r="N589" s="21">
        <v>27766</v>
      </c>
      <c r="O589" s="21">
        <v>1057</v>
      </c>
      <c r="P589" s="22">
        <v>11793.7</v>
      </c>
      <c r="Q589" s="23">
        <v>136054</v>
      </c>
      <c r="R589" s="23">
        <v>135</v>
      </c>
      <c r="S589" s="24" t="s">
        <v>37</v>
      </c>
      <c r="T589" s="25" t="s">
        <v>37</v>
      </c>
      <c r="U589" s="25" t="s">
        <v>37</v>
      </c>
      <c r="V589" s="18">
        <v>24749.4</v>
      </c>
      <c r="W589" s="19">
        <v>242835</v>
      </c>
      <c r="X589" s="19">
        <v>9008</v>
      </c>
    </row>
    <row r="590" spans="1:24" x14ac:dyDescent="0.2">
      <c r="A590" s="15">
        <v>2022</v>
      </c>
      <c r="B590" s="16">
        <v>9616</v>
      </c>
      <c r="C590" s="17" t="s">
        <v>609</v>
      </c>
      <c r="D590" s="15" t="s">
        <v>23</v>
      </c>
      <c r="E590" s="17" t="s">
        <v>24</v>
      </c>
      <c r="F590" s="15" t="s">
        <v>25</v>
      </c>
      <c r="G590" s="17" t="s">
        <v>142</v>
      </c>
      <c r="H590" s="17" t="s">
        <v>27</v>
      </c>
      <c r="I590" s="17" t="s">
        <v>461</v>
      </c>
      <c r="J590" s="18">
        <v>53954.1</v>
      </c>
      <c r="K590" s="19">
        <v>440699</v>
      </c>
      <c r="L590" s="19">
        <v>30525</v>
      </c>
      <c r="M590" s="20">
        <v>33604.699999999997</v>
      </c>
      <c r="N590" s="21">
        <v>260779</v>
      </c>
      <c r="O590" s="21">
        <v>5586</v>
      </c>
      <c r="P590" s="22" t="s">
        <v>37</v>
      </c>
      <c r="Q590" s="23" t="s">
        <v>37</v>
      </c>
      <c r="R590" s="23" t="s">
        <v>37</v>
      </c>
      <c r="S590" s="24" t="s">
        <v>37</v>
      </c>
      <c r="T590" s="25" t="s">
        <v>37</v>
      </c>
      <c r="U590" s="25" t="s">
        <v>37</v>
      </c>
      <c r="V590" s="18">
        <v>87558.8</v>
      </c>
      <c r="W590" s="19">
        <v>701478</v>
      </c>
      <c r="X590" s="19">
        <v>36111</v>
      </c>
    </row>
    <row r="591" spans="1:24" x14ac:dyDescent="0.2">
      <c r="A591" s="15">
        <v>2022</v>
      </c>
      <c r="B591" s="16">
        <v>9617</v>
      </c>
      <c r="C591" s="17" t="s">
        <v>465</v>
      </c>
      <c r="D591" s="15" t="s">
        <v>23</v>
      </c>
      <c r="E591" s="17" t="s">
        <v>24</v>
      </c>
      <c r="F591" s="15" t="s">
        <v>25</v>
      </c>
      <c r="G591" s="17" t="s">
        <v>142</v>
      </c>
      <c r="H591" s="17" t="s">
        <v>27</v>
      </c>
      <c r="I591" s="17" t="s">
        <v>465</v>
      </c>
      <c r="J591" s="18">
        <v>810916</v>
      </c>
      <c r="K591" s="19">
        <v>5723164</v>
      </c>
      <c r="L591" s="19">
        <v>447308</v>
      </c>
      <c r="M591" s="20">
        <v>508443.4</v>
      </c>
      <c r="N591" s="21">
        <v>4056387</v>
      </c>
      <c r="O591" s="21">
        <v>59073</v>
      </c>
      <c r="P591" s="22">
        <v>261357</v>
      </c>
      <c r="Q591" s="23">
        <v>2689095</v>
      </c>
      <c r="R591" s="23">
        <v>199</v>
      </c>
      <c r="S591" s="24">
        <v>415.9</v>
      </c>
      <c r="T591" s="25">
        <v>3921</v>
      </c>
      <c r="U591" s="25">
        <v>1</v>
      </c>
      <c r="V591" s="18">
        <v>1581132.3</v>
      </c>
      <c r="W591" s="19">
        <v>12472567</v>
      </c>
      <c r="X591" s="19">
        <v>506581</v>
      </c>
    </row>
    <row r="592" spans="1:24" x14ac:dyDescent="0.2">
      <c r="A592" s="15">
        <v>2022</v>
      </c>
      <c r="B592" s="16">
        <v>9645</v>
      </c>
      <c r="C592" s="17" t="s">
        <v>610</v>
      </c>
      <c r="D592" s="15" t="s">
        <v>23</v>
      </c>
      <c r="E592" s="17" t="s">
        <v>24</v>
      </c>
      <c r="F592" s="15" t="s">
        <v>25</v>
      </c>
      <c r="G592" s="17" t="s">
        <v>42</v>
      </c>
      <c r="H592" s="17" t="s">
        <v>27</v>
      </c>
      <c r="I592" s="17" t="s">
        <v>43</v>
      </c>
      <c r="J592" s="18">
        <v>13181.6</v>
      </c>
      <c r="K592" s="19">
        <v>160593</v>
      </c>
      <c r="L592" s="19">
        <v>16150</v>
      </c>
      <c r="M592" s="20">
        <v>12896.3</v>
      </c>
      <c r="N592" s="21">
        <v>152060</v>
      </c>
      <c r="O592" s="21">
        <v>2320</v>
      </c>
      <c r="P592" s="22">
        <v>6868.7</v>
      </c>
      <c r="Q592" s="23">
        <v>99961</v>
      </c>
      <c r="R592" s="23">
        <v>113</v>
      </c>
      <c r="S592" s="24">
        <v>0</v>
      </c>
      <c r="T592" s="25">
        <v>0</v>
      </c>
      <c r="U592" s="25">
        <v>0</v>
      </c>
      <c r="V592" s="18">
        <v>32946.6</v>
      </c>
      <c r="W592" s="19">
        <v>412614</v>
      </c>
      <c r="X592" s="19">
        <v>18583</v>
      </c>
    </row>
    <row r="593" spans="1:24" x14ac:dyDescent="0.2">
      <c r="A593" s="15">
        <v>2022</v>
      </c>
      <c r="B593" s="16">
        <v>9665</v>
      </c>
      <c r="C593" s="17" t="s">
        <v>611</v>
      </c>
      <c r="D593" s="15" t="s">
        <v>23</v>
      </c>
      <c r="E593" s="17" t="s">
        <v>24</v>
      </c>
      <c r="F593" s="15" t="s">
        <v>25</v>
      </c>
      <c r="G593" s="17" t="s">
        <v>72</v>
      </c>
      <c r="H593" s="17" t="s">
        <v>31</v>
      </c>
      <c r="I593" s="17" t="s">
        <v>36</v>
      </c>
      <c r="J593" s="18">
        <v>14675.6</v>
      </c>
      <c r="K593" s="19">
        <v>104193</v>
      </c>
      <c r="L593" s="19">
        <v>7618</v>
      </c>
      <c r="M593" s="20">
        <v>12853.3</v>
      </c>
      <c r="N593" s="21">
        <v>115609</v>
      </c>
      <c r="O593" s="21">
        <v>923</v>
      </c>
      <c r="P593" s="22">
        <v>3662.3</v>
      </c>
      <c r="Q593" s="23">
        <v>49538</v>
      </c>
      <c r="R593" s="23">
        <v>2</v>
      </c>
      <c r="S593" s="24" t="s">
        <v>37</v>
      </c>
      <c r="T593" s="25" t="s">
        <v>37</v>
      </c>
      <c r="U593" s="25" t="s">
        <v>37</v>
      </c>
      <c r="V593" s="18">
        <v>31191.200000000001</v>
      </c>
      <c r="W593" s="19">
        <v>269340</v>
      </c>
      <c r="X593" s="19">
        <v>8543</v>
      </c>
    </row>
    <row r="594" spans="1:24" x14ac:dyDescent="0.2">
      <c r="A594" s="15">
        <v>2022</v>
      </c>
      <c r="B594" s="16">
        <v>9667</v>
      </c>
      <c r="C594" s="17" t="s">
        <v>612</v>
      </c>
      <c r="D594" s="15" t="s">
        <v>23</v>
      </c>
      <c r="E594" s="17" t="s">
        <v>24</v>
      </c>
      <c r="F594" s="15" t="s">
        <v>25</v>
      </c>
      <c r="G594" s="17" t="s">
        <v>72</v>
      </c>
      <c r="H594" s="17" t="s">
        <v>27</v>
      </c>
      <c r="I594" s="17" t="s">
        <v>36</v>
      </c>
      <c r="J594" s="18">
        <v>7430.9</v>
      </c>
      <c r="K594" s="19">
        <v>72285</v>
      </c>
      <c r="L594" s="19">
        <v>6346</v>
      </c>
      <c r="M594" s="20">
        <v>10310.4</v>
      </c>
      <c r="N594" s="21">
        <v>107635</v>
      </c>
      <c r="O594" s="21">
        <v>1244</v>
      </c>
      <c r="P594" s="22">
        <v>10756.9</v>
      </c>
      <c r="Q594" s="23">
        <v>105809</v>
      </c>
      <c r="R594" s="23">
        <v>84</v>
      </c>
      <c r="S594" s="24" t="s">
        <v>37</v>
      </c>
      <c r="T594" s="25" t="s">
        <v>37</v>
      </c>
      <c r="U594" s="25" t="s">
        <v>37</v>
      </c>
      <c r="V594" s="18">
        <v>28498.2</v>
      </c>
      <c r="W594" s="19">
        <v>285729</v>
      </c>
      <c r="X594" s="19">
        <v>7674</v>
      </c>
    </row>
    <row r="595" spans="1:24" x14ac:dyDescent="0.2">
      <c r="A595" s="15">
        <v>2022</v>
      </c>
      <c r="B595" s="16">
        <v>9668</v>
      </c>
      <c r="C595" s="17" t="s">
        <v>613</v>
      </c>
      <c r="D595" s="15" t="s">
        <v>23</v>
      </c>
      <c r="E595" s="17" t="s">
        <v>24</v>
      </c>
      <c r="F595" s="15" t="s">
        <v>25</v>
      </c>
      <c r="G595" s="17" t="s">
        <v>92</v>
      </c>
      <c r="H595" s="17" t="s">
        <v>31</v>
      </c>
      <c r="I595" s="17" t="s">
        <v>36</v>
      </c>
      <c r="J595" s="18">
        <v>38824</v>
      </c>
      <c r="K595" s="19">
        <v>282990</v>
      </c>
      <c r="L595" s="19">
        <v>20918</v>
      </c>
      <c r="M595" s="20">
        <v>6994</v>
      </c>
      <c r="N595" s="21">
        <v>45324</v>
      </c>
      <c r="O595" s="21">
        <v>2452</v>
      </c>
      <c r="P595" s="22">
        <v>12959</v>
      </c>
      <c r="Q595" s="23">
        <v>139947</v>
      </c>
      <c r="R595" s="23">
        <v>170</v>
      </c>
      <c r="S595" s="24">
        <v>0</v>
      </c>
      <c r="T595" s="25">
        <v>0</v>
      </c>
      <c r="U595" s="25">
        <v>0</v>
      </c>
      <c r="V595" s="18">
        <v>58777</v>
      </c>
      <c r="W595" s="19">
        <v>468261</v>
      </c>
      <c r="X595" s="19">
        <v>23540</v>
      </c>
    </row>
    <row r="596" spans="1:24" x14ac:dyDescent="0.2">
      <c r="A596" s="15">
        <v>2022</v>
      </c>
      <c r="B596" s="16">
        <v>9682</v>
      </c>
      <c r="C596" s="17" t="s">
        <v>614</v>
      </c>
      <c r="D596" s="15" t="s">
        <v>23</v>
      </c>
      <c r="E596" s="17" t="s">
        <v>24</v>
      </c>
      <c r="F596" s="15" t="s">
        <v>25</v>
      </c>
      <c r="G596" s="17" t="s">
        <v>80</v>
      </c>
      <c r="H596" s="17" t="s">
        <v>31</v>
      </c>
      <c r="I596" s="17" t="s">
        <v>36</v>
      </c>
      <c r="J596" s="18">
        <v>18578</v>
      </c>
      <c r="K596" s="19">
        <v>132052</v>
      </c>
      <c r="L596" s="19">
        <v>8718</v>
      </c>
      <c r="M596" s="20">
        <v>5612</v>
      </c>
      <c r="N596" s="21">
        <v>43625</v>
      </c>
      <c r="O596" s="21">
        <v>1480</v>
      </c>
      <c r="P596" s="22">
        <v>6248</v>
      </c>
      <c r="Q596" s="23">
        <v>63833</v>
      </c>
      <c r="R596" s="23">
        <v>59</v>
      </c>
      <c r="S596" s="24" t="s">
        <v>37</v>
      </c>
      <c r="T596" s="25" t="s">
        <v>37</v>
      </c>
      <c r="U596" s="25" t="s">
        <v>37</v>
      </c>
      <c r="V596" s="18">
        <v>30438</v>
      </c>
      <c r="W596" s="19">
        <v>239510</v>
      </c>
      <c r="X596" s="19">
        <v>10257</v>
      </c>
    </row>
    <row r="597" spans="1:24" x14ac:dyDescent="0.2">
      <c r="A597" s="15">
        <v>2022</v>
      </c>
      <c r="B597" s="16">
        <v>9689</v>
      </c>
      <c r="C597" s="17" t="s">
        <v>615</v>
      </c>
      <c r="D597" s="15" t="s">
        <v>23</v>
      </c>
      <c r="E597" s="17" t="s">
        <v>24</v>
      </c>
      <c r="F597" s="15" t="s">
        <v>25</v>
      </c>
      <c r="G597" s="17" t="s">
        <v>65</v>
      </c>
      <c r="H597" s="17" t="s">
        <v>31</v>
      </c>
      <c r="I597" s="17" t="s">
        <v>55</v>
      </c>
      <c r="J597" s="18">
        <v>58000</v>
      </c>
      <c r="K597" s="19">
        <v>459678</v>
      </c>
      <c r="L597" s="19">
        <v>34057</v>
      </c>
      <c r="M597" s="20">
        <v>8401</v>
      </c>
      <c r="N597" s="21">
        <v>69072</v>
      </c>
      <c r="O597" s="21">
        <v>1948</v>
      </c>
      <c r="P597" s="22">
        <v>9294</v>
      </c>
      <c r="Q597" s="23">
        <v>112702</v>
      </c>
      <c r="R597" s="23">
        <v>415</v>
      </c>
      <c r="S597" s="24" t="s">
        <v>37</v>
      </c>
      <c r="T597" s="25" t="s">
        <v>37</v>
      </c>
      <c r="U597" s="25" t="s">
        <v>37</v>
      </c>
      <c r="V597" s="18">
        <v>75695</v>
      </c>
      <c r="W597" s="19">
        <v>641452</v>
      </c>
      <c r="X597" s="19">
        <v>36420</v>
      </c>
    </row>
    <row r="598" spans="1:24" x14ac:dyDescent="0.2">
      <c r="A598" s="15">
        <v>2022</v>
      </c>
      <c r="B598" s="16">
        <v>9690</v>
      </c>
      <c r="C598" s="17" t="s">
        <v>616</v>
      </c>
      <c r="D598" s="15" t="s">
        <v>23</v>
      </c>
      <c r="E598" s="17" t="s">
        <v>24</v>
      </c>
      <c r="F598" s="15" t="s">
        <v>25</v>
      </c>
      <c r="G598" s="17" t="s">
        <v>35</v>
      </c>
      <c r="H598" s="17" t="s">
        <v>27</v>
      </c>
      <c r="I598" s="17" t="s">
        <v>36</v>
      </c>
      <c r="J598" s="18">
        <v>3801.9</v>
      </c>
      <c r="K598" s="19">
        <v>30503</v>
      </c>
      <c r="L598" s="19">
        <v>3602</v>
      </c>
      <c r="M598" s="20">
        <v>5555.3</v>
      </c>
      <c r="N598" s="21">
        <v>52048</v>
      </c>
      <c r="O598" s="21">
        <v>623</v>
      </c>
      <c r="P598" s="22">
        <v>1360.7</v>
      </c>
      <c r="Q598" s="23">
        <v>15736</v>
      </c>
      <c r="R598" s="23">
        <v>1</v>
      </c>
      <c r="S598" s="24">
        <v>0</v>
      </c>
      <c r="T598" s="25">
        <v>0</v>
      </c>
      <c r="U598" s="25">
        <v>0</v>
      </c>
      <c r="V598" s="18">
        <v>10717.9</v>
      </c>
      <c r="W598" s="19">
        <v>98287</v>
      </c>
      <c r="X598" s="19">
        <v>4226</v>
      </c>
    </row>
    <row r="599" spans="1:24" x14ac:dyDescent="0.2">
      <c r="A599" s="15">
        <v>2022</v>
      </c>
      <c r="B599" s="16">
        <v>9697</v>
      </c>
      <c r="C599" s="17" t="s">
        <v>617</v>
      </c>
      <c r="D599" s="15" t="s">
        <v>23</v>
      </c>
      <c r="E599" s="17" t="s">
        <v>24</v>
      </c>
      <c r="F599" s="15" t="s">
        <v>25</v>
      </c>
      <c r="G599" s="17" t="s">
        <v>104</v>
      </c>
      <c r="H599" s="17" t="s">
        <v>27</v>
      </c>
      <c r="I599" s="17" t="s">
        <v>28</v>
      </c>
      <c r="J599" s="18">
        <v>2965</v>
      </c>
      <c r="K599" s="19">
        <v>24093</v>
      </c>
      <c r="L599" s="19">
        <v>1772</v>
      </c>
      <c r="M599" s="20">
        <v>778</v>
      </c>
      <c r="N599" s="21">
        <v>5503</v>
      </c>
      <c r="O599" s="21">
        <v>354</v>
      </c>
      <c r="P599" s="22">
        <v>0</v>
      </c>
      <c r="Q599" s="23">
        <v>0</v>
      </c>
      <c r="R599" s="23">
        <v>0</v>
      </c>
      <c r="S599" s="24">
        <v>0</v>
      </c>
      <c r="T599" s="25">
        <v>0</v>
      </c>
      <c r="U599" s="25">
        <v>0</v>
      </c>
      <c r="V599" s="18">
        <v>3743</v>
      </c>
      <c r="W599" s="19">
        <v>29596</v>
      </c>
      <c r="X599" s="19">
        <v>2126</v>
      </c>
    </row>
    <row r="600" spans="1:24" x14ac:dyDescent="0.2">
      <c r="A600" s="15">
        <v>2022</v>
      </c>
      <c r="B600" s="16">
        <v>9697</v>
      </c>
      <c r="C600" s="17" t="s">
        <v>617</v>
      </c>
      <c r="D600" s="15" t="s">
        <v>23</v>
      </c>
      <c r="E600" s="17" t="s">
        <v>24</v>
      </c>
      <c r="F600" s="15" t="s">
        <v>25</v>
      </c>
      <c r="G600" s="17" t="s">
        <v>98</v>
      </c>
      <c r="H600" s="17" t="s">
        <v>27</v>
      </c>
      <c r="I600" s="17" t="s">
        <v>28</v>
      </c>
      <c r="J600" s="18">
        <v>2795</v>
      </c>
      <c r="K600" s="19">
        <v>22768</v>
      </c>
      <c r="L600" s="19">
        <v>1623</v>
      </c>
      <c r="M600" s="20">
        <v>8469</v>
      </c>
      <c r="N600" s="21">
        <v>123123</v>
      </c>
      <c r="O600" s="21">
        <v>696</v>
      </c>
      <c r="P600" s="22">
        <v>0</v>
      </c>
      <c r="Q600" s="23">
        <v>0</v>
      </c>
      <c r="R600" s="23">
        <v>0</v>
      </c>
      <c r="S600" s="24">
        <v>0</v>
      </c>
      <c r="T600" s="25">
        <v>0</v>
      </c>
      <c r="U600" s="25">
        <v>0</v>
      </c>
      <c r="V600" s="18">
        <v>11264</v>
      </c>
      <c r="W600" s="19">
        <v>145891</v>
      </c>
      <c r="X600" s="19">
        <v>2319</v>
      </c>
    </row>
    <row r="601" spans="1:24" x14ac:dyDescent="0.2">
      <c r="A601" s="15">
        <v>2022</v>
      </c>
      <c r="B601" s="16">
        <v>9699</v>
      </c>
      <c r="C601" s="17" t="s">
        <v>618</v>
      </c>
      <c r="D601" s="15" t="s">
        <v>23</v>
      </c>
      <c r="E601" s="17" t="s">
        <v>24</v>
      </c>
      <c r="F601" s="15" t="s">
        <v>25</v>
      </c>
      <c r="G601" s="17" t="s">
        <v>258</v>
      </c>
      <c r="H601" s="17" t="s">
        <v>31</v>
      </c>
      <c r="I601" s="17" t="s">
        <v>193</v>
      </c>
      <c r="J601" s="18">
        <v>25903.3</v>
      </c>
      <c r="K601" s="19">
        <v>191936</v>
      </c>
      <c r="L601" s="19">
        <v>28006</v>
      </c>
      <c r="M601" s="20">
        <v>18763.3</v>
      </c>
      <c r="N601" s="21">
        <v>145685</v>
      </c>
      <c r="O601" s="21">
        <v>3550</v>
      </c>
      <c r="P601" s="22">
        <v>2361.9</v>
      </c>
      <c r="Q601" s="23">
        <v>20931</v>
      </c>
      <c r="R601" s="23">
        <v>9</v>
      </c>
      <c r="S601" s="24" t="s">
        <v>37</v>
      </c>
      <c r="T601" s="25" t="s">
        <v>37</v>
      </c>
      <c r="U601" s="25" t="s">
        <v>37</v>
      </c>
      <c r="V601" s="18">
        <v>47028.5</v>
      </c>
      <c r="W601" s="19">
        <v>358552</v>
      </c>
      <c r="X601" s="19">
        <v>31565</v>
      </c>
    </row>
    <row r="602" spans="1:24" x14ac:dyDescent="0.2">
      <c r="A602" s="15">
        <v>2022</v>
      </c>
      <c r="B602" s="16">
        <v>9726</v>
      </c>
      <c r="C602" s="17" t="s">
        <v>619</v>
      </c>
      <c r="D602" s="15" t="s">
        <v>23</v>
      </c>
      <c r="E602" s="17" t="s">
        <v>24</v>
      </c>
      <c r="F602" s="15" t="s">
        <v>25</v>
      </c>
      <c r="G602" s="17" t="s">
        <v>122</v>
      </c>
      <c r="H602" s="17" t="s">
        <v>51</v>
      </c>
      <c r="I602" s="17" t="s">
        <v>32</v>
      </c>
      <c r="J602" s="18">
        <v>1202493.7</v>
      </c>
      <c r="K602" s="19">
        <v>8840013</v>
      </c>
      <c r="L602" s="19">
        <v>919604</v>
      </c>
      <c r="M602" s="20">
        <v>397094.7</v>
      </c>
      <c r="N602" s="21">
        <v>2970902</v>
      </c>
      <c r="O602" s="21">
        <v>89576</v>
      </c>
      <c r="P602" s="22">
        <v>33531.9</v>
      </c>
      <c r="Q602" s="23">
        <v>245540</v>
      </c>
      <c r="R602" s="23">
        <v>1223</v>
      </c>
      <c r="S602" s="24">
        <v>0</v>
      </c>
      <c r="T602" s="25">
        <v>0</v>
      </c>
      <c r="U602" s="25">
        <v>0</v>
      </c>
      <c r="V602" s="18">
        <v>1633120.3</v>
      </c>
      <c r="W602" s="19">
        <v>12056455</v>
      </c>
      <c r="X602" s="19">
        <v>1010403</v>
      </c>
    </row>
    <row r="603" spans="1:24" x14ac:dyDescent="0.2">
      <c r="A603" s="15">
        <v>2022</v>
      </c>
      <c r="B603" s="16">
        <v>9726</v>
      </c>
      <c r="C603" s="17" t="s">
        <v>619</v>
      </c>
      <c r="D603" s="15" t="s">
        <v>112</v>
      </c>
      <c r="E603" s="17" t="s">
        <v>113</v>
      </c>
      <c r="F603" s="15" t="s">
        <v>25</v>
      </c>
      <c r="G603" s="17" t="s">
        <v>122</v>
      </c>
      <c r="H603" s="17" t="s">
        <v>51</v>
      </c>
      <c r="I603" s="17" t="s">
        <v>32</v>
      </c>
      <c r="J603" s="18">
        <v>49500.800000000003</v>
      </c>
      <c r="K603" s="19">
        <v>1005269</v>
      </c>
      <c r="L603" s="19">
        <v>103415</v>
      </c>
      <c r="M603" s="20">
        <v>217808.7</v>
      </c>
      <c r="N603" s="21">
        <v>5750766</v>
      </c>
      <c r="O603" s="21">
        <v>40583</v>
      </c>
      <c r="P603" s="22">
        <v>41402</v>
      </c>
      <c r="Q603" s="23">
        <v>1563717</v>
      </c>
      <c r="R603" s="23">
        <v>1014</v>
      </c>
      <c r="S603" s="24">
        <v>1410.5</v>
      </c>
      <c r="T603" s="25">
        <v>71578</v>
      </c>
      <c r="U603" s="25">
        <v>1</v>
      </c>
      <c r="V603" s="18">
        <v>310122</v>
      </c>
      <c r="W603" s="19">
        <v>8391330</v>
      </c>
      <c r="X603" s="19">
        <v>145013</v>
      </c>
    </row>
    <row r="604" spans="1:24" x14ac:dyDescent="0.2">
      <c r="A604" s="15">
        <v>2022</v>
      </c>
      <c r="B604" s="16">
        <v>9739</v>
      </c>
      <c r="C604" s="17" t="s">
        <v>620</v>
      </c>
      <c r="D604" s="15" t="s">
        <v>23</v>
      </c>
      <c r="E604" s="17" t="s">
        <v>24</v>
      </c>
      <c r="F604" s="15" t="s">
        <v>25</v>
      </c>
      <c r="G604" s="17" t="s">
        <v>54</v>
      </c>
      <c r="H604" s="17" t="s">
        <v>31</v>
      </c>
      <c r="I604" s="17" t="s">
        <v>28</v>
      </c>
      <c r="J604" s="18">
        <v>80325</v>
      </c>
      <c r="K604" s="19">
        <v>595054</v>
      </c>
      <c r="L604" s="19">
        <v>36202</v>
      </c>
      <c r="M604" s="20">
        <v>40922</v>
      </c>
      <c r="N604" s="21">
        <v>298080</v>
      </c>
      <c r="O604" s="21">
        <v>8876</v>
      </c>
      <c r="P604" s="22">
        <v>52307</v>
      </c>
      <c r="Q604" s="23">
        <v>770866</v>
      </c>
      <c r="R604" s="23">
        <v>20</v>
      </c>
      <c r="S604" s="24">
        <v>0</v>
      </c>
      <c r="T604" s="25">
        <v>0</v>
      </c>
      <c r="U604" s="25">
        <v>0</v>
      </c>
      <c r="V604" s="18">
        <v>173554</v>
      </c>
      <c r="W604" s="19">
        <v>1664000</v>
      </c>
      <c r="X604" s="19">
        <v>45098</v>
      </c>
    </row>
    <row r="605" spans="1:24" x14ac:dyDescent="0.2">
      <c r="A605" s="15">
        <v>2022</v>
      </c>
      <c r="B605" s="16">
        <v>9750</v>
      </c>
      <c r="C605" s="17" t="s">
        <v>621</v>
      </c>
      <c r="D605" s="15" t="s">
        <v>23</v>
      </c>
      <c r="E605" s="17" t="s">
        <v>24</v>
      </c>
      <c r="F605" s="15" t="s">
        <v>25</v>
      </c>
      <c r="G605" s="17" t="s">
        <v>124</v>
      </c>
      <c r="H605" s="17" t="s">
        <v>31</v>
      </c>
      <c r="I605" s="17" t="s">
        <v>36</v>
      </c>
      <c r="J605" s="18">
        <v>28710.6</v>
      </c>
      <c r="K605" s="19">
        <v>160356</v>
      </c>
      <c r="L605" s="19">
        <v>17473</v>
      </c>
      <c r="M605" s="20">
        <v>13660.8</v>
      </c>
      <c r="N605" s="21">
        <v>95372</v>
      </c>
      <c r="O605" s="21">
        <v>2802</v>
      </c>
      <c r="P605" s="22">
        <v>9328</v>
      </c>
      <c r="Q605" s="23">
        <v>90039</v>
      </c>
      <c r="R605" s="23">
        <v>83</v>
      </c>
      <c r="S605" s="24" t="s">
        <v>37</v>
      </c>
      <c r="T605" s="25" t="s">
        <v>37</v>
      </c>
      <c r="U605" s="25" t="s">
        <v>37</v>
      </c>
      <c r="V605" s="18">
        <v>51699.4</v>
      </c>
      <c r="W605" s="19">
        <v>345767</v>
      </c>
      <c r="X605" s="19">
        <v>20358</v>
      </c>
    </row>
    <row r="606" spans="1:24" x14ac:dyDescent="0.2">
      <c r="A606" s="15">
        <v>2022</v>
      </c>
      <c r="B606" s="16">
        <v>9750</v>
      </c>
      <c r="C606" s="17" t="s">
        <v>621</v>
      </c>
      <c r="D606" s="15" t="s">
        <v>112</v>
      </c>
      <c r="E606" s="17" t="s">
        <v>113</v>
      </c>
      <c r="F606" s="15" t="s">
        <v>25</v>
      </c>
      <c r="G606" s="17" t="s">
        <v>124</v>
      </c>
      <c r="H606" s="17" t="s">
        <v>31</v>
      </c>
      <c r="I606" s="17" t="s">
        <v>36</v>
      </c>
      <c r="J606" s="18" t="s">
        <v>37</v>
      </c>
      <c r="K606" s="19" t="s">
        <v>37</v>
      </c>
      <c r="L606" s="19" t="s">
        <v>37</v>
      </c>
      <c r="M606" s="20" t="s">
        <v>37</v>
      </c>
      <c r="N606" s="21" t="s">
        <v>37</v>
      </c>
      <c r="O606" s="21" t="s">
        <v>37</v>
      </c>
      <c r="P606" s="22">
        <v>1322.7</v>
      </c>
      <c r="Q606" s="23">
        <v>163028</v>
      </c>
      <c r="R606" s="23">
        <v>1</v>
      </c>
      <c r="S606" s="24" t="s">
        <v>37</v>
      </c>
      <c r="T606" s="25" t="s">
        <v>37</v>
      </c>
      <c r="U606" s="25" t="s">
        <v>37</v>
      </c>
      <c r="V606" s="18">
        <v>1322.7</v>
      </c>
      <c r="W606" s="19">
        <v>163028</v>
      </c>
      <c r="X606" s="19">
        <v>1</v>
      </c>
    </row>
    <row r="607" spans="1:24" x14ac:dyDescent="0.2">
      <c r="A607" s="15">
        <v>2022</v>
      </c>
      <c r="B607" s="16">
        <v>9777</v>
      </c>
      <c r="C607" s="17" t="s">
        <v>622</v>
      </c>
      <c r="D607" s="15" t="s">
        <v>23</v>
      </c>
      <c r="E607" s="17" t="s">
        <v>24</v>
      </c>
      <c r="F607" s="15" t="s">
        <v>25</v>
      </c>
      <c r="G607" s="17" t="s">
        <v>98</v>
      </c>
      <c r="H607" s="17" t="s">
        <v>27</v>
      </c>
      <c r="I607" s="17" t="s">
        <v>28</v>
      </c>
      <c r="J607" s="18">
        <v>125354</v>
      </c>
      <c r="K607" s="19">
        <v>990987</v>
      </c>
      <c r="L607" s="19">
        <v>70347</v>
      </c>
      <c r="M607" s="20">
        <v>85035</v>
      </c>
      <c r="N607" s="21">
        <v>716148</v>
      </c>
      <c r="O607" s="21">
        <v>11685</v>
      </c>
      <c r="P607" s="22">
        <v>11196</v>
      </c>
      <c r="Q607" s="23">
        <v>183686</v>
      </c>
      <c r="R607" s="23">
        <v>12</v>
      </c>
      <c r="S607" s="24">
        <v>0</v>
      </c>
      <c r="T607" s="25">
        <v>0</v>
      </c>
      <c r="U607" s="25">
        <v>0</v>
      </c>
      <c r="V607" s="18">
        <v>221585</v>
      </c>
      <c r="W607" s="19">
        <v>1890821</v>
      </c>
      <c r="X607" s="19">
        <v>82044</v>
      </c>
    </row>
    <row r="608" spans="1:24" x14ac:dyDescent="0.2">
      <c r="A608" s="15">
        <v>2022</v>
      </c>
      <c r="B608" s="16">
        <v>9778</v>
      </c>
      <c r="C608" s="17" t="s">
        <v>623</v>
      </c>
      <c r="D608" s="15" t="s">
        <v>23</v>
      </c>
      <c r="E608" s="17" t="s">
        <v>24</v>
      </c>
      <c r="F608" s="15" t="s">
        <v>25</v>
      </c>
      <c r="G608" s="17" t="s">
        <v>72</v>
      </c>
      <c r="H608" s="17" t="s">
        <v>31</v>
      </c>
      <c r="I608" s="17" t="s">
        <v>36</v>
      </c>
      <c r="J608" s="18">
        <v>46983.199999999997</v>
      </c>
      <c r="K608" s="19">
        <v>363058</v>
      </c>
      <c r="L608" s="19">
        <v>27200</v>
      </c>
      <c r="M608" s="20">
        <v>11903.6</v>
      </c>
      <c r="N608" s="21">
        <v>110878</v>
      </c>
      <c r="O608" s="21">
        <v>3001</v>
      </c>
      <c r="P608" s="22">
        <v>7738.8</v>
      </c>
      <c r="Q608" s="23">
        <v>92678</v>
      </c>
      <c r="R608" s="23">
        <v>31</v>
      </c>
      <c r="S608" s="24" t="s">
        <v>37</v>
      </c>
      <c r="T608" s="25" t="s">
        <v>37</v>
      </c>
      <c r="U608" s="25" t="s">
        <v>37</v>
      </c>
      <c r="V608" s="18">
        <v>66625.600000000006</v>
      </c>
      <c r="W608" s="19">
        <v>566614</v>
      </c>
      <c r="X608" s="19">
        <v>30232</v>
      </c>
    </row>
    <row r="609" spans="1:24" x14ac:dyDescent="0.2">
      <c r="A609" s="15">
        <v>2022</v>
      </c>
      <c r="B609" s="16">
        <v>9837</v>
      </c>
      <c r="C609" s="17" t="s">
        <v>624</v>
      </c>
      <c r="D609" s="15" t="s">
        <v>23</v>
      </c>
      <c r="E609" s="17" t="s">
        <v>24</v>
      </c>
      <c r="F609" s="15" t="s">
        <v>25</v>
      </c>
      <c r="G609" s="17" t="s">
        <v>67</v>
      </c>
      <c r="H609" s="17" t="s">
        <v>31</v>
      </c>
      <c r="I609" s="17" t="s">
        <v>108</v>
      </c>
      <c r="J609" s="18">
        <v>122639.3</v>
      </c>
      <c r="K609" s="19">
        <v>1026566</v>
      </c>
      <c r="L609" s="19">
        <v>76223</v>
      </c>
      <c r="M609" s="20">
        <v>23813.9</v>
      </c>
      <c r="N609" s="21">
        <v>239650</v>
      </c>
      <c r="O609" s="21">
        <v>4454</v>
      </c>
      <c r="P609" s="22">
        <v>2952.2</v>
      </c>
      <c r="Q609" s="23">
        <v>34468</v>
      </c>
      <c r="R609" s="23">
        <v>4</v>
      </c>
      <c r="S609" s="24">
        <v>0</v>
      </c>
      <c r="T609" s="25">
        <v>0</v>
      </c>
      <c r="U609" s="25">
        <v>0</v>
      </c>
      <c r="V609" s="18">
        <v>149405.4</v>
      </c>
      <c r="W609" s="19">
        <v>1300684</v>
      </c>
      <c r="X609" s="19">
        <v>80681</v>
      </c>
    </row>
    <row r="610" spans="1:24" x14ac:dyDescent="0.2">
      <c r="A610" s="15">
        <v>2022</v>
      </c>
      <c r="B610" s="16">
        <v>9879</v>
      </c>
      <c r="C610" s="17" t="s">
        <v>625</v>
      </c>
      <c r="D610" s="15" t="s">
        <v>23</v>
      </c>
      <c r="E610" s="17" t="s">
        <v>24</v>
      </c>
      <c r="F610" s="15" t="s">
        <v>25</v>
      </c>
      <c r="G610" s="17" t="s">
        <v>117</v>
      </c>
      <c r="H610" s="17" t="s">
        <v>27</v>
      </c>
      <c r="I610" s="17" t="s">
        <v>36</v>
      </c>
      <c r="J610" s="18">
        <v>43910</v>
      </c>
      <c r="K610" s="19">
        <v>516374</v>
      </c>
      <c r="L610" s="19">
        <v>34116</v>
      </c>
      <c r="M610" s="20">
        <v>28631</v>
      </c>
      <c r="N610" s="21">
        <v>331458</v>
      </c>
      <c r="O610" s="21">
        <v>5569</v>
      </c>
      <c r="P610" s="22">
        <v>38330</v>
      </c>
      <c r="Q610" s="23">
        <v>556052</v>
      </c>
      <c r="R610" s="23">
        <v>35</v>
      </c>
      <c r="S610" s="24" t="s">
        <v>37</v>
      </c>
      <c r="T610" s="25" t="s">
        <v>37</v>
      </c>
      <c r="U610" s="25" t="s">
        <v>37</v>
      </c>
      <c r="V610" s="18">
        <v>110871</v>
      </c>
      <c r="W610" s="19">
        <v>1403884</v>
      </c>
      <c r="X610" s="19">
        <v>39720</v>
      </c>
    </row>
    <row r="611" spans="1:24" x14ac:dyDescent="0.2">
      <c r="A611" s="15">
        <v>2022</v>
      </c>
      <c r="B611" s="16">
        <v>9936</v>
      </c>
      <c r="C611" s="17" t="s">
        <v>626</v>
      </c>
      <c r="D611" s="15" t="s">
        <v>23</v>
      </c>
      <c r="E611" s="17" t="s">
        <v>24</v>
      </c>
      <c r="F611" s="15" t="s">
        <v>25</v>
      </c>
      <c r="G611" s="17" t="s">
        <v>35</v>
      </c>
      <c r="H611" s="17" t="s">
        <v>27</v>
      </c>
      <c r="I611" s="17" t="s">
        <v>36</v>
      </c>
      <c r="J611" s="18">
        <v>977.2</v>
      </c>
      <c r="K611" s="19">
        <v>7868</v>
      </c>
      <c r="L611" s="19">
        <v>934</v>
      </c>
      <c r="M611" s="20">
        <v>2298.5</v>
      </c>
      <c r="N611" s="21">
        <v>21067</v>
      </c>
      <c r="O611" s="21">
        <v>196</v>
      </c>
      <c r="P611" s="22">
        <v>1530.8</v>
      </c>
      <c r="Q611" s="23">
        <v>16034</v>
      </c>
      <c r="R611" s="23">
        <v>2</v>
      </c>
      <c r="S611" s="24">
        <v>0</v>
      </c>
      <c r="T611" s="25">
        <v>0</v>
      </c>
      <c r="U611" s="25">
        <v>0</v>
      </c>
      <c r="V611" s="18">
        <v>4806.5</v>
      </c>
      <c r="W611" s="19">
        <v>44969</v>
      </c>
      <c r="X611" s="19">
        <v>1132</v>
      </c>
    </row>
    <row r="612" spans="1:24" x14ac:dyDescent="0.2">
      <c r="A612" s="15">
        <v>2022</v>
      </c>
      <c r="B612" s="16">
        <v>9949</v>
      </c>
      <c r="C612" s="17" t="s">
        <v>627</v>
      </c>
      <c r="D612" s="15" t="s">
        <v>39</v>
      </c>
      <c r="E612" s="17" t="s">
        <v>40</v>
      </c>
      <c r="F612" s="15" t="s">
        <v>25</v>
      </c>
      <c r="G612" s="17" t="s">
        <v>203</v>
      </c>
      <c r="H612" s="17" t="s">
        <v>41</v>
      </c>
      <c r="I612" s="17" t="s">
        <v>136</v>
      </c>
      <c r="J612" s="18">
        <v>4775.3</v>
      </c>
      <c r="K612" s="19">
        <v>28143</v>
      </c>
      <c r="L612" s="19">
        <v>5122</v>
      </c>
      <c r="M612" s="20">
        <v>811.3</v>
      </c>
      <c r="N612" s="21">
        <v>4999</v>
      </c>
      <c r="O612" s="21">
        <v>257</v>
      </c>
      <c r="P612" s="22">
        <v>0</v>
      </c>
      <c r="Q612" s="23">
        <v>0</v>
      </c>
      <c r="R612" s="23">
        <v>0</v>
      </c>
      <c r="S612" s="24">
        <v>0</v>
      </c>
      <c r="T612" s="25">
        <v>0</v>
      </c>
      <c r="U612" s="25">
        <v>0</v>
      </c>
      <c r="V612" s="18">
        <v>5586.6</v>
      </c>
      <c r="W612" s="19">
        <v>33142</v>
      </c>
      <c r="X612" s="19">
        <v>5379</v>
      </c>
    </row>
    <row r="613" spans="1:24" x14ac:dyDescent="0.2">
      <c r="A613" s="15">
        <v>2022</v>
      </c>
      <c r="B613" s="16">
        <v>9949</v>
      </c>
      <c r="C613" s="17" t="s">
        <v>627</v>
      </c>
      <c r="D613" s="15" t="s">
        <v>39</v>
      </c>
      <c r="E613" s="17" t="s">
        <v>40</v>
      </c>
      <c r="F613" s="15" t="s">
        <v>25</v>
      </c>
      <c r="G613" s="17" t="s">
        <v>44</v>
      </c>
      <c r="H613" s="17" t="s">
        <v>41</v>
      </c>
      <c r="I613" s="17" t="s">
        <v>32</v>
      </c>
      <c r="J613" s="18">
        <v>20608.5</v>
      </c>
      <c r="K613" s="19">
        <v>202603</v>
      </c>
      <c r="L613" s="19">
        <v>17066</v>
      </c>
      <c r="M613" s="20">
        <v>6.1</v>
      </c>
      <c r="N613" s="21">
        <v>52</v>
      </c>
      <c r="O613" s="21">
        <v>4</v>
      </c>
      <c r="P613" s="22">
        <v>0</v>
      </c>
      <c r="Q613" s="23">
        <v>0</v>
      </c>
      <c r="R613" s="23">
        <v>0</v>
      </c>
      <c r="S613" s="24">
        <v>0</v>
      </c>
      <c r="T613" s="25">
        <v>0</v>
      </c>
      <c r="U613" s="25">
        <v>0</v>
      </c>
      <c r="V613" s="18">
        <v>20614.599999999999</v>
      </c>
      <c r="W613" s="19">
        <v>202655</v>
      </c>
      <c r="X613" s="19">
        <v>17070</v>
      </c>
    </row>
    <row r="614" spans="1:24" x14ac:dyDescent="0.2">
      <c r="A614" s="15">
        <v>2022</v>
      </c>
      <c r="B614" s="16">
        <v>9949</v>
      </c>
      <c r="C614" s="17" t="s">
        <v>627</v>
      </c>
      <c r="D614" s="15" t="s">
        <v>91</v>
      </c>
      <c r="E614" s="17" t="s">
        <v>24</v>
      </c>
      <c r="F614" s="15" t="s">
        <v>25</v>
      </c>
      <c r="G614" s="17" t="s">
        <v>92</v>
      </c>
      <c r="H614" s="17" t="s">
        <v>41</v>
      </c>
      <c r="I614" s="17" t="s">
        <v>93</v>
      </c>
      <c r="J614" s="18">
        <v>558316</v>
      </c>
      <c r="K614" s="19">
        <v>4113360</v>
      </c>
      <c r="L614" s="19">
        <v>276235</v>
      </c>
      <c r="M614" s="20">
        <v>66385.100000000006</v>
      </c>
      <c r="N614" s="21">
        <v>549027</v>
      </c>
      <c r="O614" s="21">
        <v>21940</v>
      </c>
      <c r="P614" s="22">
        <v>0</v>
      </c>
      <c r="Q614" s="23">
        <v>0</v>
      </c>
      <c r="R614" s="23">
        <v>0</v>
      </c>
      <c r="S614" s="24">
        <v>0</v>
      </c>
      <c r="T614" s="25">
        <v>0</v>
      </c>
      <c r="U614" s="25">
        <v>0</v>
      </c>
      <c r="V614" s="18">
        <v>624701.1</v>
      </c>
      <c r="W614" s="19">
        <v>4662387</v>
      </c>
      <c r="X614" s="19">
        <v>298175</v>
      </c>
    </row>
    <row r="615" spans="1:24" x14ac:dyDescent="0.2">
      <c r="A615" s="15">
        <v>2022</v>
      </c>
      <c r="B615" s="16">
        <v>9964</v>
      </c>
      <c r="C615" s="17" t="s">
        <v>628</v>
      </c>
      <c r="D615" s="15" t="s">
        <v>23</v>
      </c>
      <c r="E615" s="17" t="s">
        <v>24</v>
      </c>
      <c r="F615" s="15" t="s">
        <v>25</v>
      </c>
      <c r="G615" s="17" t="s">
        <v>104</v>
      </c>
      <c r="H615" s="17" t="s">
        <v>31</v>
      </c>
      <c r="I615" s="17" t="s">
        <v>36</v>
      </c>
      <c r="J615" s="18">
        <v>103117</v>
      </c>
      <c r="K615" s="19">
        <v>707928</v>
      </c>
      <c r="L615" s="19">
        <v>47119</v>
      </c>
      <c r="M615" s="20">
        <v>40495</v>
      </c>
      <c r="N615" s="21">
        <v>299321</v>
      </c>
      <c r="O615" s="21">
        <v>11917</v>
      </c>
      <c r="P615" s="22">
        <v>477784</v>
      </c>
      <c r="Q615" s="23">
        <v>5904880</v>
      </c>
      <c r="R615" s="23">
        <v>28</v>
      </c>
      <c r="S615" s="24">
        <v>0</v>
      </c>
      <c r="T615" s="25">
        <v>0</v>
      </c>
      <c r="U615" s="25">
        <v>0</v>
      </c>
      <c r="V615" s="18">
        <v>621396</v>
      </c>
      <c r="W615" s="19">
        <v>6912129</v>
      </c>
      <c r="X615" s="19">
        <v>59064</v>
      </c>
    </row>
    <row r="616" spans="1:24" x14ac:dyDescent="0.2">
      <c r="A616" s="15">
        <v>2022</v>
      </c>
      <c r="B616" s="16">
        <v>9996</v>
      </c>
      <c r="C616" s="17" t="s">
        <v>629</v>
      </c>
      <c r="D616" s="15" t="s">
        <v>23</v>
      </c>
      <c r="E616" s="17" t="s">
        <v>24</v>
      </c>
      <c r="F616" s="15" t="s">
        <v>25</v>
      </c>
      <c r="G616" s="17" t="s">
        <v>76</v>
      </c>
      <c r="H616" s="17" t="s">
        <v>27</v>
      </c>
      <c r="I616" s="17" t="s">
        <v>77</v>
      </c>
      <c r="J616" s="18">
        <v>85000</v>
      </c>
      <c r="K616" s="19">
        <v>598338</v>
      </c>
      <c r="L616" s="19">
        <v>59859</v>
      </c>
      <c r="M616" s="20">
        <v>126121</v>
      </c>
      <c r="N616" s="21">
        <v>1091207</v>
      </c>
      <c r="O616" s="21">
        <v>7068</v>
      </c>
      <c r="P616" s="22">
        <v>51343</v>
      </c>
      <c r="Q616" s="23">
        <v>531350</v>
      </c>
      <c r="R616" s="23">
        <v>82</v>
      </c>
      <c r="S616" s="24">
        <v>0</v>
      </c>
      <c r="T616" s="25">
        <v>0</v>
      </c>
      <c r="U616" s="25">
        <v>0</v>
      </c>
      <c r="V616" s="18">
        <v>262464</v>
      </c>
      <c r="W616" s="19">
        <v>2220895</v>
      </c>
      <c r="X616" s="19">
        <v>67009</v>
      </c>
    </row>
    <row r="617" spans="1:24" x14ac:dyDescent="0.2">
      <c r="A617" s="15">
        <v>2022</v>
      </c>
      <c r="B617" s="16">
        <v>9999</v>
      </c>
      <c r="C617" s="17" t="s">
        <v>630</v>
      </c>
      <c r="D617" s="15" t="s">
        <v>23</v>
      </c>
      <c r="E617" s="17" t="s">
        <v>24</v>
      </c>
      <c r="F617" s="15" t="s">
        <v>25</v>
      </c>
      <c r="G617" s="17" t="s">
        <v>72</v>
      </c>
      <c r="H617" s="17" t="s">
        <v>31</v>
      </c>
      <c r="I617" s="17" t="s">
        <v>36</v>
      </c>
      <c r="J617" s="18">
        <v>30241.200000000001</v>
      </c>
      <c r="K617" s="19">
        <v>220883</v>
      </c>
      <c r="L617" s="19">
        <v>18821</v>
      </c>
      <c r="M617" s="20">
        <v>7315.4</v>
      </c>
      <c r="N617" s="21">
        <v>50909</v>
      </c>
      <c r="O617" s="21">
        <v>2532</v>
      </c>
      <c r="P617" s="22">
        <v>2418.8000000000002</v>
      </c>
      <c r="Q617" s="23">
        <v>23811</v>
      </c>
      <c r="R617" s="23">
        <v>11</v>
      </c>
      <c r="S617" s="24" t="s">
        <v>37</v>
      </c>
      <c r="T617" s="25" t="s">
        <v>37</v>
      </c>
      <c r="U617" s="25" t="s">
        <v>37</v>
      </c>
      <c r="V617" s="18">
        <v>39975.4</v>
      </c>
      <c r="W617" s="19">
        <v>295603</v>
      </c>
      <c r="X617" s="19">
        <v>21364</v>
      </c>
    </row>
    <row r="618" spans="1:24" x14ac:dyDescent="0.2">
      <c r="A618" s="15">
        <v>2022</v>
      </c>
      <c r="B618" s="16">
        <v>10000</v>
      </c>
      <c r="C618" s="17" t="s">
        <v>631</v>
      </c>
      <c r="D618" s="15" t="s">
        <v>23</v>
      </c>
      <c r="E618" s="17" t="s">
        <v>24</v>
      </c>
      <c r="F618" s="15" t="s">
        <v>25</v>
      </c>
      <c r="G618" s="17" t="s">
        <v>76</v>
      </c>
      <c r="H618" s="17" t="s">
        <v>51</v>
      </c>
      <c r="I618" s="17" t="s">
        <v>77</v>
      </c>
      <c r="J618" s="18">
        <v>385528.5</v>
      </c>
      <c r="K618" s="19">
        <v>2967054</v>
      </c>
      <c r="L618" s="19">
        <v>239597</v>
      </c>
      <c r="M618" s="20">
        <v>344605.9</v>
      </c>
      <c r="N618" s="21">
        <v>3265656</v>
      </c>
      <c r="O618" s="21">
        <v>31314</v>
      </c>
      <c r="P618" s="22">
        <v>24985.4</v>
      </c>
      <c r="Q618" s="23">
        <v>255804</v>
      </c>
      <c r="R618" s="23">
        <v>854</v>
      </c>
      <c r="S618" s="24" t="s">
        <v>37</v>
      </c>
      <c r="T618" s="25" t="s">
        <v>37</v>
      </c>
      <c r="U618" s="25" t="s">
        <v>37</v>
      </c>
      <c r="V618" s="18">
        <v>755119.8</v>
      </c>
      <c r="W618" s="19">
        <v>6488514</v>
      </c>
      <c r="X618" s="19">
        <v>271765</v>
      </c>
    </row>
    <row r="619" spans="1:24" x14ac:dyDescent="0.2">
      <c r="A619" s="15">
        <v>2022</v>
      </c>
      <c r="B619" s="16">
        <v>10000</v>
      </c>
      <c r="C619" s="17" t="s">
        <v>631</v>
      </c>
      <c r="D619" s="15" t="s">
        <v>23</v>
      </c>
      <c r="E619" s="17" t="s">
        <v>24</v>
      </c>
      <c r="F619" s="15" t="s">
        <v>25</v>
      </c>
      <c r="G619" s="17" t="s">
        <v>175</v>
      </c>
      <c r="H619" s="17" t="s">
        <v>51</v>
      </c>
      <c r="I619" s="17" t="s">
        <v>77</v>
      </c>
      <c r="J619" s="18">
        <v>358687.9</v>
      </c>
      <c r="K619" s="19">
        <v>2765392</v>
      </c>
      <c r="L619" s="19">
        <v>269157</v>
      </c>
      <c r="M619" s="20">
        <v>418208.4</v>
      </c>
      <c r="N619" s="21">
        <v>4267292</v>
      </c>
      <c r="O619" s="21">
        <v>33474</v>
      </c>
      <c r="P619" s="22">
        <v>99616</v>
      </c>
      <c r="Q619" s="23">
        <v>1445614</v>
      </c>
      <c r="R619" s="23">
        <v>903</v>
      </c>
      <c r="S619" s="24">
        <v>214.7</v>
      </c>
      <c r="T619" s="25">
        <v>1875</v>
      </c>
      <c r="U619" s="25">
        <v>1</v>
      </c>
      <c r="V619" s="18">
        <v>876727</v>
      </c>
      <c r="W619" s="19">
        <v>8480173</v>
      </c>
      <c r="X619" s="19">
        <v>303535</v>
      </c>
    </row>
    <row r="620" spans="1:24" x14ac:dyDescent="0.2">
      <c r="A620" s="15">
        <v>2022</v>
      </c>
      <c r="B620" s="16">
        <v>10005</v>
      </c>
      <c r="C620" s="17" t="s">
        <v>632</v>
      </c>
      <c r="D620" s="15" t="s">
        <v>23</v>
      </c>
      <c r="E620" s="17" t="s">
        <v>24</v>
      </c>
      <c r="F620" s="15" t="s">
        <v>25</v>
      </c>
      <c r="G620" s="17" t="s">
        <v>76</v>
      </c>
      <c r="H620" s="17" t="s">
        <v>51</v>
      </c>
      <c r="I620" s="17" t="s">
        <v>77</v>
      </c>
      <c r="J620" s="18">
        <v>469849.7</v>
      </c>
      <c r="K620" s="19">
        <v>3330071</v>
      </c>
      <c r="L620" s="19">
        <v>295902</v>
      </c>
      <c r="M620" s="20">
        <v>365708.5</v>
      </c>
      <c r="N620" s="21">
        <v>3159979</v>
      </c>
      <c r="O620" s="21">
        <v>40892</v>
      </c>
      <c r="P620" s="22">
        <v>277290.90000000002</v>
      </c>
      <c r="Q620" s="23">
        <v>3608580</v>
      </c>
      <c r="R620" s="23">
        <v>3193</v>
      </c>
      <c r="S620" s="24" t="s">
        <v>37</v>
      </c>
      <c r="T620" s="25" t="s">
        <v>37</v>
      </c>
      <c r="U620" s="25" t="s">
        <v>37</v>
      </c>
      <c r="V620" s="18">
        <v>1112849.1000000001</v>
      </c>
      <c r="W620" s="19">
        <v>10098630</v>
      </c>
      <c r="X620" s="19">
        <v>339987</v>
      </c>
    </row>
    <row r="621" spans="1:24" x14ac:dyDescent="0.2">
      <c r="A621" s="15">
        <v>2022</v>
      </c>
      <c r="B621" s="16">
        <v>10009</v>
      </c>
      <c r="C621" s="17" t="s">
        <v>633</v>
      </c>
      <c r="D621" s="15" t="s">
        <v>23</v>
      </c>
      <c r="E621" s="17" t="s">
        <v>24</v>
      </c>
      <c r="F621" s="15" t="s">
        <v>25</v>
      </c>
      <c r="G621" s="17" t="s">
        <v>92</v>
      </c>
      <c r="H621" s="17" t="s">
        <v>31</v>
      </c>
      <c r="I621" s="17" t="s">
        <v>93</v>
      </c>
      <c r="J621" s="18">
        <v>30816</v>
      </c>
      <c r="K621" s="19">
        <v>273006</v>
      </c>
      <c r="L621" s="19">
        <v>13383</v>
      </c>
      <c r="M621" s="20">
        <v>58230</v>
      </c>
      <c r="N621" s="21">
        <v>534391</v>
      </c>
      <c r="O621" s="21">
        <v>8861</v>
      </c>
      <c r="P621" s="22">
        <v>37551</v>
      </c>
      <c r="Q621" s="23">
        <v>495741</v>
      </c>
      <c r="R621" s="23">
        <v>32</v>
      </c>
      <c r="S621" s="24">
        <v>0</v>
      </c>
      <c r="T621" s="25">
        <v>0</v>
      </c>
      <c r="U621" s="25">
        <v>0</v>
      </c>
      <c r="V621" s="18">
        <v>126597</v>
      </c>
      <c r="W621" s="19">
        <v>1303138</v>
      </c>
      <c r="X621" s="19">
        <v>22276</v>
      </c>
    </row>
    <row r="622" spans="1:24" x14ac:dyDescent="0.2">
      <c r="A622" s="15">
        <v>2022</v>
      </c>
      <c r="B622" s="16">
        <v>10012</v>
      </c>
      <c r="C622" s="17" t="s">
        <v>634</v>
      </c>
      <c r="D622" s="15" t="s">
        <v>23</v>
      </c>
      <c r="E622" s="17" t="s">
        <v>24</v>
      </c>
      <c r="F622" s="15" t="s">
        <v>25</v>
      </c>
      <c r="G622" s="17" t="s">
        <v>78</v>
      </c>
      <c r="H622" s="17" t="s">
        <v>31</v>
      </c>
      <c r="I622" s="17" t="s">
        <v>77</v>
      </c>
      <c r="J622" s="18">
        <v>7725</v>
      </c>
      <c r="K622" s="19">
        <v>56241</v>
      </c>
      <c r="L622" s="19">
        <v>4323</v>
      </c>
      <c r="M622" s="20">
        <v>19323</v>
      </c>
      <c r="N622" s="21">
        <v>159552</v>
      </c>
      <c r="O622" s="21">
        <v>1558</v>
      </c>
      <c r="P622" s="22">
        <v>17988</v>
      </c>
      <c r="Q622" s="23">
        <v>247796</v>
      </c>
      <c r="R622" s="23">
        <v>7</v>
      </c>
      <c r="S622" s="24">
        <v>0</v>
      </c>
      <c r="T622" s="25">
        <v>0</v>
      </c>
      <c r="U622" s="25">
        <v>0</v>
      </c>
      <c r="V622" s="18">
        <v>45036</v>
      </c>
      <c r="W622" s="19">
        <v>463589</v>
      </c>
      <c r="X622" s="19">
        <v>5888</v>
      </c>
    </row>
    <row r="623" spans="1:24" x14ac:dyDescent="0.2">
      <c r="A623" s="15">
        <v>2022</v>
      </c>
      <c r="B623" s="16">
        <v>10019</v>
      </c>
      <c r="C623" s="17" t="s">
        <v>635</v>
      </c>
      <c r="D623" s="15" t="s">
        <v>23</v>
      </c>
      <c r="E623" s="17" t="s">
        <v>24</v>
      </c>
      <c r="F623" s="15" t="s">
        <v>25</v>
      </c>
      <c r="G623" s="17" t="s">
        <v>76</v>
      </c>
      <c r="H623" s="17" t="s">
        <v>31</v>
      </c>
      <c r="I623" s="17" t="s">
        <v>77</v>
      </c>
      <c r="J623" s="18">
        <v>36401</v>
      </c>
      <c r="K623" s="19">
        <v>231179</v>
      </c>
      <c r="L623" s="19">
        <v>17263</v>
      </c>
      <c r="M623" s="20">
        <v>5518</v>
      </c>
      <c r="N623" s="21">
        <v>37437</v>
      </c>
      <c r="O623" s="21">
        <v>1458</v>
      </c>
      <c r="P623" s="22">
        <v>2126</v>
      </c>
      <c r="Q623" s="23">
        <v>22975</v>
      </c>
      <c r="R623" s="23">
        <v>10</v>
      </c>
      <c r="S623" s="24">
        <v>0</v>
      </c>
      <c r="T623" s="25">
        <v>0</v>
      </c>
      <c r="U623" s="25">
        <v>0</v>
      </c>
      <c r="V623" s="18">
        <v>44045</v>
      </c>
      <c r="W623" s="19">
        <v>291591</v>
      </c>
      <c r="X623" s="19">
        <v>18731</v>
      </c>
    </row>
    <row r="624" spans="1:24" x14ac:dyDescent="0.2">
      <c r="A624" s="15">
        <v>2022</v>
      </c>
      <c r="B624" s="16">
        <v>10056</v>
      </c>
      <c r="C624" s="17" t="s">
        <v>636</v>
      </c>
      <c r="D624" s="15" t="s">
        <v>23</v>
      </c>
      <c r="E624" s="17" t="s">
        <v>24</v>
      </c>
      <c r="F624" s="15" t="s">
        <v>25</v>
      </c>
      <c r="G624" s="17" t="s">
        <v>35</v>
      </c>
      <c r="H624" s="17" t="s">
        <v>27</v>
      </c>
      <c r="I624" s="17" t="s">
        <v>36</v>
      </c>
      <c r="J624" s="18">
        <v>15557</v>
      </c>
      <c r="K624" s="19">
        <v>125970</v>
      </c>
      <c r="L624" s="19">
        <v>14047</v>
      </c>
      <c r="M624" s="20">
        <v>14170.7</v>
      </c>
      <c r="N624" s="21">
        <v>137603</v>
      </c>
      <c r="O624" s="21">
        <v>1915</v>
      </c>
      <c r="P624" s="22">
        <v>22460.2</v>
      </c>
      <c r="Q624" s="23">
        <v>287201</v>
      </c>
      <c r="R624" s="23">
        <v>15</v>
      </c>
      <c r="S624" s="24">
        <v>0</v>
      </c>
      <c r="T624" s="25">
        <v>0</v>
      </c>
      <c r="U624" s="25">
        <v>0</v>
      </c>
      <c r="V624" s="18">
        <v>52187.9</v>
      </c>
      <c r="W624" s="19">
        <v>550774</v>
      </c>
      <c r="X624" s="19">
        <v>15977</v>
      </c>
    </row>
    <row r="625" spans="1:24" x14ac:dyDescent="0.2">
      <c r="A625" s="15">
        <v>2022</v>
      </c>
      <c r="B625" s="16">
        <v>10066</v>
      </c>
      <c r="C625" s="17" t="s">
        <v>637</v>
      </c>
      <c r="D625" s="15" t="s">
        <v>23</v>
      </c>
      <c r="E625" s="17" t="s">
        <v>24</v>
      </c>
      <c r="F625" s="15" t="s">
        <v>25</v>
      </c>
      <c r="G625" s="17" t="s">
        <v>311</v>
      </c>
      <c r="H625" s="17" t="s">
        <v>31</v>
      </c>
      <c r="I625" s="17" t="s">
        <v>210</v>
      </c>
      <c r="J625" s="18">
        <v>5312.1</v>
      </c>
      <c r="K625" s="19">
        <v>41665</v>
      </c>
      <c r="L625" s="19">
        <v>3398</v>
      </c>
      <c r="M625" s="20">
        <v>14299.8</v>
      </c>
      <c r="N625" s="21">
        <v>116327</v>
      </c>
      <c r="O625" s="21">
        <v>2534</v>
      </c>
      <c r="P625" s="22">
        <v>8465.6</v>
      </c>
      <c r="Q625" s="23">
        <v>83319</v>
      </c>
      <c r="R625" s="23">
        <v>682</v>
      </c>
      <c r="S625" s="24" t="s">
        <v>37</v>
      </c>
      <c r="T625" s="25" t="s">
        <v>37</v>
      </c>
      <c r="U625" s="25" t="s">
        <v>37</v>
      </c>
      <c r="V625" s="18">
        <v>28077.5</v>
      </c>
      <c r="W625" s="19">
        <v>241311</v>
      </c>
      <c r="X625" s="19">
        <v>6614</v>
      </c>
    </row>
    <row r="626" spans="1:24" x14ac:dyDescent="0.2">
      <c r="A626" s="15">
        <v>2022</v>
      </c>
      <c r="B626" s="16">
        <v>10071</v>
      </c>
      <c r="C626" s="17" t="s">
        <v>638</v>
      </c>
      <c r="D626" s="15" t="s">
        <v>23</v>
      </c>
      <c r="E626" s="17" t="s">
        <v>24</v>
      </c>
      <c r="F626" s="15" t="s">
        <v>25</v>
      </c>
      <c r="G626" s="17" t="s">
        <v>552</v>
      </c>
      <c r="H626" s="17" t="s">
        <v>31</v>
      </c>
      <c r="I626" s="17" t="s">
        <v>61</v>
      </c>
      <c r="J626" s="18">
        <v>75466</v>
      </c>
      <c r="K626" s="19">
        <v>191955</v>
      </c>
      <c r="L626" s="19">
        <v>29936</v>
      </c>
      <c r="M626" s="20">
        <v>45966.6</v>
      </c>
      <c r="N626" s="21">
        <v>116206</v>
      </c>
      <c r="O626" s="21">
        <v>4964</v>
      </c>
      <c r="P626" s="22">
        <v>53635.1</v>
      </c>
      <c r="Q626" s="23">
        <v>149893</v>
      </c>
      <c r="R626" s="23">
        <v>124</v>
      </c>
      <c r="S626" s="24">
        <v>0</v>
      </c>
      <c r="T626" s="25">
        <v>0</v>
      </c>
      <c r="U626" s="25">
        <v>0</v>
      </c>
      <c r="V626" s="18">
        <v>175067.7</v>
      </c>
      <c r="W626" s="19">
        <v>458054</v>
      </c>
      <c r="X626" s="19">
        <v>35024</v>
      </c>
    </row>
    <row r="627" spans="1:24" x14ac:dyDescent="0.2">
      <c r="A627" s="15">
        <v>2022</v>
      </c>
      <c r="B627" s="16">
        <v>10170</v>
      </c>
      <c r="C627" s="17" t="s">
        <v>639</v>
      </c>
      <c r="D627" s="15" t="s">
        <v>23</v>
      </c>
      <c r="E627" s="17" t="s">
        <v>24</v>
      </c>
      <c r="F627" s="15" t="s">
        <v>25</v>
      </c>
      <c r="G627" s="17" t="s">
        <v>78</v>
      </c>
      <c r="H627" s="17" t="s">
        <v>31</v>
      </c>
      <c r="I627" s="17" t="s">
        <v>176</v>
      </c>
      <c r="J627" s="18">
        <v>37419</v>
      </c>
      <c r="K627" s="19">
        <v>284161</v>
      </c>
      <c r="L627" s="19">
        <v>20657</v>
      </c>
      <c r="M627" s="20">
        <v>11189</v>
      </c>
      <c r="N627" s="21">
        <v>87047</v>
      </c>
      <c r="O627" s="21">
        <v>2399</v>
      </c>
      <c r="P627" s="22">
        <v>2793</v>
      </c>
      <c r="Q627" s="23">
        <v>32695</v>
      </c>
      <c r="R627" s="23">
        <v>5</v>
      </c>
      <c r="S627" s="24" t="s">
        <v>37</v>
      </c>
      <c r="T627" s="25" t="s">
        <v>37</v>
      </c>
      <c r="U627" s="25" t="s">
        <v>37</v>
      </c>
      <c r="V627" s="18">
        <v>51401</v>
      </c>
      <c r="W627" s="19">
        <v>403903</v>
      </c>
      <c r="X627" s="19">
        <v>23061</v>
      </c>
    </row>
    <row r="628" spans="1:24" x14ac:dyDescent="0.2">
      <c r="A628" s="15">
        <v>2022</v>
      </c>
      <c r="B628" s="16">
        <v>10171</v>
      </c>
      <c r="C628" s="17" t="s">
        <v>640</v>
      </c>
      <c r="D628" s="15" t="s">
        <v>23</v>
      </c>
      <c r="E628" s="17" t="s">
        <v>24</v>
      </c>
      <c r="F628" s="15" t="s">
        <v>25</v>
      </c>
      <c r="G628" s="17" t="s">
        <v>104</v>
      </c>
      <c r="H628" s="17" t="s">
        <v>51</v>
      </c>
      <c r="I628" s="17" t="s">
        <v>105</v>
      </c>
      <c r="J628" s="18">
        <v>752019.4</v>
      </c>
      <c r="K628" s="19">
        <v>6169015</v>
      </c>
      <c r="L628" s="19">
        <v>443576</v>
      </c>
      <c r="M628" s="20">
        <v>660341.69999999995</v>
      </c>
      <c r="N628" s="21">
        <v>5464239</v>
      </c>
      <c r="O628" s="21">
        <v>93887</v>
      </c>
      <c r="P628" s="22">
        <v>452554.1</v>
      </c>
      <c r="Q628" s="23">
        <v>6135244</v>
      </c>
      <c r="R628" s="23">
        <v>1674</v>
      </c>
      <c r="S628" s="24" t="s">
        <v>37</v>
      </c>
      <c r="T628" s="25" t="s">
        <v>37</v>
      </c>
      <c r="U628" s="25" t="s">
        <v>37</v>
      </c>
      <c r="V628" s="18">
        <v>1864915.2</v>
      </c>
      <c r="W628" s="19">
        <v>17768498</v>
      </c>
      <c r="X628" s="19">
        <v>539137</v>
      </c>
    </row>
    <row r="629" spans="1:24" x14ac:dyDescent="0.2">
      <c r="A629" s="15">
        <v>2022</v>
      </c>
      <c r="B629" s="16">
        <v>10171</v>
      </c>
      <c r="C629" s="17" t="s">
        <v>640</v>
      </c>
      <c r="D629" s="15" t="s">
        <v>23</v>
      </c>
      <c r="E629" s="17" t="s">
        <v>24</v>
      </c>
      <c r="F629" s="15" t="s">
        <v>25</v>
      </c>
      <c r="G629" s="17" t="s">
        <v>33</v>
      </c>
      <c r="H629" s="17" t="s">
        <v>51</v>
      </c>
      <c r="I629" s="17" t="s">
        <v>105</v>
      </c>
      <c r="J629" s="18">
        <v>47546.400000000001</v>
      </c>
      <c r="K629" s="19">
        <v>348798</v>
      </c>
      <c r="L629" s="19">
        <v>22864</v>
      </c>
      <c r="M629" s="20">
        <v>29254.2</v>
      </c>
      <c r="N629" s="21">
        <v>244931</v>
      </c>
      <c r="O629" s="21">
        <v>4672</v>
      </c>
      <c r="P629" s="22">
        <v>11057.7</v>
      </c>
      <c r="Q629" s="23">
        <v>94649</v>
      </c>
      <c r="R629" s="23">
        <v>63</v>
      </c>
      <c r="S629" s="24" t="s">
        <v>37</v>
      </c>
      <c r="T629" s="25" t="s">
        <v>37</v>
      </c>
      <c r="U629" s="25" t="s">
        <v>37</v>
      </c>
      <c r="V629" s="18">
        <v>87858.3</v>
      </c>
      <c r="W629" s="19">
        <v>688378</v>
      </c>
      <c r="X629" s="19">
        <v>27599</v>
      </c>
    </row>
    <row r="630" spans="1:24" x14ac:dyDescent="0.2">
      <c r="A630" s="15">
        <v>2022</v>
      </c>
      <c r="B630" s="16">
        <v>10210</v>
      </c>
      <c r="C630" s="17" t="s">
        <v>641</v>
      </c>
      <c r="D630" s="15" t="s">
        <v>23</v>
      </c>
      <c r="E630" s="17" t="s">
        <v>24</v>
      </c>
      <c r="F630" s="15" t="s">
        <v>25</v>
      </c>
      <c r="G630" s="17" t="s">
        <v>60</v>
      </c>
      <c r="H630" s="17" t="s">
        <v>27</v>
      </c>
      <c r="I630" s="17" t="s">
        <v>61</v>
      </c>
      <c r="J630" s="18">
        <v>9099.9</v>
      </c>
      <c r="K630" s="19">
        <v>77190</v>
      </c>
      <c r="L630" s="19">
        <v>6540</v>
      </c>
      <c r="M630" s="20">
        <v>8467.1</v>
      </c>
      <c r="N630" s="21">
        <v>74196</v>
      </c>
      <c r="O630" s="21">
        <v>1368</v>
      </c>
      <c r="P630" s="22">
        <v>2261</v>
      </c>
      <c r="Q630" s="23">
        <v>22801</v>
      </c>
      <c r="R630" s="23">
        <v>14</v>
      </c>
      <c r="S630" s="24">
        <v>0</v>
      </c>
      <c r="T630" s="25">
        <v>0</v>
      </c>
      <c r="U630" s="25">
        <v>0</v>
      </c>
      <c r="V630" s="18">
        <v>19828</v>
      </c>
      <c r="W630" s="19">
        <v>174187</v>
      </c>
      <c r="X630" s="19">
        <v>7922</v>
      </c>
    </row>
    <row r="631" spans="1:24" x14ac:dyDescent="0.2">
      <c r="A631" s="15">
        <v>2022</v>
      </c>
      <c r="B631" s="16">
        <v>10226</v>
      </c>
      <c r="C631" s="17" t="s">
        <v>642</v>
      </c>
      <c r="D631" s="15" t="s">
        <v>23</v>
      </c>
      <c r="E631" s="17" t="s">
        <v>24</v>
      </c>
      <c r="F631" s="15" t="s">
        <v>25</v>
      </c>
      <c r="G631" s="17" t="s">
        <v>142</v>
      </c>
      <c r="H631" s="17" t="s">
        <v>27</v>
      </c>
      <c r="I631" s="17" t="s">
        <v>475</v>
      </c>
      <c r="J631" s="18">
        <v>69977</v>
      </c>
      <c r="K631" s="19">
        <v>388297</v>
      </c>
      <c r="L631" s="19">
        <v>26831</v>
      </c>
      <c r="M631" s="20">
        <v>66055</v>
      </c>
      <c r="N631" s="21">
        <v>351903</v>
      </c>
      <c r="O631" s="21">
        <v>4711</v>
      </c>
      <c r="P631" s="22" t="s">
        <v>37</v>
      </c>
      <c r="Q631" s="23" t="s">
        <v>37</v>
      </c>
      <c r="R631" s="23" t="s">
        <v>37</v>
      </c>
      <c r="S631" s="24" t="s">
        <v>37</v>
      </c>
      <c r="T631" s="25" t="s">
        <v>37</v>
      </c>
      <c r="U631" s="25" t="s">
        <v>37</v>
      </c>
      <c r="V631" s="18">
        <v>136032</v>
      </c>
      <c r="W631" s="19">
        <v>740200</v>
      </c>
      <c r="X631" s="19">
        <v>31542</v>
      </c>
    </row>
    <row r="632" spans="1:24" x14ac:dyDescent="0.2">
      <c r="A632" s="15">
        <v>2022</v>
      </c>
      <c r="B632" s="16">
        <v>10325</v>
      </c>
      <c r="C632" s="17" t="s">
        <v>643</v>
      </c>
      <c r="D632" s="15" t="s">
        <v>23</v>
      </c>
      <c r="E632" s="17" t="s">
        <v>24</v>
      </c>
      <c r="F632" s="15" t="s">
        <v>25</v>
      </c>
      <c r="G632" s="17" t="s">
        <v>57</v>
      </c>
      <c r="H632" s="17" t="s">
        <v>153</v>
      </c>
      <c r="I632" s="17" t="s">
        <v>58</v>
      </c>
      <c r="J632" s="18" t="s">
        <v>37</v>
      </c>
      <c r="K632" s="19" t="s">
        <v>37</v>
      </c>
      <c r="L632" s="19" t="s">
        <v>37</v>
      </c>
      <c r="M632" s="20">
        <v>850.4</v>
      </c>
      <c r="N632" s="21">
        <v>109144</v>
      </c>
      <c r="O632" s="21">
        <v>1</v>
      </c>
      <c r="P632" s="22" t="s">
        <v>37</v>
      </c>
      <c r="Q632" s="23" t="s">
        <v>37</v>
      </c>
      <c r="R632" s="23" t="s">
        <v>37</v>
      </c>
      <c r="S632" s="24" t="s">
        <v>37</v>
      </c>
      <c r="T632" s="25" t="s">
        <v>37</v>
      </c>
      <c r="U632" s="25" t="s">
        <v>37</v>
      </c>
      <c r="V632" s="18">
        <v>850.4</v>
      </c>
      <c r="W632" s="19">
        <v>109144</v>
      </c>
      <c r="X632" s="19">
        <v>1</v>
      </c>
    </row>
    <row r="633" spans="1:24" x14ac:dyDescent="0.2">
      <c r="A633" s="15">
        <v>2022</v>
      </c>
      <c r="B633" s="16">
        <v>10331</v>
      </c>
      <c r="C633" s="17" t="s">
        <v>644</v>
      </c>
      <c r="D633" s="15" t="s">
        <v>23</v>
      </c>
      <c r="E633" s="17" t="s">
        <v>24</v>
      </c>
      <c r="F633" s="15" t="s">
        <v>25</v>
      </c>
      <c r="G633" s="17" t="s">
        <v>98</v>
      </c>
      <c r="H633" s="17" t="s">
        <v>51</v>
      </c>
      <c r="I633" s="17" t="s">
        <v>32</v>
      </c>
      <c r="J633" s="18">
        <v>71373</v>
      </c>
      <c r="K633" s="19">
        <v>655536</v>
      </c>
      <c r="L633" s="19">
        <v>42525</v>
      </c>
      <c r="M633" s="20">
        <v>46711</v>
      </c>
      <c r="N633" s="21">
        <v>389269</v>
      </c>
      <c r="O633" s="21">
        <v>6100</v>
      </c>
      <c r="P633" s="22">
        <v>64099</v>
      </c>
      <c r="Q633" s="23">
        <v>821973</v>
      </c>
      <c r="R633" s="23">
        <v>195</v>
      </c>
      <c r="S633" s="24">
        <v>0</v>
      </c>
      <c r="T633" s="25">
        <v>0</v>
      </c>
      <c r="U633" s="25">
        <v>0</v>
      </c>
      <c r="V633" s="18">
        <v>182183</v>
      </c>
      <c r="W633" s="19">
        <v>1866778</v>
      </c>
      <c r="X633" s="19">
        <v>48820</v>
      </c>
    </row>
    <row r="634" spans="1:24" x14ac:dyDescent="0.2">
      <c r="A634" s="15">
        <v>2022</v>
      </c>
      <c r="B634" s="16">
        <v>10345</v>
      </c>
      <c r="C634" s="17" t="s">
        <v>645</v>
      </c>
      <c r="D634" s="15" t="s">
        <v>23</v>
      </c>
      <c r="E634" s="17" t="s">
        <v>24</v>
      </c>
      <c r="F634" s="15" t="s">
        <v>25</v>
      </c>
      <c r="G634" s="17" t="s">
        <v>67</v>
      </c>
      <c r="H634" s="17" t="s">
        <v>27</v>
      </c>
      <c r="I634" s="17" t="s">
        <v>108</v>
      </c>
      <c r="J634" s="18">
        <v>16692.400000000001</v>
      </c>
      <c r="K634" s="19">
        <v>127732</v>
      </c>
      <c r="L634" s="19">
        <v>9927</v>
      </c>
      <c r="M634" s="20">
        <v>14864.8</v>
      </c>
      <c r="N634" s="21">
        <v>128939</v>
      </c>
      <c r="O634" s="21">
        <v>1942</v>
      </c>
      <c r="P634" s="22">
        <v>14310.1</v>
      </c>
      <c r="Q634" s="23">
        <v>175696</v>
      </c>
      <c r="R634" s="23">
        <v>12</v>
      </c>
      <c r="S634" s="24" t="s">
        <v>37</v>
      </c>
      <c r="T634" s="25" t="s">
        <v>37</v>
      </c>
      <c r="U634" s="25" t="s">
        <v>37</v>
      </c>
      <c r="V634" s="18">
        <v>45867.3</v>
      </c>
      <c r="W634" s="19">
        <v>432367</v>
      </c>
      <c r="X634" s="19">
        <v>11881</v>
      </c>
    </row>
    <row r="635" spans="1:24" x14ac:dyDescent="0.2">
      <c r="A635" s="15">
        <v>2022</v>
      </c>
      <c r="B635" s="16">
        <v>10370</v>
      </c>
      <c r="C635" s="17" t="s">
        <v>646</v>
      </c>
      <c r="D635" s="15" t="s">
        <v>23</v>
      </c>
      <c r="E635" s="17" t="s">
        <v>24</v>
      </c>
      <c r="F635" s="15" t="s">
        <v>25</v>
      </c>
      <c r="G635" s="17" t="s">
        <v>175</v>
      </c>
      <c r="H635" s="17" t="s">
        <v>27</v>
      </c>
      <c r="I635" s="17" t="s">
        <v>36</v>
      </c>
      <c r="J635" s="18">
        <v>11327.1</v>
      </c>
      <c r="K635" s="19">
        <v>98735</v>
      </c>
      <c r="L635" s="19">
        <v>8910</v>
      </c>
      <c r="M635" s="20">
        <v>9992.9</v>
      </c>
      <c r="N635" s="21">
        <v>88135</v>
      </c>
      <c r="O635" s="21">
        <v>1343</v>
      </c>
      <c r="P635" s="22">
        <v>886</v>
      </c>
      <c r="Q635" s="23">
        <v>6605</v>
      </c>
      <c r="R635" s="23">
        <v>1</v>
      </c>
      <c r="S635" s="24" t="s">
        <v>37</v>
      </c>
      <c r="T635" s="25" t="s">
        <v>37</v>
      </c>
      <c r="U635" s="25" t="s">
        <v>37</v>
      </c>
      <c r="V635" s="18">
        <v>22206</v>
      </c>
      <c r="W635" s="19">
        <v>193475</v>
      </c>
      <c r="X635" s="19">
        <v>10254</v>
      </c>
    </row>
    <row r="636" spans="1:24" x14ac:dyDescent="0.2">
      <c r="A636" s="15">
        <v>2022</v>
      </c>
      <c r="B636" s="16">
        <v>10376</v>
      </c>
      <c r="C636" s="17" t="s">
        <v>647</v>
      </c>
      <c r="D636" s="15" t="s">
        <v>23</v>
      </c>
      <c r="E636" s="17" t="s">
        <v>24</v>
      </c>
      <c r="F636" s="15" t="s">
        <v>25</v>
      </c>
      <c r="G636" s="17" t="s">
        <v>142</v>
      </c>
      <c r="H636" s="17" t="s">
        <v>27</v>
      </c>
      <c r="I636" s="17" t="s">
        <v>475</v>
      </c>
      <c r="J636" s="18">
        <v>141220.4</v>
      </c>
      <c r="K636" s="19">
        <v>1016798</v>
      </c>
      <c r="L636" s="19">
        <v>74568</v>
      </c>
      <c r="M636" s="20">
        <v>74971.3</v>
      </c>
      <c r="N636" s="21">
        <v>564894</v>
      </c>
      <c r="O636" s="21">
        <v>11127</v>
      </c>
      <c r="P636" s="22">
        <v>17583.5</v>
      </c>
      <c r="Q636" s="23">
        <v>148633</v>
      </c>
      <c r="R636" s="23">
        <v>49</v>
      </c>
      <c r="S636" s="24" t="s">
        <v>37</v>
      </c>
      <c r="T636" s="25" t="s">
        <v>37</v>
      </c>
      <c r="U636" s="25" t="s">
        <v>37</v>
      </c>
      <c r="V636" s="18">
        <v>233775.2</v>
      </c>
      <c r="W636" s="19">
        <v>1730325</v>
      </c>
      <c r="X636" s="19">
        <v>85744</v>
      </c>
    </row>
    <row r="637" spans="1:24" x14ac:dyDescent="0.2">
      <c r="A637" s="15">
        <v>2022</v>
      </c>
      <c r="B637" s="16">
        <v>10378</v>
      </c>
      <c r="C637" s="17" t="s">
        <v>648</v>
      </c>
      <c r="D637" s="15" t="s">
        <v>23</v>
      </c>
      <c r="E637" s="17" t="s">
        <v>24</v>
      </c>
      <c r="F637" s="15" t="s">
        <v>25</v>
      </c>
      <c r="G637" s="17" t="s">
        <v>258</v>
      </c>
      <c r="H637" s="17" t="s">
        <v>31</v>
      </c>
      <c r="I637" s="17" t="s">
        <v>259</v>
      </c>
      <c r="J637" s="18">
        <v>25477.8</v>
      </c>
      <c r="K637" s="19">
        <v>160486</v>
      </c>
      <c r="L637" s="19">
        <v>25650</v>
      </c>
      <c r="M637" s="20">
        <v>16600.3</v>
      </c>
      <c r="N637" s="21">
        <v>120326</v>
      </c>
      <c r="O637" s="21">
        <v>4624</v>
      </c>
      <c r="P637" s="22">
        <v>2169.1999999999998</v>
      </c>
      <c r="Q637" s="23">
        <v>18166</v>
      </c>
      <c r="R637" s="23">
        <v>10</v>
      </c>
      <c r="S637" s="24" t="s">
        <v>37</v>
      </c>
      <c r="T637" s="25" t="s">
        <v>37</v>
      </c>
      <c r="U637" s="25" t="s">
        <v>37</v>
      </c>
      <c r="V637" s="18">
        <v>44247.3</v>
      </c>
      <c r="W637" s="19">
        <v>298978</v>
      </c>
      <c r="X637" s="19">
        <v>30284</v>
      </c>
    </row>
    <row r="638" spans="1:24" x14ac:dyDescent="0.2">
      <c r="A638" s="15">
        <v>2022</v>
      </c>
      <c r="B638" s="16">
        <v>10393</v>
      </c>
      <c r="C638" s="17" t="s">
        <v>649</v>
      </c>
      <c r="D638" s="15" t="s">
        <v>23</v>
      </c>
      <c r="E638" s="17" t="s">
        <v>24</v>
      </c>
      <c r="F638" s="15" t="s">
        <v>25</v>
      </c>
      <c r="G638" s="17" t="s">
        <v>89</v>
      </c>
      <c r="H638" s="17" t="s">
        <v>153</v>
      </c>
      <c r="I638" s="17" t="s">
        <v>154</v>
      </c>
      <c r="J638" s="18">
        <v>18452</v>
      </c>
      <c r="K638" s="19">
        <v>162260</v>
      </c>
      <c r="L638" s="19">
        <v>11625</v>
      </c>
      <c r="M638" s="20">
        <v>10513</v>
      </c>
      <c r="N638" s="21">
        <v>116337</v>
      </c>
      <c r="O638" s="21">
        <v>2055</v>
      </c>
      <c r="P638" s="22">
        <v>8518</v>
      </c>
      <c r="Q638" s="23">
        <v>166601</v>
      </c>
      <c r="R638" s="23">
        <v>253</v>
      </c>
      <c r="S638" s="24" t="s">
        <v>37</v>
      </c>
      <c r="T638" s="25" t="s">
        <v>37</v>
      </c>
      <c r="U638" s="25" t="s">
        <v>37</v>
      </c>
      <c r="V638" s="18">
        <v>37483</v>
      </c>
      <c r="W638" s="19">
        <v>445198</v>
      </c>
      <c r="X638" s="19">
        <v>13933</v>
      </c>
    </row>
    <row r="639" spans="1:24" x14ac:dyDescent="0.2">
      <c r="A639" s="15">
        <v>2022</v>
      </c>
      <c r="B639" s="16">
        <v>10421</v>
      </c>
      <c r="C639" s="17" t="s">
        <v>650</v>
      </c>
      <c r="D639" s="15" t="s">
        <v>23</v>
      </c>
      <c r="E639" s="17" t="s">
        <v>24</v>
      </c>
      <c r="F639" s="15" t="s">
        <v>25</v>
      </c>
      <c r="G639" s="17" t="s">
        <v>98</v>
      </c>
      <c r="H639" s="17" t="s">
        <v>27</v>
      </c>
      <c r="I639" s="17" t="s">
        <v>28</v>
      </c>
      <c r="J639" s="18">
        <v>308133</v>
      </c>
      <c r="K639" s="19">
        <v>2523550</v>
      </c>
      <c r="L639" s="19">
        <v>187716</v>
      </c>
      <c r="M639" s="20">
        <v>270109</v>
      </c>
      <c r="N639" s="21">
        <v>2269710</v>
      </c>
      <c r="O639" s="21">
        <v>24948</v>
      </c>
      <c r="P639" s="22">
        <v>55667</v>
      </c>
      <c r="Q639" s="23">
        <v>1075416</v>
      </c>
      <c r="R639" s="23">
        <v>27</v>
      </c>
      <c r="S639" s="24">
        <v>0</v>
      </c>
      <c r="T639" s="25">
        <v>0</v>
      </c>
      <c r="U639" s="25">
        <v>0</v>
      </c>
      <c r="V639" s="18">
        <v>633909</v>
      </c>
      <c r="W639" s="19">
        <v>5868676</v>
      </c>
      <c r="X639" s="19">
        <v>212691</v>
      </c>
    </row>
    <row r="640" spans="1:24" x14ac:dyDescent="0.2">
      <c r="A640" s="15">
        <v>2022</v>
      </c>
      <c r="B640" s="16">
        <v>10433</v>
      </c>
      <c r="C640" s="17" t="s">
        <v>651</v>
      </c>
      <c r="D640" s="15" t="s">
        <v>23</v>
      </c>
      <c r="E640" s="17" t="s">
        <v>24</v>
      </c>
      <c r="F640" s="15" t="s">
        <v>25</v>
      </c>
      <c r="G640" s="17" t="s">
        <v>60</v>
      </c>
      <c r="H640" s="17" t="s">
        <v>31</v>
      </c>
      <c r="I640" s="17" t="s">
        <v>61</v>
      </c>
      <c r="J640" s="18">
        <v>6591</v>
      </c>
      <c r="K640" s="19">
        <v>37778</v>
      </c>
      <c r="L640" s="19">
        <v>4943</v>
      </c>
      <c r="M640" s="20">
        <v>3618</v>
      </c>
      <c r="N640" s="21">
        <v>21092</v>
      </c>
      <c r="O640" s="21">
        <v>1103</v>
      </c>
      <c r="P640" s="22">
        <v>14005</v>
      </c>
      <c r="Q640" s="23">
        <v>89621</v>
      </c>
      <c r="R640" s="23">
        <v>116</v>
      </c>
      <c r="S640" s="24" t="s">
        <v>37</v>
      </c>
      <c r="T640" s="25" t="s">
        <v>37</v>
      </c>
      <c r="U640" s="25" t="s">
        <v>37</v>
      </c>
      <c r="V640" s="18">
        <v>24214</v>
      </c>
      <c r="W640" s="19">
        <v>148491</v>
      </c>
      <c r="X640" s="19">
        <v>6162</v>
      </c>
    </row>
    <row r="641" spans="1:24" x14ac:dyDescent="0.2">
      <c r="A641" s="15">
        <v>2022</v>
      </c>
      <c r="B641" s="16">
        <v>10448</v>
      </c>
      <c r="C641" s="17" t="s">
        <v>652</v>
      </c>
      <c r="D641" s="15" t="s">
        <v>23</v>
      </c>
      <c r="E641" s="17" t="s">
        <v>24</v>
      </c>
      <c r="F641" s="15" t="s">
        <v>25</v>
      </c>
      <c r="G641" s="17" t="s">
        <v>72</v>
      </c>
      <c r="H641" s="17" t="s">
        <v>31</v>
      </c>
      <c r="I641" s="17" t="s">
        <v>36</v>
      </c>
      <c r="J641" s="18">
        <v>23628.5</v>
      </c>
      <c r="K641" s="19">
        <v>194129</v>
      </c>
      <c r="L641" s="19">
        <v>17347</v>
      </c>
      <c r="M641" s="20" t="s">
        <v>37</v>
      </c>
      <c r="N641" s="21" t="s">
        <v>37</v>
      </c>
      <c r="O641" s="21" t="s">
        <v>37</v>
      </c>
      <c r="P641" s="22">
        <v>25791.9</v>
      </c>
      <c r="Q641" s="23">
        <v>267085</v>
      </c>
      <c r="R641" s="23">
        <v>1353</v>
      </c>
      <c r="S641" s="24" t="s">
        <v>37</v>
      </c>
      <c r="T641" s="25" t="s">
        <v>37</v>
      </c>
      <c r="U641" s="25" t="s">
        <v>37</v>
      </c>
      <c r="V641" s="18">
        <v>49420.4</v>
      </c>
      <c r="W641" s="19">
        <v>461214</v>
      </c>
      <c r="X641" s="19">
        <v>18700</v>
      </c>
    </row>
    <row r="642" spans="1:24" x14ac:dyDescent="0.2">
      <c r="A642" s="15">
        <v>2022</v>
      </c>
      <c r="B642" s="16">
        <v>10451</v>
      </c>
      <c r="C642" s="17" t="s">
        <v>653</v>
      </c>
      <c r="D642" s="15" t="s">
        <v>23</v>
      </c>
      <c r="E642" s="17" t="s">
        <v>24</v>
      </c>
      <c r="F642" s="15" t="s">
        <v>25</v>
      </c>
      <c r="G642" s="17" t="s">
        <v>60</v>
      </c>
      <c r="H642" s="17" t="s">
        <v>31</v>
      </c>
      <c r="I642" s="17" t="s">
        <v>61</v>
      </c>
      <c r="J642" s="18">
        <v>2934.1</v>
      </c>
      <c r="K642" s="19">
        <v>7722</v>
      </c>
      <c r="L642" s="19">
        <v>1215</v>
      </c>
      <c r="M642" s="20">
        <v>4251.6000000000004</v>
      </c>
      <c r="N642" s="21">
        <v>11957</v>
      </c>
      <c r="O642" s="21">
        <v>128</v>
      </c>
      <c r="P642" s="22">
        <v>0</v>
      </c>
      <c r="Q642" s="23">
        <v>0</v>
      </c>
      <c r="R642" s="23">
        <v>0</v>
      </c>
      <c r="S642" s="24">
        <v>0</v>
      </c>
      <c r="T642" s="25">
        <v>0</v>
      </c>
      <c r="U642" s="25">
        <v>0</v>
      </c>
      <c r="V642" s="18">
        <v>7185.7</v>
      </c>
      <c r="W642" s="19">
        <v>19679</v>
      </c>
      <c r="X642" s="19">
        <v>1343</v>
      </c>
    </row>
    <row r="643" spans="1:24" x14ac:dyDescent="0.2">
      <c r="A643" s="15">
        <v>2022</v>
      </c>
      <c r="B643" s="16">
        <v>10454</v>
      </c>
      <c r="C643" s="17" t="s">
        <v>654</v>
      </c>
      <c r="D643" s="15" t="s">
        <v>23</v>
      </c>
      <c r="E643" s="17" t="s">
        <v>24</v>
      </c>
      <c r="F643" s="15" t="s">
        <v>25</v>
      </c>
      <c r="G643" s="17" t="s">
        <v>438</v>
      </c>
      <c r="H643" s="17" t="s">
        <v>31</v>
      </c>
      <c r="I643" s="17" t="s">
        <v>655</v>
      </c>
      <c r="J643" s="18">
        <v>43150.400000000001</v>
      </c>
      <c r="K643" s="19">
        <v>406138</v>
      </c>
      <c r="L643" s="19">
        <v>28426</v>
      </c>
      <c r="M643" s="20">
        <v>14276.6</v>
      </c>
      <c r="N643" s="21">
        <v>146289</v>
      </c>
      <c r="O643" s="21">
        <v>2420</v>
      </c>
      <c r="P643" s="22">
        <v>1847.4</v>
      </c>
      <c r="Q643" s="23">
        <v>28202</v>
      </c>
      <c r="R643" s="23">
        <v>41</v>
      </c>
      <c r="S643" s="24">
        <v>0</v>
      </c>
      <c r="T643" s="25">
        <v>0</v>
      </c>
      <c r="U643" s="25">
        <v>0</v>
      </c>
      <c r="V643" s="18">
        <v>59274.400000000001</v>
      </c>
      <c r="W643" s="19">
        <v>580629</v>
      </c>
      <c r="X643" s="19">
        <v>30887</v>
      </c>
    </row>
    <row r="644" spans="1:24" x14ac:dyDescent="0.2">
      <c r="A644" s="15">
        <v>2022</v>
      </c>
      <c r="B644" s="16">
        <v>10454</v>
      </c>
      <c r="C644" s="17" t="s">
        <v>654</v>
      </c>
      <c r="D644" s="15" t="s">
        <v>23</v>
      </c>
      <c r="E644" s="17" t="s">
        <v>24</v>
      </c>
      <c r="F644" s="15" t="s">
        <v>25</v>
      </c>
      <c r="G644" s="17" t="s">
        <v>89</v>
      </c>
      <c r="H644" s="17" t="s">
        <v>31</v>
      </c>
      <c r="I644" s="17" t="s">
        <v>655</v>
      </c>
      <c r="J644" s="18">
        <v>241.5</v>
      </c>
      <c r="K644" s="19">
        <v>2590</v>
      </c>
      <c r="L644" s="19">
        <v>93</v>
      </c>
      <c r="M644" s="20">
        <v>33.5</v>
      </c>
      <c r="N644" s="21">
        <v>384</v>
      </c>
      <c r="O644" s="21">
        <v>4</v>
      </c>
      <c r="P644" s="22">
        <v>0.3</v>
      </c>
      <c r="Q644" s="23">
        <v>0</v>
      </c>
      <c r="R644" s="23">
        <v>1</v>
      </c>
      <c r="S644" s="24">
        <v>0</v>
      </c>
      <c r="T644" s="25">
        <v>0</v>
      </c>
      <c r="U644" s="25">
        <v>0</v>
      </c>
      <c r="V644" s="18">
        <v>275.3</v>
      </c>
      <c r="W644" s="19">
        <v>2974</v>
      </c>
      <c r="X644" s="19">
        <v>98</v>
      </c>
    </row>
    <row r="645" spans="1:24" x14ac:dyDescent="0.2">
      <c r="A645" s="15">
        <v>2022</v>
      </c>
      <c r="B645" s="16">
        <v>10508</v>
      </c>
      <c r="C645" s="17" t="s">
        <v>656</v>
      </c>
      <c r="D645" s="15" t="s">
        <v>23</v>
      </c>
      <c r="E645" s="17" t="s">
        <v>24</v>
      </c>
      <c r="F645" s="15" t="s">
        <v>25</v>
      </c>
      <c r="G645" s="17" t="s">
        <v>82</v>
      </c>
      <c r="H645" s="17" t="s">
        <v>27</v>
      </c>
      <c r="I645" s="17" t="s">
        <v>36</v>
      </c>
      <c r="J645" s="18">
        <v>869.7</v>
      </c>
      <c r="K645" s="19">
        <v>5045</v>
      </c>
      <c r="L645" s="19">
        <v>966</v>
      </c>
      <c r="M645" s="20">
        <v>1118.5</v>
      </c>
      <c r="N645" s="21">
        <v>6972</v>
      </c>
      <c r="O645" s="21">
        <v>192</v>
      </c>
      <c r="P645" s="22">
        <v>0</v>
      </c>
      <c r="Q645" s="23">
        <v>0</v>
      </c>
      <c r="R645" s="23">
        <v>0</v>
      </c>
      <c r="S645" s="24">
        <v>0</v>
      </c>
      <c r="T645" s="25">
        <v>0</v>
      </c>
      <c r="U645" s="25">
        <v>0</v>
      </c>
      <c r="V645" s="18">
        <v>1988.2</v>
      </c>
      <c r="W645" s="19">
        <v>12017</v>
      </c>
      <c r="X645" s="19">
        <v>1158</v>
      </c>
    </row>
    <row r="646" spans="1:24" x14ac:dyDescent="0.2">
      <c r="A646" s="15">
        <v>2022</v>
      </c>
      <c r="B646" s="16">
        <v>10539</v>
      </c>
      <c r="C646" s="17" t="s">
        <v>657</v>
      </c>
      <c r="D646" s="15" t="s">
        <v>23</v>
      </c>
      <c r="E646" s="17" t="s">
        <v>24</v>
      </c>
      <c r="F646" s="15" t="s">
        <v>25</v>
      </c>
      <c r="G646" s="17" t="s">
        <v>311</v>
      </c>
      <c r="H646" s="17" t="s">
        <v>31</v>
      </c>
      <c r="I646" s="17" t="s">
        <v>210</v>
      </c>
      <c r="J646" s="18">
        <v>50773</v>
      </c>
      <c r="K646" s="19">
        <v>312611</v>
      </c>
      <c r="L646" s="19">
        <v>39043</v>
      </c>
      <c r="M646" s="20">
        <v>32100</v>
      </c>
      <c r="N646" s="21">
        <v>262396</v>
      </c>
      <c r="O646" s="21">
        <v>6760</v>
      </c>
      <c r="P646" s="22">
        <v>26608</v>
      </c>
      <c r="Q646" s="23">
        <v>365572</v>
      </c>
      <c r="R646" s="23">
        <v>224</v>
      </c>
      <c r="S646" s="24" t="s">
        <v>37</v>
      </c>
      <c r="T646" s="25" t="s">
        <v>37</v>
      </c>
      <c r="U646" s="25" t="s">
        <v>37</v>
      </c>
      <c r="V646" s="18">
        <v>109481</v>
      </c>
      <c r="W646" s="19">
        <v>940579</v>
      </c>
      <c r="X646" s="19">
        <v>46027</v>
      </c>
    </row>
    <row r="647" spans="1:24" x14ac:dyDescent="0.2">
      <c r="A647" s="15">
        <v>2022</v>
      </c>
      <c r="B647" s="16">
        <v>10579</v>
      </c>
      <c r="C647" s="17" t="s">
        <v>658</v>
      </c>
      <c r="D647" s="15" t="s">
        <v>23</v>
      </c>
      <c r="E647" s="17" t="s">
        <v>24</v>
      </c>
      <c r="F647" s="15" t="s">
        <v>25</v>
      </c>
      <c r="G647" s="17" t="s">
        <v>98</v>
      </c>
      <c r="H647" s="17" t="s">
        <v>27</v>
      </c>
      <c r="I647" s="17" t="s">
        <v>28</v>
      </c>
      <c r="J647" s="18">
        <v>34550</v>
      </c>
      <c r="K647" s="19">
        <v>258098</v>
      </c>
      <c r="L647" s="19">
        <v>19676</v>
      </c>
      <c r="M647" s="20">
        <v>17191</v>
      </c>
      <c r="N647" s="21">
        <v>115625</v>
      </c>
      <c r="O647" s="21">
        <v>3226</v>
      </c>
      <c r="P647" s="22">
        <v>1699</v>
      </c>
      <c r="Q647" s="23">
        <v>16157</v>
      </c>
      <c r="R647" s="23">
        <v>3</v>
      </c>
      <c r="S647" s="24">
        <v>0</v>
      </c>
      <c r="T647" s="25">
        <v>0</v>
      </c>
      <c r="U647" s="25">
        <v>0</v>
      </c>
      <c r="V647" s="18">
        <v>53440</v>
      </c>
      <c r="W647" s="19">
        <v>389880</v>
      </c>
      <c r="X647" s="19">
        <v>22905</v>
      </c>
    </row>
    <row r="648" spans="1:24" x14ac:dyDescent="0.2">
      <c r="A648" s="15">
        <v>2022</v>
      </c>
      <c r="B648" s="16">
        <v>10585</v>
      </c>
      <c r="C648" s="17" t="s">
        <v>659</v>
      </c>
      <c r="D648" s="15" t="s">
        <v>23</v>
      </c>
      <c r="E648" s="17" t="s">
        <v>24</v>
      </c>
      <c r="F648" s="15" t="s">
        <v>25</v>
      </c>
      <c r="G648" s="17" t="s">
        <v>65</v>
      </c>
      <c r="H648" s="17" t="s">
        <v>27</v>
      </c>
      <c r="I648" s="17" t="s">
        <v>55</v>
      </c>
      <c r="J648" s="18">
        <v>16627</v>
      </c>
      <c r="K648" s="19">
        <v>137140</v>
      </c>
      <c r="L648" s="19">
        <v>11803</v>
      </c>
      <c r="M648" s="20">
        <v>17197</v>
      </c>
      <c r="N648" s="21">
        <v>170305</v>
      </c>
      <c r="O648" s="21">
        <v>1852</v>
      </c>
      <c r="P648" s="22">
        <v>17465</v>
      </c>
      <c r="Q648" s="23">
        <v>226470</v>
      </c>
      <c r="R648" s="23">
        <v>62</v>
      </c>
      <c r="S648" s="24" t="s">
        <v>37</v>
      </c>
      <c r="T648" s="25" t="s">
        <v>37</v>
      </c>
      <c r="U648" s="25" t="s">
        <v>37</v>
      </c>
      <c r="V648" s="18">
        <v>51289</v>
      </c>
      <c r="W648" s="19">
        <v>533915</v>
      </c>
      <c r="X648" s="19">
        <v>13717</v>
      </c>
    </row>
    <row r="649" spans="1:24" x14ac:dyDescent="0.2">
      <c r="A649" s="15">
        <v>2022</v>
      </c>
      <c r="B649" s="16">
        <v>10596</v>
      </c>
      <c r="C649" s="17" t="s">
        <v>660</v>
      </c>
      <c r="D649" s="15" t="s">
        <v>23</v>
      </c>
      <c r="E649" s="17" t="s">
        <v>24</v>
      </c>
      <c r="F649" s="15" t="s">
        <v>25</v>
      </c>
      <c r="G649" s="17" t="s">
        <v>46</v>
      </c>
      <c r="H649" s="17" t="s">
        <v>27</v>
      </c>
      <c r="I649" s="17" t="s">
        <v>36</v>
      </c>
      <c r="J649" s="18">
        <v>1631.3</v>
      </c>
      <c r="K649" s="19">
        <v>8286</v>
      </c>
      <c r="L649" s="19">
        <v>1060</v>
      </c>
      <c r="M649" s="20">
        <v>1351.8</v>
      </c>
      <c r="N649" s="21">
        <v>7784</v>
      </c>
      <c r="O649" s="21">
        <v>177</v>
      </c>
      <c r="P649" s="22" t="s">
        <v>37</v>
      </c>
      <c r="Q649" s="23" t="s">
        <v>37</v>
      </c>
      <c r="R649" s="23" t="s">
        <v>37</v>
      </c>
      <c r="S649" s="24" t="s">
        <v>37</v>
      </c>
      <c r="T649" s="25" t="s">
        <v>37</v>
      </c>
      <c r="U649" s="25" t="s">
        <v>37</v>
      </c>
      <c r="V649" s="18">
        <v>2983.1</v>
      </c>
      <c r="W649" s="19">
        <v>16070</v>
      </c>
      <c r="X649" s="19">
        <v>1237</v>
      </c>
    </row>
    <row r="650" spans="1:24" x14ac:dyDescent="0.2">
      <c r="A650" s="15">
        <v>2022</v>
      </c>
      <c r="B650" s="16">
        <v>10599</v>
      </c>
      <c r="C650" s="17" t="s">
        <v>661</v>
      </c>
      <c r="D650" s="15" t="s">
        <v>23</v>
      </c>
      <c r="E650" s="17" t="s">
        <v>24</v>
      </c>
      <c r="F650" s="15" t="s">
        <v>25</v>
      </c>
      <c r="G650" s="17" t="s">
        <v>78</v>
      </c>
      <c r="H650" s="17" t="s">
        <v>31</v>
      </c>
      <c r="I650" s="17" t="s">
        <v>176</v>
      </c>
      <c r="J650" s="18">
        <v>37316</v>
      </c>
      <c r="K650" s="19">
        <v>360143</v>
      </c>
      <c r="L650" s="19">
        <v>24212</v>
      </c>
      <c r="M650" s="20">
        <v>3692</v>
      </c>
      <c r="N650" s="21">
        <v>36816</v>
      </c>
      <c r="O650" s="21">
        <v>1555</v>
      </c>
      <c r="P650" s="22">
        <v>5565</v>
      </c>
      <c r="Q650" s="23">
        <v>65143</v>
      </c>
      <c r="R650" s="23">
        <v>181</v>
      </c>
      <c r="S650" s="24">
        <v>0</v>
      </c>
      <c r="T650" s="25">
        <v>0</v>
      </c>
      <c r="U650" s="25">
        <v>0</v>
      </c>
      <c r="V650" s="18">
        <v>46573</v>
      </c>
      <c r="W650" s="19">
        <v>462102</v>
      </c>
      <c r="X650" s="19">
        <v>25948</v>
      </c>
    </row>
    <row r="651" spans="1:24" x14ac:dyDescent="0.2">
      <c r="A651" s="15">
        <v>2022</v>
      </c>
      <c r="B651" s="16">
        <v>10603</v>
      </c>
      <c r="C651" s="17" t="s">
        <v>662</v>
      </c>
      <c r="D651" s="15" t="s">
        <v>23</v>
      </c>
      <c r="E651" s="17" t="s">
        <v>24</v>
      </c>
      <c r="F651" s="15" t="s">
        <v>25</v>
      </c>
      <c r="G651" s="17" t="s">
        <v>175</v>
      </c>
      <c r="H651" s="17" t="s">
        <v>31</v>
      </c>
      <c r="I651" s="17" t="s">
        <v>176</v>
      </c>
      <c r="J651" s="18">
        <v>57420</v>
      </c>
      <c r="K651" s="19">
        <v>560451</v>
      </c>
      <c r="L651" s="19">
        <v>34525</v>
      </c>
      <c r="M651" s="20">
        <v>12242</v>
      </c>
      <c r="N651" s="21">
        <v>119596</v>
      </c>
      <c r="O651" s="21">
        <v>3835</v>
      </c>
      <c r="P651" s="22">
        <v>2127</v>
      </c>
      <c r="Q651" s="23">
        <v>23549</v>
      </c>
      <c r="R651" s="23">
        <v>14</v>
      </c>
      <c r="S651" s="24" t="s">
        <v>37</v>
      </c>
      <c r="T651" s="25" t="s">
        <v>37</v>
      </c>
      <c r="U651" s="25" t="s">
        <v>37</v>
      </c>
      <c r="V651" s="18">
        <v>71789</v>
      </c>
      <c r="W651" s="19">
        <v>703596</v>
      </c>
      <c r="X651" s="19">
        <v>38374</v>
      </c>
    </row>
    <row r="652" spans="1:24" x14ac:dyDescent="0.2">
      <c r="A652" s="15">
        <v>2022</v>
      </c>
      <c r="B652" s="16">
        <v>10605</v>
      </c>
      <c r="C652" s="17" t="s">
        <v>663</v>
      </c>
      <c r="D652" s="15" t="s">
        <v>23</v>
      </c>
      <c r="E652" s="17" t="s">
        <v>24</v>
      </c>
      <c r="F652" s="15" t="s">
        <v>25</v>
      </c>
      <c r="G652" s="17" t="s">
        <v>35</v>
      </c>
      <c r="H652" s="17" t="s">
        <v>27</v>
      </c>
      <c r="I652" s="17" t="s">
        <v>36</v>
      </c>
      <c r="J652" s="18">
        <v>4262.8999999999996</v>
      </c>
      <c r="K652" s="19">
        <v>29326</v>
      </c>
      <c r="L652" s="19">
        <v>4003</v>
      </c>
      <c r="M652" s="20">
        <v>4367.5</v>
      </c>
      <c r="N652" s="21">
        <v>35540</v>
      </c>
      <c r="O652" s="21">
        <v>457</v>
      </c>
      <c r="P652" s="22">
        <v>0</v>
      </c>
      <c r="Q652" s="23">
        <v>0</v>
      </c>
      <c r="R652" s="23">
        <v>0</v>
      </c>
      <c r="S652" s="24">
        <v>0</v>
      </c>
      <c r="T652" s="25">
        <v>0</v>
      </c>
      <c r="U652" s="25">
        <v>0</v>
      </c>
      <c r="V652" s="18">
        <v>8630.4</v>
      </c>
      <c r="W652" s="19">
        <v>64866</v>
      </c>
      <c r="X652" s="19">
        <v>4460</v>
      </c>
    </row>
    <row r="653" spans="1:24" x14ac:dyDescent="0.2">
      <c r="A653" s="15">
        <v>2022</v>
      </c>
      <c r="B653" s="16">
        <v>10618</v>
      </c>
      <c r="C653" s="17" t="s">
        <v>664</v>
      </c>
      <c r="D653" s="15" t="s">
        <v>23</v>
      </c>
      <c r="E653" s="17" t="s">
        <v>24</v>
      </c>
      <c r="F653" s="15" t="s">
        <v>25</v>
      </c>
      <c r="G653" s="17" t="s">
        <v>46</v>
      </c>
      <c r="H653" s="17" t="s">
        <v>31</v>
      </c>
      <c r="I653" s="17" t="s">
        <v>36</v>
      </c>
      <c r="J653" s="18">
        <v>41570</v>
      </c>
      <c r="K653" s="19">
        <v>354738</v>
      </c>
      <c r="L653" s="19">
        <v>26691</v>
      </c>
      <c r="M653" s="20">
        <v>10356.1</v>
      </c>
      <c r="N653" s="21">
        <v>105897</v>
      </c>
      <c r="O653" s="21">
        <v>2086</v>
      </c>
      <c r="P653" s="22">
        <v>1712.2</v>
      </c>
      <c r="Q653" s="23">
        <v>17305</v>
      </c>
      <c r="R653" s="23">
        <v>710</v>
      </c>
      <c r="S653" s="24" t="s">
        <v>37</v>
      </c>
      <c r="T653" s="25" t="s">
        <v>37</v>
      </c>
      <c r="U653" s="25" t="s">
        <v>37</v>
      </c>
      <c r="V653" s="18">
        <v>53638.3</v>
      </c>
      <c r="W653" s="19">
        <v>477940</v>
      </c>
      <c r="X653" s="19">
        <v>29487</v>
      </c>
    </row>
    <row r="654" spans="1:24" x14ac:dyDescent="0.2">
      <c r="A654" s="15">
        <v>2022</v>
      </c>
      <c r="B654" s="16">
        <v>10620</v>
      </c>
      <c r="C654" s="17" t="s">
        <v>665</v>
      </c>
      <c r="D654" s="15" t="s">
        <v>23</v>
      </c>
      <c r="E654" s="17" t="s">
        <v>24</v>
      </c>
      <c r="F654" s="15" t="s">
        <v>25</v>
      </c>
      <c r="G654" s="17" t="s">
        <v>142</v>
      </c>
      <c r="H654" s="17" t="s">
        <v>27</v>
      </c>
      <c r="I654" s="17" t="s">
        <v>475</v>
      </c>
      <c r="J654" s="18">
        <v>38966</v>
      </c>
      <c r="K654" s="19">
        <v>282450</v>
      </c>
      <c r="L654" s="19">
        <v>24432</v>
      </c>
      <c r="M654" s="20">
        <v>21069</v>
      </c>
      <c r="N654" s="21">
        <v>151852</v>
      </c>
      <c r="O654" s="21">
        <v>3217</v>
      </c>
      <c r="P654" s="22" t="s">
        <v>37</v>
      </c>
      <c r="Q654" s="23" t="s">
        <v>37</v>
      </c>
      <c r="R654" s="23" t="s">
        <v>37</v>
      </c>
      <c r="S654" s="24" t="s">
        <v>37</v>
      </c>
      <c r="T654" s="25" t="s">
        <v>37</v>
      </c>
      <c r="U654" s="25" t="s">
        <v>37</v>
      </c>
      <c r="V654" s="18">
        <v>60035</v>
      </c>
      <c r="W654" s="19">
        <v>434302</v>
      </c>
      <c r="X654" s="19">
        <v>27649</v>
      </c>
    </row>
    <row r="655" spans="1:24" x14ac:dyDescent="0.2">
      <c r="A655" s="15">
        <v>2022</v>
      </c>
      <c r="B655" s="16">
        <v>10623</v>
      </c>
      <c r="C655" s="17" t="s">
        <v>666</v>
      </c>
      <c r="D655" s="15" t="s">
        <v>23</v>
      </c>
      <c r="E655" s="17" t="s">
        <v>24</v>
      </c>
      <c r="F655" s="15" t="s">
        <v>25</v>
      </c>
      <c r="G655" s="17" t="s">
        <v>142</v>
      </c>
      <c r="H655" s="17" t="s">
        <v>27</v>
      </c>
      <c r="I655" s="17" t="s">
        <v>475</v>
      </c>
      <c r="J655" s="18">
        <v>205750.6</v>
      </c>
      <c r="K655" s="19">
        <v>1689706</v>
      </c>
      <c r="L655" s="19">
        <v>116907</v>
      </c>
      <c r="M655" s="20">
        <v>105150.39999999999</v>
      </c>
      <c r="N655" s="21">
        <v>972166</v>
      </c>
      <c r="O655" s="21">
        <v>16135</v>
      </c>
      <c r="P655" s="22">
        <v>62613.8</v>
      </c>
      <c r="Q655" s="23">
        <v>721997</v>
      </c>
      <c r="R655" s="23">
        <v>76</v>
      </c>
      <c r="S655" s="24" t="s">
        <v>37</v>
      </c>
      <c r="T655" s="25" t="s">
        <v>37</v>
      </c>
      <c r="U655" s="25" t="s">
        <v>37</v>
      </c>
      <c r="V655" s="18">
        <v>373514.8</v>
      </c>
      <c r="W655" s="19">
        <v>3383869</v>
      </c>
      <c r="X655" s="19">
        <v>133118</v>
      </c>
    </row>
    <row r="656" spans="1:24" x14ac:dyDescent="0.2">
      <c r="A656" s="15">
        <v>2022</v>
      </c>
      <c r="B656" s="16">
        <v>10624</v>
      </c>
      <c r="C656" s="17" t="s">
        <v>667</v>
      </c>
      <c r="D656" s="15" t="s">
        <v>23</v>
      </c>
      <c r="E656" s="17" t="s">
        <v>24</v>
      </c>
      <c r="F656" s="15" t="s">
        <v>25</v>
      </c>
      <c r="G656" s="17" t="s">
        <v>65</v>
      </c>
      <c r="H656" s="17" t="s">
        <v>31</v>
      </c>
      <c r="I656" s="17" t="s">
        <v>55</v>
      </c>
      <c r="J656" s="18">
        <v>44102</v>
      </c>
      <c r="K656" s="19">
        <v>298542</v>
      </c>
      <c r="L656" s="19">
        <v>19704</v>
      </c>
      <c r="M656" s="20">
        <v>5556</v>
      </c>
      <c r="N656" s="21">
        <v>38242</v>
      </c>
      <c r="O656" s="21">
        <v>1143</v>
      </c>
      <c r="P656" s="22">
        <v>2411</v>
      </c>
      <c r="Q656" s="23">
        <v>24371</v>
      </c>
      <c r="R656" s="23">
        <v>10</v>
      </c>
      <c r="S656" s="24" t="s">
        <v>37</v>
      </c>
      <c r="T656" s="25" t="s">
        <v>37</v>
      </c>
      <c r="U656" s="25" t="s">
        <v>37</v>
      </c>
      <c r="V656" s="18">
        <v>52069</v>
      </c>
      <c r="W656" s="19">
        <v>361155</v>
      </c>
      <c r="X656" s="19">
        <v>20857</v>
      </c>
    </row>
    <row r="657" spans="1:24" x14ac:dyDescent="0.2">
      <c r="A657" s="15">
        <v>2022</v>
      </c>
      <c r="B657" s="16">
        <v>10625</v>
      </c>
      <c r="C657" s="17" t="s">
        <v>668</v>
      </c>
      <c r="D657" s="15" t="s">
        <v>23</v>
      </c>
      <c r="E657" s="17" t="s">
        <v>24</v>
      </c>
      <c r="F657" s="15" t="s">
        <v>25</v>
      </c>
      <c r="G657" s="17" t="s">
        <v>92</v>
      </c>
      <c r="H657" s="17" t="s">
        <v>31</v>
      </c>
      <c r="I657" s="17" t="s">
        <v>77</v>
      </c>
      <c r="J657" s="18">
        <v>4808</v>
      </c>
      <c r="K657" s="19">
        <v>36919</v>
      </c>
      <c r="L657" s="19">
        <v>2814</v>
      </c>
      <c r="M657" s="20">
        <v>7197</v>
      </c>
      <c r="N657" s="21">
        <v>59656</v>
      </c>
      <c r="O657" s="21">
        <v>1492</v>
      </c>
      <c r="P657" s="22">
        <v>28415</v>
      </c>
      <c r="Q657" s="23">
        <v>250530</v>
      </c>
      <c r="R657" s="23">
        <v>7315</v>
      </c>
      <c r="S657" s="24" t="s">
        <v>37</v>
      </c>
      <c r="T657" s="25" t="s">
        <v>37</v>
      </c>
      <c r="U657" s="25" t="s">
        <v>37</v>
      </c>
      <c r="V657" s="18">
        <v>40420</v>
      </c>
      <c r="W657" s="19">
        <v>347105</v>
      </c>
      <c r="X657" s="19">
        <v>11621</v>
      </c>
    </row>
    <row r="658" spans="1:24" x14ac:dyDescent="0.2">
      <c r="A658" s="15">
        <v>2022</v>
      </c>
      <c r="B658" s="16">
        <v>10627</v>
      </c>
      <c r="C658" s="17" t="s">
        <v>669</v>
      </c>
      <c r="D658" s="15" t="s">
        <v>23</v>
      </c>
      <c r="E658" s="17" t="s">
        <v>24</v>
      </c>
      <c r="F658" s="15" t="s">
        <v>25</v>
      </c>
      <c r="G658" s="17" t="s">
        <v>89</v>
      </c>
      <c r="H658" s="17" t="s">
        <v>31</v>
      </c>
      <c r="I658" s="17" t="s">
        <v>154</v>
      </c>
      <c r="J658" s="18">
        <v>11064</v>
      </c>
      <c r="K658" s="19">
        <v>114144</v>
      </c>
      <c r="L658" s="19">
        <v>8223</v>
      </c>
      <c r="M658" s="20">
        <v>6552</v>
      </c>
      <c r="N658" s="21">
        <v>68552</v>
      </c>
      <c r="O658" s="21">
        <v>2124</v>
      </c>
      <c r="P658" s="22">
        <v>6533</v>
      </c>
      <c r="Q658" s="23">
        <v>78926</v>
      </c>
      <c r="R658" s="23">
        <v>47</v>
      </c>
      <c r="S658" s="24" t="s">
        <v>37</v>
      </c>
      <c r="T658" s="25" t="s">
        <v>37</v>
      </c>
      <c r="U658" s="25" t="s">
        <v>37</v>
      </c>
      <c r="V658" s="18">
        <v>24149</v>
      </c>
      <c r="W658" s="19">
        <v>261622</v>
      </c>
      <c r="X658" s="19">
        <v>10394</v>
      </c>
    </row>
    <row r="659" spans="1:24" x14ac:dyDescent="0.2">
      <c r="A659" s="15">
        <v>2022</v>
      </c>
      <c r="B659" s="16">
        <v>10649</v>
      </c>
      <c r="C659" s="17" t="s">
        <v>670</v>
      </c>
      <c r="D659" s="15" t="s">
        <v>23</v>
      </c>
      <c r="E659" s="17" t="s">
        <v>24</v>
      </c>
      <c r="F659" s="15" t="s">
        <v>25</v>
      </c>
      <c r="G659" s="17" t="s">
        <v>92</v>
      </c>
      <c r="H659" s="17" t="s">
        <v>31</v>
      </c>
      <c r="I659" s="17" t="s">
        <v>93</v>
      </c>
      <c r="J659" s="18">
        <v>18444</v>
      </c>
      <c r="K659" s="19">
        <v>167341</v>
      </c>
      <c r="L659" s="19">
        <v>12397</v>
      </c>
      <c r="M659" s="20">
        <v>8584</v>
      </c>
      <c r="N659" s="21">
        <v>88047</v>
      </c>
      <c r="O659" s="21">
        <v>1020</v>
      </c>
      <c r="P659" s="22" t="s">
        <v>37</v>
      </c>
      <c r="Q659" s="23" t="s">
        <v>37</v>
      </c>
      <c r="R659" s="23" t="s">
        <v>37</v>
      </c>
      <c r="S659" s="24" t="s">
        <v>37</v>
      </c>
      <c r="T659" s="25" t="s">
        <v>37</v>
      </c>
      <c r="U659" s="25" t="s">
        <v>37</v>
      </c>
      <c r="V659" s="18">
        <v>27028</v>
      </c>
      <c r="W659" s="19">
        <v>255388</v>
      </c>
      <c r="X659" s="19">
        <v>13417</v>
      </c>
    </row>
    <row r="660" spans="1:24" x14ac:dyDescent="0.2">
      <c r="A660" s="15">
        <v>2022</v>
      </c>
      <c r="B660" s="16">
        <v>10668</v>
      </c>
      <c r="C660" s="17" t="s">
        <v>671</v>
      </c>
      <c r="D660" s="15" t="s">
        <v>23</v>
      </c>
      <c r="E660" s="17" t="s">
        <v>24</v>
      </c>
      <c r="F660" s="15" t="s">
        <v>25</v>
      </c>
      <c r="G660" s="17" t="s">
        <v>161</v>
      </c>
      <c r="H660" s="17" t="s">
        <v>31</v>
      </c>
      <c r="I660" s="17" t="s">
        <v>32</v>
      </c>
      <c r="J660" s="18">
        <v>51351</v>
      </c>
      <c r="K660" s="19">
        <v>324961</v>
      </c>
      <c r="L660" s="19">
        <v>25376</v>
      </c>
      <c r="M660" s="20">
        <v>4847.2</v>
      </c>
      <c r="N660" s="21">
        <v>29307</v>
      </c>
      <c r="O660" s="21">
        <v>1662</v>
      </c>
      <c r="P660" s="22">
        <v>7670.5</v>
      </c>
      <c r="Q660" s="23">
        <v>61369</v>
      </c>
      <c r="R660" s="23">
        <v>78</v>
      </c>
      <c r="S660" s="24" t="s">
        <v>37</v>
      </c>
      <c r="T660" s="25" t="s">
        <v>37</v>
      </c>
      <c r="U660" s="25" t="s">
        <v>37</v>
      </c>
      <c r="V660" s="18">
        <v>63868.7</v>
      </c>
      <c r="W660" s="19">
        <v>415637</v>
      </c>
      <c r="X660" s="19">
        <v>27116</v>
      </c>
    </row>
    <row r="661" spans="1:24" x14ac:dyDescent="0.2">
      <c r="A661" s="15">
        <v>2022</v>
      </c>
      <c r="B661" s="16">
        <v>10681</v>
      </c>
      <c r="C661" s="17" t="s">
        <v>672</v>
      </c>
      <c r="D661" s="15" t="s">
        <v>23</v>
      </c>
      <c r="E661" s="17" t="s">
        <v>24</v>
      </c>
      <c r="F661" s="15" t="s">
        <v>25</v>
      </c>
      <c r="G661" s="17" t="s">
        <v>168</v>
      </c>
      <c r="H661" s="17" t="s">
        <v>31</v>
      </c>
      <c r="I661" s="17" t="s">
        <v>154</v>
      </c>
      <c r="J661" s="18">
        <v>22859.9</v>
      </c>
      <c r="K661" s="19">
        <v>195722</v>
      </c>
      <c r="L661" s="19">
        <v>12229</v>
      </c>
      <c r="M661" s="20">
        <v>4921</v>
      </c>
      <c r="N661" s="21">
        <v>49525</v>
      </c>
      <c r="O661" s="21">
        <v>1206</v>
      </c>
      <c r="P661" s="22">
        <v>420.6</v>
      </c>
      <c r="Q661" s="23">
        <v>5626</v>
      </c>
      <c r="R661" s="23">
        <v>2</v>
      </c>
      <c r="S661" s="24" t="s">
        <v>37</v>
      </c>
      <c r="T661" s="25" t="s">
        <v>37</v>
      </c>
      <c r="U661" s="25" t="s">
        <v>37</v>
      </c>
      <c r="V661" s="18">
        <v>28201.5</v>
      </c>
      <c r="W661" s="19">
        <v>250873</v>
      </c>
      <c r="X661" s="19">
        <v>13437</v>
      </c>
    </row>
    <row r="662" spans="1:24" x14ac:dyDescent="0.2">
      <c r="A662" s="15">
        <v>2022</v>
      </c>
      <c r="B662" s="16">
        <v>10697</v>
      </c>
      <c r="C662" s="17" t="s">
        <v>673</v>
      </c>
      <c r="D662" s="15" t="s">
        <v>23</v>
      </c>
      <c r="E662" s="17" t="s">
        <v>24</v>
      </c>
      <c r="F662" s="15" t="s">
        <v>25</v>
      </c>
      <c r="G662" s="17" t="s">
        <v>46</v>
      </c>
      <c r="H662" s="17" t="s">
        <v>31</v>
      </c>
      <c r="I662" s="17" t="s">
        <v>36</v>
      </c>
      <c r="J662" s="18">
        <v>80800.800000000003</v>
      </c>
      <c r="K662" s="19">
        <v>516106</v>
      </c>
      <c r="L662" s="19">
        <v>46658</v>
      </c>
      <c r="M662" s="20">
        <v>17536.5</v>
      </c>
      <c r="N662" s="21">
        <v>125856</v>
      </c>
      <c r="O662" s="21">
        <v>4125</v>
      </c>
      <c r="P662" s="22">
        <v>9642.6</v>
      </c>
      <c r="Q662" s="23">
        <v>113936</v>
      </c>
      <c r="R662" s="23">
        <v>3</v>
      </c>
      <c r="S662" s="24" t="s">
        <v>37</v>
      </c>
      <c r="T662" s="25" t="s">
        <v>37</v>
      </c>
      <c r="U662" s="25" t="s">
        <v>37</v>
      </c>
      <c r="V662" s="18">
        <v>107979.9</v>
      </c>
      <c r="W662" s="19">
        <v>755898</v>
      </c>
      <c r="X662" s="19">
        <v>50786</v>
      </c>
    </row>
    <row r="663" spans="1:24" x14ac:dyDescent="0.2">
      <c r="A663" s="15">
        <v>2022</v>
      </c>
      <c r="B663" s="16">
        <v>10704</v>
      </c>
      <c r="C663" s="17" t="s">
        <v>674</v>
      </c>
      <c r="D663" s="15" t="s">
        <v>23</v>
      </c>
      <c r="E663" s="17" t="s">
        <v>24</v>
      </c>
      <c r="F663" s="15" t="s">
        <v>25</v>
      </c>
      <c r="G663" s="17" t="s">
        <v>82</v>
      </c>
      <c r="H663" s="17" t="s">
        <v>27</v>
      </c>
      <c r="I663" s="17" t="s">
        <v>36</v>
      </c>
      <c r="J663" s="18">
        <v>91932</v>
      </c>
      <c r="K663" s="19">
        <v>578323</v>
      </c>
      <c r="L663" s="19">
        <v>86675</v>
      </c>
      <c r="M663" s="20">
        <v>145003</v>
      </c>
      <c r="N663" s="21">
        <v>1101975</v>
      </c>
      <c r="O663" s="21">
        <v>12149</v>
      </c>
      <c r="P663" s="22">
        <v>39882</v>
      </c>
      <c r="Q663" s="23">
        <v>347248</v>
      </c>
      <c r="R663" s="23">
        <v>246</v>
      </c>
      <c r="S663" s="24">
        <v>0</v>
      </c>
      <c r="T663" s="25">
        <v>0</v>
      </c>
      <c r="U663" s="25">
        <v>0</v>
      </c>
      <c r="V663" s="18">
        <v>276817</v>
      </c>
      <c r="W663" s="19">
        <v>2027546</v>
      </c>
      <c r="X663" s="19">
        <v>99070</v>
      </c>
    </row>
    <row r="664" spans="1:24" x14ac:dyDescent="0.2">
      <c r="A664" s="15">
        <v>2022</v>
      </c>
      <c r="B664" s="16">
        <v>10768</v>
      </c>
      <c r="C664" s="17" t="s">
        <v>675</v>
      </c>
      <c r="D664" s="15" t="s">
        <v>23</v>
      </c>
      <c r="E664" s="17" t="s">
        <v>24</v>
      </c>
      <c r="F664" s="15" t="s">
        <v>25</v>
      </c>
      <c r="G664" s="17" t="s">
        <v>48</v>
      </c>
      <c r="H664" s="17" t="s">
        <v>31</v>
      </c>
      <c r="I664" s="17" t="s">
        <v>68</v>
      </c>
      <c r="J664" s="18">
        <v>100715</v>
      </c>
      <c r="K664" s="19">
        <v>727009</v>
      </c>
      <c r="L664" s="19">
        <v>56048</v>
      </c>
      <c r="M664" s="20">
        <v>28235</v>
      </c>
      <c r="N664" s="21">
        <v>213684</v>
      </c>
      <c r="O664" s="21">
        <v>5858</v>
      </c>
      <c r="P664" s="22">
        <v>15018</v>
      </c>
      <c r="Q664" s="23">
        <v>163545</v>
      </c>
      <c r="R664" s="23">
        <v>54</v>
      </c>
      <c r="S664" s="24">
        <v>0</v>
      </c>
      <c r="T664" s="25">
        <v>0</v>
      </c>
      <c r="U664" s="25">
        <v>0</v>
      </c>
      <c r="V664" s="18">
        <v>143968</v>
      </c>
      <c r="W664" s="19">
        <v>1104238</v>
      </c>
      <c r="X664" s="19">
        <v>61960</v>
      </c>
    </row>
    <row r="665" spans="1:24" x14ac:dyDescent="0.2">
      <c r="A665" s="15">
        <v>2022</v>
      </c>
      <c r="B665" s="16">
        <v>10799</v>
      </c>
      <c r="C665" s="17" t="s">
        <v>676</v>
      </c>
      <c r="D665" s="15" t="s">
        <v>23</v>
      </c>
      <c r="E665" s="17" t="s">
        <v>24</v>
      </c>
      <c r="F665" s="15" t="s">
        <v>25</v>
      </c>
      <c r="G665" s="17" t="s">
        <v>98</v>
      </c>
      <c r="H665" s="17" t="s">
        <v>27</v>
      </c>
      <c r="I665" s="17" t="s">
        <v>28</v>
      </c>
      <c r="J665" s="18">
        <v>31597</v>
      </c>
      <c r="K665" s="19">
        <v>263511</v>
      </c>
      <c r="L665" s="19">
        <v>17767</v>
      </c>
      <c r="M665" s="20">
        <v>20635</v>
      </c>
      <c r="N665" s="21">
        <v>150020</v>
      </c>
      <c r="O665" s="21">
        <v>3571</v>
      </c>
      <c r="P665" s="22">
        <v>6259</v>
      </c>
      <c r="Q665" s="23">
        <v>77456</v>
      </c>
      <c r="R665" s="23">
        <v>8</v>
      </c>
      <c r="S665" s="24">
        <v>0</v>
      </c>
      <c r="T665" s="25">
        <v>0</v>
      </c>
      <c r="U665" s="25">
        <v>0</v>
      </c>
      <c r="V665" s="18">
        <v>58491</v>
      </c>
      <c r="W665" s="19">
        <v>490987</v>
      </c>
      <c r="X665" s="19">
        <v>21346</v>
      </c>
    </row>
    <row r="666" spans="1:24" x14ac:dyDescent="0.2">
      <c r="A666" s="15">
        <v>2022</v>
      </c>
      <c r="B666" s="16">
        <v>10800</v>
      </c>
      <c r="C666" s="17" t="s">
        <v>677</v>
      </c>
      <c r="D666" s="15" t="s">
        <v>23</v>
      </c>
      <c r="E666" s="17" t="s">
        <v>24</v>
      </c>
      <c r="F666" s="15" t="s">
        <v>25</v>
      </c>
      <c r="G666" s="17" t="s">
        <v>65</v>
      </c>
      <c r="H666" s="17" t="s">
        <v>27</v>
      </c>
      <c r="I666" s="17" t="s">
        <v>55</v>
      </c>
      <c r="J666" s="18">
        <v>14123.1</v>
      </c>
      <c r="K666" s="19">
        <v>108057</v>
      </c>
      <c r="L666" s="19">
        <v>11670</v>
      </c>
      <c r="M666" s="20">
        <v>21035.599999999999</v>
      </c>
      <c r="N666" s="21">
        <v>218775</v>
      </c>
      <c r="O666" s="21">
        <v>2050</v>
      </c>
      <c r="P666" s="22">
        <v>72.900000000000006</v>
      </c>
      <c r="Q666" s="23">
        <v>645</v>
      </c>
      <c r="R666" s="23">
        <v>2</v>
      </c>
      <c r="S666" s="24" t="s">
        <v>37</v>
      </c>
      <c r="T666" s="25" t="s">
        <v>37</v>
      </c>
      <c r="U666" s="25" t="s">
        <v>37</v>
      </c>
      <c r="V666" s="18">
        <v>35231.599999999999</v>
      </c>
      <c r="W666" s="19">
        <v>327477</v>
      </c>
      <c r="X666" s="19">
        <v>13722</v>
      </c>
    </row>
    <row r="667" spans="1:24" x14ac:dyDescent="0.2">
      <c r="A667" s="15">
        <v>2022</v>
      </c>
      <c r="B667" s="16">
        <v>10817</v>
      </c>
      <c r="C667" s="17" t="s">
        <v>678</v>
      </c>
      <c r="D667" s="15" t="s">
        <v>23</v>
      </c>
      <c r="E667" s="17" t="s">
        <v>24</v>
      </c>
      <c r="F667" s="15" t="s">
        <v>25</v>
      </c>
      <c r="G667" s="17" t="s">
        <v>258</v>
      </c>
      <c r="H667" s="17" t="s">
        <v>31</v>
      </c>
      <c r="I667" s="17" t="s">
        <v>77</v>
      </c>
      <c r="J667" s="18">
        <v>11200</v>
      </c>
      <c r="K667" s="19">
        <v>96036</v>
      </c>
      <c r="L667" s="19">
        <v>7165</v>
      </c>
      <c r="M667" s="20">
        <v>25950</v>
      </c>
      <c r="N667" s="21">
        <v>326193</v>
      </c>
      <c r="O667" s="21">
        <v>4025</v>
      </c>
      <c r="P667" s="22">
        <v>21091</v>
      </c>
      <c r="Q667" s="23">
        <v>286103</v>
      </c>
      <c r="R667" s="23">
        <v>13</v>
      </c>
      <c r="S667" s="24" t="s">
        <v>37</v>
      </c>
      <c r="T667" s="25" t="s">
        <v>37</v>
      </c>
      <c r="U667" s="25" t="s">
        <v>37</v>
      </c>
      <c r="V667" s="18">
        <v>58241</v>
      </c>
      <c r="W667" s="19">
        <v>708332</v>
      </c>
      <c r="X667" s="19">
        <v>11203</v>
      </c>
    </row>
    <row r="668" spans="1:24" x14ac:dyDescent="0.2">
      <c r="A668" s="15">
        <v>2022</v>
      </c>
      <c r="B668" s="16">
        <v>10817</v>
      </c>
      <c r="C668" s="17" t="s">
        <v>678</v>
      </c>
      <c r="D668" s="15" t="s">
        <v>23</v>
      </c>
      <c r="E668" s="17" t="s">
        <v>24</v>
      </c>
      <c r="F668" s="15" t="s">
        <v>25</v>
      </c>
      <c r="G668" s="17" t="s">
        <v>92</v>
      </c>
      <c r="H668" s="17" t="s">
        <v>31</v>
      </c>
      <c r="I668" s="17" t="s">
        <v>77</v>
      </c>
      <c r="J668" s="18">
        <v>2628</v>
      </c>
      <c r="K668" s="19">
        <v>29828</v>
      </c>
      <c r="L668" s="19">
        <v>1855</v>
      </c>
      <c r="M668" s="20">
        <v>45182</v>
      </c>
      <c r="N668" s="21">
        <v>436956</v>
      </c>
      <c r="O668" s="21">
        <v>3224</v>
      </c>
      <c r="P668" s="22">
        <v>10586</v>
      </c>
      <c r="Q668" s="23">
        <v>105010</v>
      </c>
      <c r="R668" s="23">
        <v>13</v>
      </c>
      <c r="S668" s="24" t="s">
        <v>37</v>
      </c>
      <c r="T668" s="25" t="s">
        <v>37</v>
      </c>
      <c r="U668" s="25" t="s">
        <v>37</v>
      </c>
      <c r="V668" s="18">
        <v>58396</v>
      </c>
      <c r="W668" s="19">
        <v>571794</v>
      </c>
      <c r="X668" s="19">
        <v>5092</v>
      </c>
    </row>
    <row r="669" spans="1:24" x14ac:dyDescent="0.2">
      <c r="A669" s="15">
        <v>2022</v>
      </c>
      <c r="B669" s="16">
        <v>10830</v>
      </c>
      <c r="C669" s="17" t="s">
        <v>679</v>
      </c>
      <c r="D669" s="15" t="s">
        <v>23</v>
      </c>
      <c r="E669" s="17" t="s">
        <v>24</v>
      </c>
      <c r="F669" s="15" t="s">
        <v>25</v>
      </c>
      <c r="G669" s="17" t="s">
        <v>161</v>
      </c>
      <c r="H669" s="17" t="s">
        <v>27</v>
      </c>
      <c r="I669" s="17" t="s">
        <v>32</v>
      </c>
      <c r="J669" s="18">
        <v>10526</v>
      </c>
      <c r="K669" s="19">
        <v>87959</v>
      </c>
      <c r="L669" s="19">
        <v>8648</v>
      </c>
      <c r="M669" s="20">
        <v>1570</v>
      </c>
      <c r="N669" s="21">
        <v>15078</v>
      </c>
      <c r="O669" s="21">
        <v>630</v>
      </c>
      <c r="P669" s="22">
        <v>20403</v>
      </c>
      <c r="Q669" s="23">
        <v>248585</v>
      </c>
      <c r="R669" s="23">
        <v>483</v>
      </c>
      <c r="S669" s="24" t="s">
        <v>37</v>
      </c>
      <c r="T669" s="25" t="s">
        <v>37</v>
      </c>
      <c r="U669" s="25" t="s">
        <v>37</v>
      </c>
      <c r="V669" s="18">
        <v>32499</v>
      </c>
      <c r="W669" s="19">
        <v>351622</v>
      </c>
      <c r="X669" s="19">
        <v>9761</v>
      </c>
    </row>
    <row r="670" spans="1:24" x14ac:dyDescent="0.2">
      <c r="A670" s="15">
        <v>2022</v>
      </c>
      <c r="B670" s="16">
        <v>10832</v>
      </c>
      <c r="C670" s="17" t="s">
        <v>680</v>
      </c>
      <c r="D670" s="15" t="s">
        <v>23</v>
      </c>
      <c r="E670" s="17" t="s">
        <v>24</v>
      </c>
      <c r="F670" s="15" t="s">
        <v>25</v>
      </c>
      <c r="G670" s="17" t="s">
        <v>175</v>
      </c>
      <c r="H670" s="17" t="s">
        <v>27</v>
      </c>
      <c r="I670" s="17" t="s">
        <v>176</v>
      </c>
      <c r="J670" s="18">
        <v>7876</v>
      </c>
      <c r="K670" s="19">
        <v>84843</v>
      </c>
      <c r="L670" s="19">
        <v>5909</v>
      </c>
      <c r="M670" s="20">
        <v>5738</v>
      </c>
      <c r="N670" s="21">
        <v>60079</v>
      </c>
      <c r="O670" s="21">
        <v>1343</v>
      </c>
      <c r="P670" s="22">
        <v>10209</v>
      </c>
      <c r="Q670" s="23">
        <v>115368</v>
      </c>
      <c r="R670" s="23">
        <v>47</v>
      </c>
      <c r="S670" s="24" t="s">
        <v>37</v>
      </c>
      <c r="T670" s="25" t="s">
        <v>37</v>
      </c>
      <c r="U670" s="25" t="s">
        <v>37</v>
      </c>
      <c r="V670" s="18">
        <v>23823</v>
      </c>
      <c r="W670" s="19">
        <v>260290</v>
      </c>
      <c r="X670" s="19">
        <v>7299</v>
      </c>
    </row>
    <row r="671" spans="1:24" x14ac:dyDescent="0.2">
      <c r="A671" s="15">
        <v>2022</v>
      </c>
      <c r="B671" s="16">
        <v>10857</v>
      </c>
      <c r="C671" s="17" t="s">
        <v>681</v>
      </c>
      <c r="D671" s="15" t="s">
        <v>23</v>
      </c>
      <c r="E671" s="17" t="s">
        <v>24</v>
      </c>
      <c r="F671" s="15" t="s">
        <v>25</v>
      </c>
      <c r="G671" s="17" t="s">
        <v>142</v>
      </c>
      <c r="H671" s="17" t="s">
        <v>31</v>
      </c>
      <c r="I671" s="17" t="s">
        <v>461</v>
      </c>
      <c r="J671" s="18">
        <v>424855.2</v>
      </c>
      <c r="K671" s="19">
        <v>3162353</v>
      </c>
      <c r="L671" s="19">
        <v>215106</v>
      </c>
      <c r="M671" s="20">
        <v>148832.20000000001</v>
      </c>
      <c r="N671" s="21">
        <v>1256725</v>
      </c>
      <c r="O671" s="21">
        <v>22227</v>
      </c>
      <c r="P671" s="22" t="s">
        <v>37</v>
      </c>
      <c r="Q671" s="23" t="s">
        <v>37</v>
      </c>
      <c r="R671" s="23" t="s">
        <v>37</v>
      </c>
      <c r="S671" s="24" t="s">
        <v>37</v>
      </c>
      <c r="T671" s="25" t="s">
        <v>37</v>
      </c>
      <c r="U671" s="25" t="s">
        <v>37</v>
      </c>
      <c r="V671" s="18">
        <v>573687.4</v>
      </c>
      <c r="W671" s="19">
        <v>4419078</v>
      </c>
      <c r="X671" s="19">
        <v>237333</v>
      </c>
    </row>
    <row r="672" spans="1:24" x14ac:dyDescent="0.2">
      <c r="A672" s="15">
        <v>2022</v>
      </c>
      <c r="B672" s="16">
        <v>10868</v>
      </c>
      <c r="C672" s="17" t="s">
        <v>682</v>
      </c>
      <c r="D672" s="15" t="s">
        <v>23</v>
      </c>
      <c r="E672" s="17" t="s">
        <v>24</v>
      </c>
      <c r="F672" s="15" t="s">
        <v>25</v>
      </c>
      <c r="G672" s="17" t="s">
        <v>142</v>
      </c>
      <c r="H672" s="17" t="s">
        <v>27</v>
      </c>
      <c r="I672" s="17" t="s">
        <v>143</v>
      </c>
      <c r="J672" s="18">
        <v>41272.400000000001</v>
      </c>
      <c r="K672" s="19">
        <v>278088</v>
      </c>
      <c r="L672" s="19">
        <v>23558</v>
      </c>
      <c r="M672" s="20">
        <v>30839.9</v>
      </c>
      <c r="N672" s="21">
        <v>219418</v>
      </c>
      <c r="O672" s="21">
        <v>5046</v>
      </c>
      <c r="P672" s="22">
        <v>1333</v>
      </c>
      <c r="Q672" s="23">
        <v>11416</v>
      </c>
      <c r="R672" s="23">
        <v>1</v>
      </c>
      <c r="S672" s="24" t="s">
        <v>37</v>
      </c>
      <c r="T672" s="25" t="s">
        <v>37</v>
      </c>
      <c r="U672" s="25" t="s">
        <v>37</v>
      </c>
      <c r="V672" s="18">
        <v>73445.3</v>
      </c>
      <c r="W672" s="19">
        <v>508922</v>
      </c>
      <c r="X672" s="19">
        <v>28605</v>
      </c>
    </row>
    <row r="673" spans="1:24" x14ac:dyDescent="0.2">
      <c r="A673" s="15">
        <v>2022</v>
      </c>
      <c r="B673" s="16">
        <v>10879</v>
      </c>
      <c r="C673" s="17" t="s">
        <v>683</v>
      </c>
      <c r="D673" s="15" t="s">
        <v>23</v>
      </c>
      <c r="E673" s="17" t="s">
        <v>24</v>
      </c>
      <c r="F673" s="15" t="s">
        <v>25</v>
      </c>
      <c r="G673" s="17" t="s">
        <v>195</v>
      </c>
      <c r="H673" s="17" t="s">
        <v>27</v>
      </c>
      <c r="I673" s="17" t="s">
        <v>196</v>
      </c>
      <c r="J673" s="18">
        <v>21281</v>
      </c>
      <c r="K673" s="19">
        <v>237384</v>
      </c>
      <c r="L673" s="19">
        <v>25016</v>
      </c>
      <c r="M673" s="20">
        <v>20486</v>
      </c>
      <c r="N673" s="21">
        <v>214751</v>
      </c>
      <c r="O673" s="21">
        <v>3028</v>
      </c>
      <c r="P673" s="22" t="s">
        <v>37</v>
      </c>
      <c r="Q673" s="23" t="s">
        <v>37</v>
      </c>
      <c r="R673" s="23" t="s">
        <v>37</v>
      </c>
      <c r="S673" s="24" t="s">
        <v>37</v>
      </c>
      <c r="T673" s="25" t="s">
        <v>37</v>
      </c>
      <c r="U673" s="25" t="s">
        <v>37</v>
      </c>
      <c r="V673" s="18">
        <v>41767</v>
      </c>
      <c r="W673" s="19">
        <v>452135</v>
      </c>
      <c r="X673" s="19">
        <v>28044</v>
      </c>
    </row>
    <row r="674" spans="1:24" x14ac:dyDescent="0.2">
      <c r="A674" s="15">
        <v>2022</v>
      </c>
      <c r="B674" s="16">
        <v>10906</v>
      </c>
      <c r="C674" s="17" t="s">
        <v>684</v>
      </c>
      <c r="D674" s="15" t="s">
        <v>23</v>
      </c>
      <c r="E674" s="17" t="s">
        <v>24</v>
      </c>
      <c r="F674" s="15" t="s">
        <v>25</v>
      </c>
      <c r="G674" s="17" t="s">
        <v>98</v>
      </c>
      <c r="H674" s="17" t="s">
        <v>27</v>
      </c>
      <c r="I674" s="17" t="s">
        <v>28</v>
      </c>
      <c r="J674" s="18">
        <v>108199</v>
      </c>
      <c r="K674" s="19">
        <v>890976</v>
      </c>
      <c r="L674" s="19">
        <v>59579</v>
      </c>
      <c r="M674" s="20">
        <v>87161</v>
      </c>
      <c r="N674" s="21">
        <v>732189</v>
      </c>
      <c r="O674" s="21">
        <v>13297</v>
      </c>
      <c r="P674" s="22">
        <v>10585</v>
      </c>
      <c r="Q674" s="23">
        <v>148636</v>
      </c>
      <c r="R674" s="23">
        <v>9</v>
      </c>
      <c r="S674" s="24">
        <v>0</v>
      </c>
      <c r="T674" s="25">
        <v>0</v>
      </c>
      <c r="U674" s="25">
        <v>0</v>
      </c>
      <c r="V674" s="18">
        <v>205945</v>
      </c>
      <c r="W674" s="19">
        <v>1771801</v>
      </c>
      <c r="X674" s="19">
        <v>72885</v>
      </c>
    </row>
    <row r="675" spans="1:24" x14ac:dyDescent="0.2">
      <c r="A675" s="15">
        <v>2022</v>
      </c>
      <c r="B675" s="16">
        <v>10944</v>
      </c>
      <c r="C675" s="17" t="s">
        <v>685</v>
      </c>
      <c r="D675" s="15" t="s">
        <v>23</v>
      </c>
      <c r="E675" s="17" t="s">
        <v>24</v>
      </c>
      <c r="F675" s="15" t="s">
        <v>25</v>
      </c>
      <c r="G675" s="17" t="s">
        <v>89</v>
      </c>
      <c r="H675" s="17" t="s">
        <v>153</v>
      </c>
      <c r="I675" s="17" t="s">
        <v>154</v>
      </c>
      <c r="J675" s="18">
        <v>45488.800000000003</v>
      </c>
      <c r="K675" s="19">
        <v>502037</v>
      </c>
      <c r="L675" s="19">
        <v>29313</v>
      </c>
      <c r="M675" s="20">
        <v>16321.7</v>
      </c>
      <c r="N675" s="21">
        <v>199161</v>
      </c>
      <c r="O675" s="21">
        <v>5049</v>
      </c>
      <c r="P675" s="22">
        <v>18416.099999999999</v>
      </c>
      <c r="Q675" s="23">
        <v>277887</v>
      </c>
      <c r="R675" s="23">
        <v>174</v>
      </c>
      <c r="S675" s="24" t="s">
        <v>37</v>
      </c>
      <c r="T675" s="25" t="s">
        <v>37</v>
      </c>
      <c r="U675" s="25" t="s">
        <v>37</v>
      </c>
      <c r="V675" s="18">
        <v>80226.600000000006</v>
      </c>
      <c r="W675" s="19">
        <v>979085</v>
      </c>
      <c r="X675" s="19">
        <v>34536</v>
      </c>
    </row>
    <row r="676" spans="1:24" x14ac:dyDescent="0.2">
      <c r="A676" s="15">
        <v>2022</v>
      </c>
      <c r="B676" s="16">
        <v>10960</v>
      </c>
      <c r="C676" s="17" t="s">
        <v>686</v>
      </c>
      <c r="D676" s="15" t="s">
        <v>23</v>
      </c>
      <c r="E676" s="17" t="s">
        <v>24</v>
      </c>
      <c r="F676" s="15" t="s">
        <v>25</v>
      </c>
      <c r="G676" s="17" t="s">
        <v>98</v>
      </c>
      <c r="H676" s="17" t="s">
        <v>27</v>
      </c>
      <c r="I676" s="17" t="s">
        <v>28</v>
      </c>
      <c r="J676" s="18">
        <v>7648</v>
      </c>
      <c r="K676" s="19">
        <v>67100</v>
      </c>
      <c r="L676" s="19">
        <v>4860</v>
      </c>
      <c r="M676" s="20">
        <v>10985</v>
      </c>
      <c r="N676" s="21">
        <v>93189</v>
      </c>
      <c r="O676" s="21">
        <v>1617</v>
      </c>
      <c r="P676" s="22">
        <v>11478</v>
      </c>
      <c r="Q676" s="23">
        <v>158126</v>
      </c>
      <c r="R676" s="23">
        <v>8</v>
      </c>
      <c r="S676" s="24">
        <v>0</v>
      </c>
      <c r="T676" s="25">
        <v>0</v>
      </c>
      <c r="U676" s="25">
        <v>0</v>
      </c>
      <c r="V676" s="18">
        <v>30111</v>
      </c>
      <c r="W676" s="19">
        <v>318415</v>
      </c>
      <c r="X676" s="19">
        <v>6485</v>
      </c>
    </row>
    <row r="677" spans="1:24" x14ac:dyDescent="0.2">
      <c r="A677" s="15">
        <v>2022</v>
      </c>
      <c r="B677" s="16">
        <v>10966</v>
      </c>
      <c r="C677" s="17" t="s">
        <v>687</v>
      </c>
      <c r="D677" s="15" t="s">
        <v>23</v>
      </c>
      <c r="E677" s="17" t="s">
        <v>24</v>
      </c>
      <c r="F677" s="15" t="s">
        <v>25</v>
      </c>
      <c r="G677" s="17" t="s">
        <v>67</v>
      </c>
      <c r="H677" s="17" t="s">
        <v>27</v>
      </c>
      <c r="I677" s="17" t="s">
        <v>68</v>
      </c>
      <c r="J677" s="18">
        <v>27631.599999999999</v>
      </c>
      <c r="K677" s="19">
        <v>228562</v>
      </c>
      <c r="L677" s="19">
        <v>17377</v>
      </c>
      <c r="M677" s="20">
        <v>16089.7</v>
      </c>
      <c r="N677" s="21">
        <v>132429</v>
      </c>
      <c r="O677" s="21">
        <v>2152</v>
      </c>
      <c r="P677" s="22">
        <v>2490.8000000000002</v>
      </c>
      <c r="Q677" s="23">
        <v>26058</v>
      </c>
      <c r="R677" s="23">
        <v>26</v>
      </c>
      <c r="S677" s="24" t="s">
        <v>37</v>
      </c>
      <c r="T677" s="25" t="s">
        <v>37</v>
      </c>
      <c r="U677" s="25" t="s">
        <v>37</v>
      </c>
      <c r="V677" s="18">
        <v>46212.1</v>
      </c>
      <c r="W677" s="19">
        <v>387049</v>
      </c>
      <c r="X677" s="19">
        <v>19555</v>
      </c>
    </row>
    <row r="678" spans="1:24" x14ac:dyDescent="0.2">
      <c r="A678" s="15">
        <v>2022</v>
      </c>
      <c r="B678" s="16">
        <v>10967</v>
      </c>
      <c r="C678" s="17" t="s">
        <v>688</v>
      </c>
      <c r="D678" s="15" t="s">
        <v>23</v>
      </c>
      <c r="E678" s="17" t="s">
        <v>24</v>
      </c>
      <c r="F678" s="15" t="s">
        <v>25</v>
      </c>
      <c r="G678" s="17" t="s">
        <v>241</v>
      </c>
      <c r="H678" s="17" t="s">
        <v>27</v>
      </c>
      <c r="I678" s="17" t="s">
        <v>77</v>
      </c>
      <c r="J678" s="18">
        <v>5562</v>
      </c>
      <c r="K678" s="19">
        <v>56603</v>
      </c>
      <c r="L678" s="19">
        <v>3645</v>
      </c>
      <c r="M678" s="20">
        <v>4447.6000000000004</v>
      </c>
      <c r="N678" s="21">
        <v>44933</v>
      </c>
      <c r="O678" s="21">
        <v>817</v>
      </c>
      <c r="P678" s="22">
        <v>9206.5</v>
      </c>
      <c r="Q678" s="23">
        <v>137438</v>
      </c>
      <c r="R678" s="23">
        <v>8</v>
      </c>
      <c r="S678" s="24" t="s">
        <v>37</v>
      </c>
      <c r="T678" s="25" t="s">
        <v>37</v>
      </c>
      <c r="U678" s="25" t="s">
        <v>37</v>
      </c>
      <c r="V678" s="18">
        <v>19216.099999999999</v>
      </c>
      <c r="W678" s="19">
        <v>238974</v>
      </c>
      <c r="X678" s="19">
        <v>4470</v>
      </c>
    </row>
    <row r="679" spans="1:24" x14ac:dyDescent="0.2">
      <c r="A679" s="15">
        <v>2022</v>
      </c>
      <c r="B679" s="16">
        <v>10968</v>
      </c>
      <c r="C679" s="17" t="s">
        <v>689</v>
      </c>
      <c r="D679" s="15" t="s">
        <v>23</v>
      </c>
      <c r="E679" s="17" t="s">
        <v>24</v>
      </c>
      <c r="F679" s="15" t="s">
        <v>25</v>
      </c>
      <c r="G679" s="17" t="s">
        <v>98</v>
      </c>
      <c r="H679" s="17" t="s">
        <v>27</v>
      </c>
      <c r="I679" s="17" t="s">
        <v>28</v>
      </c>
      <c r="J679" s="18">
        <v>28584</v>
      </c>
      <c r="K679" s="19">
        <v>232727</v>
      </c>
      <c r="L679" s="19">
        <v>17829</v>
      </c>
      <c r="M679" s="20">
        <v>20261</v>
      </c>
      <c r="N679" s="21">
        <v>157661</v>
      </c>
      <c r="O679" s="21">
        <v>5241</v>
      </c>
      <c r="P679" s="22">
        <v>3547</v>
      </c>
      <c r="Q679" s="23">
        <v>38777</v>
      </c>
      <c r="R679" s="23">
        <v>7</v>
      </c>
      <c r="S679" s="24">
        <v>0</v>
      </c>
      <c r="T679" s="25">
        <v>0</v>
      </c>
      <c r="U679" s="25">
        <v>0</v>
      </c>
      <c r="V679" s="18">
        <v>52392</v>
      </c>
      <c r="W679" s="19">
        <v>429165</v>
      </c>
      <c r="X679" s="19">
        <v>23077</v>
      </c>
    </row>
    <row r="680" spans="1:24" x14ac:dyDescent="0.2">
      <c r="A680" s="15">
        <v>2022</v>
      </c>
      <c r="B680" s="16">
        <v>11011</v>
      </c>
      <c r="C680" s="17" t="s">
        <v>690</v>
      </c>
      <c r="D680" s="15" t="s">
        <v>23</v>
      </c>
      <c r="E680" s="17" t="s">
        <v>24</v>
      </c>
      <c r="F680" s="15" t="s">
        <v>25</v>
      </c>
      <c r="G680" s="17" t="s">
        <v>104</v>
      </c>
      <c r="H680" s="17" t="s">
        <v>31</v>
      </c>
      <c r="I680" s="17" t="s">
        <v>32</v>
      </c>
      <c r="J680" s="18">
        <v>27743</v>
      </c>
      <c r="K680" s="19">
        <v>191769</v>
      </c>
      <c r="L680" s="19">
        <v>16505</v>
      </c>
      <c r="M680" s="20">
        <v>5453</v>
      </c>
      <c r="N680" s="21">
        <v>41620</v>
      </c>
      <c r="O680" s="21">
        <v>1085</v>
      </c>
      <c r="P680" s="22">
        <v>1170</v>
      </c>
      <c r="Q680" s="23">
        <v>11687</v>
      </c>
      <c r="R680" s="23">
        <v>7</v>
      </c>
      <c r="S680" s="24" t="s">
        <v>37</v>
      </c>
      <c r="T680" s="25" t="s">
        <v>37</v>
      </c>
      <c r="U680" s="25" t="s">
        <v>37</v>
      </c>
      <c r="V680" s="18">
        <v>34366</v>
      </c>
      <c r="W680" s="19">
        <v>245076</v>
      </c>
      <c r="X680" s="19">
        <v>17597</v>
      </c>
    </row>
    <row r="681" spans="1:24" x14ac:dyDescent="0.2">
      <c r="A681" s="15">
        <v>2022</v>
      </c>
      <c r="B681" s="16">
        <v>11014</v>
      </c>
      <c r="C681" s="17" t="s">
        <v>691</v>
      </c>
      <c r="D681" s="15" t="s">
        <v>23</v>
      </c>
      <c r="E681" s="17" t="s">
        <v>24</v>
      </c>
      <c r="F681" s="15" t="s">
        <v>25</v>
      </c>
      <c r="G681" s="17" t="s">
        <v>92</v>
      </c>
      <c r="H681" s="17" t="s">
        <v>31</v>
      </c>
      <c r="I681" s="17" t="s">
        <v>93</v>
      </c>
      <c r="J681" s="18">
        <v>4663.6000000000004</v>
      </c>
      <c r="K681" s="19">
        <v>28361</v>
      </c>
      <c r="L681" s="19">
        <v>3854</v>
      </c>
      <c r="M681" s="20">
        <v>6505.7</v>
      </c>
      <c r="N681" s="21">
        <v>71331</v>
      </c>
      <c r="O681" s="21">
        <v>425</v>
      </c>
      <c r="P681" s="22">
        <v>23816.6</v>
      </c>
      <c r="Q681" s="23">
        <v>161063</v>
      </c>
      <c r="R681" s="23">
        <v>5168</v>
      </c>
      <c r="S681" s="24" t="s">
        <v>37</v>
      </c>
      <c r="T681" s="25" t="s">
        <v>37</v>
      </c>
      <c r="U681" s="25" t="s">
        <v>37</v>
      </c>
      <c r="V681" s="18">
        <v>34985.9</v>
      </c>
      <c r="W681" s="19">
        <v>260755</v>
      </c>
      <c r="X681" s="19">
        <v>9447</v>
      </c>
    </row>
    <row r="682" spans="1:24" x14ac:dyDescent="0.2">
      <c r="A682" s="15">
        <v>2022</v>
      </c>
      <c r="B682" s="16">
        <v>11018</v>
      </c>
      <c r="C682" s="17" t="s">
        <v>692</v>
      </c>
      <c r="D682" s="15" t="s">
        <v>23</v>
      </c>
      <c r="E682" s="17" t="s">
        <v>24</v>
      </c>
      <c r="F682" s="15" t="s">
        <v>25</v>
      </c>
      <c r="G682" s="17" t="s">
        <v>241</v>
      </c>
      <c r="H682" s="17" t="s">
        <v>27</v>
      </c>
      <c r="I682" s="17" t="s">
        <v>77</v>
      </c>
      <c r="J682" s="18">
        <v>130690.8</v>
      </c>
      <c r="K682" s="19">
        <v>1345068</v>
      </c>
      <c r="L682" s="19">
        <v>130067</v>
      </c>
      <c r="M682" s="20">
        <v>114501.1</v>
      </c>
      <c r="N682" s="21">
        <v>1475289</v>
      </c>
      <c r="O682" s="21">
        <v>17539</v>
      </c>
      <c r="P682" s="22">
        <v>30299.8</v>
      </c>
      <c r="Q682" s="23">
        <v>455300</v>
      </c>
      <c r="R682" s="23">
        <v>231</v>
      </c>
      <c r="S682" s="24" t="s">
        <v>37</v>
      </c>
      <c r="T682" s="25" t="s">
        <v>37</v>
      </c>
      <c r="U682" s="25" t="s">
        <v>37</v>
      </c>
      <c r="V682" s="18">
        <v>275491.7</v>
      </c>
      <c r="W682" s="19">
        <v>3275657</v>
      </c>
      <c r="X682" s="19">
        <v>147837</v>
      </c>
    </row>
    <row r="683" spans="1:24" x14ac:dyDescent="0.2">
      <c r="A683" s="15">
        <v>2022</v>
      </c>
      <c r="B683" s="16">
        <v>11053</v>
      </c>
      <c r="C683" s="17" t="s">
        <v>693</v>
      </c>
      <c r="D683" s="15" t="s">
        <v>23</v>
      </c>
      <c r="E683" s="17" t="s">
        <v>24</v>
      </c>
      <c r="F683" s="15" t="s">
        <v>25</v>
      </c>
      <c r="G683" s="17" t="s">
        <v>87</v>
      </c>
      <c r="H683" s="17" t="s">
        <v>31</v>
      </c>
      <c r="I683" s="17" t="s">
        <v>36</v>
      </c>
      <c r="J683" s="18">
        <v>40007</v>
      </c>
      <c r="K683" s="19">
        <v>314181</v>
      </c>
      <c r="L683" s="19">
        <v>28721</v>
      </c>
      <c r="M683" s="20">
        <v>6717</v>
      </c>
      <c r="N683" s="21">
        <v>51011</v>
      </c>
      <c r="O683" s="21">
        <v>4057</v>
      </c>
      <c r="P683" s="22">
        <v>14004</v>
      </c>
      <c r="Q683" s="23">
        <v>157823</v>
      </c>
      <c r="R683" s="23">
        <v>187</v>
      </c>
      <c r="S683" s="24" t="s">
        <v>37</v>
      </c>
      <c r="T683" s="25" t="s">
        <v>37</v>
      </c>
      <c r="U683" s="25" t="s">
        <v>37</v>
      </c>
      <c r="V683" s="18">
        <v>60728</v>
      </c>
      <c r="W683" s="19">
        <v>523015</v>
      </c>
      <c r="X683" s="19">
        <v>32965</v>
      </c>
    </row>
    <row r="684" spans="1:24" x14ac:dyDescent="0.2">
      <c r="A684" s="15">
        <v>2022</v>
      </c>
      <c r="B684" s="16">
        <v>11085</v>
      </c>
      <c r="C684" s="17" t="s">
        <v>694</v>
      </c>
      <c r="D684" s="15" t="s">
        <v>23</v>
      </c>
      <c r="E684" s="17" t="s">
        <v>24</v>
      </c>
      <c r="F684" s="15" t="s">
        <v>25</v>
      </c>
      <c r="G684" s="17" t="s">
        <v>203</v>
      </c>
      <c r="H684" s="17" t="s">
        <v>27</v>
      </c>
      <c r="I684" s="17" t="s">
        <v>136</v>
      </c>
      <c r="J684" s="18">
        <v>9471.2999999999993</v>
      </c>
      <c r="K684" s="19">
        <v>69774</v>
      </c>
      <c r="L684" s="19">
        <v>6684</v>
      </c>
      <c r="M684" s="20">
        <v>5500.7</v>
      </c>
      <c r="N684" s="21">
        <v>37905</v>
      </c>
      <c r="O684" s="21">
        <v>785</v>
      </c>
      <c r="P684" s="22">
        <v>16857.7</v>
      </c>
      <c r="Q684" s="23">
        <v>112857</v>
      </c>
      <c r="R684" s="23">
        <v>49</v>
      </c>
      <c r="S684" s="24" t="s">
        <v>37</v>
      </c>
      <c r="T684" s="25" t="s">
        <v>37</v>
      </c>
      <c r="U684" s="25" t="s">
        <v>37</v>
      </c>
      <c r="V684" s="18">
        <v>31829.7</v>
      </c>
      <c r="W684" s="19">
        <v>220536</v>
      </c>
      <c r="X684" s="19">
        <v>7518</v>
      </c>
    </row>
    <row r="685" spans="1:24" x14ac:dyDescent="0.2">
      <c r="A685" s="15">
        <v>2022</v>
      </c>
      <c r="B685" s="16">
        <v>11118</v>
      </c>
      <c r="C685" s="17" t="s">
        <v>695</v>
      </c>
      <c r="D685" s="15" t="s">
        <v>23</v>
      </c>
      <c r="E685" s="17" t="s">
        <v>24</v>
      </c>
      <c r="F685" s="15" t="s">
        <v>25</v>
      </c>
      <c r="G685" s="17" t="s">
        <v>48</v>
      </c>
      <c r="H685" s="17" t="s">
        <v>51</v>
      </c>
      <c r="I685" s="17" t="s">
        <v>68</v>
      </c>
      <c r="J685" s="18">
        <v>8682.5</v>
      </c>
      <c r="K685" s="19">
        <v>63552</v>
      </c>
      <c r="L685" s="19">
        <v>4933</v>
      </c>
      <c r="M685" s="20">
        <v>9616.9</v>
      </c>
      <c r="N685" s="21">
        <v>158201</v>
      </c>
      <c r="O685" s="21">
        <v>1338</v>
      </c>
      <c r="P685" s="22">
        <v>8820</v>
      </c>
      <c r="Q685" s="23">
        <v>120496</v>
      </c>
      <c r="R685" s="23">
        <v>10</v>
      </c>
      <c r="S685" s="24">
        <v>0</v>
      </c>
      <c r="T685" s="25">
        <v>0</v>
      </c>
      <c r="U685" s="25">
        <v>0</v>
      </c>
      <c r="V685" s="18">
        <v>27119.4</v>
      </c>
      <c r="W685" s="19">
        <v>342249</v>
      </c>
      <c r="X685" s="19">
        <v>6281</v>
      </c>
    </row>
    <row r="686" spans="1:24" x14ac:dyDescent="0.2">
      <c r="A686" s="15">
        <v>2022</v>
      </c>
      <c r="B686" s="16">
        <v>11124</v>
      </c>
      <c r="C686" s="17" t="s">
        <v>696</v>
      </c>
      <c r="D686" s="15" t="s">
        <v>23</v>
      </c>
      <c r="E686" s="17" t="s">
        <v>24</v>
      </c>
      <c r="F686" s="15" t="s">
        <v>25</v>
      </c>
      <c r="G686" s="17" t="s">
        <v>57</v>
      </c>
      <c r="H686" s="17" t="s">
        <v>27</v>
      </c>
      <c r="I686" s="17" t="s">
        <v>58</v>
      </c>
      <c r="J686" s="18">
        <v>36060</v>
      </c>
      <c r="K686" s="19">
        <v>167427</v>
      </c>
      <c r="L686" s="19">
        <v>23232</v>
      </c>
      <c r="M686" s="20">
        <v>33166.1</v>
      </c>
      <c r="N686" s="21">
        <v>169122</v>
      </c>
      <c r="O686" s="21">
        <v>2162</v>
      </c>
      <c r="P686" s="22">
        <v>18302.900000000001</v>
      </c>
      <c r="Q686" s="23">
        <v>117952</v>
      </c>
      <c r="R686" s="23">
        <v>24</v>
      </c>
      <c r="S686" s="24" t="s">
        <v>37</v>
      </c>
      <c r="T686" s="25" t="s">
        <v>37</v>
      </c>
      <c r="U686" s="25" t="s">
        <v>37</v>
      </c>
      <c r="V686" s="18">
        <v>87529</v>
      </c>
      <c r="W686" s="19">
        <v>454501</v>
      </c>
      <c r="X686" s="19">
        <v>25418</v>
      </c>
    </row>
    <row r="687" spans="1:24" x14ac:dyDescent="0.2">
      <c r="A687" s="15">
        <v>2022</v>
      </c>
      <c r="B687" s="16">
        <v>11125</v>
      </c>
      <c r="C687" s="17" t="s">
        <v>697</v>
      </c>
      <c r="D687" s="15" t="s">
        <v>23</v>
      </c>
      <c r="E687" s="17" t="s">
        <v>24</v>
      </c>
      <c r="F687" s="15" t="s">
        <v>25</v>
      </c>
      <c r="G687" s="17" t="s">
        <v>35</v>
      </c>
      <c r="H687" s="17" t="s">
        <v>27</v>
      </c>
      <c r="I687" s="17" t="s">
        <v>36</v>
      </c>
      <c r="J687" s="18">
        <v>1604.7</v>
      </c>
      <c r="K687" s="19">
        <v>11635</v>
      </c>
      <c r="L687" s="19">
        <v>1486</v>
      </c>
      <c r="M687" s="20">
        <v>2053.6999999999998</v>
      </c>
      <c r="N687" s="21">
        <v>16463</v>
      </c>
      <c r="O687" s="21">
        <v>297</v>
      </c>
      <c r="P687" s="22">
        <v>0</v>
      </c>
      <c r="Q687" s="23">
        <v>0</v>
      </c>
      <c r="R687" s="23">
        <v>0</v>
      </c>
      <c r="S687" s="24">
        <v>0</v>
      </c>
      <c r="T687" s="25">
        <v>0</v>
      </c>
      <c r="U687" s="25">
        <v>0</v>
      </c>
      <c r="V687" s="18">
        <v>3658.4</v>
      </c>
      <c r="W687" s="19">
        <v>28098</v>
      </c>
      <c r="X687" s="19">
        <v>1783</v>
      </c>
    </row>
    <row r="688" spans="1:24" x14ac:dyDescent="0.2">
      <c r="A688" s="15">
        <v>2022</v>
      </c>
      <c r="B688" s="16">
        <v>11135</v>
      </c>
      <c r="C688" s="17" t="s">
        <v>698</v>
      </c>
      <c r="D688" s="15" t="s">
        <v>23</v>
      </c>
      <c r="E688" s="17" t="s">
        <v>24</v>
      </c>
      <c r="F688" s="15" t="s">
        <v>25</v>
      </c>
      <c r="G688" s="17" t="s">
        <v>195</v>
      </c>
      <c r="H688" s="17" t="s">
        <v>27</v>
      </c>
      <c r="I688" s="17" t="s">
        <v>196</v>
      </c>
      <c r="J688" s="18">
        <v>13086</v>
      </c>
      <c r="K688" s="19">
        <v>116731</v>
      </c>
      <c r="L688" s="19">
        <v>17682</v>
      </c>
      <c r="M688" s="20">
        <v>20342</v>
      </c>
      <c r="N688" s="21">
        <v>215985</v>
      </c>
      <c r="O688" s="21">
        <v>2288</v>
      </c>
      <c r="P688" s="22">
        <v>8366</v>
      </c>
      <c r="Q688" s="23">
        <v>105721</v>
      </c>
      <c r="R688" s="23">
        <v>7</v>
      </c>
      <c r="S688" s="24" t="s">
        <v>37</v>
      </c>
      <c r="T688" s="25" t="s">
        <v>37</v>
      </c>
      <c r="U688" s="25" t="s">
        <v>37</v>
      </c>
      <c r="V688" s="18">
        <v>41794</v>
      </c>
      <c r="W688" s="19">
        <v>438437</v>
      </c>
      <c r="X688" s="19">
        <v>19977</v>
      </c>
    </row>
    <row r="689" spans="1:24" x14ac:dyDescent="0.2">
      <c r="A689" s="15">
        <v>2022</v>
      </c>
      <c r="B689" s="16">
        <v>11142</v>
      </c>
      <c r="C689" s="17" t="s">
        <v>699</v>
      </c>
      <c r="D689" s="15" t="s">
        <v>23</v>
      </c>
      <c r="E689" s="17" t="s">
        <v>24</v>
      </c>
      <c r="F689" s="15" t="s">
        <v>25</v>
      </c>
      <c r="G689" s="17" t="s">
        <v>72</v>
      </c>
      <c r="H689" s="17" t="s">
        <v>27</v>
      </c>
      <c r="I689" s="17" t="s">
        <v>36</v>
      </c>
      <c r="J689" s="18">
        <v>10661.2</v>
      </c>
      <c r="K689" s="19">
        <v>104225</v>
      </c>
      <c r="L689" s="19">
        <v>11271</v>
      </c>
      <c r="M689" s="20">
        <v>6906.4</v>
      </c>
      <c r="N689" s="21">
        <v>72594</v>
      </c>
      <c r="O689" s="21">
        <v>1476</v>
      </c>
      <c r="P689" s="22">
        <v>19268.599999999999</v>
      </c>
      <c r="Q689" s="23">
        <v>248756</v>
      </c>
      <c r="R689" s="23">
        <v>61</v>
      </c>
      <c r="S689" s="24">
        <v>0</v>
      </c>
      <c r="T689" s="25">
        <v>0</v>
      </c>
      <c r="U689" s="25">
        <v>0</v>
      </c>
      <c r="V689" s="18">
        <v>36836.199999999997</v>
      </c>
      <c r="W689" s="19">
        <v>425575</v>
      </c>
      <c r="X689" s="19">
        <v>12808</v>
      </c>
    </row>
    <row r="690" spans="1:24" x14ac:dyDescent="0.2">
      <c r="A690" s="15">
        <v>2022</v>
      </c>
      <c r="B690" s="16">
        <v>11171</v>
      </c>
      <c r="C690" s="17" t="s">
        <v>700</v>
      </c>
      <c r="D690" s="15" t="s">
        <v>23</v>
      </c>
      <c r="E690" s="17" t="s">
        <v>24</v>
      </c>
      <c r="F690" s="15" t="s">
        <v>25</v>
      </c>
      <c r="G690" s="17" t="s">
        <v>42</v>
      </c>
      <c r="H690" s="17" t="s">
        <v>16</v>
      </c>
      <c r="I690" s="17" t="s">
        <v>43</v>
      </c>
      <c r="J690" s="18">
        <v>2368251.2999999998</v>
      </c>
      <c r="K690" s="19">
        <v>9390851</v>
      </c>
      <c r="L690" s="19">
        <v>1026687</v>
      </c>
      <c r="M690" s="20">
        <v>1935121.6</v>
      </c>
      <c r="N690" s="21">
        <v>8609650</v>
      </c>
      <c r="O690" s="21">
        <v>124488</v>
      </c>
      <c r="P690" s="22" t="s">
        <v>37</v>
      </c>
      <c r="Q690" s="23" t="s">
        <v>37</v>
      </c>
      <c r="R690" s="23" t="s">
        <v>37</v>
      </c>
      <c r="S690" s="24">
        <v>46015.6</v>
      </c>
      <c r="T690" s="25">
        <v>273792</v>
      </c>
      <c r="U690" s="25">
        <v>1</v>
      </c>
      <c r="V690" s="18">
        <v>4349388.5</v>
      </c>
      <c r="W690" s="19">
        <v>18274293</v>
      </c>
      <c r="X690" s="19">
        <v>1151176</v>
      </c>
    </row>
    <row r="691" spans="1:24" x14ac:dyDescent="0.2">
      <c r="A691" s="15">
        <v>2022</v>
      </c>
      <c r="B691" s="16">
        <v>11171</v>
      </c>
      <c r="C691" s="17" t="s">
        <v>700</v>
      </c>
      <c r="D691" s="15" t="s">
        <v>112</v>
      </c>
      <c r="E691" s="17" t="s">
        <v>113</v>
      </c>
      <c r="F691" s="15" t="s">
        <v>25</v>
      </c>
      <c r="G691" s="17" t="s">
        <v>42</v>
      </c>
      <c r="H691" s="17" t="s">
        <v>16</v>
      </c>
      <c r="I691" s="17" t="s">
        <v>43</v>
      </c>
      <c r="J691" s="18">
        <v>4.5999999999999996</v>
      </c>
      <c r="K691" s="19">
        <v>38</v>
      </c>
      <c r="L691" s="19">
        <v>2</v>
      </c>
      <c r="M691" s="20">
        <v>29095.599999999999</v>
      </c>
      <c r="N691" s="21">
        <v>468169</v>
      </c>
      <c r="O691" s="21">
        <v>343</v>
      </c>
      <c r="P691" s="22" t="s">
        <v>37</v>
      </c>
      <c r="Q691" s="23" t="s">
        <v>37</v>
      </c>
      <c r="R691" s="23" t="s">
        <v>37</v>
      </c>
      <c r="S691" s="24" t="s">
        <v>37</v>
      </c>
      <c r="T691" s="25" t="s">
        <v>37</v>
      </c>
      <c r="U691" s="25" t="s">
        <v>37</v>
      </c>
      <c r="V691" s="18">
        <v>29100.2</v>
      </c>
      <c r="W691" s="19">
        <v>468207</v>
      </c>
      <c r="X691" s="19">
        <v>345</v>
      </c>
    </row>
    <row r="692" spans="1:24" x14ac:dyDescent="0.2">
      <c r="A692" s="15">
        <v>2022</v>
      </c>
      <c r="B692" s="16">
        <v>11187</v>
      </c>
      <c r="C692" s="17" t="s">
        <v>701</v>
      </c>
      <c r="D692" s="15" t="s">
        <v>23</v>
      </c>
      <c r="E692" s="17" t="s">
        <v>24</v>
      </c>
      <c r="F692" s="15" t="s">
        <v>25</v>
      </c>
      <c r="G692" s="17" t="s">
        <v>311</v>
      </c>
      <c r="H692" s="17" t="s">
        <v>27</v>
      </c>
      <c r="I692" s="17" t="s">
        <v>470</v>
      </c>
      <c r="J692" s="18">
        <v>37432.699999999997</v>
      </c>
      <c r="K692" s="19">
        <v>337384</v>
      </c>
      <c r="L692" s="19">
        <v>39986</v>
      </c>
      <c r="M692" s="20">
        <v>32750.6</v>
      </c>
      <c r="N692" s="21">
        <v>340919</v>
      </c>
      <c r="O692" s="21">
        <v>2865</v>
      </c>
      <c r="P692" s="22">
        <v>10719.9</v>
      </c>
      <c r="Q692" s="23">
        <v>137583</v>
      </c>
      <c r="R692" s="23">
        <v>12</v>
      </c>
      <c r="S692" s="24" t="s">
        <v>37</v>
      </c>
      <c r="T692" s="25" t="s">
        <v>37</v>
      </c>
      <c r="U692" s="25" t="s">
        <v>37</v>
      </c>
      <c r="V692" s="18">
        <v>80903.199999999997</v>
      </c>
      <c r="W692" s="19">
        <v>815886</v>
      </c>
      <c r="X692" s="19">
        <v>42863</v>
      </c>
    </row>
    <row r="693" spans="1:24" x14ac:dyDescent="0.2">
      <c r="A693" s="15">
        <v>2022</v>
      </c>
      <c r="B693" s="16">
        <v>11200</v>
      </c>
      <c r="C693" s="17" t="s">
        <v>702</v>
      </c>
      <c r="D693" s="15" t="s">
        <v>23</v>
      </c>
      <c r="E693" s="17" t="s">
        <v>24</v>
      </c>
      <c r="F693" s="15" t="s">
        <v>25</v>
      </c>
      <c r="G693" s="17" t="s">
        <v>161</v>
      </c>
      <c r="H693" s="17" t="s">
        <v>31</v>
      </c>
      <c r="I693" s="17" t="s">
        <v>32</v>
      </c>
      <c r="J693" s="18">
        <v>35246.199999999997</v>
      </c>
      <c r="K693" s="19">
        <v>217941</v>
      </c>
      <c r="L693" s="19">
        <v>15130</v>
      </c>
      <c r="M693" s="20">
        <v>5628.5</v>
      </c>
      <c r="N693" s="21">
        <v>39903</v>
      </c>
      <c r="O693" s="21">
        <v>1550</v>
      </c>
      <c r="P693" s="22">
        <v>4849.2</v>
      </c>
      <c r="Q693" s="23">
        <v>71514</v>
      </c>
      <c r="R693" s="23">
        <v>13</v>
      </c>
      <c r="S693" s="24">
        <v>0</v>
      </c>
      <c r="T693" s="25">
        <v>0</v>
      </c>
      <c r="U693" s="25">
        <v>0</v>
      </c>
      <c r="V693" s="18">
        <v>45723.9</v>
      </c>
      <c r="W693" s="19">
        <v>329358</v>
      </c>
      <c r="X693" s="19">
        <v>16693</v>
      </c>
    </row>
    <row r="694" spans="1:24" x14ac:dyDescent="0.2">
      <c r="A694" s="15">
        <v>2022</v>
      </c>
      <c r="B694" s="16">
        <v>11204</v>
      </c>
      <c r="C694" s="17" t="s">
        <v>703</v>
      </c>
      <c r="D694" s="15" t="s">
        <v>23</v>
      </c>
      <c r="E694" s="17" t="s">
        <v>24</v>
      </c>
      <c r="F694" s="15" t="s">
        <v>25</v>
      </c>
      <c r="G694" s="17" t="s">
        <v>258</v>
      </c>
      <c r="H694" s="17" t="s">
        <v>27</v>
      </c>
      <c r="I694" s="17" t="s">
        <v>259</v>
      </c>
      <c r="J694" s="18">
        <v>7329.4</v>
      </c>
      <c r="K694" s="19">
        <v>59591</v>
      </c>
      <c r="L694" s="19">
        <v>7887</v>
      </c>
      <c r="M694" s="20">
        <v>7019.3</v>
      </c>
      <c r="N694" s="21">
        <v>56145</v>
      </c>
      <c r="O694" s="21">
        <v>823</v>
      </c>
      <c r="P694" s="22">
        <v>24303.7</v>
      </c>
      <c r="Q694" s="23">
        <v>382965</v>
      </c>
      <c r="R694" s="23">
        <v>1</v>
      </c>
      <c r="S694" s="24">
        <v>0</v>
      </c>
      <c r="T694" s="25">
        <v>0</v>
      </c>
      <c r="U694" s="25">
        <v>0</v>
      </c>
      <c r="V694" s="18">
        <v>38652.400000000001</v>
      </c>
      <c r="W694" s="19">
        <v>498701</v>
      </c>
      <c r="X694" s="19">
        <v>8711</v>
      </c>
    </row>
    <row r="695" spans="1:24" x14ac:dyDescent="0.2">
      <c r="A695" s="15">
        <v>2022</v>
      </c>
      <c r="B695" s="16">
        <v>11208</v>
      </c>
      <c r="C695" s="17" t="s">
        <v>704</v>
      </c>
      <c r="D695" s="15" t="s">
        <v>23</v>
      </c>
      <c r="E695" s="17" t="s">
        <v>24</v>
      </c>
      <c r="F695" s="15" t="s">
        <v>25</v>
      </c>
      <c r="G695" s="17" t="s">
        <v>57</v>
      </c>
      <c r="H695" s="17" t="s">
        <v>27</v>
      </c>
      <c r="I695" s="17" t="s">
        <v>218</v>
      </c>
      <c r="J695" s="18">
        <v>1892318.5</v>
      </c>
      <c r="K695" s="19">
        <v>8508902</v>
      </c>
      <c r="L695" s="19">
        <v>1389532</v>
      </c>
      <c r="M695" s="20">
        <v>2455626</v>
      </c>
      <c r="N695" s="21">
        <v>12054043</v>
      </c>
      <c r="O695" s="21">
        <v>90004</v>
      </c>
      <c r="P695" s="22">
        <v>223241.7</v>
      </c>
      <c r="Q695" s="23">
        <v>1186395</v>
      </c>
      <c r="R695" s="23">
        <v>9382</v>
      </c>
      <c r="S695" s="24">
        <v>21078.2</v>
      </c>
      <c r="T695" s="25">
        <v>105994</v>
      </c>
      <c r="U695" s="25">
        <v>2</v>
      </c>
      <c r="V695" s="18">
        <v>4592264.4000000004</v>
      </c>
      <c r="W695" s="19">
        <v>21855334</v>
      </c>
      <c r="X695" s="19">
        <v>1488920</v>
      </c>
    </row>
    <row r="696" spans="1:24" x14ac:dyDescent="0.2">
      <c r="A696" s="15">
        <v>2022</v>
      </c>
      <c r="B696" s="16">
        <v>11222</v>
      </c>
      <c r="C696" s="17" t="s">
        <v>705</v>
      </c>
      <c r="D696" s="15" t="s">
        <v>23</v>
      </c>
      <c r="E696" s="17" t="s">
        <v>24</v>
      </c>
      <c r="F696" s="15" t="s">
        <v>25</v>
      </c>
      <c r="G696" s="17" t="s">
        <v>98</v>
      </c>
      <c r="H696" s="17" t="s">
        <v>27</v>
      </c>
      <c r="I696" s="17" t="s">
        <v>28</v>
      </c>
      <c r="J696" s="18">
        <v>20615</v>
      </c>
      <c r="K696" s="19">
        <v>177745</v>
      </c>
      <c r="L696" s="19">
        <v>11976</v>
      </c>
      <c r="M696" s="20">
        <v>17108</v>
      </c>
      <c r="N696" s="21">
        <v>149502</v>
      </c>
      <c r="O696" s="21">
        <v>1869</v>
      </c>
      <c r="P696" s="22">
        <v>19602</v>
      </c>
      <c r="Q696" s="23">
        <v>276008</v>
      </c>
      <c r="R696" s="23">
        <v>10</v>
      </c>
      <c r="S696" s="24">
        <v>0</v>
      </c>
      <c r="T696" s="25">
        <v>0</v>
      </c>
      <c r="U696" s="25">
        <v>0</v>
      </c>
      <c r="V696" s="18">
        <v>57325</v>
      </c>
      <c r="W696" s="19">
        <v>603255</v>
      </c>
      <c r="X696" s="19">
        <v>13855</v>
      </c>
    </row>
    <row r="697" spans="1:24" x14ac:dyDescent="0.2">
      <c r="A697" s="15">
        <v>2022</v>
      </c>
      <c r="B697" s="16">
        <v>11241</v>
      </c>
      <c r="C697" s="17" t="s">
        <v>706</v>
      </c>
      <c r="D697" s="15" t="s">
        <v>23</v>
      </c>
      <c r="E697" s="17" t="s">
        <v>24</v>
      </c>
      <c r="F697" s="15" t="s">
        <v>25</v>
      </c>
      <c r="G697" s="17" t="s">
        <v>80</v>
      </c>
      <c r="H697" s="17" t="s">
        <v>51</v>
      </c>
      <c r="I697" s="17" t="s">
        <v>36</v>
      </c>
      <c r="J697" s="18">
        <v>1775551.6</v>
      </c>
      <c r="K697" s="19">
        <v>13986531</v>
      </c>
      <c r="L697" s="19">
        <v>949440</v>
      </c>
      <c r="M697" s="20">
        <v>1369575.6</v>
      </c>
      <c r="N697" s="21">
        <v>11724387</v>
      </c>
      <c r="O697" s="21">
        <v>141454</v>
      </c>
      <c r="P697" s="22">
        <v>2275977.7999999998</v>
      </c>
      <c r="Q697" s="23">
        <v>31736415</v>
      </c>
      <c r="R697" s="23">
        <v>11656</v>
      </c>
      <c r="S697" s="24" t="s">
        <v>37</v>
      </c>
      <c r="T697" s="25" t="s">
        <v>37</v>
      </c>
      <c r="U697" s="25" t="s">
        <v>37</v>
      </c>
      <c r="V697" s="18">
        <v>5421105</v>
      </c>
      <c r="W697" s="19">
        <v>57447333</v>
      </c>
      <c r="X697" s="19">
        <v>1102550</v>
      </c>
    </row>
    <row r="698" spans="1:24" x14ac:dyDescent="0.2">
      <c r="A698" s="15">
        <v>2022</v>
      </c>
      <c r="B698" s="16">
        <v>11247</v>
      </c>
      <c r="C698" s="17" t="s">
        <v>707</v>
      </c>
      <c r="D698" s="15" t="s">
        <v>23</v>
      </c>
      <c r="E698" s="17" t="s">
        <v>24</v>
      </c>
      <c r="F698" s="15" t="s">
        <v>25</v>
      </c>
      <c r="G698" s="17" t="s">
        <v>26</v>
      </c>
      <c r="H698" s="17" t="s">
        <v>27</v>
      </c>
      <c r="I698" s="17" t="s">
        <v>28</v>
      </c>
      <c r="J698" s="18">
        <v>3389</v>
      </c>
      <c r="K698" s="19">
        <v>30299</v>
      </c>
      <c r="L698" s="19">
        <v>2460</v>
      </c>
      <c r="M698" s="20">
        <v>5860</v>
      </c>
      <c r="N698" s="21">
        <v>50249</v>
      </c>
      <c r="O698" s="21">
        <v>1003</v>
      </c>
      <c r="P698" s="22">
        <v>2832</v>
      </c>
      <c r="Q698" s="23">
        <v>46034</v>
      </c>
      <c r="R698" s="23">
        <v>3</v>
      </c>
      <c r="S698" s="24">
        <v>0</v>
      </c>
      <c r="T698" s="25">
        <v>0</v>
      </c>
      <c r="U698" s="25">
        <v>0</v>
      </c>
      <c r="V698" s="18">
        <v>12081</v>
      </c>
      <c r="W698" s="19">
        <v>126582</v>
      </c>
      <c r="X698" s="19">
        <v>3466</v>
      </c>
    </row>
    <row r="699" spans="1:24" x14ac:dyDescent="0.2">
      <c r="A699" s="15">
        <v>2022</v>
      </c>
      <c r="B699" s="16">
        <v>11249</v>
      </c>
      <c r="C699" s="17" t="s">
        <v>708</v>
      </c>
      <c r="D699" s="15" t="s">
        <v>23</v>
      </c>
      <c r="E699" s="17" t="s">
        <v>24</v>
      </c>
      <c r="F699" s="15" t="s">
        <v>25</v>
      </c>
      <c r="G699" s="17" t="s">
        <v>104</v>
      </c>
      <c r="H699" s="17" t="s">
        <v>51</v>
      </c>
      <c r="I699" s="17" t="s">
        <v>105</v>
      </c>
      <c r="J699" s="18">
        <v>522265</v>
      </c>
      <c r="K699" s="19">
        <v>4230691</v>
      </c>
      <c r="L699" s="19">
        <v>378001</v>
      </c>
      <c r="M699" s="20">
        <v>524479</v>
      </c>
      <c r="N699" s="21">
        <v>4683629</v>
      </c>
      <c r="O699" s="21">
        <v>51845</v>
      </c>
      <c r="P699" s="22">
        <v>183287</v>
      </c>
      <c r="Q699" s="23">
        <v>2440382</v>
      </c>
      <c r="R699" s="23">
        <v>548</v>
      </c>
      <c r="S699" s="24">
        <v>0</v>
      </c>
      <c r="T699" s="25">
        <v>0</v>
      </c>
      <c r="U699" s="25">
        <v>0</v>
      </c>
      <c r="V699" s="18">
        <v>1230031</v>
      </c>
      <c r="W699" s="19">
        <v>11354702</v>
      </c>
      <c r="X699" s="19">
        <v>430394</v>
      </c>
    </row>
    <row r="700" spans="1:24" x14ac:dyDescent="0.2">
      <c r="A700" s="15">
        <v>2022</v>
      </c>
      <c r="B700" s="16">
        <v>11251</v>
      </c>
      <c r="C700" s="17" t="s">
        <v>709</v>
      </c>
      <c r="D700" s="15" t="s">
        <v>23</v>
      </c>
      <c r="E700" s="17" t="s">
        <v>24</v>
      </c>
      <c r="F700" s="15" t="s">
        <v>25</v>
      </c>
      <c r="G700" s="17" t="s">
        <v>241</v>
      </c>
      <c r="H700" s="17" t="s">
        <v>153</v>
      </c>
      <c r="I700" s="17" t="s">
        <v>77</v>
      </c>
      <c r="J700" s="18">
        <v>25251.1</v>
      </c>
      <c r="K700" s="19">
        <v>254288</v>
      </c>
      <c r="L700" s="19">
        <v>16047</v>
      </c>
      <c r="M700" s="20">
        <v>19964.099999999999</v>
      </c>
      <c r="N700" s="21">
        <v>208284</v>
      </c>
      <c r="O700" s="21">
        <v>3807</v>
      </c>
      <c r="P700" s="22">
        <v>42783.9</v>
      </c>
      <c r="Q700" s="23">
        <v>657046</v>
      </c>
      <c r="R700" s="23">
        <v>588</v>
      </c>
      <c r="S700" s="24" t="s">
        <v>37</v>
      </c>
      <c r="T700" s="25" t="s">
        <v>37</v>
      </c>
      <c r="U700" s="25" t="s">
        <v>37</v>
      </c>
      <c r="V700" s="18">
        <v>87999.1</v>
      </c>
      <c r="W700" s="19">
        <v>1119618</v>
      </c>
      <c r="X700" s="19">
        <v>20442</v>
      </c>
    </row>
    <row r="701" spans="1:24" x14ac:dyDescent="0.2">
      <c r="A701" s="15">
        <v>2022</v>
      </c>
      <c r="B701" s="16">
        <v>11256</v>
      </c>
      <c r="C701" s="17" t="s">
        <v>710</v>
      </c>
      <c r="D701" s="15" t="s">
        <v>23</v>
      </c>
      <c r="E701" s="17" t="s">
        <v>24</v>
      </c>
      <c r="F701" s="15" t="s">
        <v>25</v>
      </c>
      <c r="G701" s="17" t="s">
        <v>311</v>
      </c>
      <c r="H701" s="17" t="s">
        <v>27</v>
      </c>
      <c r="I701" s="17" t="s">
        <v>470</v>
      </c>
      <c r="J701" s="18">
        <v>34426.400000000001</v>
      </c>
      <c r="K701" s="19">
        <v>275613</v>
      </c>
      <c r="L701" s="19">
        <v>34917</v>
      </c>
      <c r="M701" s="20">
        <v>13028.6</v>
      </c>
      <c r="N701" s="21">
        <v>103622</v>
      </c>
      <c r="O701" s="21">
        <v>4809</v>
      </c>
      <c r="P701" s="22">
        <v>30758.5</v>
      </c>
      <c r="Q701" s="23">
        <v>342889</v>
      </c>
      <c r="R701" s="23">
        <v>357</v>
      </c>
      <c r="S701" s="24" t="s">
        <v>37</v>
      </c>
      <c r="T701" s="25" t="s">
        <v>37</v>
      </c>
      <c r="U701" s="25" t="s">
        <v>37</v>
      </c>
      <c r="V701" s="18">
        <v>78213.5</v>
      </c>
      <c r="W701" s="19">
        <v>722124</v>
      </c>
      <c r="X701" s="19">
        <v>40083</v>
      </c>
    </row>
    <row r="702" spans="1:24" x14ac:dyDescent="0.2">
      <c r="A702" s="15">
        <v>2022</v>
      </c>
      <c r="B702" s="16">
        <v>11272</v>
      </c>
      <c r="C702" s="17" t="s">
        <v>711</v>
      </c>
      <c r="D702" s="15" t="s">
        <v>23</v>
      </c>
      <c r="E702" s="17" t="s">
        <v>24</v>
      </c>
      <c r="F702" s="15" t="s">
        <v>25</v>
      </c>
      <c r="G702" s="17" t="s">
        <v>439</v>
      </c>
      <c r="H702" s="17" t="s">
        <v>31</v>
      </c>
      <c r="I702" s="17" t="s">
        <v>505</v>
      </c>
      <c r="J702" s="18">
        <v>4619</v>
      </c>
      <c r="K702" s="19">
        <v>53932</v>
      </c>
      <c r="L702" s="19">
        <v>3449</v>
      </c>
      <c r="M702" s="20">
        <v>2232</v>
      </c>
      <c r="N702" s="21">
        <v>18710</v>
      </c>
      <c r="O702" s="21">
        <v>719</v>
      </c>
      <c r="P702" s="22">
        <v>16393</v>
      </c>
      <c r="Q702" s="23">
        <v>154646</v>
      </c>
      <c r="R702" s="23">
        <v>960</v>
      </c>
      <c r="S702" s="24" t="s">
        <v>37</v>
      </c>
      <c r="T702" s="25" t="s">
        <v>37</v>
      </c>
      <c r="U702" s="25" t="s">
        <v>37</v>
      </c>
      <c r="V702" s="18">
        <v>23244</v>
      </c>
      <c r="W702" s="19">
        <v>227288</v>
      </c>
      <c r="X702" s="19">
        <v>5128</v>
      </c>
    </row>
    <row r="703" spans="1:24" x14ac:dyDescent="0.2">
      <c r="A703" s="15">
        <v>2022</v>
      </c>
      <c r="B703" s="16">
        <v>11272</v>
      </c>
      <c r="C703" s="17" t="s">
        <v>711</v>
      </c>
      <c r="D703" s="15" t="s">
        <v>23</v>
      </c>
      <c r="E703" s="17" t="s">
        <v>24</v>
      </c>
      <c r="F703" s="15" t="s">
        <v>25</v>
      </c>
      <c r="G703" s="17" t="s">
        <v>145</v>
      </c>
      <c r="H703" s="17" t="s">
        <v>31</v>
      </c>
      <c r="I703" s="17" t="s">
        <v>77</v>
      </c>
      <c r="J703" s="18">
        <v>1178</v>
      </c>
      <c r="K703" s="19">
        <v>13410</v>
      </c>
      <c r="L703" s="19">
        <v>787</v>
      </c>
      <c r="M703" s="20">
        <v>311.8</v>
      </c>
      <c r="N703" s="21">
        <v>3086</v>
      </c>
      <c r="O703" s="21">
        <v>160</v>
      </c>
      <c r="P703" s="22">
        <v>8323</v>
      </c>
      <c r="Q703" s="23">
        <v>79417</v>
      </c>
      <c r="R703" s="23">
        <v>172</v>
      </c>
      <c r="S703" s="24" t="s">
        <v>37</v>
      </c>
      <c r="T703" s="25" t="s">
        <v>37</v>
      </c>
      <c r="U703" s="25" t="s">
        <v>37</v>
      </c>
      <c r="V703" s="18">
        <v>9812.7999999999993</v>
      </c>
      <c r="W703" s="19">
        <v>95913</v>
      </c>
      <c r="X703" s="19">
        <v>1119</v>
      </c>
    </row>
    <row r="704" spans="1:24" x14ac:dyDescent="0.2">
      <c r="A704" s="15">
        <v>2022</v>
      </c>
      <c r="B704" s="16">
        <v>11273</v>
      </c>
      <c r="C704" s="17" t="s">
        <v>712</v>
      </c>
      <c r="D704" s="15" t="s">
        <v>23</v>
      </c>
      <c r="E704" s="17" t="s">
        <v>24</v>
      </c>
      <c r="F704" s="15" t="s">
        <v>25</v>
      </c>
      <c r="G704" s="17" t="s">
        <v>438</v>
      </c>
      <c r="H704" s="17" t="s">
        <v>31</v>
      </c>
      <c r="I704" s="17" t="s">
        <v>154</v>
      </c>
      <c r="J704" s="18">
        <v>1450</v>
      </c>
      <c r="K704" s="19">
        <v>20455</v>
      </c>
      <c r="L704" s="19">
        <v>1533</v>
      </c>
      <c r="M704" s="20">
        <v>368</v>
      </c>
      <c r="N704" s="21">
        <v>5024</v>
      </c>
      <c r="O704" s="21">
        <v>365</v>
      </c>
      <c r="P704" s="22">
        <v>2410</v>
      </c>
      <c r="Q704" s="23">
        <v>48258</v>
      </c>
      <c r="R704" s="23">
        <v>44</v>
      </c>
      <c r="S704" s="24">
        <v>0</v>
      </c>
      <c r="T704" s="25">
        <v>0</v>
      </c>
      <c r="U704" s="25">
        <v>0</v>
      </c>
      <c r="V704" s="18">
        <v>4228</v>
      </c>
      <c r="W704" s="19">
        <v>73737</v>
      </c>
      <c r="X704" s="19">
        <v>1942</v>
      </c>
    </row>
    <row r="705" spans="1:24" x14ac:dyDescent="0.2">
      <c r="A705" s="15">
        <v>2022</v>
      </c>
      <c r="B705" s="16">
        <v>11273</v>
      </c>
      <c r="C705" s="17" t="s">
        <v>712</v>
      </c>
      <c r="D705" s="15" t="s">
        <v>23</v>
      </c>
      <c r="E705" s="17" t="s">
        <v>24</v>
      </c>
      <c r="F705" s="15" t="s">
        <v>25</v>
      </c>
      <c r="G705" s="17" t="s">
        <v>273</v>
      </c>
      <c r="H705" s="17" t="s">
        <v>31</v>
      </c>
      <c r="I705" s="17" t="s">
        <v>154</v>
      </c>
      <c r="J705" s="18">
        <v>34428</v>
      </c>
      <c r="K705" s="19">
        <v>541803</v>
      </c>
      <c r="L705" s="19">
        <v>21951</v>
      </c>
      <c r="M705" s="20">
        <v>16873</v>
      </c>
      <c r="N705" s="21">
        <v>267447</v>
      </c>
      <c r="O705" s="21">
        <v>6063</v>
      </c>
      <c r="P705" s="22">
        <v>1683</v>
      </c>
      <c r="Q705" s="23">
        <v>31975</v>
      </c>
      <c r="R705" s="23">
        <v>244</v>
      </c>
      <c r="S705" s="24">
        <v>0</v>
      </c>
      <c r="T705" s="25">
        <v>0</v>
      </c>
      <c r="U705" s="25">
        <v>0</v>
      </c>
      <c r="V705" s="18">
        <v>52984</v>
      </c>
      <c r="W705" s="19">
        <v>841225</v>
      </c>
      <c r="X705" s="19">
        <v>28258</v>
      </c>
    </row>
    <row r="706" spans="1:24" x14ac:dyDescent="0.2">
      <c r="A706" s="15">
        <v>2022</v>
      </c>
      <c r="B706" s="16">
        <v>11291</v>
      </c>
      <c r="C706" s="17" t="s">
        <v>713</v>
      </c>
      <c r="D706" s="15" t="s">
        <v>23</v>
      </c>
      <c r="E706" s="17" t="s">
        <v>24</v>
      </c>
      <c r="F706" s="15" t="s">
        <v>25</v>
      </c>
      <c r="G706" s="17" t="s">
        <v>67</v>
      </c>
      <c r="H706" s="17" t="s">
        <v>31</v>
      </c>
      <c r="I706" s="17" t="s">
        <v>108</v>
      </c>
      <c r="J706" s="18">
        <v>116175.7</v>
      </c>
      <c r="K706" s="19">
        <v>999059</v>
      </c>
      <c r="L706" s="19">
        <v>62298</v>
      </c>
      <c r="M706" s="20">
        <v>17415.599999999999</v>
      </c>
      <c r="N706" s="21">
        <v>196195</v>
      </c>
      <c r="O706" s="21">
        <v>2722</v>
      </c>
      <c r="P706" s="22">
        <v>12671.2</v>
      </c>
      <c r="Q706" s="23">
        <v>159328</v>
      </c>
      <c r="R706" s="23">
        <v>16</v>
      </c>
      <c r="S706" s="24" t="s">
        <v>37</v>
      </c>
      <c r="T706" s="25" t="s">
        <v>37</v>
      </c>
      <c r="U706" s="25" t="s">
        <v>37</v>
      </c>
      <c r="V706" s="18">
        <v>146262.5</v>
      </c>
      <c r="W706" s="19">
        <v>1354582</v>
      </c>
      <c r="X706" s="19">
        <v>65036</v>
      </c>
    </row>
    <row r="707" spans="1:24" x14ac:dyDescent="0.2">
      <c r="A707" s="15">
        <v>2022</v>
      </c>
      <c r="B707" s="16">
        <v>11292</v>
      </c>
      <c r="C707" s="17" t="s">
        <v>714</v>
      </c>
      <c r="D707" s="15" t="s">
        <v>23</v>
      </c>
      <c r="E707" s="17" t="s">
        <v>24</v>
      </c>
      <c r="F707" s="15" t="s">
        <v>25</v>
      </c>
      <c r="G707" s="17" t="s">
        <v>92</v>
      </c>
      <c r="H707" s="17" t="s">
        <v>27</v>
      </c>
      <c r="I707" s="17" t="s">
        <v>93</v>
      </c>
      <c r="J707" s="18">
        <v>116884</v>
      </c>
      <c r="K707" s="19">
        <v>844620</v>
      </c>
      <c r="L707" s="19">
        <v>74133</v>
      </c>
      <c r="M707" s="20">
        <v>121000</v>
      </c>
      <c r="N707" s="21">
        <v>1107633</v>
      </c>
      <c r="O707" s="21">
        <v>12137</v>
      </c>
      <c r="P707" s="22">
        <v>7746</v>
      </c>
      <c r="Q707" s="23">
        <v>88836</v>
      </c>
      <c r="R707" s="23">
        <v>7</v>
      </c>
      <c r="S707" s="24" t="s">
        <v>37</v>
      </c>
      <c r="T707" s="25" t="s">
        <v>37</v>
      </c>
      <c r="U707" s="25" t="s">
        <v>37</v>
      </c>
      <c r="V707" s="18">
        <v>245630</v>
      </c>
      <c r="W707" s="19">
        <v>2041089</v>
      </c>
      <c r="X707" s="19">
        <v>86277</v>
      </c>
    </row>
    <row r="708" spans="1:24" x14ac:dyDescent="0.2">
      <c r="A708" s="15">
        <v>2022</v>
      </c>
      <c r="B708" s="16">
        <v>11292</v>
      </c>
      <c r="C708" s="17" t="s">
        <v>714</v>
      </c>
      <c r="D708" s="15" t="s">
        <v>23</v>
      </c>
      <c r="E708" s="17" t="s">
        <v>24</v>
      </c>
      <c r="F708" s="15" t="s">
        <v>25</v>
      </c>
      <c r="G708" s="17" t="s">
        <v>92</v>
      </c>
      <c r="H708" s="17" t="s">
        <v>27</v>
      </c>
      <c r="I708" s="17" t="s">
        <v>77</v>
      </c>
      <c r="J708" s="18">
        <v>31889</v>
      </c>
      <c r="K708" s="19">
        <v>230432</v>
      </c>
      <c r="L708" s="19">
        <v>20225</v>
      </c>
      <c r="M708" s="20">
        <v>33012</v>
      </c>
      <c r="N708" s="21">
        <v>302187</v>
      </c>
      <c r="O708" s="21">
        <v>3311</v>
      </c>
      <c r="P708" s="22">
        <v>2113</v>
      </c>
      <c r="Q708" s="23">
        <v>24237</v>
      </c>
      <c r="R708" s="23">
        <v>2</v>
      </c>
      <c r="S708" s="24" t="s">
        <v>37</v>
      </c>
      <c r="T708" s="25" t="s">
        <v>37</v>
      </c>
      <c r="U708" s="25" t="s">
        <v>37</v>
      </c>
      <c r="V708" s="18">
        <v>67014</v>
      </c>
      <c r="W708" s="19">
        <v>556856</v>
      </c>
      <c r="X708" s="19">
        <v>23538</v>
      </c>
    </row>
    <row r="709" spans="1:24" x14ac:dyDescent="0.2">
      <c r="A709" s="15">
        <v>2022</v>
      </c>
      <c r="B709" s="16">
        <v>11318</v>
      </c>
      <c r="C709" s="17" t="s">
        <v>715</v>
      </c>
      <c r="D709" s="15" t="s">
        <v>23</v>
      </c>
      <c r="E709" s="17" t="s">
        <v>24</v>
      </c>
      <c r="F709" s="15" t="s">
        <v>25</v>
      </c>
      <c r="G709" s="17" t="s">
        <v>67</v>
      </c>
      <c r="H709" s="17" t="s">
        <v>27</v>
      </c>
      <c r="I709" s="17" t="s">
        <v>108</v>
      </c>
      <c r="J709" s="18">
        <v>12872.5</v>
      </c>
      <c r="K709" s="19">
        <v>95044</v>
      </c>
      <c r="L709" s="19">
        <v>9438</v>
      </c>
      <c r="M709" s="20">
        <v>15612.1</v>
      </c>
      <c r="N709" s="21">
        <v>125975</v>
      </c>
      <c r="O709" s="21">
        <v>2072</v>
      </c>
      <c r="P709" s="22">
        <v>2667.3</v>
      </c>
      <c r="Q709" s="23">
        <v>28900</v>
      </c>
      <c r="R709" s="23">
        <v>7</v>
      </c>
      <c r="S709" s="24" t="s">
        <v>37</v>
      </c>
      <c r="T709" s="25" t="s">
        <v>37</v>
      </c>
      <c r="U709" s="25" t="s">
        <v>37</v>
      </c>
      <c r="V709" s="18">
        <v>31151.9</v>
      </c>
      <c r="W709" s="19">
        <v>249919</v>
      </c>
      <c r="X709" s="19">
        <v>11517</v>
      </c>
    </row>
    <row r="710" spans="1:24" x14ac:dyDescent="0.2">
      <c r="A710" s="15">
        <v>2022</v>
      </c>
      <c r="B710" s="16">
        <v>11355</v>
      </c>
      <c r="C710" s="17" t="s">
        <v>716</v>
      </c>
      <c r="D710" s="15" t="s">
        <v>23</v>
      </c>
      <c r="E710" s="17" t="s">
        <v>24</v>
      </c>
      <c r="F710" s="15" t="s">
        <v>25</v>
      </c>
      <c r="G710" s="17" t="s">
        <v>48</v>
      </c>
      <c r="H710" s="17" t="s">
        <v>31</v>
      </c>
      <c r="I710" s="17" t="s">
        <v>48</v>
      </c>
      <c r="J710" s="18">
        <v>39824</v>
      </c>
      <c r="K710" s="19">
        <v>265746</v>
      </c>
      <c r="L710" s="19">
        <v>20743</v>
      </c>
      <c r="M710" s="20">
        <v>6804</v>
      </c>
      <c r="N710" s="21">
        <v>51028</v>
      </c>
      <c r="O710" s="21">
        <v>1180</v>
      </c>
      <c r="P710" s="22">
        <v>10277</v>
      </c>
      <c r="Q710" s="23">
        <v>164210</v>
      </c>
      <c r="R710" s="23">
        <v>10</v>
      </c>
      <c r="S710" s="24" t="s">
        <v>37</v>
      </c>
      <c r="T710" s="25" t="s">
        <v>37</v>
      </c>
      <c r="U710" s="25" t="s">
        <v>37</v>
      </c>
      <c r="V710" s="18">
        <v>56905</v>
      </c>
      <c r="W710" s="19">
        <v>480984</v>
      </c>
      <c r="X710" s="19">
        <v>21933</v>
      </c>
    </row>
    <row r="711" spans="1:24" x14ac:dyDescent="0.2">
      <c r="A711" s="15">
        <v>2022</v>
      </c>
      <c r="B711" s="16">
        <v>11364</v>
      </c>
      <c r="C711" s="17" t="s">
        <v>717</v>
      </c>
      <c r="D711" s="15" t="s">
        <v>23</v>
      </c>
      <c r="E711" s="17" t="s">
        <v>24</v>
      </c>
      <c r="F711" s="15" t="s">
        <v>25</v>
      </c>
      <c r="G711" s="17" t="s">
        <v>92</v>
      </c>
      <c r="H711" s="17" t="s">
        <v>31</v>
      </c>
      <c r="I711" s="17" t="s">
        <v>77</v>
      </c>
      <c r="J711" s="18">
        <v>14429</v>
      </c>
      <c r="K711" s="19">
        <v>114269</v>
      </c>
      <c r="L711" s="19">
        <v>8792</v>
      </c>
      <c r="M711" s="20">
        <v>32056</v>
      </c>
      <c r="N711" s="21">
        <v>300717</v>
      </c>
      <c r="O711" s="21">
        <v>3492</v>
      </c>
      <c r="P711" s="22">
        <v>47774</v>
      </c>
      <c r="Q711" s="23">
        <v>351346</v>
      </c>
      <c r="R711" s="23">
        <v>11285</v>
      </c>
      <c r="S711" s="24" t="s">
        <v>37</v>
      </c>
      <c r="T711" s="25" t="s">
        <v>37</v>
      </c>
      <c r="U711" s="25" t="s">
        <v>37</v>
      </c>
      <c r="V711" s="18">
        <v>94259</v>
      </c>
      <c r="W711" s="19">
        <v>766332</v>
      </c>
      <c r="X711" s="19">
        <v>23569</v>
      </c>
    </row>
    <row r="712" spans="1:24" x14ac:dyDescent="0.2">
      <c r="A712" s="15">
        <v>2022</v>
      </c>
      <c r="B712" s="16">
        <v>11458</v>
      </c>
      <c r="C712" s="17" t="s">
        <v>718</v>
      </c>
      <c r="D712" s="15" t="s">
        <v>23</v>
      </c>
      <c r="E712" s="17" t="s">
        <v>24</v>
      </c>
      <c r="F712" s="15" t="s">
        <v>25</v>
      </c>
      <c r="G712" s="17" t="s">
        <v>26</v>
      </c>
      <c r="H712" s="17" t="s">
        <v>27</v>
      </c>
      <c r="I712" s="17" t="s">
        <v>28</v>
      </c>
      <c r="J712" s="18">
        <v>1528</v>
      </c>
      <c r="K712" s="19">
        <v>11689</v>
      </c>
      <c r="L712" s="19">
        <v>918</v>
      </c>
      <c r="M712" s="20">
        <v>1409</v>
      </c>
      <c r="N712" s="21">
        <v>10550</v>
      </c>
      <c r="O712" s="21">
        <v>274</v>
      </c>
      <c r="P712" s="22">
        <v>273</v>
      </c>
      <c r="Q712" s="23">
        <v>1420</v>
      </c>
      <c r="R712" s="23">
        <v>1</v>
      </c>
      <c r="S712" s="24">
        <v>0</v>
      </c>
      <c r="T712" s="25">
        <v>0</v>
      </c>
      <c r="U712" s="25">
        <v>0</v>
      </c>
      <c r="V712" s="18">
        <v>3210</v>
      </c>
      <c r="W712" s="19">
        <v>23659</v>
      </c>
      <c r="X712" s="19">
        <v>1193</v>
      </c>
    </row>
    <row r="713" spans="1:24" x14ac:dyDescent="0.2">
      <c r="A713" s="15">
        <v>2022</v>
      </c>
      <c r="B713" s="16">
        <v>11463</v>
      </c>
      <c r="C713" s="17" t="s">
        <v>719</v>
      </c>
      <c r="D713" s="15" t="s">
        <v>23</v>
      </c>
      <c r="E713" s="17" t="s">
        <v>24</v>
      </c>
      <c r="F713" s="15" t="s">
        <v>25</v>
      </c>
      <c r="G713" s="17" t="s">
        <v>175</v>
      </c>
      <c r="H713" s="17" t="s">
        <v>31</v>
      </c>
      <c r="I713" s="17" t="s">
        <v>176</v>
      </c>
      <c r="J713" s="18">
        <v>16289.5</v>
      </c>
      <c r="K713" s="19">
        <v>131036</v>
      </c>
      <c r="L713" s="19">
        <v>9893</v>
      </c>
      <c r="M713" s="20">
        <v>4289.3</v>
      </c>
      <c r="N713" s="21">
        <v>36801</v>
      </c>
      <c r="O713" s="21">
        <v>1656</v>
      </c>
      <c r="P713" s="22">
        <v>5164.3999999999996</v>
      </c>
      <c r="Q713" s="23">
        <v>84593</v>
      </c>
      <c r="R713" s="23">
        <v>2</v>
      </c>
      <c r="S713" s="24" t="s">
        <v>37</v>
      </c>
      <c r="T713" s="25" t="s">
        <v>37</v>
      </c>
      <c r="U713" s="25" t="s">
        <v>37</v>
      </c>
      <c r="V713" s="18">
        <v>25743.200000000001</v>
      </c>
      <c r="W713" s="19">
        <v>252430</v>
      </c>
      <c r="X713" s="19">
        <v>11551</v>
      </c>
    </row>
    <row r="714" spans="1:24" x14ac:dyDescent="0.2">
      <c r="A714" s="15">
        <v>2022</v>
      </c>
      <c r="B714" s="16">
        <v>11475</v>
      </c>
      <c r="C714" s="17" t="s">
        <v>720</v>
      </c>
      <c r="D714" s="15" t="s">
        <v>23</v>
      </c>
      <c r="E714" s="17" t="s">
        <v>24</v>
      </c>
      <c r="F714" s="15" t="s">
        <v>25</v>
      </c>
      <c r="G714" s="17" t="s">
        <v>173</v>
      </c>
      <c r="H714" s="17" t="s">
        <v>27</v>
      </c>
      <c r="I714" s="17" t="s">
        <v>36</v>
      </c>
      <c r="J714" s="18">
        <v>4144</v>
      </c>
      <c r="K714" s="19">
        <v>36677</v>
      </c>
      <c r="L714" s="19">
        <v>2828</v>
      </c>
      <c r="M714" s="20">
        <v>3047</v>
      </c>
      <c r="N714" s="21">
        <v>33412</v>
      </c>
      <c r="O714" s="21">
        <v>431</v>
      </c>
      <c r="P714" s="22">
        <v>3023</v>
      </c>
      <c r="Q714" s="23">
        <v>33979</v>
      </c>
      <c r="R714" s="23">
        <v>55</v>
      </c>
      <c r="S714" s="24">
        <v>0</v>
      </c>
      <c r="T714" s="25">
        <v>0</v>
      </c>
      <c r="U714" s="25">
        <v>0</v>
      </c>
      <c r="V714" s="18">
        <v>10214</v>
      </c>
      <c r="W714" s="19">
        <v>104068</v>
      </c>
      <c r="X714" s="19">
        <v>3314</v>
      </c>
    </row>
    <row r="715" spans="1:24" x14ac:dyDescent="0.2">
      <c r="A715" s="15">
        <v>2022</v>
      </c>
      <c r="B715" s="16">
        <v>11477</v>
      </c>
      <c r="C715" s="17" t="s">
        <v>721</v>
      </c>
      <c r="D715" s="15" t="s">
        <v>23</v>
      </c>
      <c r="E715" s="17" t="s">
        <v>24</v>
      </c>
      <c r="F715" s="15" t="s">
        <v>25</v>
      </c>
      <c r="G715" s="17" t="s">
        <v>134</v>
      </c>
      <c r="H715" s="17" t="s">
        <v>27</v>
      </c>
      <c r="I715" s="17" t="s">
        <v>136</v>
      </c>
      <c r="J715" s="18">
        <v>2961</v>
      </c>
      <c r="K715" s="19">
        <v>19376</v>
      </c>
      <c r="L715" s="19">
        <v>2350</v>
      </c>
      <c r="M715" s="20">
        <v>874</v>
      </c>
      <c r="N715" s="21">
        <v>11421</v>
      </c>
      <c r="O715" s="21">
        <v>250</v>
      </c>
      <c r="P715" s="22">
        <v>492</v>
      </c>
      <c r="Q715" s="23">
        <v>3893</v>
      </c>
      <c r="R715" s="23">
        <v>14</v>
      </c>
      <c r="S715" s="24" t="s">
        <v>37</v>
      </c>
      <c r="T715" s="25" t="s">
        <v>37</v>
      </c>
      <c r="U715" s="25" t="s">
        <v>37</v>
      </c>
      <c r="V715" s="18">
        <v>4327</v>
      </c>
      <c r="W715" s="19">
        <v>34690</v>
      </c>
      <c r="X715" s="19">
        <v>2614</v>
      </c>
    </row>
    <row r="716" spans="1:24" x14ac:dyDescent="0.2">
      <c r="A716" s="15">
        <v>2022</v>
      </c>
      <c r="B716" s="16">
        <v>11477</v>
      </c>
      <c r="C716" s="17" t="s">
        <v>721</v>
      </c>
      <c r="D716" s="15" t="s">
        <v>112</v>
      </c>
      <c r="E716" s="17" t="s">
        <v>113</v>
      </c>
      <c r="F716" s="15" t="s">
        <v>25</v>
      </c>
      <c r="G716" s="17" t="s">
        <v>134</v>
      </c>
      <c r="H716" s="17" t="s">
        <v>27</v>
      </c>
      <c r="I716" s="17" t="s">
        <v>136</v>
      </c>
      <c r="J716" s="18" t="s">
        <v>37</v>
      </c>
      <c r="K716" s="19" t="s">
        <v>37</v>
      </c>
      <c r="L716" s="19" t="s">
        <v>37</v>
      </c>
      <c r="M716" s="20" t="s">
        <v>37</v>
      </c>
      <c r="N716" s="21" t="s">
        <v>37</v>
      </c>
      <c r="O716" s="21" t="s">
        <v>37</v>
      </c>
      <c r="P716" s="22">
        <v>375</v>
      </c>
      <c r="Q716" s="23">
        <v>41853</v>
      </c>
      <c r="R716" s="23">
        <v>2</v>
      </c>
      <c r="S716" s="24" t="s">
        <v>37</v>
      </c>
      <c r="T716" s="25" t="s">
        <v>37</v>
      </c>
      <c r="U716" s="25" t="s">
        <v>37</v>
      </c>
      <c r="V716" s="18">
        <v>375</v>
      </c>
      <c r="W716" s="19">
        <v>41853</v>
      </c>
      <c r="X716" s="19">
        <v>2</v>
      </c>
    </row>
    <row r="717" spans="1:24" x14ac:dyDescent="0.2">
      <c r="A717" s="15">
        <v>2022</v>
      </c>
      <c r="B717" s="16">
        <v>11479</v>
      </c>
      <c r="C717" s="17" t="s">
        <v>722</v>
      </c>
      <c r="D717" s="15" t="s">
        <v>23</v>
      </c>
      <c r="E717" s="17" t="s">
        <v>24</v>
      </c>
      <c r="F717" s="15" t="s">
        <v>25</v>
      </c>
      <c r="G717" s="17" t="s">
        <v>35</v>
      </c>
      <c r="H717" s="17" t="s">
        <v>51</v>
      </c>
      <c r="I717" s="17" t="s">
        <v>36</v>
      </c>
      <c r="J717" s="18">
        <v>160995</v>
      </c>
      <c r="K717" s="19">
        <v>884476</v>
      </c>
      <c r="L717" s="19">
        <v>141386</v>
      </c>
      <c r="M717" s="20">
        <v>268731</v>
      </c>
      <c r="N717" s="21">
        <v>2153686</v>
      </c>
      <c r="O717" s="21">
        <v>22005</v>
      </c>
      <c r="P717" s="22">
        <v>13261</v>
      </c>
      <c r="Q717" s="23">
        <v>152733</v>
      </c>
      <c r="R717" s="23">
        <v>22</v>
      </c>
      <c r="S717" s="24">
        <v>0</v>
      </c>
      <c r="T717" s="25">
        <v>0</v>
      </c>
      <c r="U717" s="25">
        <v>0</v>
      </c>
      <c r="V717" s="18">
        <v>442987</v>
      </c>
      <c r="W717" s="19">
        <v>3190895</v>
      </c>
      <c r="X717" s="19">
        <v>163413</v>
      </c>
    </row>
    <row r="718" spans="1:24" x14ac:dyDescent="0.2">
      <c r="A718" s="15">
        <v>2022</v>
      </c>
      <c r="B718" s="16">
        <v>11488</v>
      </c>
      <c r="C718" s="17" t="s">
        <v>723</v>
      </c>
      <c r="D718" s="15" t="s">
        <v>23</v>
      </c>
      <c r="E718" s="17" t="s">
        <v>24</v>
      </c>
      <c r="F718" s="15" t="s">
        <v>25</v>
      </c>
      <c r="G718" s="17" t="s">
        <v>104</v>
      </c>
      <c r="H718" s="17" t="s">
        <v>27</v>
      </c>
      <c r="I718" s="17" t="s">
        <v>105</v>
      </c>
      <c r="J718" s="18">
        <v>8191</v>
      </c>
      <c r="K718" s="19">
        <v>63582</v>
      </c>
      <c r="L718" s="19">
        <v>6914</v>
      </c>
      <c r="M718" s="20">
        <v>16359</v>
      </c>
      <c r="N718" s="21">
        <v>179099</v>
      </c>
      <c r="O718" s="21">
        <v>1509</v>
      </c>
      <c r="P718" s="22" t="s">
        <v>37</v>
      </c>
      <c r="Q718" s="23" t="s">
        <v>37</v>
      </c>
      <c r="R718" s="23" t="s">
        <v>37</v>
      </c>
      <c r="S718" s="24" t="s">
        <v>37</v>
      </c>
      <c r="T718" s="25" t="s">
        <v>37</v>
      </c>
      <c r="U718" s="25" t="s">
        <v>37</v>
      </c>
      <c r="V718" s="18">
        <v>24550</v>
      </c>
      <c r="W718" s="19">
        <v>242681</v>
      </c>
      <c r="X718" s="19">
        <v>8423</v>
      </c>
    </row>
    <row r="719" spans="1:24" x14ac:dyDescent="0.2">
      <c r="A719" s="15">
        <v>2022</v>
      </c>
      <c r="B719" s="16">
        <v>11501</v>
      </c>
      <c r="C719" s="17" t="s">
        <v>724</v>
      </c>
      <c r="D719" s="15" t="s">
        <v>23</v>
      </c>
      <c r="E719" s="17" t="s">
        <v>24</v>
      </c>
      <c r="F719" s="15" t="s">
        <v>25</v>
      </c>
      <c r="G719" s="17" t="s">
        <v>92</v>
      </c>
      <c r="H719" s="17" t="s">
        <v>31</v>
      </c>
      <c r="I719" s="17" t="s">
        <v>93</v>
      </c>
      <c r="J719" s="18">
        <v>216525.9</v>
      </c>
      <c r="K719" s="19">
        <v>1903292</v>
      </c>
      <c r="L719" s="19">
        <v>117744</v>
      </c>
      <c r="M719" s="20">
        <v>31750.7</v>
      </c>
      <c r="N719" s="21">
        <v>267878</v>
      </c>
      <c r="O719" s="21">
        <v>14828</v>
      </c>
      <c r="P719" s="22">
        <v>50478.6</v>
      </c>
      <c r="Q719" s="23">
        <v>520521</v>
      </c>
      <c r="R719" s="23">
        <v>822</v>
      </c>
      <c r="S719" s="24" t="s">
        <v>37</v>
      </c>
      <c r="T719" s="25" t="s">
        <v>37</v>
      </c>
      <c r="U719" s="25" t="s">
        <v>37</v>
      </c>
      <c r="V719" s="18">
        <v>298755.20000000001</v>
      </c>
      <c r="W719" s="19">
        <v>2691691</v>
      </c>
      <c r="X719" s="19">
        <v>133394</v>
      </c>
    </row>
    <row r="720" spans="1:24" x14ac:dyDescent="0.2">
      <c r="A720" s="15">
        <v>2022</v>
      </c>
      <c r="B720" s="16">
        <v>11519</v>
      </c>
      <c r="C720" s="17" t="s">
        <v>725</v>
      </c>
      <c r="D720" s="15" t="s">
        <v>23</v>
      </c>
      <c r="E720" s="17" t="s">
        <v>24</v>
      </c>
      <c r="F720" s="15" t="s">
        <v>25</v>
      </c>
      <c r="G720" s="17" t="s">
        <v>26</v>
      </c>
      <c r="H720" s="17" t="s">
        <v>31</v>
      </c>
      <c r="I720" s="17" t="s">
        <v>36</v>
      </c>
      <c r="J720" s="18">
        <v>53427</v>
      </c>
      <c r="K720" s="19">
        <v>409548</v>
      </c>
      <c r="L720" s="19">
        <v>30691</v>
      </c>
      <c r="M720" s="20">
        <v>12655</v>
      </c>
      <c r="N720" s="21">
        <v>98319</v>
      </c>
      <c r="O720" s="21">
        <v>2210</v>
      </c>
      <c r="P720" s="22">
        <v>11313</v>
      </c>
      <c r="Q720" s="23">
        <v>148247</v>
      </c>
      <c r="R720" s="23">
        <v>13</v>
      </c>
      <c r="S720" s="24" t="s">
        <v>37</v>
      </c>
      <c r="T720" s="25" t="s">
        <v>37</v>
      </c>
      <c r="U720" s="25" t="s">
        <v>37</v>
      </c>
      <c r="V720" s="18">
        <v>77395</v>
      </c>
      <c r="W720" s="19">
        <v>656114</v>
      </c>
      <c r="X720" s="19">
        <v>32914</v>
      </c>
    </row>
    <row r="721" spans="1:24" x14ac:dyDescent="0.2">
      <c r="A721" s="15">
        <v>2022</v>
      </c>
      <c r="B721" s="16">
        <v>11560</v>
      </c>
      <c r="C721" s="17" t="s">
        <v>726</v>
      </c>
      <c r="D721" s="15" t="s">
        <v>23</v>
      </c>
      <c r="E721" s="17" t="s">
        <v>24</v>
      </c>
      <c r="F721" s="15" t="s">
        <v>25</v>
      </c>
      <c r="G721" s="17" t="s">
        <v>33</v>
      </c>
      <c r="H721" s="17" t="s">
        <v>27</v>
      </c>
      <c r="I721" s="17" t="s">
        <v>32</v>
      </c>
      <c r="J721" s="18">
        <v>19923</v>
      </c>
      <c r="K721" s="19">
        <v>169568</v>
      </c>
      <c r="L721" s="19">
        <v>14008</v>
      </c>
      <c r="M721" s="20">
        <v>20247</v>
      </c>
      <c r="N721" s="21">
        <v>189279</v>
      </c>
      <c r="O721" s="21">
        <v>2200</v>
      </c>
      <c r="P721" s="22">
        <v>2877</v>
      </c>
      <c r="Q721" s="23">
        <v>37301</v>
      </c>
      <c r="R721" s="23">
        <v>1</v>
      </c>
      <c r="S721" s="24" t="s">
        <v>37</v>
      </c>
      <c r="T721" s="25" t="s">
        <v>37</v>
      </c>
      <c r="U721" s="25" t="s">
        <v>37</v>
      </c>
      <c r="V721" s="18">
        <v>43047</v>
      </c>
      <c r="W721" s="19">
        <v>396148</v>
      </c>
      <c r="X721" s="19">
        <v>16209</v>
      </c>
    </row>
    <row r="722" spans="1:24" x14ac:dyDescent="0.2">
      <c r="A722" s="15">
        <v>2022</v>
      </c>
      <c r="B722" s="16">
        <v>11571</v>
      </c>
      <c r="C722" s="17" t="s">
        <v>727</v>
      </c>
      <c r="D722" s="15" t="s">
        <v>23</v>
      </c>
      <c r="E722" s="17" t="s">
        <v>24</v>
      </c>
      <c r="F722" s="15" t="s">
        <v>25</v>
      </c>
      <c r="G722" s="17" t="s">
        <v>35</v>
      </c>
      <c r="H722" s="17" t="s">
        <v>27</v>
      </c>
      <c r="I722" s="17" t="s">
        <v>36</v>
      </c>
      <c r="J722" s="18">
        <v>10797.8</v>
      </c>
      <c r="K722" s="19">
        <v>109629</v>
      </c>
      <c r="L722" s="19">
        <v>16103</v>
      </c>
      <c r="M722" s="20">
        <v>8043.6</v>
      </c>
      <c r="N722" s="21">
        <v>90749</v>
      </c>
      <c r="O722" s="21">
        <v>2281</v>
      </c>
      <c r="P722" s="22">
        <v>21646.799999999999</v>
      </c>
      <c r="Q722" s="23">
        <v>324089</v>
      </c>
      <c r="R722" s="23">
        <v>77</v>
      </c>
      <c r="S722" s="24" t="s">
        <v>37</v>
      </c>
      <c r="T722" s="25" t="s">
        <v>37</v>
      </c>
      <c r="U722" s="25" t="s">
        <v>37</v>
      </c>
      <c r="V722" s="18">
        <v>40488.199999999997</v>
      </c>
      <c r="W722" s="19">
        <v>524467</v>
      </c>
      <c r="X722" s="19">
        <v>18461</v>
      </c>
    </row>
    <row r="723" spans="1:24" x14ac:dyDescent="0.2">
      <c r="A723" s="15">
        <v>2022</v>
      </c>
      <c r="B723" s="16">
        <v>11586</v>
      </c>
      <c r="C723" s="17" t="s">
        <v>728</v>
      </c>
      <c r="D723" s="15" t="s">
        <v>23</v>
      </c>
      <c r="E723" s="17" t="s">
        <v>24</v>
      </c>
      <c r="F723" s="15" t="s">
        <v>25</v>
      </c>
      <c r="G723" s="17" t="s">
        <v>203</v>
      </c>
      <c r="H723" s="17" t="s">
        <v>27</v>
      </c>
      <c r="I723" s="17" t="s">
        <v>136</v>
      </c>
      <c r="J723" s="18">
        <v>12396.8</v>
      </c>
      <c r="K723" s="19">
        <v>84148</v>
      </c>
      <c r="L723" s="19">
        <v>9381</v>
      </c>
      <c r="M723" s="20">
        <v>3087.9</v>
      </c>
      <c r="N723" s="21">
        <v>20236</v>
      </c>
      <c r="O723" s="21">
        <v>895</v>
      </c>
      <c r="P723" s="22">
        <v>17340.900000000001</v>
      </c>
      <c r="Q723" s="23">
        <v>124440</v>
      </c>
      <c r="R723" s="23">
        <v>269</v>
      </c>
      <c r="S723" s="24">
        <v>0</v>
      </c>
      <c r="T723" s="25">
        <v>0</v>
      </c>
      <c r="U723" s="25">
        <v>0</v>
      </c>
      <c r="V723" s="18">
        <v>32825.599999999999</v>
      </c>
      <c r="W723" s="19">
        <v>228824</v>
      </c>
      <c r="X723" s="19">
        <v>10545</v>
      </c>
    </row>
    <row r="724" spans="1:24" x14ac:dyDescent="0.2">
      <c r="A724" s="15">
        <v>2022</v>
      </c>
      <c r="B724" s="16">
        <v>11611</v>
      </c>
      <c r="C724" s="17" t="s">
        <v>729</v>
      </c>
      <c r="D724" s="15" t="s">
        <v>23</v>
      </c>
      <c r="E724" s="17" t="s">
        <v>24</v>
      </c>
      <c r="F724" s="15" t="s">
        <v>25</v>
      </c>
      <c r="G724" s="17" t="s">
        <v>87</v>
      </c>
      <c r="H724" s="17" t="s">
        <v>27</v>
      </c>
      <c r="I724" s="17" t="s">
        <v>36</v>
      </c>
      <c r="J724" s="18">
        <v>3243.5</v>
      </c>
      <c r="K724" s="19">
        <v>24941</v>
      </c>
      <c r="L724" s="19">
        <v>2807</v>
      </c>
      <c r="M724" s="20">
        <v>3721.1</v>
      </c>
      <c r="N724" s="21">
        <v>32279</v>
      </c>
      <c r="O724" s="21">
        <v>606</v>
      </c>
      <c r="P724" s="22">
        <v>1361</v>
      </c>
      <c r="Q724" s="23">
        <v>13055</v>
      </c>
      <c r="R724" s="23">
        <v>2</v>
      </c>
      <c r="S724" s="24">
        <v>0</v>
      </c>
      <c r="T724" s="25">
        <v>0</v>
      </c>
      <c r="U724" s="25">
        <v>0</v>
      </c>
      <c r="V724" s="18">
        <v>8325.6</v>
      </c>
      <c r="W724" s="19">
        <v>70275</v>
      </c>
      <c r="X724" s="19">
        <v>3415</v>
      </c>
    </row>
    <row r="725" spans="1:24" x14ac:dyDescent="0.2">
      <c r="A725" s="15">
        <v>2022</v>
      </c>
      <c r="B725" s="16">
        <v>11646</v>
      </c>
      <c r="C725" s="17" t="s">
        <v>730</v>
      </c>
      <c r="D725" s="15" t="s">
        <v>23</v>
      </c>
      <c r="E725" s="17" t="s">
        <v>24</v>
      </c>
      <c r="F725" s="15" t="s">
        <v>25</v>
      </c>
      <c r="G725" s="17" t="s">
        <v>65</v>
      </c>
      <c r="H725" s="17" t="s">
        <v>27</v>
      </c>
      <c r="I725" s="17" t="s">
        <v>55</v>
      </c>
      <c r="J725" s="18">
        <v>41150</v>
      </c>
      <c r="K725" s="19">
        <v>351879</v>
      </c>
      <c r="L725" s="19">
        <v>35618</v>
      </c>
      <c r="M725" s="20">
        <v>71927.899999999994</v>
      </c>
      <c r="N725" s="21">
        <v>623266</v>
      </c>
      <c r="O725" s="21">
        <v>6298</v>
      </c>
      <c r="P725" s="22" t="s">
        <v>37</v>
      </c>
      <c r="Q725" s="23" t="s">
        <v>37</v>
      </c>
      <c r="R725" s="23" t="s">
        <v>37</v>
      </c>
      <c r="S725" s="24" t="s">
        <v>37</v>
      </c>
      <c r="T725" s="25" t="s">
        <v>37</v>
      </c>
      <c r="U725" s="25" t="s">
        <v>37</v>
      </c>
      <c r="V725" s="18">
        <v>113077.9</v>
      </c>
      <c r="W725" s="19">
        <v>975145</v>
      </c>
      <c r="X725" s="19">
        <v>41916</v>
      </c>
    </row>
    <row r="726" spans="1:24" x14ac:dyDescent="0.2">
      <c r="A726" s="15">
        <v>2022</v>
      </c>
      <c r="B726" s="16">
        <v>11693</v>
      </c>
      <c r="C726" s="17" t="s">
        <v>731</v>
      </c>
      <c r="D726" s="15" t="s">
        <v>23</v>
      </c>
      <c r="E726" s="17" t="s">
        <v>24</v>
      </c>
      <c r="F726" s="15" t="s">
        <v>25</v>
      </c>
      <c r="G726" s="17" t="s">
        <v>48</v>
      </c>
      <c r="H726" s="17" t="s">
        <v>31</v>
      </c>
      <c r="I726" s="17" t="s">
        <v>48</v>
      </c>
      <c r="J726" s="18">
        <v>8261</v>
      </c>
      <c r="K726" s="19">
        <v>82058</v>
      </c>
      <c r="L726" s="19">
        <v>5410</v>
      </c>
      <c r="M726" s="20">
        <v>5077</v>
      </c>
      <c r="N726" s="21">
        <v>37112</v>
      </c>
      <c r="O726" s="21">
        <v>1226</v>
      </c>
      <c r="P726" s="22">
        <v>40111</v>
      </c>
      <c r="Q726" s="23">
        <v>692241</v>
      </c>
      <c r="R726" s="23">
        <v>8</v>
      </c>
      <c r="S726" s="24" t="s">
        <v>37</v>
      </c>
      <c r="T726" s="25" t="s">
        <v>37</v>
      </c>
      <c r="U726" s="25" t="s">
        <v>37</v>
      </c>
      <c r="V726" s="18">
        <v>53449</v>
      </c>
      <c r="W726" s="19">
        <v>811411</v>
      </c>
      <c r="X726" s="19">
        <v>6644</v>
      </c>
    </row>
    <row r="727" spans="1:24" x14ac:dyDescent="0.2">
      <c r="A727" s="15">
        <v>2022</v>
      </c>
      <c r="B727" s="16">
        <v>11701</v>
      </c>
      <c r="C727" s="17" t="s">
        <v>732</v>
      </c>
      <c r="D727" s="15" t="s">
        <v>23</v>
      </c>
      <c r="E727" s="17" t="s">
        <v>24</v>
      </c>
      <c r="F727" s="15" t="s">
        <v>25</v>
      </c>
      <c r="G727" s="17" t="s">
        <v>82</v>
      </c>
      <c r="H727" s="17" t="s">
        <v>27</v>
      </c>
      <c r="I727" s="17" t="s">
        <v>36</v>
      </c>
      <c r="J727" s="18">
        <v>18070.2</v>
      </c>
      <c r="K727" s="19">
        <v>98790</v>
      </c>
      <c r="L727" s="19">
        <v>14912</v>
      </c>
      <c r="M727" s="20">
        <v>28670.2</v>
      </c>
      <c r="N727" s="21">
        <v>170189</v>
      </c>
      <c r="O727" s="21">
        <v>2101</v>
      </c>
      <c r="P727" s="22" t="s">
        <v>37</v>
      </c>
      <c r="Q727" s="23" t="s">
        <v>37</v>
      </c>
      <c r="R727" s="23" t="s">
        <v>37</v>
      </c>
      <c r="S727" s="24" t="s">
        <v>37</v>
      </c>
      <c r="T727" s="25" t="s">
        <v>37</v>
      </c>
      <c r="U727" s="25" t="s">
        <v>37</v>
      </c>
      <c r="V727" s="18">
        <v>46740.4</v>
      </c>
      <c r="W727" s="19">
        <v>268979</v>
      </c>
      <c r="X727" s="19">
        <v>17013</v>
      </c>
    </row>
    <row r="728" spans="1:24" x14ac:dyDescent="0.2">
      <c r="A728" s="15">
        <v>2022</v>
      </c>
      <c r="B728" s="16">
        <v>11714</v>
      </c>
      <c r="C728" s="17" t="s">
        <v>733</v>
      </c>
      <c r="D728" s="15" t="s">
        <v>23</v>
      </c>
      <c r="E728" s="17" t="s">
        <v>24</v>
      </c>
      <c r="F728" s="15" t="s">
        <v>25</v>
      </c>
      <c r="G728" s="17" t="s">
        <v>54</v>
      </c>
      <c r="H728" s="17" t="s">
        <v>31</v>
      </c>
      <c r="I728" s="17" t="s">
        <v>28</v>
      </c>
      <c r="J728" s="18">
        <v>31471</v>
      </c>
      <c r="K728" s="19">
        <v>249600</v>
      </c>
      <c r="L728" s="19">
        <v>16864</v>
      </c>
      <c r="M728" s="20">
        <v>24000</v>
      </c>
      <c r="N728" s="21">
        <v>186086</v>
      </c>
      <c r="O728" s="21">
        <v>3903</v>
      </c>
      <c r="P728" s="22">
        <v>1452</v>
      </c>
      <c r="Q728" s="23">
        <v>14237</v>
      </c>
      <c r="R728" s="23">
        <v>3</v>
      </c>
      <c r="S728" s="24">
        <v>0</v>
      </c>
      <c r="T728" s="25">
        <v>0</v>
      </c>
      <c r="U728" s="25">
        <v>0</v>
      </c>
      <c r="V728" s="18">
        <v>56923</v>
      </c>
      <c r="W728" s="19">
        <v>449923</v>
      </c>
      <c r="X728" s="19">
        <v>20770</v>
      </c>
    </row>
    <row r="729" spans="1:24" x14ac:dyDescent="0.2">
      <c r="A729" s="15">
        <v>2022</v>
      </c>
      <c r="B729" s="16">
        <v>11731</v>
      </c>
      <c r="C729" s="17" t="s">
        <v>734</v>
      </c>
      <c r="D729" s="15" t="s">
        <v>23</v>
      </c>
      <c r="E729" s="17" t="s">
        <v>24</v>
      </c>
      <c r="F729" s="15" t="s">
        <v>25</v>
      </c>
      <c r="G729" s="17" t="s">
        <v>46</v>
      </c>
      <c r="H729" s="17" t="s">
        <v>27</v>
      </c>
      <c r="I729" s="17" t="s">
        <v>36</v>
      </c>
      <c r="J729" s="18">
        <v>6101.1</v>
      </c>
      <c r="K729" s="19">
        <v>65503</v>
      </c>
      <c r="L729" s="19">
        <v>5797</v>
      </c>
      <c r="M729" s="20">
        <v>6986</v>
      </c>
      <c r="N729" s="21">
        <v>84910</v>
      </c>
      <c r="O729" s="21">
        <v>950</v>
      </c>
      <c r="P729" s="22">
        <v>22167</v>
      </c>
      <c r="Q729" s="23">
        <v>372504</v>
      </c>
      <c r="R729" s="23">
        <v>105</v>
      </c>
      <c r="S729" s="24" t="s">
        <v>37</v>
      </c>
      <c r="T729" s="25" t="s">
        <v>37</v>
      </c>
      <c r="U729" s="25" t="s">
        <v>37</v>
      </c>
      <c r="V729" s="18">
        <v>35254.1</v>
      </c>
      <c r="W729" s="19">
        <v>522917</v>
      </c>
      <c r="X729" s="19">
        <v>6852</v>
      </c>
    </row>
    <row r="730" spans="1:24" x14ac:dyDescent="0.2">
      <c r="A730" s="15">
        <v>2022</v>
      </c>
      <c r="B730" s="16">
        <v>11740</v>
      </c>
      <c r="C730" s="17" t="s">
        <v>735</v>
      </c>
      <c r="D730" s="15" t="s">
        <v>23</v>
      </c>
      <c r="E730" s="17" t="s">
        <v>24</v>
      </c>
      <c r="F730" s="15" t="s">
        <v>25</v>
      </c>
      <c r="G730" s="17" t="s">
        <v>35</v>
      </c>
      <c r="H730" s="17" t="s">
        <v>27</v>
      </c>
      <c r="I730" s="17" t="s">
        <v>36</v>
      </c>
      <c r="J730" s="18">
        <v>11232</v>
      </c>
      <c r="K730" s="19">
        <v>100861</v>
      </c>
      <c r="L730" s="19">
        <v>11931</v>
      </c>
      <c r="M730" s="20">
        <v>9305</v>
      </c>
      <c r="N730" s="21">
        <v>87465</v>
      </c>
      <c r="O730" s="21">
        <v>1991</v>
      </c>
      <c r="P730" s="22">
        <v>15759</v>
      </c>
      <c r="Q730" s="23">
        <v>173032</v>
      </c>
      <c r="R730" s="23">
        <v>53</v>
      </c>
      <c r="S730" s="24" t="s">
        <v>37</v>
      </c>
      <c r="T730" s="25" t="s">
        <v>37</v>
      </c>
      <c r="U730" s="25" t="s">
        <v>37</v>
      </c>
      <c r="V730" s="18">
        <v>36296</v>
      </c>
      <c r="W730" s="19">
        <v>361358</v>
      </c>
      <c r="X730" s="19">
        <v>13975</v>
      </c>
    </row>
    <row r="731" spans="1:24" x14ac:dyDescent="0.2">
      <c r="A731" s="15">
        <v>2022</v>
      </c>
      <c r="B731" s="16">
        <v>11788</v>
      </c>
      <c r="C731" s="17" t="s">
        <v>736</v>
      </c>
      <c r="D731" s="15" t="s">
        <v>23</v>
      </c>
      <c r="E731" s="17" t="s">
        <v>24</v>
      </c>
      <c r="F731" s="15" t="s">
        <v>25</v>
      </c>
      <c r="G731" s="17" t="s">
        <v>87</v>
      </c>
      <c r="H731" s="17" t="s">
        <v>31</v>
      </c>
      <c r="I731" s="17" t="s">
        <v>36</v>
      </c>
      <c r="J731" s="18">
        <v>12935</v>
      </c>
      <c r="K731" s="19">
        <v>88579</v>
      </c>
      <c r="L731" s="19">
        <v>6615</v>
      </c>
      <c r="M731" s="20">
        <v>3398</v>
      </c>
      <c r="N731" s="21">
        <v>29173</v>
      </c>
      <c r="O731" s="21">
        <v>629</v>
      </c>
      <c r="P731" s="22">
        <v>6418</v>
      </c>
      <c r="Q731" s="23">
        <v>96931</v>
      </c>
      <c r="R731" s="23">
        <v>15</v>
      </c>
      <c r="S731" s="24">
        <v>0</v>
      </c>
      <c r="T731" s="25">
        <v>0</v>
      </c>
      <c r="U731" s="25">
        <v>0</v>
      </c>
      <c r="V731" s="18">
        <v>22751</v>
      </c>
      <c r="W731" s="19">
        <v>214683</v>
      </c>
      <c r="X731" s="19">
        <v>7259</v>
      </c>
    </row>
    <row r="732" spans="1:24" x14ac:dyDescent="0.2">
      <c r="A732" s="15">
        <v>2022</v>
      </c>
      <c r="B732" s="16">
        <v>11789</v>
      </c>
      <c r="C732" s="17" t="s">
        <v>737</v>
      </c>
      <c r="D732" s="15" t="s">
        <v>23</v>
      </c>
      <c r="E732" s="17" t="s">
        <v>24</v>
      </c>
      <c r="F732" s="15" t="s">
        <v>25</v>
      </c>
      <c r="G732" s="17" t="s">
        <v>98</v>
      </c>
      <c r="H732" s="17" t="s">
        <v>27</v>
      </c>
      <c r="I732" s="17" t="s">
        <v>28</v>
      </c>
      <c r="J732" s="18">
        <v>30236</v>
      </c>
      <c r="K732" s="19">
        <v>264827</v>
      </c>
      <c r="L732" s="19">
        <v>19686</v>
      </c>
      <c r="M732" s="20">
        <v>29644</v>
      </c>
      <c r="N732" s="21">
        <v>259320</v>
      </c>
      <c r="O732" s="21">
        <v>3099</v>
      </c>
      <c r="P732" s="22">
        <v>17767</v>
      </c>
      <c r="Q732" s="23">
        <v>283524</v>
      </c>
      <c r="R732" s="23">
        <v>11</v>
      </c>
      <c r="S732" s="24">
        <v>0</v>
      </c>
      <c r="T732" s="25">
        <v>0</v>
      </c>
      <c r="U732" s="25">
        <v>0</v>
      </c>
      <c r="V732" s="18">
        <v>77647</v>
      </c>
      <c r="W732" s="19">
        <v>807671</v>
      </c>
      <c r="X732" s="19">
        <v>22796</v>
      </c>
    </row>
    <row r="733" spans="1:24" x14ac:dyDescent="0.2">
      <c r="A733" s="15">
        <v>2022</v>
      </c>
      <c r="B733" s="16">
        <v>11804</v>
      </c>
      <c r="C733" s="17" t="s">
        <v>738</v>
      </c>
      <c r="D733" s="15" t="s">
        <v>23</v>
      </c>
      <c r="E733" s="17" t="s">
        <v>24</v>
      </c>
      <c r="F733" s="15" t="s">
        <v>25</v>
      </c>
      <c r="G733" s="17" t="s">
        <v>203</v>
      </c>
      <c r="H733" s="17" t="s">
        <v>51</v>
      </c>
      <c r="I733" s="17" t="s">
        <v>136</v>
      </c>
      <c r="J733" s="18">
        <v>1143647.3999999999</v>
      </c>
      <c r="K733" s="19">
        <v>4008052</v>
      </c>
      <c r="L733" s="19">
        <v>611277</v>
      </c>
      <c r="M733" s="20">
        <v>209868</v>
      </c>
      <c r="N733" s="21">
        <v>1409079</v>
      </c>
      <c r="O733" s="21">
        <v>66685</v>
      </c>
      <c r="P733" s="22">
        <v>36248.5</v>
      </c>
      <c r="Q733" s="23">
        <v>151323</v>
      </c>
      <c r="R733" s="23">
        <v>1180</v>
      </c>
      <c r="S733" s="24" t="s">
        <v>37</v>
      </c>
      <c r="T733" s="25" t="s">
        <v>37</v>
      </c>
      <c r="U733" s="25" t="s">
        <v>37</v>
      </c>
      <c r="V733" s="18">
        <v>1389763.9</v>
      </c>
      <c r="W733" s="19">
        <v>5568454</v>
      </c>
      <c r="X733" s="19">
        <v>679142</v>
      </c>
    </row>
    <row r="734" spans="1:24" x14ac:dyDescent="0.2">
      <c r="A734" s="15">
        <v>2022</v>
      </c>
      <c r="B734" s="16">
        <v>11804</v>
      </c>
      <c r="C734" s="17" t="s">
        <v>738</v>
      </c>
      <c r="D734" s="15" t="s">
        <v>112</v>
      </c>
      <c r="E734" s="17" t="s">
        <v>113</v>
      </c>
      <c r="F734" s="15" t="s">
        <v>25</v>
      </c>
      <c r="G734" s="17" t="s">
        <v>203</v>
      </c>
      <c r="H734" s="17" t="s">
        <v>51</v>
      </c>
      <c r="I734" s="17" t="s">
        <v>136</v>
      </c>
      <c r="J734" s="18">
        <v>553891.30000000005</v>
      </c>
      <c r="K734" s="19">
        <v>4124774</v>
      </c>
      <c r="L734" s="19">
        <v>579581</v>
      </c>
      <c r="M734" s="20">
        <v>536247.6</v>
      </c>
      <c r="N734" s="21">
        <v>7112523</v>
      </c>
      <c r="O734" s="21">
        <v>92744</v>
      </c>
      <c r="P734" s="22">
        <v>164890.29999999999</v>
      </c>
      <c r="Q734" s="23">
        <v>2263201</v>
      </c>
      <c r="R734" s="23">
        <v>2403</v>
      </c>
      <c r="S734" s="24">
        <v>145.4</v>
      </c>
      <c r="T734" s="25">
        <v>733</v>
      </c>
      <c r="U734" s="25">
        <v>1</v>
      </c>
      <c r="V734" s="18">
        <v>1255174.6000000001</v>
      </c>
      <c r="W734" s="19">
        <v>13501231</v>
      </c>
      <c r="X734" s="19">
        <v>674729</v>
      </c>
    </row>
    <row r="735" spans="1:24" x14ac:dyDescent="0.2">
      <c r="A735" s="15">
        <v>2022</v>
      </c>
      <c r="B735" s="16">
        <v>11811</v>
      </c>
      <c r="C735" s="17" t="s">
        <v>739</v>
      </c>
      <c r="D735" s="15" t="s">
        <v>23</v>
      </c>
      <c r="E735" s="17" t="s">
        <v>24</v>
      </c>
      <c r="F735" s="15" t="s">
        <v>25</v>
      </c>
      <c r="G735" s="17" t="s">
        <v>42</v>
      </c>
      <c r="H735" s="17" t="s">
        <v>27</v>
      </c>
      <c r="I735" s="17" t="s">
        <v>43</v>
      </c>
      <c r="J735" s="18">
        <v>7502</v>
      </c>
      <c r="K735" s="19">
        <v>120600</v>
      </c>
      <c r="L735" s="19">
        <v>8198</v>
      </c>
      <c r="M735" s="20">
        <v>1336.4</v>
      </c>
      <c r="N735" s="21">
        <v>16566</v>
      </c>
      <c r="O735" s="21">
        <v>999</v>
      </c>
      <c r="P735" s="22">
        <v>3951.4</v>
      </c>
      <c r="Q735" s="23">
        <v>76816</v>
      </c>
      <c r="R735" s="23">
        <v>165</v>
      </c>
      <c r="S735" s="24" t="s">
        <v>37</v>
      </c>
      <c r="T735" s="25" t="s">
        <v>37</v>
      </c>
      <c r="U735" s="25" t="s">
        <v>37</v>
      </c>
      <c r="V735" s="18">
        <v>12789.8</v>
      </c>
      <c r="W735" s="19">
        <v>213982</v>
      </c>
      <c r="X735" s="19">
        <v>9362</v>
      </c>
    </row>
    <row r="736" spans="1:24" x14ac:dyDescent="0.2">
      <c r="A736" s="15">
        <v>2022</v>
      </c>
      <c r="B736" s="16">
        <v>11824</v>
      </c>
      <c r="C736" s="17" t="s">
        <v>740</v>
      </c>
      <c r="D736" s="15" t="s">
        <v>23</v>
      </c>
      <c r="E736" s="17" t="s">
        <v>24</v>
      </c>
      <c r="F736" s="15" t="s">
        <v>25</v>
      </c>
      <c r="G736" s="17" t="s">
        <v>60</v>
      </c>
      <c r="H736" s="17" t="s">
        <v>31</v>
      </c>
      <c r="I736" s="17" t="s">
        <v>61</v>
      </c>
      <c r="J736" s="18">
        <v>99099</v>
      </c>
      <c r="K736" s="19">
        <v>450988</v>
      </c>
      <c r="L736" s="19">
        <v>62094</v>
      </c>
      <c r="M736" s="20">
        <v>59618.6</v>
      </c>
      <c r="N736" s="21">
        <v>314891</v>
      </c>
      <c r="O736" s="21">
        <v>6717</v>
      </c>
      <c r="P736" s="22">
        <v>0</v>
      </c>
      <c r="Q736" s="23">
        <v>0</v>
      </c>
      <c r="R736" s="23">
        <v>0</v>
      </c>
      <c r="S736" s="24">
        <v>0</v>
      </c>
      <c r="T736" s="25">
        <v>0</v>
      </c>
      <c r="U736" s="25">
        <v>0</v>
      </c>
      <c r="V736" s="18">
        <v>158717.6</v>
      </c>
      <c r="W736" s="19">
        <v>765879</v>
      </c>
      <c r="X736" s="19">
        <v>68811</v>
      </c>
    </row>
    <row r="737" spans="1:24" x14ac:dyDescent="0.2">
      <c r="A737" s="15">
        <v>2022</v>
      </c>
      <c r="B737" s="16">
        <v>11843</v>
      </c>
      <c r="C737" s="17" t="s">
        <v>741</v>
      </c>
      <c r="D737" s="15" t="s">
        <v>23</v>
      </c>
      <c r="E737" s="17" t="s">
        <v>24</v>
      </c>
      <c r="F737" s="15" t="s">
        <v>25</v>
      </c>
      <c r="G737" s="17" t="s">
        <v>552</v>
      </c>
      <c r="H737" s="17" t="s">
        <v>51</v>
      </c>
      <c r="I737" s="17" t="s">
        <v>61</v>
      </c>
      <c r="J737" s="18">
        <v>174149.3</v>
      </c>
      <c r="K737" s="19">
        <v>397618</v>
      </c>
      <c r="L737" s="19">
        <v>63133</v>
      </c>
      <c r="M737" s="20">
        <v>146988.4</v>
      </c>
      <c r="N737" s="21">
        <v>333793</v>
      </c>
      <c r="O737" s="21">
        <v>10554</v>
      </c>
      <c r="P737" s="22">
        <v>143685.29999999999</v>
      </c>
      <c r="Q737" s="23">
        <v>357913</v>
      </c>
      <c r="R737" s="23">
        <v>146</v>
      </c>
      <c r="S737" s="24" t="s">
        <v>37</v>
      </c>
      <c r="T737" s="25" t="s">
        <v>37</v>
      </c>
      <c r="U737" s="25" t="s">
        <v>37</v>
      </c>
      <c r="V737" s="18">
        <v>464823</v>
      </c>
      <c r="W737" s="19">
        <v>1089324</v>
      </c>
      <c r="X737" s="19">
        <v>73833</v>
      </c>
    </row>
    <row r="738" spans="1:24" x14ac:dyDescent="0.2">
      <c r="A738" s="15">
        <v>2022</v>
      </c>
      <c r="B738" s="16">
        <v>11871</v>
      </c>
      <c r="C738" s="17" t="s">
        <v>742</v>
      </c>
      <c r="D738" s="15" t="s">
        <v>23</v>
      </c>
      <c r="E738" s="17" t="s">
        <v>24</v>
      </c>
      <c r="F738" s="15" t="s">
        <v>25</v>
      </c>
      <c r="G738" s="17" t="s">
        <v>104</v>
      </c>
      <c r="H738" s="17" t="s">
        <v>27</v>
      </c>
      <c r="I738" s="17" t="s">
        <v>28</v>
      </c>
      <c r="J738" s="18">
        <v>6008</v>
      </c>
      <c r="K738" s="19">
        <v>45026</v>
      </c>
      <c r="L738" s="19">
        <v>4245</v>
      </c>
      <c r="M738" s="20">
        <v>7365</v>
      </c>
      <c r="N738" s="21">
        <v>57967</v>
      </c>
      <c r="O738" s="21">
        <v>812</v>
      </c>
      <c r="P738" s="22">
        <v>951</v>
      </c>
      <c r="Q738" s="23">
        <v>8624</v>
      </c>
      <c r="R738" s="23">
        <v>2</v>
      </c>
      <c r="S738" s="24">
        <v>0</v>
      </c>
      <c r="T738" s="25">
        <v>0</v>
      </c>
      <c r="U738" s="25">
        <v>0</v>
      </c>
      <c r="V738" s="18">
        <v>14324</v>
      </c>
      <c r="W738" s="19">
        <v>111617</v>
      </c>
      <c r="X738" s="19">
        <v>5059</v>
      </c>
    </row>
    <row r="739" spans="1:24" x14ac:dyDescent="0.2">
      <c r="A739" s="15">
        <v>2022</v>
      </c>
      <c r="B739" s="16">
        <v>12087</v>
      </c>
      <c r="C739" s="17" t="s">
        <v>743</v>
      </c>
      <c r="D739" s="15" t="s">
        <v>23</v>
      </c>
      <c r="E739" s="17" t="s">
        <v>24</v>
      </c>
      <c r="F739" s="15" t="s">
        <v>25</v>
      </c>
      <c r="G739" s="17" t="s">
        <v>439</v>
      </c>
      <c r="H739" s="17" t="s">
        <v>31</v>
      </c>
      <c r="I739" s="17" t="s">
        <v>77</v>
      </c>
      <c r="J739" s="18">
        <v>39</v>
      </c>
      <c r="K739" s="19">
        <v>469</v>
      </c>
      <c r="L739" s="19">
        <v>26</v>
      </c>
      <c r="M739" s="20">
        <v>10.4</v>
      </c>
      <c r="N739" s="21">
        <v>90</v>
      </c>
      <c r="O739" s="21">
        <v>11</v>
      </c>
      <c r="P739" s="22">
        <v>33.700000000000003</v>
      </c>
      <c r="Q739" s="23">
        <v>132</v>
      </c>
      <c r="R739" s="23">
        <v>79</v>
      </c>
      <c r="S739" s="24">
        <v>0</v>
      </c>
      <c r="T739" s="25">
        <v>0</v>
      </c>
      <c r="U739" s="25">
        <v>0</v>
      </c>
      <c r="V739" s="18">
        <v>83.1</v>
      </c>
      <c r="W739" s="19">
        <v>691</v>
      </c>
      <c r="X739" s="19">
        <v>116</v>
      </c>
    </row>
    <row r="740" spans="1:24" x14ac:dyDescent="0.2">
      <c r="A740" s="15">
        <v>2022</v>
      </c>
      <c r="B740" s="16">
        <v>12087</v>
      </c>
      <c r="C740" s="17" t="s">
        <v>743</v>
      </c>
      <c r="D740" s="15" t="s">
        <v>23</v>
      </c>
      <c r="E740" s="17" t="s">
        <v>24</v>
      </c>
      <c r="F740" s="15" t="s">
        <v>25</v>
      </c>
      <c r="G740" s="17" t="s">
        <v>145</v>
      </c>
      <c r="H740" s="17" t="s">
        <v>31</v>
      </c>
      <c r="I740" s="17" t="s">
        <v>77</v>
      </c>
      <c r="J740" s="18">
        <v>8905.7999999999993</v>
      </c>
      <c r="K740" s="19">
        <v>121532</v>
      </c>
      <c r="L740" s="19">
        <v>5334</v>
      </c>
      <c r="M740" s="20">
        <v>127564.5</v>
      </c>
      <c r="N740" s="21">
        <v>1685295</v>
      </c>
      <c r="O740" s="21">
        <v>6906</v>
      </c>
      <c r="P740" s="22">
        <v>233213.8</v>
      </c>
      <c r="Q740" s="23">
        <v>3623155</v>
      </c>
      <c r="R740" s="23">
        <v>1100</v>
      </c>
      <c r="S740" s="24">
        <v>0</v>
      </c>
      <c r="T740" s="25">
        <v>0</v>
      </c>
      <c r="U740" s="25">
        <v>0</v>
      </c>
      <c r="V740" s="18">
        <v>369684.1</v>
      </c>
      <c r="W740" s="19">
        <v>5429982</v>
      </c>
      <c r="X740" s="19">
        <v>13340</v>
      </c>
    </row>
    <row r="741" spans="1:24" x14ac:dyDescent="0.2">
      <c r="A741" s="15">
        <v>2022</v>
      </c>
      <c r="B741" s="16">
        <v>12090</v>
      </c>
      <c r="C741" s="17" t="s">
        <v>744</v>
      </c>
      <c r="D741" s="15" t="s">
        <v>23</v>
      </c>
      <c r="E741" s="17" t="s">
        <v>24</v>
      </c>
      <c r="F741" s="15" t="s">
        <v>25</v>
      </c>
      <c r="G741" s="17" t="s">
        <v>145</v>
      </c>
      <c r="H741" s="17" t="s">
        <v>31</v>
      </c>
      <c r="I741" s="17" t="s">
        <v>36</v>
      </c>
      <c r="J741" s="18">
        <v>7307</v>
      </c>
      <c r="K741" s="19">
        <v>56930</v>
      </c>
      <c r="L741" s="19">
        <v>3661</v>
      </c>
      <c r="M741" s="20">
        <v>3967</v>
      </c>
      <c r="N741" s="21">
        <v>26537</v>
      </c>
      <c r="O741" s="21">
        <v>444</v>
      </c>
      <c r="P741" s="22">
        <v>4154</v>
      </c>
      <c r="Q741" s="23">
        <v>53381</v>
      </c>
      <c r="R741" s="23">
        <v>95</v>
      </c>
      <c r="S741" s="24">
        <v>0</v>
      </c>
      <c r="T741" s="25">
        <v>0</v>
      </c>
      <c r="U741" s="25">
        <v>0</v>
      </c>
      <c r="V741" s="18">
        <v>15428</v>
      </c>
      <c r="W741" s="19">
        <v>136848</v>
      </c>
      <c r="X741" s="19">
        <v>4200</v>
      </c>
    </row>
    <row r="742" spans="1:24" x14ac:dyDescent="0.2">
      <c r="A742" s="15">
        <v>2022</v>
      </c>
      <c r="B742" s="16">
        <v>12186</v>
      </c>
      <c r="C742" s="17" t="s">
        <v>745</v>
      </c>
      <c r="D742" s="15" t="s">
        <v>23</v>
      </c>
      <c r="E742" s="17" t="s">
        <v>24</v>
      </c>
      <c r="F742" s="15" t="s">
        <v>25</v>
      </c>
      <c r="G742" s="17" t="s">
        <v>98</v>
      </c>
      <c r="H742" s="17" t="s">
        <v>27</v>
      </c>
      <c r="I742" s="17" t="s">
        <v>28</v>
      </c>
      <c r="J742" s="18">
        <v>9116</v>
      </c>
      <c r="K742" s="19">
        <v>80281</v>
      </c>
      <c r="L742" s="19">
        <v>6499</v>
      </c>
      <c r="M742" s="20">
        <v>10583</v>
      </c>
      <c r="N742" s="21">
        <v>87960</v>
      </c>
      <c r="O742" s="21">
        <v>1635</v>
      </c>
      <c r="P742" s="22">
        <v>1119</v>
      </c>
      <c r="Q742" s="23">
        <v>12291</v>
      </c>
      <c r="R742" s="23">
        <v>2</v>
      </c>
      <c r="S742" s="24">
        <v>0</v>
      </c>
      <c r="T742" s="25">
        <v>0</v>
      </c>
      <c r="U742" s="25">
        <v>0</v>
      </c>
      <c r="V742" s="18">
        <v>20818</v>
      </c>
      <c r="W742" s="19">
        <v>180532</v>
      </c>
      <c r="X742" s="19">
        <v>8136</v>
      </c>
    </row>
    <row r="743" spans="1:24" x14ac:dyDescent="0.2">
      <c r="A743" s="15">
        <v>2022</v>
      </c>
      <c r="B743" s="16">
        <v>12187</v>
      </c>
      <c r="C743" s="17" t="s">
        <v>746</v>
      </c>
      <c r="D743" s="15" t="s">
        <v>23</v>
      </c>
      <c r="E743" s="17" t="s">
        <v>24</v>
      </c>
      <c r="F743" s="15" t="s">
        <v>25</v>
      </c>
      <c r="G743" s="17" t="s">
        <v>168</v>
      </c>
      <c r="H743" s="17" t="s">
        <v>27</v>
      </c>
      <c r="I743" s="17" t="s">
        <v>154</v>
      </c>
      <c r="J743" s="18">
        <v>15217</v>
      </c>
      <c r="K743" s="19">
        <v>211286</v>
      </c>
      <c r="L743" s="19">
        <v>15357</v>
      </c>
      <c r="M743" s="20">
        <v>11918</v>
      </c>
      <c r="N743" s="21">
        <v>163074</v>
      </c>
      <c r="O743" s="21">
        <v>2663</v>
      </c>
      <c r="P743" s="22">
        <v>16094</v>
      </c>
      <c r="Q743" s="23">
        <v>338340</v>
      </c>
      <c r="R743" s="23">
        <v>55</v>
      </c>
      <c r="S743" s="24" t="s">
        <v>37</v>
      </c>
      <c r="T743" s="25" t="s">
        <v>37</v>
      </c>
      <c r="U743" s="25" t="s">
        <v>37</v>
      </c>
      <c r="V743" s="18">
        <v>43229</v>
      </c>
      <c r="W743" s="19">
        <v>712700</v>
      </c>
      <c r="X743" s="19">
        <v>18075</v>
      </c>
    </row>
    <row r="744" spans="1:24" x14ac:dyDescent="0.2">
      <c r="A744" s="15">
        <v>2022</v>
      </c>
      <c r="B744" s="16">
        <v>12199</v>
      </c>
      <c r="C744" s="17" t="s">
        <v>747</v>
      </c>
      <c r="D744" s="15" t="s">
        <v>23</v>
      </c>
      <c r="E744" s="17" t="s">
        <v>24</v>
      </c>
      <c r="F744" s="15" t="s">
        <v>25</v>
      </c>
      <c r="G744" s="17" t="s">
        <v>439</v>
      </c>
      <c r="H744" s="17" t="s">
        <v>51</v>
      </c>
      <c r="I744" s="17" t="s">
        <v>77</v>
      </c>
      <c r="J744" s="18">
        <v>21772</v>
      </c>
      <c r="K744" s="19">
        <v>193296</v>
      </c>
      <c r="L744" s="19">
        <v>19658</v>
      </c>
      <c r="M744" s="20">
        <v>27074</v>
      </c>
      <c r="N744" s="21">
        <v>269507</v>
      </c>
      <c r="O744" s="21">
        <v>5699</v>
      </c>
      <c r="P744" s="22">
        <v>20842</v>
      </c>
      <c r="Q744" s="23">
        <v>297373</v>
      </c>
      <c r="R744" s="23">
        <v>120</v>
      </c>
      <c r="S744" s="24">
        <v>0</v>
      </c>
      <c r="T744" s="25">
        <v>0</v>
      </c>
      <c r="U744" s="25">
        <v>0</v>
      </c>
      <c r="V744" s="18">
        <v>69688</v>
      </c>
      <c r="W744" s="19">
        <v>760176</v>
      </c>
      <c r="X744" s="19">
        <v>25477</v>
      </c>
    </row>
    <row r="745" spans="1:24" x14ac:dyDescent="0.2">
      <c r="A745" s="15">
        <v>2022</v>
      </c>
      <c r="B745" s="16">
        <v>12199</v>
      </c>
      <c r="C745" s="17" t="s">
        <v>747</v>
      </c>
      <c r="D745" s="15" t="s">
        <v>23</v>
      </c>
      <c r="E745" s="17" t="s">
        <v>24</v>
      </c>
      <c r="F745" s="15" t="s">
        <v>25</v>
      </c>
      <c r="G745" s="17" t="s">
        <v>145</v>
      </c>
      <c r="H745" s="17" t="s">
        <v>51</v>
      </c>
      <c r="I745" s="17" t="s">
        <v>36</v>
      </c>
      <c r="J745" s="18">
        <v>88062</v>
      </c>
      <c r="K745" s="19">
        <v>808839</v>
      </c>
      <c r="L745" s="19">
        <v>79183</v>
      </c>
      <c r="M745" s="20">
        <v>103588</v>
      </c>
      <c r="N745" s="21">
        <v>1045109</v>
      </c>
      <c r="O745" s="21">
        <v>14508</v>
      </c>
      <c r="P745" s="22">
        <v>21218</v>
      </c>
      <c r="Q745" s="23">
        <v>289552</v>
      </c>
      <c r="R745" s="23">
        <v>88</v>
      </c>
      <c r="S745" s="24">
        <v>0</v>
      </c>
      <c r="T745" s="25">
        <v>0</v>
      </c>
      <c r="U745" s="25">
        <v>0</v>
      </c>
      <c r="V745" s="18">
        <v>212868</v>
      </c>
      <c r="W745" s="19">
        <v>2143500</v>
      </c>
      <c r="X745" s="19">
        <v>93779</v>
      </c>
    </row>
    <row r="746" spans="1:24" x14ac:dyDescent="0.2">
      <c r="A746" s="15">
        <v>2022</v>
      </c>
      <c r="B746" s="16">
        <v>12199</v>
      </c>
      <c r="C746" s="17" t="s">
        <v>747</v>
      </c>
      <c r="D746" s="15" t="s">
        <v>23</v>
      </c>
      <c r="E746" s="17" t="s">
        <v>24</v>
      </c>
      <c r="F746" s="15" t="s">
        <v>25</v>
      </c>
      <c r="G746" s="17" t="s">
        <v>173</v>
      </c>
      <c r="H746" s="17" t="s">
        <v>51</v>
      </c>
      <c r="I746" s="17" t="s">
        <v>36</v>
      </c>
      <c r="J746" s="18">
        <v>8550</v>
      </c>
      <c r="K746" s="19">
        <v>69892</v>
      </c>
      <c r="L746" s="19">
        <v>6384</v>
      </c>
      <c r="M746" s="20">
        <v>7374</v>
      </c>
      <c r="N746" s="21">
        <v>66254</v>
      </c>
      <c r="O746" s="21">
        <v>2052</v>
      </c>
      <c r="P746" s="22">
        <v>713</v>
      </c>
      <c r="Q746" s="23">
        <v>7548</v>
      </c>
      <c r="R746" s="23">
        <v>8</v>
      </c>
      <c r="S746" s="24">
        <v>0</v>
      </c>
      <c r="T746" s="25">
        <v>0</v>
      </c>
      <c r="U746" s="25">
        <v>0</v>
      </c>
      <c r="V746" s="18">
        <v>16637</v>
      </c>
      <c r="W746" s="19">
        <v>143694</v>
      </c>
      <c r="X746" s="19">
        <v>8444</v>
      </c>
    </row>
    <row r="747" spans="1:24" x14ac:dyDescent="0.2">
      <c r="A747" s="15">
        <v>2022</v>
      </c>
      <c r="B747" s="16">
        <v>12199</v>
      </c>
      <c r="C747" s="17" t="s">
        <v>747</v>
      </c>
      <c r="D747" s="15" t="s">
        <v>23</v>
      </c>
      <c r="E747" s="17" t="s">
        <v>24</v>
      </c>
      <c r="F747" s="15" t="s">
        <v>25</v>
      </c>
      <c r="G747" s="17" t="s">
        <v>273</v>
      </c>
      <c r="H747" s="17" t="s">
        <v>51</v>
      </c>
      <c r="I747" s="17" t="s">
        <v>210</v>
      </c>
      <c r="J747" s="18">
        <v>17027</v>
      </c>
      <c r="K747" s="19">
        <v>154374</v>
      </c>
      <c r="L747" s="19">
        <v>14173</v>
      </c>
      <c r="M747" s="20">
        <v>12022</v>
      </c>
      <c r="N747" s="21">
        <v>140557</v>
      </c>
      <c r="O747" s="21">
        <v>2674</v>
      </c>
      <c r="P747" s="22">
        <v>164</v>
      </c>
      <c r="Q747" s="23">
        <v>1612</v>
      </c>
      <c r="R747" s="23">
        <v>14</v>
      </c>
      <c r="S747" s="24">
        <v>0</v>
      </c>
      <c r="T747" s="25">
        <v>0</v>
      </c>
      <c r="U747" s="25">
        <v>0</v>
      </c>
      <c r="V747" s="18">
        <v>29213</v>
      </c>
      <c r="W747" s="19">
        <v>296543</v>
      </c>
      <c r="X747" s="19">
        <v>16861</v>
      </c>
    </row>
    <row r="748" spans="1:24" x14ac:dyDescent="0.2">
      <c r="A748" s="15">
        <v>2022</v>
      </c>
      <c r="B748" s="16">
        <v>12208</v>
      </c>
      <c r="C748" s="17" t="s">
        <v>748</v>
      </c>
      <c r="D748" s="15" t="s">
        <v>23</v>
      </c>
      <c r="E748" s="17" t="s">
        <v>24</v>
      </c>
      <c r="F748" s="15" t="s">
        <v>25</v>
      </c>
      <c r="G748" s="17" t="s">
        <v>76</v>
      </c>
      <c r="H748" s="17" t="s">
        <v>27</v>
      </c>
      <c r="I748" s="17" t="s">
        <v>77</v>
      </c>
      <c r="J748" s="18">
        <v>8638.2999999999993</v>
      </c>
      <c r="K748" s="19">
        <v>95777</v>
      </c>
      <c r="L748" s="19">
        <v>7405</v>
      </c>
      <c r="M748" s="20">
        <v>9718</v>
      </c>
      <c r="N748" s="21">
        <v>106008</v>
      </c>
      <c r="O748" s="21">
        <v>1478</v>
      </c>
      <c r="P748" s="22">
        <v>49246.3</v>
      </c>
      <c r="Q748" s="23">
        <v>872152</v>
      </c>
      <c r="R748" s="23">
        <v>19</v>
      </c>
      <c r="S748" s="24" t="s">
        <v>37</v>
      </c>
      <c r="T748" s="25" t="s">
        <v>37</v>
      </c>
      <c r="U748" s="25" t="s">
        <v>37</v>
      </c>
      <c r="V748" s="18">
        <v>67602.600000000006</v>
      </c>
      <c r="W748" s="19">
        <v>1073937</v>
      </c>
      <c r="X748" s="19">
        <v>8902</v>
      </c>
    </row>
    <row r="749" spans="1:24" x14ac:dyDescent="0.2">
      <c r="A749" s="15">
        <v>2022</v>
      </c>
      <c r="B749" s="16">
        <v>12227</v>
      </c>
      <c r="C749" s="17" t="s">
        <v>749</v>
      </c>
      <c r="D749" s="15" t="s">
        <v>23</v>
      </c>
      <c r="E749" s="17" t="s">
        <v>24</v>
      </c>
      <c r="F749" s="15" t="s">
        <v>25</v>
      </c>
      <c r="G749" s="17" t="s">
        <v>46</v>
      </c>
      <c r="H749" s="17" t="s">
        <v>31</v>
      </c>
      <c r="I749" s="17" t="s">
        <v>36</v>
      </c>
      <c r="J749" s="18">
        <v>18143.3</v>
      </c>
      <c r="K749" s="19">
        <v>149027</v>
      </c>
      <c r="L749" s="19">
        <v>8518</v>
      </c>
      <c r="M749" s="20">
        <v>3753.3</v>
      </c>
      <c r="N749" s="21">
        <v>34649</v>
      </c>
      <c r="O749" s="21">
        <v>670</v>
      </c>
      <c r="P749" s="22">
        <v>2544.1</v>
      </c>
      <c r="Q749" s="23">
        <v>31587</v>
      </c>
      <c r="R749" s="23">
        <v>126</v>
      </c>
      <c r="S749" s="24" t="s">
        <v>37</v>
      </c>
      <c r="T749" s="25" t="s">
        <v>37</v>
      </c>
      <c r="U749" s="25" t="s">
        <v>37</v>
      </c>
      <c r="V749" s="18">
        <v>24440.7</v>
      </c>
      <c r="W749" s="19">
        <v>215263</v>
      </c>
      <c r="X749" s="19">
        <v>9314</v>
      </c>
    </row>
    <row r="750" spans="1:24" x14ac:dyDescent="0.2">
      <c r="A750" s="15">
        <v>2022</v>
      </c>
      <c r="B750" s="16">
        <v>12243</v>
      </c>
      <c r="C750" s="17" t="s">
        <v>750</v>
      </c>
      <c r="D750" s="15" t="s">
        <v>23</v>
      </c>
      <c r="E750" s="17" t="s">
        <v>24</v>
      </c>
      <c r="F750" s="15" t="s">
        <v>25</v>
      </c>
      <c r="G750" s="17" t="s">
        <v>104</v>
      </c>
      <c r="H750" s="17" t="s">
        <v>31</v>
      </c>
      <c r="I750" s="17" t="s">
        <v>36</v>
      </c>
      <c r="J750" s="18">
        <v>50767.199999999997</v>
      </c>
      <c r="K750" s="19">
        <v>355117</v>
      </c>
      <c r="L750" s="19">
        <v>28813</v>
      </c>
      <c r="M750" s="20">
        <v>15977.2</v>
      </c>
      <c r="N750" s="21">
        <v>113578</v>
      </c>
      <c r="O750" s="21">
        <v>2162</v>
      </c>
      <c r="P750" s="22" t="s">
        <v>37</v>
      </c>
      <c r="Q750" s="23" t="s">
        <v>37</v>
      </c>
      <c r="R750" s="23" t="s">
        <v>37</v>
      </c>
      <c r="S750" s="24" t="s">
        <v>37</v>
      </c>
      <c r="T750" s="25" t="s">
        <v>37</v>
      </c>
      <c r="U750" s="25" t="s">
        <v>37</v>
      </c>
      <c r="V750" s="18">
        <v>66744.399999999994</v>
      </c>
      <c r="W750" s="19">
        <v>468695</v>
      </c>
      <c r="X750" s="19">
        <v>30975</v>
      </c>
    </row>
    <row r="751" spans="1:24" x14ac:dyDescent="0.2">
      <c r="A751" s="15">
        <v>2022</v>
      </c>
      <c r="B751" s="16">
        <v>12260</v>
      </c>
      <c r="C751" s="17" t="s">
        <v>751</v>
      </c>
      <c r="D751" s="15" t="s">
        <v>23</v>
      </c>
      <c r="E751" s="17" t="s">
        <v>24</v>
      </c>
      <c r="F751" s="15" t="s">
        <v>25</v>
      </c>
      <c r="G751" s="17" t="s">
        <v>67</v>
      </c>
      <c r="H751" s="17" t="s">
        <v>31</v>
      </c>
      <c r="I751" s="17" t="s">
        <v>32</v>
      </c>
      <c r="J751" s="18">
        <v>246.8</v>
      </c>
      <c r="K751" s="19">
        <v>1775</v>
      </c>
      <c r="L751" s="19">
        <v>131</v>
      </c>
      <c r="M751" s="20">
        <v>3.2</v>
      </c>
      <c r="N751" s="21">
        <v>18</v>
      </c>
      <c r="O751" s="21">
        <v>3</v>
      </c>
      <c r="P751" s="22" t="s">
        <v>37</v>
      </c>
      <c r="Q751" s="23" t="s">
        <v>37</v>
      </c>
      <c r="R751" s="23" t="s">
        <v>37</v>
      </c>
      <c r="S751" s="24" t="s">
        <v>37</v>
      </c>
      <c r="T751" s="25" t="s">
        <v>37</v>
      </c>
      <c r="U751" s="25" t="s">
        <v>37</v>
      </c>
      <c r="V751" s="18">
        <v>250</v>
      </c>
      <c r="W751" s="19">
        <v>1793</v>
      </c>
      <c r="X751" s="19">
        <v>134</v>
      </c>
    </row>
    <row r="752" spans="1:24" x14ac:dyDescent="0.2">
      <c r="A752" s="15">
        <v>2022</v>
      </c>
      <c r="B752" s="16">
        <v>12260</v>
      </c>
      <c r="C752" s="17" t="s">
        <v>751</v>
      </c>
      <c r="D752" s="15" t="s">
        <v>23</v>
      </c>
      <c r="E752" s="17" t="s">
        <v>24</v>
      </c>
      <c r="F752" s="15" t="s">
        <v>25</v>
      </c>
      <c r="G752" s="17" t="s">
        <v>33</v>
      </c>
      <c r="H752" s="17" t="s">
        <v>31</v>
      </c>
      <c r="I752" s="17" t="s">
        <v>32</v>
      </c>
      <c r="J752" s="18">
        <v>52599.6</v>
      </c>
      <c r="K752" s="19">
        <v>363278</v>
      </c>
      <c r="L752" s="19">
        <v>29816</v>
      </c>
      <c r="M752" s="20">
        <v>12249.1</v>
      </c>
      <c r="N752" s="21">
        <v>108633</v>
      </c>
      <c r="O752" s="21">
        <v>1879</v>
      </c>
      <c r="P752" s="22">
        <v>22661.5</v>
      </c>
      <c r="Q752" s="23">
        <v>385556</v>
      </c>
      <c r="R752" s="23">
        <v>31</v>
      </c>
      <c r="S752" s="24" t="s">
        <v>37</v>
      </c>
      <c r="T752" s="25" t="s">
        <v>37</v>
      </c>
      <c r="U752" s="25" t="s">
        <v>37</v>
      </c>
      <c r="V752" s="18">
        <v>87510.2</v>
      </c>
      <c r="W752" s="19">
        <v>857467</v>
      </c>
      <c r="X752" s="19">
        <v>31726</v>
      </c>
    </row>
    <row r="753" spans="1:24" x14ac:dyDescent="0.2">
      <c r="A753" s="15">
        <v>2022</v>
      </c>
      <c r="B753" s="16">
        <v>12268</v>
      </c>
      <c r="C753" s="17" t="s">
        <v>752</v>
      </c>
      <c r="D753" s="15" t="s">
        <v>23</v>
      </c>
      <c r="E753" s="17" t="s">
        <v>24</v>
      </c>
      <c r="F753" s="15" t="s">
        <v>25</v>
      </c>
      <c r="G753" s="17" t="s">
        <v>92</v>
      </c>
      <c r="H753" s="17" t="s">
        <v>31</v>
      </c>
      <c r="I753" s="17" t="s">
        <v>93</v>
      </c>
      <c r="J753" s="18">
        <v>53340.4</v>
      </c>
      <c r="K753" s="19">
        <v>401959</v>
      </c>
      <c r="L753" s="19">
        <v>29067</v>
      </c>
      <c r="M753" s="20">
        <v>31046.9</v>
      </c>
      <c r="N753" s="21">
        <v>276291</v>
      </c>
      <c r="O753" s="21">
        <v>5957</v>
      </c>
      <c r="P753" s="22">
        <v>70122.100000000006</v>
      </c>
      <c r="Q753" s="23">
        <v>783681</v>
      </c>
      <c r="R753" s="23">
        <v>1077</v>
      </c>
      <c r="S753" s="24" t="s">
        <v>37</v>
      </c>
      <c r="T753" s="25" t="s">
        <v>37</v>
      </c>
      <c r="U753" s="25" t="s">
        <v>37</v>
      </c>
      <c r="V753" s="18">
        <v>154509.4</v>
      </c>
      <c r="W753" s="19">
        <v>1461931</v>
      </c>
      <c r="X753" s="19">
        <v>36101</v>
      </c>
    </row>
    <row r="754" spans="1:24" x14ac:dyDescent="0.2">
      <c r="A754" s="15">
        <v>2022</v>
      </c>
      <c r="B754" s="16">
        <v>12293</v>
      </c>
      <c r="C754" s="17" t="s">
        <v>753</v>
      </c>
      <c r="D754" s="15" t="s">
        <v>23</v>
      </c>
      <c r="E754" s="17" t="s">
        <v>24</v>
      </c>
      <c r="F754" s="15" t="s">
        <v>25</v>
      </c>
      <c r="G754" s="17" t="s">
        <v>98</v>
      </c>
      <c r="H754" s="17" t="s">
        <v>27</v>
      </c>
      <c r="I754" s="17" t="s">
        <v>28</v>
      </c>
      <c r="J754" s="18">
        <v>633309.80000000005</v>
      </c>
      <c r="K754" s="19">
        <v>5291762</v>
      </c>
      <c r="L754" s="19">
        <v>376067</v>
      </c>
      <c r="M754" s="20">
        <v>712722</v>
      </c>
      <c r="N754" s="21">
        <v>6066501</v>
      </c>
      <c r="O754" s="21">
        <v>43969</v>
      </c>
      <c r="P754" s="22">
        <v>124450.5</v>
      </c>
      <c r="Q754" s="23">
        <v>1706538</v>
      </c>
      <c r="R754" s="23">
        <v>96</v>
      </c>
      <c r="S754" s="24">
        <v>0</v>
      </c>
      <c r="T754" s="25">
        <v>0</v>
      </c>
      <c r="U754" s="25">
        <v>0</v>
      </c>
      <c r="V754" s="18">
        <v>1470482.3</v>
      </c>
      <c r="W754" s="19">
        <v>13064801</v>
      </c>
      <c r="X754" s="19">
        <v>420132</v>
      </c>
    </row>
    <row r="755" spans="1:24" x14ac:dyDescent="0.2">
      <c r="A755" s="15">
        <v>2022</v>
      </c>
      <c r="B755" s="16">
        <v>12298</v>
      </c>
      <c r="C755" s="17" t="s">
        <v>754</v>
      </c>
      <c r="D755" s="15" t="s">
        <v>23</v>
      </c>
      <c r="E755" s="17" t="s">
        <v>24</v>
      </c>
      <c r="F755" s="15" t="s">
        <v>25</v>
      </c>
      <c r="G755" s="17" t="s">
        <v>35</v>
      </c>
      <c r="H755" s="17" t="s">
        <v>27</v>
      </c>
      <c r="I755" s="17" t="s">
        <v>36</v>
      </c>
      <c r="J755" s="18">
        <v>8283.9</v>
      </c>
      <c r="K755" s="19">
        <v>62166</v>
      </c>
      <c r="L755" s="19">
        <v>8427</v>
      </c>
      <c r="M755" s="20">
        <v>6287.7</v>
      </c>
      <c r="N755" s="21">
        <v>56669</v>
      </c>
      <c r="O755" s="21">
        <v>823</v>
      </c>
      <c r="P755" s="22">
        <v>31220.3</v>
      </c>
      <c r="Q755" s="23">
        <v>403224</v>
      </c>
      <c r="R755" s="23">
        <v>8</v>
      </c>
      <c r="S755" s="24">
        <v>0</v>
      </c>
      <c r="T755" s="25">
        <v>0</v>
      </c>
      <c r="U755" s="25">
        <v>0</v>
      </c>
      <c r="V755" s="18">
        <v>45791.9</v>
      </c>
      <c r="W755" s="19">
        <v>522059</v>
      </c>
      <c r="X755" s="19">
        <v>9258</v>
      </c>
    </row>
    <row r="756" spans="1:24" x14ac:dyDescent="0.2">
      <c r="A756" s="15">
        <v>2022</v>
      </c>
      <c r="B756" s="16">
        <v>12301</v>
      </c>
      <c r="C756" s="17" t="s">
        <v>755</v>
      </c>
      <c r="D756" s="15" t="s">
        <v>23</v>
      </c>
      <c r="E756" s="17" t="s">
        <v>24</v>
      </c>
      <c r="F756" s="15" t="s">
        <v>25</v>
      </c>
      <c r="G756" s="17" t="s">
        <v>145</v>
      </c>
      <c r="H756" s="17" t="s">
        <v>31</v>
      </c>
      <c r="I756" s="17" t="s">
        <v>36</v>
      </c>
      <c r="J756" s="18">
        <v>45974</v>
      </c>
      <c r="K756" s="19">
        <v>391508</v>
      </c>
      <c r="L756" s="19">
        <v>20244</v>
      </c>
      <c r="M756" s="20">
        <v>34271</v>
      </c>
      <c r="N756" s="21">
        <v>918464</v>
      </c>
      <c r="O756" s="21">
        <v>3</v>
      </c>
      <c r="P756" s="22">
        <v>59481</v>
      </c>
      <c r="Q756" s="23">
        <v>762707</v>
      </c>
      <c r="R756" s="23">
        <v>522</v>
      </c>
      <c r="S756" s="24" t="s">
        <v>37</v>
      </c>
      <c r="T756" s="25" t="s">
        <v>37</v>
      </c>
      <c r="U756" s="25" t="s">
        <v>37</v>
      </c>
      <c r="V756" s="18">
        <v>139726</v>
      </c>
      <c r="W756" s="19">
        <v>2072679</v>
      </c>
      <c r="X756" s="19">
        <v>20769</v>
      </c>
    </row>
    <row r="757" spans="1:24" x14ac:dyDescent="0.2">
      <c r="A757" s="15">
        <v>2022</v>
      </c>
      <c r="B757" s="16">
        <v>12312</v>
      </c>
      <c r="C757" s="17" t="s">
        <v>756</v>
      </c>
      <c r="D757" s="15" t="s">
        <v>23</v>
      </c>
      <c r="E757" s="17" t="s">
        <v>24</v>
      </c>
      <c r="F757" s="15" t="s">
        <v>25</v>
      </c>
      <c r="G757" s="17" t="s">
        <v>57</v>
      </c>
      <c r="H757" s="17" t="s">
        <v>153</v>
      </c>
      <c r="I757" s="17" t="s">
        <v>58</v>
      </c>
      <c r="J757" s="18">
        <v>17051.2</v>
      </c>
      <c r="K757" s="19">
        <v>83283</v>
      </c>
      <c r="L757" s="19">
        <v>10814</v>
      </c>
      <c r="M757" s="20">
        <v>38970.800000000003</v>
      </c>
      <c r="N757" s="21">
        <v>250243</v>
      </c>
      <c r="O757" s="21">
        <v>1582</v>
      </c>
      <c r="P757" s="22">
        <v>24638.5</v>
      </c>
      <c r="Q757" s="23">
        <v>202152</v>
      </c>
      <c r="R757" s="23">
        <v>102</v>
      </c>
      <c r="S757" s="24" t="s">
        <v>37</v>
      </c>
      <c r="T757" s="25" t="s">
        <v>37</v>
      </c>
      <c r="U757" s="25" t="s">
        <v>37</v>
      </c>
      <c r="V757" s="18">
        <v>80660.5</v>
      </c>
      <c r="W757" s="19">
        <v>535678</v>
      </c>
      <c r="X757" s="19">
        <v>12498</v>
      </c>
    </row>
    <row r="758" spans="1:24" x14ac:dyDescent="0.2">
      <c r="A758" s="15">
        <v>2022</v>
      </c>
      <c r="B758" s="16">
        <v>12330</v>
      </c>
      <c r="C758" s="17" t="s">
        <v>757</v>
      </c>
      <c r="D758" s="15" t="s">
        <v>23</v>
      </c>
      <c r="E758" s="17" t="s">
        <v>24</v>
      </c>
      <c r="F758" s="15" t="s">
        <v>25</v>
      </c>
      <c r="G758" s="17" t="s">
        <v>98</v>
      </c>
      <c r="H758" s="17" t="s">
        <v>31</v>
      </c>
      <c r="I758" s="17" t="s">
        <v>28</v>
      </c>
      <c r="J758" s="18">
        <v>56871</v>
      </c>
      <c r="K758" s="19">
        <v>430729</v>
      </c>
      <c r="L758" s="19">
        <v>29893</v>
      </c>
      <c r="M758" s="20">
        <v>30248</v>
      </c>
      <c r="N758" s="21">
        <v>210415</v>
      </c>
      <c r="O758" s="21">
        <v>5780</v>
      </c>
      <c r="P758" s="22">
        <v>31960</v>
      </c>
      <c r="Q758" s="23">
        <v>496699</v>
      </c>
      <c r="R758" s="23">
        <v>9</v>
      </c>
      <c r="S758" s="24">
        <v>0</v>
      </c>
      <c r="T758" s="25">
        <v>0</v>
      </c>
      <c r="U758" s="25">
        <v>0</v>
      </c>
      <c r="V758" s="18">
        <v>119079</v>
      </c>
      <c r="W758" s="19">
        <v>1137843</v>
      </c>
      <c r="X758" s="19">
        <v>35682</v>
      </c>
    </row>
    <row r="759" spans="1:24" x14ac:dyDescent="0.2">
      <c r="A759" s="15">
        <v>2022</v>
      </c>
      <c r="B759" s="16">
        <v>12341</v>
      </c>
      <c r="C759" s="17" t="s">
        <v>758</v>
      </c>
      <c r="D759" s="15" t="s">
        <v>23</v>
      </c>
      <c r="E759" s="17" t="s">
        <v>24</v>
      </c>
      <c r="F759" s="15" t="s">
        <v>25</v>
      </c>
      <c r="G759" s="17" t="s">
        <v>87</v>
      </c>
      <c r="H759" s="17" t="s">
        <v>51</v>
      </c>
      <c r="I759" s="17" t="s">
        <v>36</v>
      </c>
      <c r="J759" s="18">
        <v>692489.1</v>
      </c>
      <c r="K759" s="19">
        <v>6292473</v>
      </c>
      <c r="L759" s="19">
        <v>618886</v>
      </c>
      <c r="M759" s="20">
        <v>438457.59999999998</v>
      </c>
      <c r="N759" s="21">
        <v>5001796</v>
      </c>
      <c r="O759" s="21">
        <v>99312</v>
      </c>
      <c r="P759" s="22">
        <v>999020.5</v>
      </c>
      <c r="Q759" s="23">
        <v>15729635</v>
      </c>
      <c r="R759" s="23">
        <v>1577</v>
      </c>
      <c r="S759" s="24" t="s">
        <v>37</v>
      </c>
      <c r="T759" s="25" t="s">
        <v>37</v>
      </c>
      <c r="U759" s="25" t="s">
        <v>37</v>
      </c>
      <c r="V759" s="18">
        <v>2129967.2000000002</v>
      </c>
      <c r="W759" s="19">
        <v>27023904</v>
      </c>
      <c r="X759" s="19">
        <v>719775</v>
      </c>
    </row>
    <row r="760" spans="1:24" x14ac:dyDescent="0.2">
      <c r="A760" s="15">
        <v>2022</v>
      </c>
      <c r="B760" s="16">
        <v>12341</v>
      </c>
      <c r="C760" s="17" t="s">
        <v>758</v>
      </c>
      <c r="D760" s="15" t="s">
        <v>23</v>
      </c>
      <c r="E760" s="17" t="s">
        <v>24</v>
      </c>
      <c r="F760" s="15" t="s">
        <v>25</v>
      </c>
      <c r="G760" s="17" t="s">
        <v>124</v>
      </c>
      <c r="H760" s="17" t="s">
        <v>51</v>
      </c>
      <c r="I760" s="17" t="s">
        <v>36</v>
      </c>
      <c r="J760" s="18">
        <v>68423.199999999997</v>
      </c>
      <c r="K760" s="19">
        <v>654994</v>
      </c>
      <c r="L760" s="19">
        <v>73704</v>
      </c>
      <c r="M760" s="20">
        <v>46773.2</v>
      </c>
      <c r="N760" s="21">
        <v>575445</v>
      </c>
      <c r="O760" s="21">
        <v>11383</v>
      </c>
      <c r="P760" s="22">
        <v>39611.800000000003</v>
      </c>
      <c r="Q760" s="23">
        <v>739453</v>
      </c>
      <c r="R760" s="23">
        <v>45</v>
      </c>
      <c r="S760" s="24" t="s">
        <v>37</v>
      </c>
      <c r="T760" s="25" t="s">
        <v>37</v>
      </c>
      <c r="U760" s="25" t="s">
        <v>37</v>
      </c>
      <c r="V760" s="18">
        <v>154808.20000000001</v>
      </c>
      <c r="W760" s="19">
        <v>1969892</v>
      </c>
      <c r="X760" s="19">
        <v>85132</v>
      </c>
    </row>
    <row r="761" spans="1:24" x14ac:dyDescent="0.2">
      <c r="A761" s="15">
        <v>2022</v>
      </c>
      <c r="B761" s="16">
        <v>12341</v>
      </c>
      <c r="C761" s="17" t="s">
        <v>758</v>
      </c>
      <c r="D761" s="15" t="s">
        <v>23</v>
      </c>
      <c r="E761" s="17" t="s">
        <v>24</v>
      </c>
      <c r="F761" s="15" t="s">
        <v>25</v>
      </c>
      <c r="G761" s="17" t="s">
        <v>173</v>
      </c>
      <c r="H761" s="17" t="s">
        <v>51</v>
      </c>
      <c r="I761" s="17" t="s">
        <v>36</v>
      </c>
      <c r="J761" s="18">
        <v>4613.8999999999996</v>
      </c>
      <c r="K761" s="19">
        <v>58799</v>
      </c>
      <c r="L761" s="19">
        <v>4208</v>
      </c>
      <c r="M761" s="20">
        <v>4215.5</v>
      </c>
      <c r="N761" s="21">
        <v>60800</v>
      </c>
      <c r="O761" s="21">
        <v>980</v>
      </c>
      <c r="P761" s="22">
        <v>8253.2000000000007</v>
      </c>
      <c r="Q761" s="23">
        <v>176262</v>
      </c>
      <c r="R761" s="23">
        <v>24</v>
      </c>
      <c r="S761" s="24" t="s">
        <v>37</v>
      </c>
      <c r="T761" s="25" t="s">
        <v>37</v>
      </c>
      <c r="U761" s="25" t="s">
        <v>37</v>
      </c>
      <c r="V761" s="18">
        <v>17082.599999999999</v>
      </c>
      <c r="W761" s="19">
        <v>295861</v>
      </c>
      <c r="X761" s="19">
        <v>5212</v>
      </c>
    </row>
    <row r="762" spans="1:24" x14ac:dyDescent="0.2">
      <c r="A762" s="15">
        <v>2022</v>
      </c>
      <c r="B762" s="16">
        <v>12341</v>
      </c>
      <c r="C762" s="17" t="s">
        <v>758</v>
      </c>
      <c r="D762" s="15" t="s">
        <v>112</v>
      </c>
      <c r="E762" s="17" t="s">
        <v>113</v>
      </c>
      <c r="F762" s="15" t="s">
        <v>25</v>
      </c>
      <c r="G762" s="17" t="s">
        <v>124</v>
      </c>
      <c r="H762" s="17" t="s">
        <v>51</v>
      </c>
      <c r="I762" s="17" t="s">
        <v>36</v>
      </c>
      <c r="J762" s="18">
        <v>19.5</v>
      </c>
      <c r="K762" s="19">
        <v>440</v>
      </c>
      <c r="L762" s="19">
        <v>70</v>
      </c>
      <c r="M762" s="20">
        <v>820.4</v>
      </c>
      <c r="N762" s="21">
        <v>38912</v>
      </c>
      <c r="O762" s="21">
        <v>162</v>
      </c>
      <c r="P762" s="22">
        <v>471.1</v>
      </c>
      <c r="Q762" s="23">
        <v>32625</v>
      </c>
      <c r="R762" s="23">
        <v>5</v>
      </c>
      <c r="S762" s="24" t="s">
        <v>37</v>
      </c>
      <c r="T762" s="25" t="s">
        <v>37</v>
      </c>
      <c r="U762" s="25" t="s">
        <v>37</v>
      </c>
      <c r="V762" s="18">
        <v>1311</v>
      </c>
      <c r="W762" s="19">
        <v>71977</v>
      </c>
      <c r="X762" s="19">
        <v>237</v>
      </c>
    </row>
    <row r="763" spans="1:24" x14ac:dyDescent="0.2">
      <c r="A763" s="15">
        <v>2022</v>
      </c>
      <c r="B763" s="16">
        <v>12351</v>
      </c>
      <c r="C763" s="17" t="s">
        <v>759</v>
      </c>
      <c r="D763" s="15" t="s">
        <v>23</v>
      </c>
      <c r="E763" s="17" t="s">
        <v>24</v>
      </c>
      <c r="F763" s="15" t="s">
        <v>25</v>
      </c>
      <c r="G763" s="17" t="s">
        <v>50</v>
      </c>
      <c r="H763" s="17" t="s">
        <v>27</v>
      </c>
      <c r="I763" s="17" t="s">
        <v>193</v>
      </c>
      <c r="J763" s="18">
        <v>20366.400000000001</v>
      </c>
      <c r="K763" s="19">
        <v>151663</v>
      </c>
      <c r="L763" s="19">
        <v>14760</v>
      </c>
      <c r="M763" s="20">
        <v>19907.8</v>
      </c>
      <c r="N763" s="21">
        <v>171961</v>
      </c>
      <c r="O763" s="21">
        <v>2784</v>
      </c>
      <c r="P763" s="22">
        <v>0</v>
      </c>
      <c r="Q763" s="23">
        <v>0</v>
      </c>
      <c r="R763" s="23">
        <v>0</v>
      </c>
      <c r="S763" s="24">
        <v>0</v>
      </c>
      <c r="T763" s="25">
        <v>0</v>
      </c>
      <c r="U763" s="25">
        <v>0</v>
      </c>
      <c r="V763" s="18">
        <v>40274.199999999997</v>
      </c>
      <c r="W763" s="19">
        <v>323624</v>
      </c>
      <c r="X763" s="19">
        <v>17544</v>
      </c>
    </row>
    <row r="764" spans="1:24" x14ac:dyDescent="0.2">
      <c r="A764" s="15">
        <v>2022</v>
      </c>
      <c r="B764" s="16">
        <v>12377</v>
      </c>
      <c r="C764" s="17" t="s">
        <v>760</v>
      </c>
      <c r="D764" s="15" t="s">
        <v>23</v>
      </c>
      <c r="E764" s="17" t="s">
        <v>24</v>
      </c>
      <c r="F764" s="15" t="s">
        <v>25</v>
      </c>
      <c r="G764" s="17" t="s">
        <v>72</v>
      </c>
      <c r="H764" s="17" t="s">
        <v>31</v>
      </c>
      <c r="I764" s="17" t="s">
        <v>32</v>
      </c>
      <c r="J764" s="18">
        <v>720.5</v>
      </c>
      <c r="K764" s="19">
        <v>4031</v>
      </c>
      <c r="L764" s="19">
        <v>308</v>
      </c>
      <c r="M764" s="20">
        <v>325.7</v>
      </c>
      <c r="N764" s="21">
        <v>1748</v>
      </c>
      <c r="O764" s="21">
        <v>57</v>
      </c>
      <c r="P764" s="22" t="s">
        <v>37</v>
      </c>
      <c r="Q764" s="23" t="s">
        <v>37</v>
      </c>
      <c r="R764" s="23" t="s">
        <v>37</v>
      </c>
      <c r="S764" s="24" t="s">
        <v>37</v>
      </c>
      <c r="T764" s="25" t="s">
        <v>37</v>
      </c>
      <c r="U764" s="25" t="s">
        <v>37</v>
      </c>
      <c r="V764" s="18">
        <v>1046.2</v>
      </c>
      <c r="W764" s="19">
        <v>5779</v>
      </c>
      <c r="X764" s="19">
        <v>365</v>
      </c>
    </row>
    <row r="765" spans="1:24" x14ac:dyDescent="0.2">
      <c r="A765" s="15">
        <v>2022</v>
      </c>
      <c r="B765" s="16">
        <v>12377</v>
      </c>
      <c r="C765" s="17" t="s">
        <v>760</v>
      </c>
      <c r="D765" s="15" t="s">
        <v>23</v>
      </c>
      <c r="E765" s="17" t="s">
        <v>24</v>
      </c>
      <c r="F765" s="15" t="s">
        <v>25</v>
      </c>
      <c r="G765" s="17" t="s">
        <v>82</v>
      </c>
      <c r="H765" s="17" t="s">
        <v>31</v>
      </c>
      <c r="I765" s="17" t="s">
        <v>32</v>
      </c>
      <c r="J765" s="18">
        <v>63591.7</v>
      </c>
      <c r="K765" s="19">
        <v>346588</v>
      </c>
      <c r="L765" s="19">
        <v>29123</v>
      </c>
      <c r="M765" s="20">
        <v>38833.9</v>
      </c>
      <c r="N765" s="21">
        <v>227036</v>
      </c>
      <c r="O765" s="21">
        <v>6219</v>
      </c>
      <c r="P765" s="22" t="s">
        <v>37</v>
      </c>
      <c r="Q765" s="23" t="s">
        <v>37</v>
      </c>
      <c r="R765" s="23" t="s">
        <v>37</v>
      </c>
      <c r="S765" s="24" t="s">
        <v>37</v>
      </c>
      <c r="T765" s="25" t="s">
        <v>37</v>
      </c>
      <c r="U765" s="25" t="s">
        <v>37</v>
      </c>
      <c r="V765" s="18">
        <v>102425.60000000001</v>
      </c>
      <c r="W765" s="19">
        <v>573624</v>
      </c>
      <c r="X765" s="19">
        <v>35342</v>
      </c>
    </row>
    <row r="766" spans="1:24" x14ac:dyDescent="0.2">
      <c r="A766" s="15">
        <v>2022</v>
      </c>
      <c r="B766" s="16">
        <v>12377</v>
      </c>
      <c r="C766" s="17" t="s">
        <v>760</v>
      </c>
      <c r="D766" s="15" t="s">
        <v>23</v>
      </c>
      <c r="E766" s="17" t="s">
        <v>24</v>
      </c>
      <c r="F766" s="15" t="s">
        <v>25</v>
      </c>
      <c r="G766" s="17" t="s">
        <v>161</v>
      </c>
      <c r="H766" s="17" t="s">
        <v>31</v>
      </c>
      <c r="I766" s="17" t="s">
        <v>32</v>
      </c>
      <c r="J766" s="18">
        <v>1975.9</v>
      </c>
      <c r="K766" s="19">
        <v>10898</v>
      </c>
      <c r="L766" s="19">
        <v>868</v>
      </c>
      <c r="M766" s="20">
        <v>967.3</v>
      </c>
      <c r="N766" s="21">
        <v>5691</v>
      </c>
      <c r="O766" s="21">
        <v>196</v>
      </c>
      <c r="P766" s="22" t="s">
        <v>37</v>
      </c>
      <c r="Q766" s="23" t="s">
        <v>37</v>
      </c>
      <c r="R766" s="23" t="s">
        <v>37</v>
      </c>
      <c r="S766" s="24" t="s">
        <v>37</v>
      </c>
      <c r="T766" s="25" t="s">
        <v>37</v>
      </c>
      <c r="U766" s="25" t="s">
        <v>37</v>
      </c>
      <c r="V766" s="18">
        <v>2943.2</v>
      </c>
      <c r="W766" s="19">
        <v>16589</v>
      </c>
      <c r="X766" s="19">
        <v>1064</v>
      </c>
    </row>
    <row r="767" spans="1:24" x14ac:dyDescent="0.2">
      <c r="A767" s="15">
        <v>2022</v>
      </c>
      <c r="B767" s="16">
        <v>12390</v>
      </c>
      <c r="C767" s="17" t="s">
        <v>761</v>
      </c>
      <c r="D767" s="15" t="s">
        <v>23</v>
      </c>
      <c r="E767" s="17" t="s">
        <v>24</v>
      </c>
      <c r="F767" s="15" t="s">
        <v>25</v>
      </c>
      <c r="G767" s="17" t="s">
        <v>44</v>
      </c>
      <c r="H767" s="17" t="s">
        <v>51</v>
      </c>
      <c r="I767" s="17" t="s">
        <v>32</v>
      </c>
      <c r="J767" s="18">
        <v>683296.9</v>
      </c>
      <c r="K767" s="19">
        <v>4738436</v>
      </c>
      <c r="L767" s="19">
        <v>410569</v>
      </c>
      <c r="M767" s="20">
        <v>118463.4</v>
      </c>
      <c r="N767" s="21">
        <v>857458</v>
      </c>
      <c r="O767" s="21">
        <v>41346</v>
      </c>
      <c r="P767" s="22">
        <v>67166.8</v>
      </c>
      <c r="Q767" s="23">
        <v>478357</v>
      </c>
      <c r="R767" s="23">
        <v>267</v>
      </c>
      <c r="S767" s="24">
        <v>0</v>
      </c>
      <c r="T767" s="25">
        <v>0</v>
      </c>
      <c r="U767" s="25">
        <v>0</v>
      </c>
      <c r="V767" s="18">
        <v>868927.1</v>
      </c>
      <c r="W767" s="19">
        <v>6074251</v>
      </c>
      <c r="X767" s="19">
        <v>452182</v>
      </c>
    </row>
    <row r="768" spans="1:24" x14ac:dyDescent="0.2">
      <c r="A768" s="15">
        <v>2022</v>
      </c>
      <c r="B768" s="16">
        <v>12390</v>
      </c>
      <c r="C768" s="17" t="s">
        <v>761</v>
      </c>
      <c r="D768" s="15" t="s">
        <v>112</v>
      </c>
      <c r="E768" s="17" t="s">
        <v>113</v>
      </c>
      <c r="F768" s="15" t="s">
        <v>25</v>
      </c>
      <c r="G768" s="17" t="s">
        <v>44</v>
      </c>
      <c r="H768" s="17" t="s">
        <v>51</v>
      </c>
      <c r="I768" s="17" t="s">
        <v>32</v>
      </c>
      <c r="J768" s="18">
        <v>72627.600000000006</v>
      </c>
      <c r="K768" s="19">
        <v>1179469</v>
      </c>
      <c r="L768" s="19">
        <v>104657</v>
      </c>
      <c r="M768" s="20">
        <v>32930.400000000001</v>
      </c>
      <c r="N768" s="21">
        <v>1236876</v>
      </c>
      <c r="O768" s="21">
        <v>26590</v>
      </c>
      <c r="P768" s="22">
        <v>53974.7</v>
      </c>
      <c r="Q768" s="23">
        <v>5918729</v>
      </c>
      <c r="R768" s="23">
        <v>1595</v>
      </c>
      <c r="S768" s="24">
        <v>0</v>
      </c>
      <c r="T768" s="25">
        <v>0</v>
      </c>
      <c r="U768" s="25">
        <v>0</v>
      </c>
      <c r="V768" s="18">
        <v>159532.70000000001</v>
      </c>
      <c r="W768" s="19">
        <v>8335074</v>
      </c>
      <c r="X768" s="19">
        <v>132842</v>
      </c>
    </row>
    <row r="769" spans="1:24" x14ac:dyDescent="0.2">
      <c r="A769" s="15">
        <v>2022</v>
      </c>
      <c r="B769" s="16">
        <v>12395</v>
      </c>
      <c r="C769" s="17" t="s">
        <v>762</v>
      </c>
      <c r="D769" s="15" t="s">
        <v>23</v>
      </c>
      <c r="E769" s="17" t="s">
        <v>24</v>
      </c>
      <c r="F769" s="15" t="s">
        <v>25</v>
      </c>
      <c r="G769" s="17" t="s">
        <v>124</v>
      </c>
      <c r="H769" s="17" t="s">
        <v>31</v>
      </c>
      <c r="I769" s="17" t="s">
        <v>36</v>
      </c>
      <c r="J769" s="18">
        <v>18644.599999999999</v>
      </c>
      <c r="K769" s="19">
        <v>117813</v>
      </c>
      <c r="L769" s="19">
        <v>9088</v>
      </c>
      <c r="M769" s="20">
        <v>4408.2</v>
      </c>
      <c r="N769" s="21">
        <v>29669</v>
      </c>
      <c r="O769" s="21">
        <v>592</v>
      </c>
      <c r="P769" s="22">
        <v>7271.7</v>
      </c>
      <c r="Q769" s="23">
        <v>54842</v>
      </c>
      <c r="R769" s="23">
        <v>1290</v>
      </c>
      <c r="S769" s="24" t="s">
        <v>37</v>
      </c>
      <c r="T769" s="25" t="s">
        <v>37</v>
      </c>
      <c r="U769" s="25" t="s">
        <v>37</v>
      </c>
      <c r="V769" s="18">
        <v>30324.5</v>
      </c>
      <c r="W769" s="19">
        <v>202324</v>
      </c>
      <c r="X769" s="19">
        <v>10970</v>
      </c>
    </row>
    <row r="770" spans="1:24" x14ac:dyDescent="0.2">
      <c r="A770" s="15">
        <v>2022</v>
      </c>
      <c r="B770" s="16">
        <v>12439</v>
      </c>
      <c r="C770" s="17" t="s">
        <v>763</v>
      </c>
      <c r="D770" s="15" t="s">
        <v>23</v>
      </c>
      <c r="E770" s="17" t="s">
        <v>24</v>
      </c>
      <c r="F770" s="15" t="s">
        <v>25</v>
      </c>
      <c r="G770" s="17" t="s">
        <v>168</v>
      </c>
      <c r="H770" s="17" t="s">
        <v>31</v>
      </c>
      <c r="I770" s="17" t="s">
        <v>154</v>
      </c>
      <c r="J770" s="18">
        <v>26470</v>
      </c>
      <c r="K770" s="19">
        <v>291747</v>
      </c>
      <c r="L770" s="19">
        <v>18088</v>
      </c>
      <c r="M770" s="20">
        <v>9836</v>
      </c>
      <c r="N770" s="21">
        <v>129890</v>
      </c>
      <c r="O770" s="21">
        <v>2780</v>
      </c>
      <c r="P770" s="22">
        <v>2101</v>
      </c>
      <c r="Q770" s="23">
        <v>28562</v>
      </c>
      <c r="R770" s="23">
        <v>4</v>
      </c>
      <c r="S770" s="24" t="s">
        <v>37</v>
      </c>
      <c r="T770" s="25" t="s">
        <v>37</v>
      </c>
      <c r="U770" s="25" t="s">
        <v>37</v>
      </c>
      <c r="V770" s="18">
        <v>38407</v>
      </c>
      <c r="W770" s="19">
        <v>450199</v>
      </c>
      <c r="X770" s="19">
        <v>20872</v>
      </c>
    </row>
    <row r="771" spans="1:24" x14ac:dyDescent="0.2">
      <c r="A771" s="15">
        <v>2022</v>
      </c>
      <c r="B771" s="16">
        <v>12450</v>
      </c>
      <c r="C771" s="17" t="s">
        <v>764</v>
      </c>
      <c r="D771" s="15" t="s">
        <v>23</v>
      </c>
      <c r="E771" s="17" t="s">
        <v>24</v>
      </c>
      <c r="F771" s="15" t="s">
        <v>25</v>
      </c>
      <c r="G771" s="17" t="s">
        <v>87</v>
      </c>
      <c r="H771" s="17" t="s">
        <v>31</v>
      </c>
      <c r="I771" s="17" t="s">
        <v>36</v>
      </c>
      <c r="J771" s="18">
        <v>27457</v>
      </c>
      <c r="K771" s="19">
        <v>217984</v>
      </c>
      <c r="L771" s="19">
        <v>11683</v>
      </c>
      <c r="M771" s="20">
        <v>6605</v>
      </c>
      <c r="N771" s="21">
        <v>62954</v>
      </c>
      <c r="O771" s="21">
        <v>598</v>
      </c>
      <c r="P771" s="22">
        <v>15879</v>
      </c>
      <c r="Q771" s="23">
        <v>209513</v>
      </c>
      <c r="R771" s="23">
        <v>23</v>
      </c>
      <c r="S771" s="24" t="s">
        <v>37</v>
      </c>
      <c r="T771" s="25" t="s">
        <v>37</v>
      </c>
      <c r="U771" s="25" t="s">
        <v>37</v>
      </c>
      <c r="V771" s="18">
        <v>49941</v>
      </c>
      <c r="W771" s="19">
        <v>490451</v>
      </c>
      <c r="X771" s="19">
        <v>12304</v>
      </c>
    </row>
    <row r="772" spans="1:24" x14ac:dyDescent="0.2">
      <c r="A772" s="15">
        <v>2022</v>
      </c>
      <c r="B772" s="16">
        <v>12452</v>
      </c>
      <c r="C772" s="17" t="s">
        <v>765</v>
      </c>
      <c r="D772" s="15" t="s">
        <v>23</v>
      </c>
      <c r="E772" s="17" t="s">
        <v>24</v>
      </c>
      <c r="F772" s="15" t="s">
        <v>25</v>
      </c>
      <c r="G772" s="17" t="s">
        <v>92</v>
      </c>
      <c r="H772" s="17" t="s">
        <v>31</v>
      </c>
      <c r="I772" s="17" t="s">
        <v>93</v>
      </c>
      <c r="J772" s="18">
        <v>80759.8</v>
      </c>
      <c r="K772" s="19">
        <v>523306</v>
      </c>
      <c r="L772" s="19">
        <v>32607</v>
      </c>
      <c r="M772" s="20">
        <v>23897</v>
      </c>
      <c r="N772" s="21">
        <v>154928</v>
      </c>
      <c r="O772" s="21">
        <v>4723</v>
      </c>
      <c r="P772" s="22">
        <v>27225.9</v>
      </c>
      <c r="Q772" s="23">
        <v>243108</v>
      </c>
      <c r="R772" s="23">
        <v>19</v>
      </c>
      <c r="S772" s="24" t="s">
        <v>37</v>
      </c>
      <c r="T772" s="25" t="s">
        <v>37</v>
      </c>
      <c r="U772" s="25" t="s">
        <v>37</v>
      </c>
      <c r="V772" s="18">
        <v>131882.70000000001</v>
      </c>
      <c r="W772" s="19">
        <v>921342</v>
      </c>
      <c r="X772" s="19">
        <v>37349</v>
      </c>
    </row>
    <row r="773" spans="1:24" x14ac:dyDescent="0.2">
      <c r="A773" s="15">
        <v>2022</v>
      </c>
      <c r="B773" s="16">
        <v>12462</v>
      </c>
      <c r="C773" s="17" t="s">
        <v>766</v>
      </c>
      <c r="D773" s="15" t="s">
        <v>23</v>
      </c>
      <c r="E773" s="17" t="s">
        <v>24</v>
      </c>
      <c r="F773" s="15" t="s">
        <v>25</v>
      </c>
      <c r="G773" s="17" t="s">
        <v>48</v>
      </c>
      <c r="H773" s="17" t="s">
        <v>31</v>
      </c>
      <c r="I773" s="17" t="s">
        <v>48</v>
      </c>
      <c r="J773" s="18">
        <v>110698.7</v>
      </c>
      <c r="K773" s="19">
        <v>780548</v>
      </c>
      <c r="L773" s="19">
        <v>55110</v>
      </c>
      <c r="M773" s="20">
        <v>28302.2</v>
      </c>
      <c r="N773" s="21">
        <v>236318</v>
      </c>
      <c r="O773" s="21">
        <v>4143</v>
      </c>
      <c r="P773" s="22">
        <v>3156.9</v>
      </c>
      <c r="Q773" s="23">
        <v>35484</v>
      </c>
      <c r="R773" s="23">
        <v>9</v>
      </c>
      <c r="S773" s="24" t="s">
        <v>37</v>
      </c>
      <c r="T773" s="25" t="s">
        <v>37</v>
      </c>
      <c r="U773" s="25" t="s">
        <v>37</v>
      </c>
      <c r="V773" s="18">
        <v>142157.79999999999</v>
      </c>
      <c r="W773" s="19">
        <v>1052350</v>
      </c>
      <c r="X773" s="19">
        <v>59262</v>
      </c>
    </row>
    <row r="774" spans="1:24" x14ac:dyDescent="0.2">
      <c r="A774" s="15">
        <v>2022</v>
      </c>
      <c r="B774" s="16">
        <v>12470</v>
      </c>
      <c r="C774" s="17" t="s">
        <v>767</v>
      </c>
      <c r="D774" s="15" t="s">
        <v>23</v>
      </c>
      <c r="E774" s="17" t="s">
        <v>24</v>
      </c>
      <c r="F774" s="15" t="s">
        <v>25</v>
      </c>
      <c r="G774" s="17" t="s">
        <v>98</v>
      </c>
      <c r="H774" s="17" t="s">
        <v>31</v>
      </c>
      <c r="I774" s="17" t="s">
        <v>28</v>
      </c>
      <c r="J774" s="18">
        <v>515304</v>
      </c>
      <c r="K774" s="19">
        <v>4515007</v>
      </c>
      <c r="L774" s="19">
        <v>289722</v>
      </c>
      <c r="M774" s="20">
        <v>351280</v>
      </c>
      <c r="N774" s="21">
        <v>3099502</v>
      </c>
      <c r="O774" s="21">
        <v>40230</v>
      </c>
      <c r="P774" s="22">
        <v>62736</v>
      </c>
      <c r="Q774" s="23">
        <v>885934</v>
      </c>
      <c r="R774" s="23">
        <v>40</v>
      </c>
      <c r="S774" s="24">
        <v>0</v>
      </c>
      <c r="T774" s="25">
        <v>0</v>
      </c>
      <c r="U774" s="25">
        <v>0</v>
      </c>
      <c r="V774" s="18">
        <v>929320</v>
      </c>
      <c r="W774" s="19">
        <v>8500443</v>
      </c>
      <c r="X774" s="19">
        <v>329992</v>
      </c>
    </row>
    <row r="775" spans="1:24" x14ac:dyDescent="0.2">
      <c r="A775" s="15">
        <v>2022</v>
      </c>
      <c r="B775" s="16">
        <v>12473</v>
      </c>
      <c r="C775" s="17" t="s">
        <v>768</v>
      </c>
      <c r="D775" s="15" t="s">
        <v>23</v>
      </c>
      <c r="E775" s="17" t="s">
        <v>24</v>
      </c>
      <c r="F775" s="15" t="s">
        <v>25</v>
      </c>
      <c r="G775" s="17" t="s">
        <v>203</v>
      </c>
      <c r="H775" s="17" t="s">
        <v>27</v>
      </c>
      <c r="I775" s="17" t="s">
        <v>136</v>
      </c>
      <c r="J775" s="18">
        <v>19957</v>
      </c>
      <c r="K775" s="19">
        <v>138299</v>
      </c>
      <c r="L775" s="19">
        <v>15165</v>
      </c>
      <c r="M775" s="20">
        <v>16388</v>
      </c>
      <c r="N775" s="21">
        <v>117087</v>
      </c>
      <c r="O775" s="21">
        <v>2601</v>
      </c>
      <c r="P775" s="22">
        <v>5602</v>
      </c>
      <c r="Q775" s="23">
        <v>43702</v>
      </c>
      <c r="R775" s="23">
        <v>17</v>
      </c>
      <c r="S775" s="24" t="s">
        <v>37</v>
      </c>
      <c r="T775" s="25" t="s">
        <v>37</v>
      </c>
      <c r="U775" s="25" t="s">
        <v>37</v>
      </c>
      <c r="V775" s="18">
        <v>41947</v>
      </c>
      <c r="W775" s="19">
        <v>299088</v>
      </c>
      <c r="X775" s="19">
        <v>17783</v>
      </c>
    </row>
    <row r="776" spans="1:24" x14ac:dyDescent="0.2">
      <c r="A776" s="15">
        <v>2022</v>
      </c>
      <c r="B776" s="16">
        <v>12478</v>
      </c>
      <c r="C776" s="17" t="s">
        <v>769</v>
      </c>
      <c r="D776" s="15" t="s">
        <v>23</v>
      </c>
      <c r="E776" s="17" t="s">
        <v>24</v>
      </c>
      <c r="F776" s="15" t="s">
        <v>25</v>
      </c>
      <c r="G776" s="17" t="s">
        <v>160</v>
      </c>
      <c r="H776" s="17" t="s">
        <v>27</v>
      </c>
      <c r="I776" s="17" t="s">
        <v>32</v>
      </c>
      <c r="J776" s="18">
        <v>13511.7</v>
      </c>
      <c r="K776" s="19">
        <v>97381</v>
      </c>
      <c r="L776" s="19">
        <v>8867</v>
      </c>
      <c r="M776" s="20">
        <v>1050.9000000000001</v>
      </c>
      <c r="N776" s="21">
        <v>7165</v>
      </c>
      <c r="O776" s="21">
        <v>644</v>
      </c>
      <c r="P776" s="22">
        <v>14794.4</v>
      </c>
      <c r="Q776" s="23">
        <v>153870</v>
      </c>
      <c r="R776" s="23">
        <v>393</v>
      </c>
      <c r="S776" s="24" t="s">
        <v>37</v>
      </c>
      <c r="T776" s="25" t="s">
        <v>37</v>
      </c>
      <c r="U776" s="25" t="s">
        <v>37</v>
      </c>
      <c r="V776" s="18">
        <v>29357</v>
      </c>
      <c r="W776" s="19">
        <v>258416</v>
      </c>
      <c r="X776" s="19">
        <v>9904</v>
      </c>
    </row>
    <row r="777" spans="1:24" x14ac:dyDescent="0.2">
      <c r="A777" s="15">
        <v>2022</v>
      </c>
      <c r="B777" s="16">
        <v>12515</v>
      </c>
      <c r="C777" s="17" t="s">
        <v>770</v>
      </c>
      <c r="D777" s="15" t="s">
        <v>23</v>
      </c>
      <c r="E777" s="17" t="s">
        <v>24</v>
      </c>
      <c r="F777" s="15" t="s">
        <v>25</v>
      </c>
      <c r="G777" s="17" t="s">
        <v>161</v>
      </c>
      <c r="H777" s="17" t="s">
        <v>31</v>
      </c>
      <c r="I777" s="17" t="s">
        <v>32</v>
      </c>
      <c r="J777" s="18">
        <v>23106.9</v>
      </c>
      <c r="K777" s="19">
        <v>175832</v>
      </c>
      <c r="L777" s="19">
        <v>10736</v>
      </c>
      <c r="M777" s="20">
        <v>7369.2</v>
      </c>
      <c r="N777" s="21">
        <v>68338</v>
      </c>
      <c r="O777" s="21">
        <v>317</v>
      </c>
      <c r="P777" s="22">
        <v>3467.8</v>
      </c>
      <c r="Q777" s="23">
        <v>35427</v>
      </c>
      <c r="R777" s="23">
        <v>6</v>
      </c>
      <c r="S777" s="24">
        <v>0</v>
      </c>
      <c r="T777" s="25">
        <v>0</v>
      </c>
      <c r="U777" s="25">
        <v>0</v>
      </c>
      <c r="V777" s="18">
        <v>33943.9</v>
      </c>
      <c r="W777" s="19">
        <v>279597</v>
      </c>
      <c r="X777" s="19">
        <v>11059</v>
      </c>
    </row>
    <row r="778" spans="1:24" x14ac:dyDescent="0.2">
      <c r="A778" s="15">
        <v>2022</v>
      </c>
      <c r="B778" s="16">
        <v>12524</v>
      </c>
      <c r="C778" s="17" t="s">
        <v>771</v>
      </c>
      <c r="D778" s="15" t="s">
        <v>23</v>
      </c>
      <c r="E778" s="17" t="s">
        <v>24</v>
      </c>
      <c r="F778" s="15" t="s">
        <v>25</v>
      </c>
      <c r="G778" s="17" t="s">
        <v>76</v>
      </c>
      <c r="H778" s="17" t="s">
        <v>31</v>
      </c>
      <c r="I778" s="17" t="s">
        <v>77</v>
      </c>
      <c r="J778" s="18">
        <v>39737.5</v>
      </c>
      <c r="K778" s="19">
        <v>328352</v>
      </c>
      <c r="L778" s="19">
        <v>29822</v>
      </c>
      <c r="M778" s="20">
        <v>42432.3</v>
      </c>
      <c r="N778" s="21">
        <v>364816</v>
      </c>
      <c r="O778" s="21">
        <v>13389</v>
      </c>
      <c r="P778" s="22">
        <v>68083.899999999994</v>
      </c>
      <c r="Q778" s="23">
        <v>793088</v>
      </c>
      <c r="R778" s="23">
        <v>7095</v>
      </c>
      <c r="S778" s="24">
        <v>0</v>
      </c>
      <c r="T778" s="25">
        <v>0</v>
      </c>
      <c r="U778" s="25">
        <v>0</v>
      </c>
      <c r="V778" s="18">
        <v>150253.70000000001</v>
      </c>
      <c r="W778" s="19">
        <v>1486256</v>
      </c>
      <c r="X778" s="19">
        <v>50306</v>
      </c>
    </row>
    <row r="779" spans="1:24" x14ac:dyDescent="0.2">
      <c r="A779" s="15">
        <v>2022</v>
      </c>
      <c r="B779" s="16">
        <v>12532</v>
      </c>
      <c r="C779" s="17" t="s">
        <v>772</v>
      </c>
      <c r="D779" s="15" t="s">
        <v>23</v>
      </c>
      <c r="E779" s="17" t="s">
        <v>24</v>
      </c>
      <c r="F779" s="15" t="s">
        <v>25</v>
      </c>
      <c r="G779" s="17" t="s">
        <v>98</v>
      </c>
      <c r="H779" s="17" t="s">
        <v>27</v>
      </c>
      <c r="I779" s="17" t="s">
        <v>28</v>
      </c>
      <c r="J779" s="18">
        <v>12385</v>
      </c>
      <c r="K779" s="19">
        <v>103850</v>
      </c>
      <c r="L779" s="19">
        <v>6825</v>
      </c>
      <c r="M779" s="20">
        <v>7440</v>
      </c>
      <c r="N779" s="21">
        <v>61558</v>
      </c>
      <c r="O779" s="21">
        <v>1561</v>
      </c>
      <c r="P779" s="22">
        <v>1662</v>
      </c>
      <c r="Q779" s="23">
        <v>17345</v>
      </c>
      <c r="R779" s="23">
        <v>3</v>
      </c>
      <c r="S779" s="24">
        <v>0</v>
      </c>
      <c r="T779" s="25">
        <v>0</v>
      </c>
      <c r="U779" s="25">
        <v>0</v>
      </c>
      <c r="V779" s="18">
        <v>21487</v>
      </c>
      <c r="W779" s="19">
        <v>182753</v>
      </c>
      <c r="X779" s="19">
        <v>8389</v>
      </c>
    </row>
    <row r="780" spans="1:24" x14ac:dyDescent="0.2">
      <c r="A780" s="15">
        <v>2022</v>
      </c>
      <c r="B780" s="16">
        <v>12539</v>
      </c>
      <c r="C780" s="17" t="s">
        <v>773</v>
      </c>
      <c r="D780" s="15" t="s">
        <v>23</v>
      </c>
      <c r="E780" s="17" t="s">
        <v>24</v>
      </c>
      <c r="F780" s="15" t="s">
        <v>25</v>
      </c>
      <c r="G780" s="17" t="s">
        <v>241</v>
      </c>
      <c r="H780" s="17" t="s">
        <v>31</v>
      </c>
      <c r="I780" s="17" t="s">
        <v>210</v>
      </c>
      <c r="J780" s="18">
        <v>4070.8</v>
      </c>
      <c r="K780" s="19">
        <v>37161</v>
      </c>
      <c r="L780" s="19">
        <v>2334</v>
      </c>
      <c r="M780" s="20">
        <v>4957.1000000000004</v>
      </c>
      <c r="N780" s="21">
        <v>38988</v>
      </c>
      <c r="O780" s="21">
        <v>2199</v>
      </c>
      <c r="P780" s="22">
        <v>25918.2</v>
      </c>
      <c r="Q780" s="23">
        <v>247754</v>
      </c>
      <c r="R780" s="23">
        <v>2161</v>
      </c>
      <c r="S780" s="24">
        <v>0</v>
      </c>
      <c r="T780" s="25">
        <v>0</v>
      </c>
      <c r="U780" s="25">
        <v>0</v>
      </c>
      <c r="V780" s="18">
        <v>34946.1</v>
      </c>
      <c r="W780" s="19">
        <v>323903</v>
      </c>
      <c r="X780" s="19">
        <v>6694</v>
      </c>
    </row>
    <row r="781" spans="1:24" x14ac:dyDescent="0.2">
      <c r="A781" s="15">
        <v>2022</v>
      </c>
      <c r="B781" s="16">
        <v>12540</v>
      </c>
      <c r="C781" s="17" t="s">
        <v>774</v>
      </c>
      <c r="D781" s="15" t="s">
        <v>23</v>
      </c>
      <c r="E781" s="17" t="s">
        <v>24</v>
      </c>
      <c r="F781" s="15" t="s">
        <v>25</v>
      </c>
      <c r="G781" s="17" t="s">
        <v>160</v>
      </c>
      <c r="H781" s="17" t="s">
        <v>27</v>
      </c>
      <c r="I781" s="17" t="s">
        <v>32</v>
      </c>
      <c r="J781" s="18">
        <v>10258.799999999999</v>
      </c>
      <c r="K781" s="19">
        <v>78254</v>
      </c>
      <c r="L781" s="19">
        <v>6879</v>
      </c>
      <c r="M781" s="20">
        <v>8159.9</v>
      </c>
      <c r="N781" s="21">
        <v>68173</v>
      </c>
      <c r="O781" s="21">
        <v>1430</v>
      </c>
      <c r="P781" s="22">
        <v>8542.9</v>
      </c>
      <c r="Q781" s="23">
        <v>87656</v>
      </c>
      <c r="R781" s="23">
        <v>11</v>
      </c>
      <c r="S781" s="24" t="s">
        <v>37</v>
      </c>
      <c r="T781" s="25" t="s">
        <v>37</v>
      </c>
      <c r="U781" s="25" t="s">
        <v>37</v>
      </c>
      <c r="V781" s="18">
        <v>26961.599999999999</v>
      </c>
      <c r="W781" s="19">
        <v>234083</v>
      </c>
      <c r="X781" s="19">
        <v>8320</v>
      </c>
    </row>
    <row r="782" spans="1:24" x14ac:dyDescent="0.2">
      <c r="A782" s="15">
        <v>2022</v>
      </c>
      <c r="B782" s="16">
        <v>12546</v>
      </c>
      <c r="C782" s="17" t="s">
        <v>775</v>
      </c>
      <c r="D782" s="15" t="s">
        <v>23</v>
      </c>
      <c r="E782" s="17" t="s">
        <v>24</v>
      </c>
      <c r="F782" s="15" t="s">
        <v>25</v>
      </c>
      <c r="G782" s="17" t="s">
        <v>46</v>
      </c>
      <c r="H782" s="17" t="s">
        <v>31</v>
      </c>
      <c r="I782" s="17" t="s">
        <v>36</v>
      </c>
      <c r="J782" s="18">
        <v>20169.5</v>
      </c>
      <c r="K782" s="19">
        <v>132457</v>
      </c>
      <c r="L782" s="19">
        <v>14414</v>
      </c>
      <c r="M782" s="20">
        <v>4727.8</v>
      </c>
      <c r="N782" s="21">
        <v>38131</v>
      </c>
      <c r="O782" s="21">
        <v>1295</v>
      </c>
      <c r="P782" s="22">
        <v>4211.8999999999996</v>
      </c>
      <c r="Q782" s="23">
        <v>35275</v>
      </c>
      <c r="R782" s="23">
        <v>115</v>
      </c>
      <c r="S782" s="24" t="s">
        <v>37</v>
      </c>
      <c r="T782" s="25" t="s">
        <v>37</v>
      </c>
      <c r="U782" s="25" t="s">
        <v>37</v>
      </c>
      <c r="V782" s="18">
        <v>29109.200000000001</v>
      </c>
      <c r="W782" s="19">
        <v>205863</v>
      </c>
      <c r="X782" s="19">
        <v>15824</v>
      </c>
    </row>
    <row r="783" spans="1:24" x14ac:dyDescent="0.2">
      <c r="A783" s="15">
        <v>2022</v>
      </c>
      <c r="B783" s="16">
        <v>12642</v>
      </c>
      <c r="C783" s="17" t="s">
        <v>776</v>
      </c>
      <c r="D783" s="15" t="s">
        <v>23</v>
      </c>
      <c r="E783" s="17" t="s">
        <v>24</v>
      </c>
      <c r="F783" s="15" t="s">
        <v>25</v>
      </c>
      <c r="G783" s="17" t="s">
        <v>87</v>
      </c>
      <c r="H783" s="17" t="s">
        <v>31</v>
      </c>
      <c r="I783" s="17" t="s">
        <v>36</v>
      </c>
      <c r="J783" s="18">
        <v>18401.900000000001</v>
      </c>
      <c r="K783" s="19">
        <v>146956</v>
      </c>
      <c r="L783" s="19">
        <v>10807</v>
      </c>
      <c r="M783" s="20">
        <v>17234.7</v>
      </c>
      <c r="N783" s="21">
        <v>159632</v>
      </c>
      <c r="O783" s="21">
        <v>5977</v>
      </c>
      <c r="P783" s="22" t="s">
        <v>37</v>
      </c>
      <c r="Q783" s="23" t="s">
        <v>37</v>
      </c>
      <c r="R783" s="23" t="s">
        <v>37</v>
      </c>
      <c r="S783" s="24" t="s">
        <v>37</v>
      </c>
      <c r="T783" s="25" t="s">
        <v>37</v>
      </c>
      <c r="U783" s="25" t="s">
        <v>37</v>
      </c>
      <c r="V783" s="18">
        <v>35636.6</v>
      </c>
      <c r="W783" s="19">
        <v>306588</v>
      </c>
      <c r="X783" s="19">
        <v>16784</v>
      </c>
    </row>
    <row r="784" spans="1:24" x14ac:dyDescent="0.2">
      <c r="A784" s="15">
        <v>2022</v>
      </c>
      <c r="B784" s="16">
        <v>12647</v>
      </c>
      <c r="C784" s="17" t="s">
        <v>777</v>
      </c>
      <c r="D784" s="15" t="s">
        <v>23</v>
      </c>
      <c r="E784" s="17" t="s">
        <v>24</v>
      </c>
      <c r="F784" s="15" t="s">
        <v>25</v>
      </c>
      <c r="G784" s="17" t="s">
        <v>46</v>
      </c>
      <c r="H784" s="17" t="s">
        <v>51</v>
      </c>
      <c r="I784" s="17" t="s">
        <v>36</v>
      </c>
      <c r="J784" s="18">
        <v>145676.9</v>
      </c>
      <c r="K784" s="19">
        <v>1053658</v>
      </c>
      <c r="L784" s="19">
        <v>125243</v>
      </c>
      <c r="M784" s="20">
        <v>168274.3</v>
      </c>
      <c r="N784" s="21">
        <v>1234370</v>
      </c>
      <c r="O784" s="21">
        <v>24846</v>
      </c>
      <c r="P784" s="22">
        <v>540716.5</v>
      </c>
      <c r="Q784" s="23">
        <v>6045708</v>
      </c>
      <c r="R784" s="23">
        <v>375</v>
      </c>
      <c r="S784" s="24">
        <v>0</v>
      </c>
      <c r="T784" s="25">
        <v>0</v>
      </c>
      <c r="U784" s="25">
        <v>0</v>
      </c>
      <c r="V784" s="18">
        <v>854667.7</v>
      </c>
      <c r="W784" s="19">
        <v>8333736</v>
      </c>
      <c r="X784" s="19">
        <v>150464</v>
      </c>
    </row>
    <row r="785" spans="1:24" x14ac:dyDescent="0.2">
      <c r="A785" s="15">
        <v>2022</v>
      </c>
      <c r="B785" s="16">
        <v>12651</v>
      </c>
      <c r="C785" s="17" t="s">
        <v>778</v>
      </c>
      <c r="D785" s="15" t="s">
        <v>23</v>
      </c>
      <c r="E785" s="17" t="s">
        <v>24</v>
      </c>
      <c r="F785" s="15" t="s">
        <v>25</v>
      </c>
      <c r="G785" s="17" t="s">
        <v>46</v>
      </c>
      <c r="H785" s="17" t="s">
        <v>31</v>
      </c>
      <c r="I785" s="17" t="s">
        <v>36</v>
      </c>
      <c r="J785" s="18">
        <v>69808</v>
      </c>
      <c r="K785" s="19">
        <v>512490</v>
      </c>
      <c r="L785" s="19">
        <v>41967</v>
      </c>
      <c r="M785" s="20">
        <v>35154</v>
      </c>
      <c r="N785" s="21">
        <v>379239</v>
      </c>
      <c r="O785" s="21">
        <v>4153</v>
      </c>
      <c r="P785" s="22" t="s">
        <v>37</v>
      </c>
      <c r="Q785" s="23" t="s">
        <v>37</v>
      </c>
      <c r="R785" s="23" t="s">
        <v>37</v>
      </c>
      <c r="S785" s="24" t="s">
        <v>37</v>
      </c>
      <c r="T785" s="25" t="s">
        <v>37</v>
      </c>
      <c r="U785" s="25" t="s">
        <v>37</v>
      </c>
      <c r="V785" s="18">
        <v>104962</v>
      </c>
      <c r="W785" s="19">
        <v>891729</v>
      </c>
      <c r="X785" s="19">
        <v>46120</v>
      </c>
    </row>
    <row r="786" spans="1:24" x14ac:dyDescent="0.2">
      <c r="A786" s="15">
        <v>2022</v>
      </c>
      <c r="B786" s="16">
        <v>12674</v>
      </c>
      <c r="C786" s="17" t="s">
        <v>779</v>
      </c>
      <c r="D786" s="15" t="s">
        <v>23</v>
      </c>
      <c r="E786" s="17" t="s">
        <v>24</v>
      </c>
      <c r="F786" s="15" t="s">
        <v>25</v>
      </c>
      <c r="G786" s="17" t="s">
        <v>72</v>
      </c>
      <c r="H786" s="17" t="s">
        <v>27</v>
      </c>
      <c r="I786" s="17" t="s">
        <v>32</v>
      </c>
      <c r="J786" s="18">
        <v>19290.099999999999</v>
      </c>
      <c r="K786" s="19">
        <v>184922</v>
      </c>
      <c r="L786" s="19">
        <v>24832</v>
      </c>
      <c r="M786" s="20">
        <v>37263.199999999997</v>
      </c>
      <c r="N786" s="21">
        <v>361565</v>
      </c>
      <c r="O786" s="21">
        <v>3781</v>
      </c>
      <c r="P786" s="22" t="s">
        <v>37</v>
      </c>
      <c r="Q786" s="23" t="s">
        <v>37</v>
      </c>
      <c r="R786" s="23" t="s">
        <v>37</v>
      </c>
      <c r="S786" s="24" t="s">
        <v>37</v>
      </c>
      <c r="T786" s="25" t="s">
        <v>37</v>
      </c>
      <c r="U786" s="25" t="s">
        <v>37</v>
      </c>
      <c r="V786" s="18">
        <v>56553.3</v>
      </c>
      <c r="W786" s="19">
        <v>546487</v>
      </c>
      <c r="X786" s="19">
        <v>28613</v>
      </c>
    </row>
    <row r="787" spans="1:24" x14ac:dyDescent="0.2">
      <c r="A787" s="15">
        <v>2022</v>
      </c>
      <c r="B787" s="16">
        <v>12681</v>
      </c>
      <c r="C787" s="17" t="s">
        <v>780</v>
      </c>
      <c r="D787" s="15" t="s">
        <v>23</v>
      </c>
      <c r="E787" s="17" t="s">
        <v>24</v>
      </c>
      <c r="F787" s="15" t="s">
        <v>25</v>
      </c>
      <c r="G787" s="17" t="s">
        <v>117</v>
      </c>
      <c r="H787" s="17" t="s">
        <v>31</v>
      </c>
      <c r="I787" s="17" t="s">
        <v>36</v>
      </c>
      <c r="J787" s="18">
        <v>5463</v>
      </c>
      <c r="K787" s="19">
        <v>58276</v>
      </c>
      <c r="L787" s="19">
        <v>3261</v>
      </c>
      <c r="M787" s="20">
        <v>1775</v>
      </c>
      <c r="N787" s="21">
        <v>17534</v>
      </c>
      <c r="O787" s="21">
        <v>773</v>
      </c>
      <c r="P787" s="22">
        <v>207188</v>
      </c>
      <c r="Q787" s="23">
        <v>3044676</v>
      </c>
      <c r="R787" s="23">
        <v>851</v>
      </c>
      <c r="S787" s="24">
        <v>0</v>
      </c>
      <c r="T787" s="25">
        <v>0</v>
      </c>
      <c r="U787" s="25">
        <v>0</v>
      </c>
      <c r="V787" s="18">
        <v>214426</v>
      </c>
      <c r="W787" s="19">
        <v>3120486</v>
      </c>
      <c r="X787" s="19">
        <v>4885</v>
      </c>
    </row>
    <row r="788" spans="1:24" x14ac:dyDescent="0.2">
      <c r="A788" s="15">
        <v>2022</v>
      </c>
      <c r="B788" s="16">
        <v>12685</v>
      </c>
      <c r="C788" s="17" t="s">
        <v>781</v>
      </c>
      <c r="D788" s="15" t="s">
        <v>23</v>
      </c>
      <c r="E788" s="17" t="s">
        <v>24</v>
      </c>
      <c r="F788" s="15" t="s">
        <v>25</v>
      </c>
      <c r="G788" s="17" t="s">
        <v>26</v>
      </c>
      <c r="H788" s="17" t="s">
        <v>51</v>
      </c>
      <c r="I788" s="17" t="s">
        <v>36</v>
      </c>
      <c r="J788" s="18">
        <v>651455.1</v>
      </c>
      <c r="K788" s="19">
        <v>5608027</v>
      </c>
      <c r="L788" s="19">
        <v>383643</v>
      </c>
      <c r="M788" s="20">
        <v>561857.19999999995</v>
      </c>
      <c r="N788" s="21">
        <v>4988321</v>
      </c>
      <c r="O788" s="21">
        <v>72009</v>
      </c>
      <c r="P788" s="22">
        <v>182270.1</v>
      </c>
      <c r="Q788" s="23">
        <v>2352058</v>
      </c>
      <c r="R788" s="23">
        <v>4021</v>
      </c>
      <c r="S788" s="24" t="s">
        <v>37</v>
      </c>
      <c r="T788" s="25" t="s">
        <v>37</v>
      </c>
      <c r="U788" s="25" t="s">
        <v>37</v>
      </c>
      <c r="V788" s="18">
        <v>1395582.4</v>
      </c>
      <c r="W788" s="19">
        <v>12948406</v>
      </c>
      <c r="X788" s="19">
        <v>459673</v>
      </c>
    </row>
    <row r="789" spans="1:24" x14ac:dyDescent="0.2">
      <c r="A789" s="15">
        <v>2022</v>
      </c>
      <c r="B789" s="16">
        <v>12686</v>
      </c>
      <c r="C789" s="17" t="s">
        <v>782</v>
      </c>
      <c r="D789" s="15" t="s">
        <v>23</v>
      </c>
      <c r="E789" s="17" t="s">
        <v>24</v>
      </c>
      <c r="F789" s="15" t="s">
        <v>25</v>
      </c>
      <c r="G789" s="17" t="s">
        <v>26</v>
      </c>
      <c r="H789" s="17" t="s">
        <v>51</v>
      </c>
      <c r="I789" s="17" t="s">
        <v>55</v>
      </c>
      <c r="J789" s="18">
        <v>299311</v>
      </c>
      <c r="K789" s="19">
        <v>2133666</v>
      </c>
      <c r="L789" s="19">
        <v>156725</v>
      </c>
      <c r="M789" s="20">
        <v>305277</v>
      </c>
      <c r="N789" s="21">
        <v>2662699</v>
      </c>
      <c r="O789" s="21">
        <v>34270</v>
      </c>
      <c r="P789" s="22">
        <v>330529</v>
      </c>
      <c r="Q789" s="23">
        <v>4686402</v>
      </c>
      <c r="R789" s="23">
        <v>436</v>
      </c>
      <c r="S789" s="24">
        <v>0</v>
      </c>
      <c r="T789" s="25">
        <v>0</v>
      </c>
      <c r="U789" s="25">
        <v>0</v>
      </c>
      <c r="V789" s="18">
        <v>935117</v>
      </c>
      <c r="W789" s="19">
        <v>9482767</v>
      </c>
      <c r="X789" s="19">
        <v>191431</v>
      </c>
    </row>
    <row r="790" spans="1:24" x14ac:dyDescent="0.2">
      <c r="A790" s="15">
        <v>2022</v>
      </c>
      <c r="B790" s="16">
        <v>12692</v>
      </c>
      <c r="C790" s="17" t="s">
        <v>783</v>
      </c>
      <c r="D790" s="15" t="s">
        <v>23</v>
      </c>
      <c r="E790" s="17" t="s">
        <v>24</v>
      </c>
      <c r="F790" s="15" t="s">
        <v>25</v>
      </c>
      <c r="G790" s="17" t="s">
        <v>438</v>
      </c>
      <c r="H790" s="17" t="s">
        <v>31</v>
      </c>
      <c r="I790" s="17" t="s">
        <v>154</v>
      </c>
      <c r="J790" s="18">
        <v>60.5</v>
      </c>
      <c r="K790" s="19">
        <v>605</v>
      </c>
      <c r="L790" s="19">
        <v>43</v>
      </c>
      <c r="M790" s="20">
        <v>72.5</v>
      </c>
      <c r="N790" s="21">
        <v>782</v>
      </c>
      <c r="O790" s="21">
        <v>24</v>
      </c>
      <c r="P790" s="22" t="s">
        <v>37</v>
      </c>
      <c r="Q790" s="23" t="s">
        <v>37</v>
      </c>
      <c r="R790" s="23" t="s">
        <v>37</v>
      </c>
      <c r="S790" s="24" t="s">
        <v>37</v>
      </c>
      <c r="T790" s="25" t="s">
        <v>37</v>
      </c>
      <c r="U790" s="25" t="s">
        <v>37</v>
      </c>
      <c r="V790" s="18">
        <v>133</v>
      </c>
      <c r="W790" s="19">
        <v>1387</v>
      </c>
      <c r="X790" s="19">
        <v>67</v>
      </c>
    </row>
    <row r="791" spans="1:24" x14ac:dyDescent="0.2">
      <c r="A791" s="15">
        <v>2022</v>
      </c>
      <c r="B791" s="16">
        <v>12692</v>
      </c>
      <c r="C791" s="17" t="s">
        <v>783</v>
      </c>
      <c r="D791" s="15" t="s">
        <v>23</v>
      </c>
      <c r="E791" s="17" t="s">
        <v>24</v>
      </c>
      <c r="F791" s="15" t="s">
        <v>25</v>
      </c>
      <c r="G791" s="17" t="s">
        <v>439</v>
      </c>
      <c r="H791" s="17" t="s">
        <v>31</v>
      </c>
      <c r="I791" s="17" t="s">
        <v>154</v>
      </c>
      <c r="J791" s="18">
        <v>18913.900000000001</v>
      </c>
      <c r="K791" s="19">
        <v>192094</v>
      </c>
      <c r="L791" s="19">
        <v>14292</v>
      </c>
      <c r="M791" s="20">
        <v>4772.6000000000004</v>
      </c>
      <c r="N791" s="21">
        <v>52968</v>
      </c>
      <c r="O791" s="21">
        <v>1486</v>
      </c>
      <c r="P791" s="22">
        <v>1591.7</v>
      </c>
      <c r="Q791" s="23">
        <v>18643</v>
      </c>
      <c r="R791" s="23">
        <v>271</v>
      </c>
      <c r="S791" s="24">
        <v>0</v>
      </c>
      <c r="T791" s="25">
        <v>0</v>
      </c>
      <c r="U791" s="25" t="s">
        <v>37</v>
      </c>
      <c r="V791" s="18">
        <v>25278.2</v>
      </c>
      <c r="W791" s="19">
        <v>263705</v>
      </c>
      <c r="X791" s="19">
        <v>16049</v>
      </c>
    </row>
    <row r="792" spans="1:24" x14ac:dyDescent="0.2">
      <c r="A792" s="15">
        <v>2022</v>
      </c>
      <c r="B792" s="16">
        <v>12698</v>
      </c>
      <c r="C792" s="17" t="s">
        <v>784</v>
      </c>
      <c r="D792" s="15" t="s">
        <v>23</v>
      </c>
      <c r="E792" s="17" t="s">
        <v>24</v>
      </c>
      <c r="F792" s="15" t="s">
        <v>25</v>
      </c>
      <c r="G792" s="17" t="s">
        <v>175</v>
      </c>
      <c r="H792" s="17" t="s">
        <v>51</v>
      </c>
      <c r="I792" s="17" t="s">
        <v>77</v>
      </c>
      <c r="J792" s="18">
        <v>447318.8</v>
      </c>
      <c r="K792" s="19">
        <v>3807533</v>
      </c>
      <c r="L792" s="19">
        <v>299085</v>
      </c>
      <c r="M792" s="20">
        <v>319104.7</v>
      </c>
      <c r="N792" s="21">
        <v>3436857</v>
      </c>
      <c r="O792" s="21">
        <v>40979</v>
      </c>
      <c r="P792" s="22">
        <v>94731</v>
      </c>
      <c r="Q792" s="23">
        <v>1422317</v>
      </c>
      <c r="R792" s="23">
        <v>234</v>
      </c>
      <c r="S792" s="24" t="s">
        <v>37</v>
      </c>
      <c r="T792" s="25" t="s">
        <v>37</v>
      </c>
      <c r="U792" s="25" t="s">
        <v>37</v>
      </c>
      <c r="V792" s="18">
        <v>861154.5</v>
      </c>
      <c r="W792" s="19">
        <v>8666707</v>
      </c>
      <c r="X792" s="19">
        <v>340298</v>
      </c>
    </row>
    <row r="793" spans="1:24" x14ac:dyDescent="0.2">
      <c r="A793" s="15">
        <v>2022</v>
      </c>
      <c r="B793" s="16">
        <v>12700</v>
      </c>
      <c r="C793" s="17" t="s">
        <v>785</v>
      </c>
      <c r="D793" s="15" t="s">
        <v>23</v>
      </c>
      <c r="E793" s="17" t="s">
        <v>24</v>
      </c>
      <c r="F793" s="15" t="s">
        <v>25</v>
      </c>
      <c r="G793" s="17" t="s">
        <v>175</v>
      </c>
      <c r="H793" s="17" t="s">
        <v>31</v>
      </c>
      <c r="I793" s="17" t="s">
        <v>176</v>
      </c>
      <c r="J793" s="18">
        <v>7969</v>
      </c>
      <c r="K793" s="19">
        <v>70346</v>
      </c>
      <c r="L793" s="19">
        <v>4956</v>
      </c>
      <c r="M793" s="20">
        <v>2673</v>
      </c>
      <c r="N793" s="21">
        <v>25035</v>
      </c>
      <c r="O793" s="21">
        <v>572</v>
      </c>
      <c r="P793" s="22">
        <v>7802</v>
      </c>
      <c r="Q793" s="23">
        <v>125620</v>
      </c>
      <c r="R793" s="23">
        <v>11</v>
      </c>
      <c r="S793" s="24" t="s">
        <v>37</v>
      </c>
      <c r="T793" s="25" t="s">
        <v>37</v>
      </c>
      <c r="U793" s="25" t="s">
        <v>37</v>
      </c>
      <c r="V793" s="18">
        <v>18444</v>
      </c>
      <c r="W793" s="19">
        <v>221001</v>
      </c>
      <c r="X793" s="19">
        <v>5539</v>
      </c>
    </row>
    <row r="794" spans="1:24" x14ac:dyDescent="0.2">
      <c r="A794" s="15">
        <v>2022</v>
      </c>
      <c r="B794" s="16">
        <v>12706</v>
      </c>
      <c r="C794" s="17" t="s">
        <v>786</v>
      </c>
      <c r="D794" s="15" t="s">
        <v>23</v>
      </c>
      <c r="E794" s="17" t="s">
        <v>24</v>
      </c>
      <c r="F794" s="15" t="s">
        <v>25</v>
      </c>
      <c r="G794" s="17" t="s">
        <v>65</v>
      </c>
      <c r="H794" s="17" t="s">
        <v>31</v>
      </c>
      <c r="I794" s="17" t="s">
        <v>55</v>
      </c>
      <c r="J794" s="18">
        <v>45401.7</v>
      </c>
      <c r="K794" s="19">
        <v>289178</v>
      </c>
      <c r="L794" s="19">
        <v>21178</v>
      </c>
      <c r="M794" s="20">
        <v>21167.5</v>
      </c>
      <c r="N794" s="21">
        <v>151749</v>
      </c>
      <c r="O794" s="21">
        <v>4307</v>
      </c>
      <c r="P794" s="22" t="s">
        <v>37</v>
      </c>
      <c r="Q794" s="23" t="s">
        <v>37</v>
      </c>
      <c r="R794" s="23" t="s">
        <v>37</v>
      </c>
      <c r="S794" s="24" t="s">
        <v>37</v>
      </c>
      <c r="T794" s="25" t="s">
        <v>37</v>
      </c>
      <c r="U794" s="25" t="s">
        <v>37</v>
      </c>
      <c r="V794" s="18">
        <v>66569.2</v>
      </c>
      <c r="W794" s="19">
        <v>440927</v>
      </c>
      <c r="X794" s="19">
        <v>25485</v>
      </c>
    </row>
    <row r="795" spans="1:24" x14ac:dyDescent="0.2">
      <c r="A795" s="15">
        <v>2022</v>
      </c>
      <c r="B795" s="16">
        <v>12744</v>
      </c>
      <c r="C795" s="17" t="s">
        <v>787</v>
      </c>
      <c r="D795" s="15" t="s">
        <v>23</v>
      </c>
      <c r="E795" s="17" t="s">
        <v>24</v>
      </c>
      <c r="F795" s="15" t="s">
        <v>25</v>
      </c>
      <c r="G795" s="17" t="s">
        <v>89</v>
      </c>
      <c r="H795" s="17" t="s">
        <v>31</v>
      </c>
      <c r="I795" s="17" t="s">
        <v>655</v>
      </c>
      <c r="J795" s="18">
        <v>7009.8</v>
      </c>
      <c r="K795" s="19">
        <v>104534</v>
      </c>
      <c r="L795" s="19">
        <v>8753</v>
      </c>
      <c r="M795" s="20">
        <v>8431</v>
      </c>
      <c r="N795" s="21">
        <v>124449</v>
      </c>
      <c r="O795" s="21">
        <v>1687</v>
      </c>
      <c r="P795" s="22" t="s">
        <v>37</v>
      </c>
      <c r="Q795" s="23" t="s">
        <v>37</v>
      </c>
      <c r="R795" s="23" t="s">
        <v>37</v>
      </c>
      <c r="S795" s="24" t="s">
        <v>37</v>
      </c>
      <c r="T795" s="25" t="s">
        <v>37</v>
      </c>
      <c r="U795" s="25" t="s">
        <v>37</v>
      </c>
      <c r="V795" s="18">
        <v>15440.8</v>
      </c>
      <c r="W795" s="19">
        <v>228983</v>
      </c>
      <c r="X795" s="19">
        <v>10440</v>
      </c>
    </row>
    <row r="796" spans="1:24" x14ac:dyDescent="0.2">
      <c r="A796" s="15">
        <v>2022</v>
      </c>
      <c r="B796" s="16">
        <v>12745</v>
      </c>
      <c r="C796" s="17" t="s">
        <v>788</v>
      </c>
      <c r="D796" s="15" t="s">
        <v>23</v>
      </c>
      <c r="E796" s="17" t="s">
        <v>24</v>
      </c>
      <c r="F796" s="15" t="s">
        <v>25</v>
      </c>
      <c r="G796" s="17" t="s">
        <v>57</v>
      </c>
      <c r="H796" s="17" t="s">
        <v>153</v>
      </c>
      <c r="I796" s="17" t="s">
        <v>789</v>
      </c>
      <c r="J796" s="18">
        <v>177268</v>
      </c>
      <c r="K796" s="19">
        <v>982856</v>
      </c>
      <c r="L796" s="19">
        <v>102397</v>
      </c>
      <c r="M796" s="20">
        <v>121866</v>
      </c>
      <c r="N796" s="21">
        <v>850513</v>
      </c>
      <c r="O796" s="21">
        <v>29673</v>
      </c>
      <c r="P796" s="22">
        <v>81056</v>
      </c>
      <c r="Q796" s="23">
        <v>803740</v>
      </c>
      <c r="R796" s="23">
        <v>143</v>
      </c>
      <c r="S796" s="24">
        <v>0</v>
      </c>
      <c r="T796" s="25">
        <v>0</v>
      </c>
      <c r="U796" s="25">
        <v>0</v>
      </c>
      <c r="V796" s="18">
        <v>380190</v>
      </c>
      <c r="W796" s="19">
        <v>2637109</v>
      </c>
      <c r="X796" s="19">
        <v>132213</v>
      </c>
    </row>
    <row r="797" spans="1:24" x14ac:dyDescent="0.2">
      <c r="A797" s="15">
        <v>2022</v>
      </c>
      <c r="B797" s="16">
        <v>12782</v>
      </c>
      <c r="C797" s="17" t="s">
        <v>790</v>
      </c>
      <c r="D797" s="15" t="s">
        <v>23</v>
      </c>
      <c r="E797" s="17" t="s">
        <v>24</v>
      </c>
      <c r="F797" s="15" t="s">
        <v>25</v>
      </c>
      <c r="G797" s="17" t="s">
        <v>175</v>
      </c>
      <c r="H797" s="17" t="s">
        <v>27</v>
      </c>
      <c r="I797" s="17" t="s">
        <v>77</v>
      </c>
      <c r="J797" s="18">
        <v>5691.7</v>
      </c>
      <c r="K797" s="19">
        <v>48071</v>
      </c>
      <c r="L797" s="19">
        <v>4018</v>
      </c>
      <c r="M797" s="20">
        <v>6382.4</v>
      </c>
      <c r="N797" s="21">
        <v>65424</v>
      </c>
      <c r="O797" s="21">
        <v>724</v>
      </c>
      <c r="P797" s="22">
        <v>11351.7</v>
      </c>
      <c r="Q797" s="23">
        <v>118126</v>
      </c>
      <c r="R797" s="23">
        <v>38</v>
      </c>
      <c r="S797" s="24" t="s">
        <v>37</v>
      </c>
      <c r="T797" s="25" t="s">
        <v>37</v>
      </c>
      <c r="U797" s="25" t="s">
        <v>37</v>
      </c>
      <c r="V797" s="18">
        <v>23425.8</v>
      </c>
      <c r="W797" s="19">
        <v>231621</v>
      </c>
      <c r="X797" s="19">
        <v>4780</v>
      </c>
    </row>
    <row r="798" spans="1:24" x14ac:dyDescent="0.2">
      <c r="A798" s="15">
        <v>2022</v>
      </c>
      <c r="B798" s="16">
        <v>12796</v>
      </c>
      <c r="C798" s="17" t="s">
        <v>791</v>
      </c>
      <c r="D798" s="15" t="s">
        <v>23</v>
      </c>
      <c r="E798" s="17" t="s">
        <v>24</v>
      </c>
      <c r="F798" s="15" t="s">
        <v>25</v>
      </c>
      <c r="G798" s="17" t="s">
        <v>111</v>
      </c>
      <c r="H798" s="17" t="s">
        <v>51</v>
      </c>
      <c r="I798" s="17" t="s">
        <v>32</v>
      </c>
      <c r="J798" s="18">
        <v>428034.6</v>
      </c>
      <c r="K798" s="19">
        <v>3700797</v>
      </c>
      <c r="L798" s="19">
        <v>334385</v>
      </c>
      <c r="M798" s="20">
        <v>274143.8</v>
      </c>
      <c r="N798" s="21">
        <v>2844701</v>
      </c>
      <c r="O798" s="21">
        <v>54809</v>
      </c>
      <c r="P798" s="22">
        <v>363026</v>
      </c>
      <c r="Q798" s="23">
        <v>5745115</v>
      </c>
      <c r="R798" s="23">
        <v>6649</v>
      </c>
      <c r="S798" s="24">
        <v>0</v>
      </c>
      <c r="T798" s="25">
        <v>0</v>
      </c>
      <c r="U798" s="25">
        <v>0</v>
      </c>
      <c r="V798" s="18">
        <v>1065204.3999999999</v>
      </c>
      <c r="W798" s="19">
        <v>12290613</v>
      </c>
      <c r="X798" s="19">
        <v>395843</v>
      </c>
    </row>
    <row r="799" spans="1:24" x14ac:dyDescent="0.2">
      <c r="A799" s="15">
        <v>2022</v>
      </c>
      <c r="B799" s="16">
        <v>12801</v>
      </c>
      <c r="C799" s="17" t="s">
        <v>792</v>
      </c>
      <c r="D799" s="15" t="s">
        <v>23</v>
      </c>
      <c r="E799" s="17" t="s">
        <v>24</v>
      </c>
      <c r="F799" s="15" t="s">
        <v>25</v>
      </c>
      <c r="G799" s="17" t="s">
        <v>67</v>
      </c>
      <c r="H799" s="17" t="s">
        <v>27</v>
      </c>
      <c r="I799" s="17" t="s">
        <v>68</v>
      </c>
      <c r="J799" s="18">
        <v>14195.3</v>
      </c>
      <c r="K799" s="19">
        <v>108304</v>
      </c>
      <c r="L799" s="19">
        <v>9438</v>
      </c>
      <c r="M799" s="20">
        <v>17695.8</v>
      </c>
      <c r="N799" s="21">
        <v>161015</v>
      </c>
      <c r="O799" s="21">
        <v>2083</v>
      </c>
      <c r="P799" s="22">
        <v>26341.9</v>
      </c>
      <c r="Q799" s="23">
        <v>400019</v>
      </c>
      <c r="R799" s="23">
        <v>113</v>
      </c>
      <c r="S799" s="24" t="s">
        <v>37</v>
      </c>
      <c r="T799" s="25" t="s">
        <v>37</v>
      </c>
      <c r="U799" s="25" t="s">
        <v>37</v>
      </c>
      <c r="V799" s="18">
        <v>58233</v>
      </c>
      <c r="W799" s="19">
        <v>669338</v>
      </c>
      <c r="X799" s="19">
        <v>11634</v>
      </c>
    </row>
    <row r="800" spans="1:24" x14ac:dyDescent="0.2">
      <c r="A800" s="15">
        <v>2022</v>
      </c>
      <c r="B800" s="16">
        <v>12825</v>
      </c>
      <c r="C800" s="17" t="s">
        <v>793</v>
      </c>
      <c r="D800" s="15" t="s">
        <v>23</v>
      </c>
      <c r="E800" s="17" t="s">
        <v>24</v>
      </c>
      <c r="F800" s="15" t="s">
        <v>25</v>
      </c>
      <c r="G800" s="17" t="s">
        <v>439</v>
      </c>
      <c r="H800" s="17" t="s">
        <v>51</v>
      </c>
      <c r="I800" s="17" t="s">
        <v>794</v>
      </c>
      <c r="J800" s="18">
        <v>356171.8</v>
      </c>
      <c r="K800" s="19">
        <v>2865830</v>
      </c>
      <c r="L800" s="19">
        <v>316799</v>
      </c>
      <c r="M800" s="20">
        <v>371879</v>
      </c>
      <c r="N800" s="21">
        <v>3109006</v>
      </c>
      <c r="O800" s="21">
        <v>76268</v>
      </c>
      <c r="P800" s="22">
        <v>37996</v>
      </c>
      <c r="Q800" s="23">
        <v>403742</v>
      </c>
      <c r="R800" s="23">
        <v>2059</v>
      </c>
      <c r="S800" s="24" t="s">
        <v>37</v>
      </c>
      <c r="T800" s="25" t="s">
        <v>37</v>
      </c>
      <c r="U800" s="25" t="s">
        <v>37</v>
      </c>
      <c r="V800" s="18">
        <v>766046.8</v>
      </c>
      <c r="W800" s="19">
        <v>6378578</v>
      </c>
      <c r="X800" s="19">
        <v>395126</v>
      </c>
    </row>
    <row r="801" spans="1:24" x14ac:dyDescent="0.2">
      <c r="A801" s="15">
        <v>2022</v>
      </c>
      <c r="B801" s="16">
        <v>12825</v>
      </c>
      <c r="C801" s="17" t="s">
        <v>793</v>
      </c>
      <c r="D801" s="15" t="s">
        <v>23</v>
      </c>
      <c r="E801" s="17" t="s">
        <v>24</v>
      </c>
      <c r="F801" s="15" t="s">
        <v>25</v>
      </c>
      <c r="G801" s="17" t="s">
        <v>273</v>
      </c>
      <c r="H801" s="17" t="s">
        <v>51</v>
      </c>
      <c r="I801" s="17" t="s">
        <v>794</v>
      </c>
      <c r="J801" s="18">
        <v>177</v>
      </c>
      <c r="K801" s="19">
        <v>1412</v>
      </c>
      <c r="L801" s="19">
        <v>167</v>
      </c>
      <c r="M801" s="20">
        <v>4847</v>
      </c>
      <c r="N801" s="21">
        <v>27350</v>
      </c>
      <c r="O801" s="21">
        <v>415</v>
      </c>
      <c r="P801" s="22" t="s">
        <v>37</v>
      </c>
      <c r="Q801" s="23" t="s">
        <v>37</v>
      </c>
      <c r="R801" s="23" t="s">
        <v>37</v>
      </c>
      <c r="S801" s="24" t="s">
        <v>37</v>
      </c>
      <c r="T801" s="25" t="s">
        <v>37</v>
      </c>
      <c r="U801" s="25" t="s">
        <v>37</v>
      </c>
      <c r="V801" s="18">
        <v>5024</v>
      </c>
      <c r="W801" s="19">
        <v>28762</v>
      </c>
      <c r="X801" s="19">
        <v>582</v>
      </c>
    </row>
    <row r="802" spans="1:24" x14ac:dyDescent="0.2">
      <c r="A802" s="15">
        <v>2022</v>
      </c>
      <c r="B802" s="16">
        <v>12825</v>
      </c>
      <c r="C802" s="17" t="s">
        <v>793</v>
      </c>
      <c r="D802" s="15" t="s">
        <v>112</v>
      </c>
      <c r="E802" s="17" t="s">
        <v>113</v>
      </c>
      <c r="F802" s="15" t="s">
        <v>25</v>
      </c>
      <c r="G802" s="17" t="s">
        <v>439</v>
      </c>
      <c r="H802" s="17" t="s">
        <v>51</v>
      </c>
      <c r="I802" s="17" t="s">
        <v>794</v>
      </c>
      <c r="J802" s="18">
        <v>0.3</v>
      </c>
      <c r="K802" s="19">
        <v>5</v>
      </c>
      <c r="L802" s="19">
        <v>2</v>
      </c>
      <c r="M802" s="20">
        <v>3741</v>
      </c>
      <c r="N802" s="21">
        <v>139367</v>
      </c>
      <c r="O802" s="21">
        <v>375</v>
      </c>
      <c r="P802" s="22">
        <v>14318</v>
      </c>
      <c r="Q802" s="23">
        <v>2854549</v>
      </c>
      <c r="R802" s="23">
        <v>37</v>
      </c>
      <c r="S802" s="24" t="s">
        <v>37</v>
      </c>
      <c r="T802" s="25" t="s">
        <v>37</v>
      </c>
      <c r="U802" s="25" t="s">
        <v>37</v>
      </c>
      <c r="V802" s="18">
        <v>18059.3</v>
      </c>
      <c r="W802" s="19">
        <v>2993921</v>
      </c>
      <c r="X802" s="19">
        <v>414</v>
      </c>
    </row>
    <row r="803" spans="1:24" x14ac:dyDescent="0.2">
      <c r="A803" s="15">
        <v>2022</v>
      </c>
      <c r="B803" s="16">
        <v>12860</v>
      </c>
      <c r="C803" s="17" t="s">
        <v>795</v>
      </c>
      <c r="D803" s="15" t="s">
        <v>23</v>
      </c>
      <c r="E803" s="17" t="s">
        <v>24</v>
      </c>
      <c r="F803" s="15" t="s">
        <v>25</v>
      </c>
      <c r="G803" s="17" t="s">
        <v>311</v>
      </c>
      <c r="H803" s="17" t="s">
        <v>31</v>
      </c>
      <c r="I803" s="17" t="s">
        <v>210</v>
      </c>
      <c r="J803" s="18">
        <v>9931.7999999999993</v>
      </c>
      <c r="K803" s="19">
        <v>73654</v>
      </c>
      <c r="L803" s="19">
        <v>5743</v>
      </c>
      <c r="M803" s="20">
        <v>19900.5</v>
      </c>
      <c r="N803" s="21">
        <v>195335</v>
      </c>
      <c r="O803" s="21">
        <v>1924</v>
      </c>
      <c r="P803" s="22">
        <v>14146.6</v>
      </c>
      <c r="Q803" s="23">
        <v>113387</v>
      </c>
      <c r="R803" s="23">
        <v>1595</v>
      </c>
      <c r="S803" s="24">
        <v>0</v>
      </c>
      <c r="T803" s="25">
        <v>0</v>
      </c>
      <c r="U803" s="25">
        <v>0</v>
      </c>
      <c r="V803" s="18">
        <v>43978.9</v>
      </c>
      <c r="W803" s="19">
        <v>382376</v>
      </c>
      <c r="X803" s="19">
        <v>9262</v>
      </c>
    </row>
    <row r="804" spans="1:24" x14ac:dyDescent="0.2">
      <c r="A804" s="15">
        <v>2022</v>
      </c>
      <c r="B804" s="16">
        <v>12866</v>
      </c>
      <c r="C804" s="17" t="s">
        <v>796</v>
      </c>
      <c r="D804" s="15" t="s">
        <v>23</v>
      </c>
      <c r="E804" s="17" t="s">
        <v>24</v>
      </c>
      <c r="F804" s="15" t="s">
        <v>25</v>
      </c>
      <c r="G804" s="17" t="s">
        <v>311</v>
      </c>
      <c r="H804" s="17" t="s">
        <v>31</v>
      </c>
      <c r="I804" s="17" t="s">
        <v>210</v>
      </c>
      <c r="J804" s="18">
        <v>1377.4</v>
      </c>
      <c r="K804" s="19">
        <v>16349</v>
      </c>
      <c r="L804" s="19">
        <v>1552</v>
      </c>
      <c r="M804" s="20">
        <v>1493.7</v>
      </c>
      <c r="N804" s="21">
        <v>17796</v>
      </c>
      <c r="O804" s="21">
        <v>589</v>
      </c>
      <c r="P804" s="22">
        <v>32189.4</v>
      </c>
      <c r="Q804" s="23">
        <v>464370</v>
      </c>
      <c r="R804" s="23">
        <v>117</v>
      </c>
      <c r="S804" s="24">
        <v>0</v>
      </c>
      <c r="T804" s="25">
        <v>0</v>
      </c>
      <c r="U804" s="25">
        <v>0</v>
      </c>
      <c r="V804" s="18">
        <v>35060.5</v>
      </c>
      <c r="W804" s="19">
        <v>498515</v>
      </c>
      <c r="X804" s="19">
        <v>2258</v>
      </c>
    </row>
    <row r="805" spans="1:24" x14ac:dyDescent="0.2">
      <c r="A805" s="15">
        <v>2022</v>
      </c>
      <c r="B805" s="16">
        <v>12866</v>
      </c>
      <c r="C805" s="17" t="s">
        <v>796</v>
      </c>
      <c r="D805" s="15" t="s">
        <v>23</v>
      </c>
      <c r="E805" s="17" t="s">
        <v>24</v>
      </c>
      <c r="F805" s="15" t="s">
        <v>25</v>
      </c>
      <c r="G805" s="17" t="s">
        <v>195</v>
      </c>
      <c r="H805" s="17" t="s">
        <v>31</v>
      </c>
      <c r="I805" s="17" t="s">
        <v>210</v>
      </c>
      <c r="J805" s="18">
        <v>13049.6</v>
      </c>
      <c r="K805" s="19">
        <v>156804</v>
      </c>
      <c r="L805" s="19">
        <v>13000</v>
      </c>
      <c r="M805" s="20">
        <v>8574.6</v>
      </c>
      <c r="N805" s="21">
        <v>100759</v>
      </c>
      <c r="O805" s="21">
        <v>3045</v>
      </c>
      <c r="P805" s="22">
        <v>26575.8</v>
      </c>
      <c r="Q805" s="23">
        <v>299652</v>
      </c>
      <c r="R805" s="23">
        <v>1644</v>
      </c>
      <c r="S805" s="24">
        <v>0</v>
      </c>
      <c r="T805" s="25">
        <v>0</v>
      </c>
      <c r="U805" s="25">
        <v>0</v>
      </c>
      <c r="V805" s="18">
        <v>48200</v>
      </c>
      <c r="W805" s="19">
        <v>557215</v>
      </c>
      <c r="X805" s="19">
        <v>17689</v>
      </c>
    </row>
    <row r="806" spans="1:24" x14ac:dyDescent="0.2">
      <c r="A806" s="15">
        <v>2022</v>
      </c>
      <c r="B806" s="16">
        <v>12894</v>
      </c>
      <c r="C806" s="17" t="s">
        <v>797</v>
      </c>
      <c r="D806" s="15" t="s">
        <v>23</v>
      </c>
      <c r="E806" s="17" t="s">
        <v>24</v>
      </c>
      <c r="F806" s="15" t="s">
        <v>25</v>
      </c>
      <c r="G806" s="17" t="s">
        <v>46</v>
      </c>
      <c r="H806" s="17" t="s">
        <v>27</v>
      </c>
      <c r="I806" s="17" t="s">
        <v>77</v>
      </c>
      <c r="J806" s="18">
        <v>20173.599999999999</v>
      </c>
      <c r="K806" s="19">
        <v>188707</v>
      </c>
      <c r="L806" s="19">
        <v>18126</v>
      </c>
      <c r="M806" s="20">
        <v>3751.9</v>
      </c>
      <c r="N806" s="21">
        <v>33448</v>
      </c>
      <c r="O806" s="21">
        <v>1909</v>
      </c>
      <c r="P806" s="22">
        <v>17109.2</v>
      </c>
      <c r="Q806" s="23">
        <v>212310</v>
      </c>
      <c r="R806" s="23">
        <v>372</v>
      </c>
      <c r="S806" s="24" t="s">
        <v>37</v>
      </c>
      <c r="T806" s="25" t="s">
        <v>37</v>
      </c>
      <c r="U806" s="25" t="s">
        <v>37</v>
      </c>
      <c r="V806" s="18">
        <v>41034.699999999997</v>
      </c>
      <c r="W806" s="19">
        <v>434465</v>
      </c>
      <c r="X806" s="19">
        <v>20407</v>
      </c>
    </row>
    <row r="807" spans="1:24" x14ac:dyDescent="0.2">
      <c r="A807" s="15">
        <v>2022</v>
      </c>
      <c r="B807" s="16">
        <v>12917</v>
      </c>
      <c r="C807" s="17" t="s">
        <v>798</v>
      </c>
      <c r="D807" s="15" t="s">
        <v>39</v>
      </c>
      <c r="E807" s="17" t="s">
        <v>40</v>
      </c>
      <c r="F807" s="15" t="s">
        <v>25</v>
      </c>
      <c r="G807" s="17" t="s">
        <v>439</v>
      </c>
      <c r="H807" s="17" t="s">
        <v>41</v>
      </c>
      <c r="I807" s="17" t="s">
        <v>794</v>
      </c>
      <c r="J807" s="18" t="s">
        <v>37</v>
      </c>
      <c r="K807" s="19" t="s">
        <v>37</v>
      </c>
      <c r="L807" s="19" t="s">
        <v>37</v>
      </c>
      <c r="M807" s="20" t="s">
        <v>37</v>
      </c>
      <c r="N807" s="21" t="s">
        <v>37</v>
      </c>
      <c r="O807" s="21" t="s">
        <v>37</v>
      </c>
      <c r="P807" s="22">
        <v>12933.3</v>
      </c>
      <c r="Q807" s="23">
        <v>279816</v>
      </c>
      <c r="R807" s="23">
        <v>1</v>
      </c>
      <c r="S807" s="24" t="s">
        <v>37</v>
      </c>
      <c r="T807" s="25" t="s">
        <v>37</v>
      </c>
      <c r="U807" s="25" t="s">
        <v>37</v>
      </c>
      <c r="V807" s="18">
        <v>12933.3</v>
      </c>
      <c r="W807" s="19">
        <v>279816</v>
      </c>
      <c r="X807" s="19">
        <v>1</v>
      </c>
    </row>
    <row r="808" spans="1:24" x14ac:dyDescent="0.2">
      <c r="A808" s="15">
        <v>2022</v>
      </c>
      <c r="B808" s="16">
        <v>12917</v>
      </c>
      <c r="C808" s="17" t="s">
        <v>798</v>
      </c>
      <c r="D808" s="15" t="s">
        <v>91</v>
      </c>
      <c r="E808" s="17" t="s">
        <v>24</v>
      </c>
      <c r="F808" s="15" t="s">
        <v>25</v>
      </c>
      <c r="G808" s="17" t="s">
        <v>92</v>
      </c>
      <c r="H808" s="17" t="s">
        <v>41</v>
      </c>
      <c r="I808" s="17" t="s">
        <v>93</v>
      </c>
      <c r="J808" s="18" t="s">
        <v>37</v>
      </c>
      <c r="K808" s="19" t="s">
        <v>37</v>
      </c>
      <c r="L808" s="19" t="s">
        <v>37</v>
      </c>
      <c r="M808" s="20">
        <v>63063.9</v>
      </c>
      <c r="N808" s="21">
        <v>0</v>
      </c>
      <c r="O808" s="21">
        <v>1</v>
      </c>
      <c r="P808" s="22" t="s">
        <v>37</v>
      </c>
      <c r="Q808" s="23" t="s">
        <v>37</v>
      </c>
      <c r="R808" s="23" t="s">
        <v>37</v>
      </c>
      <c r="S808" s="24" t="s">
        <v>37</v>
      </c>
      <c r="T808" s="25" t="s">
        <v>37</v>
      </c>
      <c r="U808" s="25" t="s">
        <v>37</v>
      </c>
      <c r="V808" s="18">
        <v>63063.9</v>
      </c>
      <c r="W808" s="19">
        <v>0</v>
      </c>
      <c r="X808" s="19">
        <v>1</v>
      </c>
    </row>
    <row r="809" spans="1:24" x14ac:dyDescent="0.2">
      <c r="A809" s="15">
        <v>2022</v>
      </c>
      <c r="B809" s="16">
        <v>12919</v>
      </c>
      <c r="C809" s="17" t="s">
        <v>799</v>
      </c>
      <c r="D809" s="15" t="s">
        <v>23</v>
      </c>
      <c r="E809" s="17" t="s">
        <v>24</v>
      </c>
      <c r="F809" s="15" t="s">
        <v>25</v>
      </c>
      <c r="G809" s="17" t="s">
        <v>50</v>
      </c>
      <c r="H809" s="17" t="s">
        <v>51</v>
      </c>
      <c r="I809" s="17" t="s">
        <v>193</v>
      </c>
      <c r="J809" s="18">
        <v>1621.9</v>
      </c>
      <c r="K809" s="19">
        <v>19475</v>
      </c>
      <c r="L809" s="19">
        <v>2305</v>
      </c>
      <c r="M809" s="20">
        <v>1298.7</v>
      </c>
      <c r="N809" s="21">
        <v>16591</v>
      </c>
      <c r="O809" s="21">
        <v>389</v>
      </c>
      <c r="P809" s="22">
        <v>242669.8</v>
      </c>
      <c r="Q809" s="23">
        <v>2782715</v>
      </c>
      <c r="R809" s="23">
        <v>2</v>
      </c>
      <c r="S809" s="24">
        <v>0</v>
      </c>
      <c r="T809" s="25">
        <v>0</v>
      </c>
      <c r="U809" s="25">
        <v>0</v>
      </c>
      <c r="V809" s="18">
        <v>245590.39999999999</v>
      </c>
      <c r="W809" s="19">
        <v>2818781</v>
      </c>
      <c r="X809" s="19">
        <v>2696</v>
      </c>
    </row>
    <row r="810" spans="1:24" x14ac:dyDescent="0.2">
      <c r="A810" s="15">
        <v>2022</v>
      </c>
      <c r="B810" s="16">
        <v>12929</v>
      </c>
      <c r="C810" s="17" t="s">
        <v>800</v>
      </c>
      <c r="D810" s="15" t="s">
        <v>23</v>
      </c>
      <c r="E810" s="17" t="s">
        <v>24</v>
      </c>
      <c r="F810" s="15" t="s">
        <v>25</v>
      </c>
      <c r="G810" s="17" t="s">
        <v>72</v>
      </c>
      <c r="H810" s="17" t="s">
        <v>31</v>
      </c>
      <c r="I810" s="17" t="s">
        <v>36</v>
      </c>
      <c r="J810" s="18">
        <v>70666</v>
      </c>
      <c r="K810" s="19">
        <v>462724</v>
      </c>
      <c r="L810" s="19">
        <v>34203</v>
      </c>
      <c r="M810" s="20">
        <v>6458</v>
      </c>
      <c r="N810" s="21">
        <v>56425</v>
      </c>
      <c r="O810" s="21">
        <v>556</v>
      </c>
      <c r="P810" s="22">
        <v>7044</v>
      </c>
      <c r="Q810" s="23">
        <v>79142</v>
      </c>
      <c r="R810" s="23">
        <v>10</v>
      </c>
      <c r="S810" s="24" t="s">
        <v>37</v>
      </c>
      <c r="T810" s="25" t="s">
        <v>37</v>
      </c>
      <c r="U810" s="25" t="s">
        <v>37</v>
      </c>
      <c r="V810" s="18">
        <v>84168</v>
      </c>
      <c r="W810" s="19">
        <v>598291</v>
      </c>
      <c r="X810" s="19">
        <v>34769</v>
      </c>
    </row>
    <row r="811" spans="1:24" x14ac:dyDescent="0.2">
      <c r="A811" s="15">
        <v>2022</v>
      </c>
      <c r="B811" s="16">
        <v>12944</v>
      </c>
      <c r="C811" s="17" t="s">
        <v>801</v>
      </c>
      <c r="D811" s="15" t="s">
        <v>23</v>
      </c>
      <c r="E811" s="17" t="s">
        <v>24</v>
      </c>
      <c r="F811" s="15" t="s">
        <v>25</v>
      </c>
      <c r="G811" s="17" t="s">
        <v>67</v>
      </c>
      <c r="H811" s="17" t="s">
        <v>27</v>
      </c>
      <c r="I811" s="17" t="s">
        <v>68</v>
      </c>
      <c r="J811" s="18">
        <v>8098.8</v>
      </c>
      <c r="K811" s="19">
        <v>72626</v>
      </c>
      <c r="L811" s="19">
        <v>6868</v>
      </c>
      <c r="M811" s="20">
        <v>9545.7000000000007</v>
      </c>
      <c r="N811" s="21">
        <v>105712</v>
      </c>
      <c r="O811" s="21">
        <v>1774</v>
      </c>
      <c r="P811" s="22">
        <v>10739.2</v>
      </c>
      <c r="Q811" s="23">
        <v>147889</v>
      </c>
      <c r="R811" s="23">
        <v>40</v>
      </c>
      <c r="S811" s="24" t="s">
        <v>37</v>
      </c>
      <c r="T811" s="25" t="s">
        <v>37</v>
      </c>
      <c r="U811" s="25" t="s">
        <v>37</v>
      </c>
      <c r="V811" s="18">
        <v>28383.7</v>
      </c>
      <c r="W811" s="19">
        <v>326227</v>
      </c>
      <c r="X811" s="19">
        <v>8682</v>
      </c>
    </row>
    <row r="812" spans="1:24" x14ac:dyDescent="0.2">
      <c r="A812" s="15">
        <v>2022</v>
      </c>
      <c r="B812" s="16">
        <v>12988</v>
      </c>
      <c r="C812" s="17" t="s">
        <v>802</v>
      </c>
      <c r="D812" s="15" t="s">
        <v>23</v>
      </c>
      <c r="E812" s="17" t="s">
        <v>24</v>
      </c>
      <c r="F812" s="15" t="s">
        <v>25</v>
      </c>
      <c r="G812" s="17" t="s">
        <v>98</v>
      </c>
      <c r="H812" s="17" t="s">
        <v>27</v>
      </c>
      <c r="I812" s="17" t="s">
        <v>28</v>
      </c>
      <c r="J812" s="18">
        <v>21128</v>
      </c>
      <c r="K812" s="19">
        <v>165346</v>
      </c>
      <c r="L812" s="19">
        <v>12922</v>
      </c>
      <c r="M812" s="20">
        <v>33816</v>
      </c>
      <c r="N812" s="21">
        <v>288905</v>
      </c>
      <c r="O812" s="21">
        <v>2926</v>
      </c>
      <c r="P812" s="22">
        <v>31763</v>
      </c>
      <c r="Q812" s="23">
        <v>428745</v>
      </c>
      <c r="R812" s="23">
        <v>28</v>
      </c>
      <c r="S812" s="24">
        <v>0</v>
      </c>
      <c r="T812" s="25">
        <v>0</v>
      </c>
      <c r="U812" s="25">
        <v>0</v>
      </c>
      <c r="V812" s="18">
        <v>86707</v>
      </c>
      <c r="W812" s="19">
        <v>882996</v>
      </c>
      <c r="X812" s="19">
        <v>15876</v>
      </c>
    </row>
    <row r="813" spans="1:24" x14ac:dyDescent="0.2">
      <c r="A813" s="15">
        <v>2022</v>
      </c>
      <c r="B813" s="16">
        <v>12990</v>
      </c>
      <c r="C813" s="17" t="s">
        <v>803</v>
      </c>
      <c r="D813" s="15" t="s">
        <v>23</v>
      </c>
      <c r="E813" s="17" t="s">
        <v>24</v>
      </c>
      <c r="F813" s="15" t="s">
        <v>25</v>
      </c>
      <c r="G813" s="17" t="s">
        <v>161</v>
      </c>
      <c r="H813" s="17" t="s">
        <v>31</v>
      </c>
      <c r="I813" s="17" t="s">
        <v>32</v>
      </c>
      <c r="J813" s="18">
        <v>39585</v>
      </c>
      <c r="K813" s="19">
        <v>254743</v>
      </c>
      <c r="L813" s="19">
        <v>16461</v>
      </c>
      <c r="M813" s="20">
        <v>13284</v>
      </c>
      <c r="N813" s="21">
        <v>95746</v>
      </c>
      <c r="O813" s="21">
        <v>2304</v>
      </c>
      <c r="P813" s="22">
        <v>7159</v>
      </c>
      <c r="Q813" s="23">
        <v>62569</v>
      </c>
      <c r="R813" s="23">
        <v>6</v>
      </c>
      <c r="S813" s="24" t="s">
        <v>37</v>
      </c>
      <c r="T813" s="25" t="s">
        <v>37</v>
      </c>
      <c r="U813" s="25" t="s">
        <v>37</v>
      </c>
      <c r="V813" s="18">
        <v>60028</v>
      </c>
      <c r="W813" s="19">
        <v>413058</v>
      </c>
      <c r="X813" s="19">
        <v>18771</v>
      </c>
    </row>
    <row r="814" spans="1:24" x14ac:dyDescent="0.2">
      <c r="A814" s="15">
        <v>2022</v>
      </c>
      <c r="B814" s="16">
        <v>13027</v>
      </c>
      <c r="C814" s="17" t="s">
        <v>804</v>
      </c>
      <c r="D814" s="15" t="s">
        <v>23</v>
      </c>
      <c r="E814" s="17" t="s">
        <v>24</v>
      </c>
      <c r="F814" s="15" t="s">
        <v>25</v>
      </c>
      <c r="G814" s="17" t="s">
        <v>67</v>
      </c>
      <c r="H814" s="17" t="s">
        <v>31</v>
      </c>
      <c r="I814" s="17" t="s">
        <v>28</v>
      </c>
      <c r="J814" s="18">
        <v>21145</v>
      </c>
      <c r="K814" s="19">
        <v>175858</v>
      </c>
      <c r="L814" s="19">
        <v>15525</v>
      </c>
      <c r="M814" s="20">
        <v>13321</v>
      </c>
      <c r="N814" s="21">
        <v>100885</v>
      </c>
      <c r="O814" s="21">
        <v>4298</v>
      </c>
      <c r="P814" s="22">
        <v>0</v>
      </c>
      <c r="Q814" s="23">
        <v>0</v>
      </c>
      <c r="R814" s="23">
        <v>0</v>
      </c>
      <c r="S814" s="24">
        <v>0</v>
      </c>
      <c r="T814" s="25">
        <v>0</v>
      </c>
      <c r="U814" s="25">
        <v>0</v>
      </c>
      <c r="V814" s="18">
        <v>34466</v>
      </c>
      <c r="W814" s="19">
        <v>276743</v>
      </c>
      <c r="X814" s="19">
        <v>19823</v>
      </c>
    </row>
    <row r="815" spans="1:24" x14ac:dyDescent="0.2">
      <c r="A815" s="15">
        <v>2022</v>
      </c>
      <c r="B815" s="16">
        <v>13027</v>
      </c>
      <c r="C815" s="17" t="s">
        <v>804</v>
      </c>
      <c r="D815" s="15" t="s">
        <v>23</v>
      </c>
      <c r="E815" s="17" t="s">
        <v>24</v>
      </c>
      <c r="F815" s="15" t="s">
        <v>25</v>
      </c>
      <c r="G815" s="17" t="s">
        <v>98</v>
      </c>
      <c r="H815" s="17" t="s">
        <v>31</v>
      </c>
      <c r="I815" s="17" t="s">
        <v>28</v>
      </c>
      <c r="J815" s="18">
        <v>18111</v>
      </c>
      <c r="K815" s="19">
        <v>151575</v>
      </c>
      <c r="L815" s="19">
        <v>12576</v>
      </c>
      <c r="M815" s="20">
        <v>9859</v>
      </c>
      <c r="N815" s="21">
        <v>74915</v>
      </c>
      <c r="O815" s="21">
        <v>3452</v>
      </c>
      <c r="P815" s="22">
        <v>6570</v>
      </c>
      <c r="Q815" s="23">
        <v>123859</v>
      </c>
      <c r="R815" s="23">
        <v>3</v>
      </c>
      <c r="S815" s="24">
        <v>0</v>
      </c>
      <c r="T815" s="25">
        <v>0</v>
      </c>
      <c r="U815" s="25">
        <v>0</v>
      </c>
      <c r="V815" s="18">
        <v>34540</v>
      </c>
      <c r="W815" s="19">
        <v>350349</v>
      </c>
      <c r="X815" s="19">
        <v>16031</v>
      </c>
    </row>
    <row r="816" spans="1:24" x14ac:dyDescent="0.2">
      <c r="A816" s="15">
        <v>2022</v>
      </c>
      <c r="B816" s="16">
        <v>13032</v>
      </c>
      <c r="C816" s="17" t="s">
        <v>805</v>
      </c>
      <c r="D816" s="15" t="s">
        <v>23</v>
      </c>
      <c r="E816" s="17" t="s">
        <v>24</v>
      </c>
      <c r="F816" s="15" t="s">
        <v>25</v>
      </c>
      <c r="G816" s="17" t="s">
        <v>124</v>
      </c>
      <c r="H816" s="17" t="s">
        <v>51</v>
      </c>
      <c r="I816" s="17" t="s">
        <v>36</v>
      </c>
      <c r="J816" s="18">
        <v>7942</v>
      </c>
      <c r="K816" s="19">
        <v>47349</v>
      </c>
      <c r="L816" s="19">
        <v>4349</v>
      </c>
      <c r="M816" s="20">
        <v>2576</v>
      </c>
      <c r="N816" s="21">
        <v>15169</v>
      </c>
      <c r="O816" s="21">
        <v>812</v>
      </c>
      <c r="P816" s="22">
        <v>3555</v>
      </c>
      <c r="Q816" s="23">
        <v>23891</v>
      </c>
      <c r="R816" s="23">
        <v>91</v>
      </c>
      <c r="S816" s="24">
        <v>0</v>
      </c>
      <c r="T816" s="25">
        <v>0</v>
      </c>
      <c r="U816" s="25">
        <v>0</v>
      </c>
      <c r="V816" s="18">
        <v>14073</v>
      </c>
      <c r="W816" s="19">
        <v>86409</v>
      </c>
      <c r="X816" s="19">
        <v>5252</v>
      </c>
    </row>
    <row r="817" spans="1:24" x14ac:dyDescent="0.2">
      <c r="A817" s="15">
        <v>2022</v>
      </c>
      <c r="B817" s="16">
        <v>13036</v>
      </c>
      <c r="C817" s="17" t="s">
        <v>806</v>
      </c>
      <c r="D817" s="15" t="s">
        <v>23</v>
      </c>
      <c r="E817" s="17" t="s">
        <v>24</v>
      </c>
      <c r="F817" s="15" t="s">
        <v>25</v>
      </c>
      <c r="G817" s="17" t="s">
        <v>35</v>
      </c>
      <c r="H817" s="17" t="s">
        <v>27</v>
      </c>
      <c r="I817" s="17" t="s">
        <v>36</v>
      </c>
      <c r="J817" s="18">
        <v>3663</v>
      </c>
      <c r="K817" s="19">
        <v>29372</v>
      </c>
      <c r="L817" s="19">
        <v>3653</v>
      </c>
      <c r="M817" s="20">
        <v>3291.6</v>
      </c>
      <c r="N817" s="21">
        <v>27579</v>
      </c>
      <c r="O817" s="21">
        <v>551</v>
      </c>
      <c r="P817" s="22">
        <v>0</v>
      </c>
      <c r="Q817" s="23">
        <v>0</v>
      </c>
      <c r="R817" s="23">
        <v>0</v>
      </c>
      <c r="S817" s="24">
        <v>0</v>
      </c>
      <c r="T817" s="25">
        <v>0</v>
      </c>
      <c r="U817" s="25">
        <v>0</v>
      </c>
      <c r="V817" s="18">
        <v>6954.6</v>
      </c>
      <c r="W817" s="19">
        <v>56951</v>
      </c>
      <c r="X817" s="19">
        <v>4204</v>
      </c>
    </row>
    <row r="818" spans="1:24" x14ac:dyDescent="0.2">
      <c r="A818" s="15">
        <v>2022</v>
      </c>
      <c r="B818" s="16">
        <v>13039</v>
      </c>
      <c r="C818" s="17" t="s">
        <v>807</v>
      </c>
      <c r="D818" s="15" t="s">
        <v>23</v>
      </c>
      <c r="E818" s="17" t="s">
        <v>24</v>
      </c>
      <c r="F818" s="15" t="s">
        <v>25</v>
      </c>
      <c r="G818" s="17" t="s">
        <v>98</v>
      </c>
      <c r="H818" s="17" t="s">
        <v>27</v>
      </c>
      <c r="I818" s="17" t="s">
        <v>28</v>
      </c>
      <c r="J818" s="18">
        <v>6793</v>
      </c>
      <c r="K818" s="19">
        <v>51222</v>
      </c>
      <c r="L818" s="19">
        <v>3471</v>
      </c>
      <c r="M818" s="20">
        <v>4440</v>
      </c>
      <c r="N818" s="21">
        <v>31518</v>
      </c>
      <c r="O818" s="21">
        <v>733</v>
      </c>
      <c r="P818" s="22">
        <v>5479</v>
      </c>
      <c r="Q818" s="23">
        <v>63237</v>
      </c>
      <c r="R818" s="23">
        <v>6</v>
      </c>
      <c r="S818" s="24">
        <v>0</v>
      </c>
      <c r="T818" s="25">
        <v>0</v>
      </c>
      <c r="U818" s="25">
        <v>0</v>
      </c>
      <c r="V818" s="18">
        <v>16712</v>
      </c>
      <c r="W818" s="19">
        <v>145977</v>
      </c>
      <c r="X818" s="19">
        <v>4210</v>
      </c>
    </row>
    <row r="819" spans="1:24" x14ac:dyDescent="0.2">
      <c r="A819" s="15">
        <v>2022</v>
      </c>
      <c r="B819" s="16">
        <v>13050</v>
      </c>
      <c r="C819" s="17" t="s">
        <v>808</v>
      </c>
      <c r="D819" s="15" t="s">
        <v>23</v>
      </c>
      <c r="E819" s="17" t="s">
        <v>24</v>
      </c>
      <c r="F819" s="15" t="s">
        <v>25</v>
      </c>
      <c r="G819" s="17" t="s">
        <v>311</v>
      </c>
      <c r="H819" s="17" t="s">
        <v>31</v>
      </c>
      <c r="I819" s="17" t="s">
        <v>210</v>
      </c>
      <c r="J819" s="18">
        <v>23806</v>
      </c>
      <c r="K819" s="19">
        <v>163681</v>
      </c>
      <c r="L819" s="19">
        <v>18260</v>
      </c>
      <c r="M819" s="20">
        <v>13792</v>
      </c>
      <c r="N819" s="21">
        <v>120798</v>
      </c>
      <c r="O819" s="21">
        <v>3512</v>
      </c>
      <c r="P819" s="22">
        <v>3089</v>
      </c>
      <c r="Q819" s="23">
        <v>34079</v>
      </c>
      <c r="R819" s="23">
        <v>20</v>
      </c>
      <c r="S819" s="24">
        <v>0</v>
      </c>
      <c r="T819" s="25">
        <v>0</v>
      </c>
      <c r="U819" s="25">
        <v>0</v>
      </c>
      <c r="V819" s="18">
        <v>40687</v>
      </c>
      <c r="W819" s="19">
        <v>318558</v>
      </c>
      <c r="X819" s="19">
        <v>21792</v>
      </c>
    </row>
    <row r="820" spans="1:24" x14ac:dyDescent="0.2">
      <c r="A820" s="15">
        <v>2022</v>
      </c>
      <c r="B820" s="16">
        <v>13058</v>
      </c>
      <c r="C820" s="17" t="s">
        <v>809</v>
      </c>
      <c r="D820" s="15" t="s">
        <v>23</v>
      </c>
      <c r="E820" s="17" t="s">
        <v>24</v>
      </c>
      <c r="F820" s="15" t="s">
        <v>25</v>
      </c>
      <c r="G820" s="17" t="s">
        <v>311</v>
      </c>
      <c r="H820" s="17" t="s">
        <v>31</v>
      </c>
      <c r="I820" s="17" t="s">
        <v>210</v>
      </c>
      <c r="J820" s="18">
        <v>88750.8</v>
      </c>
      <c r="K820" s="19">
        <v>609384</v>
      </c>
      <c r="L820" s="19">
        <v>56320</v>
      </c>
      <c r="M820" s="20">
        <v>24355.7</v>
      </c>
      <c r="N820" s="21">
        <v>196231</v>
      </c>
      <c r="O820" s="21">
        <v>4209</v>
      </c>
      <c r="P820" s="22">
        <v>11599.9</v>
      </c>
      <c r="Q820" s="23">
        <v>138997</v>
      </c>
      <c r="R820" s="23">
        <v>39</v>
      </c>
      <c r="S820" s="24" t="s">
        <v>37</v>
      </c>
      <c r="T820" s="25" t="s">
        <v>37</v>
      </c>
      <c r="U820" s="25" t="s">
        <v>37</v>
      </c>
      <c r="V820" s="18">
        <v>124706.4</v>
      </c>
      <c r="W820" s="19">
        <v>944612</v>
      </c>
      <c r="X820" s="19">
        <v>60568</v>
      </c>
    </row>
    <row r="821" spans="1:24" x14ac:dyDescent="0.2">
      <c r="A821" s="15">
        <v>2022</v>
      </c>
      <c r="B821" s="16">
        <v>13073</v>
      </c>
      <c r="C821" s="17" t="s">
        <v>810</v>
      </c>
      <c r="D821" s="15" t="s">
        <v>23</v>
      </c>
      <c r="E821" s="17" t="s">
        <v>24</v>
      </c>
      <c r="F821" s="15" t="s">
        <v>25</v>
      </c>
      <c r="G821" s="17" t="s">
        <v>192</v>
      </c>
      <c r="H821" s="17" t="s">
        <v>31</v>
      </c>
      <c r="I821" s="17" t="s">
        <v>340</v>
      </c>
      <c r="J821" s="18">
        <v>7037.4</v>
      </c>
      <c r="K821" s="19">
        <v>86355</v>
      </c>
      <c r="L821" s="19">
        <v>5163</v>
      </c>
      <c r="M821" s="20">
        <v>3841.5</v>
      </c>
      <c r="N821" s="21">
        <v>41627</v>
      </c>
      <c r="O821" s="21">
        <v>1708</v>
      </c>
      <c r="P821" s="22">
        <v>28859.200000000001</v>
      </c>
      <c r="Q821" s="23">
        <v>442337</v>
      </c>
      <c r="R821" s="23">
        <v>484</v>
      </c>
      <c r="S821" s="24">
        <v>0</v>
      </c>
      <c r="T821" s="25">
        <v>0</v>
      </c>
      <c r="U821" s="25">
        <v>0</v>
      </c>
      <c r="V821" s="18">
        <v>39738.1</v>
      </c>
      <c r="W821" s="19">
        <v>570319</v>
      </c>
      <c r="X821" s="19">
        <v>7355</v>
      </c>
    </row>
    <row r="822" spans="1:24" x14ac:dyDescent="0.2">
      <c r="A822" s="15">
        <v>2022</v>
      </c>
      <c r="B822" s="16">
        <v>13073</v>
      </c>
      <c r="C822" s="17" t="s">
        <v>810</v>
      </c>
      <c r="D822" s="15" t="s">
        <v>23</v>
      </c>
      <c r="E822" s="17" t="s">
        <v>24</v>
      </c>
      <c r="F822" s="15" t="s">
        <v>25</v>
      </c>
      <c r="G822" s="17" t="s">
        <v>195</v>
      </c>
      <c r="H822" s="17" t="s">
        <v>31</v>
      </c>
      <c r="I822" s="17" t="s">
        <v>340</v>
      </c>
      <c r="J822" s="18">
        <v>202.5</v>
      </c>
      <c r="K822" s="19">
        <v>2143</v>
      </c>
      <c r="L822" s="19">
        <v>219</v>
      </c>
      <c r="M822" s="20">
        <v>235.6</v>
      </c>
      <c r="N822" s="21">
        <v>2398</v>
      </c>
      <c r="O822" s="21">
        <v>140</v>
      </c>
      <c r="P822" s="22">
        <v>622</v>
      </c>
      <c r="Q822" s="23">
        <v>9412</v>
      </c>
      <c r="R822" s="23">
        <v>59</v>
      </c>
      <c r="S822" s="24">
        <v>0</v>
      </c>
      <c r="T822" s="25">
        <v>0</v>
      </c>
      <c r="U822" s="25">
        <v>0</v>
      </c>
      <c r="V822" s="18">
        <v>1060.0999999999999</v>
      </c>
      <c r="W822" s="19">
        <v>13953</v>
      </c>
      <c r="X822" s="19">
        <v>418</v>
      </c>
    </row>
    <row r="823" spans="1:24" x14ac:dyDescent="0.2">
      <c r="A823" s="15">
        <v>2022</v>
      </c>
      <c r="B823" s="16">
        <v>13137</v>
      </c>
      <c r="C823" s="17" t="s">
        <v>811</v>
      </c>
      <c r="D823" s="15" t="s">
        <v>23</v>
      </c>
      <c r="E823" s="17" t="s">
        <v>24</v>
      </c>
      <c r="F823" s="15" t="s">
        <v>25</v>
      </c>
      <c r="G823" s="17" t="s">
        <v>195</v>
      </c>
      <c r="H823" s="17" t="s">
        <v>27</v>
      </c>
      <c r="I823" s="17" t="s">
        <v>196</v>
      </c>
      <c r="J823" s="18">
        <v>11615</v>
      </c>
      <c r="K823" s="19">
        <v>125462</v>
      </c>
      <c r="L823" s="19">
        <v>16371</v>
      </c>
      <c r="M823" s="20">
        <v>19102</v>
      </c>
      <c r="N823" s="21">
        <v>227611</v>
      </c>
      <c r="O823" s="21">
        <v>3238</v>
      </c>
      <c r="P823" s="22">
        <v>2505</v>
      </c>
      <c r="Q823" s="23">
        <v>40601</v>
      </c>
      <c r="R823" s="23">
        <v>2</v>
      </c>
      <c r="S823" s="24" t="s">
        <v>37</v>
      </c>
      <c r="T823" s="25" t="s">
        <v>37</v>
      </c>
      <c r="U823" s="25" t="s">
        <v>37</v>
      </c>
      <c r="V823" s="18">
        <v>33222</v>
      </c>
      <c r="W823" s="19">
        <v>393674</v>
      </c>
      <c r="X823" s="19">
        <v>19611</v>
      </c>
    </row>
    <row r="824" spans="1:24" x14ac:dyDescent="0.2">
      <c r="A824" s="15">
        <v>2022</v>
      </c>
      <c r="B824" s="16">
        <v>13138</v>
      </c>
      <c r="C824" s="17" t="s">
        <v>812</v>
      </c>
      <c r="D824" s="15" t="s">
        <v>23</v>
      </c>
      <c r="E824" s="17" t="s">
        <v>24</v>
      </c>
      <c r="F824" s="15" t="s">
        <v>25</v>
      </c>
      <c r="G824" s="17" t="s">
        <v>104</v>
      </c>
      <c r="H824" s="17" t="s">
        <v>27</v>
      </c>
      <c r="I824" s="17" t="s">
        <v>28</v>
      </c>
      <c r="J824" s="18">
        <v>8889</v>
      </c>
      <c r="K824" s="19">
        <v>65664</v>
      </c>
      <c r="L824" s="19">
        <v>6137</v>
      </c>
      <c r="M824" s="20">
        <v>16680</v>
      </c>
      <c r="N824" s="21">
        <v>149199</v>
      </c>
      <c r="O824" s="21">
        <v>1773</v>
      </c>
      <c r="P824" s="22">
        <v>2691</v>
      </c>
      <c r="Q824" s="23">
        <v>37025</v>
      </c>
      <c r="R824" s="23">
        <v>2</v>
      </c>
      <c r="S824" s="24">
        <v>0</v>
      </c>
      <c r="T824" s="25">
        <v>0</v>
      </c>
      <c r="U824" s="25">
        <v>0</v>
      </c>
      <c r="V824" s="18">
        <v>28260</v>
      </c>
      <c r="W824" s="19">
        <v>251888</v>
      </c>
      <c r="X824" s="19">
        <v>7912</v>
      </c>
    </row>
    <row r="825" spans="1:24" x14ac:dyDescent="0.2">
      <c r="A825" s="15">
        <v>2022</v>
      </c>
      <c r="B825" s="16">
        <v>13143</v>
      </c>
      <c r="C825" s="17" t="s">
        <v>813</v>
      </c>
      <c r="D825" s="15" t="s">
        <v>23</v>
      </c>
      <c r="E825" s="17" t="s">
        <v>24</v>
      </c>
      <c r="F825" s="15" t="s">
        <v>25</v>
      </c>
      <c r="G825" s="17" t="s">
        <v>87</v>
      </c>
      <c r="H825" s="17" t="s">
        <v>27</v>
      </c>
      <c r="I825" s="17" t="s">
        <v>36</v>
      </c>
      <c r="J825" s="18">
        <v>12281.1</v>
      </c>
      <c r="K825" s="19">
        <v>101809</v>
      </c>
      <c r="L825" s="19">
        <v>10131</v>
      </c>
      <c r="M825" s="20">
        <v>12985.1</v>
      </c>
      <c r="N825" s="21">
        <v>144151</v>
      </c>
      <c r="O825" s="21">
        <v>1560</v>
      </c>
      <c r="P825" s="22">
        <v>37832.5</v>
      </c>
      <c r="Q825" s="23">
        <v>624453</v>
      </c>
      <c r="R825" s="23">
        <v>14</v>
      </c>
      <c r="S825" s="24" t="s">
        <v>37</v>
      </c>
      <c r="T825" s="25" t="s">
        <v>37</v>
      </c>
      <c r="U825" s="25" t="s">
        <v>37</v>
      </c>
      <c r="V825" s="18">
        <v>63098.7</v>
      </c>
      <c r="W825" s="19">
        <v>870413</v>
      </c>
      <c r="X825" s="19">
        <v>11705</v>
      </c>
    </row>
    <row r="826" spans="1:24" x14ac:dyDescent="0.2">
      <c r="A826" s="15">
        <v>2022</v>
      </c>
      <c r="B826" s="16">
        <v>13144</v>
      </c>
      <c r="C826" s="17" t="s">
        <v>814</v>
      </c>
      <c r="D826" s="15" t="s">
        <v>23</v>
      </c>
      <c r="E826" s="17" t="s">
        <v>24</v>
      </c>
      <c r="F826" s="15" t="s">
        <v>25</v>
      </c>
      <c r="G826" s="17" t="s">
        <v>54</v>
      </c>
      <c r="H826" s="17" t="s">
        <v>27</v>
      </c>
      <c r="I826" s="17" t="s">
        <v>28</v>
      </c>
      <c r="J826" s="18">
        <v>12346</v>
      </c>
      <c r="K826" s="19">
        <v>102882</v>
      </c>
      <c r="L826" s="19">
        <v>6997</v>
      </c>
      <c r="M826" s="20">
        <v>13746</v>
      </c>
      <c r="N826" s="21">
        <v>109684</v>
      </c>
      <c r="O826" s="21">
        <v>1744</v>
      </c>
      <c r="P826" s="22">
        <v>8117</v>
      </c>
      <c r="Q826" s="23">
        <v>101265</v>
      </c>
      <c r="R826" s="23">
        <v>9</v>
      </c>
      <c r="S826" s="24">
        <v>0</v>
      </c>
      <c r="T826" s="25">
        <v>0</v>
      </c>
      <c r="U826" s="25">
        <v>0</v>
      </c>
      <c r="V826" s="18">
        <v>34209</v>
      </c>
      <c r="W826" s="19">
        <v>313831</v>
      </c>
      <c r="X826" s="19">
        <v>8750</v>
      </c>
    </row>
    <row r="827" spans="1:24" x14ac:dyDescent="0.2">
      <c r="A827" s="15">
        <v>2022</v>
      </c>
      <c r="B827" s="16">
        <v>13145</v>
      </c>
      <c r="C827" s="17" t="s">
        <v>815</v>
      </c>
      <c r="D827" s="15" t="s">
        <v>23</v>
      </c>
      <c r="E827" s="17" t="s">
        <v>24</v>
      </c>
      <c r="F827" s="15" t="s">
        <v>25</v>
      </c>
      <c r="G827" s="17" t="s">
        <v>35</v>
      </c>
      <c r="H827" s="17" t="s">
        <v>27</v>
      </c>
      <c r="I827" s="17" t="s">
        <v>36</v>
      </c>
      <c r="J827" s="18">
        <v>895.6</v>
      </c>
      <c r="K827" s="19">
        <v>7439</v>
      </c>
      <c r="L827" s="19">
        <v>914</v>
      </c>
      <c r="M827" s="20">
        <v>1106</v>
      </c>
      <c r="N827" s="21">
        <v>8878</v>
      </c>
      <c r="O827" s="21">
        <v>196</v>
      </c>
      <c r="P827" s="22">
        <v>3701.3</v>
      </c>
      <c r="Q827" s="23">
        <v>38867</v>
      </c>
      <c r="R827" s="23">
        <v>3</v>
      </c>
      <c r="S827" s="24">
        <v>0</v>
      </c>
      <c r="T827" s="25">
        <v>0</v>
      </c>
      <c r="U827" s="25">
        <v>0</v>
      </c>
      <c r="V827" s="18">
        <v>5702.9</v>
      </c>
      <c r="W827" s="19">
        <v>55184</v>
      </c>
      <c r="X827" s="19">
        <v>1113</v>
      </c>
    </row>
    <row r="828" spans="1:24" x14ac:dyDescent="0.2">
      <c r="A828" s="15">
        <v>2022</v>
      </c>
      <c r="B828" s="16">
        <v>13196</v>
      </c>
      <c r="C828" s="17" t="s">
        <v>816</v>
      </c>
      <c r="D828" s="15" t="s">
        <v>23</v>
      </c>
      <c r="E828" s="17" t="s">
        <v>24</v>
      </c>
      <c r="F828" s="15" t="s">
        <v>25</v>
      </c>
      <c r="G828" s="17" t="s">
        <v>145</v>
      </c>
      <c r="H828" s="17" t="s">
        <v>31</v>
      </c>
      <c r="I828" s="17" t="s">
        <v>36</v>
      </c>
      <c r="J828" s="18">
        <v>24095</v>
      </c>
      <c r="K828" s="19">
        <v>237668</v>
      </c>
      <c r="L828" s="19">
        <v>10251</v>
      </c>
      <c r="M828" s="20">
        <v>7477</v>
      </c>
      <c r="N828" s="21">
        <v>70554</v>
      </c>
      <c r="O828" s="21">
        <v>1439</v>
      </c>
      <c r="P828" s="22">
        <v>10109</v>
      </c>
      <c r="Q828" s="23">
        <v>116323</v>
      </c>
      <c r="R828" s="23">
        <v>179</v>
      </c>
      <c r="S828" s="24">
        <v>0</v>
      </c>
      <c r="T828" s="25">
        <v>0</v>
      </c>
      <c r="U828" s="25">
        <v>0</v>
      </c>
      <c r="V828" s="18">
        <v>41681</v>
      </c>
      <c r="W828" s="19">
        <v>424545</v>
      </c>
      <c r="X828" s="19">
        <v>11869</v>
      </c>
    </row>
    <row r="829" spans="1:24" x14ac:dyDescent="0.2">
      <c r="A829" s="15">
        <v>2022</v>
      </c>
      <c r="B829" s="16">
        <v>13206</v>
      </c>
      <c r="C829" s="17" t="s">
        <v>817</v>
      </c>
      <c r="D829" s="15" t="s">
        <v>23</v>
      </c>
      <c r="E829" s="17" t="s">
        <v>24</v>
      </c>
      <c r="F829" s="15" t="s">
        <v>25</v>
      </c>
      <c r="G829" s="17" t="s">
        <v>203</v>
      </c>
      <c r="H829" s="17" t="s">
        <v>51</v>
      </c>
      <c r="I829" s="17" t="s">
        <v>136</v>
      </c>
      <c r="J829" s="18">
        <v>5502.4</v>
      </c>
      <c r="K829" s="19">
        <v>18578</v>
      </c>
      <c r="L829" s="19">
        <v>2033</v>
      </c>
      <c r="M829" s="20">
        <v>877.9</v>
      </c>
      <c r="N829" s="21">
        <v>3352</v>
      </c>
      <c r="O829" s="21">
        <v>262</v>
      </c>
      <c r="P829" s="22">
        <v>29.8</v>
      </c>
      <c r="Q829" s="23">
        <v>108</v>
      </c>
      <c r="R829" s="23">
        <v>1</v>
      </c>
      <c r="S829" s="24" t="s">
        <v>37</v>
      </c>
      <c r="T829" s="25" t="s">
        <v>37</v>
      </c>
      <c r="U829" s="25" t="s">
        <v>37</v>
      </c>
      <c r="V829" s="18">
        <v>6410.1</v>
      </c>
      <c r="W829" s="19">
        <v>22038</v>
      </c>
      <c r="X829" s="19">
        <v>2296</v>
      </c>
    </row>
    <row r="830" spans="1:24" x14ac:dyDescent="0.2">
      <c r="A830" s="15">
        <v>2022</v>
      </c>
      <c r="B830" s="16">
        <v>13206</v>
      </c>
      <c r="C830" s="17" t="s">
        <v>817</v>
      </c>
      <c r="D830" s="15" t="s">
        <v>112</v>
      </c>
      <c r="E830" s="17" t="s">
        <v>113</v>
      </c>
      <c r="F830" s="15" t="s">
        <v>25</v>
      </c>
      <c r="G830" s="17" t="s">
        <v>203</v>
      </c>
      <c r="H830" s="17" t="s">
        <v>51</v>
      </c>
      <c r="I830" s="17" t="s">
        <v>136</v>
      </c>
      <c r="J830" s="18">
        <v>15525.5</v>
      </c>
      <c r="K830" s="19">
        <v>104671</v>
      </c>
      <c r="L830" s="19">
        <v>10415</v>
      </c>
      <c r="M830" s="20">
        <v>5759.8</v>
      </c>
      <c r="N830" s="21">
        <v>54127</v>
      </c>
      <c r="O830" s="21">
        <v>1452</v>
      </c>
      <c r="P830" s="22">
        <v>61.1</v>
      </c>
      <c r="Q830" s="23">
        <v>693</v>
      </c>
      <c r="R830" s="23">
        <v>3</v>
      </c>
      <c r="S830" s="24" t="s">
        <v>37</v>
      </c>
      <c r="T830" s="25" t="s">
        <v>37</v>
      </c>
      <c r="U830" s="25" t="s">
        <v>37</v>
      </c>
      <c r="V830" s="18">
        <v>21346.400000000001</v>
      </c>
      <c r="W830" s="19">
        <v>159491</v>
      </c>
      <c r="X830" s="19">
        <v>11870</v>
      </c>
    </row>
    <row r="831" spans="1:24" x14ac:dyDescent="0.2">
      <c r="A831" s="15">
        <v>2022</v>
      </c>
      <c r="B831" s="16">
        <v>13208</v>
      </c>
      <c r="C831" s="17" t="s">
        <v>818</v>
      </c>
      <c r="D831" s="15" t="s">
        <v>23</v>
      </c>
      <c r="E831" s="17" t="s">
        <v>24</v>
      </c>
      <c r="F831" s="15" t="s">
        <v>25</v>
      </c>
      <c r="G831" s="17" t="s">
        <v>124</v>
      </c>
      <c r="H831" s="17" t="s">
        <v>27</v>
      </c>
      <c r="I831" s="17" t="s">
        <v>32</v>
      </c>
      <c r="J831" s="18">
        <v>67323.8</v>
      </c>
      <c r="K831" s="19">
        <v>517337</v>
      </c>
      <c r="L831" s="19">
        <v>55329</v>
      </c>
      <c r="M831" s="20">
        <v>69500.399999999994</v>
      </c>
      <c r="N831" s="21">
        <v>670062</v>
      </c>
      <c r="O831" s="21">
        <v>6763</v>
      </c>
      <c r="P831" s="22">
        <v>7273</v>
      </c>
      <c r="Q831" s="23">
        <v>68085</v>
      </c>
      <c r="R831" s="23">
        <v>8</v>
      </c>
      <c r="S831" s="24" t="s">
        <v>37</v>
      </c>
      <c r="T831" s="25" t="s">
        <v>37</v>
      </c>
      <c r="U831" s="25" t="s">
        <v>37</v>
      </c>
      <c r="V831" s="18">
        <v>144097.20000000001</v>
      </c>
      <c r="W831" s="19">
        <v>1255484</v>
      </c>
      <c r="X831" s="19">
        <v>62100</v>
      </c>
    </row>
    <row r="832" spans="1:24" x14ac:dyDescent="0.2">
      <c r="A832" s="15">
        <v>2022</v>
      </c>
      <c r="B832" s="16">
        <v>13214</v>
      </c>
      <c r="C832" s="17" t="s">
        <v>819</v>
      </c>
      <c r="D832" s="15" t="s">
        <v>23</v>
      </c>
      <c r="E832" s="17" t="s">
        <v>24</v>
      </c>
      <c r="F832" s="15" t="s">
        <v>25</v>
      </c>
      <c r="G832" s="17" t="s">
        <v>180</v>
      </c>
      <c r="H832" s="17" t="s">
        <v>51</v>
      </c>
      <c r="I832" s="17" t="s">
        <v>136</v>
      </c>
      <c r="J832" s="18">
        <v>664363.6</v>
      </c>
      <c r="K832" s="19">
        <v>2890589</v>
      </c>
      <c r="L832" s="19">
        <v>408910</v>
      </c>
      <c r="M832" s="20">
        <v>171255.2</v>
      </c>
      <c r="N832" s="21">
        <v>1199763</v>
      </c>
      <c r="O832" s="21">
        <v>44699</v>
      </c>
      <c r="P832" s="22">
        <v>23572.400000000001</v>
      </c>
      <c r="Q832" s="23">
        <v>98394</v>
      </c>
      <c r="R832" s="23">
        <v>1078</v>
      </c>
      <c r="S832" s="24" t="s">
        <v>37</v>
      </c>
      <c r="T832" s="25" t="s">
        <v>37</v>
      </c>
      <c r="U832" s="25" t="s">
        <v>37</v>
      </c>
      <c r="V832" s="18">
        <v>859191.2</v>
      </c>
      <c r="W832" s="19">
        <v>4188746</v>
      </c>
      <c r="X832" s="19">
        <v>454687</v>
      </c>
    </row>
    <row r="833" spans="1:24" x14ac:dyDescent="0.2">
      <c r="A833" s="15">
        <v>2022</v>
      </c>
      <c r="B833" s="16">
        <v>13214</v>
      </c>
      <c r="C833" s="17" t="s">
        <v>819</v>
      </c>
      <c r="D833" s="15" t="s">
        <v>112</v>
      </c>
      <c r="E833" s="17" t="s">
        <v>113</v>
      </c>
      <c r="F833" s="15" t="s">
        <v>25</v>
      </c>
      <c r="G833" s="17" t="s">
        <v>180</v>
      </c>
      <c r="H833" s="17" t="s">
        <v>51</v>
      </c>
      <c r="I833" s="17" t="s">
        <v>136</v>
      </c>
      <c r="J833" s="18">
        <v>24645.8</v>
      </c>
      <c r="K833" s="19">
        <v>204359</v>
      </c>
      <c r="L833" s="19">
        <v>33318</v>
      </c>
      <c r="M833" s="20">
        <v>213982.5</v>
      </c>
      <c r="N833" s="21">
        <v>2494209</v>
      </c>
      <c r="O833" s="21">
        <v>14522</v>
      </c>
      <c r="P833" s="22">
        <v>42596.800000000003</v>
      </c>
      <c r="Q833" s="23">
        <v>524829</v>
      </c>
      <c r="R833" s="23">
        <v>489</v>
      </c>
      <c r="S833" s="24">
        <v>2545.4</v>
      </c>
      <c r="T833" s="25">
        <v>22969</v>
      </c>
      <c r="U833" s="25">
        <v>1</v>
      </c>
      <c r="V833" s="18">
        <v>283770.5</v>
      </c>
      <c r="W833" s="19">
        <v>3246366</v>
      </c>
      <c r="X833" s="19">
        <v>48330</v>
      </c>
    </row>
    <row r="834" spans="1:24" x14ac:dyDescent="0.2">
      <c r="A834" s="15">
        <v>2022</v>
      </c>
      <c r="B834" s="16">
        <v>13216</v>
      </c>
      <c r="C834" s="17" t="s">
        <v>820</v>
      </c>
      <c r="D834" s="15" t="s">
        <v>23</v>
      </c>
      <c r="E834" s="17" t="s">
        <v>24</v>
      </c>
      <c r="F834" s="15" t="s">
        <v>25</v>
      </c>
      <c r="G834" s="17" t="s">
        <v>98</v>
      </c>
      <c r="H834" s="17" t="s">
        <v>27</v>
      </c>
      <c r="I834" s="17" t="s">
        <v>28</v>
      </c>
      <c r="J834" s="18">
        <v>669494</v>
      </c>
      <c r="K834" s="19">
        <v>5090661</v>
      </c>
      <c r="L834" s="19">
        <v>391807</v>
      </c>
      <c r="M834" s="20">
        <v>721669</v>
      </c>
      <c r="N834" s="21">
        <v>5985525</v>
      </c>
      <c r="O834" s="21">
        <v>45129</v>
      </c>
      <c r="P834" s="22">
        <v>77683</v>
      </c>
      <c r="Q834" s="23">
        <v>999130</v>
      </c>
      <c r="R834" s="23">
        <v>59</v>
      </c>
      <c r="S834" s="24">
        <v>0</v>
      </c>
      <c r="T834" s="25">
        <v>0</v>
      </c>
      <c r="U834" s="25">
        <v>0</v>
      </c>
      <c r="V834" s="18">
        <v>1468846</v>
      </c>
      <c r="W834" s="19">
        <v>12075316</v>
      </c>
      <c r="X834" s="19">
        <v>436995</v>
      </c>
    </row>
    <row r="835" spans="1:24" x14ac:dyDescent="0.2">
      <c r="A835" s="15">
        <v>2022</v>
      </c>
      <c r="B835" s="16">
        <v>13227</v>
      </c>
      <c r="C835" s="17" t="s">
        <v>821</v>
      </c>
      <c r="D835" s="15" t="s">
        <v>23</v>
      </c>
      <c r="E835" s="17" t="s">
        <v>24</v>
      </c>
      <c r="F835" s="15" t="s">
        <v>25</v>
      </c>
      <c r="G835" s="17" t="s">
        <v>26</v>
      </c>
      <c r="H835" s="17" t="s">
        <v>31</v>
      </c>
      <c r="I835" s="17" t="s">
        <v>28</v>
      </c>
      <c r="J835" s="18">
        <v>21832</v>
      </c>
      <c r="K835" s="19">
        <v>170454</v>
      </c>
      <c r="L835" s="19">
        <v>12533</v>
      </c>
      <c r="M835" s="20">
        <v>15040</v>
      </c>
      <c r="N835" s="21">
        <v>108306</v>
      </c>
      <c r="O835" s="21">
        <v>3547</v>
      </c>
      <c r="P835" s="22">
        <v>2683</v>
      </c>
      <c r="Q835" s="23">
        <v>23968</v>
      </c>
      <c r="R835" s="23">
        <v>4</v>
      </c>
      <c r="S835" s="24">
        <v>0</v>
      </c>
      <c r="T835" s="25">
        <v>0</v>
      </c>
      <c r="U835" s="25">
        <v>0</v>
      </c>
      <c r="V835" s="18">
        <v>39555</v>
      </c>
      <c r="W835" s="19">
        <v>302728</v>
      </c>
      <c r="X835" s="19">
        <v>16084</v>
      </c>
    </row>
    <row r="836" spans="1:24" x14ac:dyDescent="0.2">
      <c r="A836" s="15">
        <v>2022</v>
      </c>
      <c r="B836" s="16">
        <v>13228</v>
      </c>
      <c r="C836" s="17" t="s">
        <v>822</v>
      </c>
      <c r="D836" s="15" t="s">
        <v>23</v>
      </c>
      <c r="E836" s="17" t="s">
        <v>24</v>
      </c>
      <c r="F836" s="15" t="s">
        <v>25</v>
      </c>
      <c r="G836" s="17" t="s">
        <v>80</v>
      </c>
      <c r="H836" s="17" t="s">
        <v>27</v>
      </c>
      <c r="I836" s="17" t="s">
        <v>36</v>
      </c>
      <c r="J836" s="18">
        <v>10705.4</v>
      </c>
      <c r="K836" s="19">
        <v>93276</v>
      </c>
      <c r="L836" s="19">
        <v>7280</v>
      </c>
      <c r="M836" s="20">
        <v>12867.4</v>
      </c>
      <c r="N836" s="21">
        <v>106418</v>
      </c>
      <c r="O836" s="21">
        <v>1240</v>
      </c>
      <c r="P836" s="22">
        <v>6692.3</v>
      </c>
      <c r="Q836" s="23">
        <v>78121</v>
      </c>
      <c r="R836" s="23">
        <v>5</v>
      </c>
      <c r="S836" s="24" t="s">
        <v>37</v>
      </c>
      <c r="T836" s="25" t="s">
        <v>37</v>
      </c>
      <c r="U836" s="25" t="s">
        <v>37</v>
      </c>
      <c r="V836" s="18">
        <v>30265.1</v>
      </c>
      <c r="W836" s="19">
        <v>277815</v>
      </c>
      <c r="X836" s="19">
        <v>8525</v>
      </c>
    </row>
    <row r="837" spans="1:24" x14ac:dyDescent="0.2">
      <c r="A837" s="15">
        <v>2022</v>
      </c>
      <c r="B837" s="16">
        <v>13292</v>
      </c>
      <c r="C837" s="17" t="s">
        <v>823</v>
      </c>
      <c r="D837" s="15" t="s">
        <v>23</v>
      </c>
      <c r="E837" s="17" t="s">
        <v>24</v>
      </c>
      <c r="F837" s="15" t="s">
        <v>25</v>
      </c>
      <c r="G837" s="17" t="s">
        <v>124</v>
      </c>
      <c r="H837" s="17" t="s">
        <v>31</v>
      </c>
      <c r="I837" s="17" t="s">
        <v>36</v>
      </c>
      <c r="J837" s="18">
        <v>32714</v>
      </c>
      <c r="K837" s="19">
        <v>256543</v>
      </c>
      <c r="L837" s="19">
        <v>18004</v>
      </c>
      <c r="M837" s="20">
        <v>9915</v>
      </c>
      <c r="N837" s="21">
        <v>86063</v>
      </c>
      <c r="O837" s="21">
        <v>2194</v>
      </c>
      <c r="P837" s="22">
        <v>3861</v>
      </c>
      <c r="Q837" s="23">
        <v>13713</v>
      </c>
      <c r="R837" s="23">
        <v>12</v>
      </c>
      <c r="S837" s="24" t="s">
        <v>37</v>
      </c>
      <c r="T837" s="25" t="s">
        <v>37</v>
      </c>
      <c r="U837" s="25" t="s">
        <v>37</v>
      </c>
      <c r="V837" s="18">
        <v>46490</v>
      </c>
      <c r="W837" s="19">
        <v>356319</v>
      </c>
      <c r="X837" s="19">
        <v>20210</v>
      </c>
    </row>
    <row r="838" spans="1:24" x14ac:dyDescent="0.2">
      <c r="A838" s="15">
        <v>2022</v>
      </c>
      <c r="B838" s="16">
        <v>13314</v>
      </c>
      <c r="C838" s="17" t="s">
        <v>824</v>
      </c>
      <c r="D838" s="15" t="s">
        <v>23</v>
      </c>
      <c r="E838" s="17" t="s">
        <v>24</v>
      </c>
      <c r="F838" s="15" t="s">
        <v>25</v>
      </c>
      <c r="G838" s="17" t="s">
        <v>50</v>
      </c>
      <c r="H838" s="17" t="s">
        <v>16</v>
      </c>
      <c r="I838" s="17" t="s">
        <v>196</v>
      </c>
      <c r="J838" s="18">
        <v>26796</v>
      </c>
      <c r="K838" s="19">
        <v>169895</v>
      </c>
      <c r="L838" s="19">
        <v>27096</v>
      </c>
      <c r="M838" s="20">
        <v>34826</v>
      </c>
      <c r="N838" s="21">
        <v>207583</v>
      </c>
      <c r="O838" s="21">
        <v>3364</v>
      </c>
      <c r="P838" s="22">
        <v>8464</v>
      </c>
      <c r="Q838" s="23">
        <v>77769</v>
      </c>
      <c r="R838" s="23">
        <v>2</v>
      </c>
      <c r="S838" s="24">
        <v>0</v>
      </c>
      <c r="T838" s="25">
        <v>0</v>
      </c>
      <c r="U838" s="25">
        <v>0</v>
      </c>
      <c r="V838" s="18">
        <v>70086</v>
      </c>
      <c r="W838" s="19">
        <v>455247</v>
      </c>
      <c r="X838" s="19">
        <v>30462</v>
      </c>
    </row>
    <row r="839" spans="1:24" x14ac:dyDescent="0.2">
      <c r="A839" s="15">
        <v>2022</v>
      </c>
      <c r="B839" s="16">
        <v>13314</v>
      </c>
      <c r="C839" s="17" t="s">
        <v>824</v>
      </c>
      <c r="D839" s="15" t="s">
        <v>23</v>
      </c>
      <c r="E839" s="17" t="s">
        <v>24</v>
      </c>
      <c r="F839" s="15" t="s">
        <v>25</v>
      </c>
      <c r="G839" s="17" t="s">
        <v>258</v>
      </c>
      <c r="H839" s="17" t="s">
        <v>16</v>
      </c>
      <c r="I839" s="17" t="s">
        <v>196</v>
      </c>
      <c r="J839" s="18">
        <v>10393</v>
      </c>
      <c r="K839" s="19">
        <v>66279</v>
      </c>
      <c r="L839" s="19">
        <v>9988</v>
      </c>
      <c r="M839" s="20">
        <v>12144</v>
      </c>
      <c r="N839" s="21">
        <v>109601</v>
      </c>
      <c r="O839" s="21">
        <v>933</v>
      </c>
      <c r="P839" s="22">
        <v>475</v>
      </c>
      <c r="Q839" s="23">
        <v>1809</v>
      </c>
      <c r="R839" s="23">
        <v>142</v>
      </c>
      <c r="S839" s="24">
        <v>0</v>
      </c>
      <c r="T839" s="25">
        <v>0</v>
      </c>
      <c r="U839" s="25">
        <v>0</v>
      </c>
      <c r="V839" s="18">
        <v>23012</v>
      </c>
      <c r="W839" s="19">
        <v>177689</v>
      </c>
      <c r="X839" s="19">
        <v>11063</v>
      </c>
    </row>
    <row r="840" spans="1:24" x14ac:dyDescent="0.2">
      <c r="A840" s="15">
        <v>2022</v>
      </c>
      <c r="B840" s="16">
        <v>13314</v>
      </c>
      <c r="C840" s="17" t="s">
        <v>824</v>
      </c>
      <c r="D840" s="15" t="s">
        <v>23</v>
      </c>
      <c r="E840" s="17" t="s">
        <v>24</v>
      </c>
      <c r="F840" s="15" t="s">
        <v>25</v>
      </c>
      <c r="G840" s="17" t="s">
        <v>195</v>
      </c>
      <c r="H840" s="17" t="s">
        <v>16</v>
      </c>
      <c r="I840" s="17" t="s">
        <v>196</v>
      </c>
      <c r="J840" s="18">
        <v>1617</v>
      </c>
      <c r="K840" s="19">
        <v>12507</v>
      </c>
      <c r="L840" s="19">
        <v>1793</v>
      </c>
      <c r="M840" s="20">
        <v>1799</v>
      </c>
      <c r="N840" s="21">
        <v>13919</v>
      </c>
      <c r="O840" s="21">
        <v>232</v>
      </c>
      <c r="P840" s="22">
        <v>12886</v>
      </c>
      <c r="Q840" s="23">
        <v>249915</v>
      </c>
      <c r="R840" s="23">
        <v>1</v>
      </c>
      <c r="S840" s="24">
        <v>0</v>
      </c>
      <c r="T840" s="25">
        <v>0</v>
      </c>
      <c r="U840" s="25">
        <v>0</v>
      </c>
      <c r="V840" s="18">
        <v>16302</v>
      </c>
      <c r="W840" s="19">
        <v>276341</v>
      </c>
      <c r="X840" s="19">
        <v>2026</v>
      </c>
    </row>
    <row r="841" spans="1:24" x14ac:dyDescent="0.2">
      <c r="A841" s="15">
        <v>2022</v>
      </c>
      <c r="B841" s="16">
        <v>13318</v>
      </c>
      <c r="C841" s="17" t="s">
        <v>825</v>
      </c>
      <c r="D841" s="15" t="s">
        <v>23</v>
      </c>
      <c r="E841" s="17" t="s">
        <v>24</v>
      </c>
      <c r="F841" s="15" t="s">
        <v>25</v>
      </c>
      <c r="G841" s="17" t="s">
        <v>50</v>
      </c>
      <c r="H841" s="17" t="s">
        <v>31</v>
      </c>
      <c r="I841" s="17" t="s">
        <v>826</v>
      </c>
      <c r="J841" s="18">
        <v>40877</v>
      </c>
      <c r="K841" s="19">
        <v>279490</v>
      </c>
      <c r="L841" s="19">
        <v>39137</v>
      </c>
      <c r="M841" s="20">
        <v>9458</v>
      </c>
      <c r="N841" s="21">
        <v>76052</v>
      </c>
      <c r="O841" s="21">
        <v>3465</v>
      </c>
      <c r="P841" s="22">
        <v>12089</v>
      </c>
      <c r="Q841" s="23">
        <v>109967</v>
      </c>
      <c r="R841" s="23">
        <v>541</v>
      </c>
      <c r="S841" s="24" t="s">
        <v>37</v>
      </c>
      <c r="T841" s="25" t="s">
        <v>37</v>
      </c>
      <c r="U841" s="25" t="s">
        <v>37</v>
      </c>
      <c r="V841" s="18">
        <v>62424</v>
      </c>
      <c r="W841" s="19">
        <v>465509</v>
      </c>
      <c r="X841" s="19">
        <v>43143</v>
      </c>
    </row>
    <row r="842" spans="1:24" x14ac:dyDescent="0.2">
      <c r="A842" s="15">
        <v>2022</v>
      </c>
      <c r="B842" s="16">
        <v>13318</v>
      </c>
      <c r="C842" s="17" t="s">
        <v>825</v>
      </c>
      <c r="D842" s="15" t="s">
        <v>23</v>
      </c>
      <c r="E842" s="17" t="s">
        <v>24</v>
      </c>
      <c r="F842" s="15" t="s">
        <v>25</v>
      </c>
      <c r="G842" s="17" t="s">
        <v>258</v>
      </c>
      <c r="H842" s="17" t="s">
        <v>31</v>
      </c>
      <c r="I842" s="17" t="s">
        <v>826</v>
      </c>
      <c r="J842" s="18">
        <v>1245</v>
      </c>
      <c r="K842" s="19">
        <v>7632</v>
      </c>
      <c r="L842" s="19">
        <v>1473</v>
      </c>
      <c r="M842" s="20">
        <v>383</v>
      </c>
      <c r="N842" s="21">
        <v>2695</v>
      </c>
      <c r="O842" s="21">
        <v>212</v>
      </c>
      <c r="P842" s="22">
        <v>67</v>
      </c>
      <c r="Q842" s="23">
        <v>416</v>
      </c>
      <c r="R842" s="23">
        <v>11</v>
      </c>
      <c r="S842" s="24" t="s">
        <v>37</v>
      </c>
      <c r="T842" s="25" t="s">
        <v>37</v>
      </c>
      <c r="U842" s="25" t="s">
        <v>37</v>
      </c>
      <c r="V842" s="18">
        <v>1695</v>
      </c>
      <c r="W842" s="19">
        <v>10743</v>
      </c>
      <c r="X842" s="19">
        <v>1696</v>
      </c>
    </row>
    <row r="843" spans="1:24" x14ac:dyDescent="0.2">
      <c r="A843" s="15">
        <v>2022</v>
      </c>
      <c r="B843" s="16">
        <v>13332</v>
      </c>
      <c r="C843" s="17" t="s">
        <v>827</v>
      </c>
      <c r="D843" s="15" t="s">
        <v>23</v>
      </c>
      <c r="E843" s="17" t="s">
        <v>24</v>
      </c>
      <c r="F843" s="15" t="s">
        <v>25</v>
      </c>
      <c r="G843" s="17" t="s">
        <v>92</v>
      </c>
      <c r="H843" s="17" t="s">
        <v>31</v>
      </c>
      <c r="I843" s="17" t="s">
        <v>93</v>
      </c>
      <c r="J843" s="18">
        <v>40933</v>
      </c>
      <c r="K843" s="19">
        <v>276906</v>
      </c>
      <c r="L843" s="19">
        <v>17419</v>
      </c>
      <c r="M843" s="20">
        <v>8064</v>
      </c>
      <c r="N843" s="21">
        <v>62060</v>
      </c>
      <c r="O843" s="21">
        <v>1639</v>
      </c>
      <c r="P843" s="22">
        <v>19808</v>
      </c>
      <c r="Q843" s="23">
        <v>256268</v>
      </c>
      <c r="R843" s="23">
        <v>11</v>
      </c>
      <c r="S843" s="24" t="s">
        <v>37</v>
      </c>
      <c r="T843" s="25" t="s">
        <v>37</v>
      </c>
      <c r="U843" s="25" t="s">
        <v>37</v>
      </c>
      <c r="V843" s="18">
        <v>68805</v>
      </c>
      <c r="W843" s="19">
        <v>595234</v>
      </c>
      <c r="X843" s="19">
        <v>19069</v>
      </c>
    </row>
    <row r="844" spans="1:24" x14ac:dyDescent="0.2">
      <c r="A844" s="15">
        <v>2022</v>
      </c>
      <c r="B844" s="16">
        <v>13337</v>
      </c>
      <c r="C844" s="17" t="s">
        <v>828</v>
      </c>
      <c r="D844" s="15" t="s">
        <v>23</v>
      </c>
      <c r="E844" s="17" t="s">
        <v>24</v>
      </c>
      <c r="F844" s="15" t="s">
        <v>25</v>
      </c>
      <c r="G844" s="17" t="s">
        <v>241</v>
      </c>
      <c r="H844" s="17" t="s">
        <v>153</v>
      </c>
      <c r="I844" s="17" t="s">
        <v>77</v>
      </c>
      <c r="J844" s="18">
        <v>90586</v>
      </c>
      <c r="K844" s="19">
        <v>881833</v>
      </c>
      <c r="L844" s="19">
        <v>72743</v>
      </c>
      <c r="M844" s="20">
        <v>91079</v>
      </c>
      <c r="N844" s="21">
        <v>1111885</v>
      </c>
      <c r="O844" s="21">
        <v>19376</v>
      </c>
      <c r="P844" s="22">
        <v>83366</v>
      </c>
      <c r="Q844" s="23">
        <v>2059935</v>
      </c>
      <c r="R844" s="23">
        <v>60</v>
      </c>
      <c r="S844" s="24">
        <v>0</v>
      </c>
      <c r="T844" s="25">
        <v>0</v>
      </c>
      <c r="U844" s="25">
        <v>0</v>
      </c>
      <c r="V844" s="18">
        <v>265031</v>
      </c>
      <c r="W844" s="19">
        <v>4053653</v>
      </c>
      <c r="X844" s="19">
        <v>92179</v>
      </c>
    </row>
    <row r="845" spans="1:24" x14ac:dyDescent="0.2">
      <c r="A845" s="15">
        <v>2022</v>
      </c>
      <c r="B845" s="16">
        <v>13337</v>
      </c>
      <c r="C845" s="17" t="s">
        <v>828</v>
      </c>
      <c r="D845" s="15" t="s">
        <v>23</v>
      </c>
      <c r="E845" s="17" t="s">
        <v>24</v>
      </c>
      <c r="F845" s="15" t="s">
        <v>25</v>
      </c>
      <c r="G845" s="17" t="s">
        <v>173</v>
      </c>
      <c r="H845" s="17" t="s">
        <v>153</v>
      </c>
      <c r="I845" s="17" t="s">
        <v>77</v>
      </c>
      <c r="J845" s="18">
        <v>1626</v>
      </c>
      <c r="K845" s="19">
        <v>17372</v>
      </c>
      <c r="L845" s="19">
        <v>1083</v>
      </c>
      <c r="M845" s="20">
        <v>1404</v>
      </c>
      <c r="N845" s="21">
        <v>20374</v>
      </c>
      <c r="O845" s="21">
        <v>223</v>
      </c>
      <c r="P845" s="22">
        <v>0</v>
      </c>
      <c r="Q845" s="23">
        <v>0</v>
      </c>
      <c r="R845" s="23">
        <v>0</v>
      </c>
      <c r="S845" s="24">
        <v>0</v>
      </c>
      <c r="T845" s="25">
        <v>0</v>
      </c>
      <c r="U845" s="25">
        <v>0</v>
      </c>
      <c r="V845" s="18">
        <v>3030</v>
      </c>
      <c r="W845" s="19">
        <v>37746</v>
      </c>
      <c r="X845" s="19">
        <v>1306</v>
      </c>
    </row>
    <row r="846" spans="1:24" x14ac:dyDescent="0.2">
      <c r="A846" s="15">
        <v>2022</v>
      </c>
      <c r="B846" s="16">
        <v>13352</v>
      </c>
      <c r="C846" s="17" t="s">
        <v>829</v>
      </c>
      <c r="D846" s="15" t="s">
        <v>23</v>
      </c>
      <c r="E846" s="17" t="s">
        <v>24</v>
      </c>
      <c r="F846" s="15" t="s">
        <v>25</v>
      </c>
      <c r="G846" s="17" t="s">
        <v>82</v>
      </c>
      <c r="H846" s="17" t="s">
        <v>27</v>
      </c>
      <c r="I846" s="17" t="s">
        <v>36</v>
      </c>
      <c r="J846" s="18">
        <v>2160.1</v>
      </c>
      <c r="K846" s="19">
        <v>11479</v>
      </c>
      <c r="L846" s="19">
        <v>1962</v>
      </c>
      <c r="M846" s="20">
        <v>1332.6</v>
      </c>
      <c r="N846" s="21">
        <v>9906</v>
      </c>
      <c r="O846" s="21">
        <v>275</v>
      </c>
      <c r="P846" s="22">
        <v>0</v>
      </c>
      <c r="Q846" s="23">
        <v>0</v>
      </c>
      <c r="R846" s="23">
        <v>0</v>
      </c>
      <c r="S846" s="24">
        <v>0</v>
      </c>
      <c r="T846" s="25">
        <v>0</v>
      </c>
      <c r="U846" s="25">
        <v>0</v>
      </c>
      <c r="V846" s="18">
        <v>3492.7</v>
      </c>
      <c r="W846" s="19">
        <v>21385</v>
      </c>
      <c r="X846" s="19">
        <v>2237</v>
      </c>
    </row>
    <row r="847" spans="1:24" x14ac:dyDescent="0.2">
      <c r="A847" s="15">
        <v>2022</v>
      </c>
      <c r="B847" s="16">
        <v>13374</v>
      </c>
      <c r="C847" s="17" t="s">
        <v>830</v>
      </c>
      <c r="D847" s="15" t="s">
        <v>39</v>
      </c>
      <c r="E847" s="17" t="s">
        <v>40</v>
      </c>
      <c r="F847" s="15" t="s">
        <v>25</v>
      </c>
      <c r="G847" s="17" t="s">
        <v>57</v>
      </c>
      <c r="H847" s="17" t="s">
        <v>41</v>
      </c>
      <c r="I847" s="17" t="s">
        <v>58</v>
      </c>
      <c r="J847" s="18">
        <v>0</v>
      </c>
      <c r="K847" s="19">
        <v>0</v>
      </c>
      <c r="L847" s="19">
        <v>0</v>
      </c>
      <c r="M847" s="20">
        <v>651869.5</v>
      </c>
      <c r="N847" s="21">
        <v>6847231</v>
      </c>
      <c r="O847" s="21">
        <v>17420</v>
      </c>
      <c r="P847" s="22">
        <v>72153</v>
      </c>
      <c r="Q847" s="23">
        <v>726560</v>
      </c>
      <c r="R847" s="23">
        <v>206</v>
      </c>
      <c r="S847" s="24">
        <v>0</v>
      </c>
      <c r="T847" s="25">
        <v>0</v>
      </c>
      <c r="U847" s="25">
        <v>0</v>
      </c>
      <c r="V847" s="18">
        <v>724022.5</v>
      </c>
      <c r="W847" s="19">
        <v>7573791</v>
      </c>
      <c r="X847" s="19">
        <v>17626</v>
      </c>
    </row>
    <row r="848" spans="1:24" x14ac:dyDescent="0.2">
      <c r="A848" s="15">
        <v>2022</v>
      </c>
      <c r="B848" s="16">
        <v>13374</v>
      </c>
      <c r="C848" s="17" t="s">
        <v>830</v>
      </c>
      <c r="D848" s="15" t="s">
        <v>39</v>
      </c>
      <c r="E848" s="17" t="s">
        <v>40</v>
      </c>
      <c r="F848" s="15" t="s">
        <v>25</v>
      </c>
      <c r="G848" s="17" t="s">
        <v>201</v>
      </c>
      <c r="H848" s="17" t="s">
        <v>41</v>
      </c>
      <c r="I848" s="17" t="s">
        <v>136</v>
      </c>
      <c r="J848" s="18">
        <v>54728</v>
      </c>
      <c r="K848" s="19">
        <v>563997</v>
      </c>
      <c r="L848" s="19">
        <v>61127</v>
      </c>
      <c r="M848" s="20">
        <v>226655</v>
      </c>
      <c r="N848" s="21">
        <v>2575513</v>
      </c>
      <c r="O848" s="21">
        <v>21231</v>
      </c>
      <c r="P848" s="22">
        <v>125514.4</v>
      </c>
      <c r="Q848" s="23">
        <v>1540713</v>
      </c>
      <c r="R848" s="23">
        <v>752</v>
      </c>
      <c r="S848" s="24">
        <v>2590.1</v>
      </c>
      <c r="T848" s="25">
        <v>32471</v>
      </c>
      <c r="U848" s="25">
        <v>1</v>
      </c>
      <c r="V848" s="18">
        <v>409487.5</v>
      </c>
      <c r="W848" s="19">
        <v>4712694</v>
      </c>
      <c r="X848" s="19">
        <v>83111</v>
      </c>
    </row>
    <row r="849" spans="1:24" x14ac:dyDescent="0.2">
      <c r="A849" s="15">
        <v>2022</v>
      </c>
      <c r="B849" s="16">
        <v>13374</v>
      </c>
      <c r="C849" s="17" t="s">
        <v>830</v>
      </c>
      <c r="D849" s="15" t="s">
        <v>39</v>
      </c>
      <c r="E849" s="17" t="s">
        <v>40</v>
      </c>
      <c r="F849" s="15" t="s">
        <v>25</v>
      </c>
      <c r="G849" s="17" t="s">
        <v>510</v>
      </c>
      <c r="H849" s="17" t="s">
        <v>41</v>
      </c>
      <c r="I849" s="17" t="s">
        <v>32</v>
      </c>
      <c r="J849" s="18">
        <v>1600.4</v>
      </c>
      <c r="K849" s="19">
        <v>15977</v>
      </c>
      <c r="L849" s="19">
        <v>1886</v>
      </c>
      <c r="M849" s="20">
        <v>168689.7</v>
      </c>
      <c r="N849" s="21">
        <v>1853922</v>
      </c>
      <c r="O849" s="21">
        <v>2943</v>
      </c>
      <c r="P849" s="22">
        <v>333.7</v>
      </c>
      <c r="Q849" s="23">
        <v>3715</v>
      </c>
      <c r="R849" s="23">
        <v>13</v>
      </c>
      <c r="S849" s="24">
        <v>0</v>
      </c>
      <c r="T849" s="25">
        <v>0</v>
      </c>
      <c r="U849" s="25">
        <v>0</v>
      </c>
      <c r="V849" s="18">
        <v>170623.8</v>
      </c>
      <c r="W849" s="19">
        <v>1873614</v>
      </c>
      <c r="X849" s="19">
        <v>4842</v>
      </c>
    </row>
    <row r="850" spans="1:24" x14ac:dyDescent="0.2">
      <c r="A850" s="15">
        <v>2022</v>
      </c>
      <c r="B850" s="16">
        <v>13374</v>
      </c>
      <c r="C850" s="17" t="s">
        <v>830</v>
      </c>
      <c r="D850" s="15" t="s">
        <v>39</v>
      </c>
      <c r="E850" s="17" t="s">
        <v>40</v>
      </c>
      <c r="F850" s="15" t="s">
        <v>25</v>
      </c>
      <c r="G850" s="17" t="s">
        <v>160</v>
      </c>
      <c r="H850" s="17" t="s">
        <v>41</v>
      </c>
      <c r="I850" s="17" t="s">
        <v>32</v>
      </c>
      <c r="J850" s="18">
        <v>814.9</v>
      </c>
      <c r="K850" s="19">
        <v>9611</v>
      </c>
      <c r="L850" s="19">
        <v>831</v>
      </c>
      <c r="M850" s="20">
        <v>47921.5</v>
      </c>
      <c r="N850" s="21">
        <v>725779</v>
      </c>
      <c r="O850" s="21">
        <v>3920</v>
      </c>
      <c r="P850" s="22">
        <v>6707.7</v>
      </c>
      <c r="Q850" s="23">
        <v>82746</v>
      </c>
      <c r="R850" s="23">
        <v>24</v>
      </c>
      <c r="S850" s="24">
        <v>0</v>
      </c>
      <c r="T850" s="25">
        <v>0</v>
      </c>
      <c r="U850" s="25">
        <v>0</v>
      </c>
      <c r="V850" s="18">
        <v>55444.1</v>
      </c>
      <c r="W850" s="19">
        <v>818136</v>
      </c>
      <c r="X850" s="19">
        <v>4775</v>
      </c>
    </row>
    <row r="851" spans="1:24" x14ac:dyDescent="0.2">
      <c r="A851" s="15">
        <v>2022</v>
      </c>
      <c r="B851" s="16">
        <v>13374</v>
      </c>
      <c r="C851" s="17" t="s">
        <v>830</v>
      </c>
      <c r="D851" s="15" t="s">
        <v>39</v>
      </c>
      <c r="E851" s="17" t="s">
        <v>40</v>
      </c>
      <c r="F851" s="15" t="s">
        <v>25</v>
      </c>
      <c r="G851" s="17" t="s">
        <v>124</v>
      </c>
      <c r="H851" s="17" t="s">
        <v>41</v>
      </c>
      <c r="I851" s="17" t="s">
        <v>32</v>
      </c>
      <c r="J851" s="18">
        <v>27089.9</v>
      </c>
      <c r="K851" s="19">
        <v>293052</v>
      </c>
      <c r="L851" s="19">
        <v>35455</v>
      </c>
      <c r="M851" s="20">
        <v>837387.1</v>
      </c>
      <c r="N851" s="21">
        <v>13779816</v>
      </c>
      <c r="O851" s="21">
        <v>44169</v>
      </c>
      <c r="P851" s="22">
        <v>87565.2</v>
      </c>
      <c r="Q851" s="23">
        <v>1578657</v>
      </c>
      <c r="R851" s="23">
        <v>617</v>
      </c>
      <c r="S851" s="24">
        <v>0</v>
      </c>
      <c r="T851" s="25">
        <v>0</v>
      </c>
      <c r="U851" s="25">
        <v>0</v>
      </c>
      <c r="V851" s="18">
        <v>952042.2</v>
      </c>
      <c r="W851" s="19">
        <v>15651525</v>
      </c>
      <c r="X851" s="19">
        <v>80241</v>
      </c>
    </row>
    <row r="852" spans="1:24" x14ac:dyDescent="0.2">
      <c r="A852" s="15">
        <v>2022</v>
      </c>
      <c r="B852" s="16">
        <v>13374</v>
      </c>
      <c r="C852" s="17" t="s">
        <v>830</v>
      </c>
      <c r="D852" s="15" t="s">
        <v>39</v>
      </c>
      <c r="E852" s="17" t="s">
        <v>40</v>
      </c>
      <c r="F852" s="15" t="s">
        <v>25</v>
      </c>
      <c r="G852" s="17" t="s">
        <v>124</v>
      </c>
      <c r="H852" s="17" t="s">
        <v>41</v>
      </c>
      <c r="I852" s="17" t="s">
        <v>36</v>
      </c>
      <c r="J852" s="18">
        <v>34635.5</v>
      </c>
      <c r="K852" s="19">
        <v>453257</v>
      </c>
      <c r="L852" s="19">
        <v>46834</v>
      </c>
      <c r="M852" s="20">
        <v>263981.8</v>
      </c>
      <c r="N852" s="21">
        <v>3892543</v>
      </c>
      <c r="O852" s="21">
        <v>18846</v>
      </c>
      <c r="P852" s="22">
        <v>45820.7</v>
      </c>
      <c r="Q852" s="23">
        <v>658440</v>
      </c>
      <c r="R852" s="23">
        <v>766</v>
      </c>
      <c r="S852" s="24">
        <v>0</v>
      </c>
      <c r="T852" s="25">
        <v>0</v>
      </c>
      <c r="U852" s="25">
        <v>0</v>
      </c>
      <c r="V852" s="18">
        <v>344438</v>
      </c>
      <c r="W852" s="19">
        <v>5004240</v>
      </c>
      <c r="X852" s="19">
        <v>66446</v>
      </c>
    </row>
    <row r="853" spans="1:24" x14ac:dyDescent="0.2">
      <c r="A853" s="15">
        <v>2022</v>
      </c>
      <c r="B853" s="16">
        <v>13374</v>
      </c>
      <c r="C853" s="17" t="s">
        <v>830</v>
      </c>
      <c r="D853" s="15" t="s">
        <v>39</v>
      </c>
      <c r="E853" s="17" t="s">
        <v>40</v>
      </c>
      <c r="F853" s="15" t="s">
        <v>25</v>
      </c>
      <c r="G853" s="17" t="s">
        <v>203</v>
      </c>
      <c r="H853" s="17" t="s">
        <v>41</v>
      </c>
      <c r="I853" s="17" t="s">
        <v>136</v>
      </c>
      <c r="J853" s="18">
        <v>337656.9</v>
      </c>
      <c r="K853" s="19">
        <v>3052519</v>
      </c>
      <c r="L853" s="19">
        <v>453240</v>
      </c>
      <c r="M853" s="20">
        <v>831056.4</v>
      </c>
      <c r="N853" s="21">
        <v>7708053</v>
      </c>
      <c r="O853" s="21">
        <v>103999</v>
      </c>
      <c r="P853" s="22">
        <v>119346.3</v>
      </c>
      <c r="Q853" s="23">
        <v>1177252</v>
      </c>
      <c r="R853" s="23">
        <v>652</v>
      </c>
      <c r="S853" s="24">
        <v>506.7</v>
      </c>
      <c r="T853" s="25">
        <v>3253</v>
      </c>
      <c r="U853" s="25">
        <v>1</v>
      </c>
      <c r="V853" s="18">
        <v>1288566.3</v>
      </c>
      <c r="W853" s="19">
        <v>11941077</v>
      </c>
      <c r="X853" s="19">
        <v>557892</v>
      </c>
    </row>
    <row r="854" spans="1:24" x14ac:dyDescent="0.2">
      <c r="A854" s="15">
        <v>2022</v>
      </c>
      <c r="B854" s="16">
        <v>13374</v>
      </c>
      <c r="C854" s="17" t="s">
        <v>830</v>
      </c>
      <c r="D854" s="15" t="s">
        <v>39</v>
      </c>
      <c r="E854" s="17" t="s">
        <v>40</v>
      </c>
      <c r="F854" s="15" t="s">
        <v>25</v>
      </c>
      <c r="G854" s="17" t="s">
        <v>30</v>
      </c>
      <c r="H854" s="17" t="s">
        <v>41</v>
      </c>
      <c r="I854" s="17" t="s">
        <v>32</v>
      </c>
      <c r="J854" s="18">
        <v>129991.2</v>
      </c>
      <c r="K854" s="19">
        <v>1445166</v>
      </c>
      <c r="L854" s="19">
        <v>80612</v>
      </c>
      <c r="M854" s="20">
        <v>392109.8</v>
      </c>
      <c r="N854" s="21">
        <v>5183910</v>
      </c>
      <c r="O854" s="21">
        <v>34129</v>
      </c>
      <c r="P854" s="22">
        <v>108409.7</v>
      </c>
      <c r="Q854" s="23">
        <v>1424952</v>
      </c>
      <c r="R854" s="23">
        <v>914</v>
      </c>
      <c r="S854" s="24">
        <v>10884.2</v>
      </c>
      <c r="T854" s="25">
        <v>123250</v>
      </c>
      <c r="U854" s="25">
        <v>1</v>
      </c>
      <c r="V854" s="18">
        <v>641394.9</v>
      </c>
      <c r="W854" s="19">
        <v>8177278</v>
      </c>
      <c r="X854" s="19">
        <v>115656</v>
      </c>
    </row>
    <row r="855" spans="1:24" x14ac:dyDescent="0.2">
      <c r="A855" s="15">
        <v>2022</v>
      </c>
      <c r="B855" s="16">
        <v>13374</v>
      </c>
      <c r="C855" s="17" t="s">
        <v>830</v>
      </c>
      <c r="D855" s="15" t="s">
        <v>39</v>
      </c>
      <c r="E855" s="17" t="s">
        <v>40</v>
      </c>
      <c r="F855" s="15" t="s">
        <v>25</v>
      </c>
      <c r="G855" s="17" t="s">
        <v>134</v>
      </c>
      <c r="H855" s="17" t="s">
        <v>41</v>
      </c>
      <c r="I855" s="17" t="s">
        <v>136</v>
      </c>
      <c r="J855" s="18">
        <v>541.1</v>
      </c>
      <c r="K855" s="19">
        <v>7469</v>
      </c>
      <c r="L855" s="19">
        <v>741</v>
      </c>
      <c r="M855" s="20">
        <v>85006.3</v>
      </c>
      <c r="N855" s="21">
        <v>1102920</v>
      </c>
      <c r="O855" s="21">
        <v>11634</v>
      </c>
      <c r="P855" s="22">
        <v>28882.9</v>
      </c>
      <c r="Q855" s="23">
        <v>372693</v>
      </c>
      <c r="R855" s="23">
        <v>144</v>
      </c>
      <c r="S855" s="24">
        <v>0</v>
      </c>
      <c r="T855" s="25">
        <v>0</v>
      </c>
      <c r="U855" s="25">
        <v>0</v>
      </c>
      <c r="V855" s="18">
        <v>114430.3</v>
      </c>
      <c r="W855" s="19">
        <v>1483082</v>
      </c>
      <c r="X855" s="19">
        <v>12519</v>
      </c>
    </row>
    <row r="856" spans="1:24" x14ac:dyDescent="0.2">
      <c r="A856" s="15">
        <v>2022</v>
      </c>
      <c r="B856" s="16">
        <v>13374</v>
      </c>
      <c r="C856" s="17" t="s">
        <v>830</v>
      </c>
      <c r="D856" s="15" t="s">
        <v>39</v>
      </c>
      <c r="E856" s="17" t="s">
        <v>40</v>
      </c>
      <c r="F856" s="15" t="s">
        <v>25</v>
      </c>
      <c r="G856" s="17" t="s">
        <v>82</v>
      </c>
      <c r="H856" s="17" t="s">
        <v>41</v>
      </c>
      <c r="I856" s="17" t="s">
        <v>32</v>
      </c>
      <c r="J856" s="18">
        <v>0</v>
      </c>
      <c r="K856" s="19">
        <v>0</v>
      </c>
      <c r="L856" s="19">
        <v>0</v>
      </c>
      <c r="M856" s="20">
        <v>16973.2</v>
      </c>
      <c r="N856" s="21">
        <v>271923</v>
      </c>
      <c r="O856" s="21">
        <v>47</v>
      </c>
      <c r="P856" s="22">
        <v>0</v>
      </c>
      <c r="Q856" s="23">
        <v>0</v>
      </c>
      <c r="R856" s="23">
        <v>0</v>
      </c>
      <c r="S856" s="24">
        <v>0</v>
      </c>
      <c r="T856" s="25">
        <v>0</v>
      </c>
      <c r="U856" s="25">
        <v>0</v>
      </c>
      <c r="V856" s="18">
        <v>16973.2</v>
      </c>
      <c r="W856" s="19">
        <v>271923</v>
      </c>
      <c r="X856" s="19">
        <v>47</v>
      </c>
    </row>
    <row r="857" spans="1:24" x14ac:dyDescent="0.2">
      <c r="A857" s="15">
        <v>2022</v>
      </c>
      <c r="B857" s="16">
        <v>13374</v>
      </c>
      <c r="C857" s="17" t="s">
        <v>830</v>
      </c>
      <c r="D857" s="15" t="s">
        <v>39</v>
      </c>
      <c r="E857" s="17" t="s">
        <v>40</v>
      </c>
      <c r="F857" s="15" t="s">
        <v>25</v>
      </c>
      <c r="G857" s="17" t="s">
        <v>82</v>
      </c>
      <c r="H857" s="17" t="s">
        <v>41</v>
      </c>
      <c r="I857" s="17" t="s">
        <v>36</v>
      </c>
      <c r="J857" s="18">
        <v>0</v>
      </c>
      <c r="K857" s="19">
        <v>0</v>
      </c>
      <c r="L857" s="19">
        <v>0</v>
      </c>
      <c r="M857" s="20">
        <v>187610.4</v>
      </c>
      <c r="N857" s="21">
        <v>2708323</v>
      </c>
      <c r="O857" s="21">
        <v>3012</v>
      </c>
      <c r="P857" s="22">
        <v>139424.5</v>
      </c>
      <c r="Q857" s="23">
        <v>1821816</v>
      </c>
      <c r="R857" s="23">
        <v>288</v>
      </c>
      <c r="S857" s="24">
        <v>0</v>
      </c>
      <c r="T857" s="25">
        <v>0</v>
      </c>
      <c r="U857" s="25">
        <v>0</v>
      </c>
      <c r="V857" s="18">
        <v>327034.90000000002</v>
      </c>
      <c r="W857" s="19">
        <v>4530139</v>
      </c>
      <c r="X857" s="19">
        <v>3300</v>
      </c>
    </row>
    <row r="858" spans="1:24" x14ac:dyDescent="0.2">
      <c r="A858" s="15">
        <v>2022</v>
      </c>
      <c r="B858" s="16">
        <v>13374</v>
      </c>
      <c r="C858" s="17" t="s">
        <v>830</v>
      </c>
      <c r="D858" s="15" t="s">
        <v>39</v>
      </c>
      <c r="E858" s="17" t="s">
        <v>40</v>
      </c>
      <c r="F858" s="15" t="s">
        <v>25</v>
      </c>
      <c r="G858" s="17" t="s">
        <v>511</v>
      </c>
      <c r="H858" s="17" t="s">
        <v>41</v>
      </c>
      <c r="I858" s="17" t="s">
        <v>136</v>
      </c>
      <c r="J858" s="18">
        <v>1231.4000000000001</v>
      </c>
      <c r="K858" s="19">
        <v>15899</v>
      </c>
      <c r="L858" s="19">
        <v>815</v>
      </c>
      <c r="M858" s="20">
        <v>133784.9</v>
      </c>
      <c r="N858" s="21">
        <v>1569597</v>
      </c>
      <c r="O858" s="21">
        <v>13492</v>
      </c>
      <c r="P858" s="22">
        <v>25364.6</v>
      </c>
      <c r="Q858" s="23">
        <v>287578</v>
      </c>
      <c r="R858" s="23">
        <v>156</v>
      </c>
      <c r="S858" s="24">
        <v>0</v>
      </c>
      <c r="T858" s="25">
        <v>0</v>
      </c>
      <c r="U858" s="25">
        <v>0</v>
      </c>
      <c r="V858" s="18">
        <v>160380.9</v>
      </c>
      <c r="W858" s="19">
        <v>1873074</v>
      </c>
      <c r="X858" s="19">
        <v>14463</v>
      </c>
    </row>
    <row r="859" spans="1:24" x14ac:dyDescent="0.2">
      <c r="A859" s="15">
        <v>2022</v>
      </c>
      <c r="B859" s="16">
        <v>13374</v>
      </c>
      <c r="C859" s="17" t="s">
        <v>830</v>
      </c>
      <c r="D859" s="15" t="s">
        <v>39</v>
      </c>
      <c r="E859" s="17" t="s">
        <v>40</v>
      </c>
      <c r="F859" s="15" t="s">
        <v>25</v>
      </c>
      <c r="G859" s="17" t="s">
        <v>122</v>
      </c>
      <c r="H859" s="17" t="s">
        <v>41</v>
      </c>
      <c r="I859" s="17" t="s">
        <v>32</v>
      </c>
      <c r="J859" s="18">
        <v>13828.4</v>
      </c>
      <c r="K859" s="19">
        <v>129631</v>
      </c>
      <c r="L859" s="19">
        <v>6769</v>
      </c>
      <c r="M859" s="20">
        <v>802134.5</v>
      </c>
      <c r="N859" s="21">
        <v>8928136</v>
      </c>
      <c r="O859" s="21">
        <v>38272</v>
      </c>
      <c r="P859" s="22">
        <v>40830</v>
      </c>
      <c r="Q859" s="23">
        <v>485893</v>
      </c>
      <c r="R859" s="23">
        <v>248</v>
      </c>
      <c r="S859" s="24">
        <v>13842.7</v>
      </c>
      <c r="T859" s="25">
        <v>127407</v>
      </c>
      <c r="U859" s="25">
        <v>2</v>
      </c>
      <c r="V859" s="18">
        <v>870635.6</v>
      </c>
      <c r="W859" s="19">
        <v>9671067</v>
      </c>
      <c r="X859" s="19">
        <v>45291</v>
      </c>
    </row>
    <row r="860" spans="1:24" x14ac:dyDescent="0.2">
      <c r="A860" s="15">
        <v>2022</v>
      </c>
      <c r="B860" s="16">
        <v>13374</v>
      </c>
      <c r="C860" s="17" t="s">
        <v>830</v>
      </c>
      <c r="D860" s="15" t="s">
        <v>39</v>
      </c>
      <c r="E860" s="17" t="s">
        <v>40</v>
      </c>
      <c r="F860" s="15" t="s">
        <v>25</v>
      </c>
      <c r="G860" s="17" t="s">
        <v>42</v>
      </c>
      <c r="H860" s="17" t="s">
        <v>41</v>
      </c>
      <c r="I860" s="17" t="s">
        <v>43</v>
      </c>
      <c r="J860" s="18">
        <v>117976.5</v>
      </c>
      <c r="K860" s="19">
        <v>1576283</v>
      </c>
      <c r="L860" s="19">
        <v>192516</v>
      </c>
      <c r="M860" s="20">
        <v>774659.8</v>
      </c>
      <c r="N860" s="21">
        <v>9571972</v>
      </c>
      <c r="O860" s="21">
        <v>55279</v>
      </c>
      <c r="P860" s="22">
        <v>259710.9</v>
      </c>
      <c r="Q860" s="23">
        <v>3938240</v>
      </c>
      <c r="R860" s="23">
        <v>1240</v>
      </c>
      <c r="S860" s="24">
        <v>3383.5</v>
      </c>
      <c r="T860" s="25">
        <v>58074</v>
      </c>
      <c r="U860" s="25">
        <v>1</v>
      </c>
      <c r="V860" s="18">
        <v>1155730.7</v>
      </c>
      <c r="W860" s="19">
        <v>15144569</v>
      </c>
      <c r="X860" s="19">
        <v>249036</v>
      </c>
    </row>
    <row r="861" spans="1:24" x14ac:dyDescent="0.2">
      <c r="A861" s="15">
        <v>2022</v>
      </c>
      <c r="B861" s="16">
        <v>13374</v>
      </c>
      <c r="C861" s="17" t="s">
        <v>830</v>
      </c>
      <c r="D861" s="15" t="s">
        <v>39</v>
      </c>
      <c r="E861" s="17" t="s">
        <v>40</v>
      </c>
      <c r="F861" s="15" t="s">
        <v>25</v>
      </c>
      <c r="G861" s="17" t="s">
        <v>161</v>
      </c>
      <c r="H861" s="17" t="s">
        <v>41</v>
      </c>
      <c r="I861" s="17" t="s">
        <v>32</v>
      </c>
      <c r="J861" s="18">
        <v>46195.199999999997</v>
      </c>
      <c r="K861" s="19">
        <v>785894</v>
      </c>
      <c r="L861" s="19">
        <v>60717</v>
      </c>
      <c r="M861" s="20">
        <v>424001.4</v>
      </c>
      <c r="N861" s="21">
        <v>7168051</v>
      </c>
      <c r="O861" s="21">
        <v>32045</v>
      </c>
      <c r="P861" s="22">
        <v>42609.2</v>
      </c>
      <c r="Q861" s="23">
        <v>785320</v>
      </c>
      <c r="R861" s="23">
        <v>1542</v>
      </c>
      <c r="S861" s="24">
        <v>0</v>
      </c>
      <c r="T861" s="25">
        <v>0</v>
      </c>
      <c r="U861" s="25">
        <v>0</v>
      </c>
      <c r="V861" s="18">
        <v>512805.8</v>
      </c>
      <c r="W861" s="19">
        <v>8739265</v>
      </c>
      <c r="X861" s="19">
        <v>94304</v>
      </c>
    </row>
    <row r="862" spans="1:24" x14ac:dyDescent="0.2">
      <c r="A862" s="15">
        <v>2022</v>
      </c>
      <c r="B862" s="16">
        <v>13374</v>
      </c>
      <c r="C862" s="17" t="s">
        <v>830</v>
      </c>
      <c r="D862" s="15" t="s">
        <v>39</v>
      </c>
      <c r="E862" s="17" t="s">
        <v>40</v>
      </c>
      <c r="F862" s="15" t="s">
        <v>25</v>
      </c>
      <c r="G862" s="17" t="s">
        <v>168</v>
      </c>
      <c r="H862" s="17" t="s">
        <v>41</v>
      </c>
      <c r="I862" s="17" t="s">
        <v>346</v>
      </c>
      <c r="J862" s="18">
        <v>0</v>
      </c>
      <c r="K862" s="19">
        <v>0</v>
      </c>
      <c r="L862" s="19">
        <v>0</v>
      </c>
      <c r="M862" s="20">
        <v>21150.400000000001</v>
      </c>
      <c r="N862" s="21">
        <v>237381</v>
      </c>
      <c r="O862" s="21">
        <v>112</v>
      </c>
      <c r="P862" s="22">
        <v>10558.9</v>
      </c>
      <c r="Q862" s="23">
        <v>126367</v>
      </c>
      <c r="R862" s="23">
        <v>9</v>
      </c>
      <c r="S862" s="24">
        <v>0</v>
      </c>
      <c r="T862" s="25">
        <v>0</v>
      </c>
      <c r="U862" s="25">
        <v>0</v>
      </c>
      <c r="V862" s="18">
        <v>31709.3</v>
      </c>
      <c r="W862" s="19">
        <v>363748</v>
      </c>
      <c r="X862" s="19">
        <v>121</v>
      </c>
    </row>
    <row r="863" spans="1:24" x14ac:dyDescent="0.2">
      <c r="A863" s="15">
        <v>2022</v>
      </c>
      <c r="B863" s="16">
        <v>13374</v>
      </c>
      <c r="C863" s="17" t="s">
        <v>830</v>
      </c>
      <c r="D863" s="15" t="s">
        <v>39</v>
      </c>
      <c r="E863" s="17" t="s">
        <v>40</v>
      </c>
      <c r="F863" s="15" t="s">
        <v>25</v>
      </c>
      <c r="G863" s="17" t="s">
        <v>44</v>
      </c>
      <c r="H863" s="17" t="s">
        <v>41</v>
      </c>
      <c r="I863" s="17" t="s">
        <v>32</v>
      </c>
      <c r="J863" s="18">
        <v>59037.7</v>
      </c>
      <c r="K863" s="19">
        <v>675049</v>
      </c>
      <c r="L863" s="19">
        <v>47584</v>
      </c>
      <c r="M863" s="20">
        <v>1331839.8999999999</v>
      </c>
      <c r="N863" s="21">
        <v>19467078</v>
      </c>
      <c r="O863" s="21">
        <v>76400</v>
      </c>
      <c r="P863" s="22">
        <v>168409.1</v>
      </c>
      <c r="Q863" s="23">
        <v>2593219</v>
      </c>
      <c r="R863" s="23">
        <v>1151</v>
      </c>
      <c r="S863" s="24">
        <v>13039.1</v>
      </c>
      <c r="T863" s="25">
        <v>200064</v>
      </c>
      <c r="U863" s="25">
        <v>2</v>
      </c>
      <c r="V863" s="18">
        <v>1572325.8</v>
      </c>
      <c r="W863" s="19">
        <v>22935410</v>
      </c>
      <c r="X863" s="19">
        <v>125137</v>
      </c>
    </row>
    <row r="864" spans="1:24" x14ac:dyDescent="0.2">
      <c r="A864" s="15">
        <v>2022</v>
      </c>
      <c r="B864" s="16">
        <v>13374</v>
      </c>
      <c r="C864" s="17" t="s">
        <v>830</v>
      </c>
      <c r="D864" s="15" t="s">
        <v>39</v>
      </c>
      <c r="E864" s="17" t="s">
        <v>40</v>
      </c>
      <c r="F864" s="15" t="s">
        <v>25</v>
      </c>
      <c r="G864" s="17" t="s">
        <v>180</v>
      </c>
      <c r="H864" s="17" t="s">
        <v>41</v>
      </c>
      <c r="I864" s="17" t="s">
        <v>136</v>
      </c>
      <c r="J864" s="18">
        <v>458.9</v>
      </c>
      <c r="K864" s="19">
        <v>5874</v>
      </c>
      <c r="L864" s="19">
        <v>540</v>
      </c>
      <c r="M864" s="20">
        <v>82503.3</v>
      </c>
      <c r="N864" s="21">
        <v>993293</v>
      </c>
      <c r="O864" s="21">
        <v>7699</v>
      </c>
      <c r="P864" s="22">
        <v>14829.2</v>
      </c>
      <c r="Q864" s="23">
        <v>159665</v>
      </c>
      <c r="R864" s="23">
        <v>65</v>
      </c>
      <c r="S864" s="24">
        <v>0</v>
      </c>
      <c r="T864" s="25">
        <v>0</v>
      </c>
      <c r="U864" s="25">
        <v>0</v>
      </c>
      <c r="V864" s="18">
        <v>97791.4</v>
      </c>
      <c r="W864" s="19">
        <v>1158832</v>
      </c>
      <c r="X864" s="19">
        <v>8304</v>
      </c>
    </row>
    <row r="865" spans="1:24" x14ac:dyDescent="0.2">
      <c r="A865" s="15">
        <v>2022</v>
      </c>
      <c r="B865" s="16">
        <v>13374</v>
      </c>
      <c r="C865" s="17" t="s">
        <v>830</v>
      </c>
      <c r="D865" s="15" t="s">
        <v>39</v>
      </c>
      <c r="E865" s="17" t="s">
        <v>40</v>
      </c>
      <c r="F865" s="15" t="s">
        <v>25</v>
      </c>
      <c r="G865" s="17" t="s">
        <v>33</v>
      </c>
      <c r="H865" s="17" t="s">
        <v>41</v>
      </c>
      <c r="I865" s="17" t="s">
        <v>32</v>
      </c>
      <c r="J865" s="18">
        <v>0</v>
      </c>
      <c r="K865" s="19">
        <v>0</v>
      </c>
      <c r="L865" s="19">
        <v>0</v>
      </c>
      <c r="M865" s="20">
        <v>59657.5</v>
      </c>
      <c r="N865" s="21">
        <v>1012402</v>
      </c>
      <c r="O865" s="21">
        <v>1675</v>
      </c>
      <c r="P865" s="22">
        <v>0</v>
      </c>
      <c r="Q865" s="23">
        <v>0</v>
      </c>
      <c r="R865" s="23">
        <v>0</v>
      </c>
      <c r="S865" s="24">
        <v>0</v>
      </c>
      <c r="T865" s="25">
        <v>0</v>
      </c>
      <c r="U865" s="25">
        <v>0</v>
      </c>
      <c r="V865" s="18">
        <v>59657.5</v>
      </c>
      <c r="W865" s="19">
        <v>1012402</v>
      </c>
      <c r="X865" s="19">
        <v>1675</v>
      </c>
    </row>
    <row r="866" spans="1:24" x14ac:dyDescent="0.2">
      <c r="A866" s="15">
        <v>2022</v>
      </c>
      <c r="B866" s="16">
        <v>13374</v>
      </c>
      <c r="C866" s="17" t="s">
        <v>830</v>
      </c>
      <c r="D866" s="15" t="s">
        <v>91</v>
      </c>
      <c r="E866" s="17" t="s">
        <v>24</v>
      </c>
      <c r="F866" s="15" t="s">
        <v>25</v>
      </c>
      <c r="G866" s="17" t="s">
        <v>92</v>
      </c>
      <c r="H866" s="17" t="s">
        <v>41</v>
      </c>
      <c r="I866" s="17" t="s">
        <v>93</v>
      </c>
      <c r="J866" s="18">
        <v>423808.8</v>
      </c>
      <c r="K866" s="19">
        <v>2990968</v>
      </c>
      <c r="L866" s="19">
        <v>187010</v>
      </c>
      <c r="M866" s="20">
        <v>701081.1</v>
      </c>
      <c r="N866" s="21">
        <v>8322513</v>
      </c>
      <c r="O866" s="21">
        <v>60141</v>
      </c>
      <c r="P866" s="22">
        <v>110770.4</v>
      </c>
      <c r="Q866" s="23">
        <v>1445279</v>
      </c>
      <c r="R866" s="23">
        <v>733</v>
      </c>
      <c r="S866" s="24">
        <v>0</v>
      </c>
      <c r="T866" s="25">
        <v>0</v>
      </c>
      <c r="U866" s="25">
        <v>0</v>
      </c>
      <c r="V866" s="18">
        <v>1235660.3</v>
      </c>
      <c r="W866" s="19">
        <v>12758760</v>
      </c>
      <c r="X866" s="19">
        <v>247884</v>
      </c>
    </row>
    <row r="867" spans="1:24" x14ac:dyDescent="0.2">
      <c r="A867" s="15">
        <v>2022</v>
      </c>
      <c r="B867" s="16">
        <v>13407</v>
      </c>
      <c r="C867" s="17" t="s">
        <v>831</v>
      </c>
      <c r="D867" s="15" t="s">
        <v>23</v>
      </c>
      <c r="E867" s="17" t="s">
        <v>24</v>
      </c>
      <c r="F867" s="15" t="s">
        <v>25</v>
      </c>
      <c r="G867" s="17" t="s">
        <v>192</v>
      </c>
      <c r="H867" s="17" t="s">
        <v>51</v>
      </c>
      <c r="I867" s="17" t="s">
        <v>340</v>
      </c>
      <c r="J867" s="18">
        <v>1454954</v>
      </c>
      <c r="K867" s="19">
        <v>10299680</v>
      </c>
      <c r="L867" s="19">
        <v>886142</v>
      </c>
      <c r="M867" s="20">
        <v>540816.6</v>
      </c>
      <c r="N867" s="21">
        <v>5031219</v>
      </c>
      <c r="O867" s="21">
        <v>113116</v>
      </c>
      <c r="P867" s="22">
        <v>540210.19999999995</v>
      </c>
      <c r="Q867" s="23">
        <v>5687160</v>
      </c>
      <c r="R867" s="23">
        <v>1556</v>
      </c>
      <c r="S867" s="24">
        <v>698.6</v>
      </c>
      <c r="T867" s="25">
        <v>7176</v>
      </c>
      <c r="U867" s="25">
        <v>1</v>
      </c>
      <c r="V867" s="18">
        <v>2536679.4</v>
      </c>
      <c r="W867" s="19">
        <v>21025235</v>
      </c>
      <c r="X867" s="19">
        <v>1000815</v>
      </c>
    </row>
    <row r="868" spans="1:24" x14ac:dyDescent="0.2">
      <c r="A868" s="15">
        <v>2022</v>
      </c>
      <c r="B868" s="16">
        <v>13407</v>
      </c>
      <c r="C868" s="17" t="s">
        <v>831</v>
      </c>
      <c r="D868" s="15" t="s">
        <v>112</v>
      </c>
      <c r="E868" s="17" t="s">
        <v>113</v>
      </c>
      <c r="F868" s="15" t="s">
        <v>25</v>
      </c>
      <c r="G868" s="17" t="s">
        <v>192</v>
      </c>
      <c r="H868" s="17" t="s">
        <v>51</v>
      </c>
      <c r="I868" s="17" t="s">
        <v>340</v>
      </c>
      <c r="J868" s="18">
        <v>0</v>
      </c>
      <c r="K868" s="19">
        <v>0</v>
      </c>
      <c r="L868" s="19">
        <v>0</v>
      </c>
      <c r="M868" s="20">
        <v>22156.6</v>
      </c>
      <c r="N868" s="21">
        <v>2713172</v>
      </c>
      <c r="O868" s="21">
        <v>181</v>
      </c>
      <c r="P868" s="22">
        <v>327</v>
      </c>
      <c r="Q868" s="23">
        <v>70237</v>
      </c>
      <c r="R868" s="23">
        <v>2</v>
      </c>
      <c r="S868" s="24" t="s">
        <v>37</v>
      </c>
      <c r="T868" s="25" t="s">
        <v>37</v>
      </c>
      <c r="U868" s="25" t="s">
        <v>37</v>
      </c>
      <c r="V868" s="18">
        <v>22483.599999999999</v>
      </c>
      <c r="W868" s="19">
        <v>2783409</v>
      </c>
      <c r="X868" s="19">
        <v>183</v>
      </c>
    </row>
    <row r="869" spans="1:24" x14ac:dyDescent="0.2">
      <c r="A869" s="15">
        <v>2022</v>
      </c>
      <c r="B869" s="16">
        <v>13412</v>
      </c>
      <c r="C869" s="17" t="s">
        <v>832</v>
      </c>
      <c r="D869" s="15" t="s">
        <v>23</v>
      </c>
      <c r="E869" s="17" t="s">
        <v>24</v>
      </c>
      <c r="F869" s="15" t="s">
        <v>25</v>
      </c>
      <c r="G869" s="17" t="s">
        <v>26</v>
      </c>
      <c r="H869" s="17" t="s">
        <v>27</v>
      </c>
      <c r="I869" s="17" t="s">
        <v>28</v>
      </c>
      <c r="J869" s="18">
        <v>13944</v>
      </c>
      <c r="K869" s="19">
        <v>114314</v>
      </c>
      <c r="L869" s="19">
        <v>8022</v>
      </c>
      <c r="M869" s="20">
        <v>14543</v>
      </c>
      <c r="N869" s="21">
        <v>112299</v>
      </c>
      <c r="O869" s="21">
        <v>3122</v>
      </c>
      <c r="P869" s="22">
        <v>6736</v>
      </c>
      <c r="Q869" s="23">
        <v>98542</v>
      </c>
      <c r="R869" s="23">
        <v>4</v>
      </c>
      <c r="S869" s="24">
        <v>0</v>
      </c>
      <c r="T869" s="25">
        <v>0</v>
      </c>
      <c r="U869" s="25">
        <v>0</v>
      </c>
      <c r="V869" s="18">
        <v>35223</v>
      </c>
      <c r="W869" s="19">
        <v>325155</v>
      </c>
      <c r="X869" s="19">
        <v>11148</v>
      </c>
    </row>
    <row r="870" spans="1:24" x14ac:dyDescent="0.2">
      <c r="A870" s="15">
        <v>2022</v>
      </c>
      <c r="B870" s="16">
        <v>13416</v>
      </c>
      <c r="C870" s="17" t="s">
        <v>833</v>
      </c>
      <c r="D870" s="15" t="s">
        <v>23</v>
      </c>
      <c r="E870" s="17" t="s">
        <v>24</v>
      </c>
      <c r="F870" s="15" t="s">
        <v>25</v>
      </c>
      <c r="G870" s="17" t="s">
        <v>67</v>
      </c>
      <c r="H870" s="17" t="s">
        <v>27</v>
      </c>
      <c r="I870" s="17" t="s">
        <v>108</v>
      </c>
      <c r="J870" s="18">
        <v>30299.4</v>
      </c>
      <c r="K870" s="19">
        <v>248292</v>
      </c>
      <c r="L870" s="19">
        <v>20249</v>
      </c>
      <c r="M870" s="20">
        <v>18819.5</v>
      </c>
      <c r="N870" s="21">
        <v>183608</v>
      </c>
      <c r="O870" s="21">
        <v>3658</v>
      </c>
      <c r="P870" s="22">
        <v>1381.9</v>
      </c>
      <c r="Q870" s="23">
        <v>17977</v>
      </c>
      <c r="R870" s="23">
        <v>4</v>
      </c>
      <c r="S870" s="24" t="s">
        <v>37</v>
      </c>
      <c r="T870" s="25" t="s">
        <v>37</v>
      </c>
      <c r="U870" s="25" t="s">
        <v>37</v>
      </c>
      <c r="V870" s="18">
        <v>50500.800000000003</v>
      </c>
      <c r="W870" s="19">
        <v>449877</v>
      </c>
      <c r="X870" s="19">
        <v>23911</v>
      </c>
    </row>
    <row r="871" spans="1:24" x14ac:dyDescent="0.2">
      <c r="A871" s="15">
        <v>2022</v>
      </c>
      <c r="B871" s="16">
        <v>13418</v>
      </c>
      <c r="C871" s="17" t="s">
        <v>834</v>
      </c>
      <c r="D871" s="15" t="s">
        <v>23</v>
      </c>
      <c r="E871" s="17" t="s">
        <v>24</v>
      </c>
      <c r="F871" s="15" t="s">
        <v>25</v>
      </c>
      <c r="G871" s="17" t="s">
        <v>92</v>
      </c>
      <c r="H871" s="17" t="s">
        <v>27</v>
      </c>
      <c r="I871" s="17" t="s">
        <v>93</v>
      </c>
      <c r="J871" s="18">
        <v>89363.9</v>
      </c>
      <c r="K871" s="19">
        <v>659650</v>
      </c>
      <c r="L871" s="19">
        <v>45582</v>
      </c>
      <c r="M871" s="20">
        <v>60683.7</v>
      </c>
      <c r="N871" s="21">
        <v>479757</v>
      </c>
      <c r="O871" s="21">
        <v>6905</v>
      </c>
      <c r="P871" s="22">
        <v>58880.2</v>
      </c>
      <c r="Q871" s="23">
        <v>631702</v>
      </c>
      <c r="R871" s="23">
        <v>16</v>
      </c>
      <c r="S871" s="24">
        <v>0</v>
      </c>
      <c r="T871" s="25">
        <v>0</v>
      </c>
      <c r="U871" s="25">
        <v>0</v>
      </c>
      <c r="V871" s="18">
        <v>208927.8</v>
      </c>
      <c r="W871" s="19">
        <v>1771109</v>
      </c>
      <c r="X871" s="19">
        <v>52503</v>
      </c>
    </row>
    <row r="872" spans="1:24" x14ac:dyDescent="0.2">
      <c r="A872" s="15">
        <v>2022</v>
      </c>
      <c r="B872" s="16">
        <v>13437</v>
      </c>
      <c r="C872" s="17" t="s">
        <v>835</v>
      </c>
      <c r="D872" s="15" t="s">
        <v>23</v>
      </c>
      <c r="E872" s="17" t="s">
        <v>24</v>
      </c>
      <c r="F872" s="15" t="s">
        <v>25</v>
      </c>
      <c r="G872" s="17" t="s">
        <v>98</v>
      </c>
      <c r="H872" s="17" t="s">
        <v>27</v>
      </c>
      <c r="I872" s="17" t="s">
        <v>28</v>
      </c>
      <c r="J872" s="18">
        <v>2184</v>
      </c>
      <c r="K872" s="19">
        <v>20311</v>
      </c>
      <c r="L872" s="19">
        <v>1498</v>
      </c>
      <c r="M872" s="20">
        <v>2115</v>
      </c>
      <c r="N872" s="21">
        <v>18753</v>
      </c>
      <c r="O872" s="21">
        <v>334</v>
      </c>
      <c r="P872" s="22">
        <v>4953</v>
      </c>
      <c r="Q872" s="23">
        <v>63173</v>
      </c>
      <c r="R872" s="23">
        <v>3</v>
      </c>
      <c r="S872" s="24">
        <v>0</v>
      </c>
      <c r="T872" s="25">
        <v>0</v>
      </c>
      <c r="U872" s="25">
        <v>0</v>
      </c>
      <c r="V872" s="18">
        <v>9252</v>
      </c>
      <c r="W872" s="19">
        <v>102237</v>
      </c>
      <c r="X872" s="19">
        <v>1835</v>
      </c>
    </row>
    <row r="873" spans="1:24" x14ac:dyDescent="0.2">
      <c r="A873" s="15">
        <v>2022</v>
      </c>
      <c r="B873" s="16">
        <v>13438</v>
      </c>
      <c r="C873" s="17" t="s">
        <v>836</v>
      </c>
      <c r="D873" s="15" t="s">
        <v>23</v>
      </c>
      <c r="E873" s="17" t="s">
        <v>24</v>
      </c>
      <c r="F873" s="15" t="s">
        <v>25</v>
      </c>
      <c r="G873" s="17" t="s">
        <v>35</v>
      </c>
      <c r="H873" s="17" t="s">
        <v>27</v>
      </c>
      <c r="I873" s="17" t="s">
        <v>36</v>
      </c>
      <c r="J873" s="18">
        <v>1160.2</v>
      </c>
      <c r="K873" s="19">
        <v>8416</v>
      </c>
      <c r="L873" s="19">
        <v>1076</v>
      </c>
      <c r="M873" s="20">
        <v>1696.1</v>
      </c>
      <c r="N873" s="21">
        <v>15060</v>
      </c>
      <c r="O873" s="21">
        <v>220</v>
      </c>
      <c r="P873" s="22">
        <v>0</v>
      </c>
      <c r="Q873" s="23">
        <v>0</v>
      </c>
      <c r="R873" s="23">
        <v>0</v>
      </c>
      <c r="S873" s="24">
        <v>0</v>
      </c>
      <c r="T873" s="25">
        <v>0</v>
      </c>
      <c r="U873" s="25">
        <v>0</v>
      </c>
      <c r="V873" s="18">
        <v>2856.3</v>
      </c>
      <c r="W873" s="19">
        <v>23476</v>
      </c>
      <c r="X873" s="19">
        <v>1296</v>
      </c>
    </row>
    <row r="874" spans="1:24" x14ac:dyDescent="0.2">
      <c r="A874" s="15">
        <v>2022</v>
      </c>
      <c r="B874" s="16">
        <v>13441</v>
      </c>
      <c r="C874" s="17" t="s">
        <v>837</v>
      </c>
      <c r="D874" s="15" t="s">
        <v>23</v>
      </c>
      <c r="E874" s="17" t="s">
        <v>24</v>
      </c>
      <c r="F874" s="15" t="s">
        <v>25</v>
      </c>
      <c r="G874" s="17" t="s">
        <v>511</v>
      </c>
      <c r="H874" s="17" t="s">
        <v>31</v>
      </c>
      <c r="I874" s="17" t="s">
        <v>136</v>
      </c>
      <c r="J874" s="18">
        <v>130867.9</v>
      </c>
      <c r="K874" s="19">
        <v>510825</v>
      </c>
      <c r="L874" s="19">
        <v>72547</v>
      </c>
      <c r="M874" s="20">
        <v>35211.800000000003</v>
      </c>
      <c r="N874" s="21">
        <v>146926</v>
      </c>
      <c r="O874" s="21">
        <v>9284</v>
      </c>
      <c r="P874" s="22">
        <v>6980</v>
      </c>
      <c r="Q874" s="23">
        <v>34197</v>
      </c>
      <c r="R874" s="23">
        <v>14</v>
      </c>
      <c r="S874" s="24">
        <v>0</v>
      </c>
      <c r="T874" s="25">
        <v>0</v>
      </c>
      <c r="U874" s="25">
        <v>0</v>
      </c>
      <c r="V874" s="18">
        <v>173059.7</v>
      </c>
      <c r="W874" s="19">
        <v>691948</v>
      </c>
      <c r="X874" s="19">
        <v>81845</v>
      </c>
    </row>
    <row r="875" spans="1:24" x14ac:dyDescent="0.2">
      <c r="A875" s="15">
        <v>2022</v>
      </c>
      <c r="B875" s="16">
        <v>13441</v>
      </c>
      <c r="C875" s="17" t="s">
        <v>837</v>
      </c>
      <c r="D875" s="15" t="s">
        <v>112</v>
      </c>
      <c r="E875" s="17" t="s">
        <v>113</v>
      </c>
      <c r="F875" s="15" t="s">
        <v>25</v>
      </c>
      <c r="G875" s="17" t="s">
        <v>511</v>
      </c>
      <c r="H875" s="17" t="s">
        <v>31</v>
      </c>
      <c r="I875" s="17" t="s">
        <v>136</v>
      </c>
      <c r="J875" s="18">
        <v>428.4</v>
      </c>
      <c r="K875" s="19">
        <v>3429</v>
      </c>
      <c r="L875" s="19">
        <v>433</v>
      </c>
      <c r="M875" s="20">
        <v>6274.4</v>
      </c>
      <c r="N875" s="21">
        <v>65839</v>
      </c>
      <c r="O875" s="21">
        <v>1269</v>
      </c>
      <c r="P875" s="22">
        <v>3708.1</v>
      </c>
      <c r="Q875" s="23">
        <v>45415</v>
      </c>
      <c r="R875" s="23">
        <v>17</v>
      </c>
      <c r="S875" s="24">
        <v>0</v>
      </c>
      <c r="T875" s="25">
        <v>0</v>
      </c>
      <c r="U875" s="25">
        <v>0</v>
      </c>
      <c r="V875" s="18">
        <v>10410.9</v>
      </c>
      <c r="W875" s="19">
        <v>114683</v>
      </c>
      <c r="X875" s="19">
        <v>1719</v>
      </c>
    </row>
    <row r="876" spans="1:24" x14ac:dyDescent="0.2">
      <c r="A876" s="15">
        <v>2022</v>
      </c>
      <c r="B876" s="16">
        <v>13448</v>
      </c>
      <c r="C876" s="17" t="s">
        <v>838</v>
      </c>
      <c r="D876" s="15" t="s">
        <v>23</v>
      </c>
      <c r="E876" s="17" t="s">
        <v>24</v>
      </c>
      <c r="F876" s="15" t="s">
        <v>25</v>
      </c>
      <c r="G876" s="17" t="s">
        <v>35</v>
      </c>
      <c r="H876" s="17" t="s">
        <v>27</v>
      </c>
      <c r="I876" s="17" t="s">
        <v>36</v>
      </c>
      <c r="J876" s="18">
        <v>2746.6</v>
      </c>
      <c r="K876" s="19">
        <v>19517</v>
      </c>
      <c r="L876" s="19">
        <v>2229</v>
      </c>
      <c r="M876" s="20">
        <v>2705</v>
      </c>
      <c r="N876" s="21">
        <v>21953</v>
      </c>
      <c r="O876" s="21">
        <v>427</v>
      </c>
      <c r="P876" s="22">
        <v>0</v>
      </c>
      <c r="Q876" s="23">
        <v>0</v>
      </c>
      <c r="R876" s="23">
        <v>0</v>
      </c>
      <c r="S876" s="24">
        <v>0</v>
      </c>
      <c r="T876" s="25">
        <v>0</v>
      </c>
      <c r="U876" s="25">
        <v>0</v>
      </c>
      <c r="V876" s="18">
        <v>5451.6</v>
      </c>
      <c r="W876" s="19">
        <v>41470</v>
      </c>
      <c r="X876" s="19">
        <v>2656</v>
      </c>
    </row>
    <row r="877" spans="1:24" x14ac:dyDescent="0.2">
      <c r="A877" s="15">
        <v>2022</v>
      </c>
      <c r="B877" s="16">
        <v>13467</v>
      </c>
      <c r="C877" s="17" t="s">
        <v>839</v>
      </c>
      <c r="D877" s="15" t="s">
        <v>23</v>
      </c>
      <c r="E877" s="17" t="s">
        <v>24</v>
      </c>
      <c r="F877" s="15" t="s">
        <v>25</v>
      </c>
      <c r="G877" s="17" t="s">
        <v>35</v>
      </c>
      <c r="H877" s="17" t="s">
        <v>27</v>
      </c>
      <c r="I877" s="17" t="s">
        <v>36</v>
      </c>
      <c r="J877" s="18">
        <v>3473</v>
      </c>
      <c r="K877" s="19">
        <v>26657</v>
      </c>
      <c r="L877" s="19">
        <v>3460</v>
      </c>
      <c r="M877" s="20">
        <v>4002.2</v>
      </c>
      <c r="N877" s="21">
        <v>34725</v>
      </c>
      <c r="O877" s="21">
        <v>565</v>
      </c>
      <c r="P877" s="22">
        <v>10395</v>
      </c>
      <c r="Q877" s="23">
        <v>116562</v>
      </c>
      <c r="R877" s="23">
        <v>5</v>
      </c>
      <c r="S877" s="24">
        <v>0</v>
      </c>
      <c r="T877" s="25">
        <v>0</v>
      </c>
      <c r="U877" s="25">
        <v>0</v>
      </c>
      <c r="V877" s="18">
        <v>17870.2</v>
      </c>
      <c r="W877" s="19">
        <v>177944</v>
      </c>
      <c r="X877" s="19">
        <v>4030</v>
      </c>
    </row>
    <row r="878" spans="1:24" x14ac:dyDescent="0.2">
      <c r="A878" s="15">
        <v>2022</v>
      </c>
      <c r="B878" s="16">
        <v>13478</v>
      </c>
      <c r="C878" s="17" t="s">
        <v>840</v>
      </c>
      <c r="D878" s="15" t="s">
        <v>23</v>
      </c>
      <c r="E878" s="17" t="s">
        <v>24</v>
      </c>
      <c r="F878" s="15" t="s">
        <v>25</v>
      </c>
      <c r="G878" s="17" t="s">
        <v>80</v>
      </c>
      <c r="H878" s="17" t="s">
        <v>51</v>
      </c>
      <c r="I878" s="17" t="s">
        <v>36</v>
      </c>
      <c r="J878" s="18">
        <v>328757.40000000002</v>
      </c>
      <c r="K878" s="19">
        <v>2364348</v>
      </c>
      <c r="L878" s="19">
        <v>187760</v>
      </c>
      <c r="M878" s="20">
        <v>337088.2</v>
      </c>
      <c r="N878" s="21">
        <v>2857439</v>
      </c>
      <c r="O878" s="21">
        <v>19496</v>
      </c>
      <c r="P878" s="22">
        <v>36364.199999999997</v>
      </c>
      <c r="Q878" s="23">
        <v>408527</v>
      </c>
      <c r="R878" s="23">
        <v>1608</v>
      </c>
      <c r="S878" s="24">
        <v>1267.0999999999999</v>
      </c>
      <c r="T878" s="25">
        <v>10181</v>
      </c>
      <c r="U878" s="25">
        <v>1</v>
      </c>
      <c r="V878" s="18">
        <v>703476.9</v>
      </c>
      <c r="W878" s="19">
        <v>5640495</v>
      </c>
      <c r="X878" s="19">
        <v>208865</v>
      </c>
    </row>
    <row r="879" spans="1:24" x14ac:dyDescent="0.2">
      <c r="A879" s="15">
        <v>2022</v>
      </c>
      <c r="B879" s="16">
        <v>13481</v>
      </c>
      <c r="C879" s="17" t="s">
        <v>841</v>
      </c>
      <c r="D879" s="15" t="s">
        <v>23</v>
      </c>
      <c r="E879" s="17" t="s">
        <v>24</v>
      </c>
      <c r="F879" s="15" t="s">
        <v>25</v>
      </c>
      <c r="G879" s="17" t="s">
        <v>35</v>
      </c>
      <c r="H879" s="17" t="s">
        <v>27</v>
      </c>
      <c r="I879" s="17" t="s">
        <v>36</v>
      </c>
      <c r="J879" s="18">
        <v>4835.1000000000004</v>
      </c>
      <c r="K879" s="19">
        <v>40298</v>
      </c>
      <c r="L879" s="19">
        <v>4682</v>
      </c>
      <c r="M879" s="20">
        <v>6959.9</v>
      </c>
      <c r="N879" s="21">
        <v>66192</v>
      </c>
      <c r="O879" s="21">
        <v>708</v>
      </c>
      <c r="P879" s="22">
        <v>0</v>
      </c>
      <c r="Q879" s="23">
        <v>0</v>
      </c>
      <c r="R879" s="23">
        <v>0</v>
      </c>
      <c r="S879" s="24">
        <v>0</v>
      </c>
      <c r="T879" s="25">
        <v>0</v>
      </c>
      <c r="U879" s="25">
        <v>0</v>
      </c>
      <c r="V879" s="18">
        <v>11795</v>
      </c>
      <c r="W879" s="19">
        <v>106490</v>
      </c>
      <c r="X879" s="19">
        <v>5390</v>
      </c>
    </row>
    <row r="880" spans="1:24" x14ac:dyDescent="0.2">
      <c r="A880" s="15">
        <v>2022</v>
      </c>
      <c r="B880" s="16">
        <v>13482</v>
      </c>
      <c r="C880" s="17" t="s">
        <v>842</v>
      </c>
      <c r="D880" s="15" t="s">
        <v>23</v>
      </c>
      <c r="E880" s="17" t="s">
        <v>24</v>
      </c>
      <c r="F880" s="15" t="s">
        <v>25</v>
      </c>
      <c r="G880" s="17" t="s">
        <v>67</v>
      </c>
      <c r="H880" s="17" t="s">
        <v>16</v>
      </c>
      <c r="I880" s="17" t="s">
        <v>68</v>
      </c>
      <c r="J880" s="18">
        <v>8637.7000000000007</v>
      </c>
      <c r="K880" s="19">
        <v>62698</v>
      </c>
      <c r="L880" s="19">
        <v>7166</v>
      </c>
      <c r="M880" s="20">
        <v>17472.099999999999</v>
      </c>
      <c r="N880" s="21">
        <v>150899</v>
      </c>
      <c r="O880" s="21">
        <v>1778</v>
      </c>
      <c r="P880" s="22" t="s">
        <v>37</v>
      </c>
      <c r="Q880" s="23" t="s">
        <v>37</v>
      </c>
      <c r="R880" s="23" t="s">
        <v>37</v>
      </c>
      <c r="S880" s="24" t="s">
        <v>37</v>
      </c>
      <c r="T880" s="25" t="s">
        <v>37</v>
      </c>
      <c r="U880" s="25" t="s">
        <v>37</v>
      </c>
      <c r="V880" s="18">
        <v>26109.8</v>
      </c>
      <c r="W880" s="19">
        <v>213597</v>
      </c>
      <c r="X880" s="19">
        <v>8944</v>
      </c>
    </row>
    <row r="881" spans="1:24" x14ac:dyDescent="0.2">
      <c r="A881" s="15">
        <v>2022</v>
      </c>
      <c r="B881" s="16">
        <v>13485</v>
      </c>
      <c r="C881" s="17" t="s">
        <v>843</v>
      </c>
      <c r="D881" s="15" t="s">
        <v>23</v>
      </c>
      <c r="E881" s="17" t="s">
        <v>24</v>
      </c>
      <c r="F881" s="15" t="s">
        <v>25</v>
      </c>
      <c r="G881" s="17" t="s">
        <v>142</v>
      </c>
      <c r="H881" s="17" t="s">
        <v>27</v>
      </c>
      <c r="I881" s="17" t="s">
        <v>461</v>
      </c>
      <c r="J881" s="18">
        <v>33835</v>
      </c>
      <c r="K881" s="19">
        <v>312973</v>
      </c>
      <c r="L881" s="19">
        <v>27014</v>
      </c>
      <c r="M881" s="20">
        <v>6282</v>
      </c>
      <c r="N881" s="21">
        <v>55940</v>
      </c>
      <c r="O881" s="21">
        <v>3549</v>
      </c>
      <c r="P881" s="22">
        <v>9100</v>
      </c>
      <c r="Q881" s="23">
        <v>86868</v>
      </c>
      <c r="R881" s="23">
        <v>148</v>
      </c>
      <c r="S881" s="24" t="s">
        <v>37</v>
      </c>
      <c r="T881" s="25" t="s">
        <v>37</v>
      </c>
      <c r="U881" s="25" t="s">
        <v>37</v>
      </c>
      <c r="V881" s="18">
        <v>49217</v>
      </c>
      <c r="W881" s="19">
        <v>455781</v>
      </c>
      <c r="X881" s="19">
        <v>30711</v>
      </c>
    </row>
    <row r="882" spans="1:24" x14ac:dyDescent="0.2">
      <c r="A882" s="15">
        <v>2022</v>
      </c>
      <c r="B882" s="16">
        <v>13511</v>
      </c>
      <c r="C882" s="17" t="s">
        <v>844</v>
      </c>
      <c r="D882" s="15" t="s">
        <v>23</v>
      </c>
      <c r="E882" s="17" t="s">
        <v>24</v>
      </c>
      <c r="F882" s="15" t="s">
        <v>25</v>
      </c>
      <c r="G882" s="17" t="s">
        <v>42</v>
      </c>
      <c r="H882" s="17" t="s">
        <v>51</v>
      </c>
      <c r="I882" s="17" t="s">
        <v>43</v>
      </c>
      <c r="J882" s="18">
        <v>971307.4</v>
      </c>
      <c r="K882" s="19">
        <v>6188500</v>
      </c>
      <c r="L882" s="19">
        <v>700370</v>
      </c>
      <c r="M882" s="20">
        <v>261263.6</v>
      </c>
      <c r="N882" s="21">
        <v>1699440</v>
      </c>
      <c r="O882" s="21">
        <v>85380</v>
      </c>
      <c r="P882" s="22">
        <v>13947</v>
      </c>
      <c r="Q882" s="23">
        <v>108707</v>
      </c>
      <c r="R882" s="23">
        <v>578</v>
      </c>
      <c r="S882" s="24">
        <v>2096.5</v>
      </c>
      <c r="T882" s="25">
        <v>16083</v>
      </c>
      <c r="U882" s="25">
        <v>1</v>
      </c>
      <c r="V882" s="18">
        <v>1248614.5</v>
      </c>
      <c r="W882" s="19">
        <v>8012730</v>
      </c>
      <c r="X882" s="19">
        <v>786329</v>
      </c>
    </row>
    <row r="883" spans="1:24" x14ac:dyDescent="0.2">
      <c r="A883" s="15">
        <v>2022</v>
      </c>
      <c r="B883" s="16">
        <v>13511</v>
      </c>
      <c r="C883" s="17" t="s">
        <v>844</v>
      </c>
      <c r="D883" s="15" t="s">
        <v>112</v>
      </c>
      <c r="E883" s="17" t="s">
        <v>113</v>
      </c>
      <c r="F883" s="15" t="s">
        <v>25</v>
      </c>
      <c r="G883" s="17" t="s">
        <v>42</v>
      </c>
      <c r="H883" s="17" t="s">
        <v>51</v>
      </c>
      <c r="I883" s="17" t="s">
        <v>43</v>
      </c>
      <c r="J883" s="18">
        <v>61175.199999999997</v>
      </c>
      <c r="K883" s="19">
        <v>849603</v>
      </c>
      <c r="L883" s="19">
        <v>88750</v>
      </c>
      <c r="M883" s="20">
        <v>135183.4</v>
      </c>
      <c r="N883" s="21">
        <v>3909180</v>
      </c>
      <c r="O883" s="21">
        <v>40400</v>
      </c>
      <c r="P883" s="22">
        <v>36445</v>
      </c>
      <c r="Q883" s="23">
        <v>2658431</v>
      </c>
      <c r="R883" s="23">
        <v>1042</v>
      </c>
      <c r="S883" s="24">
        <v>354.1</v>
      </c>
      <c r="T883" s="25">
        <v>22158</v>
      </c>
      <c r="U883" s="25">
        <v>1</v>
      </c>
      <c r="V883" s="18">
        <v>233157.7</v>
      </c>
      <c r="W883" s="19">
        <v>7439372</v>
      </c>
      <c r="X883" s="19">
        <v>130193</v>
      </c>
    </row>
    <row r="884" spans="1:24" x14ac:dyDescent="0.2">
      <c r="A884" s="15">
        <v>2022</v>
      </c>
      <c r="B884" s="16">
        <v>13519</v>
      </c>
      <c r="C884" s="17" t="s">
        <v>845</v>
      </c>
      <c r="D884" s="15" t="s">
        <v>23</v>
      </c>
      <c r="E884" s="17" t="s">
        <v>24</v>
      </c>
      <c r="F884" s="15" t="s">
        <v>25</v>
      </c>
      <c r="G884" s="17" t="s">
        <v>160</v>
      </c>
      <c r="H884" s="17" t="s">
        <v>27</v>
      </c>
      <c r="I884" s="17" t="s">
        <v>32</v>
      </c>
      <c r="J884" s="18">
        <v>17014.2</v>
      </c>
      <c r="K884" s="19">
        <v>100064</v>
      </c>
      <c r="L884" s="19">
        <v>11725</v>
      </c>
      <c r="M884" s="20">
        <v>11190.7</v>
      </c>
      <c r="N884" s="21">
        <v>71905</v>
      </c>
      <c r="O884" s="21">
        <v>1456</v>
      </c>
      <c r="P884" s="22">
        <v>28057.7</v>
      </c>
      <c r="Q884" s="23">
        <v>251779</v>
      </c>
      <c r="R884" s="23">
        <v>57</v>
      </c>
      <c r="S884" s="24">
        <v>0</v>
      </c>
      <c r="T884" s="25">
        <v>0</v>
      </c>
      <c r="U884" s="25">
        <v>0</v>
      </c>
      <c r="V884" s="18">
        <v>56262.6</v>
      </c>
      <c r="W884" s="19">
        <v>423748</v>
      </c>
      <c r="X884" s="19">
        <v>13238</v>
      </c>
    </row>
    <row r="885" spans="1:24" x14ac:dyDescent="0.2">
      <c r="A885" s="15">
        <v>2022</v>
      </c>
      <c r="B885" s="16">
        <v>13520</v>
      </c>
      <c r="C885" s="17" t="s">
        <v>846</v>
      </c>
      <c r="D885" s="15" t="s">
        <v>23</v>
      </c>
      <c r="E885" s="17" t="s">
        <v>24</v>
      </c>
      <c r="F885" s="15" t="s">
        <v>25</v>
      </c>
      <c r="G885" s="17" t="s">
        <v>175</v>
      </c>
      <c r="H885" s="17" t="s">
        <v>31</v>
      </c>
      <c r="I885" s="17" t="s">
        <v>176</v>
      </c>
      <c r="J885" s="18">
        <v>37106</v>
      </c>
      <c r="K885" s="19">
        <v>315220</v>
      </c>
      <c r="L885" s="19">
        <v>18769</v>
      </c>
      <c r="M885" s="20">
        <v>5909</v>
      </c>
      <c r="N885" s="21">
        <v>53149</v>
      </c>
      <c r="O885" s="21">
        <v>159</v>
      </c>
      <c r="P885" s="22">
        <v>3548</v>
      </c>
      <c r="Q885" s="23">
        <v>52670</v>
      </c>
      <c r="R885" s="23">
        <v>4</v>
      </c>
      <c r="S885" s="24" t="s">
        <v>37</v>
      </c>
      <c r="T885" s="25" t="s">
        <v>37</v>
      </c>
      <c r="U885" s="25" t="s">
        <v>37</v>
      </c>
      <c r="V885" s="18">
        <v>46563</v>
      </c>
      <c r="W885" s="19">
        <v>421039</v>
      </c>
      <c r="X885" s="19">
        <v>18932</v>
      </c>
    </row>
    <row r="886" spans="1:24" x14ac:dyDescent="0.2">
      <c r="A886" s="15">
        <v>2022</v>
      </c>
      <c r="B886" s="16">
        <v>13523</v>
      </c>
      <c r="C886" s="17" t="s">
        <v>847</v>
      </c>
      <c r="D886" s="15" t="s">
        <v>23</v>
      </c>
      <c r="E886" s="17" t="s">
        <v>24</v>
      </c>
      <c r="F886" s="15" t="s">
        <v>25</v>
      </c>
      <c r="G886" s="17" t="s">
        <v>48</v>
      </c>
      <c r="H886" s="17" t="s">
        <v>27</v>
      </c>
      <c r="I886" s="17" t="s">
        <v>68</v>
      </c>
      <c r="J886" s="18">
        <v>6935.2</v>
      </c>
      <c r="K886" s="19">
        <v>46163</v>
      </c>
      <c r="L886" s="19">
        <v>4434</v>
      </c>
      <c r="M886" s="20">
        <v>7757.1</v>
      </c>
      <c r="N886" s="21">
        <v>60003</v>
      </c>
      <c r="O886" s="21">
        <v>866</v>
      </c>
      <c r="P886" s="22">
        <v>8034.2</v>
      </c>
      <c r="Q886" s="23">
        <v>79593</v>
      </c>
      <c r="R886" s="23">
        <v>13</v>
      </c>
      <c r="S886" s="24" t="s">
        <v>37</v>
      </c>
      <c r="T886" s="25" t="s">
        <v>37</v>
      </c>
      <c r="U886" s="25" t="s">
        <v>37</v>
      </c>
      <c r="V886" s="18">
        <v>22726.5</v>
      </c>
      <c r="W886" s="19">
        <v>185759</v>
      </c>
      <c r="X886" s="19">
        <v>5313</v>
      </c>
    </row>
    <row r="887" spans="1:24" x14ac:dyDescent="0.2">
      <c r="A887" s="15">
        <v>2022</v>
      </c>
      <c r="B887" s="16">
        <v>13524</v>
      </c>
      <c r="C887" s="17" t="s">
        <v>848</v>
      </c>
      <c r="D887" s="15" t="s">
        <v>23</v>
      </c>
      <c r="E887" s="17" t="s">
        <v>24</v>
      </c>
      <c r="F887" s="15" t="s">
        <v>25</v>
      </c>
      <c r="G887" s="17" t="s">
        <v>48</v>
      </c>
      <c r="H887" s="17" t="s">
        <v>31</v>
      </c>
      <c r="I887" s="17" t="s">
        <v>48</v>
      </c>
      <c r="J887" s="18">
        <v>23068</v>
      </c>
      <c r="K887" s="19">
        <v>152965</v>
      </c>
      <c r="L887" s="19">
        <v>12767</v>
      </c>
      <c r="M887" s="20">
        <v>4516</v>
      </c>
      <c r="N887" s="21">
        <v>39250</v>
      </c>
      <c r="O887" s="21">
        <v>732</v>
      </c>
      <c r="P887" s="22">
        <v>14851</v>
      </c>
      <c r="Q887" s="23">
        <v>177237</v>
      </c>
      <c r="R887" s="23">
        <v>24</v>
      </c>
      <c r="S887" s="24" t="s">
        <v>37</v>
      </c>
      <c r="T887" s="25" t="s">
        <v>37</v>
      </c>
      <c r="U887" s="25" t="s">
        <v>37</v>
      </c>
      <c r="V887" s="18">
        <v>42435</v>
      </c>
      <c r="W887" s="19">
        <v>369452</v>
      </c>
      <c r="X887" s="19">
        <v>13523</v>
      </c>
    </row>
    <row r="888" spans="1:24" x14ac:dyDescent="0.2">
      <c r="A888" s="15">
        <v>2022</v>
      </c>
      <c r="B888" s="16">
        <v>13547</v>
      </c>
      <c r="C888" s="17" t="s">
        <v>849</v>
      </c>
      <c r="D888" s="15" t="s">
        <v>23</v>
      </c>
      <c r="E888" s="17" t="s">
        <v>24</v>
      </c>
      <c r="F888" s="15" t="s">
        <v>25</v>
      </c>
      <c r="G888" s="17" t="s">
        <v>65</v>
      </c>
      <c r="H888" s="17" t="s">
        <v>27</v>
      </c>
      <c r="I888" s="17" t="s">
        <v>55</v>
      </c>
      <c r="J888" s="18">
        <v>11229</v>
      </c>
      <c r="K888" s="19">
        <v>94285</v>
      </c>
      <c r="L888" s="19">
        <v>8720</v>
      </c>
      <c r="M888" s="20">
        <v>19454</v>
      </c>
      <c r="N888" s="21">
        <v>196686</v>
      </c>
      <c r="O888" s="21">
        <v>1816</v>
      </c>
      <c r="P888" s="22">
        <v>8858</v>
      </c>
      <c r="Q888" s="23">
        <v>93609</v>
      </c>
      <c r="R888" s="23">
        <v>1</v>
      </c>
      <c r="S888" s="24" t="s">
        <v>37</v>
      </c>
      <c r="T888" s="25" t="s">
        <v>37</v>
      </c>
      <c r="U888" s="25" t="s">
        <v>37</v>
      </c>
      <c r="V888" s="18">
        <v>39541</v>
      </c>
      <c r="W888" s="19">
        <v>384580</v>
      </c>
      <c r="X888" s="19">
        <v>10537</v>
      </c>
    </row>
    <row r="889" spans="1:24" x14ac:dyDescent="0.2">
      <c r="A889" s="15">
        <v>2022</v>
      </c>
      <c r="B889" s="16">
        <v>13550</v>
      </c>
      <c r="C889" s="17" t="s">
        <v>850</v>
      </c>
      <c r="D889" s="15" t="s">
        <v>23</v>
      </c>
      <c r="E889" s="17" t="s">
        <v>24</v>
      </c>
      <c r="F889" s="15" t="s">
        <v>25</v>
      </c>
      <c r="G889" s="17" t="s">
        <v>98</v>
      </c>
      <c r="H889" s="17" t="s">
        <v>27</v>
      </c>
      <c r="I889" s="17" t="s">
        <v>28</v>
      </c>
      <c r="J889" s="18">
        <v>34289</v>
      </c>
      <c r="K889" s="19">
        <v>254087</v>
      </c>
      <c r="L889" s="19">
        <v>19526</v>
      </c>
      <c r="M889" s="20">
        <v>17060</v>
      </c>
      <c r="N889" s="21">
        <v>123797</v>
      </c>
      <c r="O889" s="21">
        <v>3459</v>
      </c>
      <c r="P889" s="22">
        <v>11327</v>
      </c>
      <c r="Q889" s="23">
        <v>156616</v>
      </c>
      <c r="R889" s="23">
        <v>6</v>
      </c>
      <c r="S889" s="24">
        <v>0</v>
      </c>
      <c r="T889" s="25">
        <v>0</v>
      </c>
      <c r="U889" s="25">
        <v>0</v>
      </c>
      <c r="V889" s="18">
        <v>62676</v>
      </c>
      <c r="W889" s="19">
        <v>534500</v>
      </c>
      <c r="X889" s="19">
        <v>22991</v>
      </c>
    </row>
    <row r="890" spans="1:24" x14ac:dyDescent="0.2">
      <c r="A890" s="15">
        <v>2022</v>
      </c>
      <c r="B890" s="16">
        <v>13573</v>
      </c>
      <c r="C890" s="17" t="s">
        <v>851</v>
      </c>
      <c r="D890" s="15" t="s">
        <v>23</v>
      </c>
      <c r="E890" s="17" t="s">
        <v>24</v>
      </c>
      <c r="F890" s="15" t="s">
        <v>25</v>
      </c>
      <c r="G890" s="17" t="s">
        <v>42</v>
      </c>
      <c r="H890" s="17" t="s">
        <v>51</v>
      </c>
      <c r="I890" s="17" t="s">
        <v>43</v>
      </c>
      <c r="J890" s="18">
        <v>1991071.6</v>
      </c>
      <c r="K890" s="19">
        <v>10679796</v>
      </c>
      <c r="L890" s="19">
        <v>1379221</v>
      </c>
      <c r="M890" s="20">
        <v>553152.80000000005</v>
      </c>
      <c r="N890" s="21">
        <v>3884844</v>
      </c>
      <c r="O890" s="21">
        <v>122483</v>
      </c>
      <c r="P890" s="22">
        <v>77046.5</v>
      </c>
      <c r="Q890" s="23">
        <v>824460</v>
      </c>
      <c r="R890" s="23">
        <v>602</v>
      </c>
      <c r="S890" s="24" t="s">
        <v>37</v>
      </c>
      <c r="T890" s="25" t="s">
        <v>37</v>
      </c>
      <c r="U890" s="25" t="s">
        <v>37</v>
      </c>
      <c r="V890" s="18">
        <v>2621270.9</v>
      </c>
      <c r="W890" s="19">
        <v>15389100</v>
      </c>
      <c r="X890" s="19">
        <v>1502306</v>
      </c>
    </row>
    <row r="891" spans="1:24" x14ac:dyDescent="0.2">
      <c r="A891" s="15">
        <v>2022</v>
      </c>
      <c r="B891" s="16">
        <v>13573</v>
      </c>
      <c r="C891" s="17" t="s">
        <v>851</v>
      </c>
      <c r="D891" s="15" t="s">
        <v>112</v>
      </c>
      <c r="E891" s="17" t="s">
        <v>113</v>
      </c>
      <c r="F891" s="15" t="s">
        <v>25</v>
      </c>
      <c r="G891" s="17" t="s">
        <v>42</v>
      </c>
      <c r="H891" s="17" t="s">
        <v>51</v>
      </c>
      <c r="I891" s="17" t="s">
        <v>43</v>
      </c>
      <c r="J891" s="18">
        <v>113910</v>
      </c>
      <c r="K891" s="19">
        <v>1364299</v>
      </c>
      <c r="L891" s="19">
        <v>145403</v>
      </c>
      <c r="M891" s="20">
        <v>360371.1</v>
      </c>
      <c r="N891" s="21">
        <v>8623811</v>
      </c>
      <c r="O891" s="21">
        <v>60248</v>
      </c>
      <c r="P891" s="22">
        <v>113485.2</v>
      </c>
      <c r="Q891" s="23">
        <v>7866863</v>
      </c>
      <c r="R891" s="23">
        <v>966</v>
      </c>
      <c r="S891" s="24">
        <v>53.5</v>
      </c>
      <c r="T891" s="25">
        <v>5282</v>
      </c>
      <c r="U891" s="25">
        <v>1</v>
      </c>
      <c r="V891" s="18">
        <v>587819.80000000005</v>
      </c>
      <c r="W891" s="19">
        <v>17860255</v>
      </c>
      <c r="X891" s="19">
        <v>206618</v>
      </c>
    </row>
    <row r="892" spans="1:24" x14ac:dyDescent="0.2">
      <c r="A892" s="15">
        <v>2022</v>
      </c>
      <c r="B892" s="16">
        <v>13602</v>
      </c>
      <c r="C892" s="17" t="s">
        <v>852</v>
      </c>
      <c r="D892" s="15" t="s">
        <v>23</v>
      </c>
      <c r="E892" s="17" t="s">
        <v>24</v>
      </c>
      <c r="F892" s="15" t="s">
        <v>25</v>
      </c>
      <c r="G892" s="17" t="s">
        <v>161</v>
      </c>
      <c r="H892" s="17" t="s">
        <v>27</v>
      </c>
      <c r="I892" s="17" t="s">
        <v>32</v>
      </c>
      <c r="J892" s="18">
        <v>7387.7</v>
      </c>
      <c r="K892" s="19">
        <v>91770</v>
      </c>
      <c r="L892" s="19">
        <v>12119</v>
      </c>
      <c r="M892" s="20">
        <v>8681</v>
      </c>
      <c r="N892" s="21">
        <v>97731</v>
      </c>
      <c r="O892" s="21">
        <v>918</v>
      </c>
      <c r="P892" s="22">
        <v>3502</v>
      </c>
      <c r="Q892" s="23">
        <v>44087</v>
      </c>
      <c r="R892" s="23">
        <v>19</v>
      </c>
      <c r="S892" s="24" t="s">
        <v>37</v>
      </c>
      <c r="T892" s="25" t="s">
        <v>37</v>
      </c>
      <c r="U892" s="25" t="s">
        <v>37</v>
      </c>
      <c r="V892" s="18">
        <v>19570.7</v>
      </c>
      <c r="W892" s="19">
        <v>233588</v>
      </c>
      <c r="X892" s="19">
        <v>13056</v>
      </c>
    </row>
    <row r="893" spans="1:24" x14ac:dyDescent="0.2">
      <c r="A893" s="15">
        <v>2022</v>
      </c>
      <c r="B893" s="16">
        <v>13640</v>
      </c>
      <c r="C893" s="17" t="s">
        <v>853</v>
      </c>
      <c r="D893" s="15" t="s">
        <v>23</v>
      </c>
      <c r="E893" s="17" t="s">
        <v>24</v>
      </c>
      <c r="F893" s="15" t="s">
        <v>25</v>
      </c>
      <c r="G893" s="17" t="s">
        <v>33</v>
      </c>
      <c r="H893" s="17" t="s">
        <v>31</v>
      </c>
      <c r="I893" s="17" t="s">
        <v>32</v>
      </c>
      <c r="J893" s="18">
        <v>301154</v>
      </c>
      <c r="K893" s="19">
        <v>2267589</v>
      </c>
      <c r="L893" s="19">
        <v>164645</v>
      </c>
      <c r="M893" s="20">
        <v>652192</v>
      </c>
      <c r="N893" s="21">
        <v>5604249</v>
      </c>
      <c r="O893" s="21">
        <v>14108</v>
      </c>
      <c r="P893" s="22">
        <v>34527</v>
      </c>
      <c r="Q893" s="23">
        <v>654483</v>
      </c>
      <c r="R893" s="23">
        <v>150</v>
      </c>
      <c r="S893" s="24" t="s">
        <v>37</v>
      </c>
      <c r="T893" s="25" t="s">
        <v>37</v>
      </c>
      <c r="U893" s="25" t="s">
        <v>37</v>
      </c>
      <c r="V893" s="18">
        <v>987873</v>
      </c>
      <c r="W893" s="19">
        <v>8526321</v>
      </c>
      <c r="X893" s="19">
        <v>178903</v>
      </c>
    </row>
    <row r="894" spans="1:24" x14ac:dyDescent="0.2">
      <c r="A894" s="15">
        <v>2022</v>
      </c>
      <c r="B894" s="16">
        <v>13647</v>
      </c>
      <c r="C894" s="17" t="s">
        <v>854</v>
      </c>
      <c r="D894" s="15" t="s">
        <v>23</v>
      </c>
      <c r="E894" s="17" t="s">
        <v>24</v>
      </c>
      <c r="F894" s="15" t="s">
        <v>25</v>
      </c>
      <c r="G894" s="17" t="s">
        <v>72</v>
      </c>
      <c r="H894" s="17" t="s">
        <v>31</v>
      </c>
      <c r="I894" s="17" t="s">
        <v>32</v>
      </c>
      <c r="J894" s="18">
        <v>17640.8</v>
      </c>
      <c r="K894" s="19">
        <v>139612</v>
      </c>
      <c r="L894" s="19">
        <v>10896</v>
      </c>
      <c r="M894" s="20">
        <v>2233.6</v>
      </c>
      <c r="N894" s="21">
        <v>18329</v>
      </c>
      <c r="O894" s="21">
        <v>541</v>
      </c>
      <c r="P894" s="22">
        <v>5308.5</v>
      </c>
      <c r="Q894" s="23">
        <v>54465</v>
      </c>
      <c r="R894" s="23">
        <v>138</v>
      </c>
      <c r="S894" s="24" t="s">
        <v>37</v>
      </c>
      <c r="T894" s="25" t="s">
        <v>37</v>
      </c>
      <c r="U894" s="25" t="s">
        <v>37</v>
      </c>
      <c r="V894" s="18">
        <v>25182.9</v>
      </c>
      <c r="W894" s="19">
        <v>212406</v>
      </c>
      <c r="X894" s="19">
        <v>11575</v>
      </c>
    </row>
    <row r="895" spans="1:24" x14ac:dyDescent="0.2">
      <c r="A895" s="15">
        <v>2022</v>
      </c>
      <c r="B895" s="16">
        <v>13651</v>
      </c>
      <c r="C895" s="17" t="s">
        <v>855</v>
      </c>
      <c r="D895" s="15" t="s">
        <v>23</v>
      </c>
      <c r="E895" s="17" t="s">
        <v>24</v>
      </c>
      <c r="F895" s="15" t="s">
        <v>25</v>
      </c>
      <c r="G895" s="17" t="s">
        <v>104</v>
      </c>
      <c r="H895" s="17" t="s">
        <v>31</v>
      </c>
      <c r="I895" s="17" t="s">
        <v>32</v>
      </c>
      <c r="J895" s="18">
        <v>65724</v>
      </c>
      <c r="K895" s="19">
        <v>500681</v>
      </c>
      <c r="L895" s="19">
        <v>34725</v>
      </c>
      <c r="M895" s="20">
        <v>12416</v>
      </c>
      <c r="N895" s="21">
        <v>107487</v>
      </c>
      <c r="O895" s="21">
        <v>2176</v>
      </c>
      <c r="P895" s="22">
        <v>8966</v>
      </c>
      <c r="Q895" s="23">
        <v>123697</v>
      </c>
      <c r="R895" s="23">
        <v>2</v>
      </c>
      <c r="S895" s="24" t="s">
        <v>37</v>
      </c>
      <c r="T895" s="25" t="s">
        <v>37</v>
      </c>
      <c r="U895" s="25" t="s">
        <v>37</v>
      </c>
      <c r="V895" s="18">
        <v>87106</v>
      </c>
      <c r="W895" s="19">
        <v>731865</v>
      </c>
      <c r="X895" s="19">
        <v>36903</v>
      </c>
    </row>
    <row r="896" spans="1:24" x14ac:dyDescent="0.2">
      <c r="A896" s="15">
        <v>2022</v>
      </c>
      <c r="B896" s="16">
        <v>13664</v>
      </c>
      <c r="C896" s="17" t="s">
        <v>856</v>
      </c>
      <c r="D896" s="15" t="s">
        <v>23</v>
      </c>
      <c r="E896" s="17" t="s">
        <v>24</v>
      </c>
      <c r="F896" s="15" t="s">
        <v>25</v>
      </c>
      <c r="G896" s="17" t="s">
        <v>241</v>
      </c>
      <c r="H896" s="17" t="s">
        <v>153</v>
      </c>
      <c r="I896" s="17" t="s">
        <v>77</v>
      </c>
      <c r="J896" s="18">
        <v>29430.9</v>
      </c>
      <c r="K896" s="19">
        <v>345897</v>
      </c>
      <c r="L896" s="19">
        <v>16877</v>
      </c>
      <c r="M896" s="20">
        <v>10328</v>
      </c>
      <c r="N896" s="21">
        <v>100721</v>
      </c>
      <c r="O896" s="21">
        <v>5878</v>
      </c>
      <c r="P896" s="22">
        <v>41567.300000000003</v>
      </c>
      <c r="Q896" s="23">
        <v>626197</v>
      </c>
      <c r="R896" s="23">
        <v>2823</v>
      </c>
      <c r="S896" s="24">
        <v>0</v>
      </c>
      <c r="T896" s="25">
        <v>0</v>
      </c>
      <c r="U896" s="25">
        <v>0</v>
      </c>
      <c r="V896" s="18">
        <v>81326.2</v>
      </c>
      <c r="W896" s="19">
        <v>1072815</v>
      </c>
      <c r="X896" s="19">
        <v>25578</v>
      </c>
    </row>
    <row r="897" spans="1:24" x14ac:dyDescent="0.2">
      <c r="A897" s="15">
        <v>2022</v>
      </c>
      <c r="B897" s="16">
        <v>13669</v>
      </c>
      <c r="C897" s="17" t="s">
        <v>857</v>
      </c>
      <c r="D897" s="15" t="s">
        <v>23</v>
      </c>
      <c r="E897" s="17" t="s">
        <v>24</v>
      </c>
      <c r="F897" s="15" t="s">
        <v>25</v>
      </c>
      <c r="G897" s="17" t="s">
        <v>54</v>
      </c>
      <c r="H897" s="17" t="s">
        <v>31</v>
      </c>
      <c r="I897" s="17" t="s">
        <v>28</v>
      </c>
      <c r="J897" s="18">
        <v>25069</v>
      </c>
      <c r="K897" s="19">
        <v>197871</v>
      </c>
      <c r="L897" s="19">
        <v>13030</v>
      </c>
      <c r="M897" s="20">
        <v>15353</v>
      </c>
      <c r="N897" s="21">
        <v>105711</v>
      </c>
      <c r="O897" s="21">
        <v>6126</v>
      </c>
      <c r="P897" s="22">
        <v>7791</v>
      </c>
      <c r="Q897" s="23">
        <v>136725</v>
      </c>
      <c r="R897" s="23">
        <v>3</v>
      </c>
      <c r="S897" s="24">
        <v>0</v>
      </c>
      <c r="T897" s="25">
        <v>0</v>
      </c>
      <c r="U897" s="25">
        <v>0</v>
      </c>
      <c r="V897" s="18">
        <v>48213</v>
      </c>
      <c r="W897" s="19">
        <v>440307</v>
      </c>
      <c r="X897" s="19">
        <v>19159</v>
      </c>
    </row>
    <row r="898" spans="1:24" x14ac:dyDescent="0.2">
      <c r="A898" s="15">
        <v>2022</v>
      </c>
      <c r="B898" s="16">
        <v>13676</v>
      </c>
      <c r="C898" s="17" t="s">
        <v>858</v>
      </c>
      <c r="D898" s="15" t="s">
        <v>23</v>
      </c>
      <c r="E898" s="17" t="s">
        <v>24</v>
      </c>
      <c r="F898" s="15" t="s">
        <v>25</v>
      </c>
      <c r="G898" s="17" t="s">
        <v>117</v>
      </c>
      <c r="H898" s="17" t="s">
        <v>31</v>
      </c>
      <c r="I898" s="17" t="s">
        <v>36</v>
      </c>
      <c r="J898" s="18">
        <v>62370</v>
      </c>
      <c r="K898" s="19">
        <v>445775</v>
      </c>
      <c r="L898" s="19">
        <v>35460</v>
      </c>
      <c r="M898" s="20">
        <v>13790</v>
      </c>
      <c r="N898" s="21">
        <v>109497</v>
      </c>
      <c r="O898" s="21">
        <v>2789</v>
      </c>
      <c r="P898" s="22">
        <v>9942</v>
      </c>
      <c r="Q898" s="23">
        <v>103186</v>
      </c>
      <c r="R898" s="23">
        <v>10</v>
      </c>
      <c r="S898" s="24" t="s">
        <v>37</v>
      </c>
      <c r="T898" s="25" t="s">
        <v>37</v>
      </c>
      <c r="U898" s="25" t="s">
        <v>37</v>
      </c>
      <c r="V898" s="18">
        <v>86102</v>
      </c>
      <c r="W898" s="19">
        <v>658458</v>
      </c>
      <c r="X898" s="19">
        <v>38259</v>
      </c>
    </row>
    <row r="899" spans="1:24" x14ac:dyDescent="0.2">
      <c r="A899" s="15">
        <v>2022</v>
      </c>
      <c r="B899" s="16">
        <v>13679</v>
      </c>
      <c r="C899" s="17" t="s">
        <v>859</v>
      </c>
      <c r="D899" s="15" t="s">
        <v>23</v>
      </c>
      <c r="E899" s="17" t="s">
        <v>24</v>
      </c>
      <c r="F899" s="15" t="s">
        <v>25</v>
      </c>
      <c r="G899" s="17" t="s">
        <v>203</v>
      </c>
      <c r="H899" s="17" t="s">
        <v>27</v>
      </c>
      <c r="I899" s="17" t="s">
        <v>136</v>
      </c>
      <c r="J899" s="18">
        <v>17709.3</v>
      </c>
      <c r="K899" s="19">
        <v>114521</v>
      </c>
      <c r="L899" s="19">
        <v>12530</v>
      </c>
      <c r="M899" s="20">
        <v>3466.9</v>
      </c>
      <c r="N899" s="21">
        <v>20821</v>
      </c>
      <c r="O899" s="21">
        <v>1122</v>
      </c>
      <c r="P899" s="22">
        <v>11853.5</v>
      </c>
      <c r="Q899" s="23">
        <v>82388</v>
      </c>
      <c r="R899" s="23">
        <v>152</v>
      </c>
      <c r="S899" s="24" t="s">
        <v>37</v>
      </c>
      <c r="T899" s="25" t="s">
        <v>37</v>
      </c>
      <c r="U899" s="25" t="s">
        <v>37</v>
      </c>
      <c r="V899" s="18">
        <v>33029.699999999997</v>
      </c>
      <c r="W899" s="19">
        <v>217730</v>
      </c>
      <c r="X899" s="19">
        <v>13804</v>
      </c>
    </row>
    <row r="900" spans="1:24" x14ac:dyDescent="0.2">
      <c r="A900" s="15">
        <v>2022</v>
      </c>
      <c r="B900" s="16">
        <v>13693</v>
      </c>
      <c r="C900" s="17" t="s">
        <v>860</v>
      </c>
      <c r="D900" s="15" t="s">
        <v>23</v>
      </c>
      <c r="E900" s="17" t="s">
        <v>24</v>
      </c>
      <c r="F900" s="15" t="s">
        <v>25</v>
      </c>
      <c r="G900" s="17" t="s">
        <v>161</v>
      </c>
      <c r="H900" s="17" t="s">
        <v>31</v>
      </c>
      <c r="I900" s="17" t="s">
        <v>32</v>
      </c>
      <c r="J900" s="18">
        <v>19029.400000000001</v>
      </c>
      <c r="K900" s="19">
        <v>123659</v>
      </c>
      <c r="L900" s="19">
        <v>8426</v>
      </c>
      <c r="M900" s="20">
        <v>4525.2</v>
      </c>
      <c r="N900" s="21">
        <v>31354</v>
      </c>
      <c r="O900" s="21">
        <v>1235</v>
      </c>
      <c r="P900" s="22">
        <v>5400</v>
      </c>
      <c r="Q900" s="23">
        <v>52442</v>
      </c>
      <c r="R900" s="23">
        <v>19</v>
      </c>
      <c r="S900" s="24" t="s">
        <v>37</v>
      </c>
      <c r="T900" s="25" t="s">
        <v>37</v>
      </c>
      <c r="U900" s="25" t="s">
        <v>37</v>
      </c>
      <c r="V900" s="18">
        <v>28954.6</v>
      </c>
      <c r="W900" s="19">
        <v>207455</v>
      </c>
      <c r="X900" s="19">
        <v>9680</v>
      </c>
    </row>
    <row r="901" spans="1:24" x14ac:dyDescent="0.2">
      <c r="A901" s="15">
        <v>2022</v>
      </c>
      <c r="B901" s="16">
        <v>13694</v>
      </c>
      <c r="C901" s="17" t="s">
        <v>860</v>
      </c>
      <c r="D901" s="15" t="s">
        <v>23</v>
      </c>
      <c r="E901" s="17" t="s">
        <v>24</v>
      </c>
      <c r="F901" s="15" t="s">
        <v>25</v>
      </c>
      <c r="G901" s="17" t="s">
        <v>145</v>
      </c>
      <c r="H901" s="17" t="s">
        <v>31</v>
      </c>
      <c r="I901" s="17" t="s">
        <v>36</v>
      </c>
      <c r="J901" s="18">
        <v>13745.5</v>
      </c>
      <c r="K901" s="19">
        <v>144481</v>
      </c>
      <c r="L901" s="19">
        <v>6131</v>
      </c>
      <c r="M901" s="20">
        <v>10584.4</v>
      </c>
      <c r="N901" s="21">
        <v>86266</v>
      </c>
      <c r="O901" s="21">
        <v>1489</v>
      </c>
      <c r="P901" s="22">
        <v>1039.9000000000001</v>
      </c>
      <c r="Q901" s="23">
        <v>13146</v>
      </c>
      <c r="R901" s="23">
        <v>5</v>
      </c>
      <c r="S901" s="24">
        <v>0</v>
      </c>
      <c r="T901" s="25">
        <v>0</v>
      </c>
      <c r="U901" s="25">
        <v>0</v>
      </c>
      <c r="V901" s="18">
        <v>25369.8</v>
      </c>
      <c r="W901" s="19">
        <v>243893</v>
      </c>
      <c r="X901" s="19">
        <v>7625</v>
      </c>
    </row>
    <row r="902" spans="1:24" x14ac:dyDescent="0.2">
      <c r="A902" s="15">
        <v>2022</v>
      </c>
      <c r="B902" s="16">
        <v>13697</v>
      </c>
      <c r="C902" s="17" t="s">
        <v>861</v>
      </c>
      <c r="D902" s="15" t="s">
        <v>23</v>
      </c>
      <c r="E902" s="17" t="s">
        <v>24</v>
      </c>
      <c r="F902" s="15" t="s">
        <v>25</v>
      </c>
      <c r="G902" s="17" t="s">
        <v>35</v>
      </c>
      <c r="H902" s="17" t="s">
        <v>51</v>
      </c>
      <c r="I902" s="17" t="s">
        <v>36</v>
      </c>
      <c r="J902" s="18">
        <v>4289.8999999999996</v>
      </c>
      <c r="K902" s="19">
        <v>26683</v>
      </c>
      <c r="L902" s="19">
        <v>4908</v>
      </c>
      <c r="M902" s="20">
        <v>1080.9000000000001</v>
      </c>
      <c r="N902" s="21">
        <v>7250</v>
      </c>
      <c r="O902" s="21">
        <v>494</v>
      </c>
      <c r="P902" s="22">
        <v>356</v>
      </c>
      <c r="Q902" s="23">
        <v>3404</v>
      </c>
      <c r="R902" s="23">
        <v>5</v>
      </c>
      <c r="S902" s="24">
        <v>0</v>
      </c>
      <c r="T902" s="25">
        <v>0</v>
      </c>
      <c r="U902" s="25">
        <v>0</v>
      </c>
      <c r="V902" s="18">
        <v>5726.8</v>
      </c>
      <c r="W902" s="19">
        <v>37337</v>
      </c>
      <c r="X902" s="19">
        <v>5407</v>
      </c>
    </row>
    <row r="903" spans="1:24" x14ac:dyDescent="0.2">
      <c r="A903" s="15">
        <v>2022</v>
      </c>
      <c r="B903" s="16">
        <v>13716</v>
      </c>
      <c r="C903" s="17" t="s">
        <v>862</v>
      </c>
      <c r="D903" s="15" t="s">
        <v>23</v>
      </c>
      <c r="E903" s="17" t="s">
        <v>24</v>
      </c>
      <c r="F903" s="15" t="s">
        <v>25</v>
      </c>
      <c r="G903" s="17" t="s">
        <v>65</v>
      </c>
      <c r="H903" s="17" t="s">
        <v>31</v>
      </c>
      <c r="I903" s="17" t="s">
        <v>28</v>
      </c>
      <c r="J903" s="18">
        <v>171649</v>
      </c>
      <c r="K903" s="19">
        <v>1435545</v>
      </c>
      <c r="L903" s="19">
        <v>88361</v>
      </c>
      <c r="M903" s="20">
        <v>82976</v>
      </c>
      <c r="N903" s="21">
        <v>758845</v>
      </c>
      <c r="O903" s="21">
        <v>15599</v>
      </c>
      <c r="P903" s="22">
        <v>14751</v>
      </c>
      <c r="Q903" s="23">
        <v>199632</v>
      </c>
      <c r="R903" s="23">
        <v>31</v>
      </c>
      <c r="S903" s="24">
        <v>0</v>
      </c>
      <c r="T903" s="25">
        <v>0</v>
      </c>
      <c r="U903" s="25">
        <v>0</v>
      </c>
      <c r="V903" s="18">
        <v>269376</v>
      </c>
      <c r="W903" s="19">
        <v>2394022</v>
      </c>
      <c r="X903" s="19">
        <v>103991</v>
      </c>
    </row>
    <row r="904" spans="1:24" x14ac:dyDescent="0.2">
      <c r="A904" s="15">
        <v>2022</v>
      </c>
      <c r="B904" s="16">
        <v>13718</v>
      </c>
      <c r="C904" s="17" t="s">
        <v>863</v>
      </c>
      <c r="D904" s="15" t="s">
        <v>23</v>
      </c>
      <c r="E904" s="17" t="s">
        <v>24</v>
      </c>
      <c r="F904" s="15" t="s">
        <v>25</v>
      </c>
      <c r="G904" s="17" t="s">
        <v>117</v>
      </c>
      <c r="H904" s="17" t="s">
        <v>27</v>
      </c>
      <c r="I904" s="17" t="s">
        <v>36</v>
      </c>
      <c r="J904" s="18">
        <v>46010</v>
      </c>
      <c r="K904" s="19">
        <v>380762</v>
      </c>
      <c r="L904" s="19">
        <v>34599</v>
      </c>
      <c r="M904" s="20">
        <v>28236</v>
      </c>
      <c r="N904" s="21">
        <v>240391</v>
      </c>
      <c r="O904" s="21">
        <v>4994</v>
      </c>
      <c r="P904" s="22">
        <v>26038</v>
      </c>
      <c r="Q904" s="23">
        <v>283366</v>
      </c>
      <c r="R904" s="23">
        <v>154</v>
      </c>
      <c r="S904" s="24">
        <v>33</v>
      </c>
      <c r="T904" s="25">
        <v>213</v>
      </c>
      <c r="U904" s="25">
        <v>1</v>
      </c>
      <c r="V904" s="18">
        <v>100317</v>
      </c>
      <c r="W904" s="19">
        <v>904732</v>
      </c>
      <c r="X904" s="19">
        <v>39748</v>
      </c>
    </row>
    <row r="905" spans="1:24" x14ac:dyDescent="0.2">
      <c r="A905" s="15">
        <v>2022</v>
      </c>
      <c r="B905" s="16">
        <v>13725</v>
      </c>
      <c r="C905" s="17" t="s">
        <v>864</v>
      </c>
      <c r="D905" s="15" t="s">
        <v>23</v>
      </c>
      <c r="E905" s="17" t="s">
        <v>24</v>
      </c>
      <c r="F905" s="15" t="s">
        <v>25</v>
      </c>
      <c r="G905" s="17" t="s">
        <v>241</v>
      </c>
      <c r="H905" s="17" t="s">
        <v>27</v>
      </c>
      <c r="I905" s="17" t="s">
        <v>77</v>
      </c>
      <c r="J905" s="18">
        <v>13054</v>
      </c>
      <c r="K905" s="19">
        <v>123326</v>
      </c>
      <c r="L905" s="19">
        <v>11682</v>
      </c>
      <c r="M905" s="20">
        <v>12970</v>
      </c>
      <c r="N905" s="21">
        <v>132893</v>
      </c>
      <c r="O905" s="21">
        <v>2142</v>
      </c>
      <c r="P905" s="22">
        <v>1835</v>
      </c>
      <c r="Q905" s="23">
        <v>36734</v>
      </c>
      <c r="R905" s="23">
        <v>4</v>
      </c>
      <c r="S905" s="24" t="s">
        <v>37</v>
      </c>
      <c r="T905" s="25" t="s">
        <v>37</v>
      </c>
      <c r="U905" s="25" t="s">
        <v>37</v>
      </c>
      <c r="V905" s="18">
        <v>27859</v>
      </c>
      <c r="W905" s="19">
        <v>292953</v>
      </c>
      <c r="X905" s="19">
        <v>13828</v>
      </c>
    </row>
    <row r="906" spans="1:24" x14ac:dyDescent="0.2">
      <c r="A906" s="15">
        <v>2022</v>
      </c>
      <c r="B906" s="16">
        <v>13734</v>
      </c>
      <c r="C906" s="17" t="s">
        <v>865</v>
      </c>
      <c r="D906" s="15" t="s">
        <v>23</v>
      </c>
      <c r="E906" s="17" t="s">
        <v>24</v>
      </c>
      <c r="F906" s="15" t="s">
        <v>25</v>
      </c>
      <c r="G906" s="17" t="s">
        <v>78</v>
      </c>
      <c r="H906" s="17" t="s">
        <v>31</v>
      </c>
      <c r="I906" s="17" t="s">
        <v>77</v>
      </c>
      <c r="J906" s="18">
        <v>60455</v>
      </c>
      <c r="K906" s="19">
        <v>530179</v>
      </c>
      <c r="L906" s="19">
        <v>36982</v>
      </c>
      <c r="M906" s="20">
        <v>20466</v>
      </c>
      <c r="N906" s="21">
        <v>200624</v>
      </c>
      <c r="O906" s="21">
        <v>4050</v>
      </c>
      <c r="P906" s="22">
        <v>2417</v>
      </c>
      <c r="Q906" s="23">
        <v>33077</v>
      </c>
      <c r="R906" s="23">
        <v>11</v>
      </c>
      <c r="S906" s="24">
        <v>0</v>
      </c>
      <c r="T906" s="25">
        <v>0</v>
      </c>
      <c r="U906" s="25">
        <v>0</v>
      </c>
      <c r="V906" s="18">
        <v>83338</v>
      </c>
      <c r="W906" s="19">
        <v>763880</v>
      </c>
      <c r="X906" s="19">
        <v>41043</v>
      </c>
    </row>
    <row r="907" spans="1:24" x14ac:dyDescent="0.2">
      <c r="A907" s="15">
        <v>2022</v>
      </c>
      <c r="B907" s="16">
        <v>13735</v>
      </c>
      <c r="C907" s="17" t="s">
        <v>866</v>
      </c>
      <c r="D907" s="15" t="s">
        <v>23</v>
      </c>
      <c r="E907" s="17" t="s">
        <v>24</v>
      </c>
      <c r="F907" s="15" t="s">
        <v>25</v>
      </c>
      <c r="G907" s="17" t="s">
        <v>26</v>
      </c>
      <c r="H907" s="17" t="s">
        <v>31</v>
      </c>
      <c r="I907" s="17" t="s">
        <v>28</v>
      </c>
      <c r="J907" s="18">
        <v>59830</v>
      </c>
      <c r="K907" s="19">
        <v>481774</v>
      </c>
      <c r="L907" s="19">
        <v>28283</v>
      </c>
      <c r="M907" s="20">
        <v>61753</v>
      </c>
      <c r="N907" s="21">
        <v>492474</v>
      </c>
      <c r="O907" s="21">
        <v>6254</v>
      </c>
      <c r="P907" s="22">
        <v>15659</v>
      </c>
      <c r="Q907" s="23">
        <v>223540</v>
      </c>
      <c r="R907" s="23">
        <v>12</v>
      </c>
      <c r="S907" s="24">
        <v>0</v>
      </c>
      <c r="T907" s="25">
        <v>0</v>
      </c>
      <c r="U907" s="25">
        <v>0</v>
      </c>
      <c r="V907" s="18">
        <v>137242</v>
      </c>
      <c r="W907" s="19">
        <v>1197788</v>
      </c>
      <c r="X907" s="19">
        <v>34549</v>
      </c>
    </row>
    <row r="908" spans="1:24" x14ac:dyDescent="0.2">
      <c r="A908" s="15">
        <v>2022</v>
      </c>
      <c r="B908" s="16">
        <v>13739</v>
      </c>
      <c r="C908" s="17" t="s">
        <v>867</v>
      </c>
      <c r="D908" s="15" t="s">
        <v>23</v>
      </c>
      <c r="E908" s="17" t="s">
        <v>24</v>
      </c>
      <c r="F908" s="15" t="s">
        <v>25</v>
      </c>
      <c r="G908" s="17" t="s">
        <v>241</v>
      </c>
      <c r="H908" s="17" t="s">
        <v>153</v>
      </c>
      <c r="I908" s="17" t="s">
        <v>77</v>
      </c>
      <c r="J908" s="18">
        <v>10752</v>
      </c>
      <c r="K908" s="19">
        <v>118755</v>
      </c>
      <c r="L908" s="19">
        <v>6754</v>
      </c>
      <c r="M908" s="20">
        <v>13909</v>
      </c>
      <c r="N908" s="21">
        <v>196203</v>
      </c>
      <c r="O908" s="21">
        <v>987</v>
      </c>
      <c r="P908" s="22">
        <v>3354</v>
      </c>
      <c r="Q908" s="23">
        <v>33571</v>
      </c>
      <c r="R908" s="23">
        <v>698</v>
      </c>
      <c r="S908" s="24" t="s">
        <v>37</v>
      </c>
      <c r="T908" s="25" t="s">
        <v>37</v>
      </c>
      <c r="U908" s="25" t="s">
        <v>37</v>
      </c>
      <c r="V908" s="18">
        <v>28015</v>
      </c>
      <c r="W908" s="19">
        <v>348529</v>
      </c>
      <c r="X908" s="19">
        <v>8439</v>
      </c>
    </row>
    <row r="909" spans="1:24" x14ac:dyDescent="0.2">
      <c r="A909" s="15">
        <v>2022</v>
      </c>
      <c r="B909" s="16">
        <v>13750</v>
      </c>
      <c r="C909" s="17" t="s">
        <v>868</v>
      </c>
      <c r="D909" s="15" t="s">
        <v>23</v>
      </c>
      <c r="E909" s="17" t="s">
        <v>24</v>
      </c>
      <c r="F909" s="15" t="s">
        <v>25</v>
      </c>
      <c r="G909" s="17" t="s">
        <v>173</v>
      </c>
      <c r="H909" s="17" t="s">
        <v>31</v>
      </c>
      <c r="I909" s="17" t="s">
        <v>77</v>
      </c>
      <c r="J909" s="18">
        <v>15002.7</v>
      </c>
      <c r="K909" s="19">
        <v>150112</v>
      </c>
      <c r="L909" s="19">
        <v>5466</v>
      </c>
      <c r="M909" s="20">
        <v>5002</v>
      </c>
      <c r="N909" s="21">
        <v>53413</v>
      </c>
      <c r="O909" s="21">
        <v>877</v>
      </c>
      <c r="P909" s="22">
        <v>8833.6</v>
      </c>
      <c r="Q909" s="23">
        <v>112459</v>
      </c>
      <c r="R909" s="23">
        <v>243</v>
      </c>
      <c r="S909" s="24">
        <v>0</v>
      </c>
      <c r="T909" s="25">
        <v>0</v>
      </c>
      <c r="U909" s="25">
        <v>0</v>
      </c>
      <c r="V909" s="18">
        <v>28838.3</v>
      </c>
      <c r="W909" s="19">
        <v>315984</v>
      </c>
      <c r="X909" s="19">
        <v>6586</v>
      </c>
    </row>
    <row r="910" spans="1:24" x14ac:dyDescent="0.2">
      <c r="A910" s="15">
        <v>2022</v>
      </c>
      <c r="B910" s="16">
        <v>13756</v>
      </c>
      <c r="C910" s="17" t="s">
        <v>869</v>
      </c>
      <c r="D910" s="15" t="s">
        <v>23</v>
      </c>
      <c r="E910" s="17" t="s">
        <v>24</v>
      </c>
      <c r="F910" s="15" t="s">
        <v>25</v>
      </c>
      <c r="G910" s="17" t="s">
        <v>72</v>
      </c>
      <c r="H910" s="17" t="s">
        <v>51</v>
      </c>
      <c r="I910" s="17" t="s">
        <v>36</v>
      </c>
      <c r="J910" s="18">
        <v>592426.1</v>
      </c>
      <c r="K910" s="19">
        <v>3482939</v>
      </c>
      <c r="L910" s="19">
        <v>424735</v>
      </c>
      <c r="M910" s="20">
        <v>584423.1</v>
      </c>
      <c r="N910" s="21">
        <v>3759341</v>
      </c>
      <c r="O910" s="21">
        <v>59087</v>
      </c>
      <c r="P910" s="22">
        <v>560956.19999999995</v>
      </c>
      <c r="Q910" s="23">
        <v>7915344</v>
      </c>
      <c r="R910" s="23">
        <v>2136</v>
      </c>
      <c r="S910" s="24">
        <v>1631</v>
      </c>
      <c r="T910" s="25">
        <v>12518</v>
      </c>
      <c r="U910" s="25">
        <v>1</v>
      </c>
      <c r="V910" s="18">
        <v>1739436.4</v>
      </c>
      <c r="W910" s="19">
        <v>15170142</v>
      </c>
      <c r="X910" s="19">
        <v>485959</v>
      </c>
    </row>
    <row r="911" spans="1:24" x14ac:dyDescent="0.2">
      <c r="A911" s="15">
        <v>2022</v>
      </c>
      <c r="B911" s="16">
        <v>13757</v>
      </c>
      <c r="C911" s="17" t="s">
        <v>870</v>
      </c>
      <c r="D911" s="15" t="s">
        <v>23</v>
      </c>
      <c r="E911" s="17" t="s">
        <v>24</v>
      </c>
      <c r="F911" s="15" t="s">
        <v>25</v>
      </c>
      <c r="G911" s="17" t="s">
        <v>92</v>
      </c>
      <c r="H911" s="17" t="s">
        <v>31</v>
      </c>
      <c r="I911" s="17" t="s">
        <v>77</v>
      </c>
      <c r="J911" s="18">
        <v>4919</v>
      </c>
      <c r="K911" s="19">
        <v>36223</v>
      </c>
      <c r="L911" s="19">
        <v>3088</v>
      </c>
      <c r="M911" s="20">
        <v>37628</v>
      </c>
      <c r="N911" s="21">
        <v>321919</v>
      </c>
      <c r="O911" s="21">
        <v>4097</v>
      </c>
      <c r="P911" s="22">
        <v>8137</v>
      </c>
      <c r="Q911" s="23">
        <v>89737</v>
      </c>
      <c r="R911" s="23">
        <v>26</v>
      </c>
      <c r="S911" s="24" t="s">
        <v>37</v>
      </c>
      <c r="T911" s="25" t="s">
        <v>37</v>
      </c>
      <c r="U911" s="25" t="s">
        <v>37</v>
      </c>
      <c r="V911" s="18">
        <v>50684</v>
      </c>
      <c r="W911" s="19">
        <v>447879</v>
      </c>
      <c r="X911" s="19">
        <v>7211</v>
      </c>
    </row>
    <row r="912" spans="1:24" x14ac:dyDescent="0.2">
      <c r="A912" s="15">
        <v>2022</v>
      </c>
      <c r="B912" s="16">
        <v>13758</v>
      </c>
      <c r="C912" s="17" t="s">
        <v>871</v>
      </c>
      <c r="D912" s="15" t="s">
        <v>23</v>
      </c>
      <c r="E912" s="17" t="s">
        <v>24</v>
      </c>
      <c r="F912" s="15" t="s">
        <v>25</v>
      </c>
      <c r="G912" s="17" t="s">
        <v>438</v>
      </c>
      <c r="H912" s="17" t="s">
        <v>31</v>
      </c>
      <c r="I912" s="17" t="s">
        <v>154</v>
      </c>
      <c r="J912" s="18">
        <v>26959</v>
      </c>
      <c r="K912" s="19">
        <v>238766</v>
      </c>
      <c r="L912" s="19">
        <v>17343</v>
      </c>
      <c r="M912" s="20">
        <v>5732</v>
      </c>
      <c r="N912" s="21">
        <v>51551</v>
      </c>
      <c r="O912" s="21">
        <v>1024</v>
      </c>
      <c r="P912" s="22">
        <v>1661</v>
      </c>
      <c r="Q912" s="23">
        <v>30278</v>
      </c>
      <c r="R912" s="23">
        <v>5</v>
      </c>
      <c r="S912" s="24">
        <v>0</v>
      </c>
      <c r="T912" s="25">
        <v>0</v>
      </c>
      <c r="U912" s="25">
        <v>0</v>
      </c>
      <c r="V912" s="18">
        <v>34352</v>
      </c>
      <c r="W912" s="19">
        <v>320595</v>
      </c>
      <c r="X912" s="19">
        <v>18372</v>
      </c>
    </row>
    <row r="913" spans="1:24" x14ac:dyDescent="0.2">
      <c r="A913" s="15">
        <v>2022</v>
      </c>
      <c r="B913" s="16">
        <v>13758</v>
      </c>
      <c r="C913" s="17" t="s">
        <v>871</v>
      </c>
      <c r="D913" s="15" t="s">
        <v>23</v>
      </c>
      <c r="E913" s="17" t="s">
        <v>24</v>
      </c>
      <c r="F913" s="15" t="s">
        <v>25</v>
      </c>
      <c r="G913" s="17" t="s">
        <v>439</v>
      </c>
      <c r="H913" s="17" t="s">
        <v>31</v>
      </c>
      <c r="I913" s="17" t="s">
        <v>154</v>
      </c>
      <c r="J913" s="18">
        <v>6571</v>
      </c>
      <c r="K913" s="19">
        <v>53113</v>
      </c>
      <c r="L913" s="19">
        <v>4611</v>
      </c>
      <c r="M913" s="20">
        <v>860</v>
      </c>
      <c r="N913" s="21">
        <v>8792</v>
      </c>
      <c r="O913" s="21">
        <v>343</v>
      </c>
      <c r="P913" s="22">
        <v>444</v>
      </c>
      <c r="Q913" s="23">
        <v>5191</v>
      </c>
      <c r="R913" s="23">
        <v>7</v>
      </c>
      <c r="S913" s="24">
        <v>0</v>
      </c>
      <c r="T913" s="25">
        <v>0</v>
      </c>
      <c r="U913" s="25">
        <v>0</v>
      </c>
      <c r="V913" s="18">
        <v>7875</v>
      </c>
      <c r="W913" s="19">
        <v>67096</v>
      </c>
      <c r="X913" s="19">
        <v>4961</v>
      </c>
    </row>
    <row r="914" spans="1:24" x14ac:dyDescent="0.2">
      <c r="A914" s="15">
        <v>2022</v>
      </c>
      <c r="B914" s="16">
        <v>13758</v>
      </c>
      <c r="C914" s="17" t="s">
        <v>871</v>
      </c>
      <c r="D914" s="15" t="s">
        <v>23</v>
      </c>
      <c r="E914" s="17" t="s">
        <v>24</v>
      </c>
      <c r="F914" s="15" t="s">
        <v>25</v>
      </c>
      <c r="G914" s="17" t="s">
        <v>89</v>
      </c>
      <c r="H914" s="17" t="s">
        <v>31</v>
      </c>
      <c r="I914" s="17" t="s">
        <v>154</v>
      </c>
      <c r="J914" s="18">
        <v>19</v>
      </c>
      <c r="K914" s="19">
        <v>153</v>
      </c>
      <c r="L914" s="19">
        <v>17</v>
      </c>
      <c r="M914" s="20">
        <v>0</v>
      </c>
      <c r="N914" s="21">
        <v>0</v>
      </c>
      <c r="O914" s="21">
        <v>0</v>
      </c>
      <c r="P914" s="22">
        <v>0</v>
      </c>
      <c r="Q914" s="23">
        <v>0</v>
      </c>
      <c r="R914" s="23">
        <v>0</v>
      </c>
      <c r="S914" s="24">
        <v>0</v>
      </c>
      <c r="T914" s="25">
        <v>0</v>
      </c>
      <c r="U914" s="25">
        <v>0</v>
      </c>
      <c r="V914" s="18">
        <v>19</v>
      </c>
      <c r="W914" s="19">
        <v>153</v>
      </c>
      <c r="X914" s="19">
        <v>17</v>
      </c>
    </row>
    <row r="915" spans="1:24" x14ac:dyDescent="0.2">
      <c r="A915" s="15">
        <v>2022</v>
      </c>
      <c r="B915" s="16">
        <v>13762</v>
      </c>
      <c r="C915" s="17" t="s">
        <v>872</v>
      </c>
      <c r="D915" s="15" t="s">
        <v>23</v>
      </c>
      <c r="E915" s="17" t="s">
        <v>24</v>
      </c>
      <c r="F915" s="15" t="s">
        <v>25</v>
      </c>
      <c r="G915" s="17" t="s">
        <v>33</v>
      </c>
      <c r="H915" s="17" t="s">
        <v>31</v>
      </c>
      <c r="I915" s="17" t="s">
        <v>32</v>
      </c>
      <c r="J915" s="18">
        <v>35058</v>
      </c>
      <c r="K915" s="19">
        <v>245104</v>
      </c>
      <c r="L915" s="19">
        <v>17376</v>
      </c>
      <c r="M915" s="20">
        <v>5614.7</v>
      </c>
      <c r="N915" s="21">
        <v>40949</v>
      </c>
      <c r="O915" s="21">
        <v>2588</v>
      </c>
      <c r="P915" s="22" t="s">
        <v>37</v>
      </c>
      <c r="Q915" s="23" t="s">
        <v>37</v>
      </c>
      <c r="R915" s="23" t="s">
        <v>37</v>
      </c>
      <c r="S915" s="24" t="s">
        <v>37</v>
      </c>
      <c r="T915" s="25" t="s">
        <v>37</v>
      </c>
      <c r="U915" s="25" t="s">
        <v>37</v>
      </c>
      <c r="V915" s="18">
        <v>40672.699999999997</v>
      </c>
      <c r="W915" s="19">
        <v>286053</v>
      </c>
      <c r="X915" s="19">
        <v>19964</v>
      </c>
    </row>
    <row r="916" spans="1:24" x14ac:dyDescent="0.2">
      <c r="A916" s="15">
        <v>2022</v>
      </c>
      <c r="B916" s="16">
        <v>13780</v>
      </c>
      <c r="C916" s="17" t="s">
        <v>873</v>
      </c>
      <c r="D916" s="15" t="s">
        <v>23</v>
      </c>
      <c r="E916" s="17" t="s">
        <v>24</v>
      </c>
      <c r="F916" s="15" t="s">
        <v>25</v>
      </c>
      <c r="G916" s="17" t="s">
        <v>82</v>
      </c>
      <c r="H916" s="17" t="s">
        <v>51</v>
      </c>
      <c r="I916" s="17" t="s">
        <v>36</v>
      </c>
      <c r="J916" s="18">
        <v>8847.7999999999993</v>
      </c>
      <c r="K916" s="19">
        <v>60287</v>
      </c>
      <c r="L916" s="19">
        <v>7605</v>
      </c>
      <c r="M916" s="20">
        <v>6400.4</v>
      </c>
      <c r="N916" s="21">
        <v>48241</v>
      </c>
      <c r="O916" s="21">
        <v>1332</v>
      </c>
      <c r="P916" s="22">
        <v>2427.6</v>
      </c>
      <c r="Q916" s="23">
        <v>30636</v>
      </c>
      <c r="R916" s="23">
        <v>2</v>
      </c>
      <c r="S916" s="24">
        <v>0</v>
      </c>
      <c r="T916" s="25">
        <v>0</v>
      </c>
      <c r="U916" s="25">
        <v>0</v>
      </c>
      <c r="V916" s="18">
        <v>17675.8</v>
      </c>
      <c r="W916" s="19">
        <v>139164</v>
      </c>
      <c r="X916" s="19">
        <v>8939</v>
      </c>
    </row>
    <row r="917" spans="1:24" x14ac:dyDescent="0.2">
      <c r="A917" s="15">
        <v>2022</v>
      </c>
      <c r="B917" s="16">
        <v>13780</v>
      </c>
      <c r="C917" s="17" t="s">
        <v>873</v>
      </c>
      <c r="D917" s="15" t="s">
        <v>23</v>
      </c>
      <c r="E917" s="17" t="s">
        <v>24</v>
      </c>
      <c r="F917" s="15" t="s">
        <v>25</v>
      </c>
      <c r="G917" s="17" t="s">
        <v>35</v>
      </c>
      <c r="H917" s="17" t="s">
        <v>51</v>
      </c>
      <c r="I917" s="17" t="s">
        <v>36</v>
      </c>
      <c r="J917" s="18">
        <v>292748.40000000002</v>
      </c>
      <c r="K917" s="19">
        <v>1940578</v>
      </c>
      <c r="L917" s="19">
        <v>216875</v>
      </c>
      <c r="M917" s="20">
        <v>311723.5</v>
      </c>
      <c r="N917" s="21">
        <v>2727852</v>
      </c>
      <c r="O917" s="21">
        <v>40993</v>
      </c>
      <c r="P917" s="22">
        <v>181458</v>
      </c>
      <c r="Q917" s="23">
        <v>2159200</v>
      </c>
      <c r="R917" s="23">
        <v>123</v>
      </c>
      <c r="S917" s="24">
        <v>0</v>
      </c>
      <c r="T917" s="25">
        <v>0</v>
      </c>
      <c r="U917" s="25">
        <v>0</v>
      </c>
      <c r="V917" s="18">
        <v>785929.9</v>
      </c>
      <c r="W917" s="19">
        <v>6827630</v>
      </c>
      <c r="X917" s="19">
        <v>257991</v>
      </c>
    </row>
    <row r="918" spans="1:24" x14ac:dyDescent="0.2">
      <c r="A918" s="15">
        <v>2022</v>
      </c>
      <c r="B918" s="16">
        <v>13781</v>
      </c>
      <c r="C918" s="17" t="s">
        <v>874</v>
      </c>
      <c r="D918" s="15" t="s">
        <v>23</v>
      </c>
      <c r="E918" s="17" t="s">
        <v>24</v>
      </c>
      <c r="F918" s="15" t="s">
        <v>25</v>
      </c>
      <c r="G918" s="17" t="s">
        <v>46</v>
      </c>
      <c r="H918" s="17" t="s">
        <v>51</v>
      </c>
      <c r="I918" s="17" t="s">
        <v>36</v>
      </c>
      <c r="J918" s="18">
        <v>1419019.4</v>
      </c>
      <c r="K918" s="19">
        <v>9095482</v>
      </c>
      <c r="L918" s="19">
        <v>1199122</v>
      </c>
      <c r="M918" s="20">
        <v>1675272.9</v>
      </c>
      <c r="N918" s="21">
        <v>12638135</v>
      </c>
      <c r="O918" s="21">
        <v>143021</v>
      </c>
      <c r="P918" s="22">
        <v>743149.3</v>
      </c>
      <c r="Q918" s="23">
        <v>7241299</v>
      </c>
      <c r="R918" s="23">
        <v>490</v>
      </c>
      <c r="S918" s="24">
        <v>2450.1999999999998</v>
      </c>
      <c r="T918" s="25">
        <v>19941</v>
      </c>
      <c r="U918" s="25">
        <v>1</v>
      </c>
      <c r="V918" s="18">
        <v>3839891.8</v>
      </c>
      <c r="W918" s="19">
        <v>28994857</v>
      </c>
      <c r="X918" s="19">
        <v>1342634</v>
      </c>
    </row>
    <row r="919" spans="1:24" x14ac:dyDescent="0.2">
      <c r="A919" s="15">
        <v>2022</v>
      </c>
      <c r="B919" s="16">
        <v>13781</v>
      </c>
      <c r="C919" s="17" t="s">
        <v>874</v>
      </c>
      <c r="D919" s="15" t="s">
        <v>23</v>
      </c>
      <c r="E919" s="17" t="s">
        <v>24</v>
      </c>
      <c r="F919" s="15" t="s">
        <v>25</v>
      </c>
      <c r="G919" s="17" t="s">
        <v>145</v>
      </c>
      <c r="H919" s="17" t="s">
        <v>51</v>
      </c>
      <c r="I919" s="17" t="s">
        <v>36</v>
      </c>
      <c r="J919" s="18">
        <v>100518.6</v>
      </c>
      <c r="K919" s="19">
        <v>796023</v>
      </c>
      <c r="L919" s="19">
        <v>82122</v>
      </c>
      <c r="M919" s="20">
        <v>118660.2</v>
      </c>
      <c r="N919" s="21">
        <v>1033842</v>
      </c>
      <c r="O919" s="21">
        <v>13317</v>
      </c>
      <c r="P919" s="22">
        <v>32365.9</v>
      </c>
      <c r="Q919" s="23">
        <v>350501</v>
      </c>
      <c r="R919" s="23">
        <v>24</v>
      </c>
      <c r="S919" s="24">
        <v>0</v>
      </c>
      <c r="T919" s="25">
        <v>0</v>
      </c>
      <c r="U919" s="25">
        <v>0</v>
      </c>
      <c r="V919" s="18">
        <v>251544.7</v>
      </c>
      <c r="W919" s="19">
        <v>2180366</v>
      </c>
      <c r="X919" s="19">
        <v>95463</v>
      </c>
    </row>
    <row r="920" spans="1:24" x14ac:dyDescent="0.2">
      <c r="A920" s="15">
        <v>2022</v>
      </c>
      <c r="B920" s="16">
        <v>13781</v>
      </c>
      <c r="C920" s="17" t="s">
        <v>874</v>
      </c>
      <c r="D920" s="15" t="s">
        <v>23</v>
      </c>
      <c r="E920" s="17" t="s">
        <v>24</v>
      </c>
      <c r="F920" s="15" t="s">
        <v>25</v>
      </c>
      <c r="G920" s="17" t="s">
        <v>173</v>
      </c>
      <c r="H920" s="17" t="s">
        <v>51</v>
      </c>
      <c r="I920" s="17" t="s">
        <v>36</v>
      </c>
      <c r="J920" s="18">
        <v>109777</v>
      </c>
      <c r="K920" s="19">
        <v>830054</v>
      </c>
      <c r="L920" s="19">
        <v>87577</v>
      </c>
      <c r="M920" s="20">
        <v>109793.8</v>
      </c>
      <c r="N920" s="21">
        <v>1010743</v>
      </c>
      <c r="O920" s="21">
        <v>13007</v>
      </c>
      <c r="P920" s="22">
        <v>33655.199999999997</v>
      </c>
      <c r="Q920" s="23">
        <v>380262</v>
      </c>
      <c r="R920" s="23">
        <v>26</v>
      </c>
      <c r="S920" s="24">
        <v>0</v>
      </c>
      <c r="T920" s="25">
        <v>0</v>
      </c>
      <c r="U920" s="25">
        <v>0</v>
      </c>
      <c r="V920" s="18">
        <v>253226</v>
      </c>
      <c r="W920" s="19">
        <v>2221059</v>
      </c>
      <c r="X920" s="19">
        <v>100610</v>
      </c>
    </row>
    <row r="921" spans="1:24" x14ac:dyDescent="0.2">
      <c r="A921" s="15">
        <v>2022</v>
      </c>
      <c r="B921" s="16">
        <v>13783</v>
      </c>
      <c r="C921" s="17" t="s">
        <v>875</v>
      </c>
      <c r="D921" s="15" t="s">
        <v>23</v>
      </c>
      <c r="E921" s="17" t="s">
        <v>24</v>
      </c>
      <c r="F921" s="15" t="s">
        <v>25</v>
      </c>
      <c r="G921" s="17" t="s">
        <v>80</v>
      </c>
      <c r="H921" s="17" t="s">
        <v>31</v>
      </c>
      <c r="I921" s="17" t="s">
        <v>36</v>
      </c>
      <c r="J921" s="18">
        <v>22117</v>
      </c>
      <c r="K921" s="19">
        <v>199995</v>
      </c>
      <c r="L921" s="19">
        <v>11583</v>
      </c>
      <c r="M921" s="20">
        <v>9247</v>
      </c>
      <c r="N921" s="21">
        <v>70191</v>
      </c>
      <c r="O921" s="21">
        <v>3278</v>
      </c>
      <c r="P921" s="22">
        <v>2527</v>
      </c>
      <c r="Q921" s="23">
        <v>14983</v>
      </c>
      <c r="R921" s="23">
        <v>2677</v>
      </c>
      <c r="S921" s="24" t="s">
        <v>37</v>
      </c>
      <c r="T921" s="25" t="s">
        <v>37</v>
      </c>
      <c r="U921" s="25" t="s">
        <v>37</v>
      </c>
      <c r="V921" s="18">
        <v>33891</v>
      </c>
      <c r="W921" s="19">
        <v>285169</v>
      </c>
      <c r="X921" s="19">
        <v>17538</v>
      </c>
    </row>
    <row r="922" spans="1:24" x14ac:dyDescent="0.2">
      <c r="A922" s="15">
        <v>2022</v>
      </c>
      <c r="B922" s="16">
        <v>13788</v>
      </c>
      <c r="C922" s="17" t="s">
        <v>876</v>
      </c>
      <c r="D922" s="15" t="s">
        <v>23</v>
      </c>
      <c r="E922" s="17" t="s">
        <v>24</v>
      </c>
      <c r="F922" s="15" t="s">
        <v>25</v>
      </c>
      <c r="G922" s="17" t="s">
        <v>168</v>
      </c>
      <c r="H922" s="17" t="s">
        <v>153</v>
      </c>
      <c r="I922" s="17" t="s">
        <v>154</v>
      </c>
      <c r="J922" s="18">
        <v>10994.6</v>
      </c>
      <c r="K922" s="19">
        <v>150359</v>
      </c>
      <c r="L922" s="19">
        <v>9717</v>
      </c>
      <c r="M922" s="20">
        <v>2629.9</v>
      </c>
      <c r="N922" s="21">
        <v>35044</v>
      </c>
      <c r="O922" s="21">
        <v>532</v>
      </c>
      <c r="P922" s="22">
        <v>60742</v>
      </c>
      <c r="Q922" s="23">
        <v>1004667</v>
      </c>
      <c r="R922" s="23">
        <v>175</v>
      </c>
      <c r="S922" s="24" t="s">
        <v>37</v>
      </c>
      <c r="T922" s="25" t="s">
        <v>37</v>
      </c>
      <c r="U922" s="25" t="s">
        <v>37</v>
      </c>
      <c r="V922" s="18">
        <v>74366.5</v>
      </c>
      <c r="W922" s="19">
        <v>1190070</v>
      </c>
      <c r="X922" s="19">
        <v>10424</v>
      </c>
    </row>
    <row r="923" spans="1:24" x14ac:dyDescent="0.2">
      <c r="A923" s="15">
        <v>2022</v>
      </c>
      <c r="B923" s="16">
        <v>13799</v>
      </c>
      <c r="C923" s="17" t="s">
        <v>877</v>
      </c>
      <c r="D923" s="15" t="s">
        <v>23</v>
      </c>
      <c r="E923" s="17" t="s">
        <v>24</v>
      </c>
      <c r="F923" s="15" t="s">
        <v>25</v>
      </c>
      <c r="G923" s="17" t="s">
        <v>76</v>
      </c>
      <c r="H923" s="17" t="s">
        <v>31</v>
      </c>
      <c r="I923" s="17" t="s">
        <v>77</v>
      </c>
      <c r="J923" s="18">
        <v>20310.8</v>
      </c>
      <c r="K923" s="19">
        <v>139236</v>
      </c>
      <c r="L923" s="19">
        <v>13399</v>
      </c>
      <c r="M923" s="20">
        <v>24338.400000000001</v>
      </c>
      <c r="N923" s="21">
        <v>180680</v>
      </c>
      <c r="O923" s="21">
        <v>8943</v>
      </c>
      <c r="P923" s="22">
        <v>17779.8</v>
      </c>
      <c r="Q923" s="23">
        <v>174350</v>
      </c>
      <c r="R923" s="23">
        <v>2342</v>
      </c>
      <c r="S923" s="24" t="s">
        <v>37</v>
      </c>
      <c r="T923" s="25" t="s">
        <v>37</v>
      </c>
      <c r="U923" s="25" t="s">
        <v>37</v>
      </c>
      <c r="V923" s="18">
        <v>62429</v>
      </c>
      <c r="W923" s="19">
        <v>494266</v>
      </c>
      <c r="X923" s="19">
        <v>24684</v>
      </c>
    </row>
    <row r="924" spans="1:24" x14ac:dyDescent="0.2">
      <c r="A924" s="15">
        <v>2022</v>
      </c>
      <c r="B924" s="16">
        <v>13807</v>
      </c>
      <c r="C924" s="17" t="s">
        <v>878</v>
      </c>
      <c r="D924" s="15" t="s">
        <v>23</v>
      </c>
      <c r="E924" s="17" t="s">
        <v>24</v>
      </c>
      <c r="F924" s="15" t="s">
        <v>25</v>
      </c>
      <c r="G924" s="17" t="s">
        <v>78</v>
      </c>
      <c r="H924" s="17" t="s">
        <v>31</v>
      </c>
      <c r="I924" s="17" t="s">
        <v>77</v>
      </c>
      <c r="J924" s="18">
        <v>18672</v>
      </c>
      <c r="K924" s="19">
        <v>112941</v>
      </c>
      <c r="L924" s="19">
        <v>9608</v>
      </c>
      <c r="M924" s="20">
        <v>15445</v>
      </c>
      <c r="N924" s="21">
        <v>112829</v>
      </c>
      <c r="O924" s="21">
        <v>2286</v>
      </c>
      <c r="P924" s="22">
        <v>9924</v>
      </c>
      <c r="Q924" s="23">
        <v>122559</v>
      </c>
      <c r="R924" s="23">
        <v>12</v>
      </c>
      <c r="S924" s="24" t="s">
        <v>37</v>
      </c>
      <c r="T924" s="25" t="s">
        <v>37</v>
      </c>
      <c r="U924" s="25" t="s">
        <v>37</v>
      </c>
      <c r="V924" s="18">
        <v>44041</v>
      </c>
      <c r="W924" s="19">
        <v>348329</v>
      </c>
      <c r="X924" s="19">
        <v>11906</v>
      </c>
    </row>
    <row r="925" spans="1:24" x14ac:dyDescent="0.2">
      <c r="A925" s="15">
        <v>2022</v>
      </c>
      <c r="B925" s="16">
        <v>13809</v>
      </c>
      <c r="C925" s="17" t="s">
        <v>879</v>
      </c>
      <c r="D925" s="15" t="s">
        <v>23</v>
      </c>
      <c r="E925" s="17" t="s">
        <v>24</v>
      </c>
      <c r="F925" s="15" t="s">
        <v>25</v>
      </c>
      <c r="G925" s="17" t="s">
        <v>173</v>
      </c>
      <c r="H925" s="17" t="s">
        <v>51</v>
      </c>
      <c r="I925" s="17" t="s">
        <v>77</v>
      </c>
      <c r="J925" s="18">
        <v>69809</v>
      </c>
      <c r="K925" s="19">
        <v>596376</v>
      </c>
      <c r="L925" s="19">
        <v>51069</v>
      </c>
      <c r="M925" s="20">
        <v>76135</v>
      </c>
      <c r="N925" s="21">
        <v>677313</v>
      </c>
      <c r="O925" s="21">
        <v>13255</v>
      </c>
      <c r="P925" s="22">
        <v>34799</v>
      </c>
      <c r="Q925" s="23">
        <v>455890</v>
      </c>
      <c r="R925" s="23">
        <v>62</v>
      </c>
      <c r="S925" s="24" t="s">
        <v>37</v>
      </c>
      <c r="T925" s="25" t="s">
        <v>37</v>
      </c>
      <c r="U925" s="25" t="s">
        <v>37</v>
      </c>
      <c r="V925" s="18">
        <v>180743</v>
      </c>
      <c r="W925" s="19">
        <v>1729579</v>
      </c>
      <c r="X925" s="19">
        <v>64386</v>
      </c>
    </row>
    <row r="926" spans="1:24" x14ac:dyDescent="0.2">
      <c r="A926" s="15">
        <v>2022</v>
      </c>
      <c r="B926" s="16">
        <v>13815</v>
      </c>
      <c r="C926" s="17" t="s">
        <v>880</v>
      </c>
      <c r="D926" s="15" t="s">
        <v>23</v>
      </c>
      <c r="E926" s="17" t="s">
        <v>24</v>
      </c>
      <c r="F926" s="15" t="s">
        <v>25</v>
      </c>
      <c r="G926" s="17" t="s">
        <v>46</v>
      </c>
      <c r="H926" s="17" t="s">
        <v>51</v>
      </c>
      <c r="I926" s="17" t="s">
        <v>36</v>
      </c>
      <c r="J926" s="18">
        <v>79.5</v>
      </c>
      <c r="K926" s="19">
        <v>525</v>
      </c>
      <c r="L926" s="19">
        <v>85</v>
      </c>
      <c r="M926" s="20">
        <v>30</v>
      </c>
      <c r="N926" s="21">
        <v>185</v>
      </c>
      <c r="O926" s="21">
        <v>28</v>
      </c>
      <c r="P926" s="22" t="s">
        <v>37</v>
      </c>
      <c r="Q926" s="23" t="s">
        <v>37</v>
      </c>
      <c r="R926" s="23" t="s">
        <v>37</v>
      </c>
      <c r="S926" s="24" t="s">
        <v>37</v>
      </c>
      <c r="T926" s="25" t="s">
        <v>37</v>
      </c>
      <c r="U926" s="25" t="s">
        <v>37</v>
      </c>
      <c r="V926" s="18">
        <v>109.5</v>
      </c>
      <c r="W926" s="19">
        <v>710</v>
      </c>
      <c r="X926" s="19">
        <v>113</v>
      </c>
    </row>
    <row r="927" spans="1:24" x14ac:dyDescent="0.2">
      <c r="A927" s="15">
        <v>2022</v>
      </c>
      <c r="B927" s="16">
        <v>13815</v>
      </c>
      <c r="C927" s="17" t="s">
        <v>880</v>
      </c>
      <c r="D927" s="15" t="s">
        <v>23</v>
      </c>
      <c r="E927" s="17" t="s">
        <v>24</v>
      </c>
      <c r="F927" s="15" t="s">
        <v>25</v>
      </c>
      <c r="G927" s="17" t="s">
        <v>35</v>
      </c>
      <c r="H927" s="17" t="s">
        <v>51</v>
      </c>
      <c r="I927" s="17" t="s">
        <v>36</v>
      </c>
      <c r="J927" s="18">
        <v>13213.4</v>
      </c>
      <c r="K927" s="19">
        <v>88467</v>
      </c>
      <c r="L927" s="19">
        <v>12869</v>
      </c>
      <c r="M927" s="20">
        <v>6847.7</v>
      </c>
      <c r="N927" s="21">
        <v>53435</v>
      </c>
      <c r="O927" s="21">
        <v>1908</v>
      </c>
      <c r="P927" s="22">
        <v>3810.4</v>
      </c>
      <c r="Q927" s="23">
        <v>37642</v>
      </c>
      <c r="R927" s="23">
        <v>23</v>
      </c>
      <c r="S927" s="24" t="s">
        <v>37</v>
      </c>
      <c r="T927" s="25" t="s">
        <v>37</v>
      </c>
      <c r="U927" s="25" t="s">
        <v>37</v>
      </c>
      <c r="V927" s="18">
        <v>23871.5</v>
      </c>
      <c r="W927" s="19">
        <v>179544</v>
      </c>
      <c r="X927" s="19">
        <v>14800</v>
      </c>
    </row>
    <row r="928" spans="1:24" x14ac:dyDescent="0.2">
      <c r="A928" s="15">
        <v>2022</v>
      </c>
      <c r="B928" s="16">
        <v>13826</v>
      </c>
      <c r="C928" s="17" t="s">
        <v>881</v>
      </c>
      <c r="D928" s="15" t="s">
        <v>23</v>
      </c>
      <c r="E928" s="17" t="s">
        <v>24</v>
      </c>
      <c r="F928" s="15" t="s">
        <v>25</v>
      </c>
      <c r="G928" s="17" t="s">
        <v>82</v>
      </c>
      <c r="H928" s="17" t="s">
        <v>27</v>
      </c>
      <c r="I928" s="17" t="s">
        <v>36</v>
      </c>
      <c r="J928" s="18">
        <v>2230.5</v>
      </c>
      <c r="K928" s="19">
        <v>14084</v>
      </c>
      <c r="L928" s="19">
        <v>1853</v>
      </c>
      <c r="M928" s="20">
        <v>1307.5</v>
      </c>
      <c r="N928" s="21">
        <v>8995</v>
      </c>
      <c r="O928" s="21">
        <v>248</v>
      </c>
      <c r="P928" s="22">
        <v>0</v>
      </c>
      <c r="Q928" s="23">
        <v>0</v>
      </c>
      <c r="R928" s="23">
        <v>0</v>
      </c>
      <c r="S928" s="24">
        <v>0</v>
      </c>
      <c r="T928" s="25">
        <v>0</v>
      </c>
      <c r="U928" s="25">
        <v>0</v>
      </c>
      <c r="V928" s="18">
        <v>3538</v>
      </c>
      <c r="W928" s="19">
        <v>23079</v>
      </c>
      <c r="X928" s="19">
        <v>2101</v>
      </c>
    </row>
    <row r="929" spans="1:24" x14ac:dyDescent="0.2">
      <c r="A929" s="15">
        <v>2022</v>
      </c>
      <c r="B929" s="16">
        <v>13830</v>
      </c>
      <c r="C929" s="17" t="s">
        <v>882</v>
      </c>
      <c r="D929" s="15" t="s">
        <v>23</v>
      </c>
      <c r="E929" s="17" t="s">
        <v>24</v>
      </c>
      <c r="F929" s="15" t="s">
        <v>25</v>
      </c>
      <c r="G929" s="17" t="s">
        <v>92</v>
      </c>
      <c r="H929" s="17" t="s">
        <v>31</v>
      </c>
      <c r="I929" s="17" t="s">
        <v>93</v>
      </c>
      <c r="J929" s="18">
        <v>40181</v>
      </c>
      <c r="K929" s="19">
        <v>271004</v>
      </c>
      <c r="L929" s="19">
        <v>17178</v>
      </c>
      <c r="M929" s="20">
        <v>7823</v>
      </c>
      <c r="N929" s="21">
        <v>63990</v>
      </c>
      <c r="O929" s="21">
        <v>1931</v>
      </c>
      <c r="P929" s="22">
        <v>493</v>
      </c>
      <c r="Q929" s="23">
        <v>2845</v>
      </c>
      <c r="R929" s="23">
        <v>26</v>
      </c>
      <c r="S929" s="24">
        <v>0</v>
      </c>
      <c r="T929" s="25">
        <v>0</v>
      </c>
      <c r="U929" s="25">
        <v>0</v>
      </c>
      <c r="V929" s="18">
        <v>48497</v>
      </c>
      <c r="W929" s="19">
        <v>337839</v>
      </c>
      <c r="X929" s="19">
        <v>19135</v>
      </c>
    </row>
    <row r="930" spans="1:24" x14ac:dyDescent="0.2">
      <c r="A930" s="15">
        <v>2022</v>
      </c>
      <c r="B930" s="16">
        <v>13830</v>
      </c>
      <c r="C930" s="17" t="s">
        <v>882</v>
      </c>
      <c r="D930" s="15" t="s">
        <v>91</v>
      </c>
      <c r="E930" s="17" t="s">
        <v>24</v>
      </c>
      <c r="F930" s="15" t="s">
        <v>25</v>
      </c>
      <c r="G930" s="17" t="s">
        <v>92</v>
      </c>
      <c r="H930" s="17" t="s">
        <v>31</v>
      </c>
      <c r="I930" s="17" t="s">
        <v>93</v>
      </c>
      <c r="J930" s="18">
        <v>41657</v>
      </c>
      <c r="K930" s="19">
        <v>387021</v>
      </c>
      <c r="L930" s="19">
        <v>24542</v>
      </c>
      <c r="M930" s="20">
        <v>7908</v>
      </c>
      <c r="N930" s="21">
        <v>72230</v>
      </c>
      <c r="O930" s="21">
        <v>4062</v>
      </c>
      <c r="P930" s="22">
        <v>0</v>
      </c>
      <c r="Q930" s="23">
        <v>0</v>
      </c>
      <c r="R930" s="23">
        <v>0</v>
      </c>
      <c r="S930" s="24">
        <v>0</v>
      </c>
      <c r="T930" s="25">
        <v>0</v>
      </c>
      <c r="U930" s="25">
        <v>0</v>
      </c>
      <c r="V930" s="18">
        <v>49565</v>
      </c>
      <c r="W930" s="19">
        <v>459251</v>
      </c>
      <c r="X930" s="19">
        <v>28604</v>
      </c>
    </row>
    <row r="931" spans="1:24" x14ac:dyDescent="0.2">
      <c r="A931" s="15">
        <v>2022</v>
      </c>
      <c r="B931" s="16">
        <v>13831</v>
      </c>
      <c r="C931" s="17" t="s">
        <v>883</v>
      </c>
      <c r="D931" s="15" t="s">
        <v>23</v>
      </c>
      <c r="E931" s="17" t="s">
        <v>24</v>
      </c>
      <c r="F931" s="15" t="s">
        <v>25</v>
      </c>
      <c r="G931" s="17" t="s">
        <v>201</v>
      </c>
      <c r="H931" s="17" t="s">
        <v>27</v>
      </c>
      <c r="I931" s="17" t="s">
        <v>136</v>
      </c>
      <c r="J931" s="18">
        <v>31526.799999999999</v>
      </c>
      <c r="K931" s="19">
        <v>138218</v>
      </c>
      <c r="L931" s="19">
        <v>18657</v>
      </c>
      <c r="M931" s="20">
        <v>25720.7</v>
      </c>
      <c r="N931" s="21">
        <v>131915</v>
      </c>
      <c r="O931" s="21">
        <v>2081</v>
      </c>
      <c r="P931" s="22">
        <v>1404.5</v>
      </c>
      <c r="Q931" s="23">
        <v>8014</v>
      </c>
      <c r="R931" s="23">
        <v>9</v>
      </c>
      <c r="S931" s="24" t="s">
        <v>37</v>
      </c>
      <c r="T931" s="25" t="s">
        <v>37</v>
      </c>
      <c r="U931" s="25" t="s">
        <v>37</v>
      </c>
      <c r="V931" s="18">
        <v>58652</v>
      </c>
      <c r="W931" s="19">
        <v>278147</v>
      </c>
      <c r="X931" s="19">
        <v>20747</v>
      </c>
    </row>
    <row r="932" spans="1:24" x14ac:dyDescent="0.2">
      <c r="A932" s="15">
        <v>2022</v>
      </c>
      <c r="B932" s="16">
        <v>13839</v>
      </c>
      <c r="C932" s="17" t="s">
        <v>884</v>
      </c>
      <c r="D932" s="15" t="s">
        <v>23</v>
      </c>
      <c r="E932" s="17" t="s">
        <v>24</v>
      </c>
      <c r="F932" s="15" t="s">
        <v>25</v>
      </c>
      <c r="G932" s="17" t="s">
        <v>203</v>
      </c>
      <c r="H932" s="17" t="s">
        <v>27</v>
      </c>
      <c r="I932" s="17" t="s">
        <v>136</v>
      </c>
      <c r="J932" s="18">
        <v>15681</v>
      </c>
      <c r="K932" s="19">
        <v>90880</v>
      </c>
      <c r="L932" s="19">
        <v>13791</v>
      </c>
      <c r="M932" s="20">
        <v>19654</v>
      </c>
      <c r="N932" s="21">
        <v>101585</v>
      </c>
      <c r="O932" s="21">
        <v>1909</v>
      </c>
      <c r="P932" s="22">
        <v>19583</v>
      </c>
      <c r="Q932" s="23">
        <v>124093</v>
      </c>
      <c r="R932" s="23">
        <v>45</v>
      </c>
      <c r="S932" s="24" t="s">
        <v>37</v>
      </c>
      <c r="T932" s="25" t="s">
        <v>37</v>
      </c>
      <c r="U932" s="25" t="s">
        <v>37</v>
      </c>
      <c r="V932" s="18">
        <v>54918</v>
      </c>
      <c r="W932" s="19">
        <v>316558</v>
      </c>
      <c r="X932" s="19">
        <v>15745</v>
      </c>
    </row>
    <row r="933" spans="1:24" x14ac:dyDescent="0.2">
      <c r="A933" s="15">
        <v>2022</v>
      </c>
      <c r="B933" s="16">
        <v>13933</v>
      </c>
      <c r="C933" s="17" t="s">
        <v>885</v>
      </c>
      <c r="D933" s="15" t="s">
        <v>23</v>
      </c>
      <c r="E933" s="17" t="s">
        <v>24</v>
      </c>
      <c r="F933" s="15" t="s">
        <v>25</v>
      </c>
      <c r="G933" s="17" t="s">
        <v>98</v>
      </c>
      <c r="H933" s="17" t="s">
        <v>27</v>
      </c>
      <c r="I933" s="17" t="s">
        <v>28</v>
      </c>
      <c r="J933" s="18">
        <v>21473</v>
      </c>
      <c r="K933" s="19">
        <v>166834</v>
      </c>
      <c r="L933" s="19">
        <v>14919</v>
      </c>
      <c r="M933" s="20">
        <v>39041</v>
      </c>
      <c r="N933" s="21">
        <v>312207</v>
      </c>
      <c r="O933" s="21">
        <v>2296</v>
      </c>
      <c r="P933" s="22">
        <v>910</v>
      </c>
      <c r="Q933" s="23">
        <v>10917</v>
      </c>
      <c r="R933" s="23">
        <v>2</v>
      </c>
      <c r="S933" s="24">
        <v>0</v>
      </c>
      <c r="T933" s="25">
        <v>0</v>
      </c>
      <c r="U933" s="25">
        <v>0</v>
      </c>
      <c r="V933" s="18">
        <v>61424</v>
      </c>
      <c r="W933" s="19">
        <v>489958</v>
      </c>
      <c r="X933" s="19">
        <v>17217</v>
      </c>
    </row>
    <row r="934" spans="1:24" x14ac:dyDescent="0.2">
      <c r="A934" s="15">
        <v>2022</v>
      </c>
      <c r="B934" s="16">
        <v>13936</v>
      </c>
      <c r="C934" s="17" t="s">
        <v>886</v>
      </c>
      <c r="D934" s="15" t="s">
        <v>23</v>
      </c>
      <c r="E934" s="17" t="s">
        <v>24</v>
      </c>
      <c r="F934" s="15" t="s">
        <v>25</v>
      </c>
      <c r="G934" s="17" t="s">
        <v>35</v>
      </c>
      <c r="H934" s="17" t="s">
        <v>31</v>
      </c>
      <c r="I934" s="17" t="s">
        <v>36</v>
      </c>
      <c r="J934" s="18">
        <v>22290</v>
      </c>
      <c r="K934" s="19">
        <v>151358</v>
      </c>
      <c r="L934" s="19">
        <v>16739</v>
      </c>
      <c r="M934" s="20">
        <v>6723</v>
      </c>
      <c r="N934" s="21">
        <v>52995</v>
      </c>
      <c r="O934" s="21">
        <v>1699</v>
      </c>
      <c r="P934" s="22">
        <v>14483</v>
      </c>
      <c r="Q934" s="23">
        <v>161304</v>
      </c>
      <c r="R934" s="23">
        <v>51</v>
      </c>
      <c r="S934" s="24">
        <v>0</v>
      </c>
      <c r="T934" s="25">
        <v>0</v>
      </c>
      <c r="U934" s="25">
        <v>0</v>
      </c>
      <c r="V934" s="18">
        <v>43496</v>
      </c>
      <c r="W934" s="19">
        <v>365657</v>
      </c>
      <c r="X934" s="19">
        <v>18489</v>
      </c>
    </row>
    <row r="935" spans="1:24" x14ac:dyDescent="0.2">
      <c r="A935" s="15">
        <v>2022</v>
      </c>
      <c r="B935" s="16">
        <v>13955</v>
      </c>
      <c r="C935" s="17" t="s">
        <v>887</v>
      </c>
      <c r="D935" s="15" t="s">
        <v>23</v>
      </c>
      <c r="E935" s="17" t="s">
        <v>24</v>
      </c>
      <c r="F935" s="15" t="s">
        <v>25</v>
      </c>
      <c r="G935" s="17" t="s">
        <v>142</v>
      </c>
      <c r="H935" s="17" t="s">
        <v>27</v>
      </c>
      <c r="I935" s="17" t="s">
        <v>475</v>
      </c>
      <c r="J935" s="18">
        <v>58541.9</v>
      </c>
      <c r="K935" s="19">
        <v>550520</v>
      </c>
      <c r="L935" s="19">
        <v>44316</v>
      </c>
      <c r="M935" s="20">
        <v>21683.599999999999</v>
      </c>
      <c r="N935" s="21">
        <v>210877</v>
      </c>
      <c r="O935" s="21">
        <v>10727</v>
      </c>
      <c r="P935" s="22">
        <v>46655.8</v>
      </c>
      <c r="Q935" s="23">
        <v>567445</v>
      </c>
      <c r="R935" s="23">
        <v>954</v>
      </c>
      <c r="S935" s="24">
        <v>0</v>
      </c>
      <c r="T935" s="25">
        <v>0</v>
      </c>
      <c r="U935" s="25">
        <v>0</v>
      </c>
      <c r="V935" s="18">
        <v>126881.3</v>
      </c>
      <c r="W935" s="19">
        <v>1328842</v>
      </c>
      <c r="X935" s="19">
        <v>55997</v>
      </c>
    </row>
    <row r="936" spans="1:24" x14ac:dyDescent="0.2">
      <c r="A936" s="15">
        <v>2022</v>
      </c>
      <c r="B936" s="16">
        <v>13962</v>
      </c>
      <c r="C936" s="17" t="s">
        <v>888</v>
      </c>
      <c r="D936" s="15" t="s">
        <v>23</v>
      </c>
      <c r="E936" s="17" t="s">
        <v>24</v>
      </c>
      <c r="F936" s="15" t="s">
        <v>25</v>
      </c>
      <c r="G936" s="17" t="s">
        <v>65</v>
      </c>
      <c r="H936" s="17" t="s">
        <v>31</v>
      </c>
      <c r="I936" s="17" t="s">
        <v>55</v>
      </c>
      <c r="J936" s="18">
        <v>20352.2</v>
      </c>
      <c r="K936" s="19">
        <v>144165</v>
      </c>
      <c r="L936" s="19">
        <v>10561</v>
      </c>
      <c r="M936" s="20">
        <v>5508.6</v>
      </c>
      <c r="N936" s="21">
        <v>37335</v>
      </c>
      <c r="O936" s="21">
        <v>2558</v>
      </c>
      <c r="P936" s="22">
        <v>5143.8</v>
      </c>
      <c r="Q936" s="23">
        <v>68828</v>
      </c>
      <c r="R936" s="23">
        <v>10</v>
      </c>
      <c r="S936" s="24" t="s">
        <v>37</v>
      </c>
      <c r="T936" s="25" t="s">
        <v>37</v>
      </c>
      <c r="U936" s="25" t="s">
        <v>37</v>
      </c>
      <c r="V936" s="18">
        <v>31004.6</v>
      </c>
      <c r="W936" s="19">
        <v>250328</v>
      </c>
      <c r="X936" s="19">
        <v>13129</v>
      </c>
    </row>
    <row r="937" spans="1:24" x14ac:dyDescent="0.2">
      <c r="A937" s="15">
        <v>2022</v>
      </c>
      <c r="B937" s="16">
        <v>13963</v>
      </c>
      <c r="C937" s="17" t="s">
        <v>889</v>
      </c>
      <c r="D937" s="15" t="s">
        <v>23</v>
      </c>
      <c r="E937" s="17" t="s">
        <v>24</v>
      </c>
      <c r="F937" s="15" t="s">
        <v>25</v>
      </c>
      <c r="G937" s="17" t="s">
        <v>35</v>
      </c>
      <c r="H937" s="17" t="s">
        <v>27</v>
      </c>
      <c r="I937" s="17" t="s">
        <v>36</v>
      </c>
      <c r="J937" s="18">
        <v>10759.9</v>
      </c>
      <c r="K937" s="19">
        <v>79392</v>
      </c>
      <c r="L937" s="19">
        <v>9335</v>
      </c>
      <c r="M937" s="20">
        <v>13844.6</v>
      </c>
      <c r="N937" s="21">
        <v>117785</v>
      </c>
      <c r="O937" s="21">
        <v>1302</v>
      </c>
      <c r="P937" s="22">
        <v>2301.1</v>
      </c>
      <c r="Q937" s="23">
        <v>28779</v>
      </c>
      <c r="R937" s="23">
        <v>4</v>
      </c>
      <c r="S937" s="24">
        <v>0</v>
      </c>
      <c r="T937" s="25">
        <v>0</v>
      </c>
      <c r="U937" s="25">
        <v>0</v>
      </c>
      <c r="V937" s="18">
        <v>26905.599999999999</v>
      </c>
      <c r="W937" s="19">
        <v>225956</v>
      </c>
      <c r="X937" s="19">
        <v>10641</v>
      </c>
    </row>
    <row r="938" spans="1:24" x14ac:dyDescent="0.2">
      <c r="A938" s="15">
        <v>2022</v>
      </c>
      <c r="B938" s="16">
        <v>13965</v>
      </c>
      <c r="C938" s="17" t="s">
        <v>890</v>
      </c>
      <c r="D938" s="15" t="s">
        <v>23</v>
      </c>
      <c r="E938" s="17" t="s">
        <v>24</v>
      </c>
      <c r="F938" s="15" t="s">
        <v>25</v>
      </c>
      <c r="G938" s="17" t="s">
        <v>35</v>
      </c>
      <c r="H938" s="17" t="s">
        <v>27</v>
      </c>
      <c r="I938" s="17" t="s">
        <v>36</v>
      </c>
      <c r="J938" s="18">
        <v>1445.4</v>
      </c>
      <c r="K938" s="19">
        <v>9998</v>
      </c>
      <c r="L938" s="19">
        <v>1367</v>
      </c>
      <c r="M938" s="20">
        <v>1974</v>
      </c>
      <c r="N938" s="21">
        <v>15979</v>
      </c>
      <c r="O938" s="21">
        <v>301</v>
      </c>
      <c r="P938" s="22">
        <v>0</v>
      </c>
      <c r="Q938" s="23">
        <v>0</v>
      </c>
      <c r="R938" s="23">
        <v>0</v>
      </c>
      <c r="S938" s="24">
        <v>0</v>
      </c>
      <c r="T938" s="25">
        <v>0</v>
      </c>
      <c r="U938" s="25">
        <v>0</v>
      </c>
      <c r="V938" s="18">
        <v>3419.4</v>
      </c>
      <c r="W938" s="19">
        <v>25977</v>
      </c>
      <c r="X938" s="19">
        <v>1668</v>
      </c>
    </row>
    <row r="939" spans="1:24" x14ac:dyDescent="0.2">
      <c r="A939" s="15">
        <v>2022</v>
      </c>
      <c r="B939" s="16">
        <v>13998</v>
      </c>
      <c r="C939" s="17" t="s">
        <v>891</v>
      </c>
      <c r="D939" s="15" t="s">
        <v>23</v>
      </c>
      <c r="E939" s="17" t="s">
        <v>24</v>
      </c>
      <c r="F939" s="15" t="s">
        <v>25</v>
      </c>
      <c r="G939" s="17" t="s">
        <v>161</v>
      </c>
      <c r="H939" s="17" t="s">
        <v>51</v>
      </c>
      <c r="I939" s="17" t="s">
        <v>32</v>
      </c>
      <c r="J939" s="18">
        <v>444025.5</v>
      </c>
      <c r="K939" s="19">
        <v>3507845</v>
      </c>
      <c r="L939" s="19">
        <v>356619</v>
      </c>
      <c r="M939" s="20">
        <v>126015.3</v>
      </c>
      <c r="N939" s="21">
        <v>1024354</v>
      </c>
      <c r="O939" s="21">
        <v>31474</v>
      </c>
      <c r="P939" s="22">
        <v>77934.100000000006</v>
      </c>
      <c r="Q939" s="23">
        <v>1141769</v>
      </c>
      <c r="R939" s="23">
        <v>247</v>
      </c>
      <c r="S939" s="24">
        <v>0</v>
      </c>
      <c r="T939" s="25">
        <v>0</v>
      </c>
      <c r="U939" s="25">
        <v>0</v>
      </c>
      <c r="V939" s="18">
        <v>647974.9</v>
      </c>
      <c r="W939" s="19">
        <v>5673968</v>
      </c>
      <c r="X939" s="19">
        <v>388340</v>
      </c>
    </row>
    <row r="940" spans="1:24" x14ac:dyDescent="0.2">
      <c r="A940" s="15">
        <v>2022</v>
      </c>
      <c r="B940" s="16">
        <v>13998</v>
      </c>
      <c r="C940" s="17" t="s">
        <v>891</v>
      </c>
      <c r="D940" s="15" t="s">
        <v>112</v>
      </c>
      <c r="E940" s="17" t="s">
        <v>113</v>
      </c>
      <c r="F940" s="15" t="s">
        <v>25</v>
      </c>
      <c r="G940" s="17" t="s">
        <v>161</v>
      </c>
      <c r="H940" s="17" t="s">
        <v>51</v>
      </c>
      <c r="I940" s="17" t="s">
        <v>32</v>
      </c>
      <c r="J940" s="18">
        <v>407998.4</v>
      </c>
      <c r="K940" s="19">
        <v>6024795</v>
      </c>
      <c r="L940" s="19">
        <v>593069</v>
      </c>
      <c r="M940" s="20">
        <v>282718.5</v>
      </c>
      <c r="N940" s="21">
        <v>5207915</v>
      </c>
      <c r="O940" s="21">
        <v>83333</v>
      </c>
      <c r="P940" s="22">
        <v>105100.1</v>
      </c>
      <c r="Q940" s="23">
        <v>6727519</v>
      </c>
      <c r="R940" s="23">
        <v>1123</v>
      </c>
      <c r="S940" s="24">
        <v>0</v>
      </c>
      <c r="T940" s="25">
        <v>0</v>
      </c>
      <c r="U940" s="25">
        <v>0</v>
      </c>
      <c r="V940" s="18">
        <v>795817</v>
      </c>
      <c r="W940" s="19">
        <v>17960229</v>
      </c>
      <c r="X940" s="19">
        <v>677525</v>
      </c>
    </row>
    <row r="941" spans="1:24" x14ac:dyDescent="0.2">
      <c r="A941" s="15">
        <v>2022</v>
      </c>
      <c r="B941" s="16">
        <v>14006</v>
      </c>
      <c r="C941" s="17" t="s">
        <v>892</v>
      </c>
      <c r="D941" s="15" t="s">
        <v>23</v>
      </c>
      <c r="E941" s="17" t="s">
        <v>24</v>
      </c>
      <c r="F941" s="15" t="s">
        <v>25</v>
      </c>
      <c r="G941" s="17" t="s">
        <v>161</v>
      </c>
      <c r="H941" s="17" t="s">
        <v>51</v>
      </c>
      <c r="I941" s="17" t="s">
        <v>32</v>
      </c>
      <c r="J941" s="18">
        <v>1306655</v>
      </c>
      <c r="K941" s="19">
        <v>8442418</v>
      </c>
      <c r="L941" s="19">
        <v>738395</v>
      </c>
      <c r="M941" s="20">
        <v>388457</v>
      </c>
      <c r="N941" s="21">
        <v>3416339</v>
      </c>
      <c r="O941" s="21">
        <v>81060</v>
      </c>
      <c r="P941" s="22">
        <v>328546</v>
      </c>
      <c r="Q941" s="23">
        <v>4568924</v>
      </c>
      <c r="R941" s="23">
        <v>3716</v>
      </c>
      <c r="S941" s="24">
        <v>0</v>
      </c>
      <c r="T941" s="25">
        <v>0</v>
      </c>
      <c r="U941" s="25">
        <v>0</v>
      </c>
      <c r="V941" s="18">
        <v>2023658</v>
      </c>
      <c r="W941" s="19">
        <v>16427681</v>
      </c>
      <c r="X941" s="19">
        <v>823171</v>
      </c>
    </row>
    <row r="942" spans="1:24" x14ac:dyDescent="0.2">
      <c r="A942" s="15">
        <v>2022</v>
      </c>
      <c r="B942" s="16">
        <v>14006</v>
      </c>
      <c r="C942" s="17" t="s">
        <v>892</v>
      </c>
      <c r="D942" s="15" t="s">
        <v>112</v>
      </c>
      <c r="E942" s="17" t="s">
        <v>113</v>
      </c>
      <c r="F942" s="15" t="s">
        <v>25</v>
      </c>
      <c r="G942" s="17" t="s">
        <v>161</v>
      </c>
      <c r="H942" s="17" t="s">
        <v>51</v>
      </c>
      <c r="I942" s="17" t="s">
        <v>32</v>
      </c>
      <c r="J942" s="18">
        <v>499923</v>
      </c>
      <c r="K942" s="19">
        <v>5987713</v>
      </c>
      <c r="L942" s="19">
        <v>581652</v>
      </c>
      <c r="M942" s="20">
        <v>570298</v>
      </c>
      <c r="N942" s="21">
        <v>12707294</v>
      </c>
      <c r="O942" s="21">
        <v>108697</v>
      </c>
      <c r="P942" s="22">
        <v>239323</v>
      </c>
      <c r="Q942" s="23">
        <v>9506994</v>
      </c>
      <c r="R942" s="23">
        <v>5539</v>
      </c>
      <c r="S942" s="24">
        <v>0</v>
      </c>
      <c r="T942" s="25">
        <v>0</v>
      </c>
      <c r="U942" s="25">
        <v>0</v>
      </c>
      <c r="V942" s="18">
        <v>1309544</v>
      </c>
      <c r="W942" s="19">
        <v>28202001</v>
      </c>
      <c r="X942" s="19">
        <v>695888</v>
      </c>
    </row>
    <row r="943" spans="1:24" x14ac:dyDescent="0.2">
      <c r="A943" s="15">
        <v>2022</v>
      </c>
      <c r="B943" s="16">
        <v>14015</v>
      </c>
      <c r="C943" s="17" t="s">
        <v>893</v>
      </c>
      <c r="D943" s="15" t="s">
        <v>23</v>
      </c>
      <c r="E943" s="17" t="s">
        <v>24</v>
      </c>
      <c r="F943" s="15" t="s">
        <v>25</v>
      </c>
      <c r="G943" s="17" t="s">
        <v>161</v>
      </c>
      <c r="H943" s="17" t="s">
        <v>51</v>
      </c>
      <c r="I943" s="17" t="s">
        <v>32</v>
      </c>
      <c r="J943" s="18" t="s">
        <v>37</v>
      </c>
      <c r="K943" s="19" t="s">
        <v>37</v>
      </c>
      <c r="L943" s="19" t="s">
        <v>37</v>
      </c>
      <c r="M943" s="20" t="s">
        <v>37</v>
      </c>
      <c r="N943" s="21" t="s">
        <v>37</v>
      </c>
      <c r="O943" s="21" t="s">
        <v>37</v>
      </c>
      <c r="P943" s="22">
        <v>7879</v>
      </c>
      <c r="Q943" s="23">
        <v>115273</v>
      </c>
      <c r="R943" s="23">
        <v>1</v>
      </c>
      <c r="S943" s="24" t="s">
        <v>37</v>
      </c>
      <c r="T943" s="25" t="s">
        <v>37</v>
      </c>
      <c r="U943" s="25" t="s">
        <v>37</v>
      </c>
      <c r="V943" s="18">
        <v>7879</v>
      </c>
      <c r="W943" s="19">
        <v>115273</v>
      </c>
      <c r="X943" s="19">
        <v>1</v>
      </c>
    </row>
    <row r="944" spans="1:24" x14ac:dyDescent="0.2">
      <c r="A944" s="15">
        <v>2022</v>
      </c>
      <c r="B944" s="16">
        <v>14055</v>
      </c>
      <c r="C944" s="17" t="s">
        <v>894</v>
      </c>
      <c r="D944" s="15" t="s">
        <v>23</v>
      </c>
      <c r="E944" s="17" t="s">
        <v>24</v>
      </c>
      <c r="F944" s="15" t="s">
        <v>25</v>
      </c>
      <c r="G944" s="17" t="s">
        <v>89</v>
      </c>
      <c r="H944" s="17" t="s">
        <v>153</v>
      </c>
      <c r="I944" s="17" t="s">
        <v>392</v>
      </c>
      <c r="J944" s="18">
        <v>30727.7</v>
      </c>
      <c r="K944" s="19">
        <v>332676</v>
      </c>
      <c r="L944" s="19">
        <v>17909</v>
      </c>
      <c r="M944" s="20">
        <v>23186.9</v>
      </c>
      <c r="N944" s="21">
        <v>296505</v>
      </c>
      <c r="O944" s="21">
        <v>3988</v>
      </c>
      <c r="P944" s="22">
        <v>950</v>
      </c>
      <c r="Q944" s="23">
        <v>14058</v>
      </c>
      <c r="R944" s="23">
        <v>2</v>
      </c>
      <c r="S944" s="24" t="s">
        <v>37</v>
      </c>
      <c r="T944" s="25" t="s">
        <v>37</v>
      </c>
      <c r="U944" s="25" t="s">
        <v>37</v>
      </c>
      <c r="V944" s="18">
        <v>54864.6</v>
      </c>
      <c r="W944" s="19">
        <v>643239</v>
      </c>
      <c r="X944" s="19">
        <v>21899</v>
      </c>
    </row>
    <row r="945" spans="1:24" x14ac:dyDescent="0.2">
      <c r="A945" s="15">
        <v>2022</v>
      </c>
      <c r="B945" s="16">
        <v>14062</v>
      </c>
      <c r="C945" s="17" t="s">
        <v>895</v>
      </c>
      <c r="D945" s="15" t="s">
        <v>23</v>
      </c>
      <c r="E945" s="17" t="s">
        <v>24</v>
      </c>
      <c r="F945" s="15" t="s">
        <v>25</v>
      </c>
      <c r="G945" s="17" t="s">
        <v>78</v>
      </c>
      <c r="H945" s="17" t="s">
        <v>31</v>
      </c>
      <c r="I945" s="17" t="s">
        <v>77</v>
      </c>
      <c r="J945" s="18">
        <v>118535</v>
      </c>
      <c r="K945" s="19">
        <v>909175</v>
      </c>
      <c r="L945" s="19">
        <v>56267</v>
      </c>
      <c r="M945" s="20">
        <v>39222</v>
      </c>
      <c r="N945" s="21">
        <v>320591</v>
      </c>
      <c r="O945" s="21">
        <v>5411</v>
      </c>
      <c r="P945" s="22">
        <v>16169</v>
      </c>
      <c r="Q945" s="23">
        <v>270936</v>
      </c>
      <c r="R945" s="23">
        <v>123</v>
      </c>
      <c r="S945" s="24" t="s">
        <v>37</v>
      </c>
      <c r="T945" s="25" t="s">
        <v>37</v>
      </c>
      <c r="U945" s="25" t="s">
        <v>37</v>
      </c>
      <c r="V945" s="18">
        <v>173926</v>
      </c>
      <c r="W945" s="19">
        <v>1500702</v>
      </c>
      <c r="X945" s="19">
        <v>61801</v>
      </c>
    </row>
    <row r="946" spans="1:24" x14ac:dyDescent="0.2">
      <c r="A946" s="15">
        <v>2022</v>
      </c>
      <c r="B946" s="16">
        <v>14063</v>
      </c>
      <c r="C946" s="17" t="s">
        <v>896</v>
      </c>
      <c r="D946" s="15" t="s">
        <v>23</v>
      </c>
      <c r="E946" s="17" t="s">
        <v>24</v>
      </c>
      <c r="F946" s="15" t="s">
        <v>25</v>
      </c>
      <c r="G946" s="17" t="s">
        <v>117</v>
      </c>
      <c r="H946" s="17" t="s">
        <v>51</v>
      </c>
      <c r="I946" s="17" t="s">
        <v>77</v>
      </c>
      <c r="J946" s="18">
        <v>94570.6</v>
      </c>
      <c r="K946" s="19">
        <v>774073</v>
      </c>
      <c r="L946" s="19">
        <v>57451</v>
      </c>
      <c r="M946" s="20">
        <v>91796.1</v>
      </c>
      <c r="N946" s="21">
        <v>824805</v>
      </c>
      <c r="O946" s="21">
        <v>11219</v>
      </c>
      <c r="P946" s="22">
        <v>86149.5</v>
      </c>
      <c r="Q946" s="23">
        <v>1045825</v>
      </c>
      <c r="R946" s="23">
        <v>368</v>
      </c>
      <c r="S946" s="24">
        <v>0</v>
      </c>
      <c r="T946" s="25">
        <v>0</v>
      </c>
      <c r="U946" s="25">
        <v>0</v>
      </c>
      <c r="V946" s="18">
        <v>272516.2</v>
      </c>
      <c r="W946" s="19">
        <v>2644703</v>
      </c>
      <c r="X946" s="19">
        <v>69038</v>
      </c>
    </row>
    <row r="947" spans="1:24" x14ac:dyDescent="0.2">
      <c r="A947" s="15">
        <v>2022</v>
      </c>
      <c r="B947" s="16">
        <v>14063</v>
      </c>
      <c r="C947" s="17" t="s">
        <v>896</v>
      </c>
      <c r="D947" s="15" t="s">
        <v>23</v>
      </c>
      <c r="E947" s="17" t="s">
        <v>24</v>
      </c>
      <c r="F947" s="15" t="s">
        <v>25</v>
      </c>
      <c r="G947" s="17" t="s">
        <v>78</v>
      </c>
      <c r="H947" s="17" t="s">
        <v>51</v>
      </c>
      <c r="I947" s="17" t="s">
        <v>77</v>
      </c>
      <c r="J947" s="18">
        <v>1215869.7</v>
      </c>
      <c r="K947" s="19">
        <v>9617975</v>
      </c>
      <c r="L947" s="19">
        <v>696033</v>
      </c>
      <c r="M947" s="20">
        <v>1036209.7</v>
      </c>
      <c r="N947" s="21">
        <v>10084665</v>
      </c>
      <c r="O947" s="21">
        <v>110789</v>
      </c>
      <c r="P947" s="22">
        <v>546823.9</v>
      </c>
      <c r="Q947" s="23">
        <v>7592560</v>
      </c>
      <c r="R947" s="23">
        <v>8920</v>
      </c>
      <c r="S947" s="24">
        <v>0</v>
      </c>
      <c r="T947" s="25">
        <v>0</v>
      </c>
      <c r="U947" s="25">
        <v>0</v>
      </c>
      <c r="V947" s="18">
        <v>2798903.3</v>
      </c>
      <c r="W947" s="19">
        <v>27295200</v>
      </c>
      <c r="X947" s="19">
        <v>815742</v>
      </c>
    </row>
    <row r="948" spans="1:24" x14ac:dyDescent="0.2">
      <c r="A948" s="15">
        <v>2022</v>
      </c>
      <c r="B948" s="16">
        <v>14078</v>
      </c>
      <c r="C948" s="17" t="s">
        <v>897</v>
      </c>
      <c r="D948" s="15" t="s">
        <v>23</v>
      </c>
      <c r="E948" s="17" t="s">
        <v>24</v>
      </c>
      <c r="F948" s="15" t="s">
        <v>25</v>
      </c>
      <c r="G948" s="17" t="s">
        <v>26</v>
      </c>
      <c r="H948" s="17" t="s">
        <v>27</v>
      </c>
      <c r="I948" s="17" t="s">
        <v>28</v>
      </c>
      <c r="J948" s="18">
        <v>7536</v>
      </c>
      <c r="K948" s="19">
        <v>60350</v>
      </c>
      <c r="L948" s="19">
        <v>4225</v>
      </c>
      <c r="M948" s="20">
        <v>4159</v>
      </c>
      <c r="N948" s="21">
        <v>28915</v>
      </c>
      <c r="O948" s="21">
        <v>1191</v>
      </c>
      <c r="P948" s="22">
        <v>0</v>
      </c>
      <c r="Q948" s="23">
        <v>0</v>
      </c>
      <c r="R948" s="23">
        <v>0</v>
      </c>
      <c r="S948" s="24">
        <v>0</v>
      </c>
      <c r="T948" s="25">
        <v>0</v>
      </c>
      <c r="U948" s="25">
        <v>0</v>
      </c>
      <c r="V948" s="18">
        <v>11695</v>
      </c>
      <c r="W948" s="19">
        <v>89265</v>
      </c>
      <c r="X948" s="19">
        <v>5416</v>
      </c>
    </row>
    <row r="949" spans="1:24" x14ac:dyDescent="0.2">
      <c r="A949" s="15">
        <v>2022</v>
      </c>
      <c r="B949" s="16">
        <v>14109</v>
      </c>
      <c r="C949" s="17" t="s">
        <v>898</v>
      </c>
      <c r="D949" s="15" t="s">
        <v>23</v>
      </c>
      <c r="E949" s="17" t="s">
        <v>24</v>
      </c>
      <c r="F949" s="15" t="s">
        <v>25</v>
      </c>
      <c r="G949" s="17" t="s">
        <v>168</v>
      </c>
      <c r="H949" s="17" t="s">
        <v>31</v>
      </c>
      <c r="I949" s="17" t="s">
        <v>154</v>
      </c>
      <c r="J949" s="18">
        <v>32604.3</v>
      </c>
      <c r="K949" s="19">
        <v>324238</v>
      </c>
      <c r="L949" s="19">
        <v>25769</v>
      </c>
      <c r="M949" s="20">
        <v>16315.1</v>
      </c>
      <c r="N949" s="21">
        <v>194637</v>
      </c>
      <c r="O949" s="21">
        <v>4488</v>
      </c>
      <c r="P949" s="22">
        <v>10235.1</v>
      </c>
      <c r="Q949" s="23">
        <v>168818</v>
      </c>
      <c r="R949" s="23">
        <v>1317</v>
      </c>
      <c r="S949" s="24" t="s">
        <v>37</v>
      </c>
      <c r="T949" s="25" t="s">
        <v>37</v>
      </c>
      <c r="U949" s="25" t="s">
        <v>37</v>
      </c>
      <c r="V949" s="18">
        <v>59154.5</v>
      </c>
      <c r="W949" s="19">
        <v>687693</v>
      </c>
      <c r="X949" s="19">
        <v>31574</v>
      </c>
    </row>
    <row r="950" spans="1:24" x14ac:dyDescent="0.2">
      <c r="A950" s="15">
        <v>2022</v>
      </c>
      <c r="B950" s="16">
        <v>14127</v>
      </c>
      <c r="C950" s="17" t="s">
        <v>899</v>
      </c>
      <c r="D950" s="15" t="s">
        <v>23</v>
      </c>
      <c r="E950" s="17" t="s">
        <v>24</v>
      </c>
      <c r="F950" s="15" t="s">
        <v>25</v>
      </c>
      <c r="G950" s="17" t="s">
        <v>241</v>
      </c>
      <c r="H950" s="17" t="s">
        <v>153</v>
      </c>
      <c r="I950" s="17" t="s">
        <v>77</v>
      </c>
      <c r="J950" s="18">
        <v>465262</v>
      </c>
      <c r="K950" s="19">
        <v>3983478</v>
      </c>
      <c r="L950" s="19">
        <v>351712</v>
      </c>
      <c r="M950" s="20">
        <v>339080</v>
      </c>
      <c r="N950" s="21">
        <v>3796226</v>
      </c>
      <c r="O950" s="21">
        <v>49550</v>
      </c>
      <c r="P950" s="22">
        <v>294765</v>
      </c>
      <c r="Q950" s="23">
        <v>4326273</v>
      </c>
      <c r="R950" s="23">
        <v>135</v>
      </c>
      <c r="S950" s="24">
        <v>0</v>
      </c>
      <c r="T950" s="25">
        <v>0</v>
      </c>
      <c r="U950" s="25">
        <v>0</v>
      </c>
      <c r="V950" s="18">
        <v>1099107</v>
      </c>
      <c r="W950" s="19">
        <v>12105977</v>
      </c>
      <c r="X950" s="19">
        <v>401397</v>
      </c>
    </row>
    <row r="951" spans="1:24" x14ac:dyDescent="0.2">
      <c r="A951" s="15">
        <v>2022</v>
      </c>
      <c r="B951" s="16">
        <v>14146</v>
      </c>
      <c r="C951" s="17" t="s">
        <v>900</v>
      </c>
      <c r="D951" s="15" t="s">
        <v>23</v>
      </c>
      <c r="E951" s="17" t="s">
        <v>24</v>
      </c>
      <c r="F951" s="15" t="s">
        <v>25</v>
      </c>
      <c r="G951" s="17" t="s">
        <v>54</v>
      </c>
      <c r="H951" s="17" t="s">
        <v>27</v>
      </c>
      <c r="I951" s="17" t="s">
        <v>55</v>
      </c>
      <c r="J951" s="18">
        <v>18860</v>
      </c>
      <c r="K951" s="19">
        <v>149690</v>
      </c>
      <c r="L951" s="19">
        <v>12452</v>
      </c>
      <c r="M951" s="20">
        <v>24826</v>
      </c>
      <c r="N951" s="21">
        <v>223580</v>
      </c>
      <c r="O951" s="21">
        <v>2264</v>
      </c>
      <c r="P951" s="22">
        <v>5790</v>
      </c>
      <c r="Q951" s="23">
        <v>60991</v>
      </c>
      <c r="R951" s="23">
        <v>14</v>
      </c>
      <c r="S951" s="24" t="s">
        <v>37</v>
      </c>
      <c r="T951" s="25" t="s">
        <v>37</v>
      </c>
      <c r="U951" s="25" t="s">
        <v>37</v>
      </c>
      <c r="V951" s="18">
        <v>49476</v>
      </c>
      <c r="W951" s="19">
        <v>434261</v>
      </c>
      <c r="X951" s="19">
        <v>14730</v>
      </c>
    </row>
    <row r="952" spans="1:24" x14ac:dyDescent="0.2">
      <c r="A952" s="15">
        <v>2022</v>
      </c>
      <c r="B952" s="16">
        <v>14154</v>
      </c>
      <c r="C952" s="17" t="s">
        <v>901</v>
      </c>
      <c r="D952" s="15" t="s">
        <v>23</v>
      </c>
      <c r="E952" s="17" t="s">
        <v>24</v>
      </c>
      <c r="F952" s="15" t="s">
        <v>25</v>
      </c>
      <c r="G952" s="17" t="s">
        <v>42</v>
      </c>
      <c r="H952" s="17" t="s">
        <v>51</v>
      </c>
      <c r="I952" s="17" t="s">
        <v>43</v>
      </c>
      <c r="J952" s="18">
        <v>289806.5</v>
      </c>
      <c r="K952" s="19">
        <v>1218224</v>
      </c>
      <c r="L952" s="19">
        <v>152372</v>
      </c>
      <c r="M952" s="20">
        <v>106525.4</v>
      </c>
      <c r="N952" s="21">
        <v>680501</v>
      </c>
      <c r="O952" s="21">
        <v>18641</v>
      </c>
      <c r="P952" s="22">
        <v>4822.8999999999996</v>
      </c>
      <c r="Q952" s="23">
        <v>61862</v>
      </c>
      <c r="R952" s="23">
        <v>41</v>
      </c>
      <c r="S952" s="24">
        <v>0</v>
      </c>
      <c r="T952" s="25">
        <v>0</v>
      </c>
      <c r="U952" s="25">
        <v>0</v>
      </c>
      <c r="V952" s="18">
        <v>401154.8</v>
      </c>
      <c r="W952" s="19">
        <v>1960587</v>
      </c>
      <c r="X952" s="19">
        <v>171054</v>
      </c>
    </row>
    <row r="953" spans="1:24" x14ac:dyDescent="0.2">
      <c r="A953" s="15">
        <v>2022</v>
      </c>
      <c r="B953" s="16">
        <v>14154</v>
      </c>
      <c r="C953" s="17" t="s">
        <v>901</v>
      </c>
      <c r="D953" s="15" t="s">
        <v>112</v>
      </c>
      <c r="E953" s="17" t="s">
        <v>113</v>
      </c>
      <c r="F953" s="15" t="s">
        <v>25</v>
      </c>
      <c r="G953" s="17" t="s">
        <v>42</v>
      </c>
      <c r="H953" s="17" t="s">
        <v>51</v>
      </c>
      <c r="I953" s="17" t="s">
        <v>43</v>
      </c>
      <c r="J953" s="18">
        <v>64154.7</v>
      </c>
      <c r="K953" s="19">
        <v>496527</v>
      </c>
      <c r="L953" s="19">
        <v>54619</v>
      </c>
      <c r="M953" s="20">
        <v>93233.5</v>
      </c>
      <c r="N953" s="21">
        <v>1265080</v>
      </c>
      <c r="O953" s="21">
        <v>14477</v>
      </c>
      <c r="P953" s="22">
        <v>11961</v>
      </c>
      <c r="Q953" s="23">
        <v>298790</v>
      </c>
      <c r="R953" s="23">
        <v>59</v>
      </c>
      <c r="S953" s="24">
        <v>0</v>
      </c>
      <c r="T953" s="25">
        <v>0</v>
      </c>
      <c r="U953" s="25">
        <v>0</v>
      </c>
      <c r="V953" s="18">
        <v>169349.2</v>
      </c>
      <c r="W953" s="19">
        <v>2060397</v>
      </c>
      <c r="X953" s="19">
        <v>69155</v>
      </c>
    </row>
    <row r="954" spans="1:24" x14ac:dyDescent="0.2">
      <c r="A954" s="15">
        <v>2022</v>
      </c>
      <c r="B954" s="16">
        <v>14164</v>
      </c>
      <c r="C954" s="17" t="s">
        <v>902</v>
      </c>
      <c r="D954" s="15" t="s">
        <v>23</v>
      </c>
      <c r="E954" s="17" t="s">
        <v>24</v>
      </c>
      <c r="F954" s="15" t="s">
        <v>25</v>
      </c>
      <c r="G954" s="17" t="s">
        <v>48</v>
      </c>
      <c r="H954" s="17" t="s">
        <v>27</v>
      </c>
      <c r="I954" s="17" t="s">
        <v>903</v>
      </c>
      <c r="J954" s="18">
        <v>34902.300000000003</v>
      </c>
      <c r="K954" s="19">
        <v>282477</v>
      </c>
      <c r="L954" s="19">
        <v>20692</v>
      </c>
      <c r="M954" s="20">
        <v>18960.8</v>
      </c>
      <c r="N954" s="21">
        <v>150970</v>
      </c>
      <c r="O954" s="21">
        <v>3788</v>
      </c>
      <c r="P954" s="22">
        <v>26434.3</v>
      </c>
      <c r="Q954" s="23">
        <v>328310</v>
      </c>
      <c r="R954" s="23">
        <v>118</v>
      </c>
      <c r="S954" s="24" t="s">
        <v>37</v>
      </c>
      <c r="T954" s="25" t="s">
        <v>37</v>
      </c>
      <c r="U954" s="25" t="s">
        <v>37</v>
      </c>
      <c r="V954" s="18">
        <v>80297.399999999994</v>
      </c>
      <c r="W954" s="19">
        <v>761757</v>
      </c>
      <c r="X954" s="19">
        <v>24598</v>
      </c>
    </row>
    <row r="955" spans="1:24" x14ac:dyDescent="0.2">
      <c r="A955" s="15">
        <v>2022</v>
      </c>
      <c r="B955" s="16">
        <v>14170</v>
      </c>
      <c r="C955" s="17" t="s">
        <v>904</v>
      </c>
      <c r="D955" s="15" t="s">
        <v>23</v>
      </c>
      <c r="E955" s="17" t="s">
        <v>24</v>
      </c>
      <c r="F955" s="15" t="s">
        <v>25</v>
      </c>
      <c r="G955" s="17" t="s">
        <v>89</v>
      </c>
      <c r="H955" s="17" t="s">
        <v>31</v>
      </c>
      <c r="I955" s="17" t="s">
        <v>154</v>
      </c>
      <c r="J955" s="18">
        <v>26566</v>
      </c>
      <c r="K955" s="19">
        <v>165868</v>
      </c>
      <c r="L955" s="19">
        <v>13743</v>
      </c>
      <c r="M955" s="20">
        <v>8841</v>
      </c>
      <c r="N955" s="21">
        <v>60174</v>
      </c>
      <c r="O955" s="21">
        <v>1961</v>
      </c>
      <c r="P955" s="22" t="s">
        <v>37</v>
      </c>
      <c r="Q955" s="23" t="s">
        <v>37</v>
      </c>
      <c r="R955" s="23" t="s">
        <v>37</v>
      </c>
      <c r="S955" s="24" t="s">
        <v>37</v>
      </c>
      <c r="T955" s="25" t="s">
        <v>37</v>
      </c>
      <c r="U955" s="25" t="s">
        <v>37</v>
      </c>
      <c r="V955" s="18">
        <v>35407</v>
      </c>
      <c r="W955" s="19">
        <v>226042</v>
      </c>
      <c r="X955" s="19">
        <v>15704</v>
      </c>
    </row>
    <row r="956" spans="1:24" x14ac:dyDescent="0.2">
      <c r="A956" s="15">
        <v>2022</v>
      </c>
      <c r="B956" s="16">
        <v>14175</v>
      </c>
      <c r="C956" s="17" t="s">
        <v>905</v>
      </c>
      <c r="D956" s="15" t="s">
        <v>23</v>
      </c>
      <c r="E956" s="17" t="s">
        <v>24</v>
      </c>
      <c r="F956" s="15" t="s">
        <v>25</v>
      </c>
      <c r="G956" s="17" t="s">
        <v>48</v>
      </c>
      <c r="H956" s="17" t="s">
        <v>31</v>
      </c>
      <c r="I956" s="17" t="s">
        <v>48</v>
      </c>
      <c r="J956" s="18">
        <v>37575.4</v>
      </c>
      <c r="K956" s="19">
        <v>238719</v>
      </c>
      <c r="L956" s="19">
        <v>17559</v>
      </c>
      <c r="M956" s="20">
        <v>5387.8</v>
      </c>
      <c r="N956" s="21">
        <v>40381</v>
      </c>
      <c r="O956" s="21">
        <v>527</v>
      </c>
      <c r="P956" s="22">
        <v>2844.4</v>
      </c>
      <c r="Q956" s="23">
        <v>30435</v>
      </c>
      <c r="R956" s="23">
        <v>269</v>
      </c>
      <c r="S956" s="24" t="s">
        <v>37</v>
      </c>
      <c r="T956" s="25" t="s">
        <v>37</v>
      </c>
      <c r="U956" s="25" t="s">
        <v>37</v>
      </c>
      <c r="V956" s="18">
        <v>45807.6</v>
      </c>
      <c r="W956" s="19">
        <v>309535</v>
      </c>
      <c r="X956" s="19">
        <v>18355</v>
      </c>
    </row>
    <row r="957" spans="1:24" x14ac:dyDescent="0.2">
      <c r="A957" s="15">
        <v>2022</v>
      </c>
      <c r="B957" s="16">
        <v>14192</v>
      </c>
      <c r="C957" s="17" t="s">
        <v>906</v>
      </c>
      <c r="D957" s="15" t="s">
        <v>23</v>
      </c>
      <c r="E957" s="17" t="s">
        <v>24</v>
      </c>
      <c r="F957" s="15" t="s">
        <v>25</v>
      </c>
      <c r="G957" s="17" t="s">
        <v>175</v>
      </c>
      <c r="H957" s="17" t="s">
        <v>31</v>
      </c>
      <c r="I957" s="17" t="s">
        <v>176</v>
      </c>
      <c r="J957" s="18">
        <v>34534</v>
      </c>
      <c r="K957" s="19">
        <v>268403</v>
      </c>
      <c r="L957" s="19">
        <v>16628</v>
      </c>
      <c r="M957" s="20">
        <v>4434</v>
      </c>
      <c r="N957" s="21">
        <v>38602</v>
      </c>
      <c r="O957" s="21">
        <v>1028</v>
      </c>
      <c r="P957" s="22">
        <v>0</v>
      </c>
      <c r="Q957" s="23">
        <v>0</v>
      </c>
      <c r="R957" s="23">
        <v>0</v>
      </c>
      <c r="S957" s="24" t="s">
        <v>37</v>
      </c>
      <c r="T957" s="25" t="s">
        <v>37</v>
      </c>
      <c r="U957" s="25" t="s">
        <v>37</v>
      </c>
      <c r="V957" s="18">
        <v>38968</v>
      </c>
      <c r="W957" s="19">
        <v>307005</v>
      </c>
      <c r="X957" s="19">
        <v>17656</v>
      </c>
    </row>
    <row r="958" spans="1:24" x14ac:dyDescent="0.2">
      <c r="A958" s="15">
        <v>2022</v>
      </c>
      <c r="B958" s="16">
        <v>14194</v>
      </c>
      <c r="C958" s="17" t="s">
        <v>907</v>
      </c>
      <c r="D958" s="15" t="s">
        <v>23</v>
      </c>
      <c r="E958" s="17" t="s">
        <v>24</v>
      </c>
      <c r="F958" s="15" t="s">
        <v>25</v>
      </c>
      <c r="G958" s="17" t="s">
        <v>161</v>
      </c>
      <c r="H958" s="17" t="s">
        <v>27</v>
      </c>
      <c r="I958" s="17" t="s">
        <v>32</v>
      </c>
      <c r="J958" s="18">
        <v>8250.5</v>
      </c>
      <c r="K958" s="19">
        <v>75188</v>
      </c>
      <c r="L958" s="19">
        <v>6301</v>
      </c>
      <c r="M958" s="20">
        <v>7785.5</v>
      </c>
      <c r="N958" s="21">
        <v>70254</v>
      </c>
      <c r="O958" s="21">
        <v>788</v>
      </c>
      <c r="P958" s="22">
        <v>14501</v>
      </c>
      <c r="Q958" s="23">
        <v>153887</v>
      </c>
      <c r="R958" s="23">
        <v>14</v>
      </c>
      <c r="S958" s="24" t="s">
        <v>37</v>
      </c>
      <c r="T958" s="25" t="s">
        <v>37</v>
      </c>
      <c r="U958" s="25" t="s">
        <v>37</v>
      </c>
      <c r="V958" s="18">
        <v>30537</v>
      </c>
      <c r="W958" s="19">
        <v>299329</v>
      </c>
      <c r="X958" s="19">
        <v>7103</v>
      </c>
    </row>
    <row r="959" spans="1:24" x14ac:dyDescent="0.2">
      <c r="A959" s="15">
        <v>2022</v>
      </c>
      <c r="B959" s="16">
        <v>14224</v>
      </c>
      <c r="C959" s="17" t="s">
        <v>908</v>
      </c>
      <c r="D959" s="15" t="s">
        <v>23</v>
      </c>
      <c r="E959" s="17" t="s">
        <v>24</v>
      </c>
      <c r="F959" s="15" t="s">
        <v>25</v>
      </c>
      <c r="G959" s="17" t="s">
        <v>258</v>
      </c>
      <c r="H959" s="17" t="s">
        <v>31</v>
      </c>
      <c r="I959" s="17" t="s">
        <v>259</v>
      </c>
      <c r="J959" s="18">
        <v>21100.799999999999</v>
      </c>
      <c r="K959" s="19">
        <v>116579</v>
      </c>
      <c r="L959" s="19">
        <v>16372</v>
      </c>
      <c r="M959" s="20">
        <v>12856.2</v>
      </c>
      <c r="N959" s="21">
        <v>80368</v>
      </c>
      <c r="O959" s="21">
        <v>3897</v>
      </c>
      <c r="P959" s="22" t="s">
        <v>37</v>
      </c>
      <c r="Q959" s="23" t="s">
        <v>37</v>
      </c>
      <c r="R959" s="23" t="s">
        <v>37</v>
      </c>
      <c r="S959" s="24" t="s">
        <v>37</v>
      </c>
      <c r="T959" s="25" t="s">
        <v>37</v>
      </c>
      <c r="U959" s="25" t="s">
        <v>37</v>
      </c>
      <c r="V959" s="18">
        <v>33957</v>
      </c>
      <c r="W959" s="19">
        <v>196947</v>
      </c>
      <c r="X959" s="19">
        <v>20269</v>
      </c>
    </row>
    <row r="960" spans="1:24" x14ac:dyDescent="0.2">
      <c r="A960" s="15">
        <v>2022</v>
      </c>
      <c r="B960" s="16">
        <v>14232</v>
      </c>
      <c r="C960" s="17" t="s">
        <v>909</v>
      </c>
      <c r="D960" s="15" t="s">
        <v>23</v>
      </c>
      <c r="E960" s="17" t="s">
        <v>24</v>
      </c>
      <c r="F960" s="15" t="s">
        <v>25</v>
      </c>
      <c r="G960" s="17" t="s">
        <v>46</v>
      </c>
      <c r="H960" s="17" t="s">
        <v>51</v>
      </c>
      <c r="I960" s="17" t="s">
        <v>36</v>
      </c>
      <c r="J960" s="18">
        <v>65179</v>
      </c>
      <c r="K960" s="19">
        <v>560184</v>
      </c>
      <c r="L960" s="19">
        <v>49840</v>
      </c>
      <c r="M960" s="20">
        <v>103106.1</v>
      </c>
      <c r="N960" s="21">
        <v>1047325</v>
      </c>
      <c r="O960" s="21">
        <v>13154</v>
      </c>
      <c r="P960" s="22">
        <v>69571.899999999994</v>
      </c>
      <c r="Q960" s="23">
        <v>1151613</v>
      </c>
      <c r="R960" s="23">
        <v>12</v>
      </c>
      <c r="S960" s="24">
        <v>0</v>
      </c>
      <c r="T960" s="25">
        <v>0</v>
      </c>
      <c r="U960" s="25">
        <v>0</v>
      </c>
      <c r="V960" s="18">
        <v>237857</v>
      </c>
      <c r="W960" s="19">
        <v>2759122</v>
      </c>
      <c r="X960" s="19">
        <v>63006</v>
      </c>
    </row>
    <row r="961" spans="1:24" x14ac:dyDescent="0.2">
      <c r="A961" s="15">
        <v>2022</v>
      </c>
      <c r="B961" s="16">
        <v>14232</v>
      </c>
      <c r="C961" s="17" t="s">
        <v>909</v>
      </c>
      <c r="D961" s="15" t="s">
        <v>23</v>
      </c>
      <c r="E961" s="17" t="s">
        <v>24</v>
      </c>
      <c r="F961" s="15" t="s">
        <v>25</v>
      </c>
      <c r="G961" s="17" t="s">
        <v>145</v>
      </c>
      <c r="H961" s="17" t="s">
        <v>51</v>
      </c>
      <c r="I961" s="17" t="s">
        <v>36</v>
      </c>
      <c r="J961" s="18">
        <v>65293.9</v>
      </c>
      <c r="K961" s="19">
        <v>627151</v>
      </c>
      <c r="L961" s="19">
        <v>45565</v>
      </c>
      <c r="M961" s="20">
        <v>121889.2</v>
      </c>
      <c r="N961" s="21">
        <v>1686658</v>
      </c>
      <c r="O961" s="21">
        <v>13680</v>
      </c>
      <c r="P961" s="22">
        <v>380.8</v>
      </c>
      <c r="Q961" s="23">
        <v>3925</v>
      </c>
      <c r="R961" s="23">
        <v>2</v>
      </c>
      <c r="S961" s="24">
        <v>0</v>
      </c>
      <c r="T961" s="25">
        <v>0</v>
      </c>
      <c r="U961" s="25">
        <v>0</v>
      </c>
      <c r="V961" s="18">
        <v>187563.9</v>
      </c>
      <c r="W961" s="19">
        <v>2317734</v>
      </c>
      <c r="X961" s="19">
        <v>59247</v>
      </c>
    </row>
    <row r="962" spans="1:24" x14ac:dyDescent="0.2">
      <c r="A962" s="15">
        <v>2022</v>
      </c>
      <c r="B962" s="16">
        <v>14232</v>
      </c>
      <c r="C962" s="17" t="s">
        <v>909</v>
      </c>
      <c r="D962" s="15" t="s">
        <v>23</v>
      </c>
      <c r="E962" s="17" t="s">
        <v>24</v>
      </c>
      <c r="F962" s="15" t="s">
        <v>25</v>
      </c>
      <c r="G962" s="17" t="s">
        <v>173</v>
      </c>
      <c r="H962" s="17" t="s">
        <v>51</v>
      </c>
      <c r="I962" s="17" t="s">
        <v>36</v>
      </c>
      <c r="J962" s="18">
        <v>13472</v>
      </c>
      <c r="K962" s="19">
        <v>121912</v>
      </c>
      <c r="L962" s="19">
        <v>8972</v>
      </c>
      <c r="M962" s="20">
        <v>31712.9</v>
      </c>
      <c r="N962" s="21">
        <v>393600</v>
      </c>
      <c r="O962" s="21">
        <v>2897</v>
      </c>
      <c r="P962" s="22">
        <v>0</v>
      </c>
      <c r="Q962" s="23">
        <v>0</v>
      </c>
      <c r="R962" s="23">
        <v>0</v>
      </c>
      <c r="S962" s="24">
        <v>0</v>
      </c>
      <c r="T962" s="25">
        <v>0</v>
      </c>
      <c r="U962" s="25">
        <v>0</v>
      </c>
      <c r="V962" s="18">
        <v>45184.9</v>
      </c>
      <c r="W962" s="19">
        <v>515512</v>
      </c>
      <c r="X962" s="19">
        <v>11869</v>
      </c>
    </row>
    <row r="963" spans="1:24" x14ac:dyDescent="0.2">
      <c r="A963" s="15">
        <v>2022</v>
      </c>
      <c r="B963" s="16">
        <v>14238</v>
      </c>
      <c r="C963" s="17" t="s">
        <v>910</v>
      </c>
      <c r="D963" s="15" t="s">
        <v>23</v>
      </c>
      <c r="E963" s="17" t="s">
        <v>24</v>
      </c>
      <c r="F963" s="15" t="s">
        <v>25</v>
      </c>
      <c r="G963" s="17" t="s">
        <v>117</v>
      </c>
      <c r="H963" s="17" t="s">
        <v>31</v>
      </c>
      <c r="I963" s="17" t="s">
        <v>36</v>
      </c>
      <c r="J963" s="18">
        <v>11689</v>
      </c>
      <c r="K963" s="19">
        <v>93212</v>
      </c>
      <c r="L963" s="19">
        <v>8467</v>
      </c>
      <c r="M963" s="20">
        <v>3455</v>
      </c>
      <c r="N963" s="21">
        <v>34530</v>
      </c>
      <c r="O963" s="21">
        <v>866</v>
      </c>
      <c r="P963" s="22">
        <v>7984</v>
      </c>
      <c r="Q963" s="23">
        <v>97635</v>
      </c>
      <c r="R963" s="23">
        <v>18</v>
      </c>
      <c r="S963" s="24" t="s">
        <v>37</v>
      </c>
      <c r="T963" s="25" t="s">
        <v>37</v>
      </c>
      <c r="U963" s="25" t="s">
        <v>37</v>
      </c>
      <c r="V963" s="18">
        <v>23128</v>
      </c>
      <c r="W963" s="19">
        <v>225377</v>
      </c>
      <c r="X963" s="19">
        <v>9351</v>
      </c>
    </row>
    <row r="964" spans="1:24" x14ac:dyDescent="0.2">
      <c r="A964" s="15">
        <v>2022</v>
      </c>
      <c r="B964" s="16">
        <v>14245</v>
      </c>
      <c r="C964" s="17" t="s">
        <v>911</v>
      </c>
      <c r="D964" s="15" t="s">
        <v>23</v>
      </c>
      <c r="E964" s="17" t="s">
        <v>24</v>
      </c>
      <c r="F964" s="15" t="s">
        <v>25</v>
      </c>
      <c r="G964" s="17" t="s">
        <v>192</v>
      </c>
      <c r="H964" s="17" t="s">
        <v>153</v>
      </c>
      <c r="I964" s="17" t="s">
        <v>340</v>
      </c>
      <c r="J964" s="18">
        <v>22524</v>
      </c>
      <c r="K964" s="19">
        <v>213897</v>
      </c>
      <c r="L964" s="19">
        <v>14714</v>
      </c>
      <c r="M964" s="20">
        <v>11561</v>
      </c>
      <c r="N964" s="21">
        <v>119825</v>
      </c>
      <c r="O964" s="21">
        <v>2816</v>
      </c>
      <c r="P964" s="22">
        <v>6790</v>
      </c>
      <c r="Q964" s="23">
        <v>75610</v>
      </c>
      <c r="R964" s="23">
        <v>50</v>
      </c>
      <c r="S964" s="24" t="s">
        <v>37</v>
      </c>
      <c r="T964" s="25" t="s">
        <v>37</v>
      </c>
      <c r="U964" s="25" t="s">
        <v>37</v>
      </c>
      <c r="V964" s="18">
        <v>40875</v>
      </c>
      <c r="W964" s="19">
        <v>409332</v>
      </c>
      <c r="X964" s="19">
        <v>17580</v>
      </c>
    </row>
    <row r="965" spans="1:24" x14ac:dyDescent="0.2">
      <c r="A965" s="15">
        <v>2022</v>
      </c>
      <c r="B965" s="16">
        <v>14246</v>
      </c>
      <c r="C965" s="17" t="s">
        <v>912</v>
      </c>
      <c r="D965" s="15" t="s">
        <v>23</v>
      </c>
      <c r="E965" s="17" t="s">
        <v>24</v>
      </c>
      <c r="F965" s="15" t="s">
        <v>25</v>
      </c>
      <c r="G965" s="17" t="s">
        <v>46</v>
      </c>
      <c r="H965" s="17" t="s">
        <v>27</v>
      </c>
      <c r="I965" s="17" t="s">
        <v>36</v>
      </c>
      <c r="J965" s="18">
        <v>11129.1</v>
      </c>
      <c r="K965" s="19">
        <v>85940</v>
      </c>
      <c r="L965" s="19">
        <v>11038</v>
      </c>
      <c r="M965" s="20">
        <v>6170.2</v>
      </c>
      <c r="N965" s="21">
        <v>57029</v>
      </c>
      <c r="O965" s="21">
        <v>1006</v>
      </c>
      <c r="P965" s="22">
        <v>22372.400000000001</v>
      </c>
      <c r="Q965" s="23">
        <v>260057</v>
      </c>
      <c r="R965" s="23">
        <v>67</v>
      </c>
      <c r="S965" s="24" t="s">
        <v>37</v>
      </c>
      <c r="T965" s="25" t="s">
        <v>37</v>
      </c>
      <c r="U965" s="25" t="s">
        <v>37</v>
      </c>
      <c r="V965" s="18">
        <v>39671.699999999997</v>
      </c>
      <c r="W965" s="19">
        <v>403026</v>
      </c>
      <c r="X965" s="19">
        <v>12111</v>
      </c>
    </row>
    <row r="966" spans="1:24" x14ac:dyDescent="0.2">
      <c r="A966" s="15">
        <v>2022</v>
      </c>
      <c r="B966" s="16">
        <v>14251</v>
      </c>
      <c r="C966" s="17" t="s">
        <v>913</v>
      </c>
      <c r="D966" s="15" t="s">
        <v>23</v>
      </c>
      <c r="E966" s="17" t="s">
        <v>24</v>
      </c>
      <c r="F966" s="15" t="s">
        <v>25</v>
      </c>
      <c r="G966" s="17" t="s">
        <v>104</v>
      </c>
      <c r="H966" s="17" t="s">
        <v>31</v>
      </c>
      <c r="I966" s="17" t="s">
        <v>32</v>
      </c>
      <c r="J966" s="18">
        <v>109240</v>
      </c>
      <c r="K966" s="19">
        <v>849522</v>
      </c>
      <c r="L966" s="19">
        <v>62542</v>
      </c>
      <c r="M966" s="20">
        <v>23337</v>
      </c>
      <c r="N966" s="21">
        <v>209918</v>
      </c>
      <c r="O966" s="21">
        <v>2651</v>
      </c>
      <c r="P966" s="22">
        <v>92602</v>
      </c>
      <c r="Q966" s="23">
        <v>1479458</v>
      </c>
      <c r="R966" s="23">
        <v>37</v>
      </c>
      <c r="S966" s="24" t="s">
        <v>37</v>
      </c>
      <c r="T966" s="25" t="s">
        <v>37</v>
      </c>
      <c r="U966" s="25" t="s">
        <v>37</v>
      </c>
      <c r="V966" s="18">
        <v>225179</v>
      </c>
      <c r="W966" s="19">
        <v>2538898</v>
      </c>
      <c r="X966" s="19">
        <v>65230</v>
      </c>
    </row>
    <row r="967" spans="1:24" x14ac:dyDescent="0.2">
      <c r="A967" s="15">
        <v>2022</v>
      </c>
      <c r="B967" s="16">
        <v>14268</v>
      </c>
      <c r="C967" s="17" t="s">
        <v>914</v>
      </c>
      <c r="D967" s="15" t="s">
        <v>23</v>
      </c>
      <c r="E967" s="17" t="s">
        <v>24</v>
      </c>
      <c r="F967" s="15" t="s">
        <v>25</v>
      </c>
      <c r="G967" s="17" t="s">
        <v>104</v>
      </c>
      <c r="H967" s="17" t="s">
        <v>27</v>
      </c>
      <c r="I967" s="17" t="s">
        <v>105</v>
      </c>
      <c r="J967" s="18">
        <v>28304.3</v>
      </c>
      <c r="K967" s="19">
        <v>219311</v>
      </c>
      <c r="L967" s="19">
        <v>23057</v>
      </c>
      <c r="M967" s="20">
        <v>23206.400000000001</v>
      </c>
      <c r="N967" s="21">
        <v>263840</v>
      </c>
      <c r="O967" s="21">
        <v>3142</v>
      </c>
      <c r="P967" s="22">
        <v>28731.3</v>
      </c>
      <c r="Q967" s="23">
        <v>311457</v>
      </c>
      <c r="R967" s="23">
        <v>74</v>
      </c>
      <c r="S967" s="24" t="s">
        <v>37</v>
      </c>
      <c r="T967" s="25" t="s">
        <v>37</v>
      </c>
      <c r="U967" s="25" t="s">
        <v>37</v>
      </c>
      <c r="V967" s="18">
        <v>80242</v>
      </c>
      <c r="W967" s="19">
        <v>794608</v>
      </c>
      <c r="X967" s="19">
        <v>26273</v>
      </c>
    </row>
    <row r="968" spans="1:24" x14ac:dyDescent="0.2">
      <c r="A968" s="15">
        <v>2022</v>
      </c>
      <c r="B968" s="16">
        <v>14275</v>
      </c>
      <c r="C968" s="17" t="s">
        <v>915</v>
      </c>
      <c r="D968" s="15" t="s">
        <v>23</v>
      </c>
      <c r="E968" s="17" t="s">
        <v>24</v>
      </c>
      <c r="F968" s="15" t="s">
        <v>25</v>
      </c>
      <c r="G968" s="17" t="s">
        <v>26</v>
      </c>
      <c r="H968" s="17" t="s">
        <v>27</v>
      </c>
      <c r="I968" s="17" t="s">
        <v>28</v>
      </c>
      <c r="J968" s="18">
        <v>11153</v>
      </c>
      <c r="K968" s="19">
        <v>93049</v>
      </c>
      <c r="L968" s="19">
        <v>8183</v>
      </c>
      <c r="M968" s="20">
        <v>15183</v>
      </c>
      <c r="N968" s="21">
        <v>128625</v>
      </c>
      <c r="O968" s="21">
        <v>1992</v>
      </c>
      <c r="P968" s="22">
        <v>0</v>
      </c>
      <c r="Q968" s="23">
        <v>0</v>
      </c>
      <c r="R968" s="23">
        <v>0</v>
      </c>
      <c r="S968" s="24">
        <v>0</v>
      </c>
      <c r="T968" s="25">
        <v>0</v>
      </c>
      <c r="U968" s="25">
        <v>0</v>
      </c>
      <c r="V968" s="18">
        <v>26336</v>
      </c>
      <c r="W968" s="19">
        <v>221674</v>
      </c>
      <c r="X968" s="19">
        <v>10175</v>
      </c>
    </row>
    <row r="969" spans="1:24" x14ac:dyDescent="0.2">
      <c r="A969" s="15">
        <v>2022</v>
      </c>
      <c r="B969" s="16">
        <v>14285</v>
      </c>
      <c r="C969" s="17" t="s">
        <v>916</v>
      </c>
      <c r="D969" s="15" t="s">
        <v>23</v>
      </c>
      <c r="E969" s="17" t="s">
        <v>24</v>
      </c>
      <c r="F969" s="15" t="s">
        <v>25</v>
      </c>
      <c r="G969" s="17" t="s">
        <v>175</v>
      </c>
      <c r="H969" s="17" t="s">
        <v>31</v>
      </c>
      <c r="I969" s="17" t="s">
        <v>176</v>
      </c>
      <c r="J969" s="18">
        <v>55794</v>
      </c>
      <c r="K969" s="19">
        <v>544277</v>
      </c>
      <c r="L969" s="19">
        <v>33187</v>
      </c>
      <c r="M969" s="20">
        <v>15450</v>
      </c>
      <c r="N969" s="21">
        <v>163900</v>
      </c>
      <c r="O969" s="21">
        <v>7469</v>
      </c>
      <c r="P969" s="22">
        <v>2162</v>
      </c>
      <c r="Q969" s="23">
        <v>27517</v>
      </c>
      <c r="R969" s="23">
        <v>13</v>
      </c>
      <c r="S969" s="24" t="s">
        <v>37</v>
      </c>
      <c r="T969" s="25" t="s">
        <v>37</v>
      </c>
      <c r="U969" s="25" t="s">
        <v>37</v>
      </c>
      <c r="V969" s="18">
        <v>73406</v>
      </c>
      <c r="W969" s="19">
        <v>735694</v>
      </c>
      <c r="X969" s="19">
        <v>40669</v>
      </c>
    </row>
    <row r="970" spans="1:24" x14ac:dyDescent="0.2">
      <c r="A970" s="15">
        <v>2022</v>
      </c>
      <c r="B970" s="16">
        <v>14288</v>
      </c>
      <c r="C970" s="17" t="s">
        <v>917</v>
      </c>
      <c r="D970" s="15" t="s">
        <v>23</v>
      </c>
      <c r="E970" s="17" t="s">
        <v>24</v>
      </c>
      <c r="F970" s="15" t="s">
        <v>25</v>
      </c>
      <c r="G970" s="17" t="s">
        <v>175</v>
      </c>
      <c r="H970" s="17" t="s">
        <v>31</v>
      </c>
      <c r="I970" s="17" t="s">
        <v>176</v>
      </c>
      <c r="J970" s="18">
        <v>51640.1</v>
      </c>
      <c r="K970" s="19">
        <v>449267</v>
      </c>
      <c r="L970" s="19">
        <v>31204</v>
      </c>
      <c r="M970" s="20">
        <v>10648.9</v>
      </c>
      <c r="N970" s="21">
        <v>101720</v>
      </c>
      <c r="O970" s="21">
        <v>3558</v>
      </c>
      <c r="P970" s="22">
        <v>881.2</v>
      </c>
      <c r="Q970" s="23">
        <v>10979</v>
      </c>
      <c r="R970" s="23">
        <v>1</v>
      </c>
      <c r="S970" s="24" t="s">
        <v>37</v>
      </c>
      <c r="T970" s="25" t="s">
        <v>37</v>
      </c>
      <c r="U970" s="25" t="s">
        <v>37</v>
      </c>
      <c r="V970" s="18">
        <v>63170.2</v>
      </c>
      <c r="W970" s="19">
        <v>561966</v>
      </c>
      <c r="X970" s="19">
        <v>34763</v>
      </c>
    </row>
    <row r="971" spans="1:24" x14ac:dyDescent="0.2">
      <c r="A971" s="15">
        <v>2022</v>
      </c>
      <c r="B971" s="16">
        <v>14289</v>
      </c>
      <c r="C971" s="17" t="s">
        <v>918</v>
      </c>
      <c r="D971" s="15" t="s">
        <v>23</v>
      </c>
      <c r="E971" s="17" t="s">
        <v>24</v>
      </c>
      <c r="F971" s="15" t="s">
        <v>25</v>
      </c>
      <c r="G971" s="17" t="s">
        <v>117</v>
      </c>
      <c r="H971" s="17" t="s">
        <v>31</v>
      </c>
      <c r="I971" s="17" t="s">
        <v>77</v>
      </c>
      <c r="J971" s="18">
        <v>118776.4</v>
      </c>
      <c r="K971" s="19">
        <v>876358</v>
      </c>
      <c r="L971" s="19">
        <v>67414</v>
      </c>
      <c r="M971" s="20">
        <v>42554.9</v>
      </c>
      <c r="N971" s="21">
        <v>333962</v>
      </c>
      <c r="O971" s="21">
        <v>4965</v>
      </c>
      <c r="P971" s="22">
        <v>12939.7</v>
      </c>
      <c r="Q971" s="23">
        <v>121012</v>
      </c>
      <c r="R971" s="23">
        <v>33</v>
      </c>
      <c r="S971" s="24" t="s">
        <v>37</v>
      </c>
      <c r="T971" s="25" t="s">
        <v>37</v>
      </c>
      <c r="U971" s="25" t="s">
        <v>37</v>
      </c>
      <c r="V971" s="18">
        <v>174271</v>
      </c>
      <c r="W971" s="19">
        <v>1331332</v>
      </c>
      <c r="X971" s="19">
        <v>72412</v>
      </c>
    </row>
    <row r="972" spans="1:24" x14ac:dyDescent="0.2">
      <c r="A972" s="15">
        <v>2022</v>
      </c>
      <c r="B972" s="16">
        <v>14289</v>
      </c>
      <c r="C972" s="17" t="s">
        <v>918</v>
      </c>
      <c r="D972" s="15" t="s">
        <v>23</v>
      </c>
      <c r="E972" s="17" t="s">
        <v>24</v>
      </c>
      <c r="F972" s="15" t="s">
        <v>25</v>
      </c>
      <c r="G972" s="17" t="s">
        <v>78</v>
      </c>
      <c r="H972" s="17" t="s">
        <v>31</v>
      </c>
      <c r="I972" s="17" t="s">
        <v>77</v>
      </c>
      <c r="J972" s="18">
        <v>17683.400000000001</v>
      </c>
      <c r="K972" s="19">
        <v>149952</v>
      </c>
      <c r="L972" s="19">
        <v>11593</v>
      </c>
      <c r="M972" s="20">
        <v>6782.8</v>
      </c>
      <c r="N972" s="21">
        <v>63496</v>
      </c>
      <c r="O972" s="21">
        <v>1082</v>
      </c>
      <c r="P972" s="22">
        <v>1513.8</v>
      </c>
      <c r="Q972" s="23">
        <v>15938</v>
      </c>
      <c r="R972" s="23">
        <v>6</v>
      </c>
      <c r="S972" s="24" t="s">
        <v>37</v>
      </c>
      <c r="T972" s="25" t="s">
        <v>37</v>
      </c>
      <c r="U972" s="25" t="s">
        <v>37</v>
      </c>
      <c r="V972" s="18">
        <v>25980</v>
      </c>
      <c r="W972" s="19">
        <v>229386</v>
      </c>
      <c r="X972" s="19">
        <v>12681</v>
      </c>
    </row>
    <row r="973" spans="1:24" x14ac:dyDescent="0.2">
      <c r="A973" s="15">
        <v>2022</v>
      </c>
      <c r="B973" s="16">
        <v>14324</v>
      </c>
      <c r="C973" s="17" t="s">
        <v>919</v>
      </c>
      <c r="D973" s="15" t="s">
        <v>23</v>
      </c>
      <c r="E973" s="17" t="s">
        <v>24</v>
      </c>
      <c r="F973" s="15" t="s">
        <v>25</v>
      </c>
      <c r="G973" s="17" t="s">
        <v>89</v>
      </c>
      <c r="H973" s="17" t="s">
        <v>153</v>
      </c>
      <c r="I973" s="17" t="s">
        <v>154</v>
      </c>
      <c r="J973" s="18">
        <v>18246</v>
      </c>
      <c r="K973" s="19">
        <v>204587</v>
      </c>
      <c r="L973" s="19">
        <v>16224</v>
      </c>
      <c r="M973" s="20">
        <v>7914</v>
      </c>
      <c r="N973" s="21">
        <v>90796</v>
      </c>
      <c r="O973" s="21">
        <v>2033</v>
      </c>
      <c r="P973" s="22">
        <v>1250</v>
      </c>
      <c r="Q973" s="23">
        <v>21225</v>
      </c>
      <c r="R973" s="23">
        <v>1</v>
      </c>
      <c r="S973" s="24" t="s">
        <v>37</v>
      </c>
      <c r="T973" s="25" t="s">
        <v>37</v>
      </c>
      <c r="U973" s="25" t="s">
        <v>37</v>
      </c>
      <c r="V973" s="18">
        <v>27410</v>
      </c>
      <c r="W973" s="19">
        <v>316608</v>
      </c>
      <c r="X973" s="19">
        <v>18258</v>
      </c>
    </row>
    <row r="974" spans="1:24" x14ac:dyDescent="0.2">
      <c r="A974" s="15">
        <v>2022</v>
      </c>
      <c r="B974" s="16">
        <v>14328</v>
      </c>
      <c r="C974" s="17" t="s">
        <v>920</v>
      </c>
      <c r="D974" s="15" t="s">
        <v>23</v>
      </c>
      <c r="E974" s="17" t="s">
        <v>24</v>
      </c>
      <c r="F974" s="15" t="s">
        <v>25</v>
      </c>
      <c r="G974" s="17" t="s">
        <v>57</v>
      </c>
      <c r="H974" s="17" t="s">
        <v>51</v>
      </c>
      <c r="I974" s="17" t="s">
        <v>58</v>
      </c>
      <c r="J974" s="18">
        <v>3712464</v>
      </c>
      <c r="K974" s="19">
        <v>11983409</v>
      </c>
      <c r="L974" s="19">
        <v>1828738</v>
      </c>
      <c r="M974" s="20">
        <v>2308545</v>
      </c>
      <c r="N974" s="21">
        <v>7380298</v>
      </c>
      <c r="O974" s="21">
        <v>200682</v>
      </c>
      <c r="P974" s="22">
        <v>2813179</v>
      </c>
      <c r="Q974" s="23">
        <v>11783241</v>
      </c>
      <c r="R974" s="23">
        <v>90215</v>
      </c>
      <c r="S974" s="24">
        <v>0</v>
      </c>
      <c r="T974" s="25">
        <v>0</v>
      </c>
      <c r="U974" s="25">
        <v>0</v>
      </c>
      <c r="V974" s="18">
        <v>8834188</v>
      </c>
      <c r="W974" s="19">
        <v>31146948</v>
      </c>
      <c r="X974" s="19">
        <v>2119635</v>
      </c>
    </row>
    <row r="975" spans="1:24" x14ac:dyDescent="0.2">
      <c r="A975" s="15">
        <v>2022</v>
      </c>
      <c r="B975" s="16">
        <v>14328</v>
      </c>
      <c r="C975" s="17" t="s">
        <v>920</v>
      </c>
      <c r="D975" s="15" t="s">
        <v>112</v>
      </c>
      <c r="E975" s="17" t="s">
        <v>113</v>
      </c>
      <c r="F975" s="15" t="s">
        <v>25</v>
      </c>
      <c r="G975" s="17" t="s">
        <v>57</v>
      </c>
      <c r="H975" s="17" t="s">
        <v>51</v>
      </c>
      <c r="I975" s="17" t="s">
        <v>58</v>
      </c>
      <c r="J975" s="18">
        <v>2997002</v>
      </c>
      <c r="K975" s="19">
        <v>15227588</v>
      </c>
      <c r="L975" s="19">
        <v>3102452</v>
      </c>
      <c r="M975" s="20">
        <v>3313241</v>
      </c>
      <c r="N975" s="21">
        <v>21842621</v>
      </c>
      <c r="O975" s="21">
        <v>381602</v>
      </c>
      <c r="P975" s="22">
        <v>823123</v>
      </c>
      <c r="Q975" s="23">
        <v>9551340</v>
      </c>
      <c r="R975" s="23">
        <v>763</v>
      </c>
      <c r="S975" s="24">
        <v>9724</v>
      </c>
      <c r="T975" s="25">
        <v>368176</v>
      </c>
      <c r="U975" s="25">
        <v>1</v>
      </c>
      <c r="V975" s="18">
        <v>7143090</v>
      </c>
      <c r="W975" s="19">
        <v>46989725</v>
      </c>
      <c r="X975" s="19">
        <v>3484818</v>
      </c>
    </row>
    <row r="976" spans="1:24" x14ac:dyDescent="0.2">
      <c r="A976" s="15">
        <v>2022</v>
      </c>
      <c r="B976" s="16">
        <v>14349</v>
      </c>
      <c r="C976" s="17" t="s">
        <v>921</v>
      </c>
      <c r="D976" s="15" t="s">
        <v>39</v>
      </c>
      <c r="E976" s="17" t="s">
        <v>40</v>
      </c>
      <c r="F976" s="15" t="s">
        <v>25</v>
      </c>
      <c r="G976" s="17" t="s">
        <v>168</v>
      </c>
      <c r="H976" s="17" t="s">
        <v>41</v>
      </c>
      <c r="I976" s="17" t="s">
        <v>922</v>
      </c>
      <c r="J976" s="18">
        <v>0</v>
      </c>
      <c r="K976" s="19">
        <v>0</v>
      </c>
      <c r="L976" s="19">
        <v>0</v>
      </c>
      <c r="M976" s="20">
        <v>25322.799999999999</v>
      </c>
      <c r="N976" s="21">
        <v>396261</v>
      </c>
      <c r="O976" s="21">
        <v>2</v>
      </c>
      <c r="P976" s="22">
        <v>0</v>
      </c>
      <c r="Q976" s="23">
        <v>0</v>
      </c>
      <c r="R976" s="23">
        <v>0</v>
      </c>
      <c r="S976" s="24">
        <v>0</v>
      </c>
      <c r="T976" s="25">
        <v>0</v>
      </c>
      <c r="U976" s="25">
        <v>0</v>
      </c>
      <c r="V976" s="18">
        <v>25322.799999999999</v>
      </c>
      <c r="W976" s="19">
        <v>396261</v>
      </c>
      <c r="X976" s="19">
        <v>2</v>
      </c>
    </row>
    <row r="977" spans="1:24" x14ac:dyDescent="0.2">
      <c r="A977" s="15">
        <v>2022</v>
      </c>
      <c r="B977" s="16">
        <v>14349</v>
      </c>
      <c r="C977" s="17" t="s">
        <v>921</v>
      </c>
      <c r="D977" s="15" t="s">
        <v>39</v>
      </c>
      <c r="E977" s="17" t="s">
        <v>40</v>
      </c>
      <c r="F977" s="15" t="s">
        <v>25</v>
      </c>
      <c r="G977" s="17" t="s">
        <v>89</v>
      </c>
      <c r="H977" s="17" t="s">
        <v>41</v>
      </c>
      <c r="I977" s="17" t="s">
        <v>90</v>
      </c>
      <c r="J977" s="18">
        <v>0</v>
      </c>
      <c r="K977" s="19">
        <v>0</v>
      </c>
      <c r="L977" s="19">
        <v>0</v>
      </c>
      <c r="M977" s="20">
        <v>1019.3</v>
      </c>
      <c r="N977" s="21">
        <v>32881</v>
      </c>
      <c r="O977" s="21">
        <v>1</v>
      </c>
      <c r="P977" s="22">
        <v>0</v>
      </c>
      <c r="Q977" s="23">
        <v>0</v>
      </c>
      <c r="R977" s="23">
        <v>0</v>
      </c>
      <c r="S977" s="24">
        <v>0</v>
      </c>
      <c r="T977" s="25">
        <v>0</v>
      </c>
      <c r="U977" s="25">
        <v>0</v>
      </c>
      <c r="V977" s="18">
        <v>1019.3</v>
      </c>
      <c r="W977" s="19">
        <v>32881</v>
      </c>
      <c r="X977" s="19">
        <v>1</v>
      </c>
    </row>
    <row r="978" spans="1:24" x14ac:dyDescent="0.2">
      <c r="A978" s="15">
        <v>2022</v>
      </c>
      <c r="B978" s="16">
        <v>14354</v>
      </c>
      <c r="C978" s="17" t="s">
        <v>923</v>
      </c>
      <c r="D978" s="15" t="s">
        <v>23</v>
      </c>
      <c r="E978" s="17" t="s">
        <v>24</v>
      </c>
      <c r="F978" s="15" t="s">
        <v>25</v>
      </c>
      <c r="G978" s="17" t="s">
        <v>57</v>
      </c>
      <c r="H978" s="17" t="s">
        <v>51</v>
      </c>
      <c r="I978" s="17" t="s">
        <v>922</v>
      </c>
      <c r="J978" s="18">
        <v>57980.3</v>
      </c>
      <c r="K978" s="19">
        <v>392938</v>
      </c>
      <c r="L978" s="19">
        <v>36303</v>
      </c>
      <c r="M978" s="20">
        <v>34184.699999999997</v>
      </c>
      <c r="N978" s="21">
        <v>241343</v>
      </c>
      <c r="O978" s="21">
        <v>7566</v>
      </c>
      <c r="P978" s="22">
        <v>19104.3</v>
      </c>
      <c r="Q978" s="23">
        <v>165247</v>
      </c>
      <c r="R978" s="23">
        <v>1941</v>
      </c>
      <c r="S978" s="24">
        <v>0</v>
      </c>
      <c r="T978" s="25">
        <v>0</v>
      </c>
      <c r="U978" s="25">
        <v>0</v>
      </c>
      <c r="V978" s="18">
        <v>111269.3</v>
      </c>
      <c r="W978" s="19">
        <v>799528</v>
      </c>
      <c r="X978" s="19">
        <v>45810</v>
      </c>
    </row>
    <row r="979" spans="1:24" x14ac:dyDescent="0.2">
      <c r="A979" s="15">
        <v>2022</v>
      </c>
      <c r="B979" s="16">
        <v>14354</v>
      </c>
      <c r="C979" s="17" t="s">
        <v>923</v>
      </c>
      <c r="D979" s="15" t="s">
        <v>23</v>
      </c>
      <c r="E979" s="17" t="s">
        <v>24</v>
      </c>
      <c r="F979" s="15" t="s">
        <v>25</v>
      </c>
      <c r="G979" s="17" t="s">
        <v>438</v>
      </c>
      <c r="H979" s="17" t="s">
        <v>51</v>
      </c>
      <c r="I979" s="17" t="s">
        <v>196</v>
      </c>
      <c r="J979" s="18">
        <v>88399.5</v>
      </c>
      <c r="K979" s="19">
        <v>821083</v>
      </c>
      <c r="L979" s="19">
        <v>71033</v>
      </c>
      <c r="M979" s="20">
        <v>49218.400000000001</v>
      </c>
      <c r="N979" s="21">
        <v>535750</v>
      </c>
      <c r="O979" s="21">
        <v>10092</v>
      </c>
      <c r="P979" s="22">
        <v>170271.8</v>
      </c>
      <c r="Q979" s="23">
        <v>2350150</v>
      </c>
      <c r="R979" s="23">
        <v>5749</v>
      </c>
      <c r="S979" s="24">
        <v>0</v>
      </c>
      <c r="T979" s="25">
        <v>0</v>
      </c>
      <c r="U979" s="25">
        <v>0</v>
      </c>
      <c r="V979" s="18">
        <v>307889.7</v>
      </c>
      <c r="W979" s="19">
        <v>3706983</v>
      </c>
      <c r="X979" s="19">
        <v>86874</v>
      </c>
    </row>
    <row r="980" spans="1:24" x14ac:dyDescent="0.2">
      <c r="A980" s="15">
        <v>2022</v>
      </c>
      <c r="B980" s="16">
        <v>14354</v>
      </c>
      <c r="C980" s="17" t="s">
        <v>923</v>
      </c>
      <c r="D980" s="15" t="s">
        <v>23</v>
      </c>
      <c r="E980" s="17" t="s">
        <v>24</v>
      </c>
      <c r="F980" s="15" t="s">
        <v>25</v>
      </c>
      <c r="G980" s="17" t="s">
        <v>168</v>
      </c>
      <c r="H980" s="17" t="s">
        <v>51</v>
      </c>
      <c r="I980" s="17" t="s">
        <v>922</v>
      </c>
      <c r="J980" s="18">
        <v>607094.4</v>
      </c>
      <c r="K980" s="19">
        <v>6125175</v>
      </c>
      <c r="L980" s="19">
        <v>535721</v>
      </c>
      <c r="M980" s="20">
        <v>476468.5</v>
      </c>
      <c r="N980" s="21">
        <v>5824895</v>
      </c>
      <c r="O980" s="21">
        <v>72030</v>
      </c>
      <c r="P980" s="22">
        <v>121923.5</v>
      </c>
      <c r="Q980" s="23">
        <v>1736177</v>
      </c>
      <c r="R980" s="23">
        <v>9081</v>
      </c>
      <c r="S980" s="24">
        <v>1538.1</v>
      </c>
      <c r="T980" s="25">
        <v>14346</v>
      </c>
      <c r="U980" s="25">
        <v>1</v>
      </c>
      <c r="V980" s="18">
        <v>1207024.5</v>
      </c>
      <c r="W980" s="19">
        <v>13700593</v>
      </c>
      <c r="X980" s="19">
        <v>616833</v>
      </c>
    </row>
    <row r="981" spans="1:24" x14ac:dyDescent="0.2">
      <c r="A981" s="15">
        <v>2022</v>
      </c>
      <c r="B981" s="16">
        <v>14354</v>
      </c>
      <c r="C981" s="17" t="s">
        <v>923</v>
      </c>
      <c r="D981" s="15" t="s">
        <v>23</v>
      </c>
      <c r="E981" s="17" t="s">
        <v>24</v>
      </c>
      <c r="F981" s="15" t="s">
        <v>25</v>
      </c>
      <c r="G981" s="17" t="s">
        <v>195</v>
      </c>
      <c r="H981" s="17" t="s">
        <v>51</v>
      </c>
      <c r="I981" s="17" t="s">
        <v>196</v>
      </c>
      <c r="J981" s="18">
        <v>922879.8</v>
      </c>
      <c r="K981" s="19">
        <v>8291943</v>
      </c>
      <c r="L981" s="19">
        <v>901864</v>
      </c>
      <c r="M981" s="20">
        <v>824566.9</v>
      </c>
      <c r="N981" s="21">
        <v>10075117</v>
      </c>
      <c r="O981" s="21">
        <v>98240</v>
      </c>
      <c r="P981" s="22">
        <v>522362.1</v>
      </c>
      <c r="Q981" s="23">
        <v>7696713</v>
      </c>
      <c r="R981" s="23">
        <v>7977</v>
      </c>
      <c r="S981" s="24">
        <v>5693.7</v>
      </c>
      <c r="T981" s="25">
        <v>46004</v>
      </c>
      <c r="U981" s="25">
        <v>1</v>
      </c>
      <c r="V981" s="18">
        <v>2275502.5</v>
      </c>
      <c r="W981" s="19">
        <v>26109777</v>
      </c>
      <c r="X981" s="19">
        <v>1008082</v>
      </c>
    </row>
    <row r="982" spans="1:24" x14ac:dyDescent="0.2">
      <c r="A982" s="15">
        <v>2022</v>
      </c>
      <c r="B982" s="16">
        <v>14354</v>
      </c>
      <c r="C982" s="17" t="s">
        <v>923</v>
      </c>
      <c r="D982" s="15" t="s">
        <v>23</v>
      </c>
      <c r="E982" s="17" t="s">
        <v>24</v>
      </c>
      <c r="F982" s="15" t="s">
        <v>25</v>
      </c>
      <c r="G982" s="17" t="s">
        <v>89</v>
      </c>
      <c r="H982" s="17" t="s">
        <v>51</v>
      </c>
      <c r="I982" s="17" t="s">
        <v>922</v>
      </c>
      <c r="J982" s="18">
        <v>164308.5</v>
      </c>
      <c r="K982" s="19">
        <v>1736586</v>
      </c>
      <c r="L982" s="19">
        <v>113137</v>
      </c>
      <c r="M982" s="20">
        <v>140403.29999999999</v>
      </c>
      <c r="N982" s="21">
        <v>1528563</v>
      </c>
      <c r="O982" s="21">
        <v>17105</v>
      </c>
      <c r="P982" s="22">
        <v>67908.3</v>
      </c>
      <c r="Q982" s="23">
        <v>915930</v>
      </c>
      <c r="R982" s="23">
        <v>5464</v>
      </c>
      <c r="S982" s="24">
        <v>0</v>
      </c>
      <c r="T982" s="25">
        <v>0</v>
      </c>
      <c r="U982" s="25">
        <v>0</v>
      </c>
      <c r="V982" s="18">
        <v>372620.1</v>
      </c>
      <c r="W982" s="19">
        <v>4181079</v>
      </c>
      <c r="X982" s="19">
        <v>135706</v>
      </c>
    </row>
    <row r="983" spans="1:24" x14ac:dyDescent="0.2">
      <c r="A983" s="15">
        <v>2022</v>
      </c>
      <c r="B983" s="16">
        <v>14354</v>
      </c>
      <c r="C983" s="17" t="s">
        <v>923</v>
      </c>
      <c r="D983" s="15" t="s">
        <v>23</v>
      </c>
      <c r="E983" s="17" t="s">
        <v>24</v>
      </c>
      <c r="F983" s="15" t="s">
        <v>25</v>
      </c>
      <c r="G983" s="17" t="s">
        <v>273</v>
      </c>
      <c r="H983" s="17" t="s">
        <v>51</v>
      </c>
      <c r="I983" s="17" t="s">
        <v>196</v>
      </c>
      <c r="J983" s="18">
        <v>114637.3</v>
      </c>
      <c r="K983" s="19">
        <v>1057690</v>
      </c>
      <c r="L983" s="19">
        <v>117245</v>
      </c>
      <c r="M983" s="20">
        <v>122333.9</v>
      </c>
      <c r="N983" s="21">
        <v>1413880</v>
      </c>
      <c r="O983" s="21">
        <v>23780</v>
      </c>
      <c r="P983" s="22">
        <v>379432.6</v>
      </c>
      <c r="Q983" s="23">
        <v>6194566</v>
      </c>
      <c r="R983" s="23">
        <v>2719</v>
      </c>
      <c r="S983" s="24">
        <v>0</v>
      </c>
      <c r="T983" s="25">
        <v>0</v>
      </c>
      <c r="U983" s="25">
        <v>0</v>
      </c>
      <c r="V983" s="18">
        <v>616403.80000000005</v>
      </c>
      <c r="W983" s="19">
        <v>8666136</v>
      </c>
      <c r="X983" s="19">
        <v>143744</v>
      </c>
    </row>
    <row r="984" spans="1:24" x14ac:dyDescent="0.2">
      <c r="A984" s="15">
        <v>2022</v>
      </c>
      <c r="B984" s="16">
        <v>14354</v>
      </c>
      <c r="C984" s="17" t="s">
        <v>923</v>
      </c>
      <c r="D984" s="15" t="s">
        <v>112</v>
      </c>
      <c r="E984" s="17" t="s">
        <v>113</v>
      </c>
      <c r="F984" s="15" t="s">
        <v>25</v>
      </c>
      <c r="G984" s="17" t="s">
        <v>168</v>
      </c>
      <c r="H984" s="17" t="s">
        <v>51</v>
      </c>
      <c r="I984" s="17" t="s">
        <v>922</v>
      </c>
      <c r="J984" s="18">
        <v>0</v>
      </c>
      <c r="K984" s="19">
        <v>0</v>
      </c>
      <c r="L984" s="19">
        <v>0</v>
      </c>
      <c r="M984" s="20">
        <v>5238.1000000000004</v>
      </c>
      <c r="N984" s="21">
        <v>364592</v>
      </c>
      <c r="O984" s="21">
        <v>69</v>
      </c>
      <c r="P984" s="22">
        <v>1270.7</v>
      </c>
      <c r="Q984" s="23">
        <v>42246</v>
      </c>
      <c r="R984" s="23">
        <v>3</v>
      </c>
      <c r="S984" s="24">
        <v>0</v>
      </c>
      <c r="T984" s="25">
        <v>0</v>
      </c>
      <c r="U984" s="25">
        <v>0</v>
      </c>
      <c r="V984" s="18">
        <v>6508.8</v>
      </c>
      <c r="W984" s="19">
        <v>406838</v>
      </c>
      <c r="X984" s="19">
        <v>72</v>
      </c>
    </row>
    <row r="985" spans="1:24" x14ac:dyDescent="0.2">
      <c r="A985" s="15">
        <v>2022</v>
      </c>
      <c r="B985" s="16">
        <v>14371</v>
      </c>
      <c r="C985" s="17" t="s">
        <v>924</v>
      </c>
      <c r="D985" s="15" t="s">
        <v>23</v>
      </c>
      <c r="E985" s="17" t="s">
        <v>24</v>
      </c>
      <c r="F985" s="15" t="s">
        <v>25</v>
      </c>
      <c r="G985" s="17" t="s">
        <v>104</v>
      </c>
      <c r="H985" s="17" t="s">
        <v>27</v>
      </c>
      <c r="I985" s="17" t="s">
        <v>28</v>
      </c>
      <c r="J985" s="18">
        <v>32973.699999999997</v>
      </c>
      <c r="K985" s="19">
        <v>209944</v>
      </c>
      <c r="L985" s="19">
        <v>18862</v>
      </c>
      <c r="M985" s="20">
        <v>45273.3</v>
      </c>
      <c r="N985" s="21">
        <v>309657</v>
      </c>
      <c r="O985" s="21">
        <v>3746</v>
      </c>
      <c r="P985" s="22">
        <v>2561.4</v>
      </c>
      <c r="Q985" s="23">
        <v>20587</v>
      </c>
      <c r="R985" s="23">
        <v>3</v>
      </c>
      <c r="S985" s="24" t="s">
        <v>37</v>
      </c>
      <c r="T985" s="25" t="s">
        <v>37</v>
      </c>
      <c r="U985" s="25" t="s">
        <v>37</v>
      </c>
      <c r="V985" s="18">
        <v>80808.399999999994</v>
      </c>
      <c r="W985" s="19">
        <v>540188</v>
      </c>
      <c r="X985" s="19">
        <v>22611</v>
      </c>
    </row>
    <row r="986" spans="1:24" x14ac:dyDescent="0.2">
      <c r="A986" s="15">
        <v>2022</v>
      </c>
      <c r="B986" s="16">
        <v>14381</v>
      </c>
      <c r="C986" s="17" t="s">
        <v>925</v>
      </c>
      <c r="D986" s="15" t="s">
        <v>23</v>
      </c>
      <c r="E986" s="17" t="s">
        <v>24</v>
      </c>
      <c r="F986" s="15" t="s">
        <v>25</v>
      </c>
      <c r="G986" s="17" t="s">
        <v>161</v>
      </c>
      <c r="H986" s="17" t="s">
        <v>27</v>
      </c>
      <c r="I986" s="17" t="s">
        <v>32</v>
      </c>
      <c r="J986" s="18">
        <v>12259.7</v>
      </c>
      <c r="K986" s="19">
        <v>86236</v>
      </c>
      <c r="L986" s="19">
        <v>10782</v>
      </c>
      <c r="M986" s="20">
        <v>11513.1</v>
      </c>
      <c r="N986" s="21">
        <v>84351</v>
      </c>
      <c r="O986" s="21">
        <v>1873</v>
      </c>
      <c r="P986" s="22">
        <v>4382.3999999999996</v>
      </c>
      <c r="Q986" s="23">
        <v>42349</v>
      </c>
      <c r="R986" s="23">
        <v>5</v>
      </c>
      <c r="S986" s="24" t="s">
        <v>37</v>
      </c>
      <c r="T986" s="25" t="s">
        <v>37</v>
      </c>
      <c r="U986" s="25" t="s">
        <v>37</v>
      </c>
      <c r="V986" s="18">
        <v>28155.200000000001</v>
      </c>
      <c r="W986" s="19">
        <v>212936</v>
      </c>
      <c r="X986" s="19">
        <v>12660</v>
      </c>
    </row>
    <row r="987" spans="1:24" x14ac:dyDescent="0.2">
      <c r="A987" s="15">
        <v>2022</v>
      </c>
      <c r="B987" s="16">
        <v>14398</v>
      </c>
      <c r="C987" s="17" t="s">
        <v>926</v>
      </c>
      <c r="D987" s="15" t="s">
        <v>23</v>
      </c>
      <c r="E987" s="17" t="s">
        <v>24</v>
      </c>
      <c r="F987" s="15" t="s">
        <v>25</v>
      </c>
      <c r="G987" s="17" t="s">
        <v>48</v>
      </c>
      <c r="H987" s="17" t="s">
        <v>31</v>
      </c>
      <c r="I987" s="17" t="s">
        <v>48</v>
      </c>
      <c r="J987" s="18">
        <v>112632</v>
      </c>
      <c r="K987" s="19">
        <v>946716</v>
      </c>
      <c r="L987" s="19">
        <v>65970</v>
      </c>
      <c r="M987" s="20">
        <v>52818</v>
      </c>
      <c r="N987" s="21">
        <v>459941</v>
      </c>
      <c r="O987" s="21">
        <v>11199</v>
      </c>
      <c r="P987" s="22">
        <v>7930</v>
      </c>
      <c r="Q987" s="23">
        <v>86494</v>
      </c>
      <c r="R987" s="23">
        <v>27</v>
      </c>
      <c r="S987" s="24">
        <v>0</v>
      </c>
      <c r="T987" s="25">
        <v>0</v>
      </c>
      <c r="U987" s="25">
        <v>0</v>
      </c>
      <c r="V987" s="18">
        <v>173380</v>
      </c>
      <c r="W987" s="19">
        <v>1493151</v>
      </c>
      <c r="X987" s="19">
        <v>77196</v>
      </c>
    </row>
    <row r="988" spans="1:24" x14ac:dyDescent="0.2">
      <c r="A988" s="15">
        <v>2022</v>
      </c>
      <c r="B988" s="16">
        <v>14401</v>
      </c>
      <c r="C988" s="17" t="s">
        <v>927</v>
      </c>
      <c r="D988" s="15" t="s">
        <v>23</v>
      </c>
      <c r="E988" s="17" t="s">
        <v>24</v>
      </c>
      <c r="F988" s="15" t="s">
        <v>25</v>
      </c>
      <c r="G988" s="17" t="s">
        <v>57</v>
      </c>
      <c r="H988" s="17" t="s">
        <v>27</v>
      </c>
      <c r="I988" s="17" t="s">
        <v>58</v>
      </c>
      <c r="J988" s="18">
        <v>27418</v>
      </c>
      <c r="K988" s="19">
        <v>157370</v>
      </c>
      <c r="L988" s="19">
        <v>25761</v>
      </c>
      <c r="M988" s="20">
        <v>97682</v>
      </c>
      <c r="N988" s="21">
        <v>557259</v>
      </c>
      <c r="O988" s="21">
        <v>3823</v>
      </c>
      <c r="P988" s="22">
        <v>17020</v>
      </c>
      <c r="Q988" s="23">
        <v>112841</v>
      </c>
      <c r="R988" s="23">
        <v>60</v>
      </c>
      <c r="S988" s="24" t="s">
        <v>37</v>
      </c>
      <c r="T988" s="25" t="s">
        <v>37</v>
      </c>
      <c r="U988" s="25" t="s">
        <v>37</v>
      </c>
      <c r="V988" s="18">
        <v>142120</v>
      </c>
      <c r="W988" s="19">
        <v>827470</v>
      </c>
      <c r="X988" s="19">
        <v>29644</v>
      </c>
    </row>
    <row r="989" spans="1:24" x14ac:dyDescent="0.2">
      <c r="A989" s="15">
        <v>2022</v>
      </c>
      <c r="B989" s="16">
        <v>14424</v>
      </c>
      <c r="C989" s="17" t="s">
        <v>928</v>
      </c>
      <c r="D989" s="15" t="s">
        <v>23</v>
      </c>
      <c r="E989" s="17" t="s">
        <v>24</v>
      </c>
      <c r="F989" s="15" t="s">
        <v>25</v>
      </c>
      <c r="G989" s="17" t="s">
        <v>80</v>
      </c>
      <c r="H989" s="17" t="s">
        <v>31</v>
      </c>
      <c r="I989" s="17" t="s">
        <v>77</v>
      </c>
      <c r="J989" s="18">
        <v>18099.8</v>
      </c>
      <c r="K989" s="19">
        <v>135848</v>
      </c>
      <c r="L989" s="19">
        <v>8503</v>
      </c>
      <c r="M989" s="20">
        <v>3234.7</v>
      </c>
      <c r="N989" s="21">
        <v>23460</v>
      </c>
      <c r="O989" s="21">
        <v>895</v>
      </c>
      <c r="P989" s="22">
        <v>3271.3</v>
      </c>
      <c r="Q989" s="23">
        <v>26641</v>
      </c>
      <c r="R989" s="23">
        <v>7</v>
      </c>
      <c r="S989" s="24" t="s">
        <v>37</v>
      </c>
      <c r="T989" s="25" t="s">
        <v>37</v>
      </c>
      <c r="U989" s="25" t="s">
        <v>37</v>
      </c>
      <c r="V989" s="18">
        <v>24605.8</v>
      </c>
      <c r="W989" s="19">
        <v>185949</v>
      </c>
      <c r="X989" s="19">
        <v>9405</v>
      </c>
    </row>
    <row r="990" spans="1:24" x14ac:dyDescent="0.2">
      <c r="A990" s="15">
        <v>2022</v>
      </c>
      <c r="B990" s="16">
        <v>14424</v>
      </c>
      <c r="C990" s="17" t="s">
        <v>928</v>
      </c>
      <c r="D990" s="15" t="s">
        <v>23</v>
      </c>
      <c r="E990" s="17" t="s">
        <v>24</v>
      </c>
      <c r="F990" s="15" t="s">
        <v>25</v>
      </c>
      <c r="G990" s="17" t="s">
        <v>92</v>
      </c>
      <c r="H990" s="17" t="s">
        <v>31</v>
      </c>
      <c r="I990" s="17" t="s">
        <v>77</v>
      </c>
      <c r="J990" s="18">
        <v>18618.8</v>
      </c>
      <c r="K990" s="19">
        <v>136764</v>
      </c>
      <c r="L990" s="19">
        <v>9340</v>
      </c>
      <c r="M990" s="20">
        <v>9207.2000000000007</v>
      </c>
      <c r="N990" s="21">
        <v>68135</v>
      </c>
      <c r="O990" s="21">
        <v>1807</v>
      </c>
      <c r="P990" s="22">
        <v>2482.9</v>
      </c>
      <c r="Q990" s="23">
        <v>19535</v>
      </c>
      <c r="R990" s="23">
        <v>12</v>
      </c>
      <c r="S990" s="24" t="s">
        <v>37</v>
      </c>
      <c r="T990" s="25" t="s">
        <v>37</v>
      </c>
      <c r="U990" s="25" t="s">
        <v>37</v>
      </c>
      <c r="V990" s="18">
        <v>30308.9</v>
      </c>
      <c r="W990" s="19">
        <v>224434</v>
      </c>
      <c r="X990" s="19">
        <v>11159</v>
      </c>
    </row>
    <row r="991" spans="1:24" x14ac:dyDescent="0.2">
      <c r="A991" s="15">
        <v>2022</v>
      </c>
      <c r="B991" s="16">
        <v>14446</v>
      </c>
      <c r="C991" s="17" t="s">
        <v>929</v>
      </c>
      <c r="D991" s="15" t="s">
        <v>23</v>
      </c>
      <c r="E991" s="17" t="s">
        <v>24</v>
      </c>
      <c r="F991" s="15" t="s">
        <v>25</v>
      </c>
      <c r="G991" s="17" t="s">
        <v>117</v>
      </c>
      <c r="H991" s="17" t="s">
        <v>27</v>
      </c>
      <c r="I991" s="17" t="s">
        <v>930</v>
      </c>
      <c r="J991" s="18">
        <v>19319</v>
      </c>
      <c r="K991" s="19">
        <v>209012</v>
      </c>
      <c r="L991" s="19">
        <v>12298</v>
      </c>
      <c r="M991" s="20">
        <v>8315</v>
      </c>
      <c r="N991" s="21">
        <v>86306</v>
      </c>
      <c r="O991" s="21">
        <v>1874</v>
      </c>
      <c r="P991" s="22">
        <v>20773</v>
      </c>
      <c r="Q991" s="23">
        <v>276350</v>
      </c>
      <c r="R991" s="23">
        <v>39</v>
      </c>
      <c r="S991" s="24" t="s">
        <v>37</v>
      </c>
      <c r="T991" s="25" t="s">
        <v>37</v>
      </c>
      <c r="U991" s="25" t="s">
        <v>37</v>
      </c>
      <c r="V991" s="18">
        <v>48407</v>
      </c>
      <c r="W991" s="19">
        <v>571668</v>
      </c>
      <c r="X991" s="19">
        <v>14211</v>
      </c>
    </row>
    <row r="992" spans="1:24" x14ac:dyDescent="0.2">
      <c r="A992" s="15">
        <v>2022</v>
      </c>
      <c r="B992" s="16">
        <v>14455</v>
      </c>
      <c r="C992" s="17" t="s">
        <v>931</v>
      </c>
      <c r="D992" s="15" t="s">
        <v>23</v>
      </c>
      <c r="E992" s="17" t="s">
        <v>24</v>
      </c>
      <c r="F992" s="15" t="s">
        <v>25</v>
      </c>
      <c r="G992" s="17" t="s">
        <v>98</v>
      </c>
      <c r="H992" s="17" t="s">
        <v>27</v>
      </c>
      <c r="I992" s="17" t="s">
        <v>28</v>
      </c>
      <c r="J992" s="18">
        <v>26058</v>
      </c>
      <c r="K992" s="19">
        <v>221536</v>
      </c>
      <c r="L992" s="19">
        <v>16015</v>
      </c>
      <c r="M992" s="20">
        <v>22775</v>
      </c>
      <c r="N992" s="21">
        <v>186053</v>
      </c>
      <c r="O992" s="21">
        <v>6230</v>
      </c>
      <c r="P992" s="22">
        <v>3558</v>
      </c>
      <c r="Q992" s="23">
        <v>46300</v>
      </c>
      <c r="R992" s="23">
        <v>5</v>
      </c>
      <c r="S992" s="24">
        <v>0</v>
      </c>
      <c r="T992" s="25">
        <v>0</v>
      </c>
      <c r="U992" s="25">
        <v>0</v>
      </c>
      <c r="V992" s="18">
        <v>52391</v>
      </c>
      <c r="W992" s="19">
        <v>453889</v>
      </c>
      <c r="X992" s="19">
        <v>22250</v>
      </c>
    </row>
    <row r="993" spans="1:24" x14ac:dyDescent="0.2">
      <c r="A993" s="15">
        <v>2022</v>
      </c>
      <c r="B993" s="16">
        <v>14468</v>
      </c>
      <c r="C993" s="17" t="s">
        <v>932</v>
      </c>
      <c r="D993" s="15" t="s">
        <v>23</v>
      </c>
      <c r="E993" s="17" t="s">
        <v>24</v>
      </c>
      <c r="F993" s="15" t="s">
        <v>25</v>
      </c>
      <c r="G993" s="17" t="s">
        <v>46</v>
      </c>
      <c r="H993" s="17" t="s">
        <v>31</v>
      </c>
      <c r="I993" s="17" t="s">
        <v>36</v>
      </c>
      <c r="J993" s="18">
        <v>36721.4</v>
      </c>
      <c r="K993" s="19">
        <v>232061</v>
      </c>
      <c r="L993" s="19">
        <v>21355</v>
      </c>
      <c r="M993" s="20">
        <v>10904.6</v>
      </c>
      <c r="N993" s="21">
        <v>83387</v>
      </c>
      <c r="O993" s="21">
        <v>2162</v>
      </c>
      <c r="P993" s="22">
        <v>5715.9</v>
      </c>
      <c r="Q993" s="23">
        <v>52746</v>
      </c>
      <c r="R993" s="23">
        <v>45</v>
      </c>
      <c r="S993" s="24">
        <v>0</v>
      </c>
      <c r="T993" s="25">
        <v>0</v>
      </c>
      <c r="U993" s="25">
        <v>0</v>
      </c>
      <c r="V993" s="18">
        <v>53341.9</v>
      </c>
      <c r="W993" s="19">
        <v>368194</v>
      </c>
      <c r="X993" s="19">
        <v>23562</v>
      </c>
    </row>
    <row r="994" spans="1:24" x14ac:dyDescent="0.2">
      <c r="A994" s="15">
        <v>2022</v>
      </c>
      <c r="B994" s="16">
        <v>14534</v>
      </c>
      <c r="C994" s="17" t="s">
        <v>933</v>
      </c>
      <c r="D994" s="15" t="s">
        <v>23</v>
      </c>
      <c r="E994" s="17" t="s">
        <v>24</v>
      </c>
      <c r="F994" s="15" t="s">
        <v>25</v>
      </c>
      <c r="G994" s="17" t="s">
        <v>57</v>
      </c>
      <c r="H994" s="17" t="s">
        <v>27</v>
      </c>
      <c r="I994" s="17" t="s">
        <v>58</v>
      </c>
      <c r="J994" s="18">
        <v>74076.899999999994</v>
      </c>
      <c r="K994" s="19">
        <v>350158</v>
      </c>
      <c r="L994" s="19">
        <v>57705</v>
      </c>
      <c r="M994" s="20">
        <v>126819.4</v>
      </c>
      <c r="N994" s="21">
        <v>687013</v>
      </c>
      <c r="O994" s="21">
        <v>8746</v>
      </c>
      <c r="P994" s="22" t="s">
        <v>37</v>
      </c>
      <c r="Q994" s="23" t="s">
        <v>37</v>
      </c>
      <c r="R994" s="23" t="s">
        <v>37</v>
      </c>
      <c r="S994" s="24">
        <v>1322.7</v>
      </c>
      <c r="T994" s="25">
        <v>6968</v>
      </c>
      <c r="U994" s="25">
        <v>1</v>
      </c>
      <c r="V994" s="18">
        <v>202219</v>
      </c>
      <c r="W994" s="19">
        <v>1044139</v>
      </c>
      <c r="X994" s="19">
        <v>66452</v>
      </c>
    </row>
    <row r="995" spans="1:24" x14ac:dyDescent="0.2">
      <c r="A995" s="15">
        <v>2022</v>
      </c>
      <c r="B995" s="16">
        <v>14537</v>
      </c>
      <c r="C995" s="17" t="s">
        <v>934</v>
      </c>
      <c r="D995" s="15" t="s">
        <v>23</v>
      </c>
      <c r="E995" s="17" t="s">
        <v>24</v>
      </c>
      <c r="F995" s="15" t="s">
        <v>25</v>
      </c>
      <c r="G995" s="17" t="s">
        <v>180</v>
      </c>
      <c r="H995" s="17" t="s">
        <v>27</v>
      </c>
      <c r="I995" s="17" t="s">
        <v>136</v>
      </c>
      <c r="J995" s="18">
        <v>5708</v>
      </c>
      <c r="K995" s="19">
        <v>35344</v>
      </c>
      <c r="L995" s="19">
        <v>4346</v>
      </c>
      <c r="M995" s="20">
        <v>650</v>
      </c>
      <c r="N995" s="21">
        <v>3602</v>
      </c>
      <c r="O995" s="21">
        <v>540</v>
      </c>
      <c r="P995" s="22">
        <v>2415</v>
      </c>
      <c r="Q995" s="23">
        <v>16120</v>
      </c>
      <c r="R995" s="23">
        <v>61</v>
      </c>
      <c r="S995" s="24">
        <v>0</v>
      </c>
      <c r="T995" s="25">
        <v>0</v>
      </c>
      <c r="U995" s="25">
        <v>0</v>
      </c>
      <c r="V995" s="18">
        <v>8773</v>
      </c>
      <c r="W995" s="19">
        <v>55066</v>
      </c>
      <c r="X995" s="19">
        <v>4947</v>
      </c>
    </row>
    <row r="996" spans="1:24" x14ac:dyDescent="0.2">
      <c r="A996" s="15">
        <v>2022</v>
      </c>
      <c r="B996" s="16">
        <v>14557</v>
      </c>
      <c r="C996" s="17" t="s">
        <v>935</v>
      </c>
      <c r="D996" s="15" t="s">
        <v>23</v>
      </c>
      <c r="E996" s="17" t="s">
        <v>24</v>
      </c>
      <c r="F996" s="15" t="s">
        <v>25</v>
      </c>
      <c r="G996" s="17" t="s">
        <v>48</v>
      </c>
      <c r="H996" s="17" t="s">
        <v>31</v>
      </c>
      <c r="I996" s="17" t="s">
        <v>48</v>
      </c>
      <c r="J996" s="18">
        <v>45098</v>
      </c>
      <c r="K996" s="19">
        <v>409610</v>
      </c>
      <c r="L996" s="19">
        <v>28478</v>
      </c>
      <c r="M996" s="20">
        <v>5307</v>
      </c>
      <c r="N996" s="21">
        <v>41466</v>
      </c>
      <c r="O996" s="21">
        <v>2780</v>
      </c>
      <c r="P996" s="22">
        <v>24229</v>
      </c>
      <c r="Q996" s="23">
        <v>344620</v>
      </c>
      <c r="R996" s="23">
        <v>30</v>
      </c>
      <c r="S996" s="24" t="s">
        <v>37</v>
      </c>
      <c r="T996" s="25" t="s">
        <v>37</v>
      </c>
      <c r="U996" s="25" t="s">
        <v>37</v>
      </c>
      <c r="V996" s="18">
        <v>74634</v>
      </c>
      <c r="W996" s="19">
        <v>795696</v>
      </c>
      <c r="X996" s="19">
        <v>31288</v>
      </c>
    </row>
    <row r="997" spans="1:24" x14ac:dyDescent="0.2">
      <c r="A997" s="15">
        <v>2022</v>
      </c>
      <c r="B997" s="16">
        <v>14563</v>
      </c>
      <c r="C997" s="17" t="s">
        <v>936</v>
      </c>
      <c r="D997" s="15" t="s">
        <v>23</v>
      </c>
      <c r="E997" s="17" t="s">
        <v>24</v>
      </c>
      <c r="F997" s="15" t="s">
        <v>25</v>
      </c>
      <c r="G997" s="17" t="s">
        <v>26</v>
      </c>
      <c r="H997" s="17" t="s">
        <v>31</v>
      </c>
      <c r="I997" s="17" t="s">
        <v>36</v>
      </c>
      <c r="J997" s="18">
        <v>98629</v>
      </c>
      <c r="K997" s="19">
        <v>736935</v>
      </c>
      <c r="L997" s="19">
        <v>50838</v>
      </c>
      <c r="M997" s="20">
        <v>22114</v>
      </c>
      <c r="N997" s="21">
        <v>191903</v>
      </c>
      <c r="O997" s="21">
        <v>1812</v>
      </c>
      <c r="P997" s="22">
        <v>11236</v>
      </c>
      <c r="Q997" s="23">
        <v>125237</v>
      </c>
      <c r="R997" s="23">
        <v>28</v>
      </c>
      <c r="S997" s="24" t="s">
        <v>37</v>
      </c>
      <c r="T997" s="25" t="s">
        <v>37</v>
      </c>
      <c r="U997" s="25" t="s">
        <v>37</v>
      </c>
      <c r="V997" s="18">
        <v>131979</v>
      </c>
      <c r="W997" s="19">
        <v>1054075</v>
      </c>
      <c r="X997" s="19">
        <v>52678</v>
      </c>
    </row>
    <row r="998" spans="1:24" x14ac:dyDescent="0.2">
      <c r="A998" s="15">
        <v>2022</v>
      </c>
      <c r="B998" s="16">
        <v>14599</v>
      </c>
      <c r="C998" s="17" t="s">
        <v>937</v>
      </c>
      <c r="D998" s="15" t="s">
        <v>23</v>
      </c>
      <c r="E998" s="17" t="s">
        <v>24</v>
      </c>
      <c r="F998" s="15" t="s">
        <v>25</v>
      </c>
      <c r="G998" s="17" t="s">
        <v>72</v>
      </c>
      <c r="H998" s="17" t="s">
        <v>31</v>
      </c>
      <c r="I998" s="17" t="s">
        <v>32</v>
      </c>
      <c r="J998" s="18">
        <v>6194.2</v>
      </c>
      <c r="K998" s="19">
        <v>41311</v>
      </c>
      <c r="L998" s="19">
        <v>3624</v>
      </c>
      <c r="M998" s="20">
        <v>1880.5</v>
      </c>
      <c r="N998" s="21">
        <v>14829</v>
      </c>
      <c r="O998" s="21">
        <v>202</v>
      </c>
      <c r="P998" s="22">
        <v>5113.3999999999996</v>
      </c>
      <c r="Q998" s="23">
        <v>52050</v>
      </c>
      <c r="R998" s="23">
        <v>7</v>
      </c>
      <c r="S998" s="24">
        <v>0</v>
      </c>
      <c r="T998" s="25">
        <v>0</v>
      </c>
      <c r="U998" s="25">
        <v>0</v>
      </c>
      <c r="V998" s="18">
        <v>13188.1</v>
      </c>
      <c r="W998" s="19">
        <v>108190</v>
      </c>
      <c r="X998" s="19">
        <v>3833</v>
      </c>
    </row>
    <row r="999" spans="1:24" x14ac:dyDescent="0.2">
      <c r="A999" s="15">
        <v>2022</v>
      </c>
      <c r="B999" s="16">
        <v>14599</v>
      </c>
      <c r="C999" s="17" t="s">
        <v>937</v>
      </c>
      <c r="D999" s="15" t="s">
        <v>23</v>
      </c>
      <c r="E999" s="17" t="s">
        <v>24</v>
      </c>
      <c r="F999" s="15" t="s">
        <v>25</v>
      </c>
      <c r="G999" s="17" t="s">
        <v>161</v>
      </c>
      <c r="H999" s="17" t="s">
        <v>31</v>
      </c>
      <c r="I999" s="17" t="s">
        <v>32</v>
      </c>
      <c r="J999" s="18">
        <v>19651.900000000001</v>
      </c>
      <c r="K999" s="19">
        <v>138799</v>
      </c>
      <c r="L999" s="19">
        <v>9123</v>
      </c>
      <c r="M999" s="20">
        <v>6927</v>
      </c>
      <c r="N999" s="21">
        <v>59097</v>
      </c>
      <c r="O999" s="21">
        <v>489</v>
      </c>
      <c r="P999" s="22">
        <v>5974.3</v>
      </c>
      <c r="Q999" s="23">
        <v>58930</v>
      </c>
      <c r="R999" s="23">
        <v>9</v>
      </c>
      <c r="S999" s="24">
        <v>0</v>
      </c>
      <c r="T999" s="25">
        <v>0</v>
      </c>
      <c r="U999" s="25">
        <v>0</v>
      </c>
      <c r="V999" s="18">
        <v>32553.200000000001</v>
      </c>
      <c r="W999" s="19">
        <v>256826</v>
      </c>
      <c r="X999" s="19">
        <v>9621</v>
      </c>
    </row>
    <row r="1000" spans="1:24" x14ac:dyDescent="0.2">
      <c r="A1000" s="15">
        <v>2022</v>
      </c>
      <c r="B1000" s="16">
        <v>14602</v>
      </c>
      <c r="C1000" s="17" t="s">
        <v>938</v>
      </c>
      <c r="D1000" s="15" t="s">
        <v>23</v>
      </c>
      <c r="E1000" s="17" t="s">
        <v>24</v>
      </c>
      <c r="F1000" s="15" t="s">
        <v>25</v>
      </c>
      <c r="G1000" s="17" t="s">
        <v>54</v>
      </c>
      <c r="H1000" s="17" t="s">
        <v>31</v>
      </c>
      <c r="I1000" s="17" t="s">
        <v>55</v>
      </c>
      <c r="J1000" s="18">
        <v>29985.3</v>
      </c>
      <c r="K1000" s="19">
        <v>206358</v>
      </c>
      <c r="L1000" s="19">
        <v>14902</v>
      </c>
      <c r="M1000" s="20">
        <v>15053.2</v>
      </c>
      <c r="N1000" s="21">
        <v>100078</v>
      </c>
      <c r="O1000" s="21">
        <v>4636</v>
      </c>
      <c r="P1000" s="22">
        <v>1537.4</v>
      </c>
      <c r="Q1000" s="23">
        <v>18221</v>
      </c>
      <c r="R1000" s="23">
        <v>2</v>
      </c>
      <c r="S1000" s="24" t="s">
        <v>37</v>
      </c>
      <c r="T1000" s="25" t="s">
        <v>37</v>
      </c>
      <c r="U1000" s="25" t="s">
        <v>37</v>
      </c>
      <c r="V1000" s="18">
        <v>46575.9</v>
      </c>
      <c r="W1000" s="19">
        <v>324657</v>
      </c>
      <c r="X1000" s="19">
        <v>19540</v>
      </c>
    </row>
    <row r="1001" spans="1:24" x14ac:dyDescent="0.2">
      <c r="A1001" s="15">
        <v>2022</v>
      </c>
      <c r="B1001" s="16">
        <v>14605</v>
      </c>
      <c r="C1001" s="17" t="s">
        <v>939</v>
      </c>
      <c r="D1001" s="15" t="s">
        <v>23</v>
      </c>
      <c r="E1001" s="17" t="s">
        <v>24</v>
      </c>
      <c r="F1001" s="15" t="s">
        <v>25</v>
      </c>
      <c r="G1001" s="17" t="s">
        <v>203</v>
      </c>
      <c r="H1001" s="17" t="s">
        <v>27</v>
      </c>
      <c r="I1001" s="17" t="s">
        <v>136</v>
      </c>
      <c r="J1001" s="18">
        <v>24709.3</v>
      </c>
      <c r="K1001" s="19">
        <v>196321</v>
      </c>
      <c r="L1001" s="19">
        <v>22203</v>
      </c>
      <c r="M1001" s="20">
        <v>3814.2</v>
      </c>
      <c r="N1001" s="21">
        <v>23484</v>
      </c>
      <c r="O1001" s="21">
        <v>2572</v>
      </c>
      <c r="P1001" s="22">
        <v>35119.199999999997</v>
      </c>
      <c r="Q1001" s="23">
        <v>262022</v>
      </c>
      <c r="R1001" s="23">
        <v>1872</v>
      </c>
      <c r="S1001" s="24" t="s">
        <v>37</v>
      </c>
      <c r="T1001" s="25" t="s">
        <v>37</v>
      </c>
      <c r="U1001" s="25" t="s">
        <v>37</v>
      </c>
      <c r="V1001" s="18">
        <v>63642.7</v>
      </c>
      <c r="W1001" s="19">
        <v>481827</v>
      </c>
      <c r="X1001" s="19">
        <v>26647</v>
      </c>
    </row>
    <row r="1002" spans="1:24" x14ac:dyDescent="0.2">
      <c r="A1002" s="15">
        <v>2022</v>
      </c>
      <c r="B1002" s="16">
        <v>14606</v>
      </c>
      <c r="C1002" s="17" t="s">
        <v>940</v>
      </c>
      <c r="D1002" s="15" t="s">
        <v>23</v>
      </c>
      <c r="E1002" s="17" t="s">
        <v>24</v>
      </c>
      <c r="F1002" s="15" t="s">
        <v>25</v>
      </c>
      <c r="G1002" s="17" t="s">
        <v>142</v>
      </c>
      <c r="H1002" s="17" t="s">
        <v>31</v>
      </c>
      <c r="I1002" s="17" t="s">
        <v>249</v>
      </c>
      <c r="J1002" s="18">
        <v>94869.8</v>
      </c>
      <c r="K1002" s="19">
        <v>673803</v>
      </c>
      <c r="L1002" s="19">
        <v>47390</v>
      </c>
      <c r="M1002" s="20">
        <v>42332</v>
      </c>
      <c r="N1002" s="21">
        <v>341664</v>
      </c>
      <c r="O1002" s="21">
        <v>9675</v>
      </c>
      <c r="P1002" s="22">
        <v>232</v>
      </c>
      <c r="Q1002" s="23">
        <v>962</v>
      </c>
      <c r="R1002" s="23">
        <v>25</v>
      </c>
      <c r="S1002" s="24" t="s">
        <v>37</v>
      </c>
      <c r="T1002" s="25" t="s">
        <v>37</v>
      </c>
      <c r="U1002" s="25" t="s">
        <v>37</v>
      </c>
      <c r="V1002" s="18">
        <v>137433.79999999999</v>
      </c>
      <c r="W1002" s="19">
        <v>1016429</v>
      </c>
      <c r="X1002" s="19">
        <v>57090</v>
      </c>
    </row>
    <row r="1003" spans="1:24" x14ac:dyDescent="0.2">
      <c r="A1003" s="15">
        <v>2022</v>
      </c>
      <c r="B1003" s="16">
        <v>14610</v>
      </c>
      <c r="C1003" s="17" t="s">
        <v>941</v>
      </c>
      <c r="D1003" s="15" t="s">
        <v>23</v>
      </c>
      <c r="E1003" s="17" t="s">
        <v>24</v>
      </c>
      <c r="F1003" s="15" t="s">
        <v>25</v>
      </c>
      <c r="G1003" s="17" t="s">
        <v>142</v>
      </c>
      <c r="H1003" s="17" t="s">
        <v>27</v>
      </c>
      <c r="I1003" s="17" t="s">
        <v>475</v>
      </c>
      <c r="J1003" s="18">
        <v>392464.8</v>
      </c>
      <c r="K1003" s="19">
        <v>2790761</v>
      </c>
      <c r="L1003" s="19">
        <v>236057</v>
      </c>
      <c r="M1003" s="20">
        <v>475858.7</v>
      </c>
      <c r="N1003" s="21">
        <v>4233510</v>
      </c>
      <c r="O1003" s="21">
        <v>33115</v>
      </c>
      <c r="P1003" s="22" t="s">
        <v>37</v>
      </c>
      <c r="Q1003" s="23" t="s">
        <v>37</v>
      </c>
      <c r="R1003" s="23" t="s">
        <v>37</v>
      </c>
      <c r="S1003" s="24" t="s">
        <v>37</v>
      </c>
      <c r="T1003" s="25" t="s">
        <v>37</v>
      </c>
      <c r="U1003" s="25" t="s">
        <v>37</v>
      </c>
      <c r="V1003" s="18">
        <v>868323.5</v>
      </c>
      <c r="W1003" s="19">
        <v>7024271</v>
      </c>
      <c r="X1003" s="19">
        <v>269172</v>
      </c>
    </row>
    <row r="1004" spans="1:24" x14ac:dyDescent="0.2">
      <c r="A1004" s="15">
        <v>2022</v>
      </c>
      <c r="B1004" s="16">
        <v>14624</v>
      </c>
      <c r="C1004" s="17" t="s">
        <v>942</v>
      </c>
      <c r="D1004" s="15" t="s">
        <v>23</v>
      </c>
      <c r="E1004" s="17" t="s">
        <v>24</v>
      </c>
      <c r="F1004" s="15" t="s">
        <v>25</v>
      </c>
      <c r="G1004" s="17" t="s">
        <v>89</v>
      </c>
      <c r="H1004" s="17" t="s">
        <v>153</v>
      </c>
      <c r="I1004" s="17" t="s">
        <v>943</v>
      </c>
      <c r="J1004" s="18">
        <v>51018</v>
      </c>
      <c r="K1004" s="19">
        <v>917714</v>
      </c>
      <c r="L1004" s="19">
        <v>41052</v>
      </c>
      <c r="M1004" s="20">
        <v>49547</v>
      </c>
      <c r="N1004" s="21">
        <v>1144321</v>
      </c>
      <c r="O1004" s="21">
        <v>7705</v>
      </c>
      <c r="P1004" s="22">
        <v>165156</v>
      </c>
      <c r="Q1004" s="23">
        <v>3797282</v>
      </c>
      <c r="R1004" s="23">
        <v>5284</v>
      </c>
      <c r="S1004" s="24" t="s">
        <v>37</v>
      </c>
      <c r="T1004" s="25" t="s">
        <v>37</v>
      </c>
      <c r="U1004" s="25" t="s">
        <v>37</v>
      </c>
      <c r="V1004" s="18">
        <v>265721</v>
      </c>
      <c r="W1004" s="19">
        <v>5859317</v>
      </c>
      <c r="X1004" s="19">
        <v>54041</v>
      </c>
    </row>
    <row r="1005" spans="1:24" x14ac:dyDescent="0.2">
      <c r="A1005" s="15">
        <v>2022</v>
      </c>
      <c r="B1005" s="16">
        <v>14626</v>
      </c>
      <c r="C1005" s="17" t="s">
        <v>944</v>
      </c>
      <c r="D1005" s="15" t="s">
        <v>23</v>
      </c>
      <c r="E1005" s="17" t="s">
        <v>24</v>
      </c>
      <c r="F1005" s="15" t="s">
        <v>25</v>
      </c>
      <c r="G1005" s="17" t="s">
        <v>92</v>
      </c>
      <c r="H1005" s="17" t="s">
        <v>31</v>
      </c>
      <c r="I1005" s="17" t="s">
        <v>93</v>
      </c>
      <c r="J1005" s="18">
        <v>639424.1</v>
      </c>
      <c r="K1005" s="19">
        <v>5660723</v>
      </c>
      <c r="L1005" s="19">
        <v>370868</v>
      </c>
      <c r="M1005" s="20">
        <v>186991</v>
      </c>
      <c r="N1005" s="21">
        <v>1489606</v>
      </c>
      <c r="O1005" s="21">
        <v>46901</v>
      </c>
      <c r="P1005" s="22">
        <v>25663.200000000001</v>
      </c>
      <c r="Q1005" s="23">
        <v>467312</v>
      </c>
      <c r="R1005" s="23">
        <v>175</v>
      </c>
      <c r="S1005" s="24" t="s">
        <v>37</v>
      </c>
      <c r="T1005" s="25" t="s">
        <v>37</v>
      </c>
      <c r="U1005" s="25" t="s">
        <v>37</v>
      </c>
      <c r="V1005" s="18">
        <v>852078.3</v>
      </c>
      <c r="W1005" s="19">
        <v>7617641</v>
      </c>
      <c r="X1005" s="19">
        <v>417944</v>
      </c>
    </row>
    <row r="1006" spans="1:24" x14ac:dyDescent="0.2">
      <c r="A1006" s="15">
        <v>2022</v>
      </c>
      <c r="B1006" s="16">
        <v>14649</v>
      </c>
      <c r="C1006" s="17" t="s">
        <v>945</v>
      </c>
      <c r="D1006" s="15" t="s">
        <v>23</v>
      </c>
      <c r="E1006" s="17" t="s">
        <v>24</v>
      </c>
      <c r="F1006" s="15" t="s">
        <v>25</v>
      </c>
      <c r="G1006" s="17" t="s">
        <v>65</v>
      </c>
      <c r="H1006" s="17" t="s">
        <v>31</v>
      </c>
      <c r="I1006" s="17" t="s">
        <v>55</v>
      </c>
      <c r="J1006" s="18">
        <v>30491.1</v>
      </c>
      <c r="K1006" s="19">
        <v>225872</v>
      </c>
      <c r="L1006" s="19">
        <v>16152</v>
      </c>
      <c r="M1006" s="20">
        <v>4216.3999999999996</v>
      </c>
      <c r="N1006" s="21">
        <v>37841</v>
      </c>
      <c r="O1006" s="21">
        <v>1039</v>
      </c>
      <c r="P1006" s="22">
        <v>3449.5</v>
      </c>
      <c r="Q1006" s="23">
        <v>23485</v>
      </c>
      <c r="R1006" s="23">
        <v>701</v>
      </c>
      <c r="S1006" s="24" t="s">
        <v>37</v>
      </c>
      <c r="T1006" s="25" t="s">
        <v>37</v>
      </c>
      <c r="U1006" s="25" t="s">
        <v>37</v>
      </c>
      <c r="V1006" s="18">
        <v>38157</v>
      </c>
      <c r="W1006" s="19">
        <v>287198</v>
      </c>
      <c r="X1006" s="19">
        <v>17892</v>
      </c>
    </row>
    <row r="1007" spans="1:24" x14ac:dyDescent="0.2">
      <c r="A1007" s="15">
        <v>2022</v>
      </c>
      <c r="B1007" s="16">
        <v>14653</v>
      </c>
      <c r="C1007" s="17" t="s">
        <v>946</v>
      </c>
      <c r="D1007" s="15" t="s">
        <v>23</v>
      </c>
      <c r="E1007" s="17" t="s">
        <v>24</v>
      </c>
      <c r="F1007" s="15" t="s">
        <v>25</v>
      </c>
      <c r="G1007" s="17" t="s">
        <v>89</v>
      </c>
      <c r="H1007" s="17" t="s">
        <v>153</v>
      </c>
      <c r="I1007" s="17" t="s">
        <v>655</v>
      </c>
      <c r="J1007" s="18">
        <v>14160</v>
      </c>
      <c r="K1007" s="19">
        <v>167179</v>
      </c>
      <c r="L1007" s="19">
        <v>9013</v>
      </c>
      <c r="M1007" s="20">
        <v>21077</v>
      </c>
      <c r="N1007" s="21">
        <v>266435</v>
      </c>
      <c r="O1007" s="21">
        <v>852</v>
      </c>
      <c r="P1007" s="22">
        <v>3753</v>
      </c>
      <c r="Q1007" s="23">
        <v>56175</v>
      </c>
      <c r="R1007" s="23">
        <v>11</v>
      </c>
      <c r="S1007" s="24" t="s">
        <v>37</v>
      </c>
      <c r="T1007" s="25" t="s">
        <v>37</v>
      </c>
      <c r="U1007" s="25" t="s">
        <v>37</v>
      </c>
      <c r="V1007" s="18">
        <v>38990</v>
      </c>
      <c r="W1007" s="19">
        <v>489789</v>
      </c>
      <c r="X1007" s="19">
        <v>9876</v>
      </c>
    </row>
    <row r="1008" spans="1:24" x14ac:dyDescent="0.2">
      <c r="A1008" s="15">
        <v>2022</v>
      </c>
      <c r="B1008" s="16">
        <v>14668</v>
      </c>
      <c r="C1008" s="17" t="s">
        <v>947</v>
      </c>
      <c r="D1008" s="15" t="s">
        <v>23</v>
      </c>
      <c r="E1008" s="17" t="s">
        <v>24</v>
      </c>
      <c r="F1008" s="15" t="s">
        <v>25</v>
      </c>
      <c r="G1008" s="17" t="s">
        <v>89</v>
      </c>
      <c r="H1008" s="17" t="s">
        <v>31</v>
      </c>
      <c r="I1008" s="17" t="s">
        <v>154</v>
      </c>
      <c r="J1008" s="18">
        <v>54718.3</v>
      </c>
      <c r="K1008" s="19">
        <v>530637</v>
      </c>
      <c r="L1008" s="19">
        <v>34949</v>
      </c>
      <c r="M1008" s="20">
        <v>7704.4</v>
      </c>
      <c r="N1008" s="21">
        <v>96624</v>
      </c>
      <c r="O1008" s="21">
        <v>183</v>
      </c>
      <c r="P1008" s="22" t="s">
        <v>37</v>
      </c>
      <c r="Q1008" s="23" t="s">
        <v>37</v>
      </c>
      <c r="R1008" s="23" t="s">
        <v>37</v>
      </c>
      <c r="S1008" s="24" t="s">
        <v>37</v>
      </c>
      <c r="T1008" s="25" t="s">
        <v>37</v>
      </c>
      <c r="U1008" s="25" t="s">
        <v>37</v>
      </c>
      <c r="V1008" s="18">
        <v>62422.7</v>
      </c>
      <c r="W1008" s="19">
        <v>627261</v>
      </c>
      <c r="X1008" s="19">
        <v>35132</v>
      </c>
    </row>
    <row r="1009" spans="1:24" x14ac:dyDescent="0.2">
      <c r="A1009" s="15">
        <v>2022</v>
      </c>
      <c r="B1009" s="16">
        <v>14711</v>
      </c>
      <c r="C1009" s="17" t="s">
        <v>948</v>
      </c>
      <c r="D1009" s="15" t="s">
        <v>23</v>
      </c>
      <c r="E1009" s="17" t="s">
        <v>24</v>
      </c>
      <c r="F1009" s="15" t="s">
        <v>25</v>
      </c>
      <c r="G1009" s="17" t="s">
        <v>42</v>
      </c>
      <c r="H1009" s="17" t="s">
        <v>51</v>
      </c>
      <c r="I1009" s="17" t="s">
        <v>32</v>
      </c>
      <c r="J1009" s="18">
        <v>4011.6</v>
      </c>
      <c r="K1009" s="19">
        <v>31501</v>
      </c>
      <c r="L1009" s="19">
        <v>3304</v>
      </c>
      <c r="M1009" s="20">
        <v>2557.1</v>
      </c>
      <c r="N1009" s="21">
        <v>21522</v>
      </c>
      <c r="O1009" s="21">
        <v>442</v>
      </c>
      <c r="P1009" s="22">
        <v>0</v>
      </c>
      <c r="Q1009" s="23">
        <v>0</v>
      </c>
      <c r="R1009" s="23">
        <v>0</v>
      </c>
      <c r="S1009" s="24">
        <v>0</v>
      </c>
      <c r="T1009" s="25">
        <v>0</v>
      </c>
      <c r="U1009" s="25">
        <v>0</v>
      </c>
      <c r="V1009" s="18">
        <v>6568.7</v>
      </c>
      <c r="W1009" s="19">
        <v>53023</v>
      </c>
      <c r="X1009" s="19">
        <v>3746</v>
      </c>
    </row>
    <row r="1010" spans="1:24" x14ac:dyDescent="0.2">
      <c r="A1010" s="15">
        <v>2022</v>
      </c>
      <c r="B1010" s="16">
        <v>14711</v>
      </c>
      <c r="C1010" s="17" t="s">
        <v>948</v>
      </c>
      <c r="D1010" s="15" t="s">
        <v>23</v>
      </c>
      <c r="E1010" s="17" t="s">
        <v>24</v>
      </c>
      <c r="F1010" s="15" t="s">
        <v>25</v>
      </c>
      <c r="G1010" s="17" t="s">
        <v>44</v>
      </c>
      <c r="H1010" s="17" t="s">
        <v>51</v>
      </c>
      <c r="I1010" s="17" t="s">
        <v>32</v>
      </c>
      <c r="J1010" s="18">
        <v>591533.30000000005</v>
      </c>
      <c r="K1010" s="19">
        <v>3592913</v>
      </c>
      <c r="L1010" s="19">
        <v>407157</v>
      </c>
      <c r="M1010" s="20">
        <v>136066.29999999999</v>
      </c>
      <c r="N1010" s="21">
        <v>934151</v>
      </c>
      <c r="O1010" s="21">
        <v>52838</v>
      </c>
      <c r="P1010" s="22">
        <v>38980.9</v>
      </c>
      <c r="Q1010" s="23">
        <v>231030</v>
      </c>
      <c r="R1010" s="23">
        <v>233</v>
      </c>
      <c r="S1010" s="24">
        <v>0</v>
      </c>
      <c r="T1010" s="25">
        <v>0</v>
      </c>
      <c r="U1010" s="25">
        <v>0</v>
      </c>
      <c r="V1010" s="18">
        <v>766580.5</v>
      </c>
      <c r="W1010" s="19">
        <v>4758094</v>
      </c>
      <c r="X1010" s="19">
        <v>460228</v>
      </c>
    </row>
    <row r="1011" spans="1:24" x14ac:dyDescent="0.2">
      <c r="A1011" s="15">
        <v>2022</v>
      </c>
      <c r="B1011" s="16">
        <v>14711</v>
      </c>
      <c r="C1011" s="17" t="s">
        <v>948</v>
      </c>
      <c r="D1011" s="15" t="s">
        <v>112</v>
      </c>
      <c r="E1011" s="17" t="s">
        <v>113</v>
      </c>
      <c r="F1011" s="15" t="s">
        <v>25</v>
      </c>
      <c r="G1011" s="17" t="s">
        <v>42</v>
      </c>
      <c r="H1011" s="17" t="s">
        <v>51</v>
      </c>
      <c r="I1011" s="17" t="s">
        <v>32</v>
      </c>
      <c r="J1011" s="18">
        <v>44.9</v>
      </c>
      <c r="K1011" s="19">
        <v>918</v>
      </c>
      <c r="L1011" s="19">
        <v>95</v>
      </c>
      <c r="M1011" s="20">
        <v>234.1</v>
      </c>
      <c r="N1011" s="21">
        <v>8860</v>
      </c>
      <c r="O1011" s="21">
        <v>54</v>
      </c>
      <c r="P1011" s="22">
        <v>0</v>
      </c>
      <c r="Q1011" s="23">
        <v>0</v>
      </c>
      <c r="R1011" s="23">
        <v>0</v>
      </c>
      <c r="S1011" s="24">
        <v>0</v>
      </c>
      <c r="T1011" s="25">
        <v>0</v>
      </c>
      <c r="U1011" s="25">
        <v>0</v>
      </c>
      <c r="V1011" s="18">
        <v>279</v>
      </c>
      <c r="W1011" s="19">
        <v>9778</v>
      </c>
      <c r="X1011" s="19">
        <v>149</v>
      </c>
    </row>
    <row r="1012" spans="1:24" x14ac:dyDescent="0.2">
      <c r="A1012" s="15">
        <v>2022</v>
      </c>
      <c r="B1012" s="16">
        <v>14711</v>
      </c>
      <c r="C1012" s="17" t="s">
        <v>948</v>
      </c>
      <c r="D1012" s="15" t="s">
        <v>112</v>
      </c>
      <c r="E1012" s="17" t="s">
        <v>113</v>
      </c>
      <c r="F1012" s="15" t="s">
        <v>25</v>
      </c>
      <c r="G1012" s="17" t="s">
        <v>44</v>
      </c>
      <c r="H1012" s="17" t="s">
        <v>51</v>
      </c>
      <c r="I1012" s="17" t="s">
        <v>32</v>
      </c>
      <c r="J1012" s="18">
        <v>66720.3</v>
      </c>
      <c r="K1012" s="19">
        <v>786193</v>
      </c>
      <c r="L1012" s="19">
        <v>90452</v>
      </c>
      <c r="M1012" s="20">
        <v>46712.3</v>
      </c>
      <c r="N1012" s="21">
        <v>1446158</v>
      </c>
      <c r="O1012" s="21">
        <v>31933</v>
      </c>
      <c r="P1012" s="22">
        <v>81653.100000000006</v>
      </c>
      <c r="Q1012" s="23">
        <v>6244145</v>
      </c>
      <c r="R1012" s="23">
        <v>1679</v>
      </c>
      <c r="S1012" s="24">
        <v>0</v>
      </c>
      <c r="T1012" s="25">
        <v>0</v>
      </c>
      <c r="U1012" s="25">
        <v>0</v>
      </c>
      <c r="V1012" s="18">
        <v>195085.7</v>
      </c>
      <c r="W1012" s="19">
        <v>8476496</v>
      </c>
      <c r="X1012" s="19">
        <v>124064</v>
      </c>
    </row>
    <row r="1013" spans="1:24" x14ac:dyDescent="0.2">
      <c r="A1013" s="15">
        <v>2022</v>
      </c>
      <c r="B1013" s="16">
        <v>14715</v>
      </c>
      <c r="C1013" s="17" t="s">
        <v>949</v>
      </c>
      <c r="D1013" s="15" t="s">
        <v>23</v>
      </c>
      <c r="E1013" s="17" t="s">
        <v>24</v>
      </c>
      <c r="F1013" s="15" t="s">
        <v>25</v>
      </c>
      <c r="G1013" s="17" t="s">
        <v>44</v>
      </c>
      <c r="H1013" s="17" t="s">
        <v>51</v>
      </c>
      <c r="I1013" s="17" t="s">
        <v>32</v>
      </c>
      <c r="J1013" s="18">
        <v>1585216.7</v>
      </c>
      <c r="K1013" s="19">
        <v>9402551</v>
      </c>
      <c r="L1013" s="19">
        <v>844001</v>
      </c>
      <c r="M1013" s="20">
        <v>383264.8</v>
      </c>
      <c r="N1013" s="21">
        <v>2632785</v>
      </c>
      <c r="O1013" s="21">
        <v>99637</v>
      </c>
      <c r="P1013" s="22">
        <v>52685.2</v>
      </c>
      <c r="Q1013" s="23">
        <v>474320</v>
      </c>
      <c r="R1013" s="23">
        <v>1078</v>
      </c>
      <c r="S1013" s="24">
        <v>0</v>
      </c>
      <c r="T1013" s="25">
        <v>0</v>
      </c>
      <c r="U1013" s="25">
        <v>0</v>
      </c>
      <c r="V1013" s="18">
        <v>2021166.7</v>
      </c>
      <c r="W1013" s="19">
        <v>12509656</v>
      </c>
      <c r="X1013" s="19">
        <v>944716</v>
      </c>
    </row>
    <row r="1014" spans="1:24" x14ac:dyDescent="0.2">
      <c r="A1014" s="15">
        <v>2022</v>
      </c>
      <c r="B1014" s="16">
        <v>14715</v>
      </c>
      <c r="C1014" s="17" t="s">
        <v>949</v>
      </c>
      <c r="D1014" s="15" t="s">
        <v>112</v>
      </c>
      <c r="E1014" s="17" t="s">
        <v>113</v>
      </c>
      <c r="F1014" s="15" t="s">
        <v>25</v>
      </c>
      <c r="G1014" s="17" t="s">
        <v>44</v>
      </c>
      <c r="H1014" s="17" t="s">
        <v>51</v>
      </c>
      <c r="I1014" s="17" t="s">
        <v>32</v>
      </c>
      <c r="J1014" s="18">
        <v>318192.5</v>
      </c>
      <c r="K1014" s="19">
        <v>5589279</v>
      </c>
      <c r="L1014" s="19">
        <v>439658</v>
      </c>
      <c r="M1014" s="20">
        <v>173766.3</v>
      </c>
      <c r="N1014" s="21">
        <v>11418835</v>
      </c>
      <c r="O1014" s="21">
        <v>86348</v>
      </c>
      <c r="P1014" s="22">
        <v>39076.300000000003</v>
      </c>
      <c r="Q1014" s="23">
        <v>8072593</v>
      </c>
      <c r="R1014" s="23">
        <v>2089</v>
      </c>
      <c r="S1014" s="24">
        <v>0</v>
      </c>
      <c r="T1014" s="25">
        <v>0</v>
      </c>
      <c r="U1014" s="25">
        <v>0</v>
      </c>
      <c r="V1014" s="18">
        <v>531035.1</v>
      </c>
      <c r="W1014" s="19">
        <v>25080707</v>
      </c>
      <c r="X1014" s="19">
        <v>528095</v>
      </c>
    </row>
    <row r="1015" spans="1:24" x14ac:dyDescent="0.2">
      <c r="A1015" s="15">
        <v>2022</v>
      </c>
      <c r="B1015" s="16">
        <v>14716</v>
      </c>
      <c r="C1015" s="17" t="s">
        <v>950</v>
      </c>
      <c r="D1015" s="15" t="s">
        <v>23</v>
      </c>
      <c r="E1015" s="17" t="s">
        <v>24</v>
      </c>
      <c r="F1015" s="15" t="s">
        <v>25</v>
      </c>
      <c r="G1015" s="17" t="s">
        <v>44</v>
      </c>
      <c r="H1015" s="17" t="s">
        <v>51</v>
      </c>
      <c r="I1015" s="17" t="s">
        <v>32</v>
      </c>
      <c r="J1015" s="18">
        <v>209155.9</v>
      </c>
      <c r="K1015" s="19">
        <v>1393132</v>
      </c>
      <c r="L1015" s="19">
        <v>122902</v>
      </c>
      <c r="M1015" s="20">
        <v>39163.199999999997</v>
      </c>
      <c r="N1015" s="21">
        <v>259271</v>
      </c>
      <c r="O1015" s="21">
        <v>12149</v>
      </c>
      <c r="P1015" s="22">
        <v>17696.599999999999</v>
      </c>
      <c r="Q1015" s="23">
        <v>145203</v>
      </c>
      <c r="R1015" s="23">
        <v>94</v>
      </c>
      <c r="S1015" s="24">
        <v>0</v>
      </c>
      <c r="T1015" s="25">
        <v>0</v>
      </c>
      <c r="U1015" s="25">
        <v>0</v>
      </c>
      <c r="V1015" s="18">
        <v>266015.7</v>
      </c>
      <c r="W1015" s="19">
        <v>1797606</v>
      </c>
      <c r="X1015" s="19">
        <v>135145</v>
      </c>
    </row>
    <row r="1016" spans="1:24" x14ac:dyDescent="0.2">
      <c r="A1016" s="15">
        <v>2022</v>
      </c>
      <c r="B1016" s="16">
        <v>14716</v>
      </c>
      <c r="C1016" s="17" t="s">
        <v>950</v>
      </c>
      <c r="D1016" s="15" t="s">
        <v>112</v>
      </c>
      <c r="E1016" s="17" t="s">
        <v>113</v>
      </c>
      <c r="F1016" s="15" t="s">
        <v>25</v>
      </c>
      <c r="G1016" s="17" t="s">
        <v>44</v>
      </c>
      <c r="H1016" s="17" t="s">
        <v>51</v>
      </c>
      <c r="I1016" s="17" t="s">
        <v>32</v>
      </c>
      <c r="J1016" s="18">
        <v>17934.2</v>
      </c>
      <c r="K1016" s="19">
        <v>290339</v>
      </c>
      <c r="L1016" s="19">
        <v>26025</v>
      </c>
      <c r="M1016" s="20">
        <v>9266.7000000000007</v>
      </c>
      <c r="N1016" s="21">
        <v>434003</v>
      </c>
      <c r="O1016" s="21">
        <v>8585</v>
      </c>
      <c r="P1016" s="22">
        <v>12599.8</v>
      </c>
      <c r="Q1016" s="23">
        <v>2067841</v>
      </c>
      <c r="R1016" s="23">
        <v>519</v>
      </c>
      <c r="S1016" s="24">
        <v>0</v>
      </c>
      <c r="T1016" s="25">
        <v>0</v>
      </c>
      <c r="U1016" s="25">
        <v>0</v>
      </c>
      <c r="V1016" s="18">
        <v>39800.699999999997</v>
      </c>
      <c r="W1016" s="19">
        <v>2792183</v>
      </c>
      <c r="X1016" s="19">
        <v>35129</v>
      </c>
    </row>
    <row r="1017" spans="1:24" x14ac:dyDescent="0.2">
      <c r="A1017" s="15">
        <v>2022</v>
      </c>
      <c r="B1017" s="16">
        <v>14717</v>
      </c>
      <c r="C1017" s="17" t="s">
        <v>951</v>
      </c>
      <c r="D1017" s="15" t="s">
        <v>23</v>
      </c>
      <c r="E1017" s="17" t="s">
        <v>24</v>
      </c>
      <c r="F1017" s="15" t="s">
        <v>25</v>
      </c>
      <c r="G1017" s="17" t="s">
        <v>67</v>
      </c>
      <c r="H1017" s="17" t="s">
        <v>31</v>
      </c>
      <c r="I1017" s="17" t="s">
        <v>108</v>
      </c>
      <c r="J1017" s="18">
        <v>35653.300000000003</v>
      </c>
      <c r="K1017" s="19">
        <v>270296</v>
      </c>
      <c r="L1017" s="19">
        <v>19285</v>
      </c>
      <c r="M1017" s="20">
        <v>11664.4</v>
      </c>
      <c r="N1017" s="21">
        <v>109129</v>
      </c>
      <c r="O1017" s="21">
        <v>2459</v>
      </c>
      <c r="P1017" s="22">
        <v>1431.9</v>
      </c>
      <c r="Q1017" s="23">
        <v>16947</v>
      </c>
      <c r="R1017" s="23">
        <v>5</v>
      </c>
      <c r="S1017" s="24" t="s">
        <v>37</v>
      </c>
      <c r="T1017" s="25" t="s">
        <v>37</v>
      </c>
      <c r="U1017" s="25" t="s">
        <v>37</v>
      </c>
      <c r="V1017" s="18">
        <v>48749.599999999999</v>
      </c>
      <c r="W1017" s="19">
        <v>396372</v>
      </c>
      <c r="X1017" s="19">
        <v>21749</v>
      </c>
    </row>
    <row r="1018" spans="1:24" x14ac:dyDescent="0.2">
      <c r="A1018" s="15">
        <v>2022</v>
      </c>
      <c r="B1018" s="16">
        <v>14724</v>
      </c>
      <c r="C1018" s="17" t="s">
        <v>952</v>
      </c>
      <c r="D1018" s="15" t="s">
        <v>23</v>
      </c>
      <c r="E1018" s="17" t="s">
        <v>24</v>
      </c>
      <c r="F1018" s="15" t="s">
        <v>25</v>
      </c>
      <c r="G1018" s="17" t="s">
        <v>104</v>
      </c>
      <c r="H1018" s="17" t="s">
        <v>31</v>
      </c>
      <c r="I1018" s="17" t="s">
        <v>28</v>
      </c>
      <c r="J1018" s="18">
        <v>78939</v>
      </c>
      <c r="K1018" s="19">
        <v>608998</v>
      </c>
      <c r="L1018" s="19">
        <v>40062</v>
      </c>
      <c r="M1018" s="20">
        <v>41364</v>
      </c>
      <c r="N1018" s="21">
        <v>309104</v>
      </c>
      <c r="O1018" s="21">
        <v>5973</v>
      </c>
      <c r="P1018" s="22">
        <v>26256</v>
      </c>
      <c r="Q1018" s="23">
        <v>348742</v>
      </c>
      <c r="R1018" s="23">
        <v>27</v>
      </c>
      <c r="S1018" s="24">
        <v>0</v>
      </c>
      <c r="T1018" s="25">
        <v>0</v>
      </c>
      <c r="U1018" s="25">
        <v>0</v>
      </c>
      <c r="V1018" s="18">
        <v>146559</v>
      </c>
      <c r="W1018" s="19">
        <v>1266844</v>
      </c>
      <c r="X1018" s="19">
        <v>46062</v>
      </c>
    </row>
    <row r="1019" spans="1:24" x14ac:dyDescent="0.2">
      <c r="A1019" s="15">
        <v>2022</v>
      </c>
      <c r="B1019" s="16">
        <v>14775</v>
      </c>
      <c r="C1019" s="17" t="s">
        <v>953</v>
      </c>
      <c r="D1019" s="15" t="s">
        <v>23</v>
      </c>
      <c r="E1019" s="17" t="s">
        <v>24</v>
      </c>
      <c r="F1019" s="15" t="s">
        <v>25</v>
      </c>
      <c r="G1019" s="17" t="s">
        <v>78</v>
      </c>
      <c r="H1019" s="17" t="s">
        <v>31</v>
      </c>
      <c r="I1019" s="17" t="s">
        <v>77</v>
      </c>
      <c r="J1019" s="18">
        <v>31727.5</v>
      </c>
      <c r="K1019" s="19">
        <v>244864</v>
      </c>
      <c r="L1019" s="19">
        <v>14293</v>
      </c>
      <c r="M1019" s="20">
        <v>38570.400000000001</v>
      </c>
      <c r="N1019" s="21">
        <v>235320</v>
      </c>
      <c r="O1019" s="21">
        <v>8409</v>
      </c>
      <c r="P1019" s="22">
        <v>31129.200000000001</v>
      </c>
      <c r="Q1019" s="23">
        <v>332003</v>
      </c>
      <c r="R1019" s="23">
        <v>29</v>
      </c>
      <c r="S1019" s="24">
        <v>0</v>
      </c>
      <c r="T1019" s="25">
        <v>0</v>
      </c>
      <c r="U1019" s="25">
        <v>0</v>
      </c>
      <c r="V1019" s="18">
        <v>101427.1</v>
      </c>
      <c r="W1019" s="19">
        <v>812187</v>
      </c>
      <c r="X1019" s="19">
        <v>22731</v>
      </c>
    </row>
    <row r="1020" spans="1:24" x14ac:dyDescent="0.2">
      <c r="A1020" s="15">
        <v>2022</v>
      </c>
      <c r="B1020" s="16">
        <v>14839</v>
      </c>
      <c r="C1020" s="17" t="s">
        <v>954</v>
      </c>
      <c r="D1020" s="15" t="s">
        <v>23</v>
      </c>
      <c r="E1020" s="17" t="s">
        <v>24</v>
      </c>
      <c r="F1020" s="15" t="s">
        <v>25</v>
      </c>
      <c r="G1020" s="17" t="s">
        <v>72</v>
      </c>
      <c r="H1020" s="17" t="s">
        <v>27</v>
      </c>
      <c r="I1020" s="17" t="s">
        <v>36</v>
      </c>
      <c r="J1020" s="18">
        <v>10297</v>
      </c>
      <c r="K1020" s="19">
        <v>91278</v>
      </c>
      <c r="L1020" s="19">
        <v>8867</v>
      </c>
      <c r="M1020" s="20">
        <v>7574</v>
      </c>
      <c r="N1020" s="21">
        <v>72957</v>
      </c>
      <c r="O1020" s="21">
        <v>1587</v>
      </c>
      <c r="P1020" s="22">
        <v>6254</v>
      </c>
      <c r="Q1020" s="23">
        <v>68753</v>
      </c>
      <c r="R1020" s="23">
        <v>12</v>
      </c>
      <c r="S1020" s="24" t="s">
        <v>37</v>
      </c>
      <c r="T1020" s="25" t="s">
        <v>37</v>
      </c>
      <c r="U1020" s="25" t="s">
        <v>37</v>
      </c>
      <c r="V1020" s="18">
        <v>24125</v>
      </c>
      <c r="W1020" s="19">
        <v>232988</v>
      </c>
      <c r="X1020" s="19">
        <v>10466</v>
      </c>
    </row>
    <row r="1021" spans="1:24" x14ac:dyDescent="0.2">
      <c r="A1021" s="15">
        <v>2022</v>
      </c>
      <c r="B1021" s="16">
        <v>14840</v>
      </c>
      <c r="C1021" s="17" t="s">
        <v>955</v>
      </c>
      <c r="D1021" s="15" t="s">
        <v>23</v>
      </c>
      <c r="E1021" s="17" t="s">
        <v>24</v>
      </c>
      <c r="F1021" s="15" t="s">
        <v>25</v>
      </c>
      <c r="G1021" s="17" t="s">
        <v>124</v>
      </c>
      <c r="H1021" s="17" t="s">
        <v>27</v>
      </c>
      <c r="I1021" s="17" t="s">
        <v>36</v>
      </c>
      <c r="J1021" s="18">
        <v>4415</v>
      </c>
      <c r="K1021" s="19">
        <v>37655</v>
      </c>
      <c r="L1021" s="19">
        <v>4728</v>
      </c>
      <c r="M1021" s="20">
        <v>10504</v>
      </c>
      <c r="N1021" s="21">
        <v>97228</v>
      </c>
      <c r="O1021" s="21">
        <v>1165</v>
      </c>
      <c r="P1021" s="22">
        <v>11465</v>
      </c>
      <c r="Q1021" s="23">
        <v>113312</v>
      </c>
      <c r="R1021" s="23">
        <v>8</v>
      </c>
      <c r="S1021" s="24" t="s">
        <v>37</v>
      </c>
      <c r="T1021" s="25" t="s">
        <v>37</v>
      </c>
      <c r="U1021" s="25" t="s">
        <v>37</v>
      </c>
      <c r="V1021" s="18">
        <v>26384</v>
      </c>
      <c r="W1021" s="19">
        <v>248195</v>
      </c>
      <c r="X1021" s="19">
        <v>5901</v>
      </c>
    </row>
    <row r="1022" spans="1:24" x14ac:dyDescent="0.2">
      <c r="A1022" s="15">
        <v>2022</v>
      </c>
      <c r="B1022" s="16">
        <v>14864</v>
      </c>
      <c r="C1022" s="17" t="s">
        <v>956</v>
      </c>
      <c r="D1022" s="15" t="s">
        <v>23</v>
      </c>
      <c r="E1022" s="17" t="s">
        <v>24</v>
      </c>
      <c r="F1022" s="15" t="s">
        <v>25</v>
      </c>
      <c r="G1022" s="17" t="s">
        <v>117</v>
      </c>
      <c r="H1022" s="17" t="s">
        <v>31</v>
      </c>
      <c r="I1022" s="17" t="s">
        <v>36</v>
      </c>
      <c r="J1022" s="18">
        <v>30765</v>
      </c>
      <c r="K1022" s="19">
        <v>226982</v>
      </c>
      <c r="L1022" s="19">
        <v>18663</v>
      </c>
      <c r="M1022" s="20">
        <v>8379.6</v>
      </c>
      <c r="N1022" s="21">
        <v>66808</v>
      </c>
      <c r="O1022" s="21">
        <v>2031</v>
      </c>
      <c r="P1022" s="22">
        <v>2102.1999999999998</v>
      </c>
      <c r="Q1022" s="23">
        <v>19185</v>
      </c>
      <c r="R1022" s="23">
        <v>9</v>
      </c>
      <c r="S1022" s="24" t="s">
        <v>37</v>
      </c>
      <c r="T1022" s="25" t="s">
        <v>37</v>
      </c>
      <c r="U1022" s="25" t="s">
        <v>37</v>
      </c>
      <c r="V1022" s="18">
        <v>41246.800000000003</v>
      </c>
      <c r="W1022" s="19">
        <v>312975</v>
      </c>
      <c r="X1022" s="19">
        <v>20703</v>
      </c>
    </row>
    <row r="1023" spans="1:24" x14ac:dyDescent="0.2">
      <c r="A1023" s="15">
        <v>2022</v>
      </c>
      <c r="B1023" s="16">
        <v>14940</v>
      </c>
      <c r="C1023" s="17" t="s">
        <v>957</v>
      </c>
      <c r="D1023" s="15" t="s">
        <v>23</v>
      </c>
      <c r="E1023" s="17" t="s">
        <v>24</v>
      </c>
      <c r="F1023" s="15" t="s">
        <v>25</v>
      </c>
      <c r="G1023" s="17" t="s">
        <v>44</v>
      </c>
      <c r="H1023" s="17" t="s">
        <v>51</v>
      </c>
      <c r="I1023" s="17" t="s">
        <v>32</v>
      </c>
      <c r="J1023" s="18">
        <v>1561842</v>
      </c>
      <c r="K1023" s="19">
        <v>10859290</v>
      </c>
      <c r="L1023" s="19">
        <v>1175420</v>
      </c>
      <c r="M1023" s="20">
        <v>327157</v>
      </c>
      <c r="N1023" s="21">
        <v>2726187</v>
      </c>
      <c r="O1023" s="21">
        <v>102024</v>
      </c>
      <c r="P1023" s="22">
        <v>89762</v>
      </c>
      <c r="Q1023" s="23">
        <v>872924</v>
      </c>
      <c r="R1023" s="23">
        <v>415</v>
      </c>
      <c r="S1023" s="24">
        <v>88</v>
      </c>
      <c r="T1023" s="25">
        <v>992</v>
      </c>
      <c r="U1023" s="25">
        <v>1</v>
      </c>
      <c r="V1023" s="18">
        <v>1978849</v>
      </c>
      <c r="W1023" s="19">
        <v>14459393</v>
      </c>
      <c r="X1023" s="19">
        <v>1277860</v>
      </c>
    </row>
    <row r="1024" spans="1:24" x14ac:dyDescent="0.2">
      <c r="A1024" s="15">
        <v>2022</v>
      </c>
      <c r="B1024" s="16">
        <v>14940</v>
      </c>
      <c r="C1024" s="17" t="s">
        <v>957</v>
      </c>
      <c r="D1024" s="15" t="s">
        <v>112</v>
      </c>
      <c r="E1024" s="17" t="s">
        <v>113</v>
      </c>
      <c r="F1024" s="15" t="s">
        <v>25</v>
      </c>
      <c r="G1024" s="17" t="s">
        <v>44</v>
      </c>
      <c r="H1024" s="17" t="s">
        <v>51</v>
      </c>
      <c r="I1024" s="17" t="s">
        <v>32</v>
      </c>
      <c r="J1024" s="18">
        <v>273641.3</v>
      </c>
      <c r="K1024" s="19">
        <v>3407231</v>
      </c>
      <c r="L1024" s="19">
        <v>346911</v>
      </c>
      <c r="M1024" s="20">
        <v>172700.4</v>
      </c>
      <c r="N1024" s="21">
        <v>5121937</v>
      </c>
      <c r="O1024" s="21">
        <v>63821</v>
      </c>
      <c r="P1024" s="22">
        <v>175515.9</v>
      </c>
      <c r="Q1024" s="23">
        <v>13130110</v>
      </c>
      <c r="R1024" s="23">
        <v>2697</v>
      </c>
      <c r="S1024" s="24">
        <v>7973.4</v>
      </c>
      <c r="T1024" s="25">
        <v>502297</v>
      </c>
      <c r="U1024" s="25">
        <v>3</v>
      </c>
      <c r="V1024" s="18">
        <v>629831</v>
      </c>
      <c r="W1024" s="19">
        <v>22161575</v>
      </c>
      <c r="X1024" s="19">
        <v>413432</v>
      </c>
    </row>
    <row r="1025" spans="1:24" x14ac:dyDescent="0.2">
      <c r="A1025" s="15">
        <v>2022</v>
      </c>
      <c r="B1025" s="16">
        <v>14947</v>
      </c>
      <c r="C1025" s="17" t="s">
        <v>958</v>
      </c>
      <c r="D1025" s="15" t="s">
        <v>23</v>
      </c>
      <c r="E1025" s="17" t="s">
        <v>24</v>
      </c>
      <c r="F1025" s="15" t="s">
        <v>25</v>
      </c>
      <c r="G1025" s="17" t="s">
        <v>26</v>
      </c>
      <c r="H1025" s="17" t="s">
        <v>27</v>
      </c>
      <c r="I1025" s="17" t="s">
        <v>28</v>
      </c>
      <c r="J1025" s="18">
        <v>4321</v>
      </c>
      <c r="K1025" s="19">
        <v>33657</v>
      </c>
      <c r="L1025" s="19">
        <v>2693</v>
      </c>
      <c r="M1025" s="20">
        <v>7135</v>
      </c>
      <c r="N1025" s="21">
        <v>54613</v>
      </c>
      <c r="O1025" s="21">
        <v>1157</v>
      </c>
      <c r="P1025" s="22">
        <v>470</v>
      </c>
      <c r="Q1025" s="23">
        <v>4473</v>
      </c>
      <c r="R1025" s="23">
        <v>1</v>
      </c>
      <c r="S1025" s="24">
        <v>0</v>
      </c>
      <c r="T1025" s="25">
        <v>0</v>
      </c>
      <c r="U1025" s="25">
        <v>0</v>
      </c>
      <c r="V1025" s="18">
        <v>11926</v>
      </c>
      <c r="W1025" s="19">
        <v>92743</v>
      </c>
      <c r="X1025" s="19">
        <v>3851</v>
      </c>
    </row>
    <row r="1026" spans="1:24" x14ac:dyDescent="0.2">
      <c r="A1026" s="15">
        <v>2022</v>
      </c>
      <c r="B1026" s="16">
        <v>14999</v>
      </c>
      <c r="C1026" s="17" t="s">
        <v>959</v>
      </c>
      <c r="D1026" s="15" t="s">
        <v>39</v>
      </c>
      <c r="E1026" s="17" t="s">
        <v>40</v>
      </c>
      <c r="F1026" s="15" t="s">
        <v>25</v>
      </c>
      <c r="G1026" s="17" t="s">
        <v>57</v>
      </c>
      <c r="H1026" s="17" t="s">
        <v>41</v>
      </c>
      <c r="I1026" s="17" t="s">
        <v>58</v>
      </c>
      <c r="J1026" s="18">
        <v>4067</v>
      </c>
      <c r="K1026" s="19">
        <v>30697</v>
      </c>
      <c r="L1026" s="19">
        <v>4549</v>
      </c>
      <c r="M1026" s="20">
        <v>43604</v>
      </c>
      <c r="N1026" s="21">
        <v>464534</v>
      </c>
      <c r="O1026" s="21">
        <v>1737</v>
      </c>
      <c r="P1026" s="22">
        <v>50000</v>
      </c>
      <c r="Q1026" s="23">
        <v>555712</v>
      </c>
      <c r="R1026" s="23">
        <v>131</v>
      </c>
      <c r="S1026" s="24">
        <v>0</v>
      </c>
      <c r="T1026" s="25">
        <v>0</v>
      </c>
      <c r="U1026" s="25">
        <v>0</v>
      </c>
      <c r="V1026" s="18">
        <v>97671</v>
      </c>
      <c r="W1026" s="19">
        <v>1050943</v>
      </c>
      <c r="X1026" s="19">
        <v>6417</v>
      </c>
    </row>
    <row r="1027" spans="1:24" x14ac:dyDescent="0.2">
      <c r="A1027" s="15">
        <v>2022</v>
      </c>
      <c r="B1027" s="16">
        <v>15016</v>
      </c>
      <c r="C1027" s="17" t="s">
        <v>960</v>
      </c>
      <c r="D1027" s="15" t="s">
        <v>23</v>
      </c>
      <c r="E1027" s="17" t="s">
        <v>24</v>
      </c>
      <c r="F1027" s="15" t="s">
        <v>25</v>
      </c>
      <c r="G1027" s="17" t="s">
        <v>98</v>
      </c>
      <c r="H1027" s="17" t="s">
        <v>31</v>
      </c>
      <c r="I1027" s="17" t="s">
        <v>28</v>
      </c>
      <c r="J1027" s="18">
        <v>31208</v>
      </c>
      <c r="K1027" s="19">
        <v>248167</v>
      </c>
      <c r="L1027" s="19">
        <v>16511</v>
      </c>
      <c r="M1027" s="20">
        <v>16883</v>
      </c>
      <c r="N1027" s="21">
        <v>115983</v>
      </c>
      <c r="O1027" s="21">
        <v>4619</v>
      </c>
      <c r="P1027" s="22">
        <v>1470</v>
      </c>
      <c r="Q1027" s="23">
        <v>15520</v>
      </c>
      <c r="R1027" s="23">
        <v>2</v>
      </c>
      <c r="S1027" s="24">
        <v>0</v>
      </c>
      <c r="T1027" s="25">
        <v>0</v>
      </c>
      <c r="U1027" s="25">
        <v>0</v>
      </c>
      <c r="V1027" s="18">
        <v>49561</v>
      </c>
      <c r="W1027" s="19">
        <v>379670</v>
      </c>
      <c r="X1027" s="19">
        <v>21132</v>
      </c>
    </row>
    <row r="1028" spans="1:24" x14ac:dyDescent="0.2">
      <c r="A1028" s="15">
        <v>2022</v>
      </c>
      <c r="B1028" s="16">
        <v>15023</v>
      </c>
      <c r="C1028" s="17" t="s">
        <v>961</v>
      </c>
      <c r="D1028" s="15" t="s">
        <v>23</v>
      </c>
      <c r="E1028" s="17" t="s">
        <v>24</v>
      </c>
      <c r="F1028" s="15" t="s">
        <v>25</v>
      </c>
      <c r="G1028" s="17" t="s">
        <v>67</v>
      </c>
      <c r="H1028" s="17" t="s">
        <v>31</v>
      </c>
      <c r="I1028" s="17" t="s">
        <v>68</v>
      </c>
      <c r="J1028" s="18">
        <v>57119.199999999997</v>
      </c>
      <c r="K1028" s="19">
        <v>425478</v>
      </c>
      <c r="L1028" s="19">
        <v>29709</v>
      </c>
      <c r="M1028" s="20">
        <v>8863.2999999999993</v>
      </c>
      <c r="N1028" s="21">
        <v>65665</v>
      </c>
      <c r="O1028" s="21">
        <v>3949</v>
      </c>
      <c r="P1028" s="22">
        <v>595.1</v>
      </c>
      <c r="Q1028" s="23">
        <v>6268</v>
      </c>
      <c r="R1028" s="23">
        <v>1</v>
      </c>
      <c r="S1028" s="24" t="s">
        <v>37</v>
      </c>
      <c r="T1028" s="25" t="s">
        <v>37</v>
      </c>
      <c r="U1028" s="25" t="s">
        <v>37</v>
      </c>
      <c r="V1028" s="18">
        <v>66577.600000000006</v>
      </c>
      <c r="W1028" s="19">
        <v>497411</v>
      </c>
      <c r="X1028" s="19">
        <v>33659</v>
      </c>
    </row>
    <row r="1029" spans="1:24" x14ac:dyDescent="0.2">
      <c r="A1029" s="15">
        <v>2022</v>
      </c>
      <c r="B1029" s="16">
        <v>15040</v>
      </c>
      <c r="C1029" s="17" t="s">
        <v>962</v>
      </c>
      <c r="D1029" s="15" t="s">
        <v>23</v>
      </c>
      <c r="E1029" s="17" t="s">
        <v>24</v>
      </c>
      <c r="F1029" s="15" t="s">
        <v>25</v>
      </c>
      <c r="G1029" s="17" t="s">
        <v>173</v>
      </c>
      <c r="H1029" s="17" t="s">
        <v>27</v>
      </c>
      <c r="I1029" s="17" t="s">
        <v>77</v>
      </c>
      <c r="J1029" s="18">
        <v>6861.5</v>
      </c>
      <c r="K1029" s="19">
        <v>68590</v>
      </c>
      <c r="L1029" s="19">
        <v>6166</v>
      </c>
      <c r="M1029" s="20">
        <v>2719.2</v>
      </c>
      <c r="N1029" s="21">
        <v>24151</v>
      </c>
      <c r="O1029" s="21">
        <v>1030</v>
      </c>
      <c r="P1029" s="22">
        <v>5259.4</v>
      </c>
      <c r="Q1029" s="23">
        <v>75881</v>
      </c>
      <c r="R1029" s="23">
        <v>163</v>
      </c>
      <c r="S1029" s="24">
        <v>0</v>
      </c>
      <c r="T1029" s="25">
        <v>0</v>
      </c>
      <c r="U1029" s="25">
        <v>0</v>
      </c>
      <c r="V1029" s="18">
        <v>14840.1</v>
      </c>
      <c r="W1029" s="19">
        <v>168622</v>
      </c>
      <c r="X1029" s="19">
        <v>7359</v>
      </c>
    </row>
    <row r="1030" spans="1:24" x14ac:dyDescent="0.2">
      <c r="A1030" s="15">
        <v>2022</v>
      </c>
      <c r="B1030" s="16">
        <v>15045</v>
      </c>
      <c r="C1030" s="17" t="s">
        <v>963</v>
      </c>
      <c r="D1030" s="15" t="s">
        <v>23</v>
      </c>
      <c r="E1030" s="17" t="s">
        <v>24</v>
      </c>
      <c r="F1030" s="15" t="s">
        <v>25</v>
      </c>
      <c r="G1030" s="17" t="s">
        <v>44</v>
      </c>
      <c r="H1030" s="17" t="s">
        <v>51</v>
      </c>
      <c r="I1030" s="17" t="s">
        <v>43</v>
      </c>
      <c r="J1030" s="18">
        <v>6043.3</v>
      </c>
      <c r="K1030" s="19">
        <v>27414</v>
      </c>
      <c r="L1030" s="19">
        <v>3455</v>
      </c>
      <c r="M1030" s="20">
        <v>7450.2</v>
      </c>
      <c r="N1030" s="21">
        <v>37931</v>
      </c>
      <c r="O1030" s="21">
        <v>774</v>
      </c>
      <c r="P1030" s="22">
        <v>0</v>
      </c>
      <c r="Q1030" s="23">
        <v>0</v>
      </c>
      <c r="R1030" s="23">
        <v>0</v>
      </c>
      <c r="S1030" s="24">
        <v>0</v>
      </c>
      <c r="T1030" s="25">
        <v>0</v>
      </c>
      <c r="U1030" s="25">
        <v>0</v>
      </c>
      <c r="V1030" s="18">
        <v>13493.5</v>
      </c>
      <c r="W1030" s="19">
        <v>65345</v>
      </c>
      <c r="X1030" s="19">
        <v>4229</v>
      </c>
    </row>
    <row r="1031" spans="1:24" x14ac:dyDescent="0.2">
      <c r="A1031" s="15">
        <v>2022</v>
      </c>
      <c r="B1031" s="16">
        <v>15045</v>
      </c>
      <c r="C1031" s="17" t="s">
        <v>963</v>
      </c>
      <c r="D1031" s="15" t="s">
        <v>112</v>
      </c>
      <c r="E1031" s="17" t="s">
        <v>113</v>
      </c>
      <c r="F1031" s="15" t="s">
        <v>25</v>
      </c>
      <c r="G1031" s="17" t="s">
        <v>44</v>
      </c>
      <c r="H1031" s="17" t="s">
        <v>51</v>
      </c>
      <c r="I1031" s="17" t="s">
        <v>43</v>
      </c>
      <c r="J1031" s="18">
        <v>686</v>
      </c>
      <c r="K1031" s="19">
        <v>6482</v>
      </c>
      <c r="L1031" s="19">
        <v>826</v>
      </c>
      <c r="M1031" s="20">
        <v>690.2</v>
      </c>
      <c r="N1031" s="21">
        <v>7463</v>
      </c>
      <c r="O1031" s="21">
        <v>244</v>
      </c>
      <c r="P1031" s="22">
        <v>0</v>
      </c>
      <c r="Q1031" s="23">
        <v>0</v>
      </c>
      <c r="R1031" s="23">
        <v>0</v>
      </c>
      <c r="S1031" s="24">
        <v>0</v>
      </c>
      <c r="T1031" s="25">
        <v>0</v>
      </c>
      <c r="U1031" s="25">
        <v>0</v>
      </c>
      <c r="V1031" s="18">
        <v>1376.2</v>
      </c>
      <c r="W1031" s="19">
        <v>13945</v>
      </c>
      <c r="X1031" s="19">
        <v>1070</v>
      </c>
    </row>
    <row r="1032" spans="1:24" x14ac:dyDescent="0.2">
      <c r="A1032" s="15">
        <v>2022</v>
      </c>
      <c r="B1032" s="16">
        <v>15048</v>
      </c>
      <c r="C1032" s="17" t="s">
        <v>964</v>
      </c>
      <c r="D1032" s="15" t="s">
        <v>23</v>
      </c>
      <c r="E1032" s="17" t="s">
        <v>24</v>
      </c>
      <c r="F1032" s="15" t="s">
        <v>25</v>
      </c>
      <c r="G1032" s="17" t="s">
        <v>50</v>
      </c>
      <c r="H1032" s="17" t="s">
        <v>153</v>
      </c>
      <c r="I1032" s="17" t="s">
        <v>193</v>
      </c>
      <c r="J1032" s="18">
        <v>7869</v>
      </c>
      <c r="K1032" s="19">
        <v>63901</v>
      </c>
      <c r="L1032" s="19">
        <v>5034</v>
      </c>
      <c r="M1032" s="20">
        <v>11721</v>
      </c>
      <c r="N1032" s="21">
        <v>154889</v>
      </c>
      <c r="O1032" s="21">
        <v>976</v>
      </c>
      <c r="P1032" s="22">
        <v>4852</v>
      </c>
      <c r="Q1032" s="23">
        <v>53603</v>
      </c>
      <c r="R1032" s="23">
        <v>15</v>
      </c>
      <c r="S1032" s="24" t="s">
        <v>37</v>
      </c>
      <c r="T1032" s="25" t="s">
        <v>37</v>
      </c>
      <c r="U1032" s="25" t="s">
        <v>37</v>
      </c>
      <c r="V1032" s="18">
        <v>24442</v>
      </c>
      <c r="W1032" s="19">
        <v>272393</v>
      </c>
      <c r="X1032" s="19">
        <v>6025</v>
      </c>
    </row>
    <row r="1033" spans="1:24" x14ac:dyDescent="0.2">
      <c r="A1033" s="15">
        <v>2022</v>
      </c>
      <c r="B1033" s="16">
        <v>15054</v>
      </c>
      <c r="C1033" s="17" t="s">
        <v>965</v>
      </c>
      <c r="D1033" s="15" t="s">
        <v>23</v>
      </c>
      <c r="E1033" s="17" t="s">
        <v>24</v>
      </c>
      <c r="F1033" s="15" t="s">
        <v>25</v>
      </c>
      <c r="G1033" s="17" t="s">
        <v>161</v>
      </c>
      <c r="H1033" s="17" t="s">
        <v>31</v>
      </c>
      <c r="I1033" s="17" t="s">
        <v>32</v>
      </c>
      <c r="J1033" s="18">
        <v>38748.6</v>
      </c>
      <c r="K1033" s="19">
        <v>255354</v>
      </c>
      <c r="L1033" s="19">
        <v>16010</v>
      </c>
      <c r="M1033" s="20">
        <v>5965</v>
      </c>
      <c r="N1033" s="21">
        <v>41253</v>
      </c>
      <c r="O1033" s="21">
        <v>1044</v>
      </c>
      <c r="P1033" s="22">
        <v>26609.7</v>
      </c>
      <c r="Q1033" s="23">
        <v>306928</v>
      </c>
      <c r="R1033" s="23">
        <v>14</v>
      </c>
      <c r="S1033" s="24" t="s">
        <v>37</v>
      </c>
      <c r="T1033" s="25" t="s">
        <v>37</v>
      </c>
      <c r="U1033" s="25" t="s">
        <v>37</v>
      </c>
      <c r="V1033" s="18">
        <v>71323.3</v>
      </c>
      <c r="W1033" s="19">
        <v>603535</v>
      </c>
      <c r="X1033" s="19">
        <v>17068</v>
      </c>
    </row>
    <row r="1034" spans="1:24" x14ac:dyDescent="0.2">
      <c r="A1034" s="15">
        <v>2022</v>
      </c>
      <c r="B1034" s="16">
        <v>15073</v>
      </c>
      <c r="C1034" s="17" t="s">
        <v>966</v>
      </c>
      <c r="D1034" s="15" t="s">
        <v>23</v>
      </c>
      <c r="E1034" s="17" t="s">
        <v>24</v>
      </c>
      <c r="F1034" s="15" t="s">
        <v>25</v>
      </c>
      <c r="G1034" s="17" t="s">
        <v>76</v>
      </c>
      <c r="H1034" s="17" t="s">
        <v>31</v>
      </c>
      <c r="I1034" s="17" t="s">
        <v>77</v>
      </c>
      <c r="J1034" s="18">
        <v>8292</v>
      </c>
      <c r="K1034" s="19">
        <v>65859</v>
      </c>
      <c r="L1034" s="19">
        <v>5033</v>
      </c>
      <c r="M1034" s="20">
        <v>35210</v>
      </c>
      <c r="N1034" s="21">
        <v>315121</v>
      </c>
      <c r="O1034" s="21">
        <v>10954</v>
      </c>
      <c r="P1034" s="22">
        <v>47622</v>
      </c>
      <c r="Q1034" s="23">
        <v>531767</v>
      </c>
      <c r="R1034" s="23">
        <v>603</v>
      </c>
      <c r="S1034" s="24" t="s">
        <v>37</v>
      </c>
      <c r="T1034" s="25" t="s">
        <v>37</v>
      </c>
      <c r="U1034" s="25" t="s">
        <v>37</v>
      </c>
      <c r="V1034" s="18">
        <v>91124</v>
      </c>
      <c r="W1034" s="19">
        <v>912747</v>
      </c>
      <c r="X1034" s="19">
        <v>16590</v>
      </c>
    </row>
    <row r="1035" spans="1:24" x14ac:dyDescent="0.2">
      <c r="A1035" s="15">
        <v>2022</v>
      </c>
      <c r="B1035" s="16">
        <v>15086</v>
      </c>
      <c r="C1035" s="17" t="s">
        <v>967</v>
      </c>
      <c r="D1035" s="15" t="s">
        <v>23</v>
      </c>
      <c r="E1035" s="17" t="s">
        <v>24</v>
      </c>
      <c r="F1035" s="15" t="s">
        <v>25</v>
      </c>
      <c r="G1035" s="17" t="s">
        <v>35</v>
      </c>
      <c r="H1035" s="17" t="s">
        <v>51</v>
      </c>
      <c r="I1035" s="17" t="s">
        <v>36</v>
      </c>
      <c r="J1035" s="18">
        <v>2171.5</v>
      </c>
      <c r="K1035" s="19">
        <v>13050</v>
      </c>
      <c r="L1035" s="19">
        <v>2013</v>
      </c>
      <c r="M1035" s="20">
        <v>558.9</v>
      </c>
      <c r="N1035" s="21">
        <v>3794</v>
      </c>
      <c r="O1035" s="21">
        <v>234</v>
      </c>
      <c r="P1035" s="22">
        <v>449.6</v>
      </c>
      <c r="Q1035" s="23">
        <v>3517</v>
      </c>
      <c r="R1035" s="23">
        <v>24</v>
      </c>
      <c r="S1035" s="24">
        <v>0</v>
      </c>
      <c r="T1035" s="25">
        <v>0</v>
      </c>
      <c r="U1035" s="25">
        <v>0</v>
      </c>
      <c r="V1035" s="18">
        <v>3180</v>
      </c>
      <c r="W1035" s="19">
        <v>20361</v>
      </c>
      <c r="X1035" s="19">
        <v>2271</v>
      </c>
    </row>
    <row r="1036" spans="1:24" x14ac:dyDescent="0.2">
      <c r="A1036" s="15">
        <v>2022</v>
      </c>
      <c r="B1036" s="16">
        <v>15095</v>
      </c>
      <c r="C1036" s="17" t="s">
        <v>968</v>
      </c>
      <c r="D1036" s="15" t="s">
        <v>23</v>
      </c>
      <c r="E1036" s="17" t="s">
        <v>24</v>
      </c>
      <c r="F1036" s="15" t="s">
        <v>25</v>
      </c>
      <c r="G1036" s="17" t="s">
        <v>161</v>
      </c>
      <c r="H1036" s="17" t="s">
        <v>27</v>
      </c>
      <c r="I1036" s="17" t="s">
        <v>32</v>
      </c>
      <c r="J1036" s="18">
        <v>10910.6</v>
      </c>
      <c r="K1036" s="19">
        <v>88345</v>
      </c>
      <c r="L1036" s="19">
        <v>9744</v>
      </c>
      <c r="M1036" s="20">
        <v>8909.9</v>
      </c>
      <c r="N1036" s="21">
        <v>88402</v>
      </c>
      <c r="O1036" s="21">
        <v>1090</v>
      </c>
      <c r="P1036" s="22">
        <v>10115.299999999999</v>
      </c>
      <c r="Q1036" s="23">
        <v>115096</v>
      </c>
      <c r="R1036" s="23">
        <v>17</v>
      </c>
      <c r="S1036" s="24" t="s">
        <v>37</v>
      </c>
      <c r="T1036" s="25" t="s">
        <v>37</v>
      </c>
      <c r="U1036" s="25" t="s">
        <v>37</v>
      </c>
      <c r="V1036" s="18">
        <v>29935.8</v>
      </c>
      <c r="W1036" s="19">
        <v>291843</v>
      </c>
      <c r="X1036" s="19">
        <v>10851</v>
      </c>
    </row>
    <row r="1037" spans="1:24" x14ac:dyDescent="0.2">
      <c r="A1037" s="15">
        <v>2022</v>
      </c>
      <c r="B1037" s="16">
        <v>15138</v>
      </c>
      <c r="C1037" s="17" t="s">
        <v>969</v>
      </c>
      <c r="D1037" s="15" t="s">
        <v>23</v>
      </c>
      <c r="E1037" s="17" t="s">
        <v>24</v>
      </c>
      <c r="F1037" s="15" t="s">
        <v>25</v>
      </c>
      <c r="G1037" s="17" t="s">
        <v>175</v>
      </c>
      <c r="H1037" s="17" t="s">
        <v>31</v>
      </c>
      <c r="I1037" s="17" t="s">
        <v>176</v>
      </c>
      <c r="J1037" s="18">
        <v>41296</v>
      </c>
      <c r="K1037" s="19">
        <v>370204</v>
      </c>
      <c r="L1037" s="19">
        <v>22885</v>
      </c>
      <c r="M1037" s="20">
        <v>7224</v>
      </c>
      <c r="N1037" s="21">
        <v>65369</v>
      </c>
      <c r="O1037" s="21">
        <v>3256</v>
      </c>
      <c r="P1037" s="22">
        <v>5981</v>
      </c>
      <c r="Q1037" s="23">
        <v>56615</v>
      </c>
      <c r="R1037" s="23">
        <v>8</v>
      </c>
      <c r="S1037" s="24" t="s">
        <v>37</v>
      </c>
      <c r="T1037" s="25" t="s">
        <v>37</v>
      </c>
      <c r="U1037" s="25" t="s">
        <v>37</v>
      </c>
      <c r="V1037" s="18">
        <v>54501</v>
      </c>
      <c r="W1037" s="19">
        <v>492188</v>
      </c>
      <c r="X1037" s="19">
        <v>26149</v>
      </c>
    </row>
    <row r="1038" spans="1:24" x14ac:dyDescent="0.2">
      <c r="A1038" s="15">
        <v>2022</v>
      </c>
      <c r="B1038" s="16">
        <v>15141</v>
      </c>
      <c r="C1038" s="17" t="s">
        <v>970</v>
      </c>
      <c r="D1038" s="15" t="s">
        <v>23</v>
      </c>
      <c r="E1038" s="17" t="s">
        <v>24</v>
      </c>
      <c r="F1038" s="15" t="s">
        <v>25</v>
      </c>
      <c r="G1038" s="17" t="s">
        <v>98</v>
      </c>
      <c r="H1038" s="17" t="s">
        <v>31</v>
      </c>
      <c r="I1038" s="17" t="s">
        <v>28</v>
      </c>
      <c r="J1038" s="18">
        <v>21487</v>
      </c>
      <c r="K1038" s="19">
        <v>163989</v>
      </c>
      <c r="L1038" s="19">
        <v>13967</v>
      </c>
      <c r="M1038" s="20">
        <v>16877</v>
      </c>
      <c r="N1038" s="21">
        <v>128840</v>
      </c>
      <c r="O1038" s="21">
        <v>3585</v>
      </c>
      <c r="P1038" s="22">
        <v>8380</v>
      </c>
      <c r="Q1038" s="23">
        <v>125006</v>
      </c>
      <c r="R1038" s="23">
        <v>4</v>
      </c>
      <c r="S1038" s="24">
        <v>0</v>
      </c>
      <c r="T1038" s="25">
        <v>0</v>
      </c>
      <c r="U1038" s="25">
        <v>0</v>
      </c>
      <c r="V1038" s="18">
        <v>46744</v>
      </c>
      <c r="W1038" s="19">
        <v>417835</v>
      </c>
      <c r="X1038" s="19">
        <v>17556</v>
      </c>
    </row>
    <row r="1039" spans="1:24" x14ac:dyDescent="0.2">
      <c r="A1039" s="15">
        <v>2022</v>
      </c>
      <c r="B1039" s="16">
        <v>15145</v>
      </c>
      <c r="C1039" s="17" t="s">
        <v>971</v>
      </c>
      <c r="D1039" s="15" t="s">
        <v>23</v>
      </c>
      <c r="E1039" s="17" t="s">
        <v>24</v>
      </c>
      <c r="F1039" s="15" t="s">
        <v>25</v>
      </c>
      <c r="G1039" s="17" t="s">
        <v>42</v>
      </c>
      <c r="H1039" s="17" t="s">
        <v>27</v>
      </c>
      <c r="I1039" s="17" t="s">
        <v>43</v>
      </c>
      <c r="J1039" s="18">
        <v>8341.1</v>
      </c>
      <c r="K1039" s="19">
        <v>163353</v>
      </c>
      <c r="L1039" s="19">
        <v>8806</v>
      </c>
      <c r="M1039" s="20">
        <v>5251</v>
      </c>
      <c r="N1039" s="21">
        <v>107586</v>
      </c>
      <c r="O1039" s="21">
        <v>1382</v>
      </c>
      <c r="P1039" s="22">
        <v>8509</v>
      </c>
      <c r="Q1039" s="23">
        <v>251152</v>
      </c>
      <c r="R1039" s="23">
        <v>8</v>
      </c>
      <c r="S1039" s="24" t="s">
        <v>37</v>
      </c>
      <c r="T1039" s="25" t="s">
        <v>37</v>
      </c>
      <c r="U1039" s="25" t="s">
        <v>37</v>
      </c>
      <c r="V1039" s="18">
        <v>22101.1</v>
      </c>
      <c r="W1039" s="19">
        <v>522091</v>
      </c>
      <c r="X1039" s="19">
        <v>10196</v>
      </c>
    </row>
    <row r="1040" spans="1:24" x14ac:dyDescent="0.2">
      <c r="A1040" s="15">
        <v>2022</v>
      </c>
      <c r="B1040" s="16">
        <v>15159</v>
      </c>
      <c r="C1040" s="17" t="s">
        <v>972</v>
      </c>
      <c r="D1040" s="15" t="s">
        <v>23</v>
      </c>
      <c r="E1040" s="17" t="s">
        <v>24</v>
      </c>
      <c r="F1040" s="15" t="s">
        <v>25</v>
      </c>
      <c r="G1040" s="17" t="s">
        <v>35</v>
      </c>
      <c r="H1040" s="17" t="s">
        <v>27</v>
      </c>
      <c r="I1040" s="17" t="s">
        <v>36</v>
      </c>
      <c r="J1040" s="18">
        <v>7893</v>
      </c>
      <c r="K1040" s="19">
        <v>63208</v>
      </c>
      <c r="L1040" s="19">
        <v>7197</v>
      </c>
      <c r="M1040" s="20">
        <v>10755</v>
      </c>
      <c r="N1040" s="21">
        <v>104650</v>
      </c>
      <c r="O1040" s="21">
        <v>1318</v>
      </c>
      <c r="P1040" s="22">
        <v>8378.2000000000007</v>
      </c>
      <c r="Q1040" s="23">
        <v>96964</v>
      </c>
      <c r="R1040" s="23">
        <v>6</v>
      </c>
      <c r="S1040" s="24">
        <v>0</v>
      </c>
      <c r="T1040" s="25">
        <v>0</v>
      </c>
      <c r="U1040" s="25">
        <v>0</v>
      </c>
      <c r="V1040" s="18">
        <v>27026.2</v>
      </c>
      <c r="W1040" s="19">
        <v>264822</v>
      </c>
      <c r="X1040" s="19">
        <v>8521</v>
      </c>
    </row>
    <row r="1041" spans="1:24" x14ac:dyDescent="0.2">
      <c r="A1041" s="15">
        <v>2022</v>
      </c>
      <c r="B1041" s="16">
        <v>15175</v>
      </c>
      <c r="C1041" s="17" t="s">
        <v>973</v>
      </c>
      <c r="D1041" s="15" t="s">
        <v>23</v>
      </c>
      <c r="E1041" s="17" t="s">
        <v>24</v>
      </c>
      <c r="F1041" s="15" t="s">
        <v>25</v>
      </c>
      <c r="G1041" s="17" t="s">
        <v>80</v>
      </c>
      <c r="H1041" s="17" t="s">
        <v>31</v>
      </c>
      <c r="I1041" s="17" t="s">
        <v>36</v>
      </c>
      <c r="J1041" s="18">
        <v>15136</v>
      </c>
      <c r="K1041" s="19">
        <v>121626</v>
      </c>
      <c r="L1041" s="19">
        <v>8250</v>
      </c>
      <c r="M1041" s="20">
        <v>6764</v>
      </c>
      <c r="N1041" s="21">
        <v>49513</v>
      </c>
      <c r="O1041" s="21">
        <v>2401</v>
      </c>
      <c r="P1041" s="22">
        <v>5262</v>
      </c>
      <c r="Q1041" s="23">
        <v>51875</v>
      </c>
      <c r="R1041" s="23">
        <v>7</v>
      </c>
      <c r="S1041" s="24" t="s">
        <v>37</v>
      </c>
      <c r="T1041" s="25" t="s">
        <v>37</v>
      </c>
      <c r="U1041" s="25" t="s">
        <v>37</v>
      </c>
      <c r="V1041" s="18">
        <v>27162</v>
      </c>
      <c r="W1041" s="19">
        <v>223014</v>
      </c>
      <c r="X1041" s="19">
        <v>10658</v>
      </c>
    </row>
    <row r="1042" spans="1:24" x14ac:dyDescent="0.2">
      <c r="A1042" s="15">
        <v>2022</v>
      </c>
      <c r="B1042" s="16">
        <v>15202</v>
      </c>
      <c r="C1042" s="17" t="s">
        <v>974</v>
      </c>
      <c r="D1042" s="15" t="s">
        <v>23</v>
      </c>
      <c r="E1042" s="17" t="s">
        <v>24</v>
      </c>
      <c r="F1042" s="15" t="s">
        <v>25</v>
      </c>
      <c r="G1042" s="17" t="s">
        <v>78</v>
      </c>
      <c r="H1042" s="17" t="s">
        <v>27</v>
      </c>
      <c r="I1042" s="17" t="s">
        <v>77</v>
      </c>
      <c r="J1042" s="18">
        <v>21974</v>
      </c>
      <c r="K1042" s="19">
        <v>145904</v>
      </c>
      <c r="L1042" s="19">
        <v>13837</v>
      </c>
      <c r="M1042" s="20">
        <v>16140</v>
      </c>
      <c r="N1042" s="21">
        <v>129585</v>
      </c>
      <c r="O1042" s="21">
        <v>2045</v>
      </c>
      <c r="P1042" s="22">
        <v>8237</v>
      </c>
      <c r="Q1042" s="23">
        <v>77346</v>
      </c>
      <c r="R1042" s="23">
        <v>19</v>
      </c>
      <c r="S1042" s="24" t="s">
        <v>37</v>
      </c>
      <c r="T1042" s="25" t="s">
        <v>37</v>
      </c>
      <c r="U1042" s="25" t="s">
        <v>37</v>
      </c>
      <c r="V1042" s="18">
        <v>46351</v>
      </c>
      <c r="W1042" s="19">
        <v>352835</v>
      </c>
      <c r="X1042" s="19">
        <v>15901</v>
      </c>
    </row>
    <row r="1043" spans="1:24" x14ac:dyDescent="0.2">
      <c r="A1043" s="15">
        <v>2022</v>
      </c>
      <c r="B1043" s="16">
        <v>15211</v>
      </c>
      <c r="C1043" s="17" t="s">
        <v>975</v>
      </c>
      <c r="D1043" s="15" t="s">
        <v>23</v>
      </c>
      <c r="E1043" s="17" t="s">
        <v>24</v>
      </c>
      <c r="F1043" s="15" t="s">
        <v>25</v>
      </c>
      <c r="G1043" s="17" t="s">
        <v>26</v>
      </c>
      <c r="H1043" s="17" t="s">
        <v>31</v>
      </c>
      <c r="I1043" s="17" t="s">
        <v>28</v>
      </c>
      <c r="J1043" s="18">
        <v>30492</v>
      </c>
      <c r="K1043" s="19">
        <v>237445</v>
      </c>
      <c r="L1043" s="19">
        <v>16004</v>
      </c>
      <c r="M1043" s="20">
        <v>18791</v>
      </c>
      <c r="N1043" s="21">
        <v>135824</v>
      </c>
      <c r="O1043" s="21">
        <v>4195</v>
      </c>
      <c r="P1043" s="22">
        <v>3982</v>
      </c>
      <c r="Q1043" s="23">
        <v>49156</v>
      </c>
      <c r="R1043" s="23">
        <v>3</v>
      </c>
      <c r="S1043" s="24">
        <v>0</v>
      </c>
      <c r="T1043" s="25">
        <v>0</v>
      </c>
      <c r="U1043" s="25">
        <v>0</v>
      </c>
      <c r="V1043" s="18">
        <v>53265</v>
      </c>
      <c r="W1043" s="19">
        <v>422425</v>
      </c>
      <c r="X1043" s="19">
        <v>20202</v>
      </c>
    </row>
    <row r="1044" spans="1:24" x14ac:dyDescent="0.2">
      <c r="A1044" s="15">
        <v>2022</v>
      </c>
      <c r="B1044" s="16">
        <v>15229</v>
      </c>
      <c r="C1044" s="17" t="s">
        <v>976</v>
      </c>
      <c r="D1044" s="15" t="s">
        <v>23</v>
      </c>
      <c r="E1044" s="17" t="s">
        <v>24</v>
      </c>
      <c r="F1044" s="15" t="s">
        <v>25</v>
      </c>
      <c r="G1044" s="17" t="s">
        <v>175</v>
      </c>
      <c r="H1044" s="17" t="s">
        <v>27</v>
      </c>
      <c r="I1044" s="17" t="s">
        <v>930</v>
      </c>
      <c r="J1044" s="18">
        <v>11596</v>
      </c>
      <c r="K1044" s="19">
        <v>125633</v>
      </c>
      <c r="L1044" s="19">
        <v>7696</v>
      </c>
      <c r="M1044" s="20">
        <v>15215</v>
      </c>
      <c r="N1044" s="21">
        <v>160098</v>
      </c>
      <c r="O1044" s="21">
        <v>1801</v>
      </c>
      <c r="P1044" s="22">
        <v>4749</v>
      </c>
      <c r="Q1044" s="23">
        <v>68365</v>
      </c>
      <c r="R1044" s="23">
        <v>13</v>
      </c>
      <c r="S1044" s="24" t="s">
        <v>37</v>
      </c>
      <c r="T1044" s="25" t="s">
        <v>37</v>
      </c>
      <c r="U1044" s="25" t="s">
        <v>37</v>
      </c>
      <c r="V1044" s="18">
        <v>31560</v>
      </c>
      <c r="W1044" s="19">
        <v>354096</v>
      </c>
      <c r="X1044" s="19">
        <v>9510</v>
      </c>
    </row>
    <row r="1045" spans="1:24" x14ac:dyDescent="0.2">
      <c r="A1045" s="15">
        <v>2022</v>
      </c>
      <c r="B1045" s="16">
        <v>15231</v>
      </c>
      <c r="C1045" s="17" t="s">
        <v>977</v>
      </c>
      <c r="D1045" s="15" t="s">
        <v>23</v>
      </c>
      <c r="E1045" s="17" t="s">
        <v>24</v>
      </c>
      <c r="F1045" s="15" t="s">
        <v>25</v>
      </c>
      <c r="G1045" s="17" t="s">
        <v>89</v>
      </c>
      <c r="H1045" s="17" t="s">
        <v>27</v>
      </c>
      <c r="I1045" s="17" t="s">
        <v>154</v>
      </c>
      <c r="J1045" s="18">
        <v>12134</v>
      </c>
      <c r="K1045" s="19">
        <v>136391</v>
      </c>
      <c r="L1045" s="19">
        <v>9947</v>
      </c>
      <c r="M1045" s="20">
        <v>8028</v>
      </c>
      <c r="N1045" s="21">
        <v>102940</v>
      </c>
      <c r="O1045" s="21">
        <v>1913</v>
      </c>
      <c r="P1045" s="22">
        <v>7861</v>
      </c>
      <c r="Q1045" s="23">
        <v>171458</v>
      </c>
      <c r="R1045" s="23">
        <v>5</v>
      </c>
      <c r="S1045" s="24" t="s">
        <v>37</v>
      </c>
      <c r="T1045" s="25" t="s">
        <v>37</v>
      </c>
      <c r="U1045" s="25" t="s">
        <v>37</v>
      </c>
      <c r="V1045" s="18">
        <v>28023</v>
      </c>
      <c r="W1045" s="19">
        <v>410789</v>
      </c>
      <c r="X1045" s="19">
        <v>11865</v>
      </c>
    </row>
    <row r="1046" spans="1:24" x14ac:dyDescent="0.2">
      <c r="A1046" s="15">
        <v>2022</v>
      </c>
      <c r="B1046" s="16">
        <v>15248</v>
      </c>
      <c r="C1046" s="17" t="s">
        <v>978</v>
      </c>
      <c r="D1046" s="15" t="s">
        <v>23</v>
      </c>
      <c r="E1046" s="17" t="s">
        <v>24</v>
      </c>
      <c r="F1046" s="15" t="s">
        <v>25</v>
      </c>
      <c r="G1046" s="17" t="s">
        <v>168</v>
      </c>
      <c r="H1046" s="17" t="s">
        <v>51</v>
      </c>
      <c r="I1046" s="17" t="s">
        <v>346</v>
      </c>
      <c r="J1046" s="18">
        <v>1103143</v>
      </c>
      <c r="K1046" s="19">
        <v>8088473</v>
      </c>
      <c r="L1046" s="19">
        <v>809603</v>
      </c>
      <c r="M1046" s="20">
        <v>707350</v>
      </c>
      <c r="N1046" s="21">
        <v>6522051</v>
      </c>
      <c r="O1046" s="21">
        <v>108016</v>
      </c>
      <c r="P1046" s="22">
        <v>299754</v>
      </c>
      <c r="Q1046" s="23">
        <v>4286184</v>
      </c>
      <c r="R1046" s="23">
        <v>4306</v>
      </c>
      <c r="S1046" s="24">
        <v>834</v>
      </c>
      <c r="T1046" s="25">
        <v>8353</v>
      </c>
      <c r="U1046" s="25">
        <v>1</v>
      </c>
      <c r="V1046" s="18">
        <v>2111081</v>
      </c>
      <c r="W1046" s="19">
        <v>18905061</v>
      </c>
      <c r="X1046" s="19">
        <v>921926</v>
      </c>
    </row>
    <row r="1047" spans="1:24" x14ac:dyDescent="0.2">
      <c r="A1047" s="15">
        <v>2022</v>
      </c>
      <c r="B1047" s="16">
        <v>15248</v>
      </c>
      <c r="C1047" s="17" t="s">
        <v>978</v>
      </c>
      <c r="D1047" s="15" t="s">
        <v>112</v>
      </c>
      <c r="E1047" s="17" t="s">
        <v>113</v>
      </c>
      <c r="F1047" s="15" t="s">
        <v>25</v>
      </c>
      <c r="G1047" s="17" t="s">
        <v>168</v>
      </c>
      <c r="H1047" s="17" t="s">
        <v>51</v>
      </c>
      <c r="I1047" s="17" t="s">
        <v>346</v>
      </c>
      <c r="J1047" s="18">
        <v>0</v>
      </c>
      <c r="K1047" s="19">
        <v>0</v>
      </c>
      <c r="L1047" s="19">
        <v>0</v>
      </c>
      <c r="M1047" s="20">
        <v>11825</v>
      </c>
      <c r="N1047" s="21">
        <v>547844</v>
      </c>
      <c r="O1047" s="21">
        <v>475</v>
      </c>
      <c r="P1047" s="22">
        <v>22238</v>
      </c>
      <c r="Q1047" s="23">
        <v>1777633</v>
      </c>
      <c r="R1047" s="23">
        <v>77</v>
      </c>
      <c r="S1047" s="24">
        <v>0</v>
      </c>
      <c r="T1047" s="25">
        <v>0</v>
      </c>
      <c r="U1047" s="25">
        <v>0</v>
      </c>
      <c r="V1047" s="18">
        <v>34063</v>
      </c>
      <c r="W1047" s="19">
        <v>2325477</v>
      </c>
      <c r="X1047" s="19">
        <v>552</v>
      </c>
    </row>
    <row r="1048" spans="1:24" x14ac:dyDescent="0.2">
      <c r="A1048" s="15">
        <v>2022</v>
      </c>
      <c r="B1048" s="16">
        <v>15257</v>
      </c>
      <c r="C1048" s="17" t="s">
        <v>979</v>
      </c>
      <c r="D1048" s="15" t="s">
        <v>23</v>
      </c>
      <c r="E1048" s="17" t="s">
        <v>24</v>
      </c>
      <c r="F1048" s="15" t="s">
        <v>25</v>
      </c>
      <c r="G1048" s="17" t="s">
        <v>311</v>
      </c>
      <c r="H1048" s="17" t="s">
        <v>31</v>
      </c>
      <c r="I1048" s="17" t="s">
        <v>210</v>
      </c>
      <c r="J1048" s="18">
        <v>60032.1</v>
      </c>
      <c r="K1048" s="19">
        <v>510902</v>
      </c>
      <c r="L1048" s="19">
        <v>45837</v>
      </c>
      <c r="M1048" s="20">
        <v>37781.199999999997</v>
      </c>
      <c r="N1048" s="21">
        <v>334419</v>
      </c>
      <c r="O1048" s="21">
        <v>4693</v>
      </c>
      <c r="P1048" s="22">
        <v>42080.4</v>
      </c>
      <c r="Q1048" s="23">
        <v>569620</v>
      </c>
      <c r="R1048" s="23">
        <v>722</v>
      </c>
      <c r="S1048" s="24" t="s">
        <v>37</v>
      </c>
      <c r="T1048" s="25" t="s">
        <v>37</v>
      </c>
      <c r="U1048" s="25" t="s">
        <v>37</v>
      </c>
      <c r="V1048" s="18">
        <v>139893.70000000001</v>
      </c>
      <c r="W1048" s="19">
        <v>1414941</v>
      </c>
      <c r="X1048" s="19">
        <v>51252</v>
      </c>
    </row>
    <row r="1049" spans="1:24" x14ac:dyDescent="0.2">
      <c r="A1049" s="15">
        <v>2022</v>
      </c>
      <c r="B1049" s="16">
        <v>15263</v>
      </c>
      <c r="C1049" s="17" t="s">
        <v>980</v>
      </c>
      <c r="D1049" s="15" t="s">
        <v>23</v>
      </c>
      <c r="E1049" s="17" t="s">
        <v>24</v>
      </c>
      <c r="F1049" s="15" t="s">
        <v>25</v>
      </c>
      <c r="G1049" s="17" t="s">
        <v>30</v>
      </c>
      <c r="H1049" s="17" t="s">
        <v>51</v>
      </c>
      <c r="I1049" s="17" t="s">
        <v>32</v>
      </c>
      <c r="J1049" s="18">
        <v>326578.2</v>
      </c>
      <c r="K1049" s="19">
        <v>3125996</v>
      </c>
      <c r="L1049" s="19">
        <v>228961</v>
      </c>
      <c r="M1049" s="20">
        <v>91491</v>
      </c>
      <c r="N1049" s="21">
        <v>593857</v>
      </c>
      <c r="O1049" s="21">
        <v>21038</v>
      </c>
      <c r="P1049" s="22">
        <v>13443</v>
      </c>
      <c r="Q1049" s="23">
        <v>84110</v>
      </c>
      <c r="R1049" s="23">
        <v>1104</v>
      </c>
      <c r="S1049" s="24">
        <v>0</v>
      </c>
      <c r="T1049" s="25">
        <v>0</v>
      </c>
      <c r="U1049" s="25">
        <v>0</v>
      </c>
      <c r="V1049" s="18">
        <v>431512.2</v>
      </c>
      <c r="W1049" s="19">
        <v>3803963</v>
      </c>
      <c r="X1049" s="19">
        <v>251103</v>
      </c>
    </row>
    <row r="1050" spans="1:24" x14ac:dyDescent="0.2">
      <c r="A1050" s="15">
        <v>2022</v>
      </c>
      <c r="B1050" s="16">
        <v>15263</v>
      </c>
      <c r="C1050" s="17" t="s">
        <v>980</v>
      </c>
      <c r="D1050" s="15" t="s">
        <v>23</v>
      </c>
      <c r="E1050" s="17" t="s">
        <v>24</v>
      </c>
      <c r="F1050" s="15" t="s">
        <v>25</v>
      </c>
      <c r="G1050" s="17" t="s">
        <v>111</v>
      </c>
      <c r="H1050" s="17" t="s">
        <v>51</v>
      </c>
      <c r="I1050" s="17" t="s">
        <v>32</v>
      </c>
      <c r="J1050" s="18">
        <v>213403.4</v>
      </c>
      <c r="K1050" s="19">
        <v>2018265</v>
      </c>
      <c r="L1050" s="19">
        <v>130196</v>
      </c>
      <c r="M1050" s="20">
        <v>78517.5</v>
      </c>
      <c r="N1050" s="21">
        <v>820564</v>
      </c>
      <c r="O1050" s="21">
        <v>19426</v>
      </c>
      <c r="P1050" s="22">
        <v>62676.5</v>
      </c>
      <c r="Q1050" s="23">
        <v>990752</v>
      </c>
      <c r="R1050" s="23">
        <v>1842</v>
      </c>
      <c r="S1050" s="24">
        <v>0</v>
      </c>
      <c r="T1050" s="25">
        <v>0</v>
      </c>
      <c r="U1050" s="25">
        <v>0</v>
      </c>
      <c r="V1050" s="18">
        <v>354597.4</v>
      </c>
      <c r="W1050" s="19">
        <v>3829581</v>
      </c>
      <c r="X1050" s="19">
        <v>151464</v>
      </c>
    </row>
    <row r="1051" spans="1:24" x14ac:dyDescent="0.2">
      <c r="A1051" s="15">
        <v>2022</v>
      </c>
      <c r="B1051" s="16">
        <v>15263</v>
      </c>
      <c r="C1051" s="17" t="s">
        <v>980</v>
      </c>
      <c r="D1051" s="15" t="s">
        <v>112</v>
      </c>
      <c r="E1051" s="17" t="s">
        <v>113</v>
      </c>
      <c r="F1051" s="15" t="s">
        <v>25</v>
      </c>
      <c r="G1051" s="17" t="s">
        <v>30</v>
      </c>
      <c r="H1051" s="17" t="s">
        <v>51</v>
      </c>
      <c r="I1051" s="17" t="s">
        <v>32</v>
      </c>
      <c r="J1051" s="18">
        <v>9310.9</v>
      </c>
      <c r="K1051" s="19">
        <v>276540</v>
      </c>
      <c r="L1051" s="19">
        <v>21722</v>
      </c>
      <c r="M1051" s="20">
        <v>36651.1</v>
      </c>
      <c r="N1051" s="21">
        <v>1456070</v>
      </c>
      <c r="O1051" s="21">
        <v>10344</v>
      </c>
      <c r="P1051" s="22">
        <v>18718.8</v>
      </c>
      <c r="Q1051" s="23">
        <v>1332646</v>
      </c>
      <c r="R1051" s="23">
        <v>1492</v>
      </c>
      <c r="S1051" s="24">
        <v>0</v>
      </c>
      <c r="T1051" s="25">
        <v>0</v>
      </c>
      <c r="U1051" s="25">
        <v>0</v>
      </c>
      <c r="V1051" s="18">
        <v>64680.800000000003</v>
      </c>
      <c r="W1051" s="19">
        <v>3065256</v>
      </c>
      <c r="X1051" s="19">
        <v>33558</v>
      </c>
    </row>
    <row r="1052" spans="1:24" x14ac:dyDescent="0.2">
      <c r="A1052" s="15">
        <v>2022</v>
      </c>
      <c r="B1052" s="16">
        <v>15270</v>
      </c>
      <c r="C1052" s="17" t="s">
        <v>981</v>
      </c>
      <c r="D1052" s="15" t="s">
        <v>23</v>
      </c>
      <c r="E1052" s="17" t="s">
        <v>24</v>
      </c>
      <c r="F1052" s="15" t="s">
        <v>25</v>
      </c>
      <c r="G1052" s="17" t="s">
        <v>510</v>
      </c>
      <c r="H1052" s="17" t="s">
        <v>51</v>
      </c>
      <c r="I1052" s="17" t="s">
        <v>32</v>
      </c>
      <c r="J1052" s="18">
        <v>261653.5</v>
      </c>
      <c r="K1052" s="19">
        <v>2061710</v>
      </c>
      <c r="L1052" s="19">
        <v>267819</v>
      </c>
      <c r="M1052" s="20">
        <v>252677.3</v>
      </c>
      <c r="N1052" s="21">
        <v>1694346</v>
      </c>
      <c r="O1052" s="21">
        <v>19249</v>
      </c>
      <c r="P1052" s="22" t="s">
        <v>37</v>
      </c>
      <c r="Q1052" s="23" t="s">
        <v>37</v>
      </c>
      <c r="R1052" s="23" t="s">
        <v>37</v>
      </c>
      <c r="S1052" s="24" t="s">
        <v>37</v>
      </c>
      <c r="T1052" s="25" t="s">
        <v>37</v>
      </c>
      <c r="U1052" s="25" t="s">
        <v>37</v>
      </c>
      <c r="V1052" s="18">
        <v>514330.8</v>
      </c>
      <c r="W1052" s="19">
        <v>3756056</v>
      </c>
      <c r="X1052" s="19">
        <v>287068</v>
      </c>
    </row>
    <row r="1053" spans="1:24" x14ac:dyDescent="0.2">
      <c r="A1053" s="15">
        <v>2022</v>
      </c>
      <c r="B1053" s="16">
        <v>15270</v>
      </c>
      <c r="C1053" s="17" t="s">
        <v>981</v>
      </c>
      <c r="D1053" s="15" t="s">
        <v>23</v>
      </c>
      <c r="E1053" s="17" t="s">
        <v>24</v>
      </c>
      <c r="F1053" s="15" t="s">
        <v>25</v>
      </c>
      <c r="G1053" s="17" t="s">
        <v>30</v>
      </c>
      <c r="H1053" s="17" t="s">
        <v>51</v>
      </c>
      <c r="I1053" s="17" t="s">
        <v>32</v>
      </c>
      <c r="J1053" s="18">
        <v>730532.7</v>
      </c>
      <c r="K1053" s="19">
        <v>4769046</v>
      </c>
      <c r="L1053" s="19">
        <v>458433</v>
      </c>
      <c r="M1053" s="20">
        <v>275108.7</v>
      </c>
      <c r="N1053" s="21">
        <v>1610570</v>
      </c>
      <c r="O1053" s="21">
        <v>31537</v>
      </c>
      <c r="P1053" s="22">
        <v>111.6</v>
      </c>
      <c r="Q1053" s="23">
        <v>619</v>
      </c>
      <c r="R1053" s="23">
        <v>1</v>
      </c>
      <c r="S1053" s="24" t="s">
        <v>37</v>
      </c>
      <c r="T1053" s="25" t="s">
        <v>37</v>
      </c>
      <c r="U1053" s="25" t="s">
        <v>37</v>
      </c>
      <c r="V1053" s="18">
        <v>1005753</v>
      </c>
      <c r="W1053" s="19">
        <v>6380235</v>
      </c>
      <c r="X1053" s="19">
        <v>489971</v>
      </c>
    </row>
    <row r="1054" spans="1:24" x14ac:dyDescent="0.2">
      <c r="A1054" s="15">
        <v>2022</v>
      </c>
      <c r="B1054" s="16">
        <v>15270</v>
      </c>
      <c r="C1054" s="17" t="s">
        <v>981</v>
      </c>
      <c r="D1054" s="15" t="s">
        <v>112</v>
      </c>
      <c r="E1054" s="17" t="s">
        <v>113</v>
      </c>
      <c r="F1054" s="15" t="s">
        <v>25</v>
      </c>
      <c r="G1054" s="17" t="s">
        <v>510</v>
      </c>
      <c r="H1054" s="17" t="s">
        <v>51</v>
      </c>
      <c r="I1054" s="17" t="s">
        <v>32</v>
      </c>
      <c r="J1054" s="18">
        <v>22594.5</v>
      </c>
      <c r="K1054" s="19">
        <v>454732</v>
      </c>
      <c r="L1054" s="19">
        <v>38645</v>
      </c>
      <c r="M1054" s="20">
        <v>371082.1</v>
      </c>
      <c r="N1054" s="21">
        <v>5584023</v>
      </c>
      <c r="O1054" s="21">
        <v>7885</v>
      </c>
      <c r="P1054" s="22">
        <v>3058.8</v>
      </c>
      <c r="Q1054" s="23">
        <v>181716</v>
      </c>
      <c r="R1054" s="23">
        <v>1</v>
      </c>
      <c r="S1054" s="24">
        <v>11797.9</v>
      </c>
      <c r="T1054" s="25">
        <v>250662</v>
      </c>
      <c r="U1054" s="25">
        <v>3</v>
      </c>
      <c r="V1054" s="18">
        <v>408533.3</v>
      </c>
      <c r="W1054" s="19">
        <v>6471133</v>
      </c>
      <c r="X1054" s="19">
        <v>46534</v>
      </c>
    </row>
    <row r="1055" spans="1:24" x14ac:dyDescent="0.2">
      <c r="A1055" s="15">
        <v>2022</v>
      </c>
      <c r="B1055" s="16">
        <v>15270</v>
      </c>
      <c r="C1055" s="17" t="s">
        <v>981</v>
      </c>
      <c r="D1055" s="15" t="s">
        <v>112</v>
      </c>
      <c r="E1055" s="17" t="s">
        <v>113</v>
      </c>
      <c r="F1055" s="15" t="s">
        <v>25</v>
      </c>
      <c r="G1055" s="17" t="s">
        <v>30</v>
      </c>
      <c r="H1055" s="17" t="s">
        <v>51</v>
      </c>
      <c r="I1055" s="17" t="s">
        <v>32</v>
      </c>
      <c r="J1055" s="18">
        <v>67311.899999999994</v>
      </c>
      <c r="K1055" s="19">
        <v>876959</v>
      </c>
      <c r="L1055" s="19">
        <v>85450</v>
      </c>
      <c r="M1055" s="20">
        <v>292607.59999999998</v>
      </c>
      <c r="N1055" s="21">
        <v>5688183</v>
      </c>
      <c r="O1055" s="21">
        <v>18627</v>
      </c>
      <c r="P1055" s="22">
        <v>6863.7</v>
      </c>
      <c r="Q1055" s="23">
        <v>286723</v>
      </c>
      <c r="R1055" s="23">
        <v>8</v>
      </c>
      <c r="S1055" s="24">
        <v>6553.6</v>
      </c>
      <c r="T1055" s="25">
        <v>202936</v>
      </c>
      <c r="U1055" s="25">
        <v>2</v>
      </c>
      <c r="V1055" s="18">
        <v>373336.8</v>
      </c>
      <c r="W1055" s="19">
        <v>7054801</v>
      </c>
      <c r="X1055" s="19">
        <v>104087</v>
      </c>
    </row>
    <row r="1056" spans="1:24" x14ac:dyDescent="0.2">
      <c r="A1056" s="15">
        <v>2022</v>
      </c>
      <c r="B1056" s="16">
        <v>15291</v>
      </c>
      <c r="C1056" s="17" t="s">
        <v>982</v>
      </c>
      <c r="D1056" s="15" t="s">
        <v>23</v>
      </c>
      <c r="E1056" s="17" t="s">
        <v>24</v>
      </c>
      <c r="F1056" s="15" t="s">
        <v>25</v>
      </c>
      <c r="G1056" s="17" t="s">
        <v>87</v>
      </c>
      <c r="H1056" s="17" t="s">
        <v>31</v>
      </c>
      <c r="I1056" s="17" t="s">
        <v>77</v>
      </c>
      <c r="J1056" s="18">
        <v>7538.3</v>
      </c>
      <c r="K1056" s="19">
        <v>58489</v>
      </c>
      <c r="L1056" s="19">
        <v>3468</v>
      </c>
      <c r="M1056" s="20">
        <v>15.3</v>
      </c>
      <c r="N1056" s="21">
        <v>128</v>
      </c>
      <c r="O1056" s="21">
        <v>89</v>
      </c>
      <c r="P1056" s="22">
        <v>21762.6</v>
      </c>
      <c r="Q1056" s="23">
        <v>255403</v>
      </c>
      <c r="R1056" s="23">
        <v>769</v>
      </c>
      <c r="S1056" s="24" t="s">
        <v>37</v>
      </c>
      <c r="T1056" s="25" t="s">
        <v>37</v>
      </c>
      <c r="U1056" s="25" t="s">
        <v>37</v>
      </c>
      <c r="V1056" s="18">
        <v>29316.2</v>
      </c>
      <c r="W1056" s="19">
        <v>314020</v>
      </c>
      <c r="X1056" s="19">
        <v>4326</v>
      </c>
    </row>
    <row r="1057" spans="1:24" x14ac:dyDescent="0.2">
      <c r="A1057" s="15">
        <v>2022</v>
      </c>
      <c r="B1057" s="16">
        <v>15293</v>
      </c>
      <c r="C1057" s="17" t="s">
        <v>983</v>
      </c>
      <c r="D1057" s="15" t="s">
        <v>23</v>
      </c>
      <c r="E1057" s="17" t="s">
        <v>24</v>
      </c>
      <c r="F1057" s="15" t="s">
        <v>25</v>
      </c>
      <c r="G1057" s="17" t="s">
        <v>98</v>
      </c>
      <c r="H1057" s="17" t="s">
        <v>31</v>
      </c>
      <c r="I1057" s="17" t="s">
        <v>28</v>
      </c>
      <c r="J1057" s="18">
        <v>29892</v>
      </c>
      <c r="K1057" s="19">
        <v>260502</v>
      </c>
      <c r="L1057" s="19">
        <v>20755</v>
      </c>
      <c r="M1057" s="20">
        <v>15533</v>
      </c>
      <c r="N1057" s="21">
        <v>124627</v>
      </c>
      <c r="O1057" s="21">
        <v>4892</v>
      </c>
      <c r="P1057" s="22">
        <v>9675</v>
      </c>
      <c r="Q1057" s="23">
        <v>142577</v>
      </c>
      <c r="R1057" s="23">
        <v>5</v>
      </c>
      <c r="S1057" s="24">
        <v>0</v>
      </c>
      <c r="T1057" s="25">
        <v>0</v>
      </c>
      <c r="U1057" s="25">
        <v>0</v>
      </c>
      <c r="V1057" s="18">
        <v>55100</v>
      </c>
      <c r="W1057" s="19">
        <v>527706</v>
      </c>
      <c r="X1057" s="19">
        <v>25652</v>
      </c>
    </row>
    <row r="1058" spans="1:24" x14ac:dyDescent="0.2">
      <c r="A1058" s="15">
        <v>2022</v>
      </c>
      <c r="B1058" s="16">
        <v>15293</v>
      </c>
      <c r="C1058" s="17" t="s">
        <v>983</v>
      </c>
      <c r="D1058" s="15" t="s">
        <v>23</v>
      </c>
      <c r="E1058" s="17" t="s">
        <v>24</v>
      </c>
      <c r="F1058" s="15" t="s">
        <v>25</v>
      </c>
      <c r="G1058" s="17" t="s">
        <v>33</v>
      </c>
      <c r="H1058" s="17" t="s">
        <v>31</v>
      </c>
      <c r="I1058" s="17" t="s">
        <v>28</v>
      </c>
      <c r="J1058" s="18">
        <v>10160</v>
      </c>
      <c r="K1058" s="19">
        <v>89356</v>
      </c>
      <c r="L1058" s="19">
        <v>6578</v>
      </c>
      <c r="M1058" s="20">
        <v>4178</v>
      </c>
      <c r="N1058" s="21">
        <v>33295</v>
      </c>
      <c r="O1058" s="21">
        <v>1764</v>
      </c>
      <c r="P1058" s="22">
        <v>1076</v>
      </c>
      <c r="Q1058" s="23">
        <v>14711</v>
      </c>
      <c r="R1058" s="23">
        <v>1</v>
      </c>
      <c r="S1058" s="24">
        <v>0</v>
      </c>
      <c r="T1058" s="25">
        <v>0</v>
      </c>
      <c r="U1058" s="25">
        <v>0</v>
      </c>
      <c r="V1058" s="18">
        <v>15414</v>
      </c>
      <c r="W1058" s="19">
        <v>137362</v>
      </c>
      <c r="X1058" s="19">
        <v>8343</v>
      </c>
    </row>
    <row r="1059" spans="1:24" x14ac:dyDescent="0.2">
      <c r="A1059" s="15">
        <v>2022</v>
      </c>
      <c r="B1059" s="16">
        <v>15296</v>
      </c>
      <c r="C1059" s="17" t="s">
        <v>984</v>
      </c>
      <c r="D1059" s="15" t="s">
        <v>39</v>
      </c>
      <c r="E1059" s="17" t="s">
        <v>40</v>
      </c>
      <c r="F1059" s="15" t="s">
        <v>25</v>
      </c>
      <c r="G1059" s="17" t="s">
        <v>42</v>
      </c>
      <c r="H1059" s="17" t="s">
        <v>16</v>
      </c>
      <c r="I1059" s="17" t="s">
        <v>43</v>
      </c>
      <c r="J1059" s="18" t="s">
        <v>37</v>
      </c>
      <c r="K1059" s="19" t="s">
        <v>37</v>
      </c>
      <c r="L1059" s="19" t="s">
        <v>37</v>
      </c>
      <c r="M1059" s="20">
        <v>562764</v>
      </c>
      <c r="N1059" s="21">
        <v>7749730</v>
      </c>
      <c r="O1059" s="21">
        <v>328</v>
      </c>
      <c r="P1059" s="22">
        <v>376467</v>
      </c>
      <c r="Q1059" s="23">
        <v>7495718</v>
      </c>
      <c r="R1059" s="23">
        <v>524</v>
      </c>
      <c r="S1059" s="24">
        <v>207776</v>
      </c>
      <c r="T1059" s="25">
        <v>2558425</v>
      </c>
      <c r="U1059" s="25">
        <v>3</v>
      </c>
      <c r="V1059" s="18">
        <v>1147007</v>
      </c>
      <c r="W1059" s="19">
        <v>17803873</v>
      </c>
      <c r="X1059" s="19">
        <v>855</v>
      </c>
    </row>
    <row r="1060" spans="1:24" x14ac:dyDescent="0.2">
      <c r="A1060" s="15">
        <v>2022</v>
      </c>
      <c r="B1060" s="16">
        <v>15312</v>
      </c>
      <c r="C1060" s="17" t="s">
        <v>985</v>
      </c>
      <c r="D1060" s="15" t="s">
        <v>23</v>
      </c>
      <c r="E1060" s="17" t="s">
        <v>24</v>
      </c>
      <c r="F1060" s="15" t="s">
        <v>25</v>
      </c>
      <c r="G1060" s="17" t="s">
        <v>35</v>
      </c>
      <c r="H1060" s="17" t="s">
        <v>27</v>
      </c>
      <c r="I1060" s="17" t="s">
        <v>36</v>
      </c>
      <c r="J1060" s="18">
        <v>1891.6</v>
      </c>
      <c r="K1060" s="19">
        <v>15213</v>
      </c>
      <c r="L1060" s="19">
        <v>1903</v>
      </c>
      <c r="M1060" s="20">
        <v>2599.6999999999998</v>
      </c>
      <c r="N1060" s="21">
        <v>22441</v>
      </c>
      <c r="O1060" s="21">
        <v>302</v>
      </c>
      <c r="P1060" s="22">
        <v>1290.9000000000001</v>
      </c>
      <c r="Q1060" s="23">
        <v>11458</v>
      </c>
      <c r="R1060" s="23">
        <v>1</v>
      </c>
      <c r="S1060" s="24">
        <v>0</v>
      </c>
      <c r="T1060" s="25">
        <v>0</v>
      </c>
      <c r="U1060" s="25">
        <v>0</v>
      </c>
      <c r="V1060" s="18">
        <v>5782.2</v>
      </c>
      <c r="W1060" s="19">
        <v>49112</v>
      </c>
      <c r="X1060" s="19">
        <v>2206</v>
      </c>
    </row>
    <row r="1061" spans="1:24" x14ac:dyDescent="0.2">
      <c r="A1061" s="15">
        <v>2022</v>
      </c>
      <c r="B1061" s="16">
        <v>15334</v>
      </c>
      <c r="C1061" s="17" t="s">
        <v>986</v>
      </c>
      <c r="D1061" s="15" t="s">
        <v>23</v>
      </c>
      <c r="E1061" s="17" t="s">
        <v>24</v>
      </c>
      <c r="F1061" s="15" t="s">
        <v>25</v>
      </c>
      <c r="G1061" s="17" t="s">
        <v>26</v>
      </c>
      <c r="H1061" s="17" t="s">
        <v>31</v>
      </c>
      <c r="I1061" s="17" t="s">
        <v>28</v>
      </c>
      <c r="J1061" s="18">
        <v>17090</v>
      </c>
      <c r="K1061" s="19">
        <v>158165</v>
      </c>
      <c r="L1061" s="19">
        <v>10972</v>
      </c>
      <c r="M1061" s="20">
        <v>12946</v>
      </c>
      <c r="N1061" s="21">
        <v>109491</v>
      </c>
      <c r="O1061" s="21">
        <v>3056</v>
      </c>
      <c r="P1061" s="22">
        <v>5905</v>
      </c>
      <c r="Q1061" s="23">
        <v>71504</v>
      </c>
      <c r="R1061" s="23">
        <v>8</v>
      </c>
      <c r="S1061" s="24">
        <v>0</v>
      </c>
      <c r="T1061" s="25">
        <v>0</v>
      </c>
      <c r="U1061" s="25">
        <v>0</v>
      </c>
      <c r="V1061" s="18">
        <v>35941</v>
      </c>
      <c r="W1061" s="19">
        <v>339160</v>
      </c>
      <c r="X1061" s="19">
        <v>14036</v>
      </c>
    </row>
    <row r="1062" spans="1:24" x14ac:dyDescent="0.2">
      <c r="A1062" s="15">
        <v>2022</v>
      </c>
      <c r="B1062" s="16">
        <v>15340</v>
      </c>
      <c r="C1062" s="17" t="s">
        <v>987</v>
      </c>
      <c r="D1062" s="15" t="s">
        <v>23</v>
      </c>
      <c r="E1062" s="17" t="s">
        <v>24</v>
      </c>
      <c r="F1062" s="15" t="s">
        <v>25</v>
      </c>
      <c r="G1062" s="17" t="s">
        <v>82</v>
      </c>
      <c r="H1062" s="17" t="s">
        <v>31</v>
      </c>
      <c r="I1062" s="17" t="s">
        <v>36</v>
      </c>
      <c r="J1062" s="18">
        <v>32236.5</v>
      </c>
      <c r="K1062" s="19">
        <v>184933</v>
      </c>
      <c r="L1062" s="19">
        <v>32009</v>
      </c>
      <c r="M1062" s="20">
        <v>6491.9</v>
      </c>
      <c r="N1062" s="21">
        <v>52254</v>
      </c>
      <c r="O1062" s="21">
        <v>2059</v>
      </c>
      <c r="P1062" s="22">
        <v>2936.5</v>
      </c>
      <c r="Q1062" s="23">
        <v>23507</v>
      </c>
      <c r="R1062" s="23">
        <v>583</v>
      </c>
      <c r="S1062" s="24" t="s">
        <v>37</v>
      </c>
      <c r="T1062" s="25" t="s">
        <v>37</v>
      </c>
      <c r="U1062" s="25" t="s">
        <v>37</v>
      </c>
      <c r="V1062" s="18">
        <v>41664.9</v>
      </c>
      <c r="W1062" s="19">
        <v>260694</v>
      </c>
      <c r="X1062" s="19">
        <v>34651</v>
      </c>
    </row>
    <row r="1063" spans="1:24" x14ac:dyDescent="0.2">
      <c r="A1063" s="15">
        <v>2022</v>
      </c>
      <c r="B1063" s="16">
        <v>15344</v>
      </c>
      <c r="C1063" s="17" t="s">
        <v>988</v>
      </c>
      <c r="D1063" s="15" t="s">
        <v>23</v>
      </c>
      <c r="E1063" s="17" t="s">
        <v>24</v>
      </c>
      <c r="F1063" s="15" t="s">
        <v>25</v>
      </c>
      <c r="G1063" s="17" t="s">
        <v>35</v>
      </c>
      <c r="H1063" s="17" t="s">
        <v>31</v>
      </c>
      <c r="I1063" s="17" t="s">
        <v>36</v>
      </c>
      <c r="J1063" s="18">
        <v>28974</v>
      </c>
      <c r="K1063" s="19">
        <v>197505</v>
      </c>
      <c r="L1063" s="19">
        <v>19898</v>
      </c>
      <c r="M1063" s="20">
        <v>5815</v>
      </c>
      <c r="N1063" s="21">
        <v>51524</v>
      </c>
      <c r="O1063" s="21">
        <v>1695</v>
      </c>
      <c r="P1063" s="22">
        <v>31</v>
      </c>
      <c r="Q1063" s="23">
        <v>176</v>
      </c>
      <c r="R1063" s="23">
        <v>13</v>
      </c>
      <c r="S1063" s="24" t="s">
        <v>37</v>
      </c>
      <c r="T1063" s="25" t="s">
        <v>37</v>
      </c>
      <c r="U1063" s="25" t="s">
        <v>37</v>
      </c>
      <c r="V1063" s="18">
        <v>34820</v>
      </c>
      <c r="W1063" s="19">
        <v>249205</v>
      </c>
      <c r="X1063" s="19">
        <v>21606</v>
      </c>
    </row>
    <row r="1064" spans="1:24" x14ac:dyDescent="0.2">
      <c r="A1064" s="15">
        <v>2022</v>
      </c>
      <c r="B1064" s="16">
        <v>15349</v>
      </c>
      <c r="C1064" s="17" t="s">
        <v>989</v>
      </c>
      <c r="D1064" s="15" t="s">
        <v>23</v>
      </c>
      <c r="E1064" s="17" t="s">
        <v>24</v>
      </c>
      <c r="F1064" s="15" t="s">
        <v>25</v>
      </c>
      <c r="G1064" s="17" t="s">
        <v>87</v>
      </c>
      <c r="H1064" s="17" t="s">
        <v>27</v>
      </c>
      <c r="I1064" s="17" t="s">
        <v>36</v>
      </c>
      <c r="J1064" s="18">
        <v>570.79999999999995</v>
      </c>
      <c r="K1064" s="19">
        <v>3832</v>
      </c>
      <c r="L1064" s="19">
        <v>507</v>
      </c>
      <c r="M1064" s="20">
        <v>398.3</v>
      </c>
      <c r="N1064" s="21">
        <v>3366</v>
      </c>
      <c r="O1064" s="21">
        <v>130</v>
      </c>
      <c r="P1064" s="22">
        <v>0</v>
      </c>
      <c r="Q1064" s="23">
        <v>0</v>
      </c>
      <c r="R1064" s="23">
        <v>0</v>
      </c>
      <c r="S1064" s="24">
        <v>0</v>
      </c>
      <c r="T1064" s="25">
        <v>0</v>
      </c>
      <c r="U1064" s="25">
        <v>0</v>
      </c>
      <c r="V1064" s="18">
        <v>969.1</v>
      </c>
      <c r="W1064" s="19">
        <v>7198</v>
      </c>
      <c r="X1064" s="19">
        <v>637</v>
      </c>
    </row>
    <row r="1065" spans="1:24" x14ac:dyDescent="0.2">
      <c r="A1065" s="15">
        <v>2022</v>
      </c>
      <c r="B1065" s="16">
        <v>15410</v>
      </c>
      <c r="C1065" s="17" t="s">
        <v>990</v>
      </c>
      <c r="D1065" s="15" t="s">
        <v>23</v>
      </c>
      <c r="E1065" s="17" t="s">
        <v>24</v>
      </c>
      <c r="F1065" s="15" t="s">
        <v>25</v>
      </c>
      <c r="G1065" s="17" t="s">
        <v>33</v>
      </c>
      <c r="H1065" s="17" t="s">
        <v>31</v>
      </c>
      <c r="I1065" s="17" t="s">
        <v>32</v>
      </c>
      <c r="J1065" s="18">
        <v>23005</v>
      </c>
      <c r="K1065" s="19">
        <v>177513</v>
      </c>
      <c r="L1065" s="19">
        <v>10793</v>
      </c>
      <c r="M1065" s="20">
        <v>8914</v>
      </c>
      <c r="N1065" s="21">
        <v>81120</v>
      </c>
      <c r="O1065" s="21">
        <v>1444</v>
      </c>
      <c r="P1065" s="22">
        <v>9810</v>
      </c>
      <c r="Q1065" s="23">
        <v>97325</v>
      </c>
      <c r="R1065" s="23">
        <v>19</v>
      </c>
      <c r="S1065" s="24" t="s">
        <v>37</v>
      </c>
      <c r="T1065" s="25" t="s">
        <v>37</v>
      </c>
      <c r="U1065" s="25" t="s">
        <v>37</v>
      </c>
      <c r="V1065" s="18">
        <v>41729</v>
      </c>
      <c r="W1065" s="19">
        <v>355958</v>
      </c>
      <c r="X1065" s="19">
        <v>12256</v>
      </c>
    </row>
    <row r="1066" spans="1:24" x14ac:dyDescent="0.2">
      <c r="A1066" s="15">
        <v>2022</v>
      </c>
      <c r="B1066" s="16">
        <v>15419</v>
      </c>
      <c r="C1066" s="17" t="s">
        <v>991</v>
      </c>
      <c r="D1066" s="15" t="s">
        <v>23</v>
      </c>
      <c r="E1066" s="17" t="s">
        <v>24</v>
      </c>
      <c r="F1066" s="15" t="s">
        <v>25</v>
      </c>
      <c r="G1066" s="17" t="s">
        <v>89</v>
      </c>
      <c r="H1066" s="17" t="s">
        <v>153</v>
      </c>
      <c r="I1066" s="17" t="s">
        <v>154</v>
      </c>
      <c r="J1066" s="18">
        <v>56515</v>
      </c>
      <c r="K1066" s="19">
        <v>479072</v>
      </c>
      <c r="L1066" s="19">
        <v>33131</v>
      </c>
      <c r="M1066" s="20">
        <v>17226</v>
      </c>
      <c r="N1066" s="21">
        <v>180579</v>
      </c>
      <c r="O1066" s="21">
        <v>2393</v>
      </c>
      <c r="P1066" s="22">
        <v>3138</v>
      </c>
      <c r="Q1066" s="23">
        <v>44928</v>
      </c>
      <c r="R1066" s="23">
        <v>1</v>
      </c>
      <c r="S1066" s="24">
        <v>0</v>
      </c>
      <c r="T1066" s="25">
        <v>0</v>
      </c>
      <c r="U1066" s="25">
        <v>0</v>
      </c>
      <c r="V1066" s="18">
        <v>76879</v>
      </c>
      <c r="W1066" s="19">
        <v>704579</v>
      </c>
      <c r="X1066" s="19">
        <v>35525</v>
      </c>
    </row>
    <row r="1067" spans="1:24" x14ac:dyDescent="0.2">
      <c r="A1067" s="15">
        <v>2022</v>
      </c>
      <c r="B1067" s="16">
        <v>15444</v>
      </c>
      <c r="C1067" s="17" t="s">
        <v>992</v>
      </c>
      <c r="D1067" s="15" t="s">
        <v>23</v>
      </c>
      <c r="E1067" s="17" t="s">
        <v>24</v>
      </c>
      <c r="F1067" s="15" t="s">
        <v>25</v>
      </c>
      <c r="G1067" s="17" t="s">
        <v>195</v>
      </c>
      <c r="H1067" s="17" t="s">
        <v>27</v>
      </c>
      <c r="I1067" s="17" t="s">
        <v>196</v>
      </c>
      <c r="J1067" s="18">
        <v>27920.9</v>
      </c>
      <c r="K1067" s="19">
        <v>256678</v>
      </c>
      <c r="L1067" s="19">
        <v>35091</v>
      </c>
      <c r="M1067" s="20">
        <v>35787.199999999997</v>
      </c>
      <c r="N1067" s="21">
        <v>403474</v>
      </c>
      <c r="O1067" s="21">
        <v>4592</v>
      </c>
      <c r="P1067" s="22">
        <v>8537.1</v>
      </c>
      <c r="Q1067" s="23">
        <v>133603</v>
      </c>
      <c r="R1067" s="23">
        <v>1</v>
      </c>
      <c r="S1067" s="24">
        <v>0</v>
      </c>
      <c r="T1067" s="25">
        <v>0</v>
      </c>
      <c r="U1067" s="25">
        <v>0</v>
      </c>
      <c r="V1067" s="18">
        <v>72245.2</v>
      </c>
      <c r="W1067" s="19">
        <v>793755</v>
      </c>
      <c r="X1067" s="19">
        <v>39684</v>
      </c>
    </row>
    <row r="1068" spans="1:24" x14ac:dyDescent="0.2">
      <c r="A1068" s="15">
        <v>2022</v>
      </c>
      <c r="B1068" s="16">
        <v>15466</v>
      </c>
      <c r="C1068" s="17" t="s">
        <v>993</v>
      </c>
      <c r="D1068" s="15" t="s">
        <v>23</v>
      </c>
      <c r="E1068" s="17" t="s">
        <v>24</v>
      </c>
      <c r="F1068" s="15" t="s">
        <v>25</v>
      </c>
      <c r="G1068" s="17" t="s">
        <v>311</v>
      </c>
      <c r="H1068" s="17" t="s">
        <v>51</v>
      </c>
      <c r="I1068" s="17" t="s">
        <v>470</v>
      </c>
      <c r="J1068" s="18">
        <v>1391226.9</v>
      </c>
      <c r="K1068" s="19">
        <v>9847574</v>
      </c>
      <c r="L1068" s="19">
        <v>1328979</v>
      </c>
      <c r="M1068" s="20">
        <v>1479282.4</v>
      </c>
      <c r="N1068" s="21">
        <v>12881968</v>
      </c>
      <c r="O1068" s="21">
        <v>222440</v>
      </c>
      <c r="P1068" s="22">
        <v>485127.6</v>
      </c>
      <c r="Q1068" s="23">
        <v>5972809</v>
      </c>
      <c r="R1068" s="23">
        <v>311</v>
      </c>
      <c r="S1068" s="24">
        <v>9056.7999999999993</v>
      </c>
      <c r="T1068" s="25">
        <v>91360</v>
      </c>
      <c r="U1068" s="25">
        <v>1</v>
      </c>
      <c r="V1068" s="18">
        <v>3364693.7</v>
      </c>
      <c r="W1068" s="19">
        <v>28793711</v>
      </c>
      <c r="X1068" s="19">
        <v>1551731</v>
      </c>
    </row>
    <row r="1069" spans="1:24" x14ac:dyDescent="0.2">
      <c r="A1069" s="15">
        <v>2022</v>
      </c>
      <c r="B1069" s="16">
        <v>15470</v>
      </c>
      <c r="C1069" s="17" t="s">
        <v>994</v>
      </c>
      <c r="D1069" s="15" t="s">
        <v>23</v>
      </c>
      <c r="E1069" s="17" t="s">
        <v>24</v>
      </c>
      <c r="F1069" s="15" t="s">
        <v>25</v>
      </c>
      <c r="G1069" s="17" t="s">
        <v>72</v>
      </c>
      <c r="H1069" s="17" t="s">
        <v>51</v>
      </c>
      <c r="I1069" s="17" t="s">
        <v>36</v>
      </c>
      <c r="J1069" s="18">
        <v>1429517.1</v>
      </c>
      <c r="K1069" s="19">
        <v>9437169</v>
      </c>
      <c r="L1069" s="19">
        <v>770371</v>
      </c>
      <c r="M1069" s="20">
        <v>1049697.2</v>
      </c>
      <c r="N1069" s="21">
        <v>8317947</v>
      </c>
      <c r="O1069" s="21">
        <v>108288</v>
      </c>
      <c r="P1069" s="22">
        <v>955897.2</v>
      </c>
      <c r="Q1069" s="23">
        <v>9534797</v>
      </c>
      <c r="R1069" s="23">
        <v>2669</v>
      </c>
      <c r="S1069" s="24">
        <v>0</v>
      </c>
      <c r="T1069" s="25">
        <v>0</v>
      </c>
      <c r="U1069" s="25">
        <v>0</v>
      </c>
      <c r="V1069" s="18">
        <v>3435111.5</v>
      </c>
      <c r="W1069" s="19">
        <v>27289913</v>
      </c>
      <c r="X1069" s="19">
        <v>881328</v>
      </c>
    </row>
    <row r="1070" spans="1:24" x14ac:dyDescent="0.2">
      <c r="A1070" s="15">
        <v>2022</v>
      </c>
      <c r="B1070" s="16">
        <v>15472</v>
      </c>
      <c r="C1070" s="17" t="s">
        <v>995</v>
      </c>
      <c r="D1070" s="15" t="s">
        <v>23</v>
      </c>
      <c r="E1070" s="17" t="s">
        <v>24</v>
      </c>
      <c r="F1070" s="15" t="s">
        <v>25</v>
      </c>
      <c r="G1070" s="17" t="s">
        <v>511</v>
      </c>
      <c r="H1070" s="17" t="s">
        <v>51</v>
      </c>
      <c r="I1070" s="17" t="s">
        <v>136</v>
      </c>
      <c r="J1070" s="18">
        <v>730897.2</v>
      </c>
      <c r="K1070" s="19">
        <v>2812800</v>
      </c>
      <c r="L1070" s="19">
        <v>380922</v>
      </c>
      <c r="M1070" s="20">
        <v>209621.7</v>
      </c>
      <c r="N1070" s="21">
        <v>915643</v>
      </c>
      <c r="O1070" s="21">
        <v>53226</v>
      </c>
      <c r="P1070" s="22">
        <v>19260.900000000001</v>
      </c>
      <c r="Q1070" s="23">
        <v>88629</v>
      </c>
      <c r="R1070" s="23">
        <v>1688</v>
      </c>
      <c r="S1070" s="24" t="s">
        <v>37</v>
      </c>
      <c r="T1070" s="25" t="s">
        <v>37</v>
      </c>
      <c r="U1070" s="25" t="s">
        <v>37</v>
      </c>
      <c r="V1070" s="18">
        <v>959779.8</v>
      </c>
      <c r="W1070" s="19">
        <v>3817072</v>
      </c>
      <c r="X1070" s="19">
        <v>435836</v>
      </c>
    </row>
    <row r="1071" spans="1:24" x14ac:dyDescent="0.2">
      <c r="A1071" s="15">
        <v>2022</v>
      </c>
      <c r="B1071" s="16">
        <v>15472</v>
      </c>
      <c r="C1071" s="17" t="s">
        <v>995</v>
      </c>
      <c r="D1071" s="15" t="s">
        <v>112</v>
      </c>
      <c r="E1071" s="17" t="s">
        <v>113</v>
      </c>
      <c r="F1071" s="15" t="s">
        <v>25</v>
      </c>
      <c r="G1071" s="17" t="s">
        <v>511</v>
      </c>
      <c r="H1071" s="17" t="s">
        <v>51</v>
      </c>
      <c r="I1071" s="17" t="s">
        <v>136</v>
      </c>
      <c r="J1071" s="18">
        <v>66245.7</v>
      </c>
      <c r="K1071" s="19">
        <v>573691</v>
      </c>
      <c r="L1071" s="19">
        <v>72257</v>
      </c>
      <c r="M1071" s="20">
        <v>171118.3</v>
      </c>
      <c r="N1071" s="21">
        <v>2112278</v>
      </c>
      <c r="O1071" s="21">
        <v>24787</v>
      </c>
      <c r="P1071" s="22">
        <v>73409.100000000006</v>
      </c>
      <c r="Q1071" s="23">
        <v>1261104</v>
      </c>
      <c r="R1071" s="23">
        <v>1024</v>
      </c>
      <c r="S1071" s="24" t="s">
        <v>37</v>
      </c>
      <c r="T1071" s="25" t="s">
        <v>37</v>
      </c>
      <c r="U1071" s="25" t="s">
        <v>37</v>
      </c>
      <c r="V1071" s="18">
        <v>310773.09999999998</v>
      </c>
      <c r="W1071" s="19">
        <v>3947073</v>
      </c>
      <c r="X1071" s="19">
        <v>98068</v>
      </c>
    </row>
    <row r="1072" spans="1:24" x14ac:dyDescent="0.2">
      <c r="A1072" s="15">
        <v>2022</v>
      </c>
      <c r="B1072" s="16">
        <v>15473</v>
      </c>
      <c r="C1072" s="17" t="s">
        <v>996</v>
      </c>
      <c r="D1072" s="15" t="s">
        <v>23</v>
      </c>
      <c r="E1072" s="17" t="s">
        <v>24</v>
      </c>
      <c r="F1072" s="15" t="s">
        <v>25</v>
      </c>
      <c r="G1072" s="17" t="s">
        <v>258</v>
      </c>
      <c r="H1072" s="17" t="s">
        <v>51</v>
      </c>
      <c r="I1072" s="17" t="s">
        <v>259</v>
      </c>
      <c r="J1072" s="18">
        <v>484699</v>
      </c>
      <c r="K1072" s="19">
        <v>3367993</v>
      </c>
      <c r="L1072" s="19">
        <v>484071</v>
      </c>
      <c r="M1072" s="20">
        <v>443492.6</v>
      </c>
      <c r="N1072" s="21">
        <v>3824847</v>
      </c>
      <c r="O1072" s="21">
        <v>59380</v>
      </c>
      <c r="P1072" s="22">
        <v>130110.9</v>
      </c>
      <c r="Q1072" s="23">
        <v>2324194</v>
      </c>
      <c r="R1072" s="23">
        <v>196</v>
      </c>
      <c r="S1072" s="24">
        <v>0</v>
      </c>
      <c r="T1072" s="25">
        <v>0</v>
      </c>
      <c r="U1072" s="25">
        <v>0</v>
      </c>
      <c r="V1072" s="18">
        <v>1058302.5</v>
      </c>
      <c r="W1072" s="19">
        <v>9517034</v>
      </c>
      <c r="X1072" s="19">
        <v>543647</v>
      </c>
    </row>
    <row r="1073" spans="1:24" x14ac:dyDescent="0.2">
      <c r="A1073" s="15">
        <v>2022</v>
      </c>
      <c r="B1073" s="16">
        <v>15474</v>
      </c>
      <c r="C1073" s="17" t="s">
        <v>997</v>
      </c>
      <c r="D1073" s="15" t="s">
        <v>23</v>
      </c>
      <c r="E1073" s="17" t="s">
        <v>24</v>
      </c>
      <c r="F1073" s="15" t="s">
        <v>25</v>
      </c>
      <c r="G1073" s="17" t="s">
        <v>78</v>
      </c>
      <c r="H1073" s="17" t="s">
        <v>51</v>
      </c>
      <c r="I1073" s="17" t="s">
        <v>77</v>
      </c>
      <c r="J1073" s="18">
        <v>815819.9</v>
      </c>
      <c r="K1073" s="19">
        <v>6618175</v>
      </c>
      <c r="L1073" s="19">
        <v>491335</v>
      </c>
      <c r="M1073" s="20">
        <v>591683.4</v>
      </c>
      <c r="N1073" s="21">
        <v>6449414</v>
      </c>
      <c r="O1073" s="21">
        <v>73278</v>
      </c>
      <c r="P1073" s="22">
        <v>372385</v>
      </c>
      <c r="Q1073" s="23">
        <v>6073176</v>
      </c>
      <c r="R1073" s="23">
        <v>6400</v>
      </c>
      <c r="S1073" s="24">
        <v>0</v>
      </c>
      <c r="T1073" s="25">
        <v>0</v>
      </c>
      <c r="U1073" s="25">
        <v>0</v>
      </c>
      <c r="V1073" s="18">
        <v>1779888.3</v>
      </c>
      <c r="W1073" s="19">
        <v>19140765</v>
      </c>
      <c r="X1073" s="19">
        <v>571013</v>
      </c>
    </row>
    <row r="1074" spans="1:24" x14ac:dyDescent="0.2">
      <c r="A1074" s="15">
        <v>2022</v>
      </c>
      <c r="B1074" s="16">
        <v>15477</v>
      </c>
      <c r="C1074" s="17" t="s">
        <v>998</v>
      </c>
      <c r="D1074" s="15" t="s">
        <v>23</v>
      </c>
      <c r="E1074" s="17" t="s">
        <v>24</v>
      </c>
      <c r="F1074" s="15" t="s">
        <v>25</v>
      </c>
      <c r="G1074" s="17" t="s">
        <v>122</v>
      </c>
      <c r="H1074" s="17" t="s">
        <v>51</v>
      </c>
      <c r="I1074" s="17" t="s">
        <v>32</v>
      </c>
      <c r="J1074" s="18">
        <v>2296478.4</v>
      </c>
      <c r="K1074" s="19">
        <v>13171809</v>
      </c>
      <c r="L1074" s="19">
        <v>1901659</v>
      </c>
      <c r="M1074" s="20">
        <v>1318966.3</v>
      </c>
      <c r="N1074" s="21">
        <v>9866220</v>
      </c>
      <c r="O1074" s="21">
        <v>260913</v>
      </c>
      <c r="P1074" s="22">
        <v>120212.8</v>
      </c>
      <c r="Q1074" s="23">
        <v>1289825</v>
      </c>
      <c r="R1074" s="23">
        <v>6785</v>
      </c>
      <c r="S1074" s="24">
        <v>870.4</v>
      </c>
      <c r="T1074" s="25">
        <v>3450</v>
      </c>
      <c r="U1074" s="25">
        <v>1</v>
      </c>
      <c r="V1074" s="18">
        <v>3736527.9</v>
      </c>
      <c r="W1074" s="19">
        <v>24331304</v>
      </c>
      <c r="X1074" s="19">
        <v>2169358</v>
      </c>
    </row>
    <row r="1075" spans="1:24" x14ac:dyDescent="0.2">
      <c r="A1075" s="15">
        <v>2022</v>
      </c>
      <c r="B1075" s="16">
        <v>15477</v>
      </c>
      <c r="C1075" s="17" t="s">
        <v>998</v>
      </c>
      <c r="D1075" s="15" t="s">
        <v>112</v>
      </c>
      <c r="E1075" s="17" t="s">
        <v>113</v>
      </c>
      <c r="F1075" s="15" t="s">
        <v>25</v>
      </c>
      <c r="G1075" s="17" t="s">
        <v>122</v>
      </c>
      <c r="H1075" s="17" t="s">
        <v>51</v>
      </c>
      <c r="I1075" s="17" t="s">
        <v>32</v>
      </c>
      <c r="J1075" s="18">
        <v>36030.5</v>
      </c>
      <c r="K1075" s="19">
        <v>802903</v>
      </c>
      <c r="L1075" s="19">
        <v>116518</v>
      </c>
      <c r="M1075" s="20">
        <v>565366.19999999995</v>
      </c>
      <c r="N1075" s="21">
        <v>12969727</v>
      </c>
      <c r="O1075" s="21">
        <v>58580</v>
      </c>
      <c r="P1075" s="22">
        <v>109967</v>
      </c>
      <c r="Q1075" s="23">
        <v>2542367</v>
      </c>
      <c r="R1075" s="23">
        <v>1681</v>
      </c>
      <c r="S1075" s="24">
        <v>3875.3</v>
      </c>
      <c r="T1075" s="25">
        <v>177634</v>
      </c>
      <c r="U1075" s="25">
        <v>5</v>
      </c>
      <c r="V1075" s="18">
        <v>715239</v>
      </c>
      <c r="W1075" s="19">
        <v>16492631</v>
      </c>
      <c r="X1075" s="19">
        <v>176784</v>
      </c>
    </row>
    <row r="1076" spans="1:24" x14ac:dyDescent="0.2">
      <c r="A1076" s="15">
        <v>2022</v>
      </c>
      <c r="B1076" s="16">
        <v>15500</v>
      </c>
      <c r="C1076" s="17" t="s">
        <v>999</v>
      </c>
      <c r="D1076" s="15" t="s">
        <v>23</v>
      </c>
      <c r="E1076" s="17" t="s">
        <v>24</v>
      </c>
      <c r="F1076" s="15" t="s">
        <v>25</v>
      </c>
      <c r="G1076" s="17" t="s">
        <v>89</v>
      </c>
      <c r="H1076" s="17" t="s">
        <v>51</v>
      </c>
      <c r="I1076" s="17" t="s">
        <v>90</v>
      </c>
      <c r="J1076" s="18">
        <v>1381833.4</v>
      </c>
      <c r="K1076" s="19">
        <v>11753057</v>
      </c>
      <c r="L1076" s="19">
        <v>1065508</v>
      </c>
      <c r="M1076" s="20">
        <v>998994</v>
      </c>
      <c r="N1076" s="21">
        <v>8741312</v>
      </c>
      <c r="O1076" s="21">
        <v>141559</v>
      </c>
      <c r="P1076" s="22">
        <v>116711.9</v>
      </c>
      <c r="Q1076" s="23">
        <v>1113909</v>
      </c>
      <c r="R1076" s="23">
        <v>3222</v>
      </c>
      <c r="S1076" s="24">
        <v>591.20000000000005</v>
      </c>
      <c r="T1076" s="25">
        <v>5137</v>
      </c>
      <c r="U1076" s="25">
        <v>1</v>
      </c>
      <c r="V1076" s="18">
        <v>2498130.5</v>
      </c>
      <c r="W1076" s="19">
        <v>21613415</v>
      </c>
      <c r="X1076" s="19">
        <v>1210290</v>
      </c>
    </row>
    <row r="1077" spans="1:24" x14ac:dyDescent="0.2">
      <c r="A1077" s="15">
        <v>2022</v>
      </c>
      <c r="B1077" s="16">
        <v>15500</v>
      </c>
      <c r="C1077" s="17" t="s">
        <v>999</v>
      </c>
      <c r="D1077" s="15" t="s">
        <v>112</v>
      </c>
      <c r="E1077" s="17" t="s">
        <v>113</v>
      </c>
      <c r="F1077" s="15" t="s">
        <v>25</v>
      </c>
      <c r="G1077" s="17" t="s">
        <v>89</v>
      </c>
      <c r="H1077" s="17" t="s">
        <v>51</v>
      </c>
      <c r="I1077" s="17" t="s">
        <v>90</v>
      </c>
      <c r="J1077" s="18">
        <v>0</v>
      </c>
      <c r="K1077" s="19">
        <v>0</v>
      </c>
      <c r="L1077" s="19">
        <v>0</v>
      </c>
      <c r="M1077" s="20">
        <v>7718.8</v>
      </c>
      <c r="N1077" s="21">
        <v>325493</v>
      </c>
      <c r="O1077" s="21">
        <v>89</v>
      </c>
      <c r="P1077" s="22">
        <v>14634.2</v>
      </c>
      <c r="Q1077" s="23">
        <v>1975218</v>
      </c>
      <c r="R1077" s="23">
        <v>15</v>
      </c>
      <c r="S1077" s="24">
        <v>0</v>
      </c>
      <c r="T1077" s="25">
        <v>0</v>
      </c>
      <c r="U1077" s="25">
        <v>0</v>
      </c>
      <c r="V1077" s="18">
        <v>22353</v>
      </c>
      <c r="W1077" s="19">
        <v>2300711</v>
      </c>
      <c r="X1077" s="19">
        <v>104</v>
      </c>
    </row>
    <row r="1078" spans="1:24" x14ac:dyDescent="0.2">
      <c r="A1078" s="15">
        <v>2022</v>
      </c>
      <c r="B1078" s="16">
        <v>15507</v>
      </c>
      <c r="C1078" s="17" t="s">
        <v>1000</v>
      </c>
      <c r="D1078" s="15" t="s">
        <v>23</v>
      </c>
      <c r="E1078" s="17" t="s">
        <v>24</v>
      </c>
      <c r="F1078" s="15" t="s">
        <v>25</v>
      </c>
      <c r="G1078" s="17" t="s">
        <v>98</v>
      </c>
      <c r="H1078" s="17" t="s">
        <v>27</v>
      </c>
      <c r="I1078" s="17" t="s">
        <v>28</v>
      </c>
      <c r="J1078" s="18">
        <v>23422</v>
      </c>
      <c r="K1078" s="19">
        <v>177532</v>
      </c>
      <c r="L1078" s="19">
        <v>12299</v>
      </c>
      <c r="M1078" s="20">
        <v>14193</v>
      </c>
      <c r="N1078" s="21">
        <v>105892</v>
      </c>
      <c r="O1078" s="21">
        <v>2778</v>
      </c>
      <c r="P1078" s="22">
        <v>13516</v>
      </c>
      <c r="Q1078" s="23">
        <v>154164</v>
      </c>
      <c r="R1078" s="23">
        <v>11</v>
      </c>
      <c r="S1078" s="24">
        <v>0</v>
      </c>
      <c r="T1078" s="25">
        <v>0</v>
      </c>
      <c r="U1078" s="25">
        <v>0</v>
      </c>
      <c r="V1078" s="18">
        <v>51131</v>
      </c>
      <c r="W1078" s="19">
        <v>437588</v>
      </c>
      <c r="X1078" s="19">
        <v>15088</v>
      </c>
    </row>
    <row r="1079" spans="1:24" x14ac:dyDescent="0.2">
      <c r="A1079" s="15">
        <v>2022</v>
      </c>
      <c r="B1079" s="16">
        <v>15671</v>
      </c>
      <c r="C1079" s="17" t="s">
        <v>1001</v>
      </c>
      <c r="D1079" s="15" t="s">
        <v>23</v>
      </c>
      <c r="E1079" s="17" t="s">
        <v>24</v>
      </c>
      <c r="F1079" s="15" t="s">
        <v>25</v>
      </c>
      <c r="G1079" s="17" t="s">
        <v>67</v>
      </c>
      <c r="H1079" s="17" t="s">
        <v>31</v>
      </c>
      <c r="I1079" s="17" t="s">
        <v>108</v>
      </c>
      <c r="J1079" s="18">
        <v>55279</v>
      </c>
      <c r="K1079" s="19">
        <v>386851</v>
      </c>
      <c r="L1079" s="19">
        <v>30679</v>
      </c>
      <c r="M1079" s="20">
        <v>13561.1</v>
      </c>
      <c r="N1079" s="21">
        <v>118855</v>
      </c>
      <c r="O1079" s="21">
        <v>2579</v>
      </c>
      <c r="P1079" s="22">
        <v>1704.5</v>
      </c>
      <c r="Q1079" s="23">
        <v>19953</v>
      </c>
      <c r="R1079" s="23">
        <v>6</v>
      </c>
      <c r="S1079" s="24" t="s">
        <v>37</v>
      </c>
      <c r="T1079" s="25" t="s">
        <v>37</v>
      </c>
      <c r="U1079" s="25" t="s">
        <v>37</v>
      </c>
      <c r="V1079" s="18">
        <v>70544.600000000006</v>
      </c>
      <c r="W1079" s="19">
        <v>525659</v>
      </c>
      <c r="X1079" s="19">
        <v>33264</v>
      </c>
    </row>
    <row r="1080" spans="1:24" x14ac:dyDescent="0.2">
      <c r="A1080" s="15">
        <v>2022</v>
      </c>
      <c r="B1080" s="16">
        <v>15700</v>
      </c>
      <c r="C1080" s="17" t="s">
        <v>1002</v>
      </c>
      <c r="D1080" s="15" t="s">
        <v>23</v>
      </c>
      <c r="E1080" s="17" t="s">
        <v>24</v>
      </c>
      <c r="F1080" s="15" t="s">
        <v>25</v>
      </c>
      <c r="G1080" s="17" t="s">
        <v>65</v>
      </c>
      <c r="H1080" s="17" t="s">
        <v>31</v>
      </c>
      <c r="I1080" s="17" t="s">
        <v>55</v>
      </c>
      <c r="J1080" s="18">
        <v>30158</v>
      </c>
      <c r="K1080" s="19">
        <v>214462</v>
      </c>
      <c r="L1080" s="19">
        <v>16117</v>
      </c>
      <c r="M1080" s="20">
        <v>8687</v>
      </c>
      <c r="N1080" s="21">
        <v>60686</v>
      </c>
      <c r="O1080" s="21">
        <v>3243</v>
      </c>
      <c r="P1080" s="22">
        <v>1137</v>
      </c>
      <c r="Q1080" s="23">
        <v>12051</v>
      </c>
      <c r="R1080" s="23">
        <v>5</v>
      </c>
      <c r="S1080" s="24" t="s">
        <v>37</v>
      </c>
      <c r="T1080" s="25" t="s">
        <v>37</v>
      </c>
      <c r="U1080" s="25" t="s">
        <v>37</v>
      </c>
      <c r="V1080" s="18">
        <v>39982</v>
      </c>
      <c r="W1080" s="19">
        <v>287199</v>
      </c>
      <c r="X1080" s="19">
        <v>19365</v>
      </c>
    </row>
    <row r="1081" spans="1:24" x14ac:dyDescent="0.2">
      <c r="A1081" s="15">
        <v>2022</v>
      </c>
      <c r="B1081" s="16">
        <v>15746</v>
      </c>
      <c r="C1081" s="17" t="s">
        <v>1003</v>
      </c>
      <c r="D1081" s="15" t="s">
        <v>23</v>
      </c>
      <c r="E1081" s="17" t="s">
        <v>24</v>
      </c>
      <c r="F1081" s="15" t="s">
        <v>25</v>
      </c>
      <c r="G1081" s="17" t="s">
        <v>78</v>
      </c>
      <c r="H1081" s="17" t="s">
        <v>31</v>
      </c>
      <c r="I1081" s="17" t="s">
        <v>77</v>
      </c>
      <c r="J1081" s="18">
        <v>26336</v>
      </c>
      <c r="K1081" s="19">
        <v>220878</v>
      </c>
      <c r="L1081" s="19">
        <v>15458</v>
      </c>
      <c r="M1081" s="20">
        <v>12831</v>
      </c>
      <c r="N1081" s="21">
        <v>103485</v>
      </c>
      <c r="O1081" s="21">
        <v>1916</v>
      </c>
      <c r="P1081" s="22">
        <v>11858</v>
      </c>
      <c r="Q1081" s="23">
        <v>152025</v>
      </c>
      <c r="R1081" s="23">
        <v>4</v>
      </c>
      <c r="S1081" s="24" t="s">
        <v>37</v>
      </c>
      <c r="T1081" s="25" t="s">
        <v>37</v>
      </c>
      <c r="U1081" s="25" t="s">
        <v>37</v>
      </c>
      <c r="V1081" s="18">
        <v>51025</v>
      </c>
      <c r="W1081" s="19">
        <v>476388</v>
      </c>
      <c r="X1081" s="19">
        <v>17378</v>
      </c>
    </row>
    <row r="1082" spans="1:24" x14ac:dyDescent="0.2">
      <c r="A1082" s="15">
        <v>2022</v>
      </c>
      <c r="B1082" s="16">
        <v>15748</v>
      </c>
      <c r="C1082" s="17" t="s">
        <v>1004</v>
      </c>
      <c r="D1082" s="15" t="s">
        <v>23</v>
      </c>
      <c r="E1082" s="17" t="s">
        <v>24</v>
      </c>
      <c r="F1082" s="15" t="s">
        <v>25</v>
      </c>
      <c r="G1082" s="17" t="s">
        <v>203</v>
      </c>
      <c r="H1082" s="17" t="s">
        <v>27</v>
      </c>
      <c r="I1082" s="17" t="s">
        <v>136</v>
      </c>
      <c r="J1082" s="18">
        <v>43930</v>
      </c>
      <c r="K1082" s="19">
        <v>259411</v>
      </c>
      <c r="L1082" s="19">
        <v>28410</v>
      </c>
      <c r="M1082" s="20">
        <v>53088</v>
      </c>
      <c r="N1082" s="21">
        <v>390147</v>
      </c>
      <c r="O1082" s="21">
        <v>2408</v>
      </c>
      <c r="P1082" s="22" t="s">
        <v>37</v>
      </c>
      <c r="Q1082" s="23" t="s">
        <v>37</v>
      </c>
      <c r="R1082" s="23" t="s">
        <v>37</v>
      </c>
      <c r="S1082" s="24" t="s">
        <v>37</v>
      </c>
      <c r="T1082" s="25" t="s">
        <v>37</v>
      </c>
      <c r="U1082" s="25" t="s">
        <v>37</v>
      </c>
      <c r="V1082" s="18">
        <v>97018</v>
      </c>
      <c r="W1082" s="19">
        <v>649558</v>
      </c>
      <c r="X1082" s="19">
        <v>30818</v>
      </c>
    </row>
    <row r="1083" spans="1:24" x14ac:dyDescent="0.2">
      <c r="A1083" s="15">
        <v>2022</v>
      </c>
      <c r="B1083" s="16">
        <v>15776</v>
      </c>
      <c r="C1083" s="17" t="s">
        <v>1005</v>
      </c>
      <c r="D1083" s="15" t="s">
        <v>23</v>
      </c>
      <c r="E1083" s="17" t="s">
        <v>24</v>
      </c>
      <c r="F1083" s="15" t="s">
        <v>25</v>
      </c>
      <c r="G1083" s="17" t="s">
        <v>142</v>
      </c>
      <c r="H1083" s="17" t="s">
        <v>27</v>
      </c>
      <c r="I1083" s="17" t="s">
        <v>143</v>
      </c>
      <c r="J1083" s="18">
        <v>12</v>
      </c>
      <c r="K1083" s="19">
        <v>111</v>
      </c>
      <c r="L1083" s="19">
        <v>9</v>
      </c>
      <c r="M1083" s="20">
        <v>104700</v>
      </c>
      <c r="N1083" s="21">
        <v>1159963</v>
      </c>
      <c r="O1083" s="21">
        <v>1520</v>
      </c>
      <c r="P1083" s="22" t="s">
        <v>37</v>
      </c>
      <c r="Q1083" s="23" t="s">
        <v>37</v>
      </c>
      <c r="R1083" s="23" t="s">
        <v>37</v>
      </c>
      <c r="S1083" s="24" t="s">
        <v>37</v>
      </c>
      <c r="T1083" s="25" t="s">
        <v>37</v>
      </c>
      <c r="U1083" s="25" t="s">
        <v>37</v>
      </c>
      <c r="V1083" s="18">
        <v>104712</v>
      </c>
      <c r="W1083" s="19">
        <v>1160074</v>
      </c>
      <c r="X1083" s="19">
        <v>1529</v>
      </c>
    </row>
    <row r="1084" spans="1:24" x14ac:dyDescent="0.2">
      <c r="A1084" s="15">
        <v>2022</v>
      </c>
      <c r="B1084" s="16">
        <v>15783</v>
      </c>
      <c r="C1084" s="17" t="s">
        <v>1006</v>
      </c>
      <c r="D1084" s="15" t="s">
        <v>23</v>
      </c>
      <c r="E1084" s="17" t="s">
        <v>24</v>
      </c>
      <c r="F1084" s="15" t="s">
        <v>25</v>
      </c>
      <c r="G1084" s="17" t="s">
        <v>57</v>
      </c>
      <c r="H1084" s="17" t="s">
        <v>27</v>
      </c>
      <c r="I1084" s="17" t="s">
        <v>789</v>
      </c>
      <c r="J1084" s="18">
        <v>63382</v>
      </c>
      <c r="K1084" s="19">
        <v>381721</v>
      </c>
      <c r="L1084" s="19">
        <v>38196</v>
      </c>
      <c r="M1084" s="20">
        <v>59137</v>
      </c>
      <c r="N1084" s="21">
        <v>352758</v>
      </c>
      <c r="O1084" s="21">
        <v>6006</v>
      </c>
      <c r="P1084" s="22">
        <v>2338</v>
      </c>
      <c r="Q1084" s="23">
        <v>12254</v>
      </c>
      <c r="R1084" s="23">
        <v>342</v>
      </c>
      <c r="S1084" s="24" t="s">
        <v>37</v>
      </c>
      <c r="T1084" s="25" t="s">
        <v>37</v>
      </c>
      <c r="U1084" s="25" t="s">
        <v>37</v>
      </c>
      <c r="V1084" s="18">
        <v>124857</v>
      </c>
      <c r="W1084" s="19">
        <v>746733</v>
      </c>
      <c r="X1084" s="19">
        <v>44544</v>
      </c>
    </row>
    <row r="1085" spans="1:24" x14ac:dyDescent="0.2">
      <c r="A1085" s="15">
        <v>2022</v>
      </c>
      <c r="B1085" s="16">
        <v>15804</v>
      </c>
      <c r="C1085" s="17" t="s">
        <v>1007</v>
      </c>
      <c r="D1085" s="15" t="s">
        <v>23</v>
      </c>
      <c r="E1085" s="17" t="s">
        <v>24</v>
      </c>
      <c r="F1085" s="15" t="s">
        <v>25</v>
      </c>
      <c r="G1085" s="17" t="s">
        <v>35</v>
      </c>
      <c r="H1085" s="17" t="s">
        <v>27</v>
      </c>
      <c r="I1085" s="17" t="s">
        <v>36</v>
      </c>
      <c r="J1085" s="18">
        <v>5095.8</v>
      </c>
      <c r="K1085" s="19">
        <v>39218</v>
      </c>
      <c r="L1085" s="19">
        <v>4669</v>
      </c>
      <c r="M1085" s="20">
        <v>7280</v>
      </c>
      <c r="N1085" s="21">
        <v>64668</v>
      </c>
      <c r="O1085" s="21">
        <v>738</v>
      </c>
      <c r="P1085" s="22">
        <v>12454.3</v>
      </c>
      <c r="Q1085" s="23">
        <v>131269</v>
      </c>
      <c r="R1085" s="23">
        <v>8</v>
      </c>
      <c r="S1085" s="24">
        <v>0</v>
      </c>
      <c r="T1085" s="25">
        <v>0</v>
      </c>
      <c r="U1085" s="25">
        <v>0</v>
      </c>
      <c r="V1085" s="18">
        <v>24830.1</v>
      </c>
      <c r="W1085" s="19">
        <v>235155</v>
      </c>
      <c r="X1085" s="19">
        <v>5415</v>
      </c>
    </row>
    <row r="1086" spans="1:24" x14ac:dyDescent="0.2">
      <c r="A1086" s="15">
        <v>2022</v>
      </c>
      <c r="B1086" s="16">
        <v>15847</v>
      </c>
      <c r="C1086" s="17" t="s">
        <v>1008</v>
      </c>
      <c r="D1086" s="15" t="s">
        <v>91</v>
      </c>
      <c r="E1086" s="17" t="s">
        <v>24</v>
      </c>
      <c r="F1086" s="15" t="s">
        <v>25</v>
      </c>
      <c r="G1086" s="17" t="s">
        <v>92</v>
      </c>
      <c r="H1086" s="17" t="s">
        <v>41</v>
      </c>
      <c r="I1086" s="17" t="s">
        <v>93</v>
      </c>
      <c r="J1086" s="18">
        <v>3242101.8</v>
      </c>
      <c r="K1086" s="19">
        <v>21460140</v>
      </c>
      <c r="L1086" s="19">
        <v>1562777</v>
      </c>
      <c r="M1086" s="20">
        <v>649538.1</v>
      </c>
      <c r="N1086" s="21">
        <v>5527825</v>
      </c>
      <c r="O1086" s="21">
        <v>111583</v>
      </c>
      <c r="P1086" s="22">
        <v>1465657.7</v>
      </c>
      <c r="Q1086" s="23">
        <v>21532052</v>
      </c>
      <c r="R1086" s="23">
        <v>2013</v>
      </c>
      <c r="S1086" s="24">
        <v>0</v>
      </c>
      <c r="T1086" s="25">
        <v>0</v>
      </c>
      <c r="U1086" s="25">
        <v>0</v>
      </c>
      <c r="V1086" s="18">
        <v>5357297.5999999996</v>
      </c>
      <c r="W1086" s="19">
        <v>48520017</v>
      </c>
      <c r="X1086" s="19">
        <v>1676373</v>
      </c>
    </row>
    <row r="1087" spans="1:24" x14ac:dyDescent="0.2">
      <c r="A1087" s="15">
        <v>2022</v>
      </c>
      <c r="B1087" s="16">
        <v>15978</v>
      </c>
      <c r="C1087" s="17" t="s">
        <v>1009</v>
      </c>
      <c r="D1087" s="15" t="s">
        <v>23</v>
      </c>
      <c r="E1087" s="17" t="s">
        <v>24</v>
      </c>
      <c r="F1087" s="15" t="s">
        <v>25</v>
      </c>
      <c r="G1087" s="17" t="s">
        <v>35</v>
      </c>
      <c r="H1087" s="17" t="s">
        <v>27</v>
      </c>
      <c r="I1087" s="17" t="s">
        <v>36</v>
      </c>
      <c r="J1087" s="18">
        <v>2142.6</v>
      </c>
      <c r="K1087" s="19">
        <v>17112</v>
      </c>
      <c r="L1087" s="19">
        <v>2447</v>
      </c>
      <c r="M1087" s="20">
        <v>4665.6000000000004</v>
      </c>
      <c r="N1087" s="21">
        <v>40954</v>
      </c>
      <c r="O1087" s="21">
        <v>512</v>
      </c>
      <c r="P1087" s="22">
        <v>3959</v>
      </c>
      <c r="Q1087" s="23">
        <v>50701</v>
      </c>
      <c r="R1087" s="23">
        <v>4</v>
      </c>
      <c r="S1087" s="24">
        <v>0</v>
      </c>
      <c r="T1087" s="25">
        <v>0</v>
      </c>
      <c r="U1087" s="25">
        <v>0</v>
      </c>
      <c r="V1087" s="18">
        <v>10767.2</v>
      </c>
      <c r="W1087" s="19">
        <v>108767</v>
      </c>
      <c r="X1087" s="19">
        <v>2963</v>
      </c>
    </row>
    <row r="1088" spans="1:24" x14ac:dyDescent="0.2">
      <c r="A1088" s="15">
        <v>2022</v>
      </c>
      <c r="B1088" s="16">
        <v>15979</v>
      </c>
      <c r="C1088" s="17" t="s">
        <v>1010</v>
      </c>
      <c r="D1088" s="15" t="s">
        <v>23</v>
      </c>
      <c r="E1088" s="17" t="s">
        <v>24</v>
      </c>
      <c r="F1088" s="15" t="s">
        <v>25</v>
      </c>
      <c r="G1088" s="17" t="s">
        <v>89</v>
      </c>
      <c r="H1088" s="17" t="s">
        <v>27</v>
      </c>
      <c r="I1088" s="17" t="s">
        <v>154</v>
      </c>
      <c r="J1088" s="18">
        <v>38419</v>
      </c>
      <c r="K1088" s="19">
        <v>389130</v>
      </c>
      <c r="L1088" s="19">
        <v>25006</v>
      </c>
      <c r="M1088" s="20">
        <v>26876</v>
      </c>
      <c r="N1088" s="21">
        <v>390452</v>
      </c>
      <c r="O1088" s="21">
        <v>1732</v>
      </c>
      <c r="P1088" s="22">
        <v>12343</v>
      </c>
      <c r="Q1088" s="23">
        <v>198947</v>
      </c>
      <c r="R1088" s="23">
        <v>54</v>
      </c>
      <c r="S1088" s="24" t="s">
        <v>37</v>
      </c>
      <c r="T1088" s="25" t="s">
        <v>37</v>
      </c>
      <c r="U1088" s="25" t="s">
        <v>37</v>
      </c>
      <c r="V1088" s="18">
        <v>77638</v>
      </c>
      <c r="W1088" s="19">
        <v>978529</v>
      </c>
      <c r="X1088" s="19">
        <v>26792</v>
      </c>
    </row>
    <row r="1089" spans="1:24" x14ac:dyDescent="0.2">
      <c r="A1089" s="15">
        <v>2022</v>
      </c>
      <c r="B1089" s="16">
        <v>15989</v>
      </c>
      <c r="C1089" s="17" t="s">
        <v>1011</v>
      </c>
      <c r="D1089" s="15" t="s">
        <v>23</v>
      </c>
      <c r="E1089" s="17" t="s">
        <v>24</v>
      </c>
      <c r="F1089" s="15" t="s">
        <v>25</v>
      </c>
      <c r="G1089" s="17" t="s">
        <v>72</v>
      </c>
      <c r="H1089" s="17" t="s">
        <v>27</v>
      </c>
      <c r="I1089" s="17" t="s">
        <v>32</v>
      </c>
      <c r="J1089" s="18">
        <v>21580.7</v>
      </c>
      <c r="K1089" s="19">
        <v>187915</v>
      </c>
      <c r="L1089" s="19">
        <v>16261</v>
      </c>
      <c r="M1089" s="20">
        <v>20077.7</v>
      </c>
      <c r="N1089" s="21">
        <v>169426</v>
      </c>
      <c r="O1089" s="21">
        <v>4876</v>
      </c>
      <c r="P1089" s="22">
        <v>44514.6</v>
      </c>
      <c r="Q1089" s="23">
        <v>513236</v>
      </c>
      <c r="R1089" s="23">
        <v>131</v>
      </c>
      <c r="S1089" s="24" t="s">
        <v>37</v>
      </c>
      <c r="T1089" s="25" t="s">
        <v>37</v>
      </c>
      <c r="U1089" s="25" t="s">
        <v>37</v>
      </c>
      <c r="V1089" s="18">
        <v>86173</v>
      </c>
      <c r="W1089" s="19">
        <v>870577</v>
      </c>
      <c r="X1089" s="19">
        <v>21268</v>
      </c>
    </row>
    <row r="1090" spans="1:24" x14ac:dyDescent="0.2">
      <c r="A1090" s="15">
        <v>2022</v>
      </c>
      <c r="B1090" s="16">
        <v>16057</v>
      </c>
      <c r="C1090" s="17" t="s">
        <v>1012</v>
      </c>
      <c r="D1090" s="15" t="s">
        <v>23</v>
      </c>
      <c r="E1090" s="17" t="s">
        <v>24</v>
      </c>
      <c r="F1090" s="15" t="s">
        <v>25</v>
      </c>
      <c r="G1090" s="17" t="s">
        <v>258</v>
      </c>
      <c r="H1090" s="17" t="s">
        <v>31</v>
      </c>
      <c r="I1090" s="17" t="s">
        <v>418</v>
      </c>
      <c r="J1090" s="18">
        <v>306.3</v>
      </c>
      <c r="K1090" s="19">
        <v>1822</v>
      </c>
      <c r="L1090" s="19">
        <v>239</v>
      </c>
      <c r="M1090" s="20">
        <v>74.400000000000006</v>
      </c>
      <c r="N1090" s="21">
        <v>401</v>
      </c>
      <c r="O1090" s="21">
        <v>68</v>
      </c>
      <c r="P1090" s="22">
        <v>52.4</v>
      </c>
      <c r="Q1090" s="23">
        <v>427</v>
      </c>
      <c r="R1090" s="23">
        <v>16</v>
      </c>
      <c r="S1090" s="24" t="s">
        <v>37</v>
      </c>
      <c r="T1090" s="25" t="s">
        <v>37</v>
      </c>
      <c r="U1090" s="25" t="s">
        <v>37</v>
      </c>
      <c r="V1090" s="18">
        <v>433.1</v>
      </c>
      <c r="W1090" s="19">
        <v>2650</v>
      </c>
      <c r="X1090" s="19">
        <v>323</v>
      </c>
    </row>
    <row r="1091" spans="1:24" x14ac:dyDescent="0.2">
      <c r="A1091" s="15">
        <v>2022</v>
      </c>
      <c r="B1091" s="16">
        <v>16057</v>
      </c>
      <c r="C1091" s="17" t="s">
        <v>1012</v>
      </c>
      <c r="D1091" s="15" t="s">
        <v>23</v>
      </c>
      <c r="E1091" s="17" t="s">
        <v>24</v>
      </c>
      <c r="F1091" s="15" t="s">
        <v>25</v>
      </c>
      <c r="G1091" s="17" t="s">
        <v>92</v>
      </c>
      <c r="H1091" s="17" t="s">
        <v>31</v>
      </c>
      <c r="I1091" s="17" t="s">
        <v>93</v>
      </c>
      <c r="J1091" s="18">
        <v>18026.099999999999</v>
      </c>
      <c r="K1091" s="19">
        <v>102744</v>
      </c>
      <c r="L1091" s="19">
        <v>9023</v>
      </c>
      <c r="M1091" s="20">
        <v>16142.4</v>
      </c>
      <c r="N1091" s="21">
        <v>115330</v>
      </c>
      <c r="O1091" s="21">
        <v>4347</v>
      </c>
      <c r="P1091" s="22">
        <v>26123.4</v>
      </c>
      <c r="Q1091" s="23">
        <v>266411</v>
      </c>
      <c r="R1091" s="23">
        <v>566</v>
      </c>
      <c r="S1091" s="24" t="s">
        <v>37</v>
      </c>
      <c r="T1091" s="25" t="s">
        <v>37</v>
      </c>
      <c r="U1091" s="25" t="s">
        <v>37</v>
      </c>
      <c r="V1091" s="18">
        <v>60291.9</v>
      </c>
      <c r="W1091" s="19">
        <v>484485</v>
      </c>
      <c r="X1091" s="19">
        <v>13936</v>
      </c>
    </row>
    <row r="1092" spans="1:24" x14ac:dyDescent="0.2">
      <c r="A1092" s="15">
        <v>2022</v>
      </c>
      <c r="B1092" s="16">
        <v>16060</v>
      </c>
      <c r="C1092" s="17" t="s">
        <v>1013</v>
      </c>
      <c r="D1092" s="15" t="s">
        <v>23</v>
      </c>
      <c r="E1092" s="17" t="s">
        <v>24</v>
      </c>
      <c r="F1092" s="15" t="s">
        <v>25</v>
      </c>
      <c r="G1092" s="17" t="s">
        <v>35</v>
      </c>
      <c r="H1092" s="17" t="s">
        <v>31</v>
      </c>
      <c r="I1092" s="17" t="s">
        <v>36</v>
      </c>
      <c r="J1092" s="18">
        <v>34419.599999999999</v>
      </c>
      <c r="K1092" s="19">
        <v>241191</v>
      </c>
      <c r="L1092" s="19">
        <v>17964</v>
      </c>
      <c r="M1092" s="20">
        <v>4369.8999999999996</v>
      </c>
      <c r="N1092" s="21">
        <v>36007</v>
      </c>
      <c r="O1092" s="21">
        <v>1084</v>
      </c>
      <c r="P1092" s="22">
        <v>1574</v>
      </c>
      <c r="Q1092" s="23">
        <v>18205</v>
      </c>
      <c r="R1092" s="23">
        <v>13</v>
      </c>
      <c r="S1092" s="24" t="s">
        <v>37</v>
      </c>
      <c r="T1092" s="25" t="s">
        <v>37</v>
      </c>
      <c r="U1092" s="25" t="s">
        <v>37</v>
      </c>
      <c r="V1092" s="18">
        <v>40363.5</v>
      </c>
      <c r="W1092" s="19">
        <v>295403</v>
      </c>
      <c r="X1092" s="19">
        <v>19061</v>
      </c>
    </row>
    <row r="1093" spans="1:24" x14ac:dyDescent="0.2">
      <c r="A1093" s="15">
        <v>2022</v>
      </c>
      <c r="B1093" s="16">
        <v>16063</v>
      </c>
      <c r="C1093" s="17" t="s">
        <v>1014</v>
      </c>
      <c r="D1093" s="15" t="s">
        <v>23</v>
      </c>
      <c r="E1093" s="17" t="s">
        <v>24</v>
      </c>
      <c r="F1093" s="15" t="s">
        <v>25</v>
      </c>
      <c r="G1093" s="17" t="s">
        <v>92</v>
      </c>
      <c r="H1093" s="17" t="s">
        <v>31</v>
      </c>
      <c r="I1093" s="17" t="s">
        <v>77</v>
      </c>
      <c r="J1093" s="18">
        <v>4323</v>
      </c>
      <c r="K1093" s="19">
        <v>38282</v>
      </c>
      <c r="L1093" s="19">
        <v>1233</v>
      </c>
      <c r="M1093" s="20">
        <v>83736</v>
      </c>
      <c r="N1093" s="21">
        <v>852744</v>
      </c>
      <c r="O1093" s="21">
        <v>502</v>
      </c>
      <c r="P1093" s="22" t="s">
        <v>37</v>
      </c>
      <c r="Q1093" s="23" t="s">
        <v>37</v>
      </c>
      <c r="R1093" s="23" t="s">
        <v>37</v>
      </c>
      <c r="S1093" s="24" t="s">
        <v>37</v>
      </c>
      <c r="T1093" s="25" t="s">
        <v>37</v>
      </c>
      <c r="U1093" s="25" t="s">
        <v>37</v>
      </c>
      <c r="V1093" s="18">
        <v>88059</v>
      </c>
      <c r="W1093" s="19">
        <v>891026</v>
      </c>
      <c r="X1093" s="19">
        <v>1735</v>
      </c>
    </row>
    <row r="1094" spans="1:24" x14ac:dyDescent="0.2">
      <c r="A1094" s="15">
        <v>2022</v>
      </c>
      <c r="B1094" s="16">
        <v>16082</v>
      </c>
      <c r="C1094" s="17" t="s">
        <v>1015</v>
      </c>
      <c r="D1094" s="15" t="s">
        <v>23</v>
      </c>
      <c r="E1094" s="17" t="s">
        <v>24</v>
      </c>
      <c r="F1094" s="15" t="s">
        <v>25</v>
      </c>
      <c r="G1094" s="17" t="s">
        <v>35</v>
      </c>
      <c r="H1094" s="17" t="s">
        <v>27</v>
      </c>
      <c r="I1094" s="17" t="s">
        <v>36</v>
      </c>
      <c r="J1094" s="18">
        <v>7401.9</v>
      </c>
      <c r="K1094" s="19">
        <v>52202</v>
      </c>
      <c r="L1094" s="19">
        <v>6454</v>
      </c>
      <c r="M1094" s="20">
        <v>7576.2</v>
      </c>
      <c r="N1094" s="21">
        <v>63446</v>
      </c>
      <c r="O1094" s="21">
        <v>779</v>
      </c>
      <c r="P1094" s="22">
        <v>1684.5</v>
      </c>
      <c r="Q1094" s="23">
        <v>16095</v>
      </c>
      <c r="R1094" s="23">
        <v>4</v>
      </c>
      <c r="S1094" s="24">
        <v>0</v>
      </c>
      <c r="T1094" s="25">
        <v>0</v>
      </c>
      <c r="U1094" s="25">
        <v>0</v>
      </c>
      <c r="V1094" s="18">
        <v>16662.599999999999</v>
      </c>
      <c r="W1094" s="19">
        <v>131743</v>
      </c>
      <c r="X1094" s="19">
        <v>7237</v>
      </c>
    </row>
    <row r="1095" spans="1:24" x14ac:dyDescent="0.2">
      <c r="A1095" s="15">
        <v>2022</v>
      </c>
      <c r="B1095" s="16">
        <v>16088</v>
      </c>
      <c r="C1095" s="17" t="s">
        <v>1016</v>
      </c>
      <c r="D1095" s="15" t="s">
        <v>23</v>
      </c>
      <c r="E1095" s="17" t="s">
        <v>24</v>
      </c>
      <c r="F1095" s="15" t="s">
        <v>25</v>
      </c>
      <c r="G1095" s="17" t="s">
        <v>57</v>
      </c>
      <c r="H1095" s="17" t="s">
        <v>27</v>
      </c>
      <c r="I1095" s="17" t="s">
        <v>58</v>
      </c>
      <c r="J1095" s="18">
        <v>143611</v>
      </c>
      <c r="K1095" s="19">
        <v>795300</v>
      </c>
      <c r="L1095" s="19">
        <v>99639</v>
      </c>
      <c r="M1095" s="20">
        <v>83007</v>
      </c>
      <c r="N1095" s="21">
        <v>465458</v>
      </c>
      <c r="O1095" s="21">
        <v>11936</v>
      </c>
      <c r="P1095" s="22">
        <v>127100</v>
      </c>
      <c r="Q1095" s="23">
        <v>945352</v>
      </c>
      <c r="R1095" s="23">
        <v>660</v>
      </c>
      <c r="S1095" s="24" t="s">
        <v>37</v>
      </c>
      <c r="T1095" s="25" t="s">
        <v>37</v>
      </c>
      <c r="U1095" s="25" t="s">
        <v>37</v>
      </c>
      <c r="V1095" s="18">
        <v>353718</v>
      </c>
      <c r="W1095" s="19">
        <v>2206110</v>
      </c>
      <c r="X1095" s="19">
        <v>112235</v>
      </c>
    </row>
    <row r="1096" spans="1:24" x14ac:dyDescent="0.2">
      <c r="A1096" s="15">
        <v>2022</v>
      </c>
      <c r="B1096" s="16">
        <v>16101</v>
      </c>
      <c r="C1096" s="17" t="s">
        <v>1017</v>
      </c>
      <c r="D1096" s="15" t="s">
        <v>23</v>
      </c>
      <c r="E1096" s="17" t="s">
        <v>24</v>
      </c>
      <c r="F1096" s="15" t="s">
        <v>25</v>
      </c>
      <c r="G1096" s="17" t="s">
        <v>67</v>
      </c>
      <c r="H1096" s="17" t="s">
        <v>31</v>
      </c>
      <c r="I1096" s="17" t="s">
        <v>32</v>
      </c>
      <c r="J1096" s="18">
        <v>27215</v>
      </c>
      <c r="K1096" s="19">
        <v>168037</v>
      </c>
      <c r="L1096" s="19">
        <v>12097</v>
      </c>
      <c r="M1096" s="20">
        <v>8986</v>
      </c>
      <c r="N1096" s="21">
        <v>65346</v>
      </c>
      <c r="O1096" s="21">
        <v>2120</v>
      </c>
      <c r="P1096" s="22">
        <v>2900</v>
      </c>
      <c r="Q1096" s="23">
        <v>34244</v>
      </c>
      <c r="R1096" s="23">
        <v>9</v>
      </c>
      <c r="S1096" s="24" t="s">
        <v>37</v>
      </c>
      <c r="T1096" s="25" t="s">
        <v>37</v>
      </c>
      <c r="U1096" s="25" t="s">
        <v>37</v>
      </c>
      <c r="V1096" s="18">
        <v>39101</v>
      </c>
      <c r="W1096" s="19">
        <v>267627</v>
      </c>
      <c r="X1096" s="19">
        <v>14226</v>
      </c>
    </row>
    <row r="1097" spans="1:24" x14ac:dyDescent="0.2">
      <c r="A1097" s="15">
        <v>2022</v>
      </c>
      <c r="B1097" s="16">
        <v>16146</v>
      </c>
      <c r="C1097" s="17" t="s">
        <v>1018</v>
      </c>
      <c r="D1097" s="15" t="s">
        <v>23</v>
      </c>
      <c r="E1097" s="17" t="s">
        <v>24</v>
      </c>
      <c r="F1097" s="15" t="s">
        <v>25</v>
      </c>
      <c r="G1097" s="17" t="s">
        <v>92</v>
      </c>
      <c r="H1097" s="17" t="s">
        <v>31</v>
      </c>
      <c r="I1097" s="17" t="s">
        <v>93</v>
      </c>
      <c r="J1097" s="18">
        <v>34709.800000000003</v>
      </c>
      <c r="K1097" s="19">
        <v>235720</v>
      </c>
      <c r="L1097" s="19">
        <v>19020</v>
      </c>
      <c r="M1097" s="20">
        <v>12888.2</v>
      </c>
      <c r="N1097" s="21">
        <v>90891</v>
      </c>
      <c r="O1097" s="21">
        <v>1904</v>
      </c>
      <c r="P1097" s="22">
        <v>6866.5</v>
      </c>
      <c r="Q1097" s="23">
        <v>79855</v>
      </c>
      <c r="R1097" s="23">
        <v>13</v>
      </c>
      <c r="S1097" s="24" t="s">
        <v>37</v>
      </c>
      <c r="T1097" s="25" t="s">
        <v>37</v>
      </c>
      <c r="U1097" s="25" t="s">
        <v>37</v>
      </c>
      <c r="V1097" s="18">
        <v>54464.5</v>
      </c>
      <c r="W1097" s="19">
        <v>406466</v>
      </c>
      <c r="X1097" s="19">
        <v>20937</v>
      </c>
    </row>
    <row r="1098" spans="1:24" x14ac:dyDescent="0.2">
      <c r="A1098" s="15">
        <v>2022</v>
      </c>
      <c r="B1098" s="16">
        <v>16177</v>
      </c>
      <c r="C1098" s="17" t="s">
        <v>1019</v>
      </c>
      <c r="D1098" s="15" t="s">
        <v>39</v>
      </c>
      <c r="E1098" s="17" t="s">
        <v>40</v>
      </c>
      <c r="F1098" s="15" t="s">
        <v>25</v>
      </c>
      <c r="G1098" s="17" t="s">
        <v>42</v>
      </c>
      <c r="H1098" s="17" t="s">
        <v>41</v>
      </c>
      <c r="I1098" s="17" t="s">
        <v>43</v>
      </c>
      <c r="J1098" s="18">
        <v>7670.1</v>
      </c>
      <c r="K1098" s="19">
        <v>61375</v>
      </c>
      <c r="L1098" s="19">
        <v>2199</v>
      </c>
      <c r="M1098" s="20">
        <v>4283.7</v>
      </c>
      <c r="N1098" s="21">
        <v>41360</v>
      </c>
      <c r="O1098" s="21">
        <v>566</v>
      </c>
      <c r="P1098" s="22">
        <v>868.3</v>
      </c>
      <c r="Q1098" s="23">
        <v>6960</v>
      </c>
      <c r="R1098" s="23">
        <v>379</v>
      </c>
      <c r="S1098" s="24">
        <v>0</v>
      </c>
      <c r="T1098" s="25">
        <v>0</v>
      </c>
      <c r="U1098" s="25">
        <v>0</v>
      </c>
      <c r="V1098" s="18">
        <v>12822.1</v>
      </c>
      <c r="W1098" s="19">
        <v>109695</v>
      </c>
      <c r="X1098" s="19">
        <v>3144</v>
      </c>
    </row>
    <row r="1099" spans="1:24" x14ac:dyDescent="0.2">
      <c r="A1099" s="15">
        <v>2022</v>
      </c>
      <c r="B1099" s="16">
        <v>16179</v>
      </c>
      <c r="C1099" s="17" t="s">
        <v>1020</v>
      </c>
      <c r="D1099" s="15" t="s">
        <v>23</v>
      </c>
      <c r="E1099" s="17" t="s">
        <v>24</v>
      </c>
      <c r="F1099" s="15" t="s">
        <v>25</v>
      </c>
      <c r="G1099" s="17" t="s">
        <v>124</v>
      </c>
      <c r="H1099" s="17" t="s">
        <v>27</v>
      </c>
      <c r="I1099" s="17" t="s">
        <v>32</v>
      </c>
      <c r="J1099" s="18">
        <v>6218</v>
      </c>
      <c r="K1099" s="19">
        <v>73802</v>
      </c>
      <c r="L1099" s="19">
        <v>5906</v>
      </c>
      <c r="M1099" s="20">
        <v>4893</v>
      </c>
      <c r="N1099" s="21">
        <v>40244</v>
      </c>
      <c r="O1099" s="21">
        <v>1023</v>
      </c>
      <c r="P1099" s="22">
        <v>27466</v>
      </c>
      <c r="Q1099" s="23">
        <v>234429</v>
      </c>
      <c r="R1099" s="23">
        <v>45</v>
      </c>
      <c r="S1099" s="24" t="s">
        <v>37</v>
      </c>
      <c r="T1099" s="25" t="s">
        <v>37</v>
      </c>
      <c r="U1099" s="25" t="s">
        <v>37</v>
      </c>
      <c r="V1099" s="18">
        <v>38577</v>
      </c>
      <c r="W1099" s="19">
        <v>348475</v>
      </c>
      <c r="X1099" s="19">
        <v>6974</v>
      </c>
    </row>
    <row r="1100" spans="1:24" x14ac:dyDescent="0.2">
      <c r="A1100" s="15">
        <v>2022</v>
      </c>
      <c r="B1100" s="16">
        <v>16181</v>
      </c>
      <c r="C1100" s="17" t="s">
        <v>1021</v>
      </c>
      <c r="D1100" s="15" t="s">
        <v>23</v>
      </c>
      <c r="E1100" s="17" t="s">
        <v>24</v>
      </c>
      <c r="F1100" s="15" t="s">
        <v>25</v>
      </c>
      <c r="G1100" s="17" t="s">
        <v>46</v>
      </c>
      <c r="H1100" s="17" t="s">
        <v>27</v>
      </c>
      <c r="I1100" s="17" t="s">
        <v>36</v>
      </c>
      <c r="J1100" s="18">
        <v>58727.9</v>
      </c>
      <c r="K1100" s="19">
        <v>376838</v>
      </c>
      <c r="L1100" s="19">
        <v>53047</v>
      </c>
      <c r="M1100" s="20">
        <v>80783.399999999994</v>
      </c>
      <c r="N1100" s="21">
        <v>674644</v>
      </c>
      <c r="O1100" s="21">
        <v>5134</v>
      </c>
      <c r="P1100" s="22">
        <v>8680.5</v>
      </c>
      <c r="Q1100" s="23">
        <v>75378</v>
      </c>
      <c r="R1100" s="23">
        <v>1</v>
      </c>
      <c r="S1100" s="24" t="s">
        <v>37</v>
      </c>
      <c r="T1100" s="25" t="s">
        <v>37</v>
      </c>
      <c r="U1100" s="25" t="s">
        <v>37</v>
      </c>
      <c r="V1100" s="18">
        <v>148191.79999999999</v>
      </c>
      <c r="W1100" s="19">
        <v>1126860</v>
      </c>
      <c r="X1100" s="19">
        <v>58182</v>
      </c>
    </row>
    <row r="1101" spans="1:24" x14ac:dyDescent="0.2">
      <c r="A1101" s="15">
        <v>2022</v>
      </c>
      <c r="B1101" s="16">
        <v>16183</v>
      </c>
      <c r="C1101" s="17" t="s">
        <v>1022</v>
      </c>
      <c r="D1101" s="15" t="s">
        <v>23</v>
      </c>
      <c r="E1101" s="17" t="s">
        <v>24</v>
      </c>
      <c r="F1101" s="15" t="s">
        <v>25</v>
      </c>
      <c r="G1101" s="17" t="s">
        <v>42</v>
      </c>
      <c r="H1101" s="17" t="s">
        <v>51</v>
      </c>
      <c r="I1101" s="17" t="s">
        <v>43</v>
      </c>
      <c r="J1101" s="18">
        <v>359405.3</v>
      </c>
      <c r="K1101" s="19">
        <v>2276305</v>
      </c>
      <c r="L1101" s="19">
        <v>276292</v>
      </c>
      <c r="M1101" s="20">
        <v>113563.9</v>
      </c>
      <c r="N1101" s="21">
        <v>727772</v>
      </c>
      <c r="O1101" s="21">
        <v>20893</v>
      </c>
      <c r="P1101" s="22">
        <v>6140.7</v>
      </c>
      <c r="Q1101" s="23">
        <v>36897</v>
      </c>
      <c r="R1101" s="23">
        <v>222</v>
      </c>
      <c r="S1101" s="24" t="s">
        <v>37</v>
      </c>
      <c r="T1101" s="25" t="s">
        <v>37</v>
      </c>
      <c r="U1101" s="25" t="s">
        <v>37</v>
      </c>
      <c r="V1101" s="18">
        <v>479109.9</v>
      </c>
      <c r="W1101" s="19">
        <v>3040974</v>
      </c>
      <c r="X1101" s="19">
        <v>297407</v>
      </c>
    </row>
    <row r="1102" spans="1:24" x14ac:dyDescent="0.2">
      <c r="A1102" s="15">
        <v>2022</v>
      </c>
      <c r="B1102" s="16">
        <v>16183</v>
      </c>
      <c r="C1102" s="17" t="s">
        <v>1022</v>
      </c>
      <c r="D1102" s="15" t="s">
        <v>112</v>
      </c>
      <c r="E1102" s="17" t="s">
        <v>113</v>
      </c>
      <c r="F1102" s="15" t="s">
        <v>25</v>
      </c>
      <c r="G1102" s="17" t="s">
        <v>42</v>
      </c>
      <c r="H1102" s="17" t="s">
        <v>51</v>
      </c>
      <c r="I1102" s="17" t="s">
        <v>43</v>
      </c>
      <c r="J1102" s="18">
        <v>52402</v>
      </c>
      <c r="K1102" s="19">
        <v>581768</v>
      </c>
      <c r="L1102" s="19">
        <v>72648</v>
      </c>
      <c r="M1102" s="20">
        <v>136796.20000000001</v>
      </c>
      <c r="N1102" s="21">
        <v>2358991</v>
      </c>
      <c r="O1102" s="21">
        <v>19934</v>
      </c>
      <c r="P1102" s="22">
        <v>39050.800000000003</v>
      </c>
      <c r="Q1102" s="23">
        <v>1042702</v>
      </c>
      <c r="R1102" s="23">
        <v>466</v>
      </c>
      <c r="S1102" s="24" t="s">
        <v>37</v>
      </c>
      <c r="T1102" s="25" t="s">
        <v>37</v>
      </c>
      <c r="U1102" s="25" t="s">
        <v>37</v>
      </c>
      <c r="V1102" s="18">
        <v>228249</v>
      </c>
      <c r="W1102" s="19">
        <v>3983461</v>
      </c>
      <c r="X1102" s="19">
        <v>93048</v>
      </c>
    </row>
    <row r="1103" spans="1:24" x14ac:dyDescent="0.2">
      <c r="A1103" s="15">
        <v>2022</v>
      </c>
      <c r="B1103" s="16">
        <v>16195</v>
      </c>
      <c r="C1103" s="17" t="s">
        <v>1023</v>
      </c>
      <c r="D1103" s="15" t="s">
        <v>23</v>
      </c>
      <c r="E1103" s="17" t="s">
        <v>24</v>
      </c>
      <c r="F1103" s="15" t="s">
        <v>25</v>
      </c>
      <c r="G1103" s="17" t="s">
        <v>48</v>
      </c>
      <c r="H1103" s="17" t="s">
        <v>27</v>
      </c>
      <c r="I1103" s="17" t="s">
        <v>68</v>
      </c>
      <c r="J1103" s="18">
        <v>45106</v>
      </c>
      <c r="K1103" s="19">
        <v>359960</v>
      </c>
      <c r="L1103" s="19">
        <v>36588</v>
      </c>
      <c r="M1103" s="20">
        <v>50578</v>
      </c>
      <c r="N1103" s="21">
        <v>401673</v>
      </c>
      <c r="O1103" s="21">
        <v>3742</v>
      </c>
      <c r="P1103" s="22">
        <v>8737</v>
      </c>
      <c r="Q1103" s="23">
        <v>80916</v>
      </c>
      <c r="R1103" s="23">
        <v>37</v>
      </c>
      <c r="S1103" s="24" t="s">
        <v>37</v>
      </c>
      <c r="T1103" s="25" t="s">
        <v>37</v>
      </c>
      <c r="U1103" s="25" t="s">
        <v>37</v>
      </c>
      <c r="V1103" s="18">
        <v>104421</v>
      </c>
      <c r="W1103" s="19">
        <v>842549</v>
      </c>
      <c r="X1103" s="19">
        <v>40367</v>
      </c>
    </row>
    <row r="1104" spans="1:24" x14ac:dyDescent="0.2">
      <c r="A1104" s="15">
        <v>2022</v>
      </c>
      <c r="B1104" s="16">
        <v>16196</v>
      </c>
      <c r="C1104" s="17" t="s">
        <v>1024</v>
      </c>
      <c r="D1104" s="15" t="s">
        <v>23</v>
      </c>
      <c r="E1104" s="17" t="s">
        <v>24</v>
      </c>
      <c r="F1104" s="15" t="s">
        <v>25</v>
      </c>
      <c r="G1104" s="17" t="s">
        <v>124</v>
      </c>
      <c r="H1104" s="17" t="s">
        <v>31</v>
      </c>
      <c r="I1104" s="17" t="s">
        <v>36</v>
      </c>
      <c r="J1104" s="18">
        <v>12236</v>
      </c>
      <c r="K1104" s="19">
        <v>85884</v>
      </c>
      <c r="L1104" s="19">
        <v>9347</v>
      </c>
      <c r="M1104" s="20">
        <v>9840</v>
      </c>
      <c r="N1104" s="21">
        <v>88918</v>
      </c>
      <c r="O1104" s="21">
        <v>1018</v>
      </c>
      <c r="P1104" s="22">
        <v>4539</v>
      </c>
      <c r="Q1104" s="23">
        <v>45573</v>
      </c>
      <c r="R1104" s="23">
        <v>21</v>
      </c>
      <c r="S1104" s="24" t="s">
        <v>37</v>
      </c>
      <c r="T1104" s="25" t="s">
        <v>37</v>
      </c>
      <c r="U1104" s="25" t="s">
        <v>37</v>
      </c>
      <c r="V1104" s="18">
        <v>26615</v>
      </c>
      <c r="W1104" s="19">
        <v>220375</v>
      </c>
      <c r="X1104" s="19">
        <v>10386</v>
      </c>
    </row>
    <row r="1105" spans="1:24" x14ac:dyDescent="0.2">
      <c r="A1105" s="15">
        <v>2022</v>
      </c>
      <c r="B1105" s="16">
        <v>16196</v>
      </c>
      <c r="C1105" s="17" t="s">
        <v>1024</v>
      </c>
      <c r="D1105" s="15" t="s">
        <v>23</v>
      </c>
      <c r="E1105" s="17" t="s">
        <v>24</v>
      </c>
      <c r="F1105" s="15" t="s">
        <v>25</v>
      </c>
      <c r="G1105" s="17" t="s">
        <v>35</v>
      </c>
      <c r="H1105" s="17" t="s">
        <v>31</v>
      </c>
      <c r="I1105" s="17" t="s">
        <v>36</v>
      </c>
      <c r="J1105" s="18">
        <v>11566</v>
      </c>
      <c r="K1105" s="19">
        <v>84546</v>
      </c>
      <c r="L1105" s="19">
        <v>7211</v>
      </c>
      <c r="M1105" s="20">
        <v>5332</v>
      </c>
      <c r="N1105" s="21">
        <v>53138</v>
      </c>
      <c r="O1105" s="21">
        <v>408</v>
      </c>
      <c r="P1105" s="22">
        <v>11720</v>
      </c>
      <c r="Q1105" s="23">
        <v>179678</v>
      </c>
      <c r="R1105" s="23">
        <v>76</v>
      </c>
      <c r="S1105" s="24" t="s">
        <v>37</v>
      </c>
      <c r="T1105" s="25" t="s">
        <v>37</v>
      </c>
      <c r="U1105" s="25" t="s">
        <v>37</v>
      </c>
      <c r="V1105" s="18">
        <v>28618</v>
      </c>
      <c r="W1105" s="19">
        <v>317362</v>
      </c>
      <c r="X1105" s="19">
        <v>7695</v>
      </c>
    </row>
    <row r="1106" spans="1:24" x14ac:dyDescent="0.2">
      <c r="A1106" s="15">
        <v>2022</v>
      </c>
      <c r="B1106" s="16">
        <v>16213</v>
      </c>
      <c r="C1106" s="17" t="s">
        <v>1025</v>
      </c>
      <c r="D1106" s="15" t="s">
        <v>23</v>
      </c>
      <c r="E1106" s="17" t="s">
        <v>24</v>
      </c>
      <c r="F1106" s="15" t="s">
        <v>25</v>
      </c>
      <c r="G1106" s="17" t="s">
        <v>122</v>
      </c>
      <c r="H1106" s="17" t="s">
        <v>51</v>
      </c>
      <c r="I1106" s="17" t="s">
        <v>32</v>
      </c>
      <c r="J1106" s="18">
        <v>122834.6</v>
      </c>
      <c r="K1106" s="19">
        <v>697562</v>
      </c>
      <c r="L1106" s="19">
        <v>62028</v>
      </c>
      <c r="M1106" s="20">
        <v>50557</v>
      </c>
      <c r="N1106" s="21">
        <v>310838</v>
      </c>
      <c r="O1106" s="21">
        <v>7770</v>
      </c>
      <c r="P1106" s="22">
        <v>1220.7</v>
      </c>
      <c r="Q1106" s="23">
        <v>7623</v>
      </c>
      <c r="R1106" s="23">
        <v>12</v>
      </c>
      <c r="S1106" s="24">
        <v>0</v>
      </c>
      <c r="T1106" s="25">
        <v>0</v>
      </c>
      <c r="U1106" s="25">
        <v>0</v>
      </c>
      <c r="V1106" s="18">
        <v>174612.3</v>
      </c>
      <c r="W1106" s="19">
        <v>1016023</v>
      </c>
      <c r="X1106" s="19">
        <v>69810</v>
      </c>
    </row>
    <row r="1107" spans="1:24" x14ac:dyDescent="0.2">
      <c r="A1107" s="15">
        <v>2022</v>
      </c>
      <c r="B1107" s="16">
        <v>16213</v>
      </c>
      <c r="C1107" s="17" t="s">
        <v>1025</v>
      </c>
      <c r="D1107" s="15" t="s">
        <v>112</v>
      </c>
      <c r="E1107" s="17" t="s">
        <v>113</v>
      </c>
      <c r="F1107" s="15" t="s">
        <v>25</v>
      </c>
      <c r="G1107" s="17" t="s">
        <v>122</v>
      </c>
      <c r="H1107" s="17" t="s">
        <v>51</v>
      </c>
      <c r="I1107" s="17" t="s">
        <v>43</v>
      </c>
      <c r="J1107" s="18">
        <v>600</v>
      </c>
      <c r="K1107" s="19">
        <v>6529</v>
      </c>
      <c r="L1107" s="19">
        <v>636</v>
      </c>
      <c r="M1107" s="20">
        <v>1646.8</v>
      </c>
      <c r="N1107" s="21">
        <v>20772</v>
      </c>
      <c r="O1107" s="21">
        <v>191</v>
      </c>
      <c r="P1107" s="22">
        <v>325.3</v>
      </c>
      <c r="Q1107" s="23">
        <v>2880</v>
      </c>
      <c r="R1107" s="23">
        <v>2</v>
      </c>
      <c r="S1107" s="24">
        <v>0</v>
      </c>
      <c r="T1107" s="25">
        <v>0</v>
      </c>
      <c r="U1107" s="25">
        <v>0</v>
      </c>
      <c r="V1107" s="18">
        <v>2572.1</v>
      </c>
      <c r="W1107" s="19">
        <v>30181</v>
      </c>
      <c r="X1107" s="19">
        <v>829</v>
      </c>
    </row>
    <row r="1108" spans="1:24" x14ac:dyDescent="0.2">
      <c r="A1108" s="15">
        <v>2022</v>
      </c>
      <c r="B1108" s="16">
        <v>16213</v>
      </c>
      <c r="C1108" s="17" t="s">
        <v>1025</v>
      </c>
      <c r="D1108" s="15" t="s">
        <v>112</v>
      </c>
      <c r="E1108" s="17" t="s">
        <v>113</v>
      </c>
      <c r="F1108" s="15" t="s">
        <v>25</v>
      </c>
      <c r="G1108" s="17" t="s">
        <v>122</v>
      </c>
      <c r="H1108" s="17" t="s">
        <v>51</v>
      </c>
      <c r="I1108" s="17" t="s">
        <v>32</v>
      </c>
      <c r="J1108" s="18">
        <v>2932.5</v>
      </c>
      <c r="K1108" s="19">
        <v>37888</v>
      </c>
      <c r="L1108" s="19">
        <v>2431</v>
      </c>
      <c r="M1108" s="20">
        <v>23222.3</v>
      </c>
      <c r="N1108" s="21">
        <v>446563</v>
      </c>
      <c r="O1108" s="21">
        <v>1450</v>
      </c>
      <c r="P1108" s="22">
        <v>232.1</v>
      </c>
      <c r="Q1108" s="23">
        <v>3894</v>
      </c>
      <c r="R1108" s="23">
        <v>6</v>
      </c>
      <c r="S1108" s="24">
        <v>0</v>
      </c>
      <c r="T1108" s="25">
        <v>0</v>
      </c>
      <c r="U1108" s="25">
        <v>0</v>
      </c>
      <c r="V1108" s="18">
        <v>26386.9</v>
      </c>
      <c r="W1108" s="19">
        <v>488345</v>
      </c>
      <c r="X1108" s="19">
        <v>3887</v>
      </c>
    </row>
    <row r="1109" spans="1:24" x14ac:dyDescent="0.2">
      <c r="A1109" s="15">
        <v>2022</v>
      </c>
      <c r="B1109" s="16">
        <v>16223</v>
      </c>
      <c r="C1109" s="17" t="s">
        <v>1026</v>
      </c>
      <c r="D1109" s="15" t="s">
        <v>23</v>
      </c>
      <c r="E1109" s="17" t="s">
        <v>24</v>
      </c>
      <c r="F1109" s="15" t="s">
        <v>25</v>
      </c>
      <c r="G1109" s="17" t="s">
        <v>98</v>
      </c>
      <c r="H1109" s="17" t="s">
        <v>27</v>
      </c>
      <c r="I1109" s="17" t="s">
        <v>28</v>
      </c>
      <c r="J1109" s="18">
        <v>22391</v>
      </c>
      <c r="K1109" s="19">
        <v>172004</v>
      </c>
      <c r="L1109" s="19">
        <v>11929</v>
      </c>
      <c r="M1109" s="20">
        <v>12192</v>
      </c>
      <c r="N1109" s="21">
        <v>86825</v>
      </c>
      <c r="O1109" s="21">
        <v>3228</v>
      </c>
      <c r="P1109" s="22">
        <v>3678</v>
      </c>
      <c r="Q1109" s="23">
        <v>47264</v>
      </c>
      <c r="R1109" s="23">
        <v>5</v>
      </c>
      <c r="S1109" s="24">
        <v>0</v>
      </c>
      <c r="T1109" s="25">
        <v>0</v>
      </c>
      <c r="U1109" s="25">
        <v>0</v>
      </c>
      <c r="V1109" s="18">
        <v>38261</v>
      </c>
      <c r="W1109" s="19">
        <v>306093</v>
      </c>
      <c r="X1109" s="19">
        <v>15162</v>
      </c>
    </row>
    <row r="1110" spans="1:24" x14ac:dyDescent="0.2">
      <c r="A1110" s="15">
        <v>2022</v>
      </c>
      <c r="B1110" s="16">
        <v>16226</v>
      </c>
      <c r="C1110" s="17" t="s">
        <v>1027</v>
      </c>
      <c r="D1110" s="15" t="s">
        <v>23</v>
      </c>
      <c r="E1110" s="17" t="s">
        <v>24</v>
      </c>
      <c r="F1110" s="15" t="s">
        <v>25</v>
      </c>
      <c r="G1110" s="17" t="s">
        <v>67</v>
      </c>
      <c r="H1110" s="17" t="s">
        <v>27</v>
      </c>
      <c r="I1110" s="17" t="s">
        <v>108</v>
      </c>
      <c r="J1110" s="18">
        <v>37729</v>
      </c>
      <c r="K1110" s="19">
        <v>313889</v>
      </c>
      <c r="L1110" s="19">
        <v>25018</v>
      </c>
      <c r="M1110" s="20">
        <v>25619</v>
      </c>
      <c r="N1110" s="21">
        <v>230344</v>
      </c>
      <c r="O1110" s="21">
        <v>3941</v>
      </c>
      <c r="P1110" s="22">
        <v>11179</v>
      </c>
      <c r="Q1110" s="23">
        <v>139402</v>
      </c>
      <c r="R1110" s="23">
        <v>33</v>
      </c>
      <c r="S1110" s="24" t="s">
        <v>37</v>
      </c>
      <c r="T1110" s="25" t="s">
        <v>37</v>
      </c>
      <c r="U1110" s="25" t="s">
        <v>37</v>
      </c>
      <c r="V1110" s="18">
        <v>74527</v>
      </c>
      <c r="W1110" s="19">
        <v>683635</v>
      </c>
      <c r="X1110" s="19">
        <v>28992</v>
      </c>
    </row>
    <row r="1111" spans="1:24" x14ac:dyDescent="0.2">
      <c r="A1111" s="15">
        <v>2022</v>
      </c>
      <c r="B1111" s="16">
        <v>16259</v>
      </c>
      <c r="C1111" s="17" t="s">
        <v>1028</v>
      </c>
      <c r="D1111" s="15" t="s">
        <v>23</v>
      </c>
      <c r="E1111" s="17" t="s">
        <v>24</v>
      </c>
      <c r="F1111" s="15" t="s">
        <v>25</v>
      </c>
      <c r="G1111" s="17" t="s">
        <v>175</v>
      </c>
      <c r="H1111" s="17" t="s">
        <v>27</v>
      </c>
      <c r="I1111" s="17" t="s">
        <v>36</v>
      </c>
      <c r="J1111" s="18">
        <v>10647</v>
      </c>
      <c r="K1111" s="19">
        <v>105916</v>
      </c>
      <c r="L1111" s="19">
        <v>8059</v>
      </c>
      <c r="M1111" s="20">
        <v>4949</v>
      </c>
      <c r="N1111" s="21">
        <v>56356</v>
      </c>
      <c r="O1111" s="21">
        <v>1429</v>
      </c>
      <c r="P1111" s="22">
        <v>11314</v>
      </c>
      <c r="Q1111" s="23">
        <v>148165</v>
      </c>
      <c r="R1111" s="23">
        <v>107</v>
      </c>
      <c r="S1111" s="24" t="s">
        <v>37</v>
      </c>
      <c r="T1111" s="25" t="s">
        <v>37</v>
      </c>
      <c r="U1111" s="25" t="s">
        <v>37</v>
      </c>
      <c r="V1111" s="18">
        <v>26910</v>
      </c>
      <c r="W1111" s="19">
        <v>310437</v>
      </c>
      <c r="X1111" s="19">
        <v>9595</v>
      </c>
    </row>
    <row r="1112" spans="1:24" x14ac:dyDescent="0.2">
      <c r="A1112" s="15">
        <v>2022</v>
      </c>
      <c r="B1112" s="16">
        <v>16286</v>
      </c>
      <c r="C1112" s="17" t="s">
        <v>1029</v>
      </c>
      <c r="D1112" s="15" t="s">
        <v>23</v>
      </c>
      <c r="E1112" s="17" t="s">
        <v>24</v>
      </c>
      <c r="F1112" s="15" t="s">
        <v>25</v>
      </c>
      <c r="G1112" s="17" t="s">
        <v>173</v>
      </c>
      <c r="H1112" s="17" t="s">
        <v>31</v>
      </c>
      <c r="I1112" s="17" t="s">
        <v>77</v>
      </c>
      <c r="J1112" s="18">
        <v>6826</v>
      </c>
      <c r="K1112" s="19">
        <v>68750</v>
      </c>
      <c r="L1112" s="19">
        <v>4823</v>
      </c>
      <c r="M1112" s="20">
        <v>2015</v>
      </c>
      <c r="N1112" s="21">
        <v>22312</v>
      </c>
      <c r="O1112" s="21">
        <v>766</v>
      </c>
      <c r="P1112" s="22">
        <v>81.5</v>
      </c>
      <c r="Q1112" s="23">
        <v>792</v>
      </c>
      <c r="R1112" s="23">
        <v>23</v>
      </c>
      <c r="S1112" s="24">
        <v>0</v>
      </c>
      <c r="T1112" s="25">
        <v>0</v>
      </c>
      <c r="U1112" s="25">
        <v>0</v>
      </c>
      <c r="V1112" s="18">
        <v>8922.5</v>
      </c>
      <c r="W1112" s="19">
        <v>91854</v>
      </c>
      <c r="X1112" s="19">
        <v>5612</v>
      </c>
    </row>
    <row r="1113" spans="1:24" x14ac:dyDescent="0.2">
      <c r="A1113" s="15">
        <v>2022</v>
      </c>
      <c r="B1113" s="16">
        <v>16295</v>
      </c>
      <c r="C1113" s="17" t="s">
        <v>1030</v>
      </c>
      <c r="D1113" s="15" t="s">
        <v>23</v>
      </c>
      <c r="E1113" s="17" t="s">
        <v>24</v>
      </c>
      <c r="F1113" s="15" t="s">
        <v>25</v>
      </c>
      <c r="G1113" s="17" t="s">
        <v>57</v>
      </c>
      <c r="H1113" s="17" t="s">
        <v>27</v>
      </c>
      <c r="I1113" s="17" t="s">
        <v>789</v>
      </c>
      <c r="J1113" s="18">
        <v>82089.3</v>
      </c>
      <c r="K1113" s="19">
        <v>503863</v>
      </c>
      <c r="L1113" s="19">
        <v>59755</v>
      </c>
      <c r="M1113" s="20">
        <v>60832</v>
      </c>
      <c r="N1113" s="21">
        <v>416158</v>
      </c>
      <c r="O1113" s="21">
        <v>7154</v>
      </c>
      <c r="P1113" s="22">
        <v>28295.4</v>
      </c>
      <c r="Q1113" s="23">
        <v>255022</v>
      </c>
      <c r="R1113" s="23">
        <v>32</v>
      </c>
      <c r="S1113" s="24" t="s">
        <v>37</v>
      </c>
      <c r="T1113" s="25" t="s">
        <v>37</v>
      </c>
      <c r="U1113" s="25" t="s">
        <v>37</v>
      </c>
      <c r="V1113" s="18">
        <v>171216.7</v>
      </c>
      <c r="W1113" s="19">
        <v>1175043</v>
      </c>
      <c r="X1113" s="19">
        <v>66941</v>
      </c>
    </row>
    <row r="1114" spans="1:24" x14ac:dyDescent="0.2">
      <c r="A1114" s="15">
        <v>2022</v>
      </c>
      <c r="B1114" s="16">
        <v>16368</v>
      </c>
      <c r="C1114" s="17" t="s">
        <v>1031</v>
      </c>
      <c r="D1114" s="15" t="s">
        <v>23</v>
      </c>
      <c r="E1114" s="17" t="s">
        <v>24</v>
      </c>
      <c r="F1114" s="15" t="s">
        <v>25</v>
      </c>
      <c r="G1114" s="17" t="s">
        <v>46</v>
      </c>
      <c r="H1114" s="17" t="s">
        <v>31</v>
      </c>
      <c r="I1114" s="17" t="s">
        <v>36</v>
      </c>
      <c r="J1114" s="18">
        <v>26549</v>
      </c>
      <c r="K1114" s="19">
        <v>209829</v>
      </c>
      <c r="L1114" s="19">
        <v>14021</v>
      </c>
      <c r="M1114" s="20">
        <v>2846</v>
      </c>
      <c r="N1114" s="21">
        <v>23363</v>
      </c>
      <c r="O1114" s="21">
        <v>795</v>
      </c>
      <c r="P1114" s="22">
        <v>1658</v>
      </c>
      <c r="Q1114" s="23">
        <v>17523</v>
      </c>
      <c r="R1114" s="23">
        <v>273</v>
      </c>
      <c r="S1114" s="24" t="s">
        <v>37</v>
      </c>
      <c r="T1114" s="25" t="s">
        <v>37</v>
      </c>
      <c r="U1114" s="25" t="s">
        <v>37</v>
      </c>
      <c r="V1114" s="18">
        <v>31053</v>
      </c>
      <c r="W1114" s="19">
        <v>250715</v>
      </c>
      <c r="X1114" s="19">
        <v>15089</v>
      </c>
    </row>
    <row r="1115" spans="1:24" x14ac:dyDescent="0.2">
      <c r="A1115" s="15">
        <v>2022</v>
      </c>
      <c r="B1115" s="16">
        <v>16382</v>
      </c>
      <c r="C1115" s="17" t="s">
        <v>1032</v>
      </c>
      <c r="D1115" s="15" t="s">
        <v>23</v>
      </c>
      <c r="E1115" s="17" t="s">
        <v>24</v>
      </c>
      <c r="F1115" s="15" t="s">
        <v>25</v>
      </c>
      <c r="G1115" s="17" t="s">
        <v>78</v>
      </c>
      <c r="H1115" s="17" t="s">
        <v>31</v>
      </c>
      <c r="I1115" s="17" t="s">
        <v>77</v>
      </c>
      <c r="J1115" s="18">
        <v>16077.5</v>
      </c>
      <c r="K1115" s="19">
        <v>128954</v>
      </c>
      <c r="L1115" s="19">
        <v>8885</v>
      </c>
      <c r="M1115" s="20">
        <v>27781.1</v>
      </c>
      <c r="N1115" s="21">
        <v>235396</v>
      </c>
      <c r="O1115" s="21">
        <v>3543</v>
      </c>
      <c r="P1115" s="22">
        <v>11966.8</v>
      </c>
      <c r="Q1115" s="23">
        <v>159589</v>
      </c>
      <c r="R1115" s="23">
        <v>11</v>
      </c>
      <c r="S1115" s="24" t="s">
        <v>37</v>
      </c>
      <c r="T1115" s="25" t="s">
        <v>37</v>
      </c>
      <c r="U1115" s="25" t="s">
        <v>37</v>
      </c>
      <c r="V1115" s="18">
        <v>55825.4</v>
      </c>
      <c r="W1115" s="19">
        <v>523939</v>
      </c>
      <c r="X1115" s="19">
        <v>12439</v>
      </c>
    </row>
    <row r="1116" spans="1:24" x14ac:dyDescent="0.2">
      <c r="A1116" s="15">
        <v>2022</v>
      </c>
      <c r="B1116" s="16">
        <v>16458</v>
      </c>
      <c r="C1116" s="17" t="s">
        <v>1033</v>
      </c>
      <c r="D1116" s="15" t="s">
        <v>23</v>
      </c>
      <c r="E1116" s="17" t="s">
        <v>24</v>
      </c>
      <c r="F1116" s="15" t="s">
        <v>25</v>
      </c>
      <c r="G1116" s="17" t="s">
        <v>54</v>
      </c>
      <c r="H1116" s="17" t="s">
        <v>27</v>
      </c>
      <c r="I1116" s="17" t="s">
        <v>28</v>
      </c>
      <c r="J1116" s="18">
        <v>6898</v>
      </c>
      <c r="K1116" s="19">
        <v>51390</v>
      </c>
      <c r="L1116" s="19">
        <v>3957</v>
      </c>
      <c r="M1116" s="20">
        <v>8706</v>
      </c>
      <c r="N1116" s="21">
        <v>63472</v>
      </c>
      <c r="O1116" s="21">
        <v>1135</v>
      </c>
      <c r="P1116" s="22">
        <v>1418</v>
      </c>
      <c r="Q1116" s="23">
        <v>18991</v>
      </c>
      <c r="R1116" s="23">
        <v>1</v>
      </c>
      <c r="S1116" s="24">
        <v>0</v>
      </c>
      <c r="T1116" s="25">
        <v>0</v>
      </c>
      <c r="U1116" s="25">
        <v>0</v>
      </c>
      <c r="V1116" s="18">
        <v>17022</v>
      </c>
      <c r="W1116" s="19">
        <v>133853</v>
      </c>
      <c r="X1116" s="19">
        <v>5093</v>
      </c>
    </row>
    <row r="1117" spans="1:24" x14ac:dyDescent="0.2">
      <c r="A1117" s="15">
        <v>2022</v>
      </c>
      <c r="B1117" s="16">
        <v>16459</v>
      </c>
      <c r="C1117" s="17" t="s">
        <v>1034</v>
      </c>
      <c r="D1117" s="15" t="s">
        <v>23</v>
      </c>
      <c r="E1117" s="17" t="s">
        <v>24</v>
      </c>
      <c r="F1117" s="15" t="s">
        <v>25</v>
      </c>
      <c r="G1117" s="17" t="s">
        <v>104</v>
      </c>
      <c r="H1117" s="17" t="s">
        <v>27</v>
      </c>
      <c r="I1117" s="17" t="s">
        <v>28</v>
      </c>
      <c r="J1117" s="18">
        <v>4705</v>
      </c>
      <c r="K1117" s="19">
        <v>39244</v>
      </c>
      <c r="L1117" s="19">
        <v>3292</v>
      </c>
      <c r="M1117" s="20">
        <v>5339</v>
      </c>
      <c r="N1117" s="21">
        <v>42752</v>
      </c>
      <c r="O1117" s="21">
        <v>858</v>
      </c>
      <c r="P1117" s="22">
        <v>3446</v>
      </c>
      <c r="Q1117" s="23">
        <v>40061</v>
      </c>
      <c r="R1117" s="23">
        <v>4</v>
      </c>
      <c r="S1117" s="24">
        <v>0</v>
      </c>
      <c r="T1117" s="25">
        <v>0</v>
      </c>
      <c r="U1117" s="25">
        <v>0</v>
      </c>
      <c r="V1117" s="18">
        <v>13490</v>
      </c>
      <c r="W1117" s="19">
        <v>122057</v>
      </c>
      <c r="X1117" s="19">
        <v>4154</v>
      </c>
    </row>
    <row r="1118" spans="1:24" x14ac:dyDescent="0.2">
      <c r="A1118" s="15">
        <v>2022</v>
      </c>
      <c r="B1118" s="16">
        <v>16461</v>
      </c>
      <c r="C1118" s="17" t="s">
        <v>1035</v>
      </c>
      <c r="D1118" s="15" t="s">
        <v>23</v>
      </c>
      <c r="E1118" s="17" t="s">
        <v>24</v>
      </c>
      <c r="F1118" s="15" t="s">
        <v>25</v>
      </c>
      <c r="G1118" s="17" t="s">
        <v>92</v>
      </c>
      <c r="H1118" s="17" t="s">
        <v>31</v>
      </c>
      <c r="I1118" s="17" t="s">
        <v>77</v>
      </c>
      <c r="J1118" s="18">
        <v>43528.7</v>
      </c>
      <c r="K1118" s="19">
        <v>297675</v>
      </c>
      <c r="L1118" s="19">
        <v>18087</v>
      </c>
      <c r="M1118" s="20">
        <v>15611.3</v>
      </c>
      <c r="N1118" s="21">
        <v>101027</v>
      </c>
      <c r="O1118" s="21">
        <v>5066</v>
      </c>
      <c r="P1118" s="22">
        <v>13458.3</v>
      </c>
      <c r="Q1118" s="23">
        <v>160789</v>
      </c>
      <c r="R1118" s="23">
        <v>27</v>
      </c>
      <c r="S1118" s="24" t="s">
        <v>37</v>
      </c>
      <c r="T1118" s="25" t="s">
        <v>37</v>
      </c>
      <c r="U1118" s="25" t="s">
        <v>37</v>
      </c>
      <c r="V1118" s="18">
        <v>72598.3</v>
      </c>
      <c r="W1118" s="19">
        <v>559491</v>
      </c>
      <c r="X1118" s="19">
        <v>23180</v>
      </c>
    </row>
    <row r="1119" spans="1:24" x14ac:dyDescent="0.2">
      <c r="A1119" s="15">
        <v>2022</v>
      </c>
      <c r="B1119" s="16">
        <v>16463</v>
      </c>
      <c r="C1119" s="17" t="s">
        <v>1036</v>
      </c>
      <c r="D1119" s="15" t="s">
        <v>23</v>
      </c>
      <c r="E1119" s="17" t="s">
        <v>24</v>
      </c>
      <c r="F1119" s="15" t="s">
        <v>25</v>
      </c>
      <c r="G1119" s="17" t="s">
        <v>80</v>
      </c>
      <c r="H1119" s="17" t="s">
        <v>27</v>
      </c>
      <c r="I1119" s="17" t="s">
        <v>36</v>
      </c>
      <c r="J1119" s="18">
        <v>4866</v>
      </c>
      <c r="K1119" s="19">
        <v>110804</v>
      </c>
      <c r="L1119" s="19">
        <v>9608</v>
      </c>
      <c r="M1119" s="20">
        <v>5146</v>
      </c>
      <c r="N1119" s="21">
        <v>170754</v>
      </c>
      <c r="O1119" s="21">
        <v>1907</v>
      </c>
      <c r="P1119" s="22">
        <v>667</v>
      </c>
      <c r="Q1119" s="23">
        <v>11461</v>
      </c>
      <c r="R1119" s="23">
        <v>16</v>
      </c>
      <c r="S1119" s="24" t="s">
        <v>37</v>
      </c>
      <c r="T1119" s="25" t="s">
        <v>37</v>
      </c>
      <c r="U1119" s="25" t="s">
        <v>37</v>
      </c>
      <c r="V1119" s="18">
        <v>10679</v>
      </c>
      <c r="W1119" s="19">
        <v>293019</v>
      </c>
      <c r="X1119" s="19">
        <v>11531</v>
      </c>
    </row>
    <row r="1120" spans="1:24" x14ac:dyDescent="0.2">
      <c r="A1120" s="15">
        <v>2022</v>
      </c>
      <c r="B1120" s="16">
        <v>16496</v>
      </c>
      <c r="C1120" s="17" t="s">
        <v>1037</v>
      </c>
      <c r="D1120" s="15" t="s">
        <v>23</v>
      </c>
      <c r="E1120" s="17" t="s">
        <v>24</v>
      </c>
      <c r="F1120" s="15" t="s">
        <v>25</v>
      </c>
      <c r="G1120" s="17" t="s">
        <v>67</v>
      </c>
      <c r="H1120" s="17" t="s">
        <v>31</v>
      </c>
      <c r="I1120" s="17" t="s">
        <v>68</v>
      </c>
      <c r="J1120" s="18">
        <v>110697</v>
      </c>
      <c r="K1120" s="19">
        <v>937088</v>
      </c>
      <c r="L1120" s="19">
        <v>69210</v>
      </c>
      <c r="M1120" s="20">
        <v>20844</v>
      </c>
      <c r="N1120" s="21">
        <v>182390</v>
      </c>
      <c r="O1120" s="21">
        <v>5696</v>
      </c>
      <c r="P1120" s="22">
        <v>14018</v>
      </c>
      <c r="Q1120" s="23">
        <v>206224</v>
      </c>
      <c r="R1120" s="23">
        <v>30</v>
      </c>
      <c r="S1120" s="24">
        <v>0</v>
      </c>
      <c r="T1120" s="25">
        <v>0</v>
      </c>
      <c r="U1120" s="25">
        <v>0</v>
      </c>
      <c r="V1120" s="18">
        <v>145559</v>
      </c>
      <c r="W1120" s="19">
        <v>1325702</v>
      </c>
      <c r="X1120" s="19">
        <v>74936</v>
      </c>
    </row>
    <row r="1121" spans="1:24" x14ac:dyDescent="0.2">
      <c r="A1121" s="15">
        <v>2022</v>
      </c>
      <c r="B1121" s="16">
        <v>16534</v>
      </c>
      <c r="C1121" s="17" t="s">
        <v>1038</v>
      </c>
      <c r="D1121" s="15" t="s">
        <v>23</v>
      </c>
      <c r="E1121" s="17" t="s">
        <v>24</v>
      </c>
      <c r="F1121" s="15" t="s">
        <v>25</v>
      </c>
      <c r="G1121" s="17" t="s">
        <v>57</v>
      </c>
      <c r="H1121" s="17" t="s">
        <v>153</v>
      </c>
      <c r="I1121" s="17" t="s">
        <v>789</v>
      </c>
      <c r="J1121" s="18">
        <v>797797.4</v>
      </c>
      <c r="K1121" s="19">
        <v>4766334</v>
      </c>
      <c r="L1121" s="19">
        <v>574344</v>
      </c>
      <c r="M1121" s="20">
        <v>577485.9</v>
      </c>
      <c r="N1121" s="21">
        <v>3686711</v>
      </c>
      <c r="O1121" s="21">
        <v>70217</v>
      </c>
      <c r="P1121" s="22">
        <v>249974.5</v>
      </c>
      <c r="Q1121" s="23">
        <v>2142891</v>
      </c>
      <c r="R1121" s="23">
        <v>2535</v>
      </c>
      <c r="S1121" s="24">
        <v>3889.3</v>
      </c>
      <c r="T1121" s="25">
        <v>26447</v>
      </c>
      <c r="U1121" s="25">
        <v>1</v>
      </c>
      <c r="V1121" s="18">
        <v>1629147.1</v>
      </c>
      <c r="W1121" s="19">
        <v>10622383</v>
      </c>
      <c r="X1121" s="19">
        <v>647097</v>
      </c>
    </row>
    <row r="1122" spans="1:24" x14ac:dyDescent="0.2">
      <c r="A1122" s="15">
        <v>2022</v>
      </c>
      <c r="B1122" s="16">
        <v>16555</v>
      </c>
      <c r="C1122" s="17" t="s">
        <v>1039</v>
      </c>
      <c r="D1122" s="15" t="s">
        <v>23</v>
      </c>
      <c r="E1122" s="17" t="s">
        <v>24</v>
      </c>
      <c r="F1122" s="15" t="s">
        <v>25</v>
      </c>
      <c r="G1122" s="17" t="s">
        <v>168</v>
      </c>
      <c r="H1122" s="17" t="s">
        <v>31</v>
      </c>
      <c r="I1122" s="17" t="s">
        <v>154</v>
      </c>
      <c r="J1122" s="18">
        <v>20616</v>
      </c>
      <c r="K1122" s="19">
        <v>200294</v>
      </c>
      <c r="L1122" s="19">
        <v>18229</v>
      </c>
      <c r="M1122" s="20">
        <v>9866</v>
      </c>
      <c r="N1122" s="21">
        <v>104362</v>
      </c>
      <c r="O1122" s="21">
        <v>2435</v>
      </c>
      <c r="P1122" s="22">
        <v>2138</v>
      </c>
      <c r="Q1122" s="23">
        <v>26267</v>
      </c>
      <c r="R1122" s="23">
        <v>10</v>
      </c>
      <c r="S1122" s="24" t="s">
        <v>37</v>
      </c>
      <c r="T1122" s="25" t="s">
        <v>37</v>
      </c>
      <c r="U1122" s="25" t="s">
        <v>37</v>
      </c>
      <c r="V1122" s="18">
        <v>32620</v>
      </c>
      <c r="W1122" s="19">
        <v>330923</v>
      </c>
      <c r="X1122" s="19">
        <v>20674</v>
      </c>
    </row>
    <row r="1123" spans="1:24" x14ac:dyDescent="0.2">
      <c r="A1123" s="15">
        <v>2022</v>
      </c>
      <c r="B1123" s="16">
        <v>16558</v>
      </c>
      <c r="C1123" s="17" t="s">
        <v>1040</v>
      </c>
      <c r="D1123" s="15" t="s">
        <v>23</v>
      </c>
      <c r="E1123" s="17" t="s">
        <v>24</v>
      </c>
      <c r="F1123" s="15" t="s">
        <v>25</v>
      </c>
      <c r="G1123" s="17" t="s">
        <v>33</v>
      </c>
      <c r="H1123" s="17" t="s">
        <v>27</v>
      </c>
      <c r="I1123" s="17" t="s">
        <v>32</v>
      </c>
      <c r="J1123" s="18">
        <v>15953.9</v>
      </c>
      <c r="K1123" s="19">
        <v>128984</v>
      </c>
      <c r="L1123" s="19">
        <v>11252</v>
      </c>
      <c r="M1123" s="20">
        <v>12254.4</v>
      </c>
      <c r="N1123" s="21">
        <v>97831</v>
      </c>
      <c r="O1123" s="21">
        <v>2131</v>
      </c>
      <c r="P1123" s="22">
        <v>12957.2</v>
      </c>
      <c r="Q1123" s="23">
        <v>127461</v>
      </c>
      <c r="R1123" s="23">
        <v>79</v>
      </c>
      <c r="S1123" s="24" t="s">
        <v>37</v>
      </c>
      <c r="T1123" s="25" t="s">
        <v>37</v>
      </c>
      <c r="U1123" s="25" t="s">
        <v>37</v>
      </c>
      <c r="V1123" s="18">
        <v>41165.5</v>
      </c>
      <c r="W1123" s="19">
        <v>354276</v>
      </c>
      <c r="X1123" s="19">
        <v>13462</v>
      </c>
    </row>
    <row r="1124" spans="1:24" x14ac:dyDescent="0.2">
      <c r="A1124" s="15">
        <v>2022</v>
      </c>
      <c r="B1124" s="16">
        <v>16565</v>
      </c>
      <c r="C1124" s="17" t="s">
        <v>1041</v>
      </c>
      <c r="D1124" s="15" t="s">
        <v>23</v>
      </c>
      <c r="E1124" s="17" t="s">
        <v>24</v>
      </c>
      <c r="F1124" s="15" t="s">
        <v>25</v>
      </c>
      <c r="G1124" s="17" t="s">
        <v>438</v>
      </c>
      <c r="H1124" s="17" t="s">
        <v>31</v>
      </c>
      <c r="I1124" s="17" t="s">
        <v>587</v>
      </c>
      <c r="J1124" s="18">
        <v>3430</v>
      </c>
      <c r="K1124" s="19">
        <v>37401</v>
      </c>
      <c r="L1124" s="19">
        <v>2317</v>
      </c>
      <c r="M1124" s="20">
        <v>1548</v>
      </c>
      <c r="N1124" s="21">
        <v>21293</v>
      </c>
      <c r="O1124" s="21">
        <v>466</v>
      </c>
      <c r="P1124" s="22">
        <v>2146</v>
      </c>
      <c r="Q1124" s="23">
        <v>40089</v>
      </c>
      <c r="R1124" s="23">
        <v>122</v>
      </c>
      <c r="S1124" s="24">
        <v>0</v>
      </c>
      <c r="T1124" s="25">
        <v>0</v>
      </c>
      <c r="U1124" s="25">
        <v>0</v>
      </c>
      <c r="V1124" s="18">
        <v>7124</v>
      </c>
      <c r="W1124" s="19">
        <v>98783</v>
      </c>
      <c r="X1124" s="19">
        <v>2905</v>
      </c>
    </row>
    <row r="1125" spans="1:24" x14ac:dyDescent="0.2">
      <c r="A1125" s="15">
        <v>2022</v>
      </c>
      <c r="B1125" s="16">
        <v>16572</v>
      </c>
      <c r="C1125" s="17" t="s">
        <v>1042</v>
      </c>
      <c r="D1125" s="15" t="s">
        <v>23</v>
      </c>
      <c r="E1125" s="17" t="s">
        <v>24</v>
      </c>
      <c r="F1125" s="15" t="s">
        <v>25</v>
      </c>
      <c r="G1125" s="17" t="s">
        <v>50</v>
      </c>
      <c r="H1125" s="17" t="s">
        <v>153</v>
      </c>
      <c r="I1125" s="17" t="s">
        <v>1043</v>
      </c>
      <c r="J1125" s="18">
        <v>1725469.2</v>
      </c>
      <c r="K1125" s="19">
        <v>14521787</v>
      </c>
      <c r="L1125" s="19">
        <v>1009970</v>
      </c>
      <c r="M1125" s="20">
        <v>1161446</v>
      </c>
      <c r="N1125" s="21">
        <v>12398549</v>
      </c>
      <c r="O1125" s="21">
        <v>108807</v>
      </c>
      <c r="P1125" s="22">
        <v>263895</v>
      </c>
      <c r="Q1125" s="23">
        <v>4303202</v>
      </c>
      <c r="R1125" s="23">
        <v>45</v>
      </c>
      <c r="S1125" s="24">
        <v>866</v>
      </c>
      <c r="T1125" s="25">
        <v>9375</v>
      </c>
      <c r="U1125" s="25">
        <v>1</v>
      </c>
      <c r="V1125" s="18">
        <v>3151676.2</v>
      </c>
      <c r="W1125" s="19">
        <v>31232913</v>
      </c>
      <c r="X1125" s="19">
        <v>1118823</v>
      </c>
    </row>
    <row r="1126" spans="1:24" x14ac:dyDescent="0.2">
      <c r="A1126" s="15">
        <v>2022</v>
      </c>
      <c r="B1126" s="16">
        <v>16587</v>
      </c>
      <c r="C1126" s="17" t="s">
        <v>1044</v>
      </c>
      <c r="D1126" s="15" t="s">
        <v>23</v>
      </c>
      <c r="E1126" s="17" t="s">
        <v>24</v>
      </c>
      <c r="F1126" s="15" t="s">
        <v>25</v>
      </c>
      <c r="G1126" s="17" t="s">
        <v>104</v>
      </c>
      <c r="H1126" s="17" t="s">
        <v>31</v>
      </c>
      <c r="I1126" s="17" t="s">
        <v>32</v>
      </c>
      <c r="J1126" s="18">
        <v>87207</v>
      </c>
      <c r="K1126" s="19">
        <v>780339</v>
      </c>
      <c r="L1126" s="19">
        <v>52081</v>
      </c>
      <c r="M1126" s="20">
        <v>28106</v>
      </c>
      <c r="N1126" s="21">
        <v>256383</v>
      </c>
      <c r="O1126" s="21">
        <v>3521</v>
      </c>
      <c r="P1126" s="22">
        <v>20114</v>
      </c>
      <c r="Q1126" s="23">
        <v>239151</v>
      </c>
      <c r="R1126" s="23">
        <v>22</v>
      </c>
      <c r="S1126" s="24" t="s">
        <v>37</v>
      </c>
      <c r="T1126" s="25" t="s">
        <v>37</v>
      </c>
      <c r="U1126" s="25" t="s">
        <v>37</v>
      </c>
      <c r="V1126" s="18">
        <v>135427</v>
      </c>
      <c r="W1126" s="19">
        <v>1275873</v>
      </c>
      <c r="X1126" s="19">
        <v>55624</v>
      </c>
    </row>
    <row r="1127" spans="1:24" x14ac:dyDescent="0.2">
      <c r="A1127" s="15">
        <v>2022</v>
      </c>
      <c r="B1127" s="16">
        <v>16603</v>
      </c>
      <c r="C1127" s="17" t="s">
        <v>1045</v>
      </c>
      <c r="D1127" s="15" t="s">
        <v>23</v>
      </c>
      <c r="E1127" s="17" t="s">
        <v>24</v>
      </c>
      <c r="F1127" s="15" t="s">
        <v>25</v>
      </c>
      <c r="G1127" s="17" t="s">
        <v>311</v>
      </c>
      <c r="H1127" s="17" t="s">
        <v>31</v>
      </c>
      <c r="I1127" s="17" t="s">
        <v>210</v>
      </c>
      <c r="J1127" s="18">
        <v>12063</v>
      </c>
      <c r="K1127" s="19">
        <v>71218</v>
      </c>
      <c r="L1127" s="19">
        <v>8921</v>
      </c>
      <c r="M1127" s="20">
        <v>7005</v>
      </c>
      <c r="N1127" s="21">
        <v>55499</v>
      </c>
      <c r="O1127" s="21">
        <v>1558</v>
      </c>
      <c r="P1127" s="22">
        <v>15384</v>
      </c>
      <c r="Q1127" s="23">
        <v>92743</v>
      </c>
      <c r="R1127" s="23">
        <v>2587</v>
      </c>
      <c r="S1127" s="24" t="s">
        <v>37</v>
      </c>
      <c r="T1127" s="25" t="s">
        <v>37</v>
      </c>
      <c r="U1127" s="25" t="s">
        <v>37</v>
      </c>
      <c r="V1127" s="18">
        <v>34452</v>
      </c>
      <c r="W1127" s="19">
        <v>219460</v>
      </c>
      <c r="X1127" s="19">
        <v>13066</v>
      </c>
    </row>
    <row r="1128" spans="1:24" x14ac:dyDescent="0.2">
      <c r="A1128" s="15">
        <v>2022</v>
      </c>
      <c r="B1128" s="16">
        <v>16604</v>
      </c>
      <c r="C1128" s="17" t="s">
        <v>1046</v>
      </c>
      <c r="D1128" s="15" t="s">
        <v>23</v>
      </c>
      <c r="E1128" s="17" t="s">
        <v>24</v>
      </c>
      <c r="F1128" s="15" t="s">
        <v>25</v>
      </c>
      <c r="G1128" s="17" t="s">
        <v>92</v>
      </c>
      <c r="H1128" s="17" t="s">
        <v>27</v>
      </c>
      <c r="I1128" s="17" t="s">
        <v>93</v>
      </c>
      <c r="J1128" s="18">
        <v>1377763</v>
      </c>
      <c r="K1128" s="19">
        <v>11276203</v>
      </c>
      <c r="L1128" s="19">
        <v>823105</v>
      </c>
      <c r="M1128" s="20">
        <v>1346052</v>
      </c>
      <c r="N1128" s="21">
        <v>12767636</v>
      </c>
      <c r="O1128" s="21">
        <v>95321</v>
      </c>
      <c r="P1128" s="22">
        <v>55316</v>
      </c>
      <c r="Q1128" s="23">
        <v>595232</v>
      </c>
      <c r="R1128" s="23">
        <v>37</v>
      </c>
      <c r="S1128" s="24" t="s">
        <v>37</v>
      </c>
      <c r="T1128" s="25" t="s">
        <v>37</v>
      </c>
      <c r="U1128" s="25" t="s">
        <v>37</v>
      </c>
      <c r="V1128" s="18">
        <v>2779131</v>
      </c>
      <c r="W1128" s="19">
        <v>24639071</v>
      </c>
      <c r="X1128" s="19">
        <v>918463</v>
      </c>
    </row>
    <row r="1129" spans="1:24" x14ac:dyDescent="0.2">
      <c r="A1129" s="15">
        <v>2022</v>
      </c>
      <c r="B1129" s="16">
        <v>16606</v>
      </c>
      <c r="C1129" s="17" t="s">
        <v>1047</v>
      </c>
      <c r="D1129" s="15" t="s">
        <v>23</v>
      </c>
      <c r="E1129" s="17" t="s">
        <v>24</v>
      </c>
      <c r="F1129" s="15" t="s">
        <v>25</v>
      </c>
      <c r="G1129" s="17" t="s">
        <v>48</v>
      </c>
      <c r="H1129" s="17" t="s">
        <v>31</v>
      </c>
      <c r="I1129" s="17" t="s">
        <v>48</v>
      </c>
      <c r="J1129" s="18">
        <v>75788.800000000003</v>
      </c>
      <c r="K1129" s="19">
        <v>526089</v>
      </c>
      <c r="L1129" s="19">
        <v>34803</v>
      </c>
      <c r="M1129" s="20">
        <v>19610.599999999999</v>
      </c>
      <c r="N1129" s="21">
        <v>134939</v>
      </c>
      <c r="O1129" s="21">
        <v>9551</v>
      </c>
      <c r="P1129" s="22">
        <v>38000.400000000001</v>
      </c>
      <c r="Q1129" s="23">
        <v>549430</v>
      </c>
      <c r="R1129" s="23">
        <v>16</v>
      </c>
      <c r="S1129" s="24" t="s">
        <v>37</v>
      </c>
      <c r="T1129" s="25" t="s">
        <v>37</v>
      </c>
      <c r="U1129" s="25" t="s">
        <v>37</v>
      </c>
      <c r="V1129" s="18">
        <v>133399.79999999999</v>
      </c>
      <c r="W1129" s="19">
        <v>1210458</v>
      </c>
      <c r="X1129" s="19">
        <v>44370</v>
      </c>
    </row>
    <row r="1130" spans="1:24" x14ac:dyDescent="0.2">
      <c r="A1130" s="15">
        <v>2022</v>
      </c>
      <c r="B1130" s="16">
        <v>16609</v>
      </c>
      <c r="C1130" s="17" t="s">
        <v>1048</v>
      </c>
      <c r="D1130" s="15" t="s">
        <v>23</v>
      </c>
      <c r="E1130" s="17" t="s">
        <v>24</v>
      </c>
      <c r="F1130" s="15" t="s">
        <v>25</v>
      </c>
      <c r="G1130" s="17" t="s">
        <v>57</v>
      </c>
      <c r="H1130" s="17" t="s">
        <v>51</v>
      </c>
      <c r="I1130" s="17" t="s">
        <v>58</v>
      </c>
      <c r="J1130" s="18">
        <v>1494073.3</v>
      </c>
      <c r="K1130" s="19">
        <v>3939825</v>
      </c>
      <c r="L1130" s="19">
        <v>838576</v>
      </c>
      <c r="M1130" s="20">
        <v>784580.5</v>
      </c>
      <c r="N1130" s="21">
        <v>2605726</v>
      </c>
      <c r="O1130" s="21">
        <v>71587</v>
      </c>
      <c r="P1130" s="22">
        <v>243811.1</v>
      </c>
      <c r="Q1130" s="23">
        <v>1175333</v>
      </c>
      <c r="R1130" s="23">
        <v>4255</v>
      </c>
      <c r="S1130" s="24">
        <v>14284.5</v>
      </c>
      <c r="T1130" s="25">
        <v>79128</v>
      </c>
      <c r="U1130" s="25">
        <v>4</v>
      </c>
      <c r="V1130" s="18">
        <v>2536749.4</v>
      </c>
      <c r="W1130" s="19">
        <v>7800012</v>
      </c>
      <c r="X1130" s="19">
        <v>914422</v>
      </c>
    </row>
    <row r="1131" spans="1:24" x14ac:dyDescent="0.2">
      <c r="A1131" s="15">
        <v>2022</v>
      </c>
      <c r="B1131" s="16">
        <v>16609</v>
      </c>
      <c r="C1131" s="17" t="s">
        <v>1048</v>
      </c>
      <c r="D1131" s="15" t="s">
        <v>112</v>
      </c>
      <c r="E1131" s="17" t="s">
        <v>113</v>
      </c>
      <c r="F1131" s="15" t="s">
        <v>25</v>
      </c>
      <c r="G1131" s="17" t="s">
        <v>57</v>
      </c>
      <c r="H1131" s="17" t="s">
        <v>51</v>
      </c>
      <c r="I1131" s="17" t="s">
        <v>58</v>
      </c>
      <c r="J1131" s="18">
        <v>400897.6</v>
      </c>
      <c r="K1131" s="19">
        <v>1553678</v>
      </c>
      <c r="L1131" s="19">
        <v>500403</v>
      </c>
      <c r="M1131" s="20">
        <v>1026078.2</v>
      </c>
      <c r="N1131" s="21">
        <v>5658608</v>
      </c>
      <c r="O1131" s="21">
        <v>84356</v>
      </c>
      <c r="P1131" s="22">
        <v>245018.5</v>
      </c>
      <c r="Q1131" s="23">
        <v>2687510</v>
      </c>
      <c r="R1131" s="23">
        <v>569</v>
      </c>
      <c r="S1131" s="24">
        <v>0</v>
      </c>
      <c r="T1131" s="25">
        <v>0</v>
      </c>
      <c r="U1131" s="25">
        <v>0</v>
      </c>
      <c r="V1131" s="18">
        <v>1671994.3</v>
      </c>
      <c r="W1131" s="19">
        <v>9899796</v>
      </c>
      <c r="X1131" s="19">
        <v>585328</v>
      </c>
    </row>
    <row r="1132" spans="1:24" x14ac:dyDescent="0.2">
      <c r="A1132" s="15">
        <v>2022</v>
      </c>
      <c r="B1132" s="16">
        <v>16611</v>
      </c>
      <c r="C1132" s="17" t="s">
        <v>1049</v>
      </c>
      <c r="D1132" s="15" t="s">
        <v>23</v>
      </c>
      <c r="E1132" s="17" t="s">
        <v>24</v>
      </c>
      <c r="F1132" s="15" t="s">
        <v>25</v>
      </c>
      <c r="G1132" s="17" t="s">
        <v>87</v>
      </c>
      <c r="H1132" s="17" t="s">
        <v>31</v>
      </c>
      <c r="I1132" s="17" t="s">
        <v>176</v>
      </c>
      <c r="J1132" s="18">
        <v>15534.8</v>
      </c>
      <c r="K1132" s="19">
        <v>119218</v>
      </c>
      <c r="L1132" s="19">
        <v>8806</v>
      </c>
      <c r="M1132" s="20">
        <v>2881.3</v>
      </c>
      <c r="N1132" s="21">
        <v>28049</v>
      </c>
      <c r="O1132" s="21">
        <v>194</v>
      </c>
      <c r="P1132" s="22">
        <v>18298.400000000001</v>
      </c>
      <c r="Q1132" s="23">
        <v>298164</v>
      </c>
      <c r="R1132" s="23">
        <v>27</v>
      </c>
      <c r="S1132" s="24" t="s">
        <v>37</v>
      </c>
      <c r="T1132" s="25" t="s">
        <v>37</v>
      </c>
      <c r="U1132" s="25" t="s">
        <v>37</v>
      </c>
      <c r="V1132" s="18">
        <v>36714.5</v>
      </c>
      <c r="W1132" s="19">
        <v>445431</v>
      </c>
      <c r="X1132" s="19">
        <v>9027</v>
      </c>
    </row>
    <row r="1133" spans="1:24" x14ac:dyDescent="0.2">
      <c r="A1133" s="15">
        <v>2022</v>
      </c>
      <c r="B1133" s="16">
        <v>16612</v>
      </c>
      <c r="C1133" s="17" t="s">
        <v>1050</v>
      </c>
      <c r="D1133" s="15" t="s">
        <v>23</v>
      </c>
      <c r="E1133" s="17" t="s">
        <v>24</v>
      </c>
      <c r="F1133" s="15" t="s">
        <v>25</v>
      </c>
      <c r="G1133" s="17" t="s">
        <v>57</v>
      </c>
      <c r="H1133" s="17" t="s">
        <v>27</v>
      </c>
      <c r="I1133" s="17" t="s">
        <v>58</v>
      </c>
      <c r="J1133" s="18">
        <v>3591.8</v>
      </c>
      <c r="K1133" s="19">
        <v>18317</v>
      </c>
      <c r="L1133" s="19">
        <v>1618</v>
      </c>
      <c r="M1133" s="20">
        <v>135815.4</v>
      </c>
      <c r="N1133" s="21">
        <v>793301</v>
      </c>
      <c r="O1133" s="21">
        <v>372</v>
      </c>
      <c r="P1133" s="22">
        <v>2302.6999999999998</v>
      </c>
      <c r="Q1133" s="23">
        <v>21812</v>
      </c>
      <c r="R1133" s="23">
        <v>1</v>
      </c>
      <c r="S1133" s="24">
        <v>12338.1</v>
      </c>
      <c r="T1133" s="25">
        <v>93808</v>
      </c>
      <c r="U1133" s="25">
        <v>1</v>
      </c>
      <c r="V1133" s="18">
        <v>154048</v>
      </c>
      <c r="W1133" s="19">
        <v>927238</v>
      </c>
      <c r="X1133" s="19">
        <v>1992</v>
      </c>
    </row>
    <row r="1134" spans="1:24" x14ac:dyDescent="0.2">
      <c r="A1134" s="15">
        <v>2022</v>
      </c>
      <c r="B1134" s="16">
        <v>16613</v>
      </c>
      <c r="C1134" s="17" t="s">
        <v>1051</v>
      </c>
      <c r="D1134" s="15" t="s">
        <v>23</v>
      </c>
      <c r="E1134" s="17" t="s">
        <v>24</v>
      </c>
      <c r="F1134" s="15" t="s">
        <v>25</v>
      </c>
      <c r="G1134" s="17" t="s">
        <v>92</v>
      </c>
      <c r="H1134" s="17" t="s">
        <v>31</v>
      </c>
      <c r="I1134" s="17" t="s">
        <v>36</v>
      </c>
      <c r="J1134" s="18">
        <v>173559</v>
      </c>
      <c r="K1134" s="19">
        <v>1161745</v>
      </c>
      <c r="L1134" s="19">
        <v>80134</v>
      </c>
      <c r="M1134" s="20">
        <v>22132</v>
      </c>
      <c r="N1134" s="21">
        <v>148322</v>
      </c>
      <c r="O1134" s="21">
        <v>6688</v>
      </c>
      <c r="P1134" s="22">
        <v>39531</v>
      </c>
      <c r="Q1134" s="23">
        <v>336282</v>
      </c>
      <c r="R1134" s="23">
        <v>200</v>
      </c>
      <c r="S1134" s="24" t="s">
        <v>37</v>
      </c>
      <c r="T1134" s="25" t="s">
        <v>37</v>
      </c>
      <c r="U1134" s="25" t="s">
        <v>37</v>
      </c>
      <c r="V1134" s="18">
        <v>235222</v>
      </c>
      <c r="W1134" s="19">
        <v>1646349</v>
      </c>
      <c r="X1134" s="19">
        <v>87022</v>
      </c>
    </row>
    <row r="1135" spans="1:24" x14ac:dyDescent="0.2">
      <c r="A1135" s="15">
        <v>2022</v>
      </c>
      <c r="B1135" s="16">
        <v>16616</v>
      </c>
      <c r="C1135" s="17" t="s">
        <v>1052</v>
      </c>
      <c r="D1135" s="15" t="s">
        <v>23</v>
      </c>
      <c r="E1135" s="17" t="s">
        <v>24</v>
      </c>
      <c r="F1135" s="15" t="s">
        <v>25</v>
      </c>
      <c r="G1135" s="17" t="s">
        <v>311</v>
      </c>
      <c r="H1135" s="17" t="s">
        <v>31</v>
      </c>
      <c r="I1135" s="17" t="s">
        <v>210</v>
      </c>
      <c r="J1135" s="18">
        <v>30008.799999999999</v>
      </c>
      <c r="K1135" s="19">
        <v>183552</v>
      </c>
      <c r="L1135" s="19">
        <v>22826</v>
      </c>
      <c r="M1135" s="20">
        <v>14521.3</v>
      </c>
      <c r="N1135" s="21">
        <v>91238</v>
      </c>
      <c r="O1135" s="21">
        <v>2783</v>
      </c>
      <c r="P1135" s="22">
        <v>12567.1</v>
      </c>
      <c r="Q1135" s="23">
        <v>146520</v>
      </c>
      <c r="R1135" s="23">
        <v>13</v>
      </c>
      <c r="S1135" s="24" t="s">
        <v>37</v>
      </c>
      <c r="T1135" s="25" t="s">
        <v>37</v>
      </c>
      <c r="U1135" s="25" t="s">
        <v>37</v>
      </c>
      <c r="V1135" s="18">
        <v>57097.2</v>
      </c>
      <c r="W1135" s="19">
        <v>421310</v>
      </c>
      <c r="X1135" s="19">
        <v>25622</v>
      </c>
    </row>
    <row r="1136" spans="1:24" x14ac:dyDescent="0.2">
      <c r="A1136" s="15">
        <v>2022</v>
      </c>
      <c r="B1136" s="16">
        <v>16622</v>
      </c>
      <c r="C1136" s="17" t="s">
        <v>1053</v>
      </c>
      <c r="D1136" s="15" t="s">
        <v>23</v>
      </c>
      <c r="E1136" s="17" t="s">
        <v>24</v>
      </c>
      <c r="F1136" s="15" t="s">
        <v>25</v>
      </c>
      <c r="G1136" s="17" t="s">
        <v>311</v>
      </c>
      <c r="H1136" s="17" t="s">
        <v>31</v>
      </c>
      <c r="I1136" s="17" t="s">
        <v>210</v>
      </c>
      <c r="J1136" s="18">
        <v>18152.3</v>
      </c>
      <c r="K1136" s="19">
        <v>114968</v>
      </c>
      <c r="L1136" s="19">
        <v>11741</v>
      </c>
      <c r="M1136" s="20">
        <v>12412</v>
      </c>
      <c r="N1136" s="21">
        <v>93602</v>
      </c>
      <c r="O1136" s="21">
        <v>2529</v>
      </c>
      <c r="P1136" s="22">
        <v>204.7</v>
      </c>
      <c r="Q1136" s="23">
        <v>1236</v>
      </c>
      <c r="R1136" s="23">
        <v>72</v>
      </c>
      <c r="S1136" s="24" t="s">
        <v>37</v>
      </c>
      <c r="T1136" s="25" t="s">
        <v>37</v>
      </c>
      <c r="U1136" s="25" t="s">
        <v>37</v>
      </c>
      <c r="V1136" s="18">
        <v>30769</v>
      </c>
      <c r="W1136" s="19">
        <v>209806</v>
      </c>
      <c r="X1136" s="19">
        <v>14342</v>
      </c>
    </row>
    <row r="1137" spans="1:24" x14ac:dyDescent="0.2">
      <c r="A1137" s="15">
        <v>2022</v>
      </c>
      <c r="B1137" s="16">
        <v>16627</v>
      </c>
      <c r="C1137" s="17" t="s">
        <v>1054</v>
      </c>
      <c r="D1137" s="15" t="s">
        <v>23</v>
      </c>
      <c r="E1137" s="17" t="s">
        <v>24</v>
      </c>
      <c r="F1137" s="15" t="s">
        <v>25</v>
      </c>
      <c r="G1137" s="17" t="s">
        <v>92</v>
      </c>
      <c r="H1137" s="17" t="s">
        <v>31</v>
      </c>
      <c r="I1137" s="17" t="s">
        <v>93</v>
      </c>
      <c r="J1137" s="18">
        <v>19697.599999999999</v>
      </c>
      <c r="K1137" s="19">
        <v>135855</v>
      </c>
      <c r="L1137" s="19">
        <v>9702</v>
      </c>
      <c r="M1137" s="20">
        <v>6293.4</v>
      </c>
      <c r="N1137" s="21">
        <v>43280</v>
      </c>
      <c r="O1137" s="21">
        <v>2463</v>
      </c>
      <c r="P1137" s="22">
        <v>6458.8</v>
      </c>
      <c r="Q1137" s="23">
        <v>58725</v>
      </c>
      <c r="R1137" s="23">
        <v>43</v>
      </c>
      <c r="S1137" s="24" t="s">
        <v>37</v>
      </c>
      <c r="T1137" s="25" t="s">
        <v>37</v>
      </c>
      <c r="U1137" s="25" t="s">
        <v>37</v>
      </c>
      <c r="V1137" s="18">
        <v>32449.8</v>
      </c>
      <c r="W1137" s="19">
        <v>237860</v>
      </c>
      <c r="X1137" s="19">
        <v>12208</v>
      </c>
    </row>
    <row r="1138" spans="1:24" x14ac:dyDescent="0.2">
      <c r="A1138" s="15">
        <v>2022</v>
      </c>
      <c r="B1138" s="16">
        <v>16629</v>
      </c>
      <c r="C1138" s="17" t="s">
        <v>1055</v>
      </c>
      <c r="D1138" s="15" t="s">
        <v>23</v>
      </c>
      <c r="E1138" s="17" t="s">
        <v>24</v>
      </c>
      <c r="F1138" s="15" t="s">
        <v>25</v>
      </c>
      <c r="G1138" s="17" t="s">
        <v>54</v>
      </c>
      <c r="H1138" s="17" t="s">
        <v>31</v>
      </c>
      <c r="I1138" s="17" t="s">
        <v>28</v>
      </c>
      <c r="J1138" s="18">
        <v>48545</v>
      </c>
      <c r="K1138" s="19">
        <v>384061</v>
      </c>
      <c r="L1138" s="19">
        <v>26593</v>
      </c>
      <c r="M1138" s="20">
        <v>24458</v>
      </c>
      <c r="N1138" s="21">
        <v>177876</v>
      </c>
      <c r="O1138" s="21">
        <v>6136</v>
      </c>
      <c r="P1138" s="22">
        <v>5921</v>
      </c>
      <c r="Q1138" s="23">
        <v>68051</v>
      </c>
      <c r="R1138" s="23">
        <v>4</v>
      </c>
      <c r="S1138" s="24">
        <v>0</v>
      </c>
      <c r="T1138" s="25">
        <v>0</v>
      </c>
      <c r="U1138" s="25">
        <v>0</v>
      </c>
      <c r="V1138" s="18">
        <v>78924</v>
      </c>
      <c r="W1138" s="19">
        <v>629988</v>
      </c>
      <c r="X1138" s="19">
        <v>32733</v>
      </c>
    </row>
    <row r="1139" spans="1:24" x14ac:dyDescent="0.2">
      <c r="A1139" s="15">
        <v>2022</v>
      </c>
      <c r="B1139" s="16">
        <v>16638</v>
      </c>
      <c r="C1139" s="17" t="s">
        <v>1056</v>
      </c>
      <c r="D1139" s="15" t="s">
        <v>23</v>
      </c>
      <c r="E1139" s="17" t="s">
        <v>24</v>
      </c>
      <c r="F1139" s="15" t="s">
        <v>25</v>
      </c>
      <c r="G1139" s="17" t="s">
        <v>92</v>
      </c>
      <c r="H1139" s="17" t="s">
        <v>31</v>
      </c>
      <c r="I1139" s="17" t="s">
        <v>93</v>
      </c>
      <c r="J1139" s="18">
        <v>69320.100000000006</v>
      </c>
      <c r="K1139" s="19">
        <v>472275</v>
      </c>
      <c r="L1139" s="19">
        <v>30756</v>
      </c>
      <c r="M1139" s="20">
        <v>12399.5</v>
      </c>
      <c r="N1139" s="21">
        <v>103933</v>
      </c>
      <c r="O1139" s="21">
        <v>1015</v>
      </c>
      <c r="P1139" s="22">
        <v>18209.5</v>
      </c>
      <c r="Q1139" s="23">
        <v>190455</v>
      </c>
      <c r="R1139" s="23">
        <v>4</v>
      </c>
      <c r="S1139" s="24" t="s">
        <v>37</v>
      </c>
      <c r="T1139" s="25" t="s">
        <v>37</v>
      </c>
      <c r="U1139" s="25" t="s">
        <v>37</v>
      </c>
      <c r="V1139" s="18">
        <v>99929.1</v>
      </c>
      <c r="W1139" s="19">
        <v>766663</v>
      </c>
      <c r="X1139" s="19">
        <v>31775</v>
      </c>
    </row>
    <row r="1140" spans="1:24" x14ac:dyDescent="0.2">
      <c r="A1140" s="15">
        <v>2022</v>
      </c>
      <c r="B1140" s="16">
        <v>16655</v>
      </c>
      <c r="C1140" s="17" t="s">
        <v>1057</v>
      </c>
      <c r="D1140" s="15" t="s">
        <v>23</v>
      </c>
      <c r="E1140" s="17" t="s">
        <v>24</v>
      </c>
      <c r="F1140" s="15" t="s">
        <v>25</v>
      </c>
      <c r="G1140" s="17" t="s">
        <v>57</v>
      </c>
      <c r="H1140" s="17" t="s">
        <v>27</v>
      </c>
      <c r="I1140" s="17" t="s">
        <v>58</v>
      </c>
      <c r="J1140" s="18">
        <v>36361.9</v>
      </c>
      <c r="K1140" s="19">
        <v>261798</v>
      </c>
      <c r="L1140" s="19">
        <v>50889</v>
      </c>
      <c r="M1140" s="20">
        <v>17680.7</v>
      </c>
      <c r="N1140" s="21">
        <v>110842</v>
      </c>
      <c r="O1140" s="21">
        <v>6948</v>
      </c>
      <c r="P1140" s="22">
        <v>487697.8</v>
      </c>
      <c r="Q1140" s="23">
        <v>4040609</v>
      </c>
      <c r="R1140" s="23">
        <v>1717</v>
      </c>
      <c r="S1140" s="24">
        <v>172.7</v>
      </c>
      <c r="T1140" s="25">
        <v>909</v>
      </c>
      <c r="U1140" s="25">
        <v>1</v>
      </c>
      <c r="V1140" s="18">
        <v>541913.1</v>
      </c>
      <c r="W1140" s="19">
        <v>4414158</v>
      </c>
      <c r="X1140" s="19">
        <v>59555</v>
      </c>
    </row>
    <row r="1141" spans="1:24" x14ac:dyDescent="0.2">
      <c r="A1141" s="15">
        <v>2022</v>
      </c>
      <c r="B1141" s="16">
        <v>16674</v>
      </c>
      <c r="C1141" s="17" t="s">
        <v>1058</v>
      </c>
      <c r="D1141" s="15" t="s">
        <v>23</v>
      </c>
      <c r="E1141" s="17" t="s">
        <v>24</v>
      </c>
      <c r="F1141" s="15" t="s">
        <v>25</v>
      </c>
      <c r="G1141" s="17" t="s">
        <v>65</v>
      </c>
      <c r="H1141" s="17" t="s">
        <v>31</v>
      </c>
      <c r="I1141" s="17" t="s">
        <v>55</v>
      </c>
      <c r="J1141" s="18">
        <v>99461.5</v>
      </c>
      <c r="K1141" s="19">
        <v>739023</v>
      </c>
      <c r="L1141" s="19">
        <v>52861</v>
      </c>
      <c r="M1141" s="20">
        <v>19141.400000000001</v>
      </c>
      <c r="N1141" s="21">
        <v>131088</v>
      </c>
      <c r="O1141" s="21">
        <v>5422</v>
      </c>
      <c r="P1141" s="22">
        <v>14513</v>
      </c>
      <c r="Q1141" s="23">
        <v>243210</v>
      </c>
      <c r="R1141" s="23">
        <v>35</v>
      </c>
      <c r="S1141" s="24" t="s">
        <v>37</v>
      </c>
      <c r="T1141" s="25" t="s">
        <v>37</v>
      </c>
      <c r="U1141" s="25" t="s">
        <v>37</v>
      </c>
      <c r="V1141" s="18">
        <v>133115.9</v>
      </c>
      <c r="W1141" s="19">
        <v>1113321</v>
      </c>
      <c r="X1141" s="19">
        <v>58318</v>
      </c>
    </row>
    <row r="1142" spans="1:24" x14ac:dyDescent="0.2">
      <c r="A1142" s="15">
        <v>2022</v>
      </c>
      <c r="B1142" s="16">
        <v>16740</v>
      </c>
      <c r="C1142" s="17" t="s">
        <v>1059</v>
      </c>
      <c r="D1142" s="15" t="s">
        <v>23</v>
      </c>
      <c r="E1142" s="17" t="s">
        <v>24</v>
      </c>
      <c r="F1142" s="15" t="s">
        <v>25</v>
      </c>
      <c r="G1142" s="17" t="s">
        <v>124</v>
      </c>
      <c r="H1142" s="17" t="s">
        <v>31</v>
      </c>
      <c r="I1142" s="17" t="s">
        <v>36</v>
      </c>
      <c r="J1142" s="18">
        <v>21.3</v>
      </c>
      <c r="K1142" s="19">
        <v>163</v>
      </c>
      <c r="L1142" s="19">
        <v>12</v>
      </c>
      <c r="M1142" s="20" t="s">
        <v>37</v>
      </c>
      <c r="N1142" s="21" t="s">
        <v>37</v>
      </c>
      <c r="O1142" s="21" t="s">
        <v>37</v>
      </c>
      <c r="P1142" s="22" t="s">
        <v>37</v>
      </c>
      <c r="Q1142" s="23" t="s">
        <v>37</v>
      </c>
      <c r="R1142" s="23" t="s">
        <v>37</v>
      </c>
      <c r="S1142" s="24" t="s">
        <v>37</v>
      </c>
      <c r="T1142" s="25" t="s">
        <v>37</v>
      </c>
      <c r="U1142" s="25" t="s">
        <v>37</v>
      </c>
      <c r="V1142" s="18">
        <v>21.3</v>
      </c>
      <c r="W1142" s="19">
        <v>163</v>
      </c>
      <c r="X1142" s="19">
        <v>12</v>
      </c>
    </row>
    <row r="1143" spans="1:24" x14ac:dyDescent="0.2">
      <c r="A1143" s="15">
        <v>2022</v>
      </c>
      <c r="B1143" s="16">
        <v>16740</v>
      </c>
      <c r="C1143" s="17" t="s">
        <v>1059</v>
      </c>
      <c r="D1143" s="15" t="s">
        <v>23</v>
      </c>
      <c r="E1143" s="17" t="s">
        <v>24</v>
      </c>
      <c r="F1143" s="15" t="s">
        <v>25</v>
      </c>
      <c r="G1143" s="17" t="s">
        <v>35</v>
      </c>
      <c r="H1143" s="17" t="s">
        <v>31</v>
      </c>
      <c r="I1143" s="17" t="s">
        <v>36</v>
      </c>
      <c r="J1143" s="18">
        <v>27120.799999999999</v>
      </c>
      <c r="K1143" s="19">
        <v>189567</v>
      </c>
      <c r="L1143" s="19">
        <v>13427</v>
      </c>
      <c r="M1143" s="20">
        <v>224</v>
      </c>
      <c r="N1143" s="21">
        <v>1359</v>
      </c>
      <c r="O1143" s="21">
        <v>170</v>
      </c>
      <c r="P1143" s="22">
        <v>4764.8</v>
      </c>
      <c r="Q1143" s="23">
        <v>39452</v>
      </c>
      <c r="R1143" s="23">
        <v>813</v>
      </c>
      <c r="S1143" s="24" t="s">
        <v>37</v>
      </c>
      <c r="T1143" s="25" t="s">
        <v>37</v>
      </c>
      <c r="U1143" s="25" t="s">
        <v>37</v>
      </c>
      <c r="V1143" s="18">
        <v>32109.599999999999</v>
      </c>
      <c r="W1143" s="19">
        <v>230378</v>
      </c>
      <c r="X1143" s="19">
        <v>14410</v>
      </c>
    </row>
    <row r="1144" spans="1:24" x14ac:dyDescent="0.2">
      <c r="A1144" s="15">
        <v>2022</v>
      </c>
      <c r="B1144" s="16">
        <v>16751</v>
      </c>
      <c r="C1144" s="17" t="s">
        <v>1060</v>
      </c>
      <c r="D1144" s="15" t="s">
        <v>23</v>
      </c>
      <c r="E1144" s="17" t="s">
        <v>24</v>
      </c>
      <c r="F1144" s="15" t="s">
        <v>25</v>
      </c>
      <c r="G1144" s="17" t="s">
        <v>175</v>
      </c>
      <c r="H1144" s="17" t="s">
        <v>31</v>
      </c>
      <c r="I1144" s="17" t="s">
        <v>176</v>
      </c>
      <c r="J1144" s="18">
        <v>35406</v>
      </c>
      <c r="K1144" s="19">
        <v>319057</v>
      </c>
      <c r="L1144" s="19">
        <v>22064</v>
      </c>
      <c r="M1144" s="20">
        <v>7200</v>
      </c>
      <c r="N1144" s="21">
        <v>75553</v>
      </c>
      <c r="O1144" s="21">
        <v>1869</v>
      </c>
      <c r="P1144" s="22">
        <v>2823</v>
      </c>
      <c r="Q1144" s="23">
        <v>34597</v>
      </c>
      <c r="R1144" s="23">
        <v>13</v>
      </c>
      <c r="S1144" s="24" t="s">
        <v>37</v>
      </c>
      <c r="T1144" s="25" t="s">
        <v>37</v>
      </c>
      <c r="U1144" s="25" t="s">
        <v>37</v>
      </c>
      <c r="V1144" s="18">
        <v>45429</v>
      </c>
      <c r="W1144" s="19">
        <v>429207</v>
      </c>
      <c r="X1144" s="19">
        <v>23946</v>
      </c>
    </row>
    <row r="1145" spans="1:24" x14ac:dyDescent="0.2">
      <c r="A1145" s="15">
        <v>2022</v>
      </c>
      <c r="B1145" s="16">
        <v>16805</v>
      </c>
      <c r="C1145" s="17" t="s">
        <v>1061</v>
      </c>
      <c r="D1145" s="15" t="s">
        <v>23</v>
      </c>
      <c r="E1145" s="17" t="s">
        <v>24</v>
      </c>
      <c r="F1145" s="15" t="s">
        <v>25</v>
      </c>
      <c r="G1145" s="17" t="s">
        <v>175</v>
      </c>
      <c r="H1145" s="17" t="s">
        <v>31</v>
      </c>
      <c r="I1145" s="17" t="s">
        <v>176</v>
      </c>
      <c r="J1145" s="18">
        <v>20093</v>
      </c>
      <c r="K1145" s="19">
        <v>179894</v>
      </c>
      <c r="L1145" s="19">
        <v>10716</v>
      </c>
      <c r="M1145" s="20">
        <v>13020.3</v>
      </c>
      <c r="N1145" s="21">
        <v>89388</v>
      </c>
      <c r="O1145" s="21">
        <v>5526</v>
      </c>
      <c r="P1145" s="22">
        <v>7771.4</v>
      </c>
      <c r="Q1145" s="23">
        <v>94417</v>
      </c>
      <c r="R1145" s="23">
        <v>16</v>
      </c>
      <c r="S1145" s="24" t="s">
        <v>37</v>
      </c>
      <c r="T1145" s="25" t="s">
        <v>37</v>
      </c>
      <c r="U1145" s="25" t="s">
        <v>37</v>
      </c>
      <c r="V1145" s="18">
        <v>40884.699999999997</v>
      </c>
      <c r="W1145" s="19">
        <v>363699</v>
      </c>
      <c r="X1145" s="19">
        <v>16258</v>
      </c>
    </row>
    <row r="1146" spans="1:24" x14ac:dyDescent="0.2">
      <c r="A1146" s="15">
        <v>2022</v>
      </c>
      <c r="B1146" s="16">
        <v>16829</v>
      </c>
      <c r="C1146" s="17" t="s">
        <v>1062</v>
      </c>
      <c r="D1146" s="15" t="s">
        <v>23</v>
      </c>
      <c r="E1146" s="17" t="s">
        <v>24</v>
      </c>
      <c r="F1146" s="15" t="s">
        <v>25</v>
      </c>
      <c r="G1146" s="17" t="s">
        <v>54</v>
      </c>
      <c r="H1146" s="17" t="s">
        <v>27</v>
      </c>
      <c r="I1146" s="17" t="s">
        <v>28</v>
      </c>
      <c r="J1146" s="18">
        <v>12901</v>
      </c>
      <c r="K1146" s="19">
        <v>99020</v>
      </c>
      <c r="L1146" s="19">
        <v>6879</v>
      </c>
      <c r="M1146" s="20">
        <v>14843</v>
      </c>
      <c r="N1146" s="21">
        <v>122798</v>
      </c>
      <c r="O1146" s="21">
        <v>1625</v>
      </c>
      <c r="P1146" s="22">
        <v>7139</v>
      </c>
      <c r="Q1146" s="23">
        <v>102747</v>
      </c>
      <c r="R1146" s="23">
        <v>8</v>
      </c>
      <c r="S1146" s="24">
        <v>0</v>
      </c>
      <c r="T1146" s="25">
        <v>0</v>
      </c>
      <c r="U1146" s="25">
        <v>0</v>
      </c>
      <c r="V1146" s="18">
        <v>34883</v>
      </c>
      <c r="W1146" s="19">
        <v>324565</v>
      </c>
      <c r="X1146" s="19">
        <v>8512</v>
      </c>
    </row>
    <row r="1147" spans="1:24" x14ac:dyDescent="0.2">
      <c r="A1147" s="15">
        <v>2022</v>
      </c>
      <c r="B1147" s="16">
        <v>16840</v>
      </c>
      <c r="C1147" s="17" t="s">
        <v>1063</v>
      </c>
      <c r="D1147" s="15" t="s">
        <v>39</v>
      </c>
      <c r="E1147" s="17" t="s">
        <v>40</v>
      </c>
      <c r="F1147" s="15" t="s">
        <v>25</v>
      </c>
      <c r="G1147" s="17" t="s">
        <v>57</v>
      </c>
      <c r="H1147" s="17" t="s">
        <v>41</v>
      </c>
      <c r="I1147" s="17" t="s">
        <v>58</v>
      </c>
      <c r="J1147" s="18">
        <v>0</v>
      </c>
      <c r="K1147" s="19">
        <v>0</v>
      </c>
      <c r="L1147" s="19">
        <v>0</v>
      </c>
      <c r="M1147" s="20">
        <v>487764.9</v>
      </c>
      <c r="N1147" s="21">
        <v>4793016</v>
      </c>
      <c r="O1147" s="21">
        <v>175</v>
      </c>
      <c r="P1147" s="22">
        <v>67975.399999999994</v>
      </c>
      <c r="Q1147" s="23">
        <v>706090</v>
      </c>
      <c r="R1147" s="23">
        <v>27</v>
      </c>
      <c r="S1147" s="24">
        <v>0</v>
      </c>
      <c r="T1147" s="25">
        <v>0</v>
      </c>
      <c r="U1147" s="25">
        <v>0</v>
      </c>
      <c r="V1147" s="18">
        <v>555740.30000000005</v>
      </c>
      <c r="W1147" s="19">
        <v>5499106</v>
      </c>
      <c r="X1147" s="19">
        <v>202</v>
      </c>
    </row>
    <row r="1148" spans="1:24" x14ac:dyDescent="0.2">
      <c r="A1148" s="15">
        <v>2022</v>
      </c>
      <c r="B1148" s="16">
        <v>16840</v>
      </c>
      <c r="C1148" s="17" t="s">
        <v>1063</v>
      </c>
      <c r="D1148" s="15" t="s">
        <v>39</v>
      </c>
      <c r="E1148" s="17" t="s">
        <v>40</v>
      </c>
      <c r="F1148" s="15" t="s">
        <v>25</v>
      </c>
      <c r="G1148" s="17" t="s">
        <v>201</v>
      </c>
      <c r="H1148" s="17" t="s">
        <v>41</v>
      </c>
      <c r="I1148" s="17" t="s">
        <v>136</v>
      </c>
      <c r="J1148" s="18">
        <v>0</v>
      </c>
      <c r="K1148" s="19">
        <v>0</v>
      </c>
      <c r="L1148" s="19">
        <v>0</v>
      </c>
      <c r="M1148" s="20">
        <v>80102</v>
      </c>
      <c r="N1148" s="21">
        <v>731689</v>
      </c>
      <c r="O1148" s="21">
        <v>30</v>
      </c>
      <c r="P1148" s="22">
        <v>17297.8</v>
      </c>
      <c r="Q1148" s="23">
        <v>177736</v>
      </c>
      <c r="R1148" s="23">
        <v>7</v>
      </c>
      <c r="S1148" s="24">
        <v>0</v>
      </c>
      <c r="T1148" s="25">
        <v>0</v>
      </c>
      <c r="U1148" s="25">
        <v>0</v>
      </c>
      <c r="V1148" s="18">
        <v>97399.8</v>
      </c>
      <c r="W1148" s="19">
        <v>909425</v>
      </c>
      <c r="X1148" s="19">
        <v>37</v>
      </c>
    </row>
    <row r="1149" spans="1:24" x14ac:dyDescent="0.2">
      <c r="A1149" s="15">
        <v>2022</v>
      </c>
      <c r="B1149" s="16">
        <v>16840</v>
      </c>
      <c r="C1149" s="17" t="s">
        <v>1063</v>
      </c>
      <c r="D1149" s="15" t="s">
        <v>39</v>
      </c>
      <c r="E1149" s="17" t="s">
        <v>40</v>
      </c>
      <c r="F1149" s="15" t="s">
        <v>25</v>
      </c>
      <c r="G1149" s="17" t="s">
        <v>510</v>
      </c>
      <c r="H1149" s="17" t="s">
        <v>41</v>
      </c>
      <c r="I1149" s="17" t="s">
        <v>32</v>
      </c>
      <c r="J1149" s="18">
        <v>0</v>
      </c>
      <c r="K1149" s="19">
        <v>0</v>
      </c>
      <c r="L1149" s="19">
        <v>0</v>
      </c>
      <c r="M1149" s="20">
        <v>23173.1</v>
      </c>
      <c r="N1149" s="21">
        <v>240377</v>
      </c>
      <c r="O1149" s="21">
        <v>38</v>
      </c>
      <c r="P1149" s="22">
        <v>156.9</v>
      </c>
      <c r="Q1149" s="23">
        <v>1311</v>
      </c>
      <c r="R1149" s="23">
        <v>1</v>
      </c>
      <c r="S1149" s="24">
        <v>0</v>
      </c>
      <c r="T1149" s="25">
        <v>0</v>
      </c>
      <c r="U1149" s="25">
        <v>0</v>
      </c>
      <c r="V1149" s="18">
        <v>23330</v>
      </c>
      <c r="W1149" s="19">
        <v>241688</v>
      </c>
      <c r="X1149" s="19">
        <v>39</v>
      </c>
    </row>
    <row r="1150" spans="1:24" x14ac:dyDescent="0.2">
      <c r="A1150" s="15">
        <v>2022</v>
      </c>
      <c r="B1150" s="16">
        <v>16840</v>
      </c>
      <c r="C1150" s="17" t="s">
        <v>1063</v>
      </c>
      <c r="D1150" s="15" t="s">
        <v>39</v>
      </c>
      <c r="E1150" s="17" t="s">
        <v>40</v>
      </c>
      <c r="F1150" s="15" t="s">
        <v>25</v>
      </c>
      <c r="G1150" s="17" t="s">
        <v>160</v>
      </c>
      <c r="H1150" s="17" t="s">
        <v>41</v>
      </c>
      <c r="I1150" s="17" t="s">
        <v>32</v>
      </c>
      <c r="J1150" s="18">
        <v>0</v>
      </c>
      <c r="K1150" s="19">
        <v>0</v>
      </c>
      <c r="L1150" s="19">
        <v>0</v>
      </c>
      <c r="M1150" s="20">
        <v>11388.6</v>
      </c>
      <c r="N1150" s="21">
        <v>159195</v>
      </c>
      <c r="O1150" s="21">
        <v>14</v>
      </c>
      <c r="P1150" s="22">
        <v>0</v>
      </c>
      <c r="Q1150" s="23">
        <v>0</v>
      </c>
      <c r="R1150" s="23">
        <v>0</v>
      </c>
      <c r="S1150" s="24">
        <v>0</v>
      </c>
      <c r="T1150" s="25">
        <v>0</v>
      </c>
      <c r="U1150" s="25">
        <v>0</v>
      </c>
      <c r="V1150" s="18">
        <v>11388.6</v>
      </c>
      <c r="W1150" s="19">
        <v>159195</v>
      </c>
      <c r="X1150" s="19">
        <v>14</v>
      </c>
    </row>
    <row r="1151" spans="1:24" x14ac:dyDescent="0.2">
      <c r="A1151" s="15">
        <v>2022</v>
      </c>
      <c r="B1151" s="16">
        <v>16840</v>
      </c>
      <c r="C1151" s="17" t="s">
        <v>1063</v>
      </c>
      <c r="D1151" s="15" t="s">
        <v>39</v>
      </c>
      <c r="E1151" s="17" t="s">
        <v>40</v>
      </c>
      <c r="F1151" s="15" t="s">
        <v>25</v>
      </c>
      <c r="G1151" s="17" t="s">
        <v>124</v>
      </c>
      <c r="H1151" s="17" t="s">
        <v>41</v>
      </c>
      <c r="I1151" s="17" t="s">
        <v>36</v>
      </c>
      <c r="J1151" s="18">
        <v>0</v>
      </c>
      <c r="K1151" s="19">
        <v>0</v>
      </c>
      <c r="L1151" s="19">
        <v>0</v>
      </c>
      <c r="M1151" s="20">
        <v>334058.3</v>
      </c>
      <c r="N1151" s="21">
        <v>4693327</v>
      </c>
      <c r="O1151" s="21">
        <v>163</v>
      </c>
      <c r="P1151" s="22">
        <v>20322.599999999999</v>
      </c>
      <c r="Q1151" s="23">
        <v>293374</v>
      </c>
      <c r="R1151" s="23">
        <v>12</v>
      </c>
      <c r="S1151" s="24">
        <v>0</v>
      </c>
      <c r="T1151" s="25">
        <v>0</v>
      </c>
      <c r="U1151" s="25">
        <v>0</v>
      </c>
      <c r="V1151" s="18">
        <v>354380.9</v>
      </c>
      <c r="W1151" s="19">
        <v>4986701</v>
      </c>
      <c r="X1151" s="19">
        <v>175</v>
      </c>
    </row>
    <row r="1152" spans="1:24" x14ac:dyDescent="0.2">
      <c r="A1152" s="15">
        <v>2022</v>
      </c>
      <c r="B1152" s="16">
        <v>16840</v>
      </c>
      <c r="C1152" s="17" t="s">
        <v>1063</v>
      </c>
      <c r="D1152" s="15" t="s">
        <v>39</v>
      </c>
      <c r="E1152" s="17" t="s">
        <v>40</v>
      </c>
      <c r="F1152" s="15" t="s">
        <v>25</v>
      </c>
      <c r="G1152" s="17" t="s">
        <v>203</v>
      </c>
      <c r="H1152" s="17" t="s">
        <v>41</v>
      </c>
      <c r="I1152" s="17" t="s">
        <v>136</v>
      </c>
      <c r="J1152" s="18">
        <v>0</v>
      </c>
      <c r="K1152" s="19">
        <v>0</v>
      </c>
      <c r="L1152" s="19">
        <v>0</v>
      </c>
      <c r="M1152" s="20">
        <v>142039</v>
      </c>
      <c r="N1152" s="21">
        <v>1189169</v>
      </c>
      <c r="O1152" s="21">
        <v>53</v>
      </c>
      <c r="P1152" s="22">
        <v>7177.3</v>
      </c>
      <c r="Q1152" s="23">
        <v>59422</v>
      </c>
      <c r="R1152" s="23">
        <v>6</v>
      </c>
      <c r="S1152" s="24">
        <v>0</v>
      </c>
      <c r="T1152" s="25">
        <v>0</v>
      </c>
      <c r="U1152" s="25">
        <v>0</v>
      </c>
      <c r="V1152" s="18">
        <v>149216.29999999999</v>
      </c>
      <c r="W1152" s="19">
        <v>1248591</v>
      </c>
      <c r="X1152" s="19">
        <v>59</v>
      </c>
    </row>
    <row r="1153" spans="1:24" x14ac:dyDescent="0.2">
      <c r="A1153" s="15">
        <v>2022</v>
      </c>
      <c r="B1153" s="16">
        <v>16840</v>
      </c>
      <c r="C1153" s="17" t="s">
        <v>1063</v>
      </c>
      <c r="D1153" s="15" t="s">
        <v>39</v>
      </c>
      <c r="E1153" s="17" t="s">
        <v>40</v>
      </c>
      <c r="F1153" s="15" t="s">
        <v>25</v>
      </c>
      <c r="G1153" s="17" t="s">
        <v>30</v>
      </c>
      <c r="H1153" s="17" t="s">
        <v>41</v>
      </c>
      <c r="I1153" s="17" t="s">
        <v>32</v>
      </c>
      <c r="J1153" s="18">
        <v>0</v>
      </c>
      <c r="K1153" s="19">
        <v>0</v>
      </c>
      <c r="L1153" s="19">
        <v>0</v>
      </c>
      <c r="M1153" s="20">
        <v>69804.3</v>
      </c>
      <c r="N1153" s="21">
        <v>924360</v>
      </c>
      <c r="O1153" s="21">
        <v>38</v>
      </c>
      <c r="P1153" s="22">
        <v>923.8</v>
      </c>
      <c r="Q1153" s="23">
        <v>9209</v>
      </c>
      <c r="R1153" s="23">
        <v>1</v>
      </c>
      <c r="S1153" s="24">
        <v>0</v>
      </c>
      <c r="T1153" s="25">
        <v>0</v>
      </c>
      <c r="U1153" s="25">
        <v>0</v>
      </c>
      <c r="V1153" s="18">
        <v>70728.100000000006</v>
      </c>
      <c r="W1153" s="19">
        <v>933569</v>
      </c>
      <c r="X1153" s="19">
        <v>39</v>
      </c>
    </row>
    <row r="1154" spans="1:24" x14ac:dyDescent="0.2">
      <c r="A1154" s="15">
        <v>2022</v>
      </c>
      <c r="B1154" s="16">
        <v>16840</v>
      </c>
      <c r="C1154" s="17" t="s">
        <v>1063</v>
      </c>
      <c r="D1154" s="15" t="s">
        <v>39</v>
      </c>
      <c r="E1154" s="17" t="s">
        <v>40</v>
      </c>
      <c r="F1154" s="15" t="s">
        <v>25</v>
      </c>
      <c r="G1154" s="17" t="s">
        <v>134</v>
      </c>
      <c r="H1154" s="17" t="s">
        <v>41</v>
      </c>
      <c r="I1154" s="17" t="s">
        <v>136</v>
      </c>
      <c r="J1154" s="18">
        <v>0</v>
      </c>
      <c r="K1154" s="19">
        <v>0</v>
      </c>
      <c r="L1154" s="19">
        <v>0</v>
      </c>
      <c r="M1154" s="20">
        <v>11665.3</v>
      </c>
      <c r="N1154" s="21">
        <v>155306</v>
      </c>
      <c r="O1154" s="21">
        <v>10</v>
      </c>
      <c r="P1154" s="22">
        <v>20087.3</v>
      </c>
      <c r="Q1154" s="23">
        <v>222360</v>
      </c>
      <c r="R1154" s="23">
        <v>1</v>
      </c>
      <c r="S1154" s="24">
        <v>0</v>
      </c>
      <c r="T1154" s="25">
        <v>0</v>
      </c>
      <c r="U1154" s="25">
        <v>0</v>
      </c>
      <c r="V1154" s="18">
        <v>31752.6</v>
      </c>
      <c r="W1154" s="19">
        <v>377666</v>
      </c>
      <c r="X1154" s="19">
        <v>11</v>
      </c>
    </row>
    <row r="1155" spans="1:24" x14ac:dyDescent="0.2">
      <c r="A1155" s="15">
        <v>2022</v>
      </c>
      <c r="B1155" s="16">
        <v>16840</v>
      </c>
      <c r="C1155" s="17" t="s">
        <v>1063</v>
      </c>
      <c r="D1155" s="15" t="s">
        <v>39</v>
      </c>
      <c r="E1155" s="17" t="s">
        <v>40</v>
      </c>
      <c r="F1155" s="15" t="s">
        <v>25</v>
      </c>
      <c r="G1155" s="17" t="s">
        <v>82</v>
      </c>
      <c r="H1155" s="17" t="s">
        <v>41</v>
      </c>
      <c r="I1155" s="17" t="s">
        <v>36</v>
      </c>
      <c r="J1155" s="18">
        <v>0</v>
      </c>
      <c r="K1155" s="19">
        <v>0</v>
      </c>
      <c r="L1155" s="19">
        <v>0</v>
      </c>
      <c r="M1155" s="20">
        <v>63823.3</v>
      </c>
      <c r="N1155" s="21">
        <v>794965</v>
      </c>
      <c r="O1155" s="21">
        <v>33</v>
      </c>
      <c r="P1155" s="22">
        <v>11321.7</v>
      </c>
      <c r="Q1155" s="23">
        <v>120950</v>
      </c>
      <c r="R1155" s="23">
        <v>7</v>
      </c>
      <c r="S1155" s="24">
        <v>0</v>
      </c>
      <c r="T1155" s="25">
        <v>0</v>
      </c>
      <c r="U1155" s="25">
        <v>0</v>
      </c>
      <c r="V1155" s="18">
        <v>75145</v>
      </c>
      <c r="W1155" s="19">
        <v>915915</v>
      </c>
      <c r="X1155" s="19">
        <v>40</v>
      </c>
    </row>
    <row r="1156" spans="1:24" x14ac:dyDescent="0.2">
      <c r="A1156" s="15">
        <v>2022</v>
      </c>
      <c r="B1156" s="16">
        <v>16840</v>
      </c>
      <c r="C1156" s="17" t="s">
        <v>1063</v>
      </c>
      <c r="D1156" s="15" t="s">
        <v>39</v>
      </c>
      <c r="E1156" s="17" t="s">
        <v>40</v>
      </c>
      <c r="F1156" s="15" t="s">
        <v>25</v>
      </c>
      <c r="G1156" s="17" t="s">
        <v>511</v>
      </c>
      <c r="H1156" s="17" t="s">
        <v>41</v>
      </c>
      <c r="I1156" s="17" t="s">
        <v>136</v>
      </c>
      <c r="J1156" s="18">
        <v>0</v>
      </c>
      <c r="K1156" s="19">
        <v>0</v>
      </c>
      <c r="L1156" s="19">
        <v>0</v>
      </c>
      <c r="M1156" s="20">
        <v>15376.9</v>
      </c>
      <c r="N1156" s="21">
        <v>168757</v>
      </c>
      <c r="O1156" s="21">
        <v>19</v>
      </c>
      <c r="P1156" s="22">
        <v>3213.2</v>
      </c>
      <c r="Q1156" s="23">
        <v>30403</v>
      </c>
      <c r="R1156" s="23">
        <v>3</v>
      </c>
      <c r="S1156" s="24">
        <v>0</v>
      </c>
      <c r="T1156" s="25">
        <v>0</v>
      </c>
      <c r="U1156" s="25">
        <v>0</v>
      </c>
      <c r="V1156" s="18">
        <v>18590.099999999999</v>
      </c>
      <c r="W1156" s="19">
        <v>199160</v>
      </c>
      <c r="X1156" s="19">
        <v>22</v>
      </c>
    </row>
    <row r="1157" spans="1:24" x14ac:dyDescent="0.2">
      <c r="A1157" s="15">
        <v>2022</v>
      </c>
      <c r="B1157" s="16">
        <v>16840</v>
      </c>
      <c r="C1157" s="17" t="s">
        <v>1063</v>
      </c>
      <c r="D1157" s="15" t="s">
        <v>39</v>
      </c>
      <c r="E1157" s="17" t="s">
        <v>40</v>
      </c>
      <c r="F1157" s="15" t="s">
        <v>25</v>
      </c>
      <c r="G1157" s="17" t="s">
        <v>122</v>
      </c>
      <c r="H1157" s="17" t="s">
        <v>41</v>
      </c>
      <c r="I1157" s="17" t="s">
        <v>32</v>
      </c>
      <c r="J1157" s="18">
        <v>0</v>
      </c>
      <c r="K1157" s="19">
        <v>0</v>
      </c>
      <c r="L1157" s="19">
        <v>0</v>
      </c>
      <c r="M1157" s="20">
        <v>180014.8</v>
      </c>
      <c r="N1157" s="21">
        <v>1809822</v>
      </c>
      <c r="O1157" s="21">
        <v>44</v>
      </c>
      <c r="P1157" s="22">
        <v>18954.599999999999</v>
      </c>
      <c r="Q1157" s="23">
        <v>178106</v>
      </c>
      <c r="R1157" s="23">
        <v>6</v>
      </c>
      <c r="S1157" s="24">
        <v>0</v>
      </c>
      <c r="T1157" s="25">
        <v>0</v>
      </c>
      <c r="U1157" s="25">
        <v>0</v>
      </c>
      <c r="V1157" s="18">
        <v>198969.4</v>
      </c>
      <c r="W1157" s="19">
        <v>1987928</v>
      </c>
      <c r="X1157" s="19">
        <v>50</v>
      </c>
    </row>
    <row r="1158" spans="1:24" x14ac:dyDescent="0.2">
      <c r="A1158" s="15">
        <v>2022</v>
      </c>
      <c r="B1158" s="16">
        <v>16840</v>
      </c>
      <c r="C1158" s="17" t="s">
        <v>1063</v>
      </c>
      <c r="D1158" s="15" t="s">
        <v>39</v>
      </c>
      <c r="E1158" s="17" t="s">
        <v>40</v>
      </c>
      <c r="F1158" s="15" t="s">
        <v>25</v>
      </c>
      <c r="G1158" s="17" t="s">
        <v>42</v>
      </c>
      <c r="H1158" s="17" t="s">
        <v>41</v>
      </c>
      <c r="I1158" s="17" t="s">
        <v>43</v>
      </c>
      <c r="J1158" s="18">
        <v>0</v>
      </c>
      <c r="K1158" s="19">
        <v>0</v>
      </c>
      <c r="L1158" s="19">
        <v>0</v>
      </c>
      <c r="M1158" s="20">
        <v>181742.3</v>
      </c>
      <c r="N1158" s="21">
        <v>1972182</v>
      </c>
      <c r="O1158" s="21">
        <v>110</v>
      </c>
      <c r="P1158" s="22">
        <v>18282.599999999999</v>
      </c>
      <c r="Q1158" s="23">
        <v>206313</v>
      </c>
      <c r="R1158" s="23">
        <v>5</v>
      </c>
      <c r="S1158" s="24">
        <v>0</v>
      </c>
      <c r="T1158" s="25">
        <v>0</v>
      </c>
      <c r="U1158" s="25">
        <v>0</v>
      </c>
      <c r="V1158" s="18">
        <v>200024.9</v>
      </c>
      <c r="W1158" s="19">
        <v>2178495</v>
      </c>
      <c r="X1158" s="19">
        <v>115</v>
      </c>
    </row>
    <row r="1159" spans="1:24" x14ac:dyDescent="0.2">
      <c r="A1159" s="15">
        <v>2022</v>
      </c>
      <c r="B1159" s="16">
        <v>16840</v>
      </c>
      <c r="C1159" s="17" t="s">
        <v>1063</v>
      </c>
      <c r="D1159" s="15" t="s">
        <v>39</v>
      </c>
      <c r="E1159" s="17" t="s">
        <v>40</v>
      </c>
      <c r="F1159" s="15" t="s">
        <v>25</v>
      </c>
      <c r="G1159" s="17" t="s">
        <v>161</v>
      </c>
      <c r="H1159" s="17" t="s">
        <v>41</v>
      </c>
      <c r="I1159" s="17" t="s">
        <v>32</v>
      </c>
      <c r="J1159" s="18">
        <v>0</v>
      </c>
      <c r="K1159" s="19">
        <v>0</v>
      </c>
      <c r="L1159" s="19">
        <v>0</v>
      </c>
      <c r="M1159" s="20">
        <v>234608.2</v>
      </c>
      <c r="N1159" s="21">
        <v>3403184</v>
      </c>
      <c r="O1159" s="21">
        <v>78</v>
      </c>
      <c r="P1159" s="22">
        <v>33233.599999999999</v>
      </c>
      <c r="Q1159" s="23">
        <v>447624</v>
      </c>
      <c r="R1159" s="23">
        <v>8</v>
      </c>
      <c r="S1159" s="24">
        <v>0</v>
      </c>
      <c r="T1159" s="25">
        <v>0</v>
      </c>
      <c r="U1159" s="25">
        <v>0</v>
      </c>
      <c r="V1159" s="18">
        <v>267841.8</v>
      </c>
      <c r="W1159" s="19">
        <v>3850808</v>
      </c>
      <c r="X1159" s="19">
        <v>86</v>
      </c>
    </row>
    <row r="1160" spans="1:24" x14ac:dyDescent="0.2">
      <c r="A1160" s="15">
        <v>2022</v>
      </c>
      <c r="B1160" s="16">
        <v>16840</v>
      </c>
      <c r="C1160" s="17" t="s">
        <v>1063</v>
      </c>
      <c r="D1160" s="15" t="s">
        <v>39</v>
      </c>
      <c r="E1160" s="17" t="s">
        <v>40</v>
      </c>
      <c r="F1160" s="15" t="s">
        <v>25</v>
      </c>
      <c r="G1160" s="17" t="s">
        <v>168</v>
      </c>
      <c r="H1160" s="17" t="s">
        <v>41</v>
      </c>
      <c r="I1160" s="17" t="s">
        <v>922</v>
      </c>
      <c r="J1160" s="18">
        <v>0</v>
      </c>
      <c r="K1160" s="19">
        <v>0</v>
      </c>
      <c r="L1160" s="19">
        <v>0</v>
      </c>
      <c r="M1160" s="20">
        <v>9713.2999999999993</v>
      </c>
      <c r="N1160" s="21">
        <v>124255</v>
      </c>
      <c r="O1160" s="21">
        <v>4</v>
      </c>
      <c r="P1160" s="22">
        <v>0</v>
      </c>
      <c r="Q1160" s="23">
        <v>0</v>
      </c>
      <c r="R1160" s="23">
        <v>0</v>
      </c>
      <c r="S1160" s="24">
        <v>0</v>
      </c>
      <c r="T1160" s="25">
        <v>0</v>
      </c>
      <c r="U1160" s="25">
        <v>0</v>
      </c>
      <c r="V1160" s="18">
        <v>9713.2999999999993</v>
      </c>
      <c r="W1160" s="19">
        <v>124255</v>
      </c>
      <c r="X1160" s="19">
        <v>4</v>
      </c>
    </row>
    <row r="1161" spans="1:24" x14ac:dyDescent="0.2">
      <c r="A1161" s="15">
        <v>2022</v>
      </c>
      <c r="B1161" s="16">
        <v>16840</v>
      </c>
      <c r="C1161" s="17" t="s">
        <v>1063</v>
      </c>
      <c r="D1161" s="15" t="s">
        <v>39</v>
      </c>
      <c r="E1161" s="17" t="s">
        <v>40</v>
      </c>
      <c r="F1161" s="15" t="s">
        <v>25</v>
      </c>
      <c r="G1161" s="17" t="s">
        <v>168</v>
      </c>
      <c r="H1161" s="17" t="s">
        <v>41</v>
      </c>
      <c r="I1161" s="17" t="s">
        <v>346</v>
      </c>
      <c r="J1161" s="18">
        <v>0</v>
      </c>
      <c r="K1161" s="19">
        <v>0</v>
      </c>
      <c r="L1161" s="19">
        <v>0</v>
      </c>
      <c r="M1161" s="20">
        <v>87887.9</v>
      </c>
      <c r="N1161" s="21">
        <v>1379713</v>
      </c>
      <c r="O1161" s="21">
        <v>28</v>
      </c>
      <c r="P1161" s="22">
        <v>15968.9</v>
      </c>
      <c r="Q1161" s="23">
        <v>259556</v>
      </c>
      <c r="R1161" s="23">
        <v>4</v>
      </c>
      <c r="S1161" s="24">
        <v>0</v>
      </c>
      <c r="T1161" s="25">
        <v>0</v>
      </c>
      <c r="U1161" s="25">
        <v>0</v>
      </c>
      <c r="V1161" s="18">
        <v>103856.8</v>
      </c>
      <c r="W1161" s="19">
        <v>1639269</v>
      </c>
      <c r="X1161" s="19">
        <v>32</v>
      </c>
    </row>
    <row r="1162" spans="1:24" x14ac:dyDescent="0.2">
      <c r="A1162" s="15">
        <v>2022</v>
      </c>
      <c r="B1162" s="16">
        <v>16840</v>
      </c>
      <c r="C1162" s="17" t="s">
        <v>1063</v>
      </c>
      <c r="D1162" s="15" t="s">
        <v>39</v>
      </c>
      <c r="E1162" s="17" t="s">
        <v>40</v>
      </c>
      <c r="F1162" s="15" t="s">
        <v>25</v>
      </c>
      <c r="G1162" s="17" t="s">
        <v>44</v>
      </c>
      <c r="H1162" s="17" t="s">
        <v>41</v>
      </c>
      <c r="I1162" s="17" t="s">
        <v>32</v>
      </c>
      <c r="J1162" s="18">
        <v>0</v>
      </c>
      <c r="K1162" s="19">
        <v>0</v>
      </c>
      <c r="L1162" s="19">
        <v>0</v>
      </c>
      <c r="M1162" s="20">
        <v>315608.09999999998</v>
      </c>
      <c r="N1162" s="21">
        <v>3978461</v>
      </c>
      <c r="O1162" s="21">
        <v>73</v>
      </c>
      <c r="P1162" s="22">
        <v>27454.6</v>
      </c>
      <c r="Q1162" s="23">
        <v>383281</v>
      </c>
      <c r="R1162" s="23">
        <v>10</v>
      </c>
      <c r="S1162" s="24">
        <v>0</v>
      </c>
      <c r="T1162" s="25">
        <v>0</v>
      </c>
      <c r="U1162" s="25">
        <v>0</v>
      </c>
      <c r="V1162" s="18">
        <v>343062.7</v>
      </c>
      <c r="W1162" s="19">
        <v>4361742</v>
      </c>
      <c r="X1162" s="19">
        <v>83</v>
      </c>
    </row>
    <row r="1163" spans="1:24" x14ac:dyDescent="0.2">
      <c r="A1163" s="15">
        <v>2022</v>
      </c>
      <c r="B1163" s="16">
        <v>16840</v>
      </c>
      <c r="C1163" s="17" t="s">
        <v>1063</v>
      </c>
      <c r="D1163" s="15" t="s">
        <v>39</v>
      </c>
      <c r="E1163" s="17" t="s">
        <v>40</v>
      </c>
      <c r="F1163" s="15" t="s">
        <v>25</v>
      </c>
      <c r="G1163" s="17" t="s">
        <v>180</v>
      </c>
      <c r="H1163" s="17" t="s">
        <v>41</v>
      </c>
      <c r="I1163" s="17" t="s">
        <v>136</v>
      </c>
      <c r="J1163" s="18">
        <v>0</v>
      </c>
      <c r="K1163" s="19">
        <v>0</v>
      </c>
      <c r="L1163" s="19">
        <v>0</v>
      </c>
      <c r="M1163" s="20">
        <v>16669.900000000001</v>
      </c>
      <c r="N1163" s="21">
        <v>190054</v>
      </c>
      <c r="O1163" s="21">
        <v>11</v>
      </c>
      <c r="P1163" s="22">
        <v>0</v>
      </c>
      <c r="Q1163" s="23">
        <v>0</v>
      </c>
      <c r="R1163" s="23">
        <v>0</v>
      </c>
      <c r="S1163" s="24">
        <v>0</v>
      </c>
      <c r="T1163" s="25">
        <v>0</v>
      </c>
      <c r="U1163" s="25">
        <v>0</v>
      </c>
      <c r="V1163" s="18">
        <v>16669.900000000001</v>
      </c>
      <c r="W1163" s="19">
        <v>190054</v>
      </c>
      <c r="X1163" s="19">
        <v>11</v>
      </c>
    </row>
    <row r="1164" spans="1:24" x14ac:dyDescent="0.2">
      <c r="A1164" s="15">
        <v>2022</v>
      </c>
      <c r="B1164" s="16">
        <v>16840</v>
      </c>
      <c r="C1164" s="17" t="s">
        <v>1063</v>
      </c>
      <c r="D1164" s="15" t="s">
        <v>39</v>
      </c>
      <c r="E1164" s="17" t="s">
        <v>40</v>
      </c>
      <c r="F1164" s="15" t="s">
        <v>25</v>
      </c>
      <c r="G1164" s="17" t="s">
        <v>33</v>
      </c>
      <c r="H1164" s="17" t="s">
        <v>41</v>
      </c>
      <c r="I1164" s="17" t="s">
        <v>32</v>
      </c>
      <c r="J1164" s="18">
        <v>0</v>
      </c>
      <c r="K1164" s="19">
        <v>0</v>
      </c>
      <c r="L1164" s="19">
        <v>0</v>
      </c>
      <c r="M1164" s="20">
        <v>104290.4</v>
      </c>
      <c r="N1164" s="21">
        <v>1063940</v>
      </c>
      <c r="O1164" s="21">
        <v>44</v>
      </c>
      <c r="P1164" s="22">
        <v>15612.6</v>
      </c>
      <c r="Q1164" s="23">
        <v>198683</v>
      </c>
      <c r="R1164" s="23">
        <v>3</v>
      </c>
      <c r="S1164" s="24">
        <v>0</v>
      </c>
      <c r="T1164" s="25">
        <v>0</v>
      </c>
      <c r="U1164" s="25">
        <v>0</v>
      </c>
      <c r="V1164" s="18">
        <v>119903</v>
      </c>
      <c r="W1164" s="19">
        <v>1262623</v>
      </c>
      <c r="X1164" s="19">
        <v>47</v>
      </c>
    </row>
    <row r="1165" spans="1:24" x14ac:dyDescent="0.2">
      <c r="A1165" s="15">
        <v>2022</v>
      </c>
      <c r="B1165" s="16">
        <v>16840</v>
      </c>
      <c r="C1165" s="17" t="s">
        <v>1063</v>
      </c>
      <c r="D1165" s="15" t="s">
        <v>39</v>
      </c>
      <c r="E1165" s="17" t="s">
        <v>40</v>
      </c>
      <c r="F1165" s="15" t="s">
        <v>25</v>
      </c>
      <c r="G1165" s="17" t="s">
        <v>89</v>
      </c>
      <c r="H1165" s="17" t="s">
        <v>41</v>
      </c>
      <c r="I1165" s="17" t="s">
        <v>90</v>
      </c>
      <c r="J1165" s="18">
        <v>0</v>
      </c>
      <c r="K1165" s="19">
        <v>0</v>
      </c>
      <c r="L1165" s="19">
        <v>0</v>
      </c>
      <c r="M1165" s="20">
        <v>590</v>
      </c>
      <c r="N1165" s="21">
        <v>8760</v>
      </c>
      <c r="O1165" s="21">
        <v>1</v>
      </c>
      <c r="P1165" s="22">
        <v>0</v>
      </c>
      <c r="Q1165" s="23">
        <v>0</v>
      </c>
      <c r="R1165" s="23">
        <v>0</v>
      </c>
      <c r="S1165" s="24">
        <v>0</v>
      </c>
      <c r="T1165" s="25">
        <v>0</v>
      </c>
      <c r="U1165" s="25">
        <v>0</v>
      </c>
      <c r="V1165" s="18">
        <v>590</v>
      </c>
      <c r="W1165" s="19">
        <v>8760</v>
      </c>
      <c r="X1165" s="19">
        <v>1</v>
      </c>
    </row>
    <row r="1166" spans="1:24" x14ac:dyDescent="0.2">
      <c r="A1166" s="15">
        <v>2022</v>
      </c>
      <c r="B1166" s="16">
        <v>16840</v>
      </c>
      <c r="C1166" s="17" t="s">
        <v>1063</v>
      </c>
      <c r="D1166" s="15" t="s">
        <v>91</v>
      </c>
      <c r="E1166" s="17" t="s">
        <v>24</v>
      </c>
      <c r="F1166" s="15" t="s">
        <v>25</v>
      </c>
      <c r="G1166" s="17" t="s">
        <v>92</v>
      </c>
      <c r="H1166" s="17" t="s">
        <v>41</v>
      </c>
      <c r="I1166" s="17" t="s">
        <v>93</v>
      </c>
      <c r="J1166" s="18">
        <v>0</v>
      </c>
      <c r="K1166" s="19">
        <v>0</v>
      </c>
      <c r="L1166" s="19">
        <v>0</v>
      </c>
      <c r="M1166" s="20">
        <v>775543.6</v>
      </c>
      <c r="N1166" s="21">
        <v>11287129</v>
      </c>
      <c r="O1166" s="21">
        <v>109</v>
      </c>
      <c r="P1166" s="22">
        <v>27573</v>
      </c>
      <c r="Q1166" s="23">
        <v>397771</v>
      </c>
      <c r="R1166" s="23">
        <v>15</v>
      </c>
      <c r="S1166" s="24">
        <v>0</v>
      </c>
      <c r="T1166" s="25">
        <v>0</v>
      </c>
      <c r="U1166" s="25">
        <v>0</v>
      </c>
      <c r="V1166" s="18">
        <v>803116.6</v>
      </c>
      <c r="W1166" s="19">
        <v>11684900</v>
      </c>
      <c r="X1166" s="19">
        <v>124</v>
      </c>
    </row>
    <row r="1167" spans="1:24" x14ac:dyDescent="0.2">
      <c r="A1167" s="15">
        <v>2022</v>
      </c>
      <c r="B1167" s="16">
        <v>16865</v>
      </c>
      <c r="C1167" s="17" t="s">
        <v>1064</v>
      </c>
      <c r="D1167" s="15" t="s">
        <v>23</v>
      </c>
      <c r="E1167" s="17" t="s">
        <v>24</v>
      </c>
      <c r="F1167" s="15" t="s">
        <v>25</v>
      </c>
      <c r="G1167" s="17" t="s">
        <v>65</v>
      </c>
      <c r="H1167" s="17" t="s">
        <v>31</v>
      </c>
      <c r="I1167" s="17" t="s">
        <v>55</v>
      </c>
      <c r="J1167" s="18">
        <v>297589</v>
      </c>
      <c r="K1167" s="19">
        <v>2469224</v>
      </c>
      <c r="L1167" s="19">
        <v>174430</v>
      </c>
      <c r="M1167" s="20">
        <v>107428</v>
      </c>
      <c r="N1167" s="21">
        <v>980802</v>
      </c>
      <c r="O1167" s="21">
        <v>19696</v>
      </c>
      <c r="P1167" s="22">
        <v>16503</v>
      </c>
      <c r="Q1167" s="23">
        <v>223032</v>
      </c>
      <c r="R1167" s="23">
        <v>99</v>
      </c>
      <c r="S1167" s="24">
        <v>0</v>
      </c>
      <c r="T1167" s="25">
        <v>0</v>
      </c>
      <c r="U1167" s="25">
        <v>0</v>
      </c>
      <c r="V1167" s="18">
        <v>421520</v>
      </c>
      <c r="W1167" s="19">
        <v>3673058</v>
      </c>
      <c r="X1167" s="19">
        <v>194225</v>
      </c>
    </row>
    <row r="1168" spans="1:24" x14ac:dyDescent="0.2">
      <c r="A1168" s="15">
        <v>2022</v>
      </c>
      <c r="B1168" s="16">
        <v>16868</v>
      </c>
      <c r="C1168" s="17" t="s">
        <v>1065</v>
      </c>
      <c r="D1168" s="15" t="s">
        <v>23</v>
      </c>
      <c r="E1168" s="17" t="s">
        <v>24</v>
      </c>
      <c r="F1168" s="15" t="s">
        <v>25</v>
      </c>
      <c r="G1168" s="17" t="s">
        <v>89</v>
      </c>
      <c r="H1168" s="17" t="s">
        <v>27</v>
      </c>
      <c r="I1168" s="17" t="s">
        <v>1066</v>
      </c>
      <c r="J1168" s="18">
        <v>405555.6</v>
      </c>
      <c r="K1168" s="19">
        <v>3346665</v>
      </c>
      <c r="L1168" s="19">
        <v>441926</v>
      </c>
      <c r="M1168" s="20">
        <v>517766.6</v>
      </c>
      <c r="N1168" s="21">
        <v>5009177</v>
      </c>
      <c r="O1168" s="21">
        <v>51676</v>
      </c>
      <c r="P1168" s="22">
        <v>75742.600000000006</v>
      </c>
      <c r="Q1168" s="23">
        <v>865013</v>
      </c>
      <c r="R1168" s="23">
        <v>57</v>
      </c>
      <c r="S1168" s="24">
        <v>10789.4</v>
      </c>
      <c r="T1168" s="25">
        <v>108029</v>
      </c>
      <c r="U1168" s="25">
        <v>3</v>
      </c>
      <c r="V1168" s="18">
        <v>1009854.2</v>
      </c>
      <c r="W1168" s="19">
        <v>9328884</v>
      </c>
      <c r="X1168" s="19">
        <v>493662</v>
      </c>
    </row>
    <row r="1169" spans="1:24" x14ac:dyDescent="0.2">
      <c r="A1169" s="15">
        <v>2022</v>
      </c>
      <c r="B1169" s="16">
        <v>16900</v>
      </c>
      <c r="C1169" s="17" t="s">
        <v>1067</v>
      </c>
      <c r="D1169" s="15" t="s">
        <v>23</v>
      </c>
      <c r="E1169" s="17" t="s">
        <v>24</v>
      </c>
      <c r="F1169" s="15" t="s">
        <v>25</v>
      </c>
      <c r="G1169" s="17" t="s">
        <v>92</v>
      </c>
      <c r="H1169" s="17" t="s">
        <v>27</v>
      </c>
      <c r="I1169" s="17" t="s">
        <v>93</v>
      </c>
      <c r="J1169" s="18">
        <v>10843</v>
      </c>
      <c r="K1169" s="19">
        <v>100814</v>
      </c>
      <c r="L1169" s="19">
        <v>7659</v>
      </c>
      <c r="M1169" s="20">
        <v>10513</v>
      </c>
      <c r="N1169" s="21">
        <v>108605</v>
      </c>
      <c r="O1169" s="21">
        <v>1432</v>
      </c>
      <c r="P1169" s="22">
        <v>9750</v>
      </c>
      <c r="Q1169" s="23">
        <v>124654</v>
      </c>
      <c r="R1169" s="23">
        <v>13</v>
      </c>
      <c r="S1169" s="24" t="s">
        <v>37</v>
      </c>
      <c r="T1169" s="25" t="s">
        <v>37</v>
      </c>
      <c r="U1169" s="25" t="s">
        <v>37</v>
      </c>
      <c r="V1169" s="18">
        <v>31106</v>
      </c>
      <c r="W1169" s="19">
        <v>334073</v>
      </c>
      <c r="X1169" s="19">
        <v>9104</v>
      </c>
    </row>
    <row r="1170" spans="1:24" x14ac:dyDescent="0.2">
      <c r="A1170" s="15">
        <v>2022</v>
      </c>
      <c r="B1170" s="16">
        <v>16930</v>
      </c>
      <c r="C1170" s="17" t="s">
        <v>1068</v>
      </c>
      <c r="D1170" s="15" t="s">
        <v>23</v>
      </c>
      <c r="E1170" s="17" t="s">
        <v>24</v>
      </c>
      <c r="F1170" s="15" t="s">
        <v>25</v>
      </c>
      <c r="G1170" s="17" t="s">
        <v>98</v>
      </c>
      <c r="H1170" s="17" t="s">
        <v>31</v>
      </c>
      <c r="I1170" s="17" t="s">
        <v>28</v>
      </c>
      <c r="J1170" s="18">
        <v>57705</v>
      </c>
      <c r="K1170" s="19">
        <v>451751</v>
      </c>
      <c r="L1170" s="19">
        <v>32079</v>
      </c>
      <c r="M1170" s="20">
        <v>33329</v>
      </c>
      <c r="N1170" s="21">
        <v>266780</v>
      </c>
      <c r="O1170" s="21">
        <v>5889</v>
      </c>
      <c r="P1170" s="22">
        <v>11351</v>
      </c>
      <c r="Q1170" s="23">
        <v>131106</v>
      </c>
      <c r="R1170" s="23">
        <v>6</v>
      </c>
      <c r="S1170" s="24">
        <v>0</v>
      </c>
      <c r="T1170" s="25">
        <v>0</v>
      </c>
      <c r="U1170" s="25">
        <v>0</v>
      </c>
      <c r="V1170" s="18">
        <v>102385</v>
      </c>
      <c r="W1170" s="19">
        <v>849637</v>
      </c>
      <c r="X1170" s="19">
        <v>37974</v>
      </c>
    </row>
    <row r="1171" spans="1:24" x14ac:dyDescent="0.2">
      <c r="A1171" s="15">
        <v>2022</v>
      </c>
      <c r="B1171" s="16">
        <v>16949</v>
      </c>
      <c r="C1171" s="17" t="s">
        <v>1069</v>
      </c>
      <c r="D1171" s="15" t="s">
        <v>23</v>
      </c>
      <c r="E1171" s="17" t="s">
        <v>24</v>
      </c>
      <c r="F1171" s="15" t="s">
        <v>25</v>
      </c>
      <c r="G1171" s="17" t="s">
        <v>98</v>
      </c>
      <c r="H1171" s="17" t="s">
        <v>27</v>
      </c>
      <c r="I1171" s="17" t="s">
        <v>28</v>
      </c>
      <c r="J1171" s="18">
        <v>55588</v>
      </c>
      <c r="K1171" s="19">
        <v>488454</v>
      </c>
      <c r="L1171" s="19">
        <v>34944</v>
      </c>
      <c r="M1171" s="20">
        <v>121558</v>
      </c>
      <c r="N1171" s="21">
        <v>1024936</v>
      </c>
      <c r="O1171" s="21">
        <v>25733</v>
      </c>
      <c r="P1171" s="22">
        <v>4323</v>
      </c>
      <c r="Q1171" s="23">
        <v>57953</v>
      </c>
      <c r="R1171" s="23">
        <v>5</v>
      </c>
      <c r="S1171" s="24">
        <v>0</v>
      </c>
      <c r="T1171" s="25">
        <v>0</v>
      </c>
      <c r="U1171" s="25">
        <v>0</v>
      </c>
      <c r="V1171" s="18">
        <v>181469</v>
      </c>
      <c r="W1171" s="19">
        <v>1571343</v>
      </c>
      <c r="X1171" s="19">
        <v>60682</v>
      </c>
    </row>
    <row r="1172" spans="1:24" x14ac:dyDescent="0.2">
      <c r="A1172" s="15">
        <v>2022</v>
      </c>
      <c r="B1172" s="16">
        <v>16971</v>
      </c>
      <c r="C1172" s="17" t="s">
        <v>1070</v>
      </c>
      <c r="D1172" s="15" t="s">
        <v>23</v>
      </c>
      <c r="E1172" s="17" t="s">
        <v>24</v>
      </c>
      <c r="F1172" s="15" t="s">
        <v>25</v>
      </c>
      <c r="G1172" s="17" t="s">
        <v>46</v>
      </c>
      <c r="H1172" s="17" t="s">
        <v>27</v>
      </c>
      <c r="I1172" s="17" t="s">
        <v>36</v>
      </c>
      <c r="J1172" s="18">
        <v>21419</v>
      </c>
      <c r="K1172" s="19">
        <v>144192</v>
      </c>
      <c r="L1172" s="19">
        <v>17034</v>
      </c>
      <c r="M1172" s="20">
        <v>1727</v>
      </c>
      <c r="N1172" s="21">
        <v>11375</v>
      </c>
      <c r="O1172" s="21">
        <v>1332</v>
      </c>
      <c r="P1172" s="22">
        <v>34224</v>
      </c>
      <c r="Q1172" s="23">
        <v>286020</v>
      </c>
      <c r="R1172" s="23">
        <v>588</v>
      </c>
      <c r="S1172" s="24" t="s">
        <v>37</v>
      </c>
      <c r="T1172" s="25" t="s">
        <v>37</v>
      </c>
      <c r="U1172" s="25" t="s">
        <v>37</v>
      </c>
      <c r="V1172" s="18">
        <v>57370</v>
      </c>
      <c r="W1172" s="19">
        <v>441587</v>
      </c>
      <c r="X1172" s="19">
        <v>18954</v>
      </c>
    </row>
    <row r="1173" spans="1:24" x14ac:dyDescent="0.2">
      <c r="A1173" s="15">
        <v>2022</v>
      </c>
      <c r="B1173" s="16">
        <v>17011</v>
      </c>
      <c r="C1173" s="17" t="s">
        <v>1071</v>
      </c>
      <c r="D1173" s="15" t="s">
        <v>23</v>
      </c>
      <c r="E1173" s="17" t="s">
        <v>24</v>
      </c>
      <c r="F1173" s="15" t="s">
        <v>25</v>
      </c>
      <c r="G1173" s="17" t="s">
        <v>35</v>
      </c>
      <c r="H1173" s="17" t="s">
        <v>27</v>
      </c>
      <c r="I1173" s="17" t="s">
        <v>36</v>
      </c>
      <c r="J1173" s="18">
        <v>4050.9</v>
      </c>
      <c r="K1173" s="19">
        <v>34393</v>
      </c>
      <c r="L1173" s="19">
        <v>4809</v>
      </c>
      <c r="M1173" s="20">
        <v>1556.9</v>
      </c>
      <c r="N1173" s="21">
        <v>11040</v>
      </c>
      <c r="O1173" s="21">
        <v>924</v>
      </c>
      <c r="P1173" s="22">
        <v>18083.400000000001</v>
      </c>
      <c r="Q1173" s="23">
        <v>227777</v>
      </c>
      <c r="R1173" s="23">
        <v>178</v>
      </c>
      <c r="S1173" s="24" t="s">
        <v>37</v>
      </c>
      <c r="T1173" s="25" t="s">
        <v>37</v>
      </c>
      <c r="U1173" s="25" t="s">
        <v>37</v>
      </c>
      <c r="V1173" s="18">
        <v>23691.200000000001</v>
      </c>
      <c r="W1173" s="19">
        <v>273210</v>
      </c>
      <c r="X1173" s="19">
        <v>5911</v>
      </c>
    </row>
    <row r="1174" spans="1:24" x14ac:dyDescent="0.2">
      <c r="A1174" s="15">
        <v>2022</v>
      </c>
      <c r="B1174" s="16">
        <v>17033</v>
      </c>
      <c r="C1174" s="17" t="s">
        <v>1072</v>
      </c>
      <c r="D1174" s="15" t="s">
        <v>23</v>
      </c>
      <c r="E1174" s="17" t="s">
        <v>24</v>
      </c>
      <c r="F1174" s="15" t="s">
        <v>25</v>
      </c>
      <c r="G1174" s="17" t="s">
        <v>54</v>
      </c>
      <c r="H1174" s="17" t="s">
        <v>27</v>
      </c>
      <c r="I1174" s="17" t="s">
        <v>28</v>
      </c>
      <c r="J1174" s="18">
        <v>29220</v>
      </c>
      <c r="K1174" s="19">
        <v>236660</v>
      </c>
      <c r="L1174" s="19">
        <v>15493</v>
      </c>
      <c r="M1174" s="20">
        <v>20447</v>
      </c>
      <c r="N1174" s="21">
        <v>145948</v>
      </c>
      <c r="O1174" s="21">
        <v>3827</v>
      </c>
      <c r="P1174" s="22">
        <v>20372</v>
      </c>
      <c r="Q1174" s="23">
        <v>343119</v>
      </c>
      <c r="R1174" s="23">
        <v>8</v>
      </c>
      <c r="S1174" s="24">
        <v>0</v>
      </c>
      <c r="T1174" s="25">
        <v>0</v>
      </c>
      <c r="U1174" s="25">
        <v>0</v>
      </c>
      <c r="V1174" s="18">
        <v>70039</v>
      </c>
      <c r="W1174" s="19">
        <v>725727</v>
      </c>
      <c r="X1174" s="19">
        <v>19328</v>
      </c>
    </row>
    <row r="1175" spans="1:24" x14ac:dyDescent="0.2">
      <c r="A1175" s="15">
        <v>2022</v>
      </c>
      <c r="B1175" s="16">
        <v>17038</v>
      </c>
      <c r="C1175" s="17" t="s">
        <v>1073</v>
      </c>
      <c r="D1175" s="15" t="s">
        <v>23</v>
      </c>
      <c r="E1175" s="17" t="s">
        <v>24</v>
      </c>
      <c r="F1175" s="15" t="s">
        <v>25</v>
      </c>
      <c r="G1175" s="17" t="s">
        <v>72</v>
      </c>
      <c r="H1175" s="17" t="s">
        <v>31</v>
      </c>
      <c r="I1175" s="17" t="s">
        <v>36</v>
      </c>
      <c r="J1175" s="18">
        <v>30701</v>
      </c>
      <c r="K1175" s="19">
        <v>209145</v>
      </c>
      <c r="L1175" s="19">
        <v>14622</v>
      </c>
      <c r="M1175" s="20">
        <v>5948</v>
      </c>
      <c r="N1175" s="21">
        <v>49552</v>
      </c>
      <c r="O1175" s="21">
        <v>259</v>
      </c>
      <c r="P1175" s="22">
        <v>13226</v>
      </c>
      <c r="Q1175" s="23">
        <v>178873</v>
      </c>
      <c r="R1175" s="23">
        <v>13</v>
      </c>
      <c r="S1175" s="24" t="s">
        <v>37</v>
      </c>
      <c r="T1175" s="25" t="s">
        <v>37</v>
      </c>
      <c r="U1175" s="25" t="s">
        <v>37</v>
      </c>
      <c r="V1175" s="18">
        <v>49875</v>
      </c>
      <c r="W1175" s="19">
        <v>437570</v>
      </c>
      <c r="X1175" s="19">
        <v>14894</v>
      </c>
    </row>
    <row r="1176" spans="1:24" x14ac:dyDescent="0.2">
      <c r="A1176" s="15">
        <v>2022</v>
      </c>
      <c r="B1176" s="16">
        <v>17040</v>
      </c>
      <c r="C1176" s="17" t="s">
        <v>1074</v>
      </c>
      <c r="D1176" s="15" t="s">
        <v>23</v>
      </c>
      <c r="E1176" s="17" t="s">
        <v>24</v>
      </c>
      <c r="F1176" s="15" t="s">
        <v>25</v>
      </c>
      <c r="G1176" s="17" t="s">
        <v>124</v>
      </c>
      <c r="H1176" s="17" t="s">
        <v>31</v>
      </c>
      <c r="I1176" s="17" t="s">
        <v>36</v>
      </c>
      <c r="J1176" s="18">
        <v>21817.599999999999</v>
      </c>
      <c r="K1176" s="19">
        <v>129163</v>
      </c>
      <c r="L1176" s="19">
        <v>9755</v>
      </c>
      <c r="M1176" s="20">
        <v>3577.8</v>
      </c>
      <c r="N1176" s="21">
        <v>28623</v>
      </c>
      <c r="O1176" s="21">
        <v>157</v>
      </c>
      <c r="P1176" s="22">
        <v>9167</v>
      </c>
      <c r="Q1176" s="23">
        <v>89171</v>
      </c>
      <c r="R1176" s="23">
        <v>22</v>
      </c>
      <c r="S1176" s="24" t="s">
        <v>37</v>
      </c>
      <c r="T1176" s="25" t="s">
        <v>37</v>
      </c>
      <c r="U1176" s="25" t="s">
        <v>37</v>
      </c>
      <c r="V1176" s="18">
        <v>34562.400000000001</v>
      </c>
      <c r="W1176" s="19">
        <v>246957</v>
      </c>
      <c r="X1176" s="19">
        <v>9934</v>
      </c>
    </row>
    <row r="1177" spans="1:24" x14ac:dyDescent="0.2">
      <c r="A1177" s="15">
        <v>2022</v>
      </c>
      <c r="B1177" s="16">
        <v>17044</v>
      </c>
      <c r="C1177" s="17" t="s">
        <v>1075</v>
      </c>
      <c r="D1177" s="15" t="s">
        <v>23</v>
      </c>
      <c r="E1177" s="17" t="s">
        <v>24</v>
      </c>
      <c r="F1177" s="15" t="s">
        <v>25</v>
      </c>
      <c r="G1177" s="17" t="s">
        <v>104</v>
      </c>
      <c r="H1177" s="17" t="s">
        <v>31</v>
      </c>
      <c r="I1177" s="17" t="s">
        <v>32</v>
      </c>
      <c r="J1177" s="18">
        <v>33031</v>
      </c>
      <c r="K1177" s="19">
        <v>253093</v>
      </c>
      <c r="L1177" s="19">
        <v>16866</v>
      </c>
      <c r="M1177" s="20">
        <v>9645</v>
      </c>
      <c r="N1177" s="21">
        <v>92056</v>
      </c>
      <c r="O1177" s="21">
        <v>577</v>
      </c>
      <c r="P1177" s="22">
        <v>11865</v>
      </c>
      <c r="Q1177" s="23">
        <v>138592</v>
      </c>
      <c r="R1177" s="23">
        <v>12</v>
      </c>
      <c r="S1177" s="24" t="s">
        <v>37</v>
      </c>
      <c r="T1177" s="25" t="s">
        <v>37</v>
      </c>
      <c r="U1177" s="25" t="s">
        <v>37</v>
      </c>
      <c r="V1177" s="18">
        <v>54541</v>
      </c>
      <c r="W1177" s="19">
        <v>483741</v>
      </c>
      <c r="X1177" s="19">
        <v>17455</v>
      </c>
    </row>
    <row r="1178" spans="1:24" x14ac:dyDescent="0.2">
      <c r="A1178" s="15">
        <v>2022</v>
      </c>
      <c r="B1178" s="16">
        <v>17047</v>
      </c>
      <c r="C1178" s="17" t="s">
        <v>1076</v>
      </c>
      <c r="D1178" s="15" t="s">
        <v>23</v>
      </c>
      <c r="E1178" s="17" t="s">
        <v>24</v>
      </c>
      <c r="F1178" s="15" t="s">
        <v>25</v>
      </c>
      <c r="G1178" s="17" t="s">
        <v>98</v>
      </c>
      <c r="H1178" s="17" t="s">
        <v>27</v>
      </c>
      <c r="I1178" s="17" t="s">
        <v>28</v>
      </c>
      <c r="J1178" s="18">
        <v>14726</v>
      </c>
      <c r="K1178" s="19">
        <v>128554</v>
      </c>
      <c r="L1178" s="19">
        <v>9281</v>
      </c>
      <c r="M1178" s="20">
        <v>15324</v>
      </c>
      <c r="N1178" s="21">
        <v>130915</v>
      </c>
      <c r="O1178" s="21">
        <v>1792</v>
      </c>
      <c r="P1178" s="22">
        <v>7286</v>
      </c>
      <c r="Q1178" s="23">
        <v>96311</v>
      </c>
      <c r="R1178" s="23">
        <v>6</v>
      </c>
      <c r="S1178" s="24">
        <v>0</v>
      </c>
      <c r="T1178" s="25">
        <v>0</v>
      </c>
      <c r="U1178" s="25">
        <v>0</v>
      </c>
      <c r="V1178" s="18">
        <v>37336</v>
      </c>
      <c r="W1178" s="19">
        <v>355780</v>
      </c>
      <c r="X1178" s="19">
        <v>11079</v>
      </c>
    </row>
    <row r="1179" spans="1:24" x14ac:dyDescent="0.2">
      <c r="A1179" s="15">
        <v>2022</v>
      </c>
      <c r="B1179" s="16">
        <v>17066</v>
      </c>
      <c r="C1179" s="17" t="s">
        <v>1077</v>
      </c>
      <c r="D1179" s="15" t="s">
        <v>23</v>
      </c>
      <c r="E1179" s="17" t="s">
        <v>24</v>
      </c>
      <c r="F1179" s="15" t="s">
        <v>25</v>
      </c>
      <c r="G1179" s="17" t="s">
        <v>33</v>
      </c>
      <c r="H1179" s="17" t="s">
        <v>31</v>
      </c>
      <c r="I1179" s="17" t="s">
        <v>32</v>
      </c>
      <c r="J1179" s="18">
        <v>152182.39999999999</v>
      </c>
      <c r="K1179" s="19">
        <v>1223045</v>
      </c>
      <c r="L1179" s="19">
        <v>84189</v>
      </c>
      <c r="M1179" s="20">
        <v>58946</v>
      </c>
      <c r="N1179" s="21">
        <v>523706</v>
      </c>
      <c r="O1179" s="21">
        <v>15347</v>
      </c>
      <c r="P1179" s="22">
        <v>56214.3</v>
      </c>
      <c r="Q1179" s="23">
        <v>675501</v>
      </c>
      <c r="R1179" s="23">
        <v>81</v>
      </c>
      <c r="S1179" s="24">
        <v>0</v>
      </c>
      <c r="T1179" s="25">
        <v>0</v>
      </c>
      <c r="U1179" s="25">
        <v>0</v>
      </c>
      <c r="V1179" s="18">
        <v>267342.7</v>
      </c>
      <c r="W1179" s="19">
        <v>2422252</v>
      </c>
      <c r="X1179" s="19">
        <v>99617</v>
      </c>
    </row>
    <row r="1180" spans="1:24" x14ac:dyDescent="0.2">
      <c r="A1180" s="15">
        <v>2022</v>
      </c>
      <c r="B1180" s="16">
        <v>17127</v>
      </c>
      <c r="C1180" s="17" t="s">
        <v>1078</v>
      </c>
      <c r="D1180" s="15" t="s">
        <v>23</v>
      </c>
      <c r="E1180" s="17" t="s">
        <v>24</v>
      </c>
      <c r="F1180" s="15" t="s">
        <v>25</v>
      </c>
      <c r="G1180" s="17" t="s">
        <v>203</v>
      </c>
      <c r="H1180" s="17" t="s">
        <v>27</v>
      </c>
      <c r="I1180" s="17" t="s">
        <v>136</v>
      </c>
      <c r="J1180" s="18">
        <v>18659</v>
      </c>
      <c r="K1180" s="19">
        <v>137976</v>
      </c>
      <c r="L1180" s="19">
        <v>15044</v>
      </c>
      <c r="M1180" s="20">
        <v>6022</v>
      </c>
      <c r="N1180" s="21">
        <v>44314</v>
      </c>
      <c r="O1180" s="21">
        <v>1167</v>
      </c>
      <c r="P1180" s="22">
        <v>10610</v>
      </c>
      <c r="Q1180" s="23">
        <v>93414</v>
      </c>
      <c r="R1180" s="23">
        <v>124</v>
      </c>
      <c r="S1180" s="24" t="s">
        <v>37</v>
      </c>
      <c r="T1180" s="25" t="s">
        <v>37</v>
      </c>
      <c r="U1180" s="25" t="s">
        <v>37</v>
      </c>
      <c r="V1180" s="18">
        <v>35291</v>
      </c>
      <c r="W1180" s="19">
        <v>275704</v>
      </c>
      <c r="X1180" s="19">
        <v>16335</v>
      </c>
    </row>
    <row r="1181" spans="1:24" x14ac:dyDescent="0.2">
      <c r="A1181" s="15">
        <v>2022</v>
      </c>
      <c r="B1181" s="16">
        <v>17166</v>
      </c>
      <c r="C1181" s="17" t="s">
        <v>1079</v>
      </c>
      <c r="D1181" s="15" t="s">
        <v>23</v>
      </c>
      <c r="E1181" s="17" t="s">
        <v>24</v>
      </c>
      <c r="F1181" s="15" t="s">
        <v>25</v>
      </c>
      <c r="G1181" s="17" t="s">
        <v>192</v>
      </c>
      <c r="H1181" s="17" t="s">
        <v>51</v>
      </c>
      <c r="I1181" s="17" t="s">
        <v>340</v>
      </c>
      <c r="J1181" s="18">
        <v>365490.3</v>
      </c>
      <c r="K1181" s="19">
        <v>2747233</v>
      </c>
      <c r="L1181" s="19">
        <v>321309</v>
      </c>
      <c r="M1181" s="20">
        <v>338705.9</v>
      </c>
      <c r="N1181" s="21">
        <v>3137378</v>
      </c>
      <c r="O1181" s="21">
        <v>49511</v>
      </c>
      <c r="P1181" s="22">
        <v>230326.5</v>
      </c>
      <c r="Q1181" s="23">
        <v>2866782</v>
      </c>
      <c r="R1181" s="23">
        <v>109</v>
      </c>
      <c r="S1181" s="24" t="s">
        <v>37</v>
      </c>
      <c r="T1181" s="25" t="s">
        <v>37</v>
      </c>
      <c r="U1181" s="25" t="s">
        <v>37</v>
      </c>
      <c r="V1181" s="18">
        <v>934522.7</v>
      </c>
      <c r="W1181" s="19">
        <v>8751393</v>
      </c>
      <c r="X1181" s="19">
        <v>370929</v>
      </c>
    </row>
    <row r="1182" spans="1:24" x14ac:dyDescent="0.2">
      <c r="A1182" s="15">
        <v>2022</v>
      </c>
      <c r="B1182" s="16">
        <v>17166</v>
      </c>
      <c r="C1182" s="17" t="s">
        <v>1079</v>
      </c>
      <c r="D1182" s="15" t="s">
        <v>112</v>
      </c>
      <c r="E1182" s="17" t="s">
        <v>113</v>
      </c>
      <c r="F1182" s="15" t="s">
        <v>25</v>
      </c>
      <c r="G1182" s="17" t="s">
        <v>192</v>
      </c>
      <c r="H1182" s="17" t="s">
        <v>51</v>
      </c>
      <c r="I1182" s="17" t="s">
        <v>340</v>
      </c>
      <c r="J1182" s="18" t="s">
        <v>37</v>
      </c>
      <c r="K1182" s="19" t="s">
        <v>37</v>
      </c>
      <c r="L1182" s="19" t="s">
        <v>37</v>
      </c>
      <c r="M1182" s="20">
        <v>1680.1</v>
      </c>
      <c r="N1182" s="21">
        <v>98540</v>
      </c>
      <c r="O1182" s="21">
        <v>15</v>
      </c>
      <c r="P1182" s="22">
        <v>5796.5</v>
      </c>
      <c r="Q1182" s="23">
        <v>2653952</v>
      </c>
      <c r="R1182" s="23">
        <v>9</v>
      </c>
      <c r="S1182" s="24" t="s">
        <v>37</v>
      </c>
      <c r="T1182" s="25" t="s">
        <v>37</v>
      </c>
      <c r="U1182" s="25" t="s">
        <v>37</v>
      </c>
      <c r="V1182" s="18">
        <v>7476.6</v>
      </c>
      <c r="W1182" s="19">
        <v>2752492</v>
      </c>
      <c r="X1182" s="19">
        <v>24</v>
      </c>
    </row>
    <row r="1183" spans="1:24" x14ac:dyDescent="0.2">
      <c r="A1183" s="15">
        <v>2022</v>
      </c>
      <c r="B1183" s="16">
        <v>17177</v>
      </c>
      <c r="C1183" s="17" t="s">
        <v>1080</v>
      </c>
      <c r="D1183" s="15" t="s">
        <v>23</v>
      </c>
      <c r="E1183" s="17" t="s">
        <v>24</v>
      </c>
      <c r="F1183" s="15" t="s">
        <v>25</v>
      </c>
      <c r="G1183" s="17" t="s">
        <v>175</v>
      </c>
      <c r="H1183" s="17" t="s">
        <v>27</v>
      </c>
      <c r="I1183" s="17" t="s">
        <v>930</v>
      </c>
      <c r="J1183" s="18">
        <v>11813</v>
      </c>
      <c r="K1183" s="19">
        <v>119975</v>
      </c>
      <c r="L1183" s="19">
        <v>7044</v>
      </c>
      <c r="M1183" s="20">
        <v>12878</v>
      </c>
      <c r="N1183" s="21">
        <v>132526</v>
      </c>
      <c r="O1183" s="21">
        <v>1615</v>
      </c>
      <c r="P1183" s="22">
        <v>6636</v>
      </c>
      <c r="Q1183" s="23">
        <v>100234</v>
      </c>
      <c r="R1183" s="23">
        <v>17</v>
      </c>
      <c r="S1183" s="24" t="s">
        <v>37</v>
      </c>
      <c r="T1183" s="25" t="s">
        <v>37</v>
      </c>
      <c r="U1183" s="25" t="s">
        <v>37</v>
      </c>
      <c r="V1183" s="18">
        <v>31327</v>
      </c>
      <c r="W1183" s="19">
        <v>352735</v>
      </c>
      <c r="X1183" s="19">
        <v>8676</v>
      </c>
    </row>
    <row r="1184" spans="1:24" x14ac:dyDescent="0.2">
      <c r="A1184" s="15">
        <v>2022</v>
      </c>
      <c r="B1184" s="16">
        <v>17184</v>
      </c>
      <c r="C1184" s="17" t="s">
        <v>1081</v>
      </c>
      <c r="D1184" s="15" t="s">
        <v>23</v>
      </c>
      <c r="E1184" s="17" t="s">
        <v>24</v>
      </c>
      <c r="F1184" s="15" t="s">
        <v>25</v>
      </c>
      <c r="G1184" s="17" t="s">
        <v>117</v>
      </c>
      <c r="H1184" s="17" t="s">
        <v>27</v>
      </c>
      <c r="I1184" s="17" t="s">
        <v>77</v>
      </c>
      <c r="J1184" s="18">
        <v>10379</v>
      </c>
      <c r="K1184" s="19">
        <v>81218</v>
      </c>
      <c r="L1184" s="19">
        <v>7636</v>
      </c>
      <c r="M1184" s="20">
        <v>3057</v>
      </c>
      <c r="N1184" s="21">
        <v>21999</v>
      </c>
      <c r="O1184" s="21">
        <v>930</v>
      </c>
      <c r="P1184" s="22">
        <v>17044</v>
      </c>
      <c r="Q1184" s="23">
        <v>186837</v>
      </c>
      <c r="R1184" s="23">
        <v>229</v>
      </c>
      <c r="S1184" s="24">
        <v>0</v>
      </c>
      <c r="T1184" s="25">
        <v>0</v>
      </c>
      <c r="U1184" s="25">
        <v>0</v>
      </c>
      <c r="V1184" s="18">
        <v>30480</v>
      </c>
      <c r="W1184" s="19">
        <v>290054</v>
      </c>
      <c r="X1184" s="19">
        <v>8795</v>
      </c>
    </row>
    <row r="1185" spans="1:24" x14ac:dyDescent="0.2">
      <c r="A1185" s="15">
        <v>2022</v>
      </c>
      <c r="B1185" s="16">
        <v>17252</v>
      </c>
      <c r="C1185" s="17" t="s">
        <v>1082</v>
      </c>
      <c r="D1185" s="15" t="s">
        <v>23</v>
      </c>
      <c r="E1185" s="17" t="s">
        <v>24</v>
      </c>
      <c r="F1185" s="15" t="s">
        <v>25</v>
      </c>
      <c r="G1185" s="17" t="s">
        <v>54</v>
      </c>
      <c r="H1185" s="17" t="s">
        <v>31</v>
      </c>
      <c r="I1185" s="17" t="s">
        <v>55</v>
      </c>
      <c r="J1185" s="18">
        <v>559.9</v>
      </c>
      <c r="K1185" s="19">
        <v>4739</v>
      </c>
      <c r="L1185" s="19">
        <v>330</v>
      </c>
      <c r="M1185" s="20">
        <v>64.7</v>
      </c>
      <c r="N1185" s="21">
        <v>552</v>
      </c>
      <c r="O1185" s="21">
        <v>13</v>
      </c>
      <c r="P1185" s="22">
        <v>0</v>
      </c>
      <c r="Q1185" s="23">
        <v>0</v>
      </c>
      <c r="R1185" s="23">
        <v>0</v>
      </c>
      <c r="S1185" s="24">
        <v>0</v>
      </c>
      <c r="T1185" s="25">
        <v>0</v>
      </c>
      <c r="U1185" s="25">
        <v>0</v>
      </c>
      <c r="V1185" s="18">
        <v>624.6</v>
      </c>
      <c r="W1185" s="19">
        <v>5291</v>
      </c>
      <c r="X1185" s="19">
        <v>343</v>
      </c>
    </row>
    <row r="1186" spans="1:24" x14ac:dyDescent="0.2">
      <c r="A1186" s="15">
        <v>2022</v>
      </c>
      <c r="B1186" s="16">
        <v>17252</v>
      </c>
      <c r="C1186" s="17" t="s">
        <v>1082</v>
      </c>
      <c r="D1186" s="15" t="s">
        <v>23</v>
      </c>
      <c r="E1186" s="17" t="s">
        <v>24</v>
      </c>
      <c r="F1186" s="15" t="s">
        <v>25</v>
      </c>
      <c r="G1186" s="17" t="s">
        <v>26</v>
      </c>
      <c r="H1186" s="17" t="s">
        <v>31</v>
      </c>
      <c r="I1186" s="17" t="s">
        <v>36</v>
      </c>
      <c r="J1186" s="18">
        <v>121709.3</v>
      </c>
      <c r="K1186" s="19">
        <v>1040578</v>
      </c>
      <c r="L1186" s="19">
        <v>70297</v>
      </c>
      <c r="M1186" s="20">
        <v>36582.1</v>
      </c>
      <c r="N1186" s="21">
        <v>326349</v>
      </c>
      <c r="O1186" s="21">
        <v>7669</v>
      </c>
      <c r="P1186" s="22">
        <v>6812.8</v>
      </c>
      <c r="Q1186" s="23">
        <v>76839</v>
      </c>
      <c r="R1186" s="23">
        <v>15</v>
      </c>
      <c r="S1186" s="24">
        <v>0</v>
      </c>
      <c r="T1186" s="25">
        <v>0</v>
      </c>
      <c r="U1186" s="25">
        <v>0</v>
      </c>
      <c r="V1186" s="18">
        <v>165104.20000000001</v>
      </c>
      <c r="W1186" s="19">
        <v>1443766</v>
      </c>
      <c r="X1186" s="19">
        <v>77981</v>
      </c>
    </row>
    <row r="1187" spans="1:24" x14ac:dyDescent="0.2">
      <c r="A1187" s="15">
        <v>2022</v>
      </c>
      <c r="B1187" s="16">
        <v>17260</v>
      </c>
      <c r="C1187" s="17" t="s">
        <v>1083</v>
      </c>
      <c r="D1187" s="15" t="s">
        <v>23</v>
      </c>
      <c r="E1187" s="17" t="s">
        <v>24</v>
      </c>
      <c r="F1187" s="15" t="s">
        <v>25</v>
      </c>
      <c r="G1187" s="17" t="s">
        <v>87</v>
      </c>
      <c r="H1187" s="17" t="s">
        <v>31</v>
      </c>
      <c r="I1187" s="17" t="s">
        <v>77</v>
      </c>
      <c r="J1187" s="18">
        <v>22798.799999999999</v>
      </c>
      <c r="K1187" s="19">
        <v>267162</v>
      </c>
      <c r="L1187" s="19">
        <v>9262</v>
      </c>
      <c r="M1187" s="20">
        <v>27623.1</v>
      </c>
      <c r="N1187" s="21">
        <v>416056</v>
      </c>
      <c r="O1187" s="21">
        <v>900</v>
      </c>
      <c r="P1187" s="22">
        <v>581.6</v>
      </c>
      <c r="Q1187" s="23">
        <v>7510</v>
      </c>
      <c r="R1187" s="23">
        <v>61</v>
      </c>
      <c r="S1187" s="24" t="s">
        <v>37</v>
      </c>
      <c r="T1187" s="25" t="s">
        <v>37</v>
      </c>
      <c r="U1187" s="25" t="s">
        <v>37</v>
      </c>
      <c r="V1187" s="18">
        <v>51003.5</v>
      </c>
      <c r="W1187" s="19">
        <v>690728</v>
      </c>
      <c r="X1187" s="19">
        <v>10223</v>
      </c>
    </row>
    <row r="1188" spans="1:24" x14ac:dyDescent="0.2">
      <c r="A1188" s="15">
        <v>2022</v>
      </c>
      <c r="B1188" s="16">
        <v>17261</v>
      </c>
      <c r="C1188" s="17" t="s">
        <v>1084</v>
      </c>
      <c r="D1188" s="15" t="s">
        <v>23</v>
      </c>
      <c r="E1188" s="17" t="s">
        <v>24</v>
      </c>
      <c r="F1188" s="15" t="s">
        <v>25</v>
      </c>
      <c r="G1188" s="17" t="s">
        <v>145</v>
      </c>
      <c r="H1188" s="17" t="s">
        <v>31</v>
      </c>
      <c r="I1188" s="17" t="s">
        <v>77</v>
      </c>
      <c r="J1188" s="18">
        <v>5750</v>
      </c>
      <c r="K1188" s="19">
        <v>46843</v>
      </c>
      <c r="L1188" s="19">
        <v>3184</v>
      </c>
      <c r="M1188" s="20">
        <v>2701</v>
      </c>
      <c r="N1188" s="21">
        <v>20135</v>
      </c>
      <c r="O1188" s="21">
        <v>578</v>
      </c>
      <c r="P1188" s="22">
        <v>14478</v>
      </c>
      <c r="Q1188" s="23">
        <v>222415</v>
      </c>
      <c r="R1188" s="23">
        <v>300</v>
      </c>
      <c r="S1188" s="24">
        <v>0</v>
      </c>
      <c r="T1188" s="25">
        <v>0</v>
      </c>
      <c r="U1188" s="25">
        <v>0</v>
      </c>
      <c r="V1188" s="18">
        <v>22929</v>
      </c>
      <c r="W1188" s="19">
        <v>289393</v>
      </c>
      <c r="X1188" s="19">
        <v>4062</v>
      </c>
    </row>
    <row r="1189" spans="1:24" x14ac:dyDescent="0.2">
      <c r="A1189" s="15">
        <v>2022</v>
      </c>
      <c r="B1189" s="16">
        <v>17267</v>
      </c>
      <c r="C1189" s="17" t="s">
        <v>1085</v>
      </c>
      <c r="D1189" s="15" t="s">
        <v>23</v>
      </c>
      <c r="E1189" s="17" t="s">
        <v>24</v>
      </c>
      <c r="F1189" s="15" t="s">
        <v>25</v>
      </c>
      <c r="G1189" s="17" t="s">
        <v>46</v>
      </c>
      <c r="H1189" s="17" t="s">
        <v>31</v>
      </c>
      <c r="I1189" s="17" t="s">
        <v>77</v>
      </c>
      <c r="J1189" s="18">
        <v>10269.6</v>
      </c>
      <c r="K1189" s="19">
        <v>85766</v>
      </c>
      <c r="L1189" s="19">
        <v>3361</v>
      </c>
      <c r="M1189" s="20">
        <v>998.8</v>
      </c>
      <c r="N1189" s="21">
        <v>6942</v>
      </c>
      <c r="O1189" s="21">
        <v>404</v>
      </c>
      <c r="P1189" s="22">
        <v>4423.8999999999996</v>
      </c>
      <c r="Q1189" s="23">
        <v>44576</v>
      </c>
      <c r="R1189" s="23">
        <v>119</v>
      </c>
      <c r="S1189" s="24" t="s">
        <v>37</v>
      </c>
      <c r="T1189" s="25" t="s">
        <v>37</v>
      </c>
      <c r="U1189" s="25" t="s">
        <v>37</v>
      </c>
      <c r="V1189" s="18">
        <v>15692.3</v>
      </c>
      <c r="W1189" s="19">
        <v>137284</v>
      </c>
      <c r="X1189" s="19">
        <v>3884</v>
      </c>
    </row>
    <row r="1190" spans="1:24" x14ac:dyDescent="0.2">
      <c r="A1190" s="15">
        <v>2022</v>
      </c>
      <c r="B1190" s="16">
        <v>17267</v>
      </c>
      <c r="C1190" s="17" t="s">
        <v>1085</v>
      </c>
      <c r="D1190" s="15" t="s">
        <v>23</v>
      </c>
      <c r="E1190" s="17" t="s">
        <v>24</v>
      </c>
      <c r="F1190" s="15" t="s">
        <v>25</v>
      </c>
      <c r="G1190" s="17" t="s">
        <v>173</v>
      </c>
      <c r="H1190" s="17" t="s">
        <v>31</v>
      </c>
      <c r="I1190" s="17" t="s">
        <v>77</v>
      </c>
      <c r="J1190" s="18">
        <v>40404.800000000003</v>
      </c>
      <c r="K1190" s="19">
        <v>334258</v>
      </c>
      <c r="L1190" s="19">
        <v>21147</v>
      </c>
      <c r="M1190" s="20">
        <v>6765.6</v>
      </c>
      <c r="N1190" s="21">
        <v>46891</v>
      </c>
      <c r="O1190" s="21">
        <v>2320</v>
      </c>
      <c r="P1190" s="22">
        <v>31788.7</v>
      </c>
      <c r="Q1190" s="23">
        <v>378371</v>
      </c>
      <c r="R1190" s="23">
        <v>509</v>
      </c>
      <c r="S1190" s="24" t="s">
        <v>37</v>
      </c>
      <c r="T1190" s="25" t="s">
        <v>37</v>
      </c>
      <c r="U1190" s="25" t="s">
        <v>37</v>
      </c>
      <c r="V1190" s="18">
        <v>78959.100000000006</v>
      </c>
      <c r="W1190" s="19">
        <v>759520</v>
      </c>
      <c r="X1190" s="19">
        <v>23976</v>
      </c>
    </row>
    <row r="1191" spans="1:24" x14ac:dyDescent="0.2">
      <c r="A1191" s="15">
        <v>2022</v>
      </c>
      <c r="B1191" s="16">
        <v>17324</v>
      </c>
      <c r="C1191" s="17" t="s">
        <v>1086</v>
      </c>
      <c r="D1191" s="15" t="s">
        <v>23</v>
      </c>
      <c r="E1191" s="17" t="s">
        <v>24</v>
      </c>
      <c r="F1191" s="15" t="s">
        <v>25</v>
      </c>
      <c r="G1191" s="17" t="s">
        <v>35</v>
      </c>
      <c r="H1191" s="17" t="s">
        <v>27</v>
      </c>
      <c r="I1191" s="17" t="s">
        <v>36</v>
      </c>
      <c r="J1191" s="18">
        <v>2706.1</v>
      </c>
      <c r="K1191" s="19">
        <v>20512</v>
      </c>
      <c r="L1191" s="19">
        <v>2454</v>
      </c>
      <c r="M1191" s="20">
        <v>2685.7</v>
      </c>
      <c r="N1191" s="21">
        <v>22844</v>
      </c>
      <c r="O1191" s="21">
        <v>392</v>
      </c>
      <c r="P1191" s="22">
        <v>0</v>
      </c>
      <c r="Q1191" s="23">
        <v>0</v>
      </c>
      <c r="R1191" s="23">
        <v>0</v>
      </c>
      <c r="S1191" s="24">
        <v>0</v>
      </c>
      <c r="T1191" s="25">
        <v>0</v>
      </c>
      <c r="U1191" s="25">
        <v>0</v>
      </c>
      <c r="V1191" s="18">
        <v>5391.8</v>
      </c>
      <c r="W1191" s="19">
        <v>43356</v>
      </c>
      <c r="X1191" s="19">
        <v>2846</v>
      </c>
    </row>
    <row r="1192" spans="1:24" x14ac:dyDescent="0.2">
      <c r="A1192" s="15">
        <v>2022</v>
      </c>
      <c r="B1192" s="16">
        <v>17452</v>
      </c>
      <c r="C1192" s="17" t="s">
        <v>1087</v>
      </c>
      <c r="D1192" s="15" t="s">
        <v>23</v>
      </c>
      <c r="E1192" s="17" t="s">
        <v>24</v>
      </c>
      <c r="F1192" s="15" t="s">
        <v>25</v>
      </c>
      <c r="G1192" s="17" t="s">
        <v>98</v>
      </c>
      <c r="H1192" s="17" t="s">
        <v>27</v>
      </c>
      <c r="I1192" s="17" t="s">
        <v>28</v>
      </c>
      <c r="J1192" s="18">
        <v>3221</v>
      </c>
      <c r="K1192" s="19">
        <v>25785</v>
      </c>
      <c r="L1192" s="19">
        <v>2337</v>
      </c>
      <c r="M1192" s="20">
        <v>5987</v>
      </c>
      <c r="N1192" s="21">
        <v>46764</v>
      </c>
      <c r="O1192" s="21">
        <v>627</v>
      </c>
      <c r="P1192" s="22">
        <v>3186</v>
      </c>
      <c r="Q1192" s="23">
        <v>48257</v>
      </c>
      <c r="R1192" s="23">
        <v>3</v>
      </c>
      <c r="S1192" s="24">
        <v>0</v>
      </c>
      <c r="T1192" s="25">
        <v>0</v>
      </c>
      <c r="U1192" s="25">
        <v>0</v>
      </c>
      <c r="V1192" s="18">
        <v>12394</v>
      </c>
      <c r="W1192" s="19">
        <v>120806</v>
      </c>
      <c r="X1192" s="19">
        <v>2967</v>
      </c>
    </row>
    <row r="1193" spans="1:24" x14ac:dyDescent="0.2">
      <c r="A1193" s="15">
        <v>2022</v>
      </c>
      <c r="B1193" s="16">
        <v>17470</v>
      </c>
      <c r="C1193" s="17" t="s">
        <v>1088</v>
      </c>
      <c r="D1193" s="15" t="s">
        <v>23</v>
      </c>
      <c r="E1193" s="17" t="s">
        <v>24</v>
      </c>
      <c r="F1193" s="15" t="s">
        <v>25</v>
      </c>
      <c r="G1193" s="17" t="s">
        <v>89</v>
      </c>
      <c r="H1193" s="17" t="s">
        <v>153</v>
      </c>
      <c r="I1193" s="17" t="s">
        <v>154</v>
      </c>
      <c r="J1193" s="18">
        <v>403054</v>
      </c>
      <c r="K1193" s="19">
        <v>3955205</v>
      </c>
      <c r="L1193" s="19">
        <v>338081</v>
      </c>
      <c r="M1193" s="20">
        <v>211333</v>
      </c>
      <c r="N1193" s="21">
        <v>2374186</v>
      </c>
      <c r="O1193" s="21">
        <v>34918</v>
      </c>
      <c r="P1193" s="22">
        <v>33187</v>
      </c>
      <c r="Q1193" s="23">
        <v>469620</v>
      </c>
      <c r="R1193" s="23">
        <v>75</v>
      </c>
      <c r="S1193" s="24">
        <v>0</v>
      </c>
      <c r="T1193" s="25">
        <v>0</v>
      </c>
      <c r="U1193" s="25">
        <v>0</v>
      </c>
      <c r="V1193" s="18">
        <v>647574</v>
      </c>
      <c r="W1193" s="19">
        <v>6799011</v>
      </c>
      <c r="X1193" s="19">
        <v>373074</v>
      </c>
    </row>
    <row r="1194" spans="1:24" x14ac:dyDescent="0.2">
      <c r="A1194" s="15">
        <v>2022</v>
      </c>
      <c r="B1194" s="16">
        <v>17512</v>
      </c>
      <c r="C1194" s="17" t="s">
        <v>1089</v>
      </c>
      <c r="D1194" s="15" t="s">
        <v>23</v>
      </c>
      <c r="E1194" s="17" t="s">
        <v>24</v>
      </c>
      <c r="F1194" s="15" t="s">
        <v>25</v>
      </c>
      <c r="G1194" s="17" t="s">
        <v>42</v>
      </c>
      <c r="H1194" s="17" t="s">
        <v>27</v>
      </c>
      <c r="I1194" s="17" t="s">
        <v>43</v>
      </c>
      <c r="J1194" s="18">
        <v>3846</v>
      </c>
      <c r="K1194" s="19">
        <v>60000</v>
      </c>
      <c r="L1194" s="19">
        <v>4706</v>
      </c>
      <c r="M1194" s="20">
        <v>2095.8000000000002</v>
      </c>
      <c r="N1194" s="21">
        <v>34000</v>
      </c>
      <c r="O1194" s="21">
        <v>460</v>
      </c>
      <c r="P1194" s="22">
        <v>21608.799999999999</v>
      </c>
      <c r="Q1194" s="23">
        <v>532546</v>
      </c>
      <c r="R1194" s="23">
        <v>16</v>
      </c>
      <c r="S1194" s="24" t="s">
        <v>37</v>
      </c>
      <c r="T1194" s="25" t="s">
        <v>37</v>
      </c>
      <c r="U1194" s="25" t="s">
        <v>37</v>
      </c>
      <c r="V1194" s="18">
        <v>27550.6</v>
      </c>
      <c r="W1194" s="19">
        <v>626546</v>
      </c>
      <c r="X1194" s="19">
        <v>5182</v>
      </c>
    </row>
    <row r="1195" spans="1:24" x14ac:dyDescent="0.2">
      <c r="A1195" s="15">
        <v>2022</v>
      </c>
      <c r="B1195" s="16">
        <v>17534</v>
      </c>
      <c r="C1195" s="17" t="s">
        <v>1090</v>
      </c>
      <c r="D1195" s="15" t="s">
        <v>23</v>
      </c>
      <c r="E1195" s="17" t="s">
        <v>24</v>
      </c>
      <c r="F1195" s="15" t="s">
        <v>25</v>
      </c>
      <c r="G1195" s="17" t="s">
        <v>54</v>
      </c>
      <c r="H1195" s="17" t="s">
        <v>31</v>
      </c>
      <c r="I1195" s="17" t="s">
        <v>55</v>
      </c>
      <c r="J1195" s="18">
        <v>32861</v>
      </c>
      <c r="K1195" s="19">
        <v>231939</v>
      </c>
      <c r="L1195" s="19">
        <v>16525</v>
      </c>
      <c r="M1195" s="20">
        <v>3268</v>
      </c>
      <c r="N1195" s="21">
        <v>23524</v>
      </c>
      <c r="O1195" s="21">
        <v>758</v>
      </c>
      <c r="P1195" s="22">
        <v>14188</v>
      </c>
      <c r="Q1195" s="23">
        <v>146858</v>
      </c>
      <c r="R1195" s="23">
        <v>5</v>
      </c>
      <c r="S1195" s="24" t="s">
        <v>37</v>
      </c>
      <c r="T1195" s="25" t="s">
        <v>37</v>
      </c>
      <c r="U1195" s="25" t="s">
        <v>37</v>
      </c>
      <c r="V1195" s="18">
        <v>50317</v>
      </c>
      <c r="W1195" s="19">
        <v>402321</v>
      </c>
      <c r="X1195" s="19">
        <v>17288</v>
      </c>
    </row>
    <row r="1196" spans="1:24" x14ac:dyDescent="0.2">
      <c r="A1196" s="15">
        <v>2022</v>
      </c>
      <c r="B1196" s="16">
        <v>17539</v>
      </c>
      <c r="C1196" s="17" t="s">
        <v>1091</v>
      </c>
      <c r="D1196" s="15" t="s">
        <v>23</v>
      </c>
      <c r="E1196" s="17" t="s">
        <v>24</v>
      </c>
      <c r="F1196" s="15" t="s">
        <v>25</v>
      </c>
      <c r="G1196" s="17" t="s">
        <v>48</v>
      </c>
      <c r="H1196" s="17" t="s">
        <v>51</v>
      </c>
      <c r="I1196" s="17" t="s">
        <v>903</v>
      </c>
      <c r="J1196" s="18">
        <v>1376181</v>
      </c>
      <c r="K1196" s="19">
        <v>8485890</v>
      </c>
      <c r="L1196" s="19">
        <v>673453</v>
      </c>
      <c r="M1196" s="20">
        <v>1043134.3</v>
      </c>
      <c r="N1196" s="21">
        <v>7765889</v>
      </c>
      <c r="O1196" s="21">
        <v>107396</v>
      </c>
      <c r="P1196" s="22">
        <v>531159</v>
      </c>
      <c r="Q1196" s="23">
        <v>5568616</v>
      </c>
      <c r="R1196" s="23">
        <v>764</v>
      </c>
      <c r="S1196" s="24">
        <v>0</v>
      </c>
      <c r="T1196" s="25">
        <v>0</v>
      </c>
      <c r="U1196" s="25">
        <v>0</v>
      </c>
      <c r="V1196" s="18">
        <v>2950474.3</v>
      </c>
      <c r="W1196" s="19">
        <v>21820395</v>
      </c>
      <c r="X1196" s="19">
        <v>781613</v>
      </c>
    </row>
    <row r="1197" spans="1:24" x14ac:dyDescent="0.2">
      <c r="A1197" s="15">
        <v>2022</v>
      </c>
      <c r="B1197" s="16">
        <v>17540</v>
      </c>
      <c r="C1197" s="17" t="s">
        <v>1092</v>
      </c>
      <c r="D1197" s="15" t="s">
        <v>23</v>
      </c>
      <c r="E1197" s="17" t="s">
        <v>24</v>
      </c>
      <c r="F1197" s="15" t="s">
        <v>25</v>
      </c>
      <c r="G1197" s="17" t="s">
        <v>117</v>
      </c>
      <c r="H1197" s="17" t="s">
        <v>31</v>
      </c>
      <c r="I1197" s="17" t="s">
        <v>36</v>
      </c>
      <c r="J1197" s="18">
        <v>15927</v>
      </c>
      <c r="K1197" s="19">
        <v>113703</v>
      </c>
      <c r="L1197" s="19">
        <v>9271</v>
      </c>
      <c r="M1197" s="20">
        <v>4570</v>
      </c>
      <c r="N1197" s="21">
        <v>31166</v>
      </c>
      <c r="O1197" s="21">
        <v>1231</v>
      </c>
      <c r="P1197" s="22">
        <v>8920</v>
      </c>
      <c r="Q1197" s="23">
        <v>106006</v>
      </c>
      <c r="R1197" s="23">
        <v>15</v>
      </c>
      <c r="S1197" s="24" t="s">
        <v>37</v>
      </c>
      <c r="T1197" s="25" t="s">
        <v>37</v>
      </c>
      <c r="U1197" s="25" t="s">
        <v>37</v>
      </c>
      <c r="V1197" s="18">
        <v>29417</v>
      </c>
      <c r="W1197" s="19">
        <v>250875</v>
      </c>
      <c r="X1197" s="19">
        <v>10517</v>
      </c>
    </row>
    <row r="1198" spans="1:24" x14ac:dyDescent="0.2">
      <c r="A1198" s="15">
        <v>2022</v>
      </c>
      <c r="B1198" s="16">
        <v>17543</v>
      </c>
      <c r="C1198" s="17" t="s">
        <v>1093</v>
      </c>
      <c r="D1198" s="15" t="s">
        <v>23</v>
      </c>
      <c r="E1198" s="17" t="s">
        <v>24</v>
      </c>
      <c r="F1198" s="15" t="s">
        <v>25</v>
      </c>
      <c r="G1198" s="17" t="s">
        <v>48</v>
      </c>
      <c r="H1198" s="17" t="s">
        <v>16</v>
      </c>
      <c r="I1198" s="17" t="s">
        <v>48</v>
      </c>
      <c r="J1198" s="18">
        <v>224245</v>
      </c>
      <c r="K1198" s="19">
        <v>1979376</v>
      </c>
      <c r="L1198" s="19">
        <v>170536</v>
      </c>
      <c r="M1198" s="20">
        <v>181727.7</v>
      </c>
      <c r="N1198" s="21">
        <v>1939009</v>
      </c>
      <c r="O1198" s="21">
        <v>31699</v>
      </c>
      <c r="P1198" s="22">
        <v>386210.6</v>
      </c>
      <c r="Q1198" s="23">
        <v>6002154</v>
      </c>
      <c r="R1198" s="23">
        <v>28</v>
      </c>
      <c r="S1198" s="24">
        <v>0</v>
      </c>
      <c r="T1198" s="25">
        <v>0</v>
      </c>
      <c r="U1198" s="25">
        <v>0</v>
      </c>
      <c r="V1198" s="18">
        <v>792183.3</v>
      </c>
      <c r="W1198" s="19">
        <v>9920539</v>
      </c>
      <c r="X1198" s="19">
        <v>202263</v>
      </c>
    </row>
    <row r="1199" spans="1:24" x14ac:dyDescent="0.2">
      <c r="A1199" s="15">
        <v>2022</v>
      </c>
      <c r="B1199" s="16">
        <v>17549</v>
      </c>
      <c r="C1199" s="17" t="s">
        <v>1094</v>
      </c>
      <c r="D1199" s="15" t="s">
        <v>39</v>
      </c>
      <c r="E1199" s="17" t="s">
        <v>40</v>
      </c>
      <c r="F1199" s="15" t="s">
        <v>25</v>
      </c>
      <c r="G1199" s="17" t="s">
        <v>122</v>
      </c>
      <c r="H1199" s="17" t="s">
        <v>41</v>
      </c>
      <c r="I1199" s="17" t="s">
        <v>32</v>
      </c>
      <c r="J1199" s="18">
        <v>0</v>
      </c>
      <c r="K1199" s="19">
        <v>0</v>
      </c>
      <c r="L1199" s="19">
        <v>0</v>
      </c>
      <c r="M1199" s="20">
        <v>486</v>
      </c>
      <c r="N1199" s="21">
        <v>7380</v>
      </c>
      <c r="O1199" s="21">
        <v>5</v>
      </c>
      <c r="P1199" s="22">
        <v>0</v>
      </c>
      <c r="Q1199" s="23">
        <v>0</v>
      </c>
      <c r="R1199" s="23">
        <v>0</v>
      </c>
      <c r="S1199" s="24">
        <v>0</v>
      </c>
      <c r="T1199" s="25">
        <v>0</v>
      </c>
      <c r="U1199" s="25">
        <v>0</v>
      </c>
      <c r="V1199" s="18">
        <v>486</v>
      </c>
      <c r="W1199" s="19">
        <v>7380</v>
      </c>
      <c r="X1199" s="19">
        <v>5</v>
      </c>
    </row>
    <row r="1200" spans="1:24" x14ac:dyDescent="0.2">
      <c r="A1200" s="15">
        <v>2022</v>
      </c>
      <c r="B1200" s="16">
        <v>17549</v>
      </c>
      <c r="C1200" s="17" t="s">
        <v>1094</v>
      </c>
      <c r="D1200" s="15" t="s">
        <v>39</v>
      </c>
      <c r="E1200" s="17" t="s">
        <v>40</v>
      </c>
      <c r="F1200" s="15" t="s">
        <v>25</v>
      </c>
      <c r="G1200" s="17" t="s">
        <v>44</v>
      </c>
      <c r="H1200" s="17" t="s">
        <v>41</v>
      </c>
      <c r="I1200" s="17" t="s">
        <v>32</v>
      </c>
      <c r="J1200" s="18">
        <v>0</v>
      </c>
      <c r="K1200" s="19">
        <v>0</v>
      </c>
      <c r="L1200" s="19">
        <v>0</v>
      </c>
      <c r="M1200" s="20">
        <v>72</v>
      </c>
      <c r="N1200" s="21">
        <v>667</v>
      </c>
      <c r="O1200" s="21">
        <v>3</v>
      </c>
      <c r="P1200" s="22">
        <v>0</v>
      </c>
      <c r="Q1200" s="23">
        <v>0</v>
      </c>
      <c r="R1200" s="23">
        <v>0</v>
      </c>
      <c r="S1200" s="24">
        <v>0</v>
      </c>
      <c r="T1200" s="25">
        <v>0</v>
      </c>
      <c r="U1200" s="25">
        <v>0</v>
      </c>
      <c r="V1200" s="18">
        <v>72</v>
      </c>
      <c r="W1200" s="19">
        <v>667</v>
      </c>
      <c r="X1200" s="19">
        <v>3</v>
      </c>
    </row>
    <row r="1201" spans="1:24" x14ac:dyDescent="0.2">
      <c r="A1201" s="15">
        <v>2022</v>
      </c>
      <c r="B1201" s="16">
        <v>17550</v>
      </c>
      <c r="C1201" s="17" t="s">
        <v>1095</v>
      </c>
      <c r="D1201" s="15" t="s">
        <v>23</v>
      </c>
      <c r="E1201" s="17" t="s">
        <v>24</v>
      </c>
      <c r="F1201" s="15" t="s">
        <v>25</v>
      </c>
      <c r="G1201" s="17" t="s">
        <v>46</v>
      </c>
      <c r="H1201" s="17" t="s">
        <v>31</v>
      </c>
      <c r="I1201" s="17" t="s">
        <v>36</v>
      </c>
      <c r="J1201" s="18">
        <v>10677</v>
      </c>
      <c r="K1201" s="19">
        <v>81108</v>
      </c>
      <c r="L1201" s="19">
        <v>4690</v>
      </c>
      <c r="M1201" s="20">
        <v>6367</v>
      </c>
      <c r="N1201" s="21">
        <v>52004</v>
      </c>
      <c r="O1201" s="21">
        <v>1249</v>
      </c>
      <c r="P1201" s="22">
        <v>7494</v>
      </c>
      <c r="Q1201" s="23">
        <v>95016</v>
      </c>
      <c r="R1201" s="23">
        <v>13</v>
      </c>
      <c r="S1201" s="24" t="s">
        <v>37</v>
      </c>
      <c r="T1201" s="25" t="s">
        <v>37</v>
      </c>
      <c r="U1201" s="25" t="s">
        <v>37</v>
      </c>
      <c r="V1201" s="18">
        <v>24538</v>
      </c>
      <c r="W1201" s="19">
        <v>228128</v>
      </c>
      <c r="X1201" s="19">
        <v>5952</v>
      </c>
    </row>
    <row r="1202" spans="1:24" x14ac:dyDescent="0.2">
      <c r="A1202" s="15">
        <v>2022</v>
      </c>
      <c r="B1202" s="16">
        <v>17561</v>
      </c>
      <c r="C1202" s="17" t="s">
        <v>1096</v>
      </c>
      <c r="D1202" s="15" t="s">
        <v>23</v>
      </c>
      <c r="E1202" s="17" t="s">
        <v>24</v>
      </c>
      <c r="F1202" s="15" t="s">
        <v>25</v>
      </c>
      <c r="G1202" s="17" t="s">
        <v>92</v>
      </c>
      <c r="H1202" s="17" t="s">
        <v>31</v>
      </c>
      <c r="I1202" s="17" t="s">
        <v>93</v>
      </c>
      <c r="J1202" s="18">
        <v>5853.8</v>
      </c>
      <c r="K1202" s="19">
        <v>39502</v>
      </c>
      <c r="L1202" s="19">
        <v>5415</v>
      </c>
      <c r="M1202" s="20">
        <v>10523.2</v>
      </c>
      <c r="N1202" s="21">
        <v>78048</v>
      </c>
      <c r="O1202" s="21">
        <v>2202</v>
      </c>
      <c r="P1202" s="22">
        <v>40753.4</v>
      </c>
      <c r="Q1202" s="23">
        <v>484852</v>
      </c>
      <c r="R1202" s="23">
        <v>418</v>
      </c>
      <c r="S1202" s="24" t="s">
        <v>37</v>
      </c>
      <c r="T1202" s="25" t="s">
        <v>37</v>
      </c>
      <c r="U1202" s="25" t="s">
        <v>37</v>
      </c>
      <c r="V1202" s="18">
        <v>57130.400000000001</v>
      </c>
      <c r="W1202" s="19">
        <v>602402</v>
      </c>
      <c r="X1202" s="19">
        <v>8035</v>
      </c>
    </row>
    <row r="1203" spans="1:24" x14ac:dyDescent="0.2">
      <c r="A1203" s="15">
        <v>2022</v>
      </c>
      <c r="B1203" s="16">
        <v>17561</v>
      </c>
      <c r="C1203" s="17" t="s">
        <v>1096</v>
      </c>
      <c r="D1203" s="15" t="s">
        <v>23</v>
      </c>
      <c r="E1203" s="17" t="s">
        <v>24</v>
      </c>
      <c r="F1203" s="15" t="s">
        <v>25</v>
      </c>
      <c r="G1203" s="17" t="s">
        <v>92</v>
      </c>
      <c r="H1203" s="17" t="s">
        <v>31</v>
      </c>
      <c r="I1203" s="17" t="s">
        <v>77</v>
      </c>
      <c r="J1203" s="18">
        <v>85434</v>
      </c>
      <c r="K1203" s="19">
        <v>635905</v>
      </c>
      <c r="L1203" s="19">
        <v>45156</v>
      </c>
      <c r="M1203" s="20">
        <v>39263.4</v>
      </c>
      <c r="N1203" s="21">
        <v>284947</v>
      </c>
      <c r="O1203" s="21">
        <v>9284</v>
      </c>
      <c r="P1203" s="22">
        <v>25859.5</v>
      </c>
      <c r="Q1203" s="23">
        <v>151941</v>
      </c>
      <c r="R1203" s="23">
        <v>7466</v>
      </c>
      <c r="S1203" s="24" t="s">
        <v>37</v>
      </c>
      <c r="T1203" s="25" t="s">
        <v>37</v>
      </c>
      <c r="U1203" s="25" t="s">
        <v>37</v>
      </c>
      <c r="V1203" s="18">
        <v>150556.9</v>
      </c>
      <c r="W1203" s="19">
        <v>1072793</v>
      </c>
      <c r="X1203" s="19">
        <v>61906</v>
      </c>
    </row>
    <row r="1204" spans="1:24" x14ac:dyDescent="0.2">
      <c r="A1204" s="15">
        <v>2022</v>
      </c>
      <c r="B1204" s="16">
        <v>17564</v>
      </c>
      <c r="C1204" s="17" t="s">
        <v>1097</v>
      </c>
      <c r="D1204" s="15" t="s">
        <v>23</v>
      </c>
      <c r="E1204" s="17" t="s">
        <v>24</v>
      </c>
      <c r="F1204" s="15" t="s">
        <v>25</v>
      </c>
      <c r="G1204" s="17" t="s">
        <v>104</v>
      </c>
      <c r="H1204" s="17" t="s">
        <v>31</v>
      </c>
      <c r="I1204" s="17" t="s">
        <v>32</v>
      </c>
      <c r="J1204" s="18">
        <v>103745.60000000001</v>
      </c>
      <c r="K1204" s="19">
        <v>805936</v>
      </c>
      <c r="L1204" s="19">
        <v>64149</v>
      </c>
      <c r="M1204" s="20">
        <v>12847.5</v>
      </c>
      <c r="N1204" s="21">
        <v>85489</v>
      </c>
      <c r="O1204" s="21">
        <v>5768</v>
      </c>
      <c r="P1204" s="22">
        <v>38341.9</v>
      </c>
      <c r="Q1204" s="23">
        <v>376428</v>
      </c>
      <c r="R1204" s="23">
        <v>657</v>
      </c>
      <c r="S1204" s="24">
        <v>0</v>
      </c>
      <c r="T1204" s="25">
        <v>0</v>
      </c>
      <c r="U1204" s="25">
        <v>0</v>
      </c>
      <c r="V1204" s="18">
        <v>154935</v>
      </c>
      <c r="W1204" s="19">
        <v>1267853</v>
      </c>
      <c r="X1204" s="19">
        <v>70574</v>
      </c>
    </row>
    <row r="1205" spans="1:24" x14ac:dyDescent="0.2">
      <c r="A1205" s="15">
        <v>2022</v>
      </c>
      <c r="B1205" s="16">
        <v>17564</v>
      </c>
      <c r="C1205" s="17" t="s">
        <v>1097</v>
      </c>
      <c r="D1205" s="15" t="s">
        <v>23</v>
      </c>
      <c r="E1205" s="17" t="s">
        <v>24</v>
      </c>
      <c r="F1205" s="15" t="s">
        <v>25</v>
      </c>
      <c r="G1205" s="17" t="s">
        <v>98</v>
      </c>
      <c r="H1205" s="17" t="s">
        <v>31</v>
      </c>
      <c r="I1205" s="17" t="s">
        <v>32</v>
      </c>
      <c r="J1205" s="18">
        <v>202.2</v>
      </c>
      <c r="K1205" s="19">
        <v>1491</v>
      </c>
      <c r="L1205" s="19">
        <v>155</v>
      </c>
      <c r="M1205" s="20">
        <v>78.900000000000006</v>
      </c>
      <c r="N1205" s="21">
        <v>562</v>
      </c>
      <c r="O1205" s="21">
        <v>30</v>
      </c>
      <c r="P1205" s="22">
        <v>80.3</v>
      </c>
      <c r="Q1205" s="23">
        <v>526</v>
      </c>
      <c r="R1205" s="23">
        <v>3</v>
      </c>
      <c r="S1205" s="24">
        <v>0</v>
      </c>
      <c r="T1205" s="25">
        <v>0</v>
      </c>
      <c r="U1205" s="25">
        <v>0</v>
      </c>
      <c r="V1205" s="18">
        <v>361.4</v>
      </c>
      <c r="W1205" s="19">
        <v>2579</v>
      </c>
      <c r="X1205" s="19">
        <v>188</v>
      </c>
    </row>
    <row r="1206" spans="1:24" x14ac:dyDescent="0.2">
      <c r="A1206" s="15">
        <v>2022</v>
      </c>
      <c r="B1206" s="16">
        <v>17565</v>
      </c>
      <c r="C1206" s="17" t="s">
        <v>1098</v>
      </c>
      <c r="D1206" s="15" t="s">
        <v>23</v>
      </c>
      <c r="E1206" s="17" t="s">
        <v>24</v>
      </c>
      <c r="F1206" s="15" t="s">
        <v>25</v>
      </c>
      <c r="G1206" s="17" t="s">
        <v>80</v>
      </c>
      <c r="H1206" s="17" t="s">
        <v>31</v>
      </c>
      <c r="I1206" s="17" t="s">
        <v>36</v>
      </c>
      <c r="J1206" s="18">
        <v>29415.599999999999</v>
      </c>
      <c r="K1206" s="19">
        <v>264727</v>
      </c>
      <c r="L1206" s="19">
        <v>17132</v>
      </c>
      <c r="M1206" s="20">
        <v>22014.9</v>
      </c>
      <c r="N1206" s="21">
        <v>182212</v>
      </c>
      <c r="O1206" s="21">
        <v>4287</v>
      </c>
      <c r="P1206" s="22">
        <v>6112</v>
      </c>
      <c r="Q1206" s="23">
        <v>57071</v>
      </c>
      <c r="R1206" s="23">
        <v>11</v>
      </c>
      <c r="S1206" s="24" t="s">
        <v>37</v>
      </c>
      <c r="T1206" s="25" t="s">
        <v>37</v>
      </c>
      <c r="U1206" s="25" t="s">
        <v>37</v>
      </c>
      <c r="V1206" s="18">
        <v>57542.5</v>
      </c>
      <c r="W1206" s="19">
        <v>504010</v>
      </c>
      <c r="X1206" s="19">
        <v>21430</v>
      </c>
    </row>
    <row r="1207" spans="1:24" x14ac:dyDescent="0.2">
      <c r="A1207" s="15">
        <v>2022</v>
      </c>
      <c r="B1207" s="16">
        <v>17572</v>
      </c>
      <c r="C1207" s="17" t="s">
        <v>1099</v>
      </c>
      <c r="D1207" s="15" t="s">
        <v>23</v>
      </c>
      <c r="E1207" s="17" t="s">
        <v>24</v>
      </c>
      <c r="F1207" s="15" t="s">
        <v>25</v>
      </c>
      <c r="G1207" s="17" t="s">
        <v>67</v>
      </c>
      <c r="H1207" s="17" t="s">
        <v>31</v>
      </c>
      <c r="I1207" s="17" t="s">
        <v>108</v>
      </c>
      <c r="J1207" s="18">
        <v>87954.7</v>
      </c>
      <c r="K1207" s="19">
        <v>695898</v>
      </c>
      <c r="L1207" s="19">
        <v>44604</v>
      </c>
      <c r="M1207" s="20">
        <v>14182.2</v>
      </c>
      <c r="N1207" s="21">
        <v>154324</v>
      </c>
      <c r="O1207" s="21">
        <v>2521</v>
      </c>
      <c r="P1207" s="22">
        <v>712</v>
      </c>
      <c r="Q1207" s="23">
        <v>9991</v>
      </c>
      <c r="R1207" s="23">
        <v>2</v>
      </c>
      <c r="S1207" s="24" t="s">
        <v>37</v>
      </c>
      <c r="T1207" s="25" t="s">
        <v>37</v>
      </c>
      <c r="U1207" s="25" t="s">
        <v>37</v>
      </c>
      <c r="V1207" s="18">
        <v>102848.9</v>
      </c>
      <c r="W1207" s="19">
        <v>860213</v>
      </c>
      <c r="X1207" s="19">
        <v>47127</v>
      </c>
    </row>
    <row r="1208" spans="1:24" x14ac:dyDescent="0.2">
      <c r="A1208" s="15">
        <v>2022</v>
      </c>
      <c r="B1208" s="16">
        <v>17577</v>
      </c>
      <c r="C1208" s="17" t="s">
        <v>1100</v>
      </c>
      <c r="D1208" s="15" t="s">
        <v>23</v>
      </c>
      <c r="E1208" s="17" t="s">
        <v>24</v>
      </c>
      <c r="F1208" s="15" t="s">
        <v>25</v>
      </c>
      <c r="G1208" s="17" t="s">
        <v>241</v>
      </c>
      <c r="H1208" s="17" t="s">
        <v>27</v>
      </c>
      <c r="I1208" s="17" t="s">
        <v>77</v>
      </c>
      <c r="J1208" s="18">
        <v>6362.6</v>
      </c>
      <c r="K1208" s="19">
        <v>50268</v>
      </c>
      <c r="L1208" s="19">
        <v>4999</v>
      </c>
      <c r="M1208" s="20">
        <v>14070.3</v>
      </c>
      <c r="N1208" s="21">
        <v>172313</v>
      </c>
      <c r="O1208" s="21">
        <v>986</v>
      </c>
      <c r="P1208" s="22" t="s">
        <v>37</v>
      </c>
      <c r="Q1208" s="23" t="s">
        <v>37</v>
      </c>
      <c r="R1208" s="23" t="s">
        <v>37</v>
      </c>
      <c r="S1208" s="24" t="s">
        <v>37</v>
      </c>
      <c r="T1208" s="25" t="s">
        <v>37</v>
      </c>
      <c r="U1208" s="25" t="s">
        <v>37</v>
      </c>
      <c r="V1208" s="18">
        <v>20432.900000000001</v>
      </c>
      <c r="W1208" s="19">
        <v>222581</v>
      </c>
      <c r="X1208" s="19">
        <v>5985</v>
      </c>
    </row>
    <row r="1209" spans="1:24" x14ac:dyDescent="0.2">
      <c r="A1209" s="15">
        <v>2022</v>
      </c>
      <c r="B1209" s="16">
        <v>17585</v>
      </c>
      <c r="C1209" s="17" t="s">
        <v>1101</v>
      </c>
      <c r="D1209" s="15" t="s">
        <v>23</v>
      </c>
      <c r="E1209" s="17" t="s">
        <v>24</v>
      </c>
      <c r="F1209" s="15" t="s">
        <v>25</v>
      </c>
      <c r="G1209" s="17" t="s">
        <v>124</v>
      </c>
      <c r="H1209" s="17" t="s">
        <v>31</v>
      </c>
      <c r="I1209" s="17" t="s">
        <v>36</v>
      </c>
      <c r="J1209" s="18">
        <v>41705</v>
      </c>
      <c r="K1209" s="19">
        <v>340450</v>
      </c>
      <c r="L1209" s="19">
        <v>22500</v>
      </c>
      <c r="M1209" s="20">
        <v>10820</v>
      </c>
      <c r="N1209" s="21">
        <v>85077</v>
      </c>
      <c r="O1209" s="21">
        <v>2379</v>
      </c>
      <c r="P1209" s="22">
        <v>30257</v>
      </c>
      <c r="Q1209" s="23">
        <v>335975</v>
      </c>
      <c r="R1209" s="23">
        <v>28</v>
      </c>
      <c r="S1209" s="24" t="s">
        <v>37</v>
      </c>
      <c r="T1209" s="25" t="s">
        <v>37</v>
      </c>
      <c r="U1209" s="25" t="s">
        <v>37</v>
      </c>
      <c r="V1209" s="18">
        <v>82782</v>
      </c>
      <c r="W1209" s="19">
        <v>761502</v>
      </c>
      <c r="X1209" s="19">
        <v>24907</v>
      </c>
    </row>
    <row r="1210" spans="1:24" x14ac:dyDescent="0.2">
      <c r="A1210" s="15">
        <v>2022</v>
      </c>
      <c r="B1210" s="16">
        <v>17592</v>
      </c>
      <c r="C1210" s="17" t="s">
        <v>1102</v>
      </c>
      <c r="D1210" s="15" t="s">
        <v>23</v>
      </c>
      <c r="E1210" s="17" t="s">
        <v>24</v>
      </c>
      <c r="F1210" s="15" t="s">
        <v>25</v>
      </c>
      <c r="G1210" s="17" t="s">
        <v>311</v>
      </c>
      <c r="H1210" s="17" t="s">
        <v>31</v>
      </c>
      <c r="I1210" s="17" t="s">
        <v>210</v>
      </c>
      <c r="J1210" s="18">
        <v>12103</v>
      </c>
      <c r="K1210" s="19">
        <v>72404</v>
      </c>
      <c r="L1210" s="19">
        <v>7989</v>
      </c>
      <c r="M1210" s="20">
        <v>17232</v>
      </c>
      <c r="N1210" s="21">
        <v>138680</v>
      </c>
      <c r="O1210" s="21">
        <v>2749</v>
      </c>
      <c r="P1210" s="22">
        <v>6762</v>
      </c>
      <c r="Q1210" s="23">
        <v>56835</v>
      </c>
      <c r="R1210" s="23">
        <v>11</v>
      </c>
      <c r="S1210" s="24" t="s">
        <v>37</v>
      </c>
      <c r="T1210" s="25" t="s">
        <v>37</v>
      </c>
      <c r="U1210" s="25" t="s">
        <v>37</v>
      </c>
      <c r="V1210" s="18">
        <v>36097</v>
      </c>
      <c r="W1210" s="19">
        <v>267919</v>
      </c>
      <c r="X1210" s="19">
        <v>10749</v>
      </c>
    </row>
    <row r="1211" spans="1:24" x14ac:dyDescent="0.2">
      <c r="A1211" s="15">
        <v>2022</v>
      </c>
      <c r="B1211" s="16">
        <v>17599</v>
      </c>
      <c r="C1211" s="17" t="s">
        <v>1103</v>
      </c>
      <c r="D1211" s="15" t="s">
        <v>23</v>
      </c>
      <c r="E1211" s="17" t="s">
        <v>24</v>
      </c>
      <c r="F1211" s="15" t="s">
        <v>25</v>
      </c>
      <c r="G1211" s="17" t="s">
        <v>72</v>
      </c>
      <c r="H1211" s="17" t="s">
        <v>31</v>
      </c>
      <c r="I1211" s="17" t="s">
        <v>36</v>
      </c>
      <c r="J1211" s="18">
        <v>53066</v>
      </c>
      <c r="K1211" s="19">
        <v>369795</v>
      </c>
      <c r="L1211" s="19">
        <v>25783</v>
      </c>
      <c r="M1211" s="20">
        <v>9633</v>
      </c>
      <c r="N1211" s="21">
        <v>74357</v>
      </c>
      <c r="O1211" s="21">
        <v>2227</v>
      </c>
      <c r="P1211" s="22">
        <v>7514</v>
      </c>
      <c r="Q1211" s="23">
        <v>93872</v>
      </c>
      <c r="R1211" s="23">
        <v>10</v>
      </c>
      <c r="S1211" s="24" t="s">
        <v>37</v>
      </c>
      <c r="T1211" s="25" t="s">
        <v>37</v>
      </c>
      <c r="U1211" s="25" t="s">
        <v>37</v>
      </c>
      <c r="V1211" s="18">
        <v>70213</v>
      </c>
      <c r="W1211" s="19">
        <v>538024</v>
      </c>
      <c r="X1211" s="19">
        <v>28020</v>
      </c>
    </row>
    <row r="1212" spans="1:24" x14ac:dyDescent="0.2">
      <c r="A1212" s="15">
        <v>2022</v>
      </c>
      <c r="B1212" s="16">
        <v>17603</v>
      </c>
      <c r="C1212" s="17" t="s">
        <v>1104</v>
      </c>
      <c r="D1212" s="15" t="s">
        <v>23</v>
      </c>
      <c r="E1212" s="17" t="s">
        <v>24</v>
      </c>
      <c r="F1212" s="15" t="s">
        <v>25</v>
      </c>
      <c r="G1212" s="17" t="s">
        <v>78</v>
      </c>
      <c r="H1212" s="17" t="s">
        <v>31</v>
      </c>
      <c r="I1212" s="17" t="s">
        <v>77</v>
      </c>
      <c r="J1212" s="18">
        <v>28433</v>
      </c>
      <c r="K1212" s="19">
        <v>224036</v>
      </c>
      <c r="L1212" s="19">
        <v>15164</v>
      </c>
      <c r="M1212" s="20">
        <v>5629</v>
      </c>
      <c r="N1212" s="21">
        <v>43355</v>
      </c>
      <c r="O1212" s="21">
        <v>1415</v>
      </c>
      <c r="P1212" s="22">
        <v>10609</v>
      </c>
      <c r="Q1212" s="23">
        <v>155196</v>
      </c>
      <c r="R1212" s="23">
        <v>15</v>
      </c>
      <c r="S1212" s="24" t="s">
        <v>37</v>
      </c>
      <c r="T1212" s="25" t="s">
        <v>37</v>
      </c>
      <c r="U1212" s="25" t="s">
        <v>37</v>
      </c>
      <c r="V1212" s="18">
        <v>44671</v>
      </c>
      <c r="W1212" s="19">
        <v>422587</v>
      </c>
      <c r="X1212" s="19">
        <v>16594</v>
      </c>
    </row>
    <row r="1213" spans="1:24" x14ac:dyDescent="0.2">
      <c r="A1213" s="15">
        <v>2022</v>
      </c>
      <c r="B1213" s="16">
        <v>17609</v>
      </c>
      <c r="C1213" s="17" t="s">
        <v>1105</v>
      </c>
      <c r="D1213" s="15" t="s">
        <v>23</v>
      </c>
      <c r="E1213" s="17" t="s">
        <v>24</v>
      </c>
      <c r="F1213" s="15" t="s">
        <v>25</v>
      </c>
      <c r="G1213" s="17" t="s">
        <v>57</v>
      </c>
      <c r="H1213" s="17" t="s">
        <v>51</v>
      </c>
      <c r="I1213" s="17" t="s">
        <v>58</v>
      </c>
      <c r="J1213" s="18">
        <v>5543993</v>
      </c>
      <c r="K1213" s="19">
        <v>22517867</v>
      </c>
      <c r="L1213" s="19">
        <v>3339257</v>
      </c>
      <c r="M1213" s="20">
        <v>5676805</v>
      </c>
      <c r="N1213" s="21">
        <v>28360357</v>
      </c>
      <c r="O1213" s="21">
        <v>458427</v>
      </c>
      <c r="P1213" s="22">
        <v>690438.1</v>
      </c>
      <c r="Q1213" s="23">
        <v>3952239</v>
      </c>
      <c r="R1213" s="23">
        <v>21599</v>
      </c>
      <c r="S1213" s="24" t="s">
        <v>37</v>
      </c>
      <c r="T1213" s="25" t="s">
        <v>37</v>
      </c>
      <c r="U1213" s="25" t="s">
        <v>37</v>
      </c>
      <c r="V1213" s="18">
        <v>11911236.1</v>
      </c>
      <c r="W1213" s="19">
        <v>54830463</v>
      </c>
      <c r="X1213" s="19">
        <v>3819283</v>
      </c>
    </row>
    <row r="1214" spans="1:24" x14ac:dyDescent="0.2">
      <c r="A1214" s="15">
        <v>2022</v>
      </c>
      <c r="B1214" s="16">
        <v>17609</v>
      </c>
      <c r="C1214" s="17" t="s">
        <v>1105</v>
      </c>
      <c r="D1214" s="15" t="s">
        <v>112</v>
      </c>
      <c r="E1214" s="17" t="s">
        <v>113</v>
      </c>
      <c r="F1214" s="15" t="s">
        <v>25</v>
      </c>
      <c r="G1214" s="17" t="s">
        <v>57</v>
      </c>
      <c r="H1214" s="17" t="s">
        <v>51</v>
      </c>
      <c r="I1214" s="17" t="s">
        <v>58</v>
      </c>
      <c r="J1214" s="18">
        <v>1182368</v>
      </c>
      <c r="K1214" s="19">
        <v>7256838</v>
      </c>
      <c r="L1214" s="19">
        <v>1181738</v>
      </c>
      <c r="M1214" s="20">
        <v>2128107</v>
      </c>
      <c r="N1214" s="21">
        <v>19144721</v>
      </c>
      <c r="O1214" s="21">
        <v>218468</v>
      </c>
      <c r="P1214" s="22">
        <v>140314</v>
      </c>
      <c r="Q1214" s="23">
        <v>1968146</v>
      </c>
      <c r="R1214" s="23">
        <v>3616</v>
      </c>
      <c r="S1214" s="24" t="s">
        <v>37</v>
      </c>
      <c r="T1214" s="25" t="s">
        <v>37</v>
      </c>
      <c r="U1214" s="25" t="s">
        <v>37</v>
      </c>
      <c r="V1214" s="18">
        <v>3450789</v>
      </c>
      <c r="W1214" s="19">
        <v>28369705</v>
      </c>
      <c r="X1214" s="19">
        <v>1403822</v>
      </c>
    </row>
    <row r="1215" spans="1:24" x14ac:dyDescent="0.2">
      <c r="A1215" s="15">
        <v>2022</v>
      </c>
      <c r="B1215" s="16">
        <v>17612</v>
      </c>
      <c r="C1215" s="17" t="s">
        <v>1106</v>
      </c>
      <c r="D1215" s="15" t="s">
        <v>23</v>
      </c>
      <c r="E1215" s="17" t="s">
        <v>24</v>
      </c>
      <c r="F1215" s="15" t="s">
        <v>25</v>
      </c>
      <c r="G1215" s="17" t="s">
        <v>57</v>
      </c>
      <c r="H1215" s="17" t="s">
        <v>51</v>
      </c>
      <c r="I1215" s="17" t="s">
        <v>58</v>
      </c>
      <c r="J1215" s="18">
        <v>26251.7</v>
      </c>
      <c r="K1215" s="19">
        <v>85587</v>
      </c>
      <c r="L1215" s="19">
        <v>23173</v>
      </c>
      <c r="M1215" s="20">
        <v>9535.7000000000007</v>
      </c>
      <c r="N1215" s="21">
        <v>33596</v>
      </c>
      <c r="O1215" s="21">
        <v>1498</v>
      </c>
      <c r="P1215" s="22">
        <v>4130.3</v>
      </c>
      <c r="Q1215" s="23">
        <v>23250</v>
      </c>
      <c r="R1215" s="23">
        <v>7</v>
      </c>
      <c r="S1215" s="24">
        <v>0</v>
      </c>
      <c r="T1215" s="25">
        <v>0</v>
      </c>
      <c r="U1215" s="25">
        <v>0</v>
      </c>
      <c r="V1215" s="18">
        <v>39917.699999999997</v>
      </c>
      <c r="W1215" s="19">
        <v>142433</v>
      </c>
      <c r="X1215" s="19">
        <v>24678</v>
      </c>
    </row>
    <row r="1216" spans="1:24" x14ac:dyDescent="0.2">
      <c r="A1216" s="15">
        <v>2022</v>
      </c>
      <c r="B1216" s="16">
        <v>17633</v>
      </c>
      <c r="C1216" s="17" t="s">
        <v>1107</v>
      </c>
      <c r="D1216" s="15" t="s">
        <v>23</v>
      </c>
      <c r="E1216" s="17" t="s">
        <v>24</v>
      </c>
      <c r="F1216" s="15" t="s">
        <v>25</v>
      </c>
      <c r="G1216" s="17" t="s">
        <v>72</v>
      </c>
      <c r="H1216" s="17" t="s">
        <v>51</v>
      </c>
      <c r="I1216" s="17" t="s">
        <v>36</v>
      </c>
      <c r="J1216" s="18">
        <v>242159.8</v>
      </c>
      <c r="K1216" s="19">
        <v>1398173</v>
      </c>
      <c r="L1216" s="19">
        <v>131706</v>
      </c>
      <c r="M1216" s="20">
        <v>174479.9</v>
      </c>
      <c r="N1216" s="21">
        <v>1226307</v>
      </c>
      <c r="O1216" s="21">
        <v>19187</v>
      </c>
      <c r="P1216" s="22">
        <v>169739.6</v>
      </c>
      <c r="Q1216" s="23">
        <v>1967271</v>
      </c>
      <c r="R1216" s="23">
        <v>114</v>
      </c>
      <c r="S1216" s="24">
        <v>0</v>
      </c>
      <c r="T1216" s="25">
        <v>0</v>
      </c>
      <c r="U1216" s="25">
        <v>0</v>
      </c>
      <c r="V1216" s="18">
        <v>586379.30000000005</v>
      </c>
      <c r="W1216" s="19">
        <v>4591751</v>
      </c>
      <c r="X1216" s="19">
        <v>151007</v>
      </c>
    </row>
    <row r="1217" spans="1:24" x14ac:dyDescent="0.2">
      <c r="A1217" s="15">
        <v>2022</v>
      </c>
      <c r="B1217" s="16">
        <v>17637</v>
      </c>
      <c r="C1217" s="17" t="s">
        <v>1108</v>
      </c>
      <c r="D1217" s="15" t="s">
        <v>23</v>
      </c>
      <c r="E1217" s="17" t="s">
        <v>24</v>
      </c>
      <c r="F1217" s="15" t="s">
        <v>25</v>
      </c>
      <c r="G1217" s="17" t="s">
        <v>30</v>
      </c>
      <c r="H1217" s="17" t="s">
        <v>31</v>
      </c>
      <c r="I1217" s="17" t="s">
        <v>32</v>
      </c>
      <c r="J1217" s="18">
        <v>334105.40000000002</v>
      </c>
      <c r="K1217" s="19">
        <v>2189282</v>
      </c>
      <c r="L1217" s="19">
        <v>153234</v>
      </c>
      <c r="M1217" s="20">
        <v>161479.9</v>
      </c>
      <c r="N1217" s="21">
        <v>1231344</v>
      </c>
      <c r="O1217" s="21">
        <v>15661</v>
      </c>
      <c r="P1217" s="22" t="s">
        <v>37</v>
      </c>
      <c r="Q1217" s="23" t="s">
        <v>37</v>
      </c>
      <c r="R1217" s="23" t="s">
        <v>37</v>
      </c>
      <c r="S1217" s="24" t="s">
        <v>37</v>
      </c>
      <c r="T1217" s="25" t="s">
        <v>37</v>
      </c>
      <c r="U1217" s="25" t="s">
        <v>37</v>
      </c>
      <c r="V1217" s="18">
        <v>495585.3</v>
      </c>
      <c r="W1217" s="19">
        <v>3420626</v>
      </c>
      <c r="X1217" s="19">
        <v>168895</v>
      </c>
    </row>
    <row r="1218" spans="1:24" x14ac:dyDescent="0.2">
      <c r="A1218" s="15">
        <v>2022</v>
      </c>
      <c r="B1218" s="16">
        <v>17637</v>
      </c>
      <c r="C1218" s="17" t="s">
        <v>1108</v>
      </c>
      <c r="D1218" s="15" t="s">
        <v>112</v>
      </c>
      <c r="E1218" s="17" t="s">
        <v>113</v>
      </c>
      <c r="F1218" s="15" t="s">
        <v>25</v>
      </c>
      <c r="G1218" s="17" t="s">
        <v>30</v>
      </c>
      <c r="H1218" s="17" t="s">
        <v>31</v>
      </c>
      <c r="I1218" s="17" t="s">
        <v>32</v>
      </c>
      <c r="J1218" s="18">
        <v>2446.1999999999998</v>
      </c>
      <c r="K1218" s="19">
        <v>47479</v>
      </c>
      <c r="L1218" s="19">
        <v>3909</v>
      </c>
      <c r="M1218" s="20">
        <v>873.8</v>
      </c>
      <c r="N1218" s="21">
        <v>23039</v>
      </c>
      <c r="O1218" s="21">
        <v>357</v>
      </c>
      <c r="P1218" s="22" t="s">
        <v>37</v>
      </c>
      <c r="Q1218" s="23" t="s">
        <v>37</v>
      </c>
      <c r="R1218" s="23" t="s">
        <v>37</v>
      </c>
      <c r="S1218" s="24" t="s">
        <v>37</v>
      </c>
      <c r="T1218" s="25" t="s">
        <v>37</v>
      </c>
      <c r="U1218" s="25" t="s">
        <v>37</v>
      </c>
      <c r="V1218" s="18">
        <v>3320</v>
      </c>
      <c r="W1218" s="19">
        <v>70518</v>
      </c>
      <c r="X1218" s="19">
        <v>4266</v>
      </c>
    </row>
    <row r="1219" spans="1:24" x14ac:dyDescent="0.2">
      <c r="A1219" s="15">
        <v>2022</v>
      </c>
      <c r="B1219" s="16">
        <v>17642</v>
      </c>
      <c r="C1219" s="17" t="s">
        <v>1109</v>
      </c>
      <c r="D1219" s="15" t="s">
        <v>23</v>
      </c>
      <c r="E1219" s="17" t="s">
        <v>24</v>
      </c>
      <c r="F1219" s="15" t="s">
        <v>25</v>
      </c>
      <c r="G1219" s="17" t="s">
        <v>241</v>
      </c>
      <c r="H1219" s="17" t="s">
        <v>153</v>
      </c>
      <c r="I1219" s="17" t="s">
        <v>77</v>
      </c>
      <c r="J1219" s="18">
        <v>22996.5</v>
      </c>
      <c r="K1219" s="19">
        <v>250862</v>
      </c>
      <c r="L1219" s="19">
        <v>15216</v>
      </c>
      <c r="M1219" s="20">
        <v>4594.3</v>
      </c>
      <c r="N1219" s="21">
        <v>46649</v>
      </c>
      <c r="O1219" s="21">
        <v>2791</v>
      </c>
      <c r="P1219" s="22">
        <v>51289.599999999999</v>
      </c>
      <c r="Q1219" s="23">
        <v>799033</v>
      </c>
      <c r="R1219" s="23">
        <v>9710</v>
      </c>
      <c r="S1219" s="24">
        <v>0</v>
      </c>
      <c r="T1219" s="25">
        <v>0</v>
      </c>
      <c r="U1219" s="25">
        <v>0</v>
      </c>
      <c r="V1219" s="18">
        <v>78880.399999999994</v>
      </c>
      <c r="W1219" s="19">
        <v>1096544</v>
      </c>
      <c r="X1219" s="19">
        <v>27717</v>
      </c>
    </row>
    <row r="1220" spans="1:24" x14ac:dyDescent="0.2">
      <c r="A1220" s="15">
        <v>2022</v>
      </c>
      <c r="B1220" s="16">
        <v>17646</v>
      </c>
      <c r="C1220" s="17" t="s">
        <v>1110</v>
      </c>
      <c r="D1220" s="15" t="s">
        <v>23</v>
      </c>
      <c r="E1220" s="17" t="s">
        <v>24</v>
      </c>
      <c r="F1220" s="15" t="s">
        <v>25</v>
      </c>
      <c r="G1220" s="17" t="s">
        <v>54</v>
      </c>
      <c r="H1220" s="17" t="s">
        <v>31</v>
      </c>
      <c r="I1220" s="17" t="s">
        <v>55</v>
      </c>
      <c r="J1220" s="18">
        <v>33121</v>
      </c>
      <c r="K1220" s="19">
        <v>260189</v>
      </c>
      <c r="L1220" s="19">
        <v>20333</v>
      </c>
      <c r="M1220" s="20">
        <v>18983</v>
      </c>
      <c r="N1220" s="21">
        <v>179993</v>
      </c>
      <c r="O1220" s="21">
        <v>1950</v>
      </c>
      <c r="P1220" s="22">
        <v>3321</v>
      </c>
      <c r="Q1220" s="23">
        <v>34463</v>
      </c>
      <c r="R1220" s="23">
        <v>8</v>
      </c>
      <c r="S1220" s="24" t="s">
        <v>37</v>
      </c>
      <c r="T1220" s="25" t="s">
        <v>37</v>
      </c>
      <c r="U1220" s="25" t="s">
        <v>37</v>
      </c>
      <c r="V1220" s="18">
        <v>55425</v>
      </c>
      <c r="W1220" s="19">
        <v>474645</v>
      </c>
      <c r="X1220" s="19">
        <v>22291</v>
      </c>
    </row>
    <row r="1221" spans="1:24" x14ac:dyDescent="0.2">
      <c r="A1221" s="15">
        <v>2022</v>
      </c>
      <c r="B1221" s="16">
        <v>17647</v>
      </c>
      <c r="C1221" s="17" t="s">
        <v>1111</v>
      </c>
      <c r="D1221" s="15" t="s">
        <v>23</v>
      </c>
      <c r="E1221" s="17" t="s">
        <v>24</v>
      </c>
      <c r="F1221" s="15" t="s">
        <v>25</v>
      </c>
      <c r="G1221" s="17" t="s">
        <v>26</v>
      </c>
      <c r="H1221" s="17" t="s">
        <v>31</v>
      </c>
      <c r="I1221" s="17" t="s">
        <v>36</v>
      </c>
      <c r="J1221" s="18">
        <v>113860.3</v>
      </c>
      <c r="K1221" s="19">
        <v>904081</v>
      </c>
      <c r="L1221" s="19">
        <v>64372</v>
      </c>
      <c r="M1221" s="20">
        <v>36864.699999999997</v>
      </c>
      <c r="N1221" s="21">
        <v>313534</v>
      </c>
      <c r="O1221" s="21">
        <v>5403</v>
      </c>
      <c r="P1221" s="22">
        <v>60080.1</v>
      </c>
      <c r="Q1221" s="23">
        <v>738307</v>
      </c>
      <c r="R1221" s="23">
        <v>47</v>
      </c>
      <c r="S1221" s="24">
        <v>0</v>
      </c>
      <c r="T1221" s="25">
        <v>0</v>
      </c>
      <c r="U1221" s="25">
        <v>0</v>
      </c>
      <c r="V1221" s="18">
        <v>210805.1</v>
      </c>
      <c r="W1221" s="19">
        <v>1955922</v>
      </c>
      <c r="X1221" s="19">
        <v>69822</v>
      </c>
    </row>
    <row r="1222" spans="1:24" x14ac:dyDescent="0.2">
      <c r="A1222" s="15">
        <v>2022</v>
      </c>
      <c r="B1222" s="16">
        <v>17671</v>
      </c>
      <c r="C1222" s="17" t="s">
        <v>1112</v>
      </c>
      <c r="D1222" s="15" t="s">
        <v>23</v>
      </c>
      <c r="E1222" s="17" t="s">
        <v>24</v>
      </c>
      <c r="F1222" s="15" t="s">
        <v>25</v>
      </c>
      <c r="G1222" s="17" t="s">
        <v>117</v>
      </c>
      <c r="H1222" s="17" t="s">
        <v>31</v>
      </c>
      <c r="I1222" s="17" t="s">
        <v>36</v>
      </c>
      <c r="J1222" s="18">
        <v>47002.1</v>
      </c>
      <c r="K1222" s="19">
        <v>374771</v>
      </c>
      <c r="L1222" s="19">
        <v>24515</v>
      </c>
      <c r="M1222" s="20">
        <v>15201.4</v>
      </c>
      <c r="N1222" s="21">
        <v>142038</v>
      </c>
      <c r="O1222" s="21">
        <v>2975</v>
      </c>
      <c r="P1222" s="22">
        <v>16227.5</v>
      </c>
      <c r="Q1222" s="23">
        <v>177359</v>
      </c>
      <c r="R1222" s="23">
        <v>4</v>
      </c>
      <c r="S1222" s="24">
        <v>0</v>
      </c>
      <c r="T1222" s="25">
        <v>0</v>
      </c>
      <c r="U1222" s="25">
        <v>0</v>
      </c>
      <c r="V1222" s="18">
        <v>78431</v>
      </c>
      <c r="W1222" s="19">
        <v>694168</v>
      </c>
      <c r="X1222" s="19">
        <v>27494</v>
      </c>
    </row>
    <row r="1223" spans="1:24" x14ac:dyDescent="0.2">
      <c r="A1223" s="15">
        <v>2022</v>
      </c>
      <c r="B1223" s="16">
        <v>17671</v>
      </c>
      <c r="C1223" s="17" t="s">
        <v>1112</v>
      </c>
      <c r="D1223" s="15" t="s">
        <v>23</v>
      </c>
      <c r="E1223" s="17" t="s">
        <v>24</v>
      </c>
      <c r="F1223" s="15" t="s">
        <v>25</v>
      </c>
      <c r="G1223" s="17" t="s">
        <v>78</v>
      </c>
      <c r="H1223" s="17" t="s">
        <v>31</v>
      </c>
      <c r="I1223" s="17" t="s">
        <v>36</v>
      </c>
      <c r="J1223" s="18">
        <v>361.6</v>
      </c>
      <c r="K1223" s="19">
        <v>2727</v>
      </c>
      <c r="L1223" s="19">
        <v>222</v>
      </c>
      <c r="M1223" s="20">
        <v>44.8</v>
      </c>
      <c r="N1223" s="21">
        <v>357</v>
      </c>
      <c r="O1223" s="21">
        <v>15</v>
      </c>
      <c r="P1223" s="22">
        <v>0</v>
      </c>
      <c r="Q1223" s="23">
        <v>0</v>
      </c>
      <c r="R1223" s="23">
        <v>0</v>
      </c>
      <c r="S1223" s="24">
        <v>0</v>
      </c>
      <c r="T1223" s="25">
        <v>0</v>
      </c>
      <c r="U1223" s="25">
        <v>0</v>
      </c>
      <c r="V1223" s="18">
        <v>406.4</v>
      </c>
      <c r="W1223" s="19">
        <v>3084</v>
      </c>
      <c r="X1223" s="19">
        <v>237</v>
      </c>
    </row>
    <row r="1224" spans="1:24" x14ac:dyDescent="0.2">
      <c r="A1224" s="15">
        <v>2022</v>
      </c>
      <c r="B1224" s="16">
        <v>17671</v>
      </c>
      <c r="C1224" s="17" t="s">
        <v>1112</v>
      </c>
      <c r="D1224" s="15" t="s">
        <v>23</v>
      </c>
      <c r="E1224" s="17" t="s">
        <v>24</v>
      </c>
      <c r="F1224" s="15" t="s">
        <v>25</v>
      </c>
      <c r="G1224" s="17" t="s">
        <v>92</v>
      </c>
      <c r="H1224" s="17" t="s">
        <v>31</v>
      </c>
      <c r="I1224" s="17" t="s">
        <v>36</v>
      </c>
      <c r="J1224" s="18">
        <v>2549.8000000000002</v>
      </c>
      <c r="K1224" s="19">
        <v>21129</v>
      </c>
      <c r="L1224" s="19">
        <v>1060</v>
      </c>
      <c r="M1224" s="20">
        <v>179.6</v>
      </c>
      <c r="N1224" s="21">
        <v>1325</v>
      </c>
      <c r="O1224" s="21">
        <v>75</v>
      </c>
      <c r="P1224" s="22">
        <v>0</v>
      </c>
      <c r="Q1224" s="23">
        <v>0</v>
      </c>
      <c r="R1224" s="23">
        <v>0</v>
      </c>
      <c r="S1224" s="24">
        <v>0</v>
      </c>
      <c r="T1224" s="25">
        <v>0</v>
      </c>
      <c r="U1224" s="25">
        <v>0</v>
      </c>
      <c r="V1224" s="18">
        <v>2729.4</v>
      </c>
      <c r="W1224" s="19">
        <v>22454</v>
      </c>
      <c r="X1224" s="19">
        <v>1135</v>
      </c>
    </row>
    <row r="1225" spans="1:24" x14ac:dyDescent="0.2">
      <c r="A1225" s="15">
        <v>2022</v>
      </c>
      <c r="B1225" s="16">
        <v>17683</v>
      </c>
      <c r="C1225" s="17" t="s">
        <v>1113</v>
      </c>
      <c r="D1225" s="15" t="s">
        <v>23</v>
      </c>
      <c r="E1225" s="17" t="s">
        <v>24</v>
      </c>
      <c r="F1225" s="15" t="s">
        <v>25</v>
      </c>
      <c r="G1225" s="17" t="s">
        <v>26</v>
      </c>
      <c r="H1225" s="17" t="s">
        <v>31</v>
      </c>
      <c r="I1225" s="17" t="s">
        <v>36</v>
      </c>
      <c r="J1225" s="18">
        <v>39413.1</v>
      </c>
      <c r="K1225" s="19">
        <v>287841</v>
      </c>
      <c r="L1225" s="19">
        <v>23292</v>
      </c>
      <c r="M1225" s="20">
        <v>10271.299999999999</v>
      </c>
      <c r="N1225" s="21">
        <v>80396</v>
      </c>
      <c r="O1225" s="21">
        <v>2254</v>
      </c>
      <c r="P1225" s="22">
        <v>9634.9</v>
      </c>
      <c r="Q1225" s="23">
        <v>107695</v>
      </c>
      <c r="R1225" s="23">
        <v>13</v>
      </c>
      <c r="S1225" s="24" t="s">
        <v>37</v>
      </c>
      <c r="T1225" s="25" t="s">
        <v>37</v>
      </c>
      <c r="U1225" s="25" t="s">
        <v>37</v>
      </c>
      <c r="V1225" s="18">
        <v>59319.3</v>
      </c>
      <c r="W1225" s="19">
        <v>475932</v>
      </c>
      <c r="X1225" s="19">
        <v>25559</v>
      </c>
    </row>
    <row r="1226" spans="1:24" x14ac:dyDescent="0.2">
      <c r="A1226" s="15">
        <v>2022</v>
      </c>
      <c r="B1226" s="16">
        <v>17684</v>
      </c>
      <c r="C1226" s="17" t="s">
        <v>1114</v>
      </c>
      <c r="D1226" s="15" t="s">
        <v>23</v>
      </c>
      <c r="E1226" s="17" t="s">
        <v>24</v>
      </c>
      <c r="F1226" s="15" t="s">
        <v>25</v>
      </c>
      <c r="G1226" s="17" t="s">
        <v>80</v>
      </c>
      <c r="H1226" s="17" t="s">
        <v>31</v>
      </c>
      <c r="I1226" s="17" t="s">
        <v>36</v>
      </c>
      <c r="J1226" s="18">
        <v>199492.7</v>
      </c>
      <c r="K1226" s="19">
        <v>1819805</v>
      </c>
      <c r="L1226" s="19">
        <v>105517</v>
      </c>
      <c r="M1226" s="20">
        <v>58811.9</v>
      </c>
      <c r="N1226" s="21">
        <v>494318</v>
      </c>
      <c r="O1226" s="21">
        <v>8714</v>
      </c>
      <c r="P1226" s="22">
        <v>25518.3</v>
      </c>
      <c r="Q1226" s="23">
        <v>278055</v>
      </c>
      <c r="R1226" s="23">
        <v>25</v>
      </c>
      <c r="S1226" s="24" t="s">
        <v>37</v>
      </c>
      <c r="T1226" s="25" t="s">
        <v>37</v>
      </c>
      <c r="U1226" s="25" t="s">
        <v>37</v>
      </c>
      <c r="V1226" s="18">
        <v>283822.90000000002</v>
      </c>
      <c r="W1226" s="19">
        <v>2592178</v>
      </c>
      <c r="X1226" s="19">
        <v>114256</v>
      </c>
    </row>
    <row r="1227" spans="1:24" x14ac:dyDescent="0.2">
      <c r="A1227" s="15">
        <v>2022</v>
      </c>
      <c r="B1227" s="16">
        <v>17692</v>
      </c>
      <c r="C1227" s="17" t="s">
        <v>1115</v>
      </c>
      <c r="D1227" s="15" t="s">
        <v>23</v>
      </c>
      <c r="E1227" s="17" t="s">
        <v>24</v>
      </c>
      <c r="F1227" s="15" t="s">
        <v>25</v>
      </c>
      <c r="G1227" s="17" t="s">
        <v>241</v>
      </c>
      <c r="H1227" s="17" t="s">
        <v>153</v>
      </c>
      <c r="I1227" s="17" t="s">
        <v>77</v>
      </c>
      <c r="J1227" s="18">
        <v>3653.3</v>
      </c>
      <c r="K1227" s="19">
        <v>36929</v>
      </c>
      <c r="L1227" s="19">
        <v>2177</v>
      </c>
      <c r="M1227" s="20">
        <v>5258.4</v>
      </c>
      <c r="N1227" s="21">
        <v>50709</v>
      </c>
      <c r="O1227" s="21">
        <v>2631</v>
      </c>
      <c r="P1227" s="22">
        <v>15109</v>
      </c>
      <c r="Q1227" s="23">
        <v>160435</v>
      </c>
      <c r="R1227" s="23">
        <v>1407</v>
      </c>
      <c r="S1227" s="24" t="s">
        <v>37</v>
      </c>
      <c r="T1227" s="25" t="s">
        <v>37</v>
      </c>
      <c r="U1227" s="25" t="s">
        <v>37</v>
      </c>
      <c r="V1227" s="18">
        <v>24020.7</v>
      </c>
      <c r="W1227" s="19">
        <v>248073</v>
      </c>
      <c r="X1227" s="19">
        <v>6215</v>
      </c>
    </row>
    <row r="1228" spans="1:24" x14ac:dyDescent="0.2">
      <c r="A1228" s="15">
        <v>2022</v>
      </c>
      <c r="B1228" s="16">
        <v>17693</v>
      </c>
      <c r="C1228" s="17" t="s">
        <v>1116</v>
      </c>
      <c r="D1228" s="15" t="s">
        <v>23</v>
      </c>
      <c r="E1228" s="17" t="s">
        <v>24</v>
      </c>
      <c r="F1228" s="15" t="s">
        <v>25</v>
      </c>
      <c r="G1228" s="17" t="s">
        <v>92</v>
      </c>
      <c r="H1228" s="17" t="s">
        <v>31</v>
      </c>
      <c r="I1228" s="17" t="s">
        <v>93</v>
      </c>
      <c r="J1228" s="18">
        <v>6243</v>
      </c>
      <c r="K1228" s="19">
        <v>40256</v>
      </c>
      <c r="L1228" s="19">
        <v>5783</v>
      </c>
      <c r="M1228" s="20">
        <v>5097</v>
      </c>
      <c r="N1228" s="21">
        <v>32048</v>
      </c>
      <c r="O1228" s="21">
        <v>3685</v>
      </c>
      <c r="P1228" s="22">
        <v>19389</v>
      </c>
      <c r="Q1228" s="23">
        <v>189290</v>
      </c>
      <c r="R1228" s="23">
        <v>443</v>
      </c>
      <c r="S1228" s="24" t="s">
        <v>37</v>
      </c>
      <c r="T1228" s="25" t="s">
        <v>37</v>
      </c>
      <c r="U1228" s="25" t="s">
        <v>37</v>
      </c>
      <c r="V1228" s="18">
        <v>30729</v>
      </c>
      <c r="W1228" s="19">
        <v>261594</v>
      </c>
      <c r="X1228" s="19">
        <v>9911</v>
      </c>
    </row>
    <row r="1229" spans="1:24" x14ac:dyDescent="0.2">
      <c r="A1229" s="15">
        <v>2022</v>
      </c>
      <c r="B1229" s="16">
        <v>17694</v>
      </c>
      <c r="C1229" s="17" t="s">
        <v>1117</v>
      </c>
      <c r="D1229" s="15" t="s">
        <v>23</v>
      </c>
      <c r="E1229" s="17" t="s">
        <v>24</v>
      </c>
      <c r="F1229" s="15" t="s">
        <v>25</v>
      </c>
      <c r="G1229" s="17" t="s">
        <v>98</v>
      </c>
      <c r="H1229" s="17" t="s">
        <v>31</v>
      </c>
      <c r="I1229" s="17" t="s">
        <v>28</v>
      </c>
      <c r="J1229" s="18">
        <v>88343</v>
      </c>
      <c r="K1229" s="19">
        <v>688033</v>
      </c>
      <c r="L1229" s="19">
        <v>43337</v>
      </c>
      <c r="M1229" s="20">
        <v>32584</v>
      </c>
      <c r="N1229" s="21">
        <v>230485</v>
      </c>
      <c r="O1229" s="21">
        <v>8264</v>
      </c>
      <c r="P1229" s="22">
        <v>1433</v>
      </c>
      <c r="Q1229" s="23">
        <v>18957</v>
      </c>
      <c r="R1229" s="23">
        <v>1</v>
      </c>
      <c r="S1229" s="24">
        <v>0</v>
      </c>
      <c r="T1229" s="25">
        <v>0</v>
      </c>
      <c r="U1229" s="25">
        <v>0</v>
      </c>
      <c r="V1229" s="18">
        <v>122360</v>
      </c>
      <c r="W1229" s="19">
        <v>937475</v>
      </c>
      <c r="X1229" s="19">
        <v>51602</v>
      </c>
    </row>
    <row r="1230" spans="1:24" x14ac:dyDescent="0.2">
      <c r="A1230" s="15">
        <v>2022</v>
      </c>
      <c r="B1230" s="16">
        <v>17697</v>
      </c>
      <c r="C1230" s="17" t="s">
        <v>1118</v>
      </c>
      <c r="D1230" s="15" t="s">
        <v>23</v>
      </c>
      <c r="E1230" s="17" t="s">
        <v>24</v>
      </c>
      <c r="F1230" s="15" t="s">
        <v>25</v>
      </c>
      <c r="G1230" s="17" t="s">
        <v>124</v>
      </c>
      <c r="H1230" s="17" t="s">
        <v>31</v>
      </c>
      <c r="I1230" s="17" t="s">
        <v>36</v>
      </c>
      <c r="J1230" s="18">
        <v>44328.6</v>
      </c>
      <c r="K1230" s="19">
        <v>341559</v>
      </c>
      <c r="L1230" s="19">
        <v>23557</v>
      </c>
      <c r="M1230" s="20">
        <v>11854.3</v>
      </c>
      <c r="N1230" s="21">
        <v>99457</v>
      </c>
      <c r="O1230" s="21">
        <v>443</v>
      </c>
      <c r="P1230" s="22">
        <v>4134.8999999999996</v>
      </c>
      <c r="Q1230" s="23">
        <v>12645</v>
      </c>
      <c r="R1230" s="23">
        <v>7</v>
      </c>
      <c r="S1230" s="24" t="s">
        <v>37</v>
      </c>
      <c r="T1230" s="25" t="s">
        <v>37</v>
      </c>
      <c r="U1230" s="25" t="s">
        <v>37</v>
      </c>
      <c r="V1230" s="18">
        <v>60317.8</v>
      </c>
      <c r="W1230" s="19">
        <v>453661</v>
      </c>
      <c r="X1230" s="19">
        <v>24007</v>
      </c>
    </row>
    <row r="1231" spans="1:24" x14ac:dyDescent="0.2">
      <c r="A1231" s="15">
        <v>2022</v>
      </c>
      <c r="B1231" s="16">
        <v>17698</v>
      </c>
      <c r="C1231" s="17" t="s">
        <v>1119</v>
      </c>
      <c r="D1231" s="15" t="s">
        <v>23</v>
      </c>
      <c r="E1231" s="17" t="s">
        <v>24</v>
      </c>
      <c r="F1231" s="15" t="s">
        <v>25</v>
      </c>
      <c r="G1231" s="17" t="s">
        <v>117</v>
      </c>
      <c r="H1231" s="17" t="s">
        <v>51</v>
      </c>
      <c r="I1231" s="17" t="s">
        <v>77</v>
      </c>
      <c r="J1231" s="18">
        <v>156216.79999999999</v>
      </c>
      <c r="K1231" s="19">
        <v>1216126</v>
      </c>
      <c r="L1231" s="19">
        <v>106455</v>
      </c>
      <c r="M1231" s="20">
        <v>141154.4</v>
      </c>
      <c r="N1231" s="21">
        <v>1323352</v>
      </c>
      <c r="O1231" s="21">
        <v>18926</v>
      </c>
      <c r="P1231" s="22">
        <v>99455.2</v>
      </c>
      <c r="Q1231" s="23">
        <v>1140926</v>
      </c>
      <c r="R1231" s="23">
        <v>611</v>
      </c>
      <c r="S1231" s="24">
        <v>0</v>
      </c>
      <c r="T1231" s="25">
        <v>0</v>
      </c>
      <c r="U1231" s="25">
        <v>0</v>
      </c>
      <c r="V1231" s="18">
        <v>396826.4</v>
      </c>
      <c r="W1231" s="19">
        <v>3680404</v>
      </c>
      <c r="X1231" s="19">
        <v>125992</v>
      </c>
    </row>
    <row r="1232" spans="1:24" x14ac:dyDescent="0.2">
      <c r="A1232" s="15">
        <v>2022</v>
      </c>
      <c r="B1232" s="16">
        <v>17698</v>
      </c>
      <c r="C1232" s="17" t="s">
        <v>1119</v>
      </c>
      <c r="D1232" s="15" t="s">
        <v>23</v>
      </c>
      <c r="E1232" s="17" t="s">
        <v>24</v>
      </c>
      <c r="F1232" s="15" t="s">
        <v>25</v>
      </c>
      <c r="G1232" s="17" t="s">
        <v>80</v>
      </c>
      <c r="H1232" s="17" t="s">
        <v>51</v>
      </c>
      <c r="I1232" s="17" t="s">
        <v>77</v>
      </c>
      <c r="J1232" s="18">
        <v>402137.7</v>
      </c>
      <c r="K1232" s="19">
        <v>3029121</v>
      </c>
      <c r="L1232" s="19">
        <v>207487</v>
      </c>
      <c r="M1232" s="20">
        <v>275695.5</v>
      </c>
      <c r="N1232" s="21">
        <v>2316647</v>
      </c>
      <c r="O1232" s="21">
        <v>25515</v>
      </c>
      <c r="P1232" s="22">
        <v>108336.7</v>
      </c>
      <c r="Q1232" s="23">
        <v>1190888</v>
      </c>
      <c r="R1232" s="23">
        <v>2039</v>
      </c>
      <c r="S1232" s="24">
        <v>0</v>
      </c>
      <c r="T1232" s="25">
        <v>0</v>
      </c>
      <c r="U1232" s="25">
        <v>0</v>
      </c>
      <c r="V1232" s="18">
        <v>786169.9</v>
      </c>
      <c r="W1232" s="19">
        <v>6536656</v>
      </c>
      <c r="X1232" s="19">
        <v>235041</v>
      </c>
    </row>
    <row r="1233" spans="1:24" x14ac:dyDescent="0.2">
      <c r="A1233" s="15">
        <v>2022</v>
      </c>
      <c r="B1233" s="16">
        <v>17698</v>
      </c>
      <c r="C1233" s="17" t="s">
        <v>1119</v>
      </c>
      <c r="D1233" s="15" t="s">
        <v>23</v>
      </c>
      <c r="E1233" s="17" t="s">
        <v>24</v>
      </c>
      <c r="F1233" s="15" t="s">
        <v>25</v>
      </c>
      <c r="G1233" s="17" t="s">
        <v>92</v>
      </c>
      <c r="H1233" s="17" t="s">
        <v>51</v>
      </c>
      <c r="I1233" s="17" t="s">
        <v>77</v>
      </c>
      <c r="J1233" s="18">
        <v>294361.7</v>
      </c>
      <c r="K1233" s="19">
        <v>2293022</v>
      </c>
      <c r="L1233" s="19">
        <v>154733</v>
      </c>
      <c r="M1233" s="20">
        <v>237252.5</v>
      </c>
      <c r="N1233" s="21">
        <v>2166424</v>
      </c>
      <c r="O1233" s="21">
        <v>31278</v>
      </c>
      <c r="P1233" s="22">
        <v>229768.2</v>
      </c>
      <c r="Q1233" s="23">
        <v>2842329</v>
      </c>
      <c r="R1233" s="23">
        <v>4108</v>
      </c>
      <c r="S1233" s="24">
        <v>0</v>
      </c>
      <c r="T1233" s="25">
        <v>0</v>
      </c>
      <c r="U1233" s="25">
        <v>0</v>
      </c>
      <c r="V1233" s="18">
        <v>761382.40000000002</v>
      </c>
      <c r="W1233" s="19">
        <v>7301775</v>
      </c>
      <c r="X1233" s="19">
        <v>190119</v>
      </c>
    </row>
    <row r="1234" spans="1:24" x14ac:dyDescent="0.2">
      <c r="A1234" s="15">
        <v>2022</v>
      </c>
      <c r="B1234" s="16">
        <v>17710</v>
      </c>
      <c r="C1234" s="17" t="s">
        <v>1120</v>
      </c>
      <c r="D1234" s="15" t="s">
        <v>39</v>
      </c>
      <c r="E1234" s="17" t="s">
        <v>40</v>
      </c>
      <c r="F1234" s="15" t="s">
        <v>25</v>
      </c>
      <c r="G1234" s="17" t="s">
        <v>201</v>
      </c>
      <c r="H1234" s="17" t="s">
        <v>41</v>
      </c>
      <c r="I1234" s="17" t="s">
        <v>136</v>
      </c>
      <c r="J1234" s="18">
        <v>45</v>
      </c>
      <c r="K1234" s="19">
        <v>307</v>
      </c>
      <c r="L1234" s="19">
        <v>52</v>
      </c>
      <c r="M1234" s="20">
        <v>227</v>
      </c>
      <c r="N1234" s="21">
        <v>1349</v>
      </c>
      <c r="O1234" s="21">
        <v>35</v>
      </c>
      <c r="P1234" s="22" t="s">
        <v>37</v>
      </c>
      <c r="Q1234" s="23" t="s">
        <v>37</v>
      </c>
      <c r="R1234" s="23" t="s">
        <v>37</v>
      </c>
      <c r="S1234" s="24" t="s">
        <v>37</v>
      </c>
      <c r="T1234" s="25" t="s">
        <v>37</v>
      </c>
      <c r="U1234" s="25" t="s">
        <v>37</v>
      </c>
      <c r="V1234" s="18">
        <v>272</v>
      </c>
      <c r="W1234" s="19">
        <v>1656</v>
      </c>
      <c r="X1234" s="19">
        <v>87</v>
      </c>
    </row>
    <row r="1235" spans="1:24" x14ac:dyDescent="0.2">
      <c r="A1235" s="15">
        <v>2022</v>
      </c>
      <c r="B1235" s="16">
        <v>17710</v>
      </c>
      <c r="C1235" s="17" t="s">
        <v>1120</v>
      </c>
      <c r="D1235" s="15" t="s">
        <v>39</v>
      </c>
      <c r="E1235" s="17" t="s">
        <v>40</v>
      </c>
      <c r="F1235" s="15" t="s">
        <v>25</v>
      </c>
      <c r="G1235" s="17" t="s">
        <v>160</v>
      </c>
      <c r="H1235" s="17" t="s">
        <v>41</v>
      </c>
      <c r="I1235" s="17" t="s">
        <v>32</v>
      </c>
      <c r="J1235" s="18">
        <v>288</v>
      </c>
      <c r="K1235" s="19">
        <v>2466</v>
      </c>
      <c r="L1235" s="19">
        <v>183</v>
      </c>
      <c r="M1235" s="20">
        <v>0</v>
      </c>
      <c r="N1235" s="21">
        <v>0</v>
      </c>
      <c r="O1235" s="21">
        <v>0</v>
      </c>
      <c r="P1235" s="22">
        <v>0</v>
      </c>
      <c r="Q1235" s="23">
        <v>0</v>
      </c>
      <c r="R1235" s="23">
        <v>0</v>
      </c>
      <c r="S1235" s="24">
        <v>0</v>
      </c>
      <c r="T1235" s="25">
        <v>0</v>
      </c>
      <c r="U1235" s="25">
        <v>0</v>
      </c>
      <c r="V1235" s="18">
        <v>288</v>
      </c>
      <c r="W1235" s="19">
        <v>2466</v>
      </c>
      <c r="X1235" s="19">
        <v>183</v>
      </c>
    </row>
    <row r="1236" spans="1:24" x14ac:dyDescent="0.2">
      <c r="A1236" s="15">
        <v>2022</v>
      </c>
      <c r="B1236" s="16">
        <v>17710</v>
      </c>
      <c r="C1236" s="17" t="s">
        <v>1120</v>
      </c>
      <c r="D1236" s="15" t="s">
        <v>39</v>
      </c>
      <c r="E1236" s="17" t="s">
        <v>40</v>
      </c>
      <c r="F1236" s="15" t="s">
        <v>25</v>
      </c>
      <c r="G1236" s="17" t="s">
        <v>124</v>
      </c>
      <c r="H1236" s="17" t="s">
        <v>41</v>
      </c>
      <c r="I1236" s="17" t="s">
        <v>36</v>
      </c>
      <c r="J1236" s="18">
        <v>27745</v>
      </c>
      <c r="K1236" s="19">
        <v>157258</v>
      </c>
      <c r="L1236" s="19">
        <v>21472</v>
      </c>
      <c r="M1236" s="20">
        <v>1055</v>
      </c>
      <c r="N1236" s="21">
        <v>6413</v>
      </c>
      <c r="O1236" s="21">
        <v>677</v>
      </c>
      <c r="P1236" s="22">
        <v>0</v>
      </c>
      <c r="Q1236" s="23">
        <v>0</v>
      </c>
      <c r="R1236" s="23">
        <v>0</v>
      </c>
      <c r="S1236" s="24">
        <v>0</v>
      </c>
      <c r="T1236" s="25">
        <v>0</v>
      </c>
      <c r="U1236" s="25">
        <v>0</v>
      </c>
      <c r="V1236" s="18">
        <v>28800</v>
      </c>
      <c r="W1236" s="19">
        <v>163671</v>
      </c>
      <c r="X1236" s="19">
        <v>22149</v>
      </c>
    </row>
    <row r="1237" spans="1:24" x14ac:dyDescent="0.2">
      <c r="A1237" s="15">
        <v>2022</v>
      </c>
      <c r="B1237" s="16">
        <v>17710</v>
      </c>
      <c r="C1237" s="17" t="s">
        <v>1120</v>
      </c>
      <c r="D1237" s="15" t="s">
        <v>39</v>
      </c>
      <c r="E1237" s="17" t="s">
        <v>40</v>
      </c>
      <c r="F1237" s="15" t="s">
        <v>25</v>
      </c>
      <c r="G1237" s="17" t="s">
        <v>30</v>
      </c>
      <c r="H1237" s="17" t="s">
        <v>41</v>
      </c>
      <c r="I1237" s="17" t="s">
        <v>32</v>
      </c>
      <c r="J1237" s="18">
        <v>3691</v>
      </c>
      <c r="K1237" s="19">
        <v>22096</v>
      </c>
      <c r="L1237" s="19">
        <v>2279</v>
      </c>
      <c r="M1237" s="20">
        <v>273</v>
      </c>
      <c r="N1237" s="21">
        <v>1481</v>
      </c>
      <c r="O1237" s="21">
        <v>61</v>
      </c>
      <c r="P1237" s="22">
        <v>0</v>
      </c>
      <c r="Q1237" s="23">
        <v>0</v>
      </c>
      <c r="R1237" s="23">
        <v>0</v>
      </c>
      <c r="S1237" s="24">
        <v>0</v>
      </c>
      <c r="T1237" s="25">
        <v>0</v>
      </c>
      <c r="U1237" s="25">
        <v>0</v>
      </c>
      <c r="V1237" s="18">
        <v>3964</v>
      </c>
      <c r="W1237" s="19">
        <v>23577</v>
      </c>
      <c r="X1237" s="19">
        <v>2340</v>
      </c>
    </row>
    <row r="1238" spans="1:24" x14ac:dyDescent="0.2">
      <c r="A1238" s="15">
        <v>2022</v>
      </c>
      <c r="B1238" s="16">
        <v>17710</v>
      </c>
      <c r="C1238" s="17" t="s">
        <v>1120</v>
      </c>
      <c r="D1238" s="15" t="s">
        <v>39</v>
      </c>
      <c r="E1238" s="17" t="s">
        <v>40</v>
      </c>
      <c r="F1238" s="15" t="s">
        <v>25</v>
      </c>
      <c r="G1238" s="17" t="s">
        <v>122</v>
      </c>
      <c r="H1238" s="17" t="s">
        <v>41</v>
      </c>
      <c r="I1238" s="17" t="s">
        <v>32</v>
      </c>
      <c r="J1238" s="18">
        <v>54</v>
      </c>
      <c r="K1238" s="19">
        <v>304</v>
      </c>
      <c r="L1238" s="19">
        <v>45</v>
      </c>
      <c r="M1238" s="20">
        <v>2</v>
      </c>
      <c r="N1238" s="21">
        <v>9</v>
      </c>
      <c r="O1238" s="21">
        <v>1</v>
      </c>
      <c r="P1238" s="22">
        <v>0</v>
      </c>
      <c r="Q1238" s="23">
        <v>0</v>
      </c>
      <c r="R1238" s="23">
        <v>0</v>
      </c>
      <c r="S1238" s="24">
        <v>0</v>
      </c>
      <c r="T1238" s="25">
        <v>0</v>
      </c>
      <c r="U1238" s="25">
        <v>0</v>
      </c>
      <c r="V1238" s="18">
        <v>56</v>
      </c>
      <c r="W1238" s="19">
        <v>313</v>
      </c>
      <c r="X1238" s="19">
        <v>46</v>
      </c>
    </row>
    <row r="1239" spans="1:24" x14ac:dyDescent="0.2">
      <c r="A1239" s="15">
        <v>2022</v>
      </c>
      <c r="B1239" s="16">
        <v>17710</v>
      </c>
      <c r="C1239" s="17" t="s">
        <v>1120</v>
      </c>
      <c r="D1239" s="15" t="s">
        <v>39</v>
      </c>
      <c r="E1239" s="17" t="s">
        <v>40</v>
      </c>
      <c r="F1239" s="15" t="s">
        <v>25</v>
      </c>
      <c r="G1239" s="17" t="s">
        <v>44</v>
      </c>
      <c r="H1239" s="17" t="s">
        <v>41</v>
      </c>
      <c r="I1239" s="17" t="s">
        <v>32</v>
      </c>
      <c r="J1239" s="18">
        <v>34</v>
      </c>
      <c r="K1239" s="19">
        <v>398</v>
      </c>
      <c r="L1239" s="19">
        <v>37</v>
      </c>
      <c r="M1239" s="20">
        <v>59</v>
      </c>
      <c r="N1239" s="21">
        <v>308</v>
      </c>
      <c r="O1239" s="21">
        <v>27</v>
      </c>
      <c r="P1239" s="22">
        <v>0</v>
      </c>
      <c r="Q1239" s="23">
        <v>0</v>
      </c>
      <c r="R1239" s="23">
        <v>0</v>
      </c>
      <c r="S1239" s="24">
        <v>0</v>
      </c>
      <c r="T1239" s="25">
        <v>0</v>
      </c>
      <c r="U1239" s="25">
        <v>0</v>
      </c>
      <c r="V1239" s="18">
        <v>93</v>
      </c>
      <c r="W1239" s="19">
        <v>706</v>
      </c>
      <c r="X1239" s="19">
        <v>64</v>
      </c>
    </row>
    <row r="1240" spans="1:24" x14ac:dyDescent="0.2">
      <c r="A1240" s="15">
        <v>2022</v>
      </c>
      <c r="B1240" s="16">
        <v>17710</v>
      </c>
      <c r="C1240" s="17" t="s">
        <v>1120</v>
      </c>
      <c r="D1240" s="15" t="s">
        <v>91</v>
      </c>
      <c r="E1240" s="17" t="s">
        <v>24</v>
      </c>
      <c r="F1240" s="15" t="s">
        <v>25</v>
      </c>
      <c r="G1240" s="17" t="s">
        <v>92</v>
      </c>
      <c r="H1240" s="17" t="s">
        <v>41</v>
      </c>
      <c r="I1240" s="17" t="s">
        <v>93</v>
      </c>
      <c r="J1240" s="18">
        <v>84781</v>
      </c>
      <c r="K1240" s="19">
        <v>649826</v>
      </c>
      <c r="L1240" s="19">
        <v>38182</v>
      </c>
      <c r="M1240" s="20">
        <v>4193</v>
      </c>
      <c r="N1240" s="21">
        <v>28566</v>
      </c>
      <c r="O1240" s="21">
        <v>928</v>
      </c>
      <c r="P1240" s="22">
        <v>0</v>
      </c>
      <c r="Q1240" s="23">
        <v>0</v>
      </c>
      <c r="R1240" s="23">
        <v>0</v>
      </c>
      <c r="S1240" s="24">
        <v>0</v>
      </c>
      <c r="T1240" s="25">
        <v>0</v>
      </c>
      <c r="U1240" s="25">
        <v>0</v>
      </c>
      <c r="V1240" s="18">
        <v>88974</v>
      </c>
      <c r="W1240" s="19">
        <v>678392</v>
      </c>
      <c r="X1240" s="19">
        <v>39110</v>
      </c>
    </row>
    <row r="1241" spans="1:24" x14ac:dyDescent="0.2">
      <c r="A1241" s="15">
        <v>2022</v>
      </c>
      <c r="B1241" s="16">
        <v>17715</v>
      </c>
      <c r="C1241" s="17" t="s">
        <v>1121</v>
      </c>
      <c r="D1241" s="15" t="s">
        <v>23</v>
      </c>
      <c r="E1241" s="17" t="s">
        <v>24</v>
      </c>
      <c r="F1241" s="15" t="s">
        <v>25</v>
      </c>
      <c r="G1241" s="17" t="s">
        <v>311</v>
      </c>
      <c r="H1241" s="17" t="s">
        <v>31</v>
      </c>
      <c r="I1241" s="17" t="s">
        <v>259</v>
      </c>
      <c r="J1241" s="18">
        <v>18.2</v>
      </c>
      <c r="K1241" s="19">
        <v>88</v>
      </c>
      <c r="L1241" s="19">
        <v>5</v>
      </c>
      <c r="M1241" s="20">
        <v>5.6</v>
      </c>
      <c r="N1241" s="21">
        <v>29</v>
      </c>
      <c r="O1241" s="21">
        <v>2</v>
      </c>
      <c r="P1241" s="22" t="s">
        <v>37</v>
      </c>
      <c r="Q1241" s="23" t="s">
        <v>37</v>
      </c>
      <c r="R1241" s="23" t="s">
        <v>37</v>
      </c>
      <c r="S1241" s="24" t="s">
        <v>37</v>
      </c>
      <c r="T1241" s="25" t="s">
        <v>37</v>
      </c>
      <c r="U1241" s="25" t="s">
        <v>37</v>
      </c>
      <c r="V1241" s="18">
        <v>23.8</v>
      </c>
      <c r="W1241" s="19">
        <v>117</v>
      </c>
      <c r="X1241" s="19">
        <v>7</v>
      </c>
    </row>
    <row r="1242" spans="1:24" x14ac:dyDescent="0.2">
      <c r="A1242" s="15">
        <v>2022</v>
      </c>
      <c r="B1242" s="16">
        <v>17715</v>
      </c>
      <c r="C1242" s="17" t="s">
        <v>1121</v>
      </c>
      <c r="D1242" s="15" t="s">
        <v>23</v>
      </c>
      <c r="E1242" s="17" t="s">
        <v>24</v>
      </c>
      <c r="F1242" s="15" t="s">
        <v>25</v>
      </c>
      <c r="G1242" s="17" t="s">
        <v>258</v>
      </c>
      <c r="H1242" s="17" t="s">
        <v>31</v>
      </c>
      <c r="I1242" s="17" t="s">
        <v>259</v>
      </c>
      <c r="J1242" s="18">
        <v>2409.1999999999998</v>
      </c>
      <c r="K1242" s="19">
        <v>9946</v>
      </c>
      <c r="L1242" s="19">
        <v>1446</v>
      </c>
      <c r="M1242" s="20">
        <v>1914.5</v>
      </c>
      <c r="N1242" s="21">
        <v>12008</v>
      </c>
      <c r="O1242" s="21">
        <v>316</v>
      </c>
      <c r="P1242" s="22">
        <v>22234</v>
      </c>
      <c r="Q1242" s="23">
        <v>286680</v>
      </c>
      <c r="R1242" s="23">
        <v>513</v>
      </c>
      <c r="S1242" s="24">
        <v>0</v>
      </c>
      <c r="T1242" s="25">
        <v>0</v>
      </c>
      <c r="U1242" s="25">
        <v>0</v>
      </c>
      <c r="V1242" s="18">
        <v>26557.7</v>
      </c>
      <c r="W1242" s="19">
        <v>308634</v>
      </c>
      <c r="X1242" s="19">
        <v>2275</v>
      </c>
    </row>
    <row r="1243" spans="1:24" x14ac:dyDescent="0.2">
      <c r="A1243" s="15">
        <v>2022</v>
      </c>
      <c r="B1243" s="16">
        <v>17715</v>
      </c>
      <c r="C1243" s="17" t="s">
        <v>1121</v>
      </c>
      <c r="D1243" s="15" t="s">
        <v>23</v>
      </c>
      <c r="E1243" s="17" t="s">
        <v>24</v>
      </c>
      <c r="F1243" s="15" t="s">
        <v>25</v>
      </c>
      <c r="G1243" s="17" t="s">
        <v>78</v>
      </c>
      <c r="H1243" s="17" t="s">
        <v>31</v>
      </c>
      <c r="I1243" s="17" t="s">
        <v>259</v>
      </c>
      <c r="J1243" s="18">
        <v>9.1</v>
      </c>
      <c r="K1243" s="19">
        <v>45</v>
      </c>
      <c r="L1243" s="19">
        <v>3</v>
      </c>
      <c r="M1243" s="20">
        <v>0</v>
      </c>
      <c r="N1243" s="21" t="s">
        <v>37</v>
      </c>
      <c r="O1243" s="21">
        <v>0</v>
      </c>
      <c r="P1243" s="22">
        <v>95.4</v>
      </c>
      <c r="Q1243" s="23">
        <v>676</v>
      </c>
      <c r="R1243" s="23">
        <v>11</v>
      </c>
      <c r="S1243" s="24">
        <v>0</v>
      </c>
      <c r="T1243" s="25">
        <v>0</v>
      </c>
      <c r="U1243" s="25">
        <v>0</v>
      </c>
      <c r="V1243" s="18">
        <v>104.5</v>
      </c>
      <c r="W1243" s="19">
        <v>721</v>
      </c>
      <c r="X1243" s="19">
        <v>14</v>
      </c>
    </row>
    <row r="1244" spans="1:24" x14ac:dyDescent="0.2">
      <c r="A1244" s="15">
        <v>2022</v>
      </c>
      <c r="B1244" s="16">
        <v>17715</v>
      </c>
      <c r="C1244" s="17" t="s">
        <v>1121</v>
      </c>
      <c r="D1244" s="15" t="s">
        <v>23</v>
      </c>
      <c r="E1244" s="17" t="s">
        <v>24</v>
      </c>
      <c r="F1244" s="15" t="s">
        <v>25</v>
      </c>
      <c r="G1244" s="17" t="s">
        <v>92</v>
      </c>
      <c r="H1244" s="17" t="s">
        <v>31</v>
      </c>
      <c r="I1244" s="17" t="s">
        <v>259</v>
      </c>
      <c r="J1244" s="18">
        <v>18.399999999999999</v>
      </c>
      <c r="K1244" s="19">
        <v>77</v>
      </c>
      <c r="L1244" s="19">
        <v>10</v>
      </c>
      <c r="M1244" s="20">
        <v>0</v>
      </c>
      <c r="N1244" s="21">
        <v>0</v>
      </c>
      <c r="O1244" s="21">
        <v>0</v>
      </c>
      <c r="P1244" s="22">
        <v>386.7</v>
      </c>
      <c r="Q1244" s="23">
        <v>2895</v>
      </c>
      <c r="R1244" s="23">
        <v>13</v>
      </c>
      <c r="S1244" s="24">
        <v>0</v>
      </c>
      <c r="T1244" s="25">
        <v>0</v>
      </c>
      <c r="U1244" s="25">
        <v>0</v>
      </c>
      <c r="V1244" s="18">
        <v>405.1</v>
      </c>
      <c r="W1244" s="19">
        <v>2972</v>
      </c>
      <c r="X1244" s="19">
        <v>23</v>
      </c>
    </row>
    <row r="1245" spans="1:24" x14ac:dyDescent="0.2">
      <c r="A1245" s="15">
        <v>2022</v>
      </c>
      <c r="B1245" s="16">
        <v>17718</v>
      </c>
      <c r="C1245" s="17" t="s">
        <v>1122</v>
      </c>
      <c r="D1245" s="15" t="s">
        <v>23</v>
      </c>
      <c r="E1245" s="17" t="s">
        <v>24</v>
      </c>
      <c r="F1245" s="15" t="s">
        <v>25</v>
      </c>
      <c r="G1245" s="17" t="s">
        <v>258</v>
      </c>
      <c r="H1245" s="17" t="s">
        <v>51</v>
      </c>
      <c r="I1245" s="17" t="s">
        <v>77</v>
      </c>
      <c r="J1245" s="18">
        <v>154498.5</v>
      </c>
      <c r="K1245" s="19">
        <v>1216818</v>
      </c>
      <c r="L1245" s="19">
        <v>99338</v>
      </c>
      <c r="M1245" s="20">
        <v>235827.1</v>
      </c>
      <c r="N1245" s="21">
        <v>2408723</v>
      </c>
      <c r="O1245" s="21">
        <v>26750</v>
      </c>
      <c r="P1245" s="22">
        <v>323744.40000000002</v>
      </c>
      <c r="Q1245" s="23">
        <v>5357152</v>
      </c>
      <c r="R1245" s="23">
        <v>143</v>
      </c>
      <c r="S1245" s="24">
        <v>0</v>
      </c>
      <c r="T1245" s="25">
        <v>0</v>
      </c>
      <c r="U1245" s="25">
        <v>0</v>
      </c>
      <c r="V1245" s="18">
        <v>714070</v>
      </c>
      <c r="W1245" s="19">
        <v>8982693</v>
      </c>
      <c r="X1245" s="19">
        <v>126231</v>
      </c>
    </row>
    <row r="1246" spans="1:24" x14ac:dyDescent="0.2">
      <c r="A1246" s="15">
        <v>2022</v>
      </c>
      <c r="B1246" s="16">
        <v>17718</v>
      </c>
      <c r="C1246" s="17" t="s">
        <v>1122</v>
      </c>
      <c r="D1246" s="15" t="s">
        <v>23</v>
      </c>
      <c r="E1246" s="17" t="s">
        <v>24</v>
      </c>
      <c r="F1246" s="15" t="s">
        <v>25</v>
      </c>
      <c r="G1246" s="17" t="s">
        <v>92</v>
      </c>
      <c r="H1246" s="17" t="s">
        <v>51</v>
      </c>
      <c r="I1246" s="17" t="s">
        <v>77</v>
      </c>
      <c r="J1246" s="18">
        <v>353165.8</v>
      </c>
      <c r="K1246" s="19">
        <v>2627405</v>
      </c>
      <c r="L1246" s="19">
        <v>219033</v>
      </c>
      <c r="M1246" s="20">
        <v>331990</v>
      </c>
      <c r="N1246" s="21">
        <v>3541261</v>
      </c>
      <c r="O1246" s="21">
        <v>58274</v>
      </c>
      <c r="P1246" s="22">
        <v>405128.6</v>
      </c>
      <c r="Q1246" s="23">
        <v>7460212</v>
      </c>
      <c r="R1246" s="23">
        <v>140</v>
      </c>
      <c r="S1246" s="24">
        <v>0</v>
      </c>
      <c r="T1246" s="25">
        <v>0</v>
      </c>
      <c r="U1246" s="25">
        <v>0</v>
      </c>
      <c r="V1246" s="18">
        <v>1090284.3999999999</v>
      </c>
      <c r="W1246" s="19">
        <v>13628878</v>
      </c>
      <c r="X1246" s="19">
        <v>277447</v>
      </c>
    </row>
    <row r="1247" spans="1:24" x14ac:dyDescent="0.2">
      <c r="A1247" s="15">
        <v>2022</v>
      </c>
      <c r="B1247" s="16">
        <v>17732</v>
      </c>
      <c r="C1247" s="17" t="s">
        <v>1123</v>
      </c>
      <c r="D1247" s="15" t="s">
        <v>23</v>
      </c>
      <c r="E1247" s="17" t="s">
        <v>24</v>
      </c>
      <c r="F1247" s="15" t="s">
        <v>25</v>
      </c>
      <c r="G1247" s="17" t="s">
        <v>195</v>
      </c>
      <c r="H1247" s="17" t="s">
        <v>27</v>
      </c>
      <c r="I1247" s="17" t="s">
        <v>196</v>
      </c>
      <c r="J1247" s="18">
        <v>12408</v>
      </c>
      <c r="K1247" s="19">
        <v>123455</v>
      </c>
      <c r="L1247" s="19">
        <v>12613</v>
      </c>
      <c r="M1247" s="20">
        <v>10025</v>
      </c>
      <c r="N1247" s="21">
        <v>107430</v>
      </c>
      <c r="O1247" s="21">
        <v>1844</v>
      </c>
      <c r="P1247" s="22">
        <v>4141</v>
      </c>
      <c r="Q1247" s="23">
        <v>61181</v>
      </c>
      <c r="R1247" s="23">
        <v>11</v>
      </c>
      <c r="S1247" s="24">
        <v>0</v>
      </c>
      <c r="T1247" s="25">
        <v>0</v>
      </c>
      <c r="U1247" s="25">
        <v>0</v>
      </c>
      <c r="V1247" s="18">
        <v>26574</v>
      </c>
      <c r="W1247" s="19">
        <v>292066</v>
      </c>
      <c r="X1247" s="19">
        <v>14468</v>
      </c>
    </row>
    <row r="1248" spans="1:24" x14ac:dyDescent="0.2">
      <c r="A1248" s="15">
        <v>2022</v>
      </c>
      <c r="B1248" s="16">
        <v>17740</v>
      </c>
      <c r="C1248" s="17" t="s">
        <v>1124</v>
      </c>
      <c r="D1248" s="15" t="s">
        <v>23</v>
      </c>
      <c r="E1248" s="17" t="s">
        <v>24</v>
      </c>
      <c r="F1248" s="15" t="s">
        <v>25</v>
      </c>
      <c r="G1248" s="17" t="s">
        <v>98</v>
      </c>
      <c r="H1248" s="17" t="s">
        <v>27</v>
      </c>
      <c r="I1248" s="17" t="s">
        <v>28</v>
      </c>
      <c r="J1248" s="18">
        <v>3160</v>
      </c>
      <c r="K1248" s="19">
        <v>25579</v>
      </c>
      <c r="L1248" s="19">
        <v>2236</v>
      </c>
      <c r="M1248" s="20">
        <v>5579</v>
      </c>
      <c r="N1248" s="21">
        <v>45182</v>
      </c>
      <c r="O1248" s="21">
        <v>828</v>
      </c>
      <c r="P1248" s="22">
        <v>4626</v>
      </c>
      <c r="Q1248" s="23">
        <v>52794</v>
      </c>
      <c r="R1248" s="23">
        <v>4</v>
      </c>
      <c r="S1248" s="24">
        <v>0</v>
      </c>
      <c r="T1248" s="25">
        <v>0</v>
      </c>
      <c r="U1248" s="25">
        <v>0</v>
      </c>
      <c r="V1248" s="18">
        <v>13365</v>
      </c>
      <c r="W1248" s="19">
        <v>123555</v>
      </c>
      <c r="X1248" s="19">
        <v>3068</v>
      </c>
    </row>
    <row r="1249" spans="1:24" x14ac:dyDescent="0.2">
      <c r="A1249" s="15">
        <v>2022</v>
      </c>
      <c r="B1249" s="16">
        <v>17826</v>
      </c>
      <c r="C1249" s="17" t="s">
        <v>1125</v>
      </c>
      <c r="D1249" s="15" t="s">
        <v>23</v>
      </c>
      <c r="E1249" s="17" t="s">
        <v>24</v>
      </c>
      <c r="F1249" s="15" t="s">
        <v>25</v>
      </c>
      <c r="G1249" s="17" t="s">
        <v>258</v>
      </c>
      <c r="H1249" s="17" t="s">
        <v>31</v>
      </c>
      <c r="I1249" s="17" t="s">
        <v>259</v>
      </c>
      <c r="J1249" s="18">
        <v>2722</v>
      </c>
      <c r="K1249" s="19">
        <v>15142</v>
      </c>
      <c r="L1249" s="19">
        <v>2456</v>
      </c>
      <c r="M1249" s="20">
        <v>2752</v>
      </c>
      <c r="N1249" s="21">
        <v>19615</v>
      </c>
      <c r="O1249" s="21">
        <v>619</v>
      </c>
      <c r="P1249" s="22">
        <v>13705</v>
      </c>
      <c r="Q1249" s="23">
        <v>191808</v>
      </c>
      <c r="R1249" s="23">
        <v>5</v>
      </c>
      <c r="S1249" s="24" t="s">
        <v>37</v>
      </c>
      <c r="T1249" s="25" t="s">
        <v>37</v>
      </c>
      <c r="U1249" s="25" t="s">
        <v>37</v>
      </c>
      <c r="V1249" s="18">
        <v>19179</v>
      </c>
      <c r="W1249" s="19">
        <v>226565</v>
      </c>
      <c r="X1249" s="19">
        <v>3080</v>
      </c>
    </row>
    <row r="1250" spans="1:24" x14ac:dyDescent="0.2">
      <c r="A1250" s="15">
        <v>2022</v>
      </c>
      <c r="B1250" s="16">
        <v>17828</v>
      </c>
      <c r="C1250" s="17" t="s">
        <v>1126</v>
      </c>
      <c r="D1250" s="15" t="s">
        <v>23</v>
      </c>
      <c r="E1250" s="17" t="s">
        <v>24</v>
      </c>
      <c r="F1250" s="15" t="s">
        <v>25</v>
      </c>
      <c r="G1250" s="17" t="s">
        <v>124</v>
      </c>
      <c r="H1250" s="17" t="s">
        <v>27</v>
      </c>
      <c r="I1250" s="17" t="s">
        <v>36</v>
      </c>
      <c r="J1250" s="18">
        <v>75071.399999999994</v>
      </c>
      <c r="K1250" s="19">
        <v>630517</v>
      </c>
      <c r="L1250" s="19">
        <v>60222</v>
      </c>
      <c r="M1250" s="20">
        <v>120658.7</v>
      </c>
      <c r="N1250" s="21">
        <v>911894</v>
      </c>
      <c r="O1250" s="21">
        <v>11695</v>
      </c>
      <c r="P1250" s="22" t="s">
        <v>37</v>
      </c>
      <c r="Q1250" s="23" t="s">
        <v>37</v>
      </c>
      <c r="R1250" s="23" t="s">
        <v>37</v>
      </c>
      <c r="S1250" s="24" t="s">
        <v>37</v>
      </c>
      <c r="T1250" s="25" t="s">
        <v>37</v>
      </c>
      <c r="U1250" s="25" t="s">
        <v>37</v>
      </c>
      <c r="V1250" s="18">
        <v>195730.1</v>
      </c>
      <c r="W1250" s="19">
        <v>1542411</v>
      </c>
      <c r="X1250" s="19">
        <v>71917</v>
      </c>
    </row>
    <row r="1251" spans="1:24" x14ac:dyDescent="0.2">
      <c r="A1251" s="15">
        <v>2022</v>
      </c>
      <c r="B1251" s="16">
        <v>17829</v>
      </c>
      <c r="C1251" s="17" t="s">
        <v>1127</v>
      </c>
      <c r="D1251" s="15" t="s">
        <v>23</v>
      </c>
      <c r="E1251" s="17" t="s">
        <v>24</v>
      </c>
      <c r="F1251" s="15" t="s">
        <v>25</v>
      </c>
      <c r="G1251" s="17" t="s">
        <v>98</v>
      </c>
      <c r="H1251" s="17" t="s">
        <v>27</v>
      </c>
      <c r="I1251" s="17" t="s">
        <v>28</v>
      </c>
      <c r="J1251" s="18">
        <v>11241</v>
      </c>
      <c r="K1251" s="19">
        <v>99453</v>
      </c>
      <c r="L1251" s="19">
        <v>7408</v>
      </c>
      <c r="M1251" s="20">
        <v>13091</v>
      </c>
      <c r="N1251" s="21">
        <v>111532</v>
      </c>
      <c r="O1251" s="21">
        <v>1375</v>
      </c>
      <c r="P1251" s="22">
        <v>7024</v>
      </c>
      <c r="Q1251" s="23">
        <v>86390</v>
      </c>
      <c r="R1251" s="23">
        <v>6</v>
      </c>
      <c r="S1251" s="24">
        <v>0</v>
      </c>
      <c r="T1251" s="25">
        <v>0</v>
      </c>
      <c r="U1251" s="25">
        <v>0</v>
      </c>
      <c r="V1251" s="18">
        <v>31356</v>
      </c>
      <c r="W1251" s="19">
        <v>297375</v>
      </c>
      <c r="X1251" s="19">
        <v>8789</v>
      </c>
    </row>
    <row r="1252" spans="1:24" x14ac:dyDescent="0.2">
      <c r="A1252" s="15">
        <v>2022</v>
      </c>
      <c r="B1252" s="16">
        <v>17832</v>
      </c>
      <c r="C1252" s="17" t="s">
        <v>1128</v>
      </c>
      <c r="D1252" s="15" t="s">
        <v>23</v>
      </c>
      <c r="E1252" s="17" t="s">
        <v>24</v>
      </c>
      <c r="F1252" s="15" t="s">
        <v>25</v>
      </c>
      <c r="G1252" s="17" t="s">
        <v>65</v>
      </c>
      <c r="H1252" s="17" t="s">
        <v>31</v>
      </c>
      <c r="I1252" s="17" t="s">
        <v>55</v>
      </c>
      <c r="J1252" s="18">
        <v>188790.9</v>
      </c>
      <c r="K1252" s="19">
        <v>1574270</v>
      </c>
      <c r="L1252" s="19">
        <v>101592</v>
      </c>
      <c r="M1252" s="20">
        <v>29598.3</v>
      </c>
      <c r="N1252" s="21">
        <v>265820</v>
      </c>
      <c r="O1252" s="21">
        <v>4313</v>
      </c>
      <c r="P1252" s="22">
        <v>14268.6</v>
      </c>
      <c r="Q1252" s="23">
        <v>210887</v>
      </c>
      <c r="R1252" s="23">
        <v>45</v>
      </c>
      <c r="S1252" s="24">
        <v>0</v>
      </c>
      <c r="T1252" s="25">
        <v>0</v>
      </c>
      <c r="U1252" s="25">
        <v>0</v>
      </c>
      <c r="V1252" s="18">
        <v>232657.8</v>
      </c>
      <c r="W1252" s="19">
        <v>2050977</v>
      </c>
      <c r="X1252" s="19">
        <v>105950</v>
      </c>
    </row>
    <row r="1253" spans="1:24" x14ac:dyDescent="0.2">
      <c r="A1253" s="15">
        <v>2022</v>
      </c>
      <c r="B1253" s="16">
        <v>17833</v>
      </c>
      <c r="C1253" s="17" t="s">
        <v>1129</v>
      </c>
      <c r="D1253" s="15" t="s">
        <v>23</v>
      </c>
      <c r="E1253" s="17" t="s">
        <v>24</v>
      </c>
      <c r="F1253" s="15" t="s">
        <v>25</v>
      </c>
      <c r="G1253" s="17" t="s">
        <v>175</v>
      </c>
      <c r="H1253" s="17" t="s">
        <v>27</v>
      </c>
      <c r="I1253" s="17" t="s">
        <v>77</v>
      </c>
      <c r="J1253" s="18">
        <v>117799</v>
      </c>
      <c r="K1253" s="19">
        <v>1108601</v>
      </c>
      <c r="L1253" s="19">
        <v>103139</v>
      </c>
      <c r="M1253" s="20">
        <v>137826</v>
      </c>
      <c r="N1253" s="21">
        <v>1568655</v>
      </c>
      <c r="O1253" s="21">
        <v>15966</v>
      </c>
      <c r="P1253" s="22">
        <v>35292</v>
      </c>
      <c r="Q1253" s="23">
        <v>477258</v>
      </c>
      <c r="R1253" s="23">
        <v>236</v>
      </c>
      <c r="S1253" s="24">
        <v>0</v>
      </c>
      <c r="T1253" s="25">
        <v>0</v>
      </c>
      <c r="U1253" s="25">
        <v>0</v>
      </c>
      <c r="V1253" s="18">
        <v>290917</v>
      </c>
      <c r="W1253" s="19">
        <v>3154514</v>
      </c>
      <c r="X1253" s="19">
        <v>119341</v>
      </c>
    </row>
    <row r="1254" spans="1:24" x14ac:dyDescent="0.2">
      <c r="A1254" s="15">
        <v>2022</v>
      </c>
      <c r="B1254" s="16">
        <v>17839</v>
      </c>
      <c r="C1254" s="17" t="s">
        <v>1130</v>
      </c>
      <c r="D1254" s="15" t="s">
        <v>23</v>
      </c>
      <c r="E1254" s="17" t="s">
        <v>24</v>
      </c>
      <c r="F1254" s="15" t="s">
        <v>25</v>
      </c>
      <c r="G1254" s="17" t="s">
        <v>168</v>
      </c>
      <c r="H1254" s="17" t="s">
        <v>27</v>
      </c>
      <c r="I1254" s="17" t="s">
        <v>154</v>
      </c>
      <c r="J1254" s="18">
        <v>28814</v>
      </c>
      <c r="K1254" s="19">
        <v>384696</v>
      </c>
      <c r="L1254" s="19">
        <v>29050</v>
      </c>
      <c r="M1254" s="20">
        <v>18361</v>
      </c>
      <c r="N1254" s="21">
        <v>245477</v>
      </c>
      <c r="O1254" s="21">
        <v>3921</v>
      </c>
      <c r="P1254" s="22">
        <v>9630</v>
      </c>
      <c r="Q1254" s="23">
        <v>145541</v>
      </c>
      <c r="R1254" s="23">
        <v>10</v>
      </c>
      <c r="S1254" s="24" t="s">
        <v>37</v>
      </c>
      <c r="T1254" s="25" t="s">
        <v>37</v>
      </c>
      <c r="U1254" s="25" t="s">
        <v>37</v>
      </c>
      <c r="V1254" s="18">
        <v>56805</v>
      </c>
      <c r="W1254" s="19">
        <v>775714</v>
      </c>
      <c r="X1254" s="19">
        <v>32981</v>
      </c>
    </row>
    <row r="1255" spans="1:24" x14ac:dyDescent="0.2">
      <c r="A1255" s="15">
        <v>2022</v>
      </c>
      <c r="B1255" s="16">
        <v>17845</v>
      </c>
      <c r="C1255" s="17" t="s">
        <v>1131</v>
      </c>
      <c r="D1255" s="15" t="s">
        <v>23</v>
      </c>
      <c r="E1255" s="17" t="s">
        <v>24</v>
      </c>
      <c r="F1255" s="15" t="s">
        <v>25</v>
      </c>
      <c r="G1255" s="17" t="s">
        <v>195</v>
      </c>
      <c r="H1255" s="17" t="s">
        <v>27</v>
      </c>
      <c r="I1255" s="17" t="s">
        <v>196</v>
      </c>
      <c r="J1255" s="18">
        <v>11330.2</v>
      </c>
      <c r="K1255" s="19">
        <v>101148</v>
      </c>
      <c r="L1255" s="19">
        <v>10596</v>
      </c>
      <c r="M1255" s="20">
        <v>11360.3</v>
      </c>
      <c r="N1255" s="21">
        <v>111894</v>
      </c>
      <c r="O1255" s="21">
        <v>1394</v>
      </c>
      <c r="P1255" s="22">
        <v>6366.2</v>
      </c>
      <c r="Q1255" s="23">
        <v>80137</v>
      </c>
      <c r="R1255" s="23">
        <v>2</v>
      </c>
      <c r="S1255" s="24">
        <v>0</v>
      </c>
      <c r="T1255" s="25">
        <v>0</v>
      </c>
      <c r="U1255" s="25">
        <v>0</v>
      </c>
      <c r="V1255" s="18">
        <v>29056.7</v>
      </c>
      <c r="W1255" s="19">
        <v>293179</v>
      </c>
      <c r="X1255" s="19">
        <v>11992</v>
      </c>
    </row>
    <row r="1256" spans="1:24" x14ac:dyDescent="0.2">
      <c r="A1256" s="15">
        <v>2022</v>
      </c>
      <c r="B1256" s="16">
        <v>17860</v>
      </c>
      <c r="C1256" s="17" t="s">
        <v>1132</v>
      </c>
      <c r="D1256" s="15" t="s">
        <v>23</v>
      </c>
      <c r="E1256" s="17" t="s">
        <v>24</v>
      </c>
      <c r="F1256" s="15" t="s">
        <v>25</v>
      </c>
      <c r="G1256" s="17" t="s">
        <v>124</v>
      </c>
      <c r="H1256" s="17" t="s">
        <v>27</v>
      </c>
      <c r="I1256" s="17" t="s">
        <v>32</v>
      </c>
      <c r="J1256" s="18">
        <v>17672.2</v>
      </c>
      <c r="K1256" s="19">
        <v>120352</v>
      </c>
      <c r="L1256" s="19">
        <v>13985</v>
      </c>
      <c r="M1256" s="20">
        <v>23056.799999999999</v>
      </c>
      <c r="N1256" s="21">
        <v>177318</v>
      </c>
      <c r="O1256" s="21">
        <v>2244</v>
      </c>
      <c r="P1256" s="22">
        <v>19409.7</v>
      </c>
      <c r="Q1256" s="23">
        <v>195544</v>
      </c>
      <c r="R1256" s="23">
        <v>37</v>
      </c>
      <c r="S1256" s="24" t="s">
        <v>37</v>
      </c>
      <c r="T1256" s="25" t="s">
        <v>37</v>
      </c>
      <c r="U1256" s="25" t="s">
        <v>37</v>
      </c>
      <c r="V1256" s="18">
        <v>60138.7</v>
      </c>
      <c r="W1256" s="19">
        <v>493214</v>
      </c>
      <c r="X1256" s="19">
        <v>16266</v>
      </c>
    </row>
    <row r="1257" spans="1:24" x14ac:dyDescent="0.2">
      <c r="A1257" s="15">
        <v>2022</v>
      </c>
      <c r="B1257" s="16">
        <v>17874</v>
      </c>
      <c r="C1257" s="17" t="s">
        <v>1133</v>
      </c>
      <c r="D1257" s="15" t="s">
        <v>23</v>
      </c>
      <c r="E1257" s="17" t="s">
        <v>24</v>
      </c>
      <c r="F1257" s="15" t="s">
        <v>25</v>
      </c>
      <c r="G1257" s="17" t="s">
        <v>195</v>
      </c>
      <c r="H1257" s="17" t="s">
        <v>27</v>
      </c>
      <c r="I1257" s="17" t="s">
        <v>196</v>
      </c>
      <c r="J1257" s="18">
        <v>32749.8</v>
      </c>
      <c r="K1257" s="19">
        <v>323873</v>
      </c>
      <c r="L1257" s="19">
        <v>27496</v>
      </c>
      <c r="M1257" s="20">
        <v>33349.599999999999</v>
      </c>
      <c r="N1257" s="21">
        <v>376416</v>
      </c>
      <c r="O1257" s="21">
        <v>5090</v>
      </c>
      <c r="P1257" s="22">
        <v>0</v>
      </c>
      <c r="Q1257" s="23">
        <v>0</v>
      </c>
      <c r="R1257" s="23">
        <v>0</v>
      </c>
      <c r="S1257" s="24">
        <v>0</v>
      </c>
      <c r="T1257" s="25">
        <v>0</v>
      </c>
      <c r="U1257" s="25">
        <v>0</v>
      </c>
      <c r="V1257" s="18">
        <v>66099.399999999994</v>
      </c>
      <c r="W1257" s="19">
        <v>700289</v>
      </c>
      <c r="X1257" s="19">
        <v>32586</v>
      </c>
    </row>
    <row r="1258" spans="1:24" x14ac:dyDescent="0.2">
      <c r="A1258" s="15">
        <v>2022</v>
      </c>
      <c r="B1258" s="16">
        <v>17891</v>
      </c>
      <c r="C1258" s="17" t="s">
        <v>1134</v>
      </c>
      <c r="D1258" s="15" t="s">
        <v>23</v>
      </c>
      <c r="E1258" s="17" t="s">
        <v>24</v>
      </c>
      <c r="F1258" s="15" t="s">
        <v>25</v>
      </c>
      <c r="G1258" s="17" t="s">
        <v>161</v>
      </c>
      <c r="H1258" s="17" t="s">
        <v>27</v>
      </c>
      <c r="I1258" s="17" t="s">
        <v>32</v>
      </c>
      <c r="J1258" s="18">
        <v>4802.6000000000004</v>
      </c>
      <c r="K1258" s="19">
        <v>36973</v>
      </c>
      <c r="L1258" s="19">
        <v>3755</v>
      </c>
      <c r="M1258" s="20">
        <v>3449.6</v>
      </c>
      <c r="N1258" s="21">
        <v>28094</v>
      </c>
      <c r="O1258" s="21">
        <v>496</v>
      </c>
      <c r="P1258" s="22">
        <v>11161.4</v>
      </c>
      <c r="Q1258" s="23">
        <v>121874</v>
      </c>
      <c r="R1258" s="23">
        <v>13</v>
      </c>
      <c r="S1258" s="24" t="s">
        <v>37</v>
      </c>
      <c r="T1258" s="25" t="s">
        <v>37</v>
      </c>
      <c r="U1258" s="25" t="s">
        <v>37</v>
      </c>
      <c r="V1258" s="18">
        <v>19413.599999999999</v>
      </c>
      <c r="W1258" s="19">
        <v>186941</v>
      </c>
      <c r="X1258" s="19">
        <v>4264</v>
      </c>
    </row>
    <row r="1259" spans="1:24" x14ac:dyDescent="0.2">
      <c r="A1259" s="15">
        <v>2022</v>
      </c>
      <c r="B1259" s="16">
        <v>18006</v>
      </c>
      <c r="C1259" s="17" t="s">
        <v>1135</v>
      </c>
      <c r="D1259" s="15" t="s">
        <v>23</v>
      </c>
      <c r="E1259" s="17" t="s">
        <v>24</v>
      </c>
      <c r="F1259" s="15" t="s">
        <v>25</v>
      </c>
      <c r="G1259" s="17" t="s">
        <v>26</v>
      </c>
      <c r="H1259" s="17" t="s">
        <v>27</v>
      </c>
      <c r="I1259" s="17" t="s">
        <v>28</v>
      </c>
      <c r="J1259" s="18">
        <v>15816</v>
      </c>
      <c r="K1259" s="19">
        <v>130154</v>
      </c>
      <c r="L1259" s="19">
        <v>12478</v>
      </c>
      <c r="M1259" s="20">
        <v>27751</v>
      </c>
      <c r="N1259" s="21">
        <v>270244</v>
      </c>
      <c r="O1259" s="21">
        <v>1813</v>
      </c>
      <c r="P1259" s="22">
        <v>2284</v>
      </c>
      <c r="Q1259" s="23">
        <v>28393</v>
      </c>
      <c r="R1259" s="23">
        <v>3</v>
      </c>
      <c r="S1259" s="24">
        <v>0</v>
      </c>
      <c r="T1259" s="25">
        <v>0</v>
      </c>
      <c r="U1259" s="25">
        <v>0</v>
      </c>
      <c r="V1259" s="18">
        <v>45851</v>
      </c>
      <c r="W1259" s="19">
        <v>428791</v>
      </c>
      <c r="X1259" s="19">
        <v>14294</v>
      </c>
    </row>
    <row r="1260" spans="1:24" x14ac:dyDescent="0.2">
      <c r="A1260" s="15">
        <v>2022</v>
      </c>
      <c r="B1260" s="16">
        <v>18019</v>
      </c>
      <c r="C1260" s="17" t="s">
        <v>1136</v>
      </c>
      <c r="D1260" s="15" t="s">
        <v>23</v>
      </c>
      <c r="E1260" s="17" t="s">
        <v>24</v>
      </c>
      <c r="F1260" s="15" t="s">
        <v>25</v>
      </c>
      <c r="G1260" s="17" t="s">
        <v>46</v>
      </c>
      <c r="H1260" s="17" t="s">
        <v>31</v>
      </c>
      <c r="I1260" s="17" t="s">
        <v>36</v>
      </c>
      <c r="J1260" s="18">
        <v>46988.3</v>
      </c>
      <c r="K1260" s="19">
        <v>405358</v>
      </c>
      <c r="L1260" s="19">
        <v>25735</v>
      </c>
      <c r="M1260" s="20">
        <v>10145.5</v>
      </c>
      <c r="N1260" s="21">
        <v>96269</v>
      </c>
      <c r="O1260" s="21">
        <v>1765</v>
      </c>
      <c r="P1260" s="22">
        <v>4184.1000000000004</v>
      </c>
      <c r="Q1260" s="23">
        <v>48980</v>
      </c>
      <c r="R1260" s="23">
        <v>573</v>
      </c>
      <c r="S1260" s="24" t="s">
        <v>37</v>
      </c>
      <c r="T1260" s="25" t="s">
        <v>37</v>
      </c>
      <c r="U1260" s="25" t="s">
        <v>37</v>
      </c>
      <c r="V1260" s="18">
        <v>61317.9</v>
      </c>
      <c r="W1260" s="19">
        <v>550607</v>
      </c>
      <c r="X1260" s="19">
        <v>28073</v>
      </c>
    </row>
    <row r="1261" spans="1:24" x14ac:dyDescent="0.2">
      <c r="A1261" s="15">
        <v>2022</v>
      </c>
      <c r="B1261" s="16">
        <v>18022</v>
      </c>
      <c r="C1261" s="17" t="s">
        <v>1137</v>
      </c>
      <c r="D1261" s="15" t="s">
        <v>23</v>
      </c>
      <c r="E1261" s="17" t="s">
        <v>24</v>
      </c>
      <c r="F1261" s="15" t="s">
        <v>25</v>
      </c>
      <c r="G1261" s="17" t="s">
        <v>67</v>
      </c>
      <c r="H1261" s="17" t="s">
        <v>27</v>
      </c>
      <c r="I1261" s="17" t="s">
        <v>68</v>
      </c>
      <c r="J1261" s="18">
        <v>13412.7</v>
      </c>
      <c r="K1261" s="19">
        <v>124591</v>
      </c>
      <c r="L1261" s="19">
        <v>11598</v>
      </c>
      <c r="M1261" s="20">
        <v>21113.7</v>
      </c>
      <c r="N1261" s="21">
        <v>197349</v>
      </c>
      <c r="O1261" s="21">
        <v>2705</v>
      </c>
      <c r="P1261" s="22">
        <v>9967.7000000000007</v>
      </c>
      <c r="Q1261" s="23">
        <v>128330</v>
      </c>
      <c r="R1261" s="23">
        <v>39</v>
      </c>
      <c r="S1261" s="24" t="s">
        <v>37</v>
      </c>
      <c r="T1261" s="25" t="s">
        <v>37</v>
      </c>
      <c r="U1261" s="25" t="s">
        <v>37</v>
      </c>
      <c r="V1261" s="18">
        <v>44494.1</v>
      </c>
      <c r="W1261" s="19">
        <v>450270</v>
      </c>
      <c r="X1261" s="19">
        <v>14342</v>
      </c>
    </row>
    <row r="1262" spans="1:24" x14ac:dyDescent="0.2">
      <c r="A1262" s="15">
        <v>2022</v>
      </c>
      <c r="B1262" s="16">
        <v>18047</v>
      </c>
      <c r="C1262" s="17" t="s">
        <v>1138</v>
      </c>
      <c r="D1262" s="15" t="s">
        <v>23</v>
      </c>
      <c r="E1262" s="17" t="s">
        <v>24</v>
      </c>
      <c r="F1262" s="15" t="s">
        <v>25</v>
      </c>
      <c r="G1262" s="17" t="s">
        <v>46</v>
      </c>
      <c r="H1262" s="17" t="s">
        <v>31</v>
      </c>
      <c r="I1262" s="17" t="s">
        <v>36</v>
      </c>
      <c r="J1262" s="18">
        <v>18360.5</v>
      </c>
      <c r="K1262" s="19">
        <v>126574</v>
      </c>
      <c r="L1262" s="19">
        <v>10571</v>
      </c>
      <c r="M1262" s="20">
        <v>8931.7000000000007</v>
      </c>
      <c r="N1262" s="21">
        <v>72892</v>
      </c>
      <c r="O1262" s="21">
        <v>1251</v>
      </c>
      <c r="P1262" s="22">
        <v>10797.5</v>
      </c>
      <c r="Q1262" s="23">
        <v>115080</v>
      </c>
      <c r="R1262" s="23">
        <v>46</v>
      </c>
      <c r="S1262" s="24" t="s">
        <v>37</v>
      </c>
      <c r="T1262" s="25" t="s">
        <v>37</v>
      </c>
      <c r="U1262" s="25" t="s">
        <v>37</v>
      </c>
      <c r="V1262" s="18">
        <v>38089.699999999997</v>
      </c>
      <c r="W1262" s="19">
        <v>314546</v>
      </c>
      <c r="X1262" s="19">
        <v>11868</v>
      </c>
    </row>
    <row r="1263" spans="1:24" x14ac:dyDescent="0.2">
      <c r="A1263" s="15">
        <v>2022</v>
      </c>
      <c r="B1263" s="16">
        <v>18085</v>
      </c>
      <c r="C1263" s="17" t="s">
        <v>1139</v>
      </c>
      <c r="D1263" s="15" t="s">
        <v>23</v>
      </c>
      <c r="E1263" s="17" t="s">
        <v>24</v>
      </c>
      <c r="F1263" s="15" t="s">
        <v>25</v>
      </c>
      <c r="G1263" s="17" t="s">
        <v>161</v>
      </c>
      <c r="H1263" s="17" t="s">
        <v>31</v>
      </c>
      <c r="I1263" s="17" t="s">
        <v>32</v>
      </c>
      <c r="J1263" s="18">
        <v>209920.9</v>
      </c>
      <c r="K1263" s="19">
        <v>1543256</v>
      </c>
      <c r="L1263" s="19">
        <v>114593</v>
      </c>
      <c r="M1263" s="20">
        <v>32301.200000000001</v>
      </c>
      <c r="N1263" s="21">
        <v>233644</v>
      </c>
      <c r="O1263" s="21">
        <v>9471</v>
      </c>
      <c r="P1263" s="22">
        <v>92441.2</v>
      </c>
      <c r="Q1263" s="23">
        <v>939611</v>
      </c>
      <c r="R1263" s="23">
        <v>678</v>
      </c>
      <c r="S1263" s="24" t="s">
        <v>37</v>
      </c>
      <c r="T1263" s="25" t="s">
        <v>37</v>
      </c>
      <c r="U1263" s="25" t="s">
        <v>37</v>
      </c>
      <c r="V1263" s="18">
        <v>334663.3</v>
      </c>
      <c r="W1263" s="19">
        <v>2716511</v>
      </c>
      <c r="X1263" s="19">
        <v>124742</v>
      </c>
    </row>
    <row r="1264" spans="1:24" x14ac:dyDescent="0.2">
      <c r="A1264" s="15">
        <v>2022</v>
      </c>
      <c r="B1264" s="16">
        <v>18087</v>
      </c>
      <c r="C1264" s="17" t="s">
        <v>1140</v>
      </c>
      <c r="D1264" s="15" t="s">
        <v>23</v>
      </c>
      <c r="E1264" s="17" t="s">
        <v>24</v>
      </c>
      <c r="F1264" s="15" t="s">
        <v>25</v>
      </c>
      <c r="G1264" s="17" t="s">
        <v>203</v>
      </c>
      <c r="H1264" s="17" t="s">
        <v>27</v>
      </c>
      <c r="I1264" s="17" t="s">
        <v>136</v>
      </c>
      <c r="J1264" s="18">
        <v>5516</v>
      </c>
      <c r="K1264" s="19">
        <v>32639</v>
      </c>
      <c r="L1264" s="19">
        <v>3567</v>
      </c>
      <c r="M1264" s="20">
        <v>2299</v>
      </c>
      <c r="N1264" s="21">
        <v>14536</v>
      </c>
      <c r="O1264" s="21">
        <v>346</v>
      </c>
      <c r="P1264" s="22">
        <v>2926</v>
      </c>
      <c r="Q1264" s="23">
        <v>19204</v>
      </c>
      <c r="R1264" s="23">
        <v>92</v>
      </c>
      <c r="S1264" s="24" t="s">
        <v>37</v>
      </c>
      <c r="T1264" s="25" t="s">
        <v>37</v>
      </c>
      <c r="U1264" s="25" t="s">
        <v>37</v>
      </c>
      <c r="V1264" s="18">
        <v>10741</v>
      </c>
      <c r="W1264" s="19">
        <v>66379</v>
      </c>
      <c r="X1264" s="19">
        <v>4005</v>
      </c>
    </row>
    <row r="1265" spans="1:24" x14ac:dyDescent="0.2">
      <c r="A1265" s="15">
        <v>2022</v>
      </c>
      <c r="B1265" s="16">
        <v>18125</v>
      </c>
      <c r="C1265" s="17" t="s">
        <v>1141</v>
      </c>
      <c r="D1265" s="15" t="s">
        <v>23</v>
      </c>
      <c r="E1265" s="17" t="s">
        <v>24</v>
      </c>
      <c r="F1265" s="15" t="s">
        <v>25</v>
      </c>
      <c r="G1265" s="17" t="s">
        <v>78</v>
      </c>
      <c r="H1265" s="17" t="s">
        <v>27</v>
      </c>
      <c r="I1265" s="17" t="s">
        <v>77</v>
      </c>
      <c r="J1265" s="18">
        <v>29079</v>
      </c>
      <c r="K1265" s="19">
        <v>216838</v>
      </c>
      <c r="L1265" s="19">
        <v>19487</v>
      </c>
      <c r="M1265" s="20">
        <v>22383</v>
      </c>
      <c r="N1265" s="21">
        <v>179567</v>
      </c>
      <c r="O1265" s="21">
        <v>2555</v>
      </c>
      <c r="P1265" s="22">
        <v>5678</v>
      </c>
      <c r="Q1265" s="23">
        <v>57248</v>
      </c>
      <c r="R1265" s="23">
        <v>5</v>
      </c>
      <c r="S1265" s="24" t="s">
        <v>37</v>
      </c>
      <c r="T1265" s="25" t="s">
        <v>37</v>
      </c>
      <c r="U1265" s="25" t="s">
        <v>37</v>
      </c>
      <c r="V1265" s="18">
        <v>57140</v>
      </c>
      <c r="W1265" s="19">
        <v>453653</v>
      </c>
      <c r="X1265" s="19">
        <v>22047</v>
      </c>
    </row>
    <row r="1266" spans="1:24" x14ac:dyDescent="0.2">
      <c r="A1266" s="15">
        <v>2022</v>
      </c>
      <c r="B1266" s="16">
        <v>18181</v>
      </c>
      <c r="C1266" s="17" t="s">
        <v>1142</v>
      </c>
      <c r="D1266" s="15" t="s">
        <v>23</v>
      </c>
      <c r="E1266" s="17" t="s">
        <v>24</v>
      </c>
      <c r="F1266" s="15" t="s">
        <v>25</v>
      </c>
      <c r="G1266" s="17" t="s">
        <v>35</v>
      </c>
      <c r="H1266" s="17" t="s">
        <v>27</v>
      </c>
      <c r="I1266" s="17" t="s">
        <v>36</v>
      </c>
      <c r="J1266" s="18">
        <v>8439.4</v>
      </c>
      <c r="K1266" s="19">
        <v>66004</v>
      </c>
      <c r="L1266" s="19">
        <v>8013</v>
      </c>
      <c r="M1266" s="20">
        <v>5955.5</v>
      </c>
      <c r="N1266" s="21">
        <v>53091</v>
      </c>
      <c r="O1266" s="21">
        <v>1028</v>
      </c>
      <c r="P1266" s="22">
        <v>1960.6</v>
      </c>
      <c r="Q1266" s="23">
        <v>20310</v>
      </c>
      <c r="R1266" s="23">
        <v>3</v>
      </c>
      <c r="S1266" s="24">
        <v>0</v>
      </c>
      <c r="T1266" s="25">
        <v>0</v>
      </c>
      <c r="U1266" s="25">
        <v>0</v>
      </c>
      <c r="V1266" s="18">
        <v>16355.5</v>
      </c>
      <c r="W1266" s="19">
        <v>139405</v>
      </c>
      <c r="X1266" s="19">
        <v>9044</v>
      </c>
    </row>
    <row r="1267" spans="1:24" x14ac:dyDescent="0.2">
      <c r="A1267" s="15">
        <v>2022</v>
      </c>
      <c r="B1267" s="16">
        <v>18193</v>
      </c>
      <c r="C1267" s="17" t="s">
        <v>1143</v>
      </c>
      <c r="D1267" s="15" t="s">
        <v>39</v>
      </c>
      <c r="E1267" s="17" t="s">
        <v>40</v>
      </c>
      <c r="F1267" s="15" t="s">
        <v>25</v>
      </c>
      <c r="G1267" s="17" t="s">
        <v>57</v>
      </c>
      <c r="H1267" s="17" t="s">
        <v>41</v>
      </c>
      <c r="I1267" s="17" t="s">
        <v>58</v>
      </c>
      <c r="J1267" s="18">
        <v>0</v>
      </c>
      <c r="K1267" s="19">
        <v>0</v>
      </c>
      <c r="L1267" s="19">
        <v>0</v>
      </c>
      <c r="M1267" s="20">
        <v>297268.8</v>
      </c>
      <c r="N1267" s="21">
        <v>3342832</v>
      </c>
      <c r="O1267" s="21">
        <v>7416</v>
      </c>
      <c r="P1267" s="22">
        <v>10279.299999999999</v>
      </c>
      <c r="Q1267" s="23">
        <v>116588</v>
      </c>
      <c r="R1267" s="23">
        <v>65</v>
      </c>
      <c r="S1267" s="24">
        <v>0</v>
      </c>
      <c r="T1267" s="25">
        <v>0</v>
      </c>
      <c r="U1267" s="25">
        <v>0</v>
      </c>
      <c r="V1267" s="18">
        <v>307548.09999999998</v>
      </c>
      <c r="W1267" s="19">
        <v>3459420</v>
      </c>
      <c r="X1267" s="19">
        <v>7481</v>
      </c>
    </row>
    <row r="1268" spans="1:24" x14ac:dyDescent="0.2">
      <c r="A1268" s="15">
        <v>2022</v>
      </c>
      <c r="B1268" s="16">
        <v>18193</v>
      </c>
      <c r="C1268" s="17" t="s">
        <v>1143</v>
      </c>
      <c r="D1268" s="15" t="s">
        <v>39</v>
      </c>
      <c r="E1268" s="17" t="s">
        <v>40</v>
      </c>
      <c r="F1268" s="15" t="s">
        <v>25</v>
      </c>
      <c r="G1268" s="17" t="s">
        <v>201</v>
      </c>
      <c r="H1268" s="17" t="s">
        <v>41</v>
      </c>
      <c r="I1268" s="17" t="s">
        <v>136</v>
      </c>
      <c r="J1268" s="18">
        <v>0</v>
      </c>
      <c r="K1268" s="19">
        <v>0</v>
      </c>
      <c r="L1268" s="19">
        <v>0</v>
      </c>
      <c r="M1268" s="20">
        <v>141231.29999999999</v>
      </c>
      <c r="N1268" s="21">
        <v>1642796</v>
      </c>
      <c r="O1268" s="21">
        <v>9294</v>
      </c>
      <c r="P1268" s="22">
        <v>882.8</v>
      </c>
      <c r="Q1268" s="23">
        <v>10222</v>
      </c>
      <c r="R1268" s="23">
        <v>85</v>
      </c>
      <c r="S1268" s="24">
        <v>0</v>
      </c>
      <c r="T1268" s="25">
        <v>0</v>
      </c>
      <c r="U1268" s="25">
        <v>0</v>
      </c>
      <c r="V1268" s="18">
        <v>142114.1</v>
      </c>
      <c r="W1268" s="19">
        <v>1653018</v>
      </c>
      <c r="X1268" s="19">
        <v>9379</v>
      </c>
    </row>
    <row r="1269" spans="1:24" x14ac:dyDescent="0.2">
      <c r="A1269" s="15">
        <v>2022</v>
      </c>
      <c r="B1269" s="16">
        <v>18193</v>
      </c>
      <c r="C1269" s="17" t="s">
        <v>1143</v>
      </c>
      <c r="D1269" s="15" t="s">
        <v>39</v>
      </c>
      <c r="E1269" s="17" t="s">
        <v>40</v>
      </c>
      <c r="F1269" s="15" t="s">
        <v>25</v>
      </c>
      <c r="G1269" s="17" t="s">
        <v>510</v>
      </c>
      <c r="H1269" s="17" t="s">
        <v>41</v>
      </c>
      <c r="I1269" s="17" t="s">
        <v>32</v>
      </c>
      <c r="J1269" s="18">
        <v>0</v>
      </c>
      <c r="K1269" s="19">
        <v>0</v>
      </c>
      <c r="L1269" s="19">
        <v>0</v>
      </c>
      <c r="M1269" s="20">
        <v>79604.5</v>
      </c>
      <c r="N1269" s="21">
        <v>847087</v>
      </c>
      <c r="O1269" s="21">
        <v>4665</v>
      </c>
      <c r="P1269" s="22">
        <v>0</v>
      </c>
      <c r="Q1269" s="23">
        <v>0</v>
      </c>
      <c r="R1269" s="23">
        <v>0</v>
      </c>
      <c r="S1269" s="24">
        <v>0</v>
      </c>
      <c r="T1269" s="25">
        <v>0</v>
      </c>
      <c r="U1269" s="25">
        <v>0</v>
      </c>
      <c r="V1269" s="18">
        <v>79604.5</v>
      </c>
      <c r="W1269" s="19">
        <v>847087</v>
      </c>
      <c r="X1269" s="19">
        <v>4665</v>
      </c>
    </row>
    <row r="1270" spans="1:24" x14ac:dyDescent="0.2">
      <c r="A1270" s="15">
        <v>2022</v>
      </c>
      <c r="B1270" s="16">
        <v>18193</v>
      </c>
      <c r="C1270" s="17" t="s">
        <v>1143</v>
      </c>
      <c r="D1270" s="15" t="s">
        <v>39</v>
      </c>
      <c r="E1270" s="17" t="s">
        <v>40</v>
      </c>
      <c r="F1270" s="15" t="s">
        <v>25</v>
      </c>
      <c r="G1270" s="17" t="s">
        <v>160</v>
      </c>
      <c r="H1270" s="17" t="s">
        <v>41</v>
      </c>
      <c r="I1270" s="17" t="s">
        <v>32</v>
      </c>
      <c r="J1270" s="18">
        <v>0</v>
      </c>
      <c r="K1270" s="19">
        <v>0</v>
      </c>
      <c r="L1270" s="19">
        <v>0</v>
      </c>
      <c r="M1270" s="20">
        <v>33797</v>
      </c>
      <c r="N1270" s="21">
        <v>410539</v>
      </c>
      <c r="O1270" s="21">
        <v>632</v>
      </c>
      <c r="P1270" s="22">
        <v>565.6</v>
      </c>
      <c r="Q1270" s="23">
        <v>6752</v>
      </c>
      <c r="R1270" s="23">
        <v>23</v>
      </c>
      <c r="S1270" s="24">
        <v>0</v>
      </c>
      <c r="T1270" s="25">
        <v>0</v>
      </c>
      <c r="U1270" s="25">
        <v>0</v>
      </c>
      <c r="V1270" s="18">
        <v>34362.6</v>
      </c>
      <c r="W1270" s="19">
        <v>417291</v>
      </c>
      <c r="X1270" s="19">
        <v>655</v>
      </c>
    </row>
    <row r="1271" spans="1:24" x14ac:dyDescent="0.2">
      <c r="A1271" s="15">
        <v>2022</v>
      </c>
      <c r="B1271" s="16">
        <v>18193</v>
      </c>
      <c r="C1271" s="17" t="s">
        <v>1143</v>
      </c>
      <c r="D1271" s="15" t="s">
        <v>39</v>
      </c>
      <c r="E1271" s="17" t="s">
        <v>40</v>
      </c>
      <c r="F1271" s="15" t="s">
        <v>25</v>
      </c>
      <c r="G1271" s="17" t="s">
        <v>124</v>
      </c>
      <c r="H1271" s="17" t="s">
        <v>41</v>
      </c>
      <c r="I1271" s="17" t="s">
        <v>36</v>
      </c>
      <c r="J1271" s="18">
        <v>0</v>
      </c>
      <c r="K1271" s="19">
        <v>0</v>
      </c>
      <c r="L1271" s="19">
        <v>0</v>
      </c>
      <c r="M1271" s="20">
        <v>464564.1</v>
      </c>
      <c r="N1271" s="21">
        <v>6673545</v>
      </c>
      <c r="O1271" s="21">
        <v>16639</v>
      </c>
      <c r="P1271" s="22">
        <v>11034.2</v>
      </c>
      <c r="Q1271" s="23">
        <v>158226</v>
      </c>
      <c r="R1271" s="23">
        <v>730</v>
      </c>
      <c r="S1271" s="24">
        <v>0</v>
      </c>
      <c r="T1271" s="25">
        <v>0</v>
      </c>
      <c r="U1271" s="25">
        <v>0</v>
      </c>
      <c r="V1271" s="18">
        <v>475598.3</v>
      </c>
      <c r="W1271" s="19">
        <v>6831771</v>
      </c>
      <c r="X1271" s="19">
        <v>17369</v>
      </c>
    </row>
    <row r="1272" spans="1:24" x14ac:dyDescent="0.2">
      <c r="A1272" s="15">
        <v>2022</v>
      </c>
      <c r="B1272" s="16">
        <v>18193</v>
      </c>
      <c r="C1272" s="17" t="s">
        <v>1143</v>
      </c>
      <c r="D1272" s="15" t="s">
        <v>39</v>
      </c>
      <c r="E1272" s="17" t="s">
        <v>40</v>
      </c>
      <c r="F1272" s="15" t="s">
        <v>25</v>
      </c>
      <c r="G1272" s="17" t="s">
        <v>203</v>
      </c>
      <c r="H1272" s="17" t="s">
        <v>41</v>
      </c>
      <c r="I1272" s="17" t="s">
        <v>136</v>
      </c>
      <c r="J1272" s="18">
        <v>0</v>
      </c>
      <c r="K1272" s="19">
        <v>0</v>
      </c>
      <c r="L1272" s="19">
        <v>0</v>
      </c>
      <c r="M1272" s="20">
        <v>294477.3</v>
      </c>
      <c r="N1272" s="21">
        <v>2793217</v>
      </c>
      <c r="O1272" s="21">
        <v>10491</v>
      </c>
      <c r="P1272" s="22">
        <v>4733.8</v>
      </c>
      <c r="Q1272" s="23">
        <v>44794</v>
      </c>
      <c r="R1272" s="23">
        <v>126</v>
      </c>
      <c r="S1272" s="24">
        <v>0</v>
      </c>
      <c r="T1272" s="25">
        <v>0</v>
      </c>
      <c r="U1272" s="25">
        <v>0</v>
      </c>
      <c r="V1272" s="18">
        <v>299211.09999999998</v>
      </c>
      <c r="W1272" s="19">
        <v>2838011</v>
      </c>
      <c r="X1272" s="19">
        <v>10617</v>
      </c>
    </row>
    <row r="1273" spans="1:24" x14ac:dyDescent="0.2">
      <c r="A1273" s="15">
        <v>2022</v>
      </c>
      <c r="B1273" s="16">
        <v>18193</v>
      </c>
      <c r="C1273" s="17" t="s">
        <v>1143</v>
      </c>
      <c r="D1273" s="15" t="s">
        <v>39</v>
      </c>
      <c r="E1273" s="17" t="s">
        <v>40</v>
      </c>
      <c r="F1273" s="15" t="s">
        <v>25</v>
      </c>
      <c r="G1273" s="17" t="s">
        <v>30</v>
      </c>
      <c r="H1273" s="17" t="s">
        <v>41</v>
      </c>
      <c r="I1273" s="17" t="s">
        <v>32</v>
      </c>
      <c r="J1273" s="18">
        <v>0</v>
      </c>
      <c r="K1273" s="19">
        <v>0</v>
      </c>
      <c r="L1273" s="19">
        <v>0</v>
      </c>
      <c r="M1273" s="20">
        <v>239241.7</v>
      </c>
      <c r="N1273" s="21">
        <v>2865369</v>
      </c>
      <c r="O1273" s="21">
        <v>7637</v>
      </c>
      <c r="P1273" s="22">
        <v>3970.9</v>
      </c>
      <c r="Q1273" s="23">
        <v>46859</v>
      </c>
      <c r="R1273" s="23">
        <v>278</v>
      </c>
      <c r="S1273" s="24">
        <v>0</v>
      </c>
      <c r="T1273" s="25">
        <v>0</v>
      </c>
      <c r="U1273" s="25">
        <v>0</v>
      </c>
      <c r="V1273" s="18">
        <v>243212.6</v>
      </c>
      <c r="W1273" s="19">
        <v>2912228</v>
      </c>
      <c r="X1273" s="19">
        <v>7915</v>
      </c>
    </row>
    <row r="1274" spans="1:24" x14ac:dyDescent="0.2">
      <c r="A1274" s="15">
        <v>2022</v>
      </c>
      <c r="B1274" s="16">
        <v>18193</v>
      </c>
      <c r="C1274" s="17" t="s">
        <v>1143</v>
      </c>
      <c r="D1274" s="15" t="s">
        <v>39</v>
      </c>
      <c r="E1274" s="17" t="s">
        <v>40</v>
      </c>
      <c r="F1274" s="15" t="s">
        <v>25</v>
      </c>
      <c r="G1274" s="17" t="s">
        <v>134</v>
      </c>
      <c r="H1274" s="17" t="s">
        <v>41</v>
      </c>
      <c r="I1274" s="17" t="s">
        <v>136</v>
      </c>
      <c r="J1274" s="18">
        <v>0</v>
      </c>
      <c r="K1274" s="19">
        <v>0</v>
      </c>
      <c r="L1274" s="19">
        <v>0</v>
      </c>
      <c r="M1274" s="20">
        <v>40675.5</v>
      </c>
      <c r="N1274" s="21">
        <v>646454</v>
      </c>
      <c r="O1274" s="21">
        <v>675</v>
      </c>
      <c r="P1274" s="22">
        <v>390.5</v>
      </c>
      <c r="Q1274" s="23">
        <v>6679</v>
      </c>
      <c r="R1274" s="23">
        <v>35</v>
      </c>
      <c r="S1274" s="24">
        <v>0</v>
      </c>
      <c r="T1274" s="25">
        <v>0</v>
      </c>
      <c r="U1274" s="25">
        <v>0</v>
      </c>
      <c r="V1274" s="18">
        <v>41066</v>
      </c>
      <c r="W1274" s="19">
        <v>653133</v>
      </c>
      <c r="X1274" s="19">
        <v>710</v>
      </c>
    </row>
    <row r="1275" spans="1:24" x14ac:dyDescent="0.2">
      <c r="A1275" s="15">
        <v>2022</v>
      </c>
      <c r="B1275" s="16">
        <v>18193</v>
      </c>
      <c r="C1275" s="17" t="s">
        <v>1143</v>
      </c>
      <c r="D1275" s="15" t="s">
        <v>39</v>
      </c>
      <c r="E1275" s="17" t="s">
        <v>40</v>
      </c>
      <c r="F1275" s="15" t="s">
        <v>25</v>
      </c>
      <c r="G1275" s="17" t="s">
        <v>82</v>
      </c>
      <c r="H1275" s="17" t="s">
        <v>41</v>
      </c>
      <c r="I1275" s="17" t="s">
        <v>36</v>
      </c>
      <c r="J1275" s="18">
        <v>0</v>
      </c>
      <c r="K1275" s="19">
        <v>0</v>
      </c>
      <c r="L1275" s="19">
        <v>0</v>
      </c>
      <c r="M1275" s="20">
        <v>52197.1</v>
      </c>
      <c r="N1275" s="21">
        <v>775651</v>
      </c>
      <c r="O1275" s="21">
        <v>1062</v>
      </c>
      <c r="P1275" s="22">
        <v>92.4</v>
      </c>
      <c r="Q1275" s="23">
        <v>1362</v>
      </c>
      <c r="R1275" s="23">
        <v>7</v>
      </c>
      <c r="S1275" s="24">
        <v>0</v>
      </c>
      <c r="T1275" s="25">
        <v>0</v>
      </c>
      <c r="U1275" s="25">
        <v>0</v>
      </c>
      <c r="V1275" s="18">
        <v>52289.5</v>
      </c>
      <c r="W1275" s="19">
        <v>777013</v>
      </c>
      <c r="X1275" s="19">
        <v>1069</v>
      </c>
    </row>
    <row r="1276" spans="1:24" x14ac:dyDescent="0.2">
      <c r="A1276" s="15">
        <v>2022</v>
      </c>
      <c r="B1276" s="16">
        <v>18193</v>
      </c>
      <c r="C1276" s="17" t="s">
        <v>1143</v>
      </c>
      <c r="D1276" s="15" t="s">
        <v>39</v>
      </c>
      <c r="E1276" s="17" t="s">
        <v>40</v>
      </c>
      <c r="F1276" s="15" t="s">
        <v>25</v>
      </c>
      <c r="G1276" s="17" t="s">
        <v>511</v>
      </c>
      <c r="H1276" s="17" t="s">
        <v>41</v>
      </c>
      <c r="I1276" s="17" t="s">
        <v>136</v>
      </c>
      <c r="J1276" s="18">
        <v>0</v>
      </c>
      <c r="K1276" s="19">
        <v>0</v>
      </c>
      <c r="L1276" s="19">
        <v>0</v>
      </c>
      <c r="M1276" s="20">
        <v>54441.9</v>
      </c>
      <c r="N1276" s="21">
        <v>763106</v>
      </c>
      <c r="O1276" s="21">
        <v>2898</v>
      </c>
      <c r="P1276" s="22">
        <v>819.6</v>
      </c>
      <c r="Q1276" s="23">
        <v>11510</v>
      </c>
      <c r="R1276" s="23">
        <v>87</v>
      </c>
      <c r="S1276" s="24">
        <v>0</v>
      </c>
      <c r="T1276" s="25">
        <v>0</v>
      </c>
      <c r="U1276" s="25">
        <v>0</v>
      </c>
      <c r="V1276" s="18">
        <v>55261.5</v>
      </c>
      <c r="W1276" s="19">
        <v>774616</v>
      </c>
      <c r="X1276" s="19">
        <v>2985</v>
      </c>
    </row>
    <row r="1277" spans="1:24" x14ac:dyDescent="0.2">
      <c r="A1277" s="15">
        <v>2022</v>
      </c>
      <c r="B1277" s="16">
        <v>18193</v>
      </c>
      <c r="C1277" s="17" t="s">
        <v>1143</v>
      </c>
      <c r="D1277" s="15" t="s">
        <v>39</v>
      </c>
      <c r="E1277" s="17" t="s">
        <v>40</v>
      </c>
      <c r="F1277" s="15" t="s">
        <v>25</v>
      </c>
      <c r="G1277" s="17" t="s">
        <v>122</v>
      </c>
      <c r="H1277" s="17" t="s">
        <v>41</v>
      </c>
      <c r="I1277" s="17" t="s">
        <v>32</v>
      </c>
      <c r="J1277" s="18">
        <v>0</v>
      </c>
      <c r="K1277" s="19">
        <v>0</v>
      </c>
      <c r="L1277" s="19">
        <v>0</v>
      </c>
      <c r="M1277" s="20">
        <v>381950.5</v>
      </c>
      <c r="N1277" s="21">
        <v>4284781</v>
      </c>
      <c r="O1277" s="21">
        <v>13723</v>
      </c>
      <c r="P1277" s="22">
        <v>2581.8000000000002</v>
      </c>
      <c r="Q1277" s="23">
        <v>28989</v>
      </c>
      <c r="R1277" s="23">
        <v>401</v>
      </c>
      <c r="S1277" s="24">
        <v>21215.5</v>
      </c>
      <c r="T1277" s="25">
        <v>203051</v>
      </c>
      <c r="U1277" s="25">
        <v>1</v>
      </c>
      <c r="V1277" s="18">
        <v>405747.8</v>
      </c>
      <c r="W1277" s="19">
        <v>4516821</v>
      </c>
      <c r="X1277" s="19">
        <v>14125</v>
      </c>
    </row>
    <row r="1278" spans="1:24" x14ac:dyDescent="0.2">
      <c r="A1278" s="15">
        <v>2022</v>
      </c>
      <c r="B1278" s="16">
        <v>18193</v>
      </c>
      <c r="C1278" s="17" t="s">
        <v>1143</v>
      </c>
      <c r="D1278" s="15" t="s">
        <v>39</v>
      </c>
      <c r="E1278" s="17" t="s">
        <v>40</v>
      </c>
      <c r="F1278" s="15" t="s">
        <v>25</v>
      </c>
      <c r="G1278" s="17" t="s">
        <v>42</v>
      </c>
      <c r="H1278" s="17" t="s">
        <v>41</v>
      </c>
      <c r="I1278" s="17" t="s">
        <v>43</v>
      </c>
      <c r="J1278" s="18">
        <v>0</v>
      </c>
      <c r="K1278" s="19">
        <v>0</v>
      </c>
      <c r="L1278" s="19">
        <v>0</v>
      </c>
      <c r="M1278" s="20">
        <v>543481.1</v>
      </c>
      <c r="N1278" s="21">
        <v>6786120</v>
      </c>
      <c r="O1278" s="21">
        <v>13065</v>
      </c>
      <c r="P1278" s="22">
        <v>5947</v>
      </c>
      <c r="Q1278" s="23">
        <v>74891</v>
      </c>
      <c r="R1278" s="23">
        <v>353</v>
      </c>
      <c r="S1278" s="24">
        <v>0</v>
      </c>
      <c r="T1278" s="25">
        <v>0</v>
      </c>
      <c r="U1278" s="25">
        <v>0</v>
      </c>
      <c r="V1278" s="18">
        <v>549428.1</v>
      </c>
      <c r="W1278" s="19">
        <v>6861011</v>
      </c>
      <c r="X1278" s="19">
        <v>13418</v>
      </c>
    </row>
    <row r="1279" spans="1:24" x14ac:dyDescent="0.2">
      <c r="A1279" s="15">
        <v>2022</v>
      </c>
      <c r="B1279" s="16">
        <v>18193</v>
      </c>
      <c r="C1279" s="17" t="s">
        <v>1143</v>
      </c>
      <c r="D1279" s="15" t="s">
        <v>39</v>
      </c>
      <c r="E1279" s="17" t="s">
        <v>40</v>
      </c>
      <c r="F1279" s="15" t="s">
        <v>25</v>
      </c>
      <c r="G1279" s="17" t="s">
        <v>161</v>
      </c>
      <c r="H1279" s="17" t="s">
        <v>41</v>
      </c>
      <c r="I1279" s="17" t="s">
        <v>32</v>
      </c>
      <c r="J1279" s="18">
        <v>0</v>
      </c>
      <c r="K1279" s="19">
        <v>0</v>
      </c>
      <c r="L1279" s="19">
        <v>0</v>
      </c>
      <c r="M1279" s="20">
        <v>275380.2</v>
      </c>
      <c r="N1279" s="21">
        <v>5557122</v>
      </c>
      <c r="O1279" s="21">
        <v>14585</v>
      </c>
      <c r="P1279" s="22">
        <v>6205.9</v>
      </c>
      <c r="Q1279" s="23">
        <v>123576</v>
      </c>
      <c r="R1279" s="23">
        <v>618</v>
      </c>
      <c r="S1279" s="24">
        <v>0</v>
      </c>
      <c r="T1279" s="25">
        <v>0</v>
      </c>
      <c r="U1279" s="25">
        <v>0</v>
      </c>
      <c r="V1279" s="18">
        <v>281586.09999999998</v>
      </c>
      <c r="W1279" s="19">
        <v>5680698</v>
      </c>
      <c r="X1279" s="19">
        <v>15203</v>
      </c>
    </row>
    <row r="1280" spans="1:24" x14ac:dyDescent="0.2">
      <c r="A1280" s="15">
        <v>2022</v>
      </c>
      <c r="B1280" s="16">
        <v>18193</v>
      </c>
      <c r="C1280" s="17" t="s">
        <v>1143</v>
      </c>
      <c r="D1280" s="15" t="s">
        <v>39</v>
      </c>
      <c r="E1280" s="17" t="s">
        <v>40</v>
      </c>
      <c r="F1280" s="15" t="s">
        <v>25</v>
      </c>
      <c r="G1280" s="17" t="s">
        <v>44</v>
      </c>
      <c r="H1280" s="17" t="s">
        <v>41</v>
      </c>
      <c r="I1280" s="17" t="s">
        <v>32</v>
      </c>
      <c r="J1280" s="18">
        <v>0</v>
      </c>
      <c r="K1280" s="19">
        <v>0</v>
      </c>
      <c r="L1280" s="19">
        <v>0</v>
      </c>
      <c r="M1280" s="20">
        <v>584716.1</v>
      </c>
      <c r="N1280" s="21">
        <v>8174357</v>
      </c>
      <c r="O1280" s="21">
        <v>21601</v>
      </c>
      <c r="P1280" s="22">
        <v>14305.1</v>
      </c>
      <c r="Q1280" s="23">
        <v>199599</v>
      </c>
      <c r="R1280" s="23">
        <v>581</v>
      </c>
      <c r="S1280" s="24">
        <v>0</v>
      </c>
      <c r="T1280" s="25">
        <v>0</v>
      </c>
      <c r="U1280" s="25">
        <v>0</v>
      </c>
      <c r="V1280" s="18">
        <v>599021.19999999995</v>
      </c>
      <c r="W1280" s="19">
        <v>8373956</v>
      </c>
      <c r="X1280" s="19">
        <v>22182</v>
      </c>
    </row>
    <row r="1281" spans="1:24" x14ac:dyDescent="0.2">
      <c r="A1281" s="15">
        <v>2022</v>
      </c>
      <c r="B1281" s="16">
        <v>18193</v>
      </c>
      <c r="C1281" s="17" t="s">
        <v>1143</v>
      </c>
      <c r="D1281" s="15" t="s">
        <v>39</v>
      </c>
      <c r="E1281" s="17" t="s">
        <v>40</v>
      </c>
      <c r="F1281" s="15" t="s">
        <v>25</v>
      </c>
      <c r="G1281" s="17" t="s">
        <v>180</v>
      </c>
      <c r="H1281" s="17" t="s">
        <v>41</v>
      </c>
      <c r="I1281" s="17" t="s">
        <v>136</v>
      </c>
      <c r="J1281" s="18">
        <v>0</v>
      </c>
      <c r="K1281" s="19">
        <v>0</v>
      </c>
      <c r="L1281" s="19">
        <v>0</v>
      </c>
      <c r="M1281" s="20">
        <v>65524</v>
      </c>
      <c r="N1281" s="21">
        <v>749815</v>
      </c>
      <c r="O1281" s="21">
        <v>2096</v>
      </c>
      <c r="P1281" s="22">
        <v>613.20000000000005</v>
      </c>
      <c r="Q1281" s="23">
        <v>6996</v>
      </c>
      <c r="R1281" s="23">
        <v>78</v>
      </c>
      <c r="S1281" s="24">
        <v>1762.7</v>
      </c>
      <c r="T1281" s="25">
        <v>26971</v>
      </c>
      <c r="U1281" s="25">
        <v>1</v>
      </c>
      <c r="V1281" s="18">
        <v>67899.899999999994</v>
      </c>
      <c r="W1281" s="19">
        <v>783782</v>
      </c>
      <c r="X1281" s="19">
        <v>2175</v>
      </c>
    </row>
    <row r="1282" spans="1:24" x14ac:dyDescent="0.2">
      <c r="A1282" s="15">
        <v>2022</v>
      </c>
      <c r="B1282" s="16">
        <v>18193</v>
      </c>
      <c r="C1282" s="17" t="s">
        <v>1143</v>
      </c>
      <c r="D1282" s="15" t="s">
        <v>39</v>
      </c>
      <c r="E1282" s="17" t="s">
        <v>40</v>
      </c>
      <c r="F1282" s="15" t="s">
        <v>25</v>
      </c>
      <c r="G1282" s="17" t="s">
        <v>33</v>
      </c>
      <c r="H1282" s="17" t="s">
        <v>41</v>
      </c>
      <c r="I1282" s="17" t="s">
        <v>32</v>
      </c>
      <c r="J1282" s="18">
        <v>0</v>
      </c>
      <c r="K1282" s="19">
        <v>0</v>
      </c>
      <c r="L1282" s="19">
        <v>0</v>
      </c>
      <c r="M1282" s="20">
        <v>91120.2</v>
      </c>
      <c r="N1282" s="21">
        <v>1117197</v>
      </c>
      <c r="O1282" s="21">
        <v>1961</v>
      </c>
      <c r="P1282" s="22">
        <v>355.9</v>
      </c>
      <c r="Q1282" s="23">
        <v>4321</v>
      </c>
      <c r="R1282" s="23">
        <v>6</v>
      </c>
      <c r="S1282" s="24">
        <v>0</v>
      </c>
      <c r="T1282" s="25">
        <v>0</v>
      </c>
      <c r="U1282" s="25">
        <v>0</v>
      </c>
      <c r="V1282" s="18">
        <v>91476.1</v>
      </c>
      <c r="W1282" s="19">
        <v>1121518</v>
      </c>
      <c r="X1282" s="19">
        <v>1967</v>
      </c>
    </row>
    <row r="1283" spans="1:24" x14ac:dyDescent="0.2">
      <c r="A1283" s="15">
        <v>2022</v>
      </c>
      <c r="B1283" s="16">
        <v>18193</v>
      </c>
      <c r="C1283" s="17" t="s">
        <v>1143</v>
      </c>
      <c r="D1283" s="15" t="s">
        <v>91</v>
      </c>
      <c r="E1283" s="17" t="s">
        <v>24</v>
      </c>
      <c r="F1283" s="15" t="s">
        <v>25</v>
      </c>
      <c r="G1283" s="17" t="s">
        <v>92</v>
      </c>
      <c r="H1283" s="17" t="s">
        <v>41</v>
      </c>
      <c r="I1283" s="17" t="s">
        <v>93</v>
      </c>
      <c r="J1283" s="18">
        <v>0</v>
      </c>
      <c r="K1283" s="19">
        <v>0</v>
      </c>
      <c r="L1283" s="19">
        <v>0</v>
      </c>
      <c r="M1283" s="20">
        <v>850192.4</v>
      </c>
      <c r="N1283" s="21">
        <v>10455012</v>
      </c>
      <c r="O1283" s="21">
        <v>50746</v>
      </c>
      <c r="P1283" s="22">
        <v>18721.599999999999</v>
      </c>
      <c r="Q1283" s="23">
        <v>237317</v>
      </c>
      <c r="R1283" s="23">
        <v>3453</v>
      </c>
      <c r="S1283" s="24">
        <v>0</v>
      </c>
      <c r="T1283" s="25">
        <v>0</v>
      </c>
      <c r="U1283" s="25">
        <v>0</v>
      </c>
      <c r="V1283" s="18">
        <v>868914</v>
      </c>
      <c r="W1283" s="19">
        <v>10692329</v>
      </c>
      <c r="X1283" s="19">
        <v>54199</v>
      </c>
    </row>
    <row r="1284" spans="1:24" x14ac:dyDescent="0.2">
      <c r="A1284" s="15">
        <v>2022</v>
      </c>
      <c r="B1284" s="16">
        <v>18203</v>
      </c>
      <c r="C1284" s="17" t="s">
        <v>1144</v>
      </c>
      <c r="D1284" s="15" t="s">
        <v>23</v>
      </c>
      <c r="E1284" s="17" t="s">
        <v>24</v>
      </c>
      <c r="F1284" s="15" t="s">
        <v>25</v>
      </c>
      <c r="G1284" s="17" t="s">
        <v>54</v>
      </c>
      <c r="H1284" s="17" t="s">
        <v>31</v>
      </c>
      <c r="I1284" s="17" t="s">
        <v>55</v>
      </c>
      <c r="J1284" s="18">
        <v>49029.5</v>
      </c>
      <c r="K1284" s="19">
        <v>389540</v>
      </c>
      <c r="L1284" s="19">
        <v>28460</v>
      </c>
      <c r="M1284" s="20">
        <v>5873.6</v>
      </c>
      <c r="N1284" s="21">
        <v>39930</v>
      </c>
      <c r="O1284" s="21">
        <v>940</v>
      </c>
      <c r="P1284" s="22">
        <v>13185.4</v>
      </c>
      <c r="Q1284" s="23">
        <v>153261</v>
      </c>
      <c r="R1284" s="23">
        <v>12</v>
      </c>
      <c r="S1284" s="24">
        <v>0</v>
      </c>
      <c r="T1284" s="25">
        <v>0</v>
      </c>
      <c r="U1284" s="25">
        <v>0</v>
      </c>
      <c r="V1284" s="18">
        <v>68088.5</v>
      </c>
      <c r="W1284" s="19">
        <v>582731</v>
      </c>
      <c r="X1284" s="19">
        <v>29412</v>
      </c>
    </row>
    <row r="1285" spans="1:24" x14ac:dyDescent="0.2">
      <c r="A1285" s="15">
        <v>2022</v>
      </c>
      <c r="B1285" s="16">
        <v>18206</v>
      </c>
      <c r="C1285" s="17" t="s">
        <v>1145</v>
      </c>
      <c r="D1285" s="15" t="s">
        <v>23</v>
      </c>
      <c r="E1285" s="17" t="s">
        <v>24</v>
      </c>
      <c r="F1285" s="15" t="s">
        <v>25</v>
      </c>
      <c r="G1285" s="17" t="s">
        <v>195</v>
      </c>
      <c r="H1285" s="17" t="s">
        <v>153</v>
      </c>
      <c r="I1285" s="17" t="s">
        <v>196</v>
      </c>
      <c r="J1285" s="18">
        <v>6247.7</v>
      </c>
      <c r="K1285" s="19">
        <v>50647</v>
      </c>
      <c r="L1285" s="19">
        <v>3611</v>
      </c>
      <c r="M1285" s="20">
        <v>1696.2</v>
      </c>
      <c r="N1285" s="21">
        <v>14110</v>
      </c>
      <c r="O1285" s="21">
        <v>463</v>
      </c>
      <c r="P1285" s="22">
        <v>333.2</v>
      </c>
      <c r="Q1285" s="23">
        <v>3170</v>
      </c>
      <c r="R1285" s="23">
        <v>41</v>
      </c>
      <c r="S1285" s="24">
        <v>0</v>
      </c>
      <c r="T1285" s="25">
        <v>0</v>
      </c>
      <c r="U1285" s="25">
        <v>0</v>
      </c>
      <c r="V1285" s="18">
        <v>8277.1</v>
      </c>
      <c r="W1285" s="19">
        <v>67927</v>
      </c>
      <c r="X1285" s="19">
        <v>4115</v>
      </c>
    </row>
    <row r="1286" spans="1:24" x14ac:dyDescent="0.2">
      <c r="A1286" s="15">
        <v>2022</v>
      </c>
      <c r="B1286" s="16">
        <v>18249</v>
      </c>
      <c r="C1286" s="17" t="s">
        <v>1146</v>
      </c>
      <c r="D1286" s="15" t="s">
        <v>23</v>
      </c>
      <c r="E1286" s="17" t="s">
        <v>24</v>
      </c>
      <c r="F1286" s="15" t="s">
        <v>25</v>
      </c>
      <c r="G1286" s="17" t="s">
        <v>35</v>
      </c>
      <c r="H1286" s="17" t="s">
        <v>27</v>
      </c>
      <c r="I1286" s="17" t="s">
        <v>36</v>
      </c>
      <c r="J1286" s="18">
        <v>7247.7</v>
      </c>
      <c r="K1286" s="19">
        <v>55263</v>
      </c>
      <c r="L1286" s="19">
        <v>7477</v>
      </c>
      <c r="M1286" s="20">
        <v>8834.6</v>
      </c>
      <c r="N1286" s="21">
        <v>77514</v>
      </c>
      <c r="O1286" s="21">
        <v>1805</v>
      </c>
      <c r="P1286" s="22">
        <v>1468.9</v>
      </c>
      <c r="Q1286" s="23">
        <v>16772</v>
      </c>
      <c r="R1286" s="23">
        <v>1</v>
      </c>
      <c r="S1286" s="24">
        <v>0</v>
      </c>
      <c r="T1286" s="25">
        <v>0</v>
      </c>
      <c r="U1286" s="25">
        <v>0</v>
      </c>
      <c r="V1286" s="18">
        <v>17551.2</v>
      </c>
      <c r="W1286" s="19">
        <v>149549</v>
      </c>
      <c r="X1286" s="19">
        <v>9283</v>
      </c>
    </row>
    <row r="1287" spans="1:24" x14ac:dyDescent="0.2">
      <c r="A1287" s="15">
        <v>2022</v>
      </c>
      <c r="B1287" s="16">
        <v>18252</v>
      </c>
      <c r="C1287" s="17" t="s">
        <v>1147</v>
      </c>
      <c r="D1287" s="15" t="s">
        <v>23</v>
      </c>
      <c r="E1287" s="17" t="s">
        <v>24</v>
      </c>
      <c r="F1287" s="15" t="s">
        <v>25</v>
      </c>
      <c r="G1287" s="17" t="s">
        <v>82</v>
      </c>
      <c r="H1287" s="17" t="s">
        <v>27</v>
      </c>
      <c r="I1287" s="17" t="s">
        <v>32</v>
      </c>
      <c r="J1287" s="18">
        <v>6254.7</v>
      </c>
      <c r="K1287" s="19">
        <v>49802</v>
      </c>
      <c r="L1287" s="19">
        <v>6060</v>
      </c>
      <c r="M1287" s="20">
        <v>6114.2</v>
      </c>
      <c r="N1287" s="21">
        <v>34826</v>
      </c>
      <c r="O1287" s="21">
        <v>995</v>
      </c>
      <c r="P1287" s="22">
        <v>12151.4</v>
      </c>
      <c r="Q1287" s="23">
        <v>116480</v>
      </c>
      <c r="R1287" s="23">
        <v>63</v>
      </c>
      <c r="S1287" s="24" t="s">
        <v>37</v>
      </c>
      <c r="T1287" s="25" t="s">
        <v>37</v>
      </c>
      <c r="U1287" s="25" t="s">
        <v>37</v>
      </c>
      <c r="V1287" s="18">
        <v>24520.3</v>
      </c>
      <c r="W1287" s="19">
        <v>201108</v>
      </c>
      <c r="X1287" s="19">
        <v>7118</v>
      </c>
    </row>
    <row r="1288" spans="1:24" x14ac:dyDescent="0.2">
      <c r="A1288" s="15">
        <v>2022</v>
      </c>
      <c r="B1288" s="16">
        <v>18260</v>
      </c>
      <c r="C1288" s="17" t="s">
        <v>1148</v>
      </c>
      <c r="D1288" s="15" t="s">
        <v>23</v>
      </c>
      <c r="E1288" s="17" t="s">
        <v>24</v>
      </c>
      <c r="F1288" s="15" t="s">
        <v>25</v>
      </c>
      <c r="G1288" s="17" t="s">
        <v>57</v>
      </c>
      <c r="H1288" s="17" t="s">
        <v>31</v>
      </c>
      <c r="I1288" s="17" t="s">
        <v>922</v>
      </c>
      <c r="J1288" s="18">
        <v>3607.2</v>
      </c>
      <c r="K1288" s="19">
        <v>35932</v>
      </c>
      <c r="L1288" s="19">
        <v>2828</v>
      </c>
      <c r="M1288" s="20">
        <v>1133.3</v>
      </c>
      <c r="N1288" s="21">
        <v>10869</v>
      </c>
      <c r="O1288" s="21">
        <v>961</v>
      </c>
      <c r="P1288" s="22">
        <v>6195.1</v>
      </c>
      <c r="Q1288" s="23">
        <v>72264</v>
      </c>
      <c r="R1288" s="23">
        <v>968</v>
      </c>
      <c r="S1288" s="24">
        <v>0</v>
      </c>
      <c r="T1288" s="25">
        <v>0</v>
      </c>
      <c r="U1288" s="25">
        <v>0</v>
      </c>
      <c r="V1288" s="18">
        <v>10935.6</v>
      </c>
      <c r="W1288" s="19">
        <v>119065</v>
      </c>
      <c r="X1288" s="19">
        <v>4757</v>
      </c>
    </row>
    <row r="1289" spans="1:24" x14ac:dyDescent="0.2">
      <c r="A1289" s="15">
        <v>2022</v>
      </c>
      <c r="B1289" s="16">
        <v>18260</v>
      </c>
      <c r="C1289" s="17" t="s">
        <v>1148</v>
      </c>
      <c r="D1289" s="15" t="s">
        <v>23</v>
      </c>
      <c r="E1289" s="17" t="s">
        <v>24</v>
      </c>
      <c r="F1289" s="15" t="s">
        <v>25</v>
      </c>
      <c r="G1289" s="17" t="s">
        <v>192</v>
      </c>
      <c r="H1289" s="17" t="s">
        <v>31</v>
      </c>
      <c r="I1289" s="17" t="s">
        <v>922</v>
      </c>
      <c r="J1289" s="18">
        <v>5.4</v>
      </c>
      <c r="K1289" s="19">
        <v>53</v>
      </c>
      <c r="L1289" s="19">
        <v>4</v>
      </c>
      <c r="M1289" s="20">
        <v>7.5</v>
      </c>
      <c r="N1289" s="21">
        <v>72</v>
      </c>
      <c r="O1289" s="21">
        <v>7</v>
      </c>
      <c r="P1289" s="22">
        <v>2.2999999999999998</v>
      </c>
      <c r="Q1289" s="23">
        <v>26</v>
      </c>
      <c r="R1289" s="23">
        <v>1</v>
      </c>
      <c r="S1289" s="24">
        <v>0</v>
      </c>
      <c r="T1289" s="25">
        <v>0</v>
      </c>
      <c r="U1289" s="25">
        <v>0</v>
      </c>
      <c r="V1289" s="18">
        <v>15.2</v>
      </c>
      <c r="W1289" s="19">
        <v>151</v>
      </c>
      <c r="X1289" s="19">
        <v>12</v>
      </c>
    </row>
    <row r="1290" spans="1:24" x14ac:dyDescent="0.2">
      <c r="A1290" s="15">
        <v>2022</v>
      </c>
      <c r="B1290" s="16">
        <v>18260</v>
      </c>
      <c r="C1290" s="17" t="s">
        <v>1148</v>
      </c>
      <c r="D1290" s="15" t="s">
        <v>23</v>
      </c>
      <c r="E1290" s="17" t="s">
        <v>24</v>
      </c>
      <c r="F1290" s="15" t="s">
        <v>25</v>
      </c>
      <c r="G1290" s="17" t="s">
        <v>168</v>
      </c>
      <c r="H1290" s="17" t="s">
        <v>31</v>
      </c>
      <c r="I1290" s="17" t="s">
        <v>922</v>
      </c>
      <c r="J1290" s="18">
        <v>1744.5</v>
      </c>
      <c r="K1290" s="19">
        <v>17763</v>
      </c>
      <c r="L1290" s="19">
        <v>1192</v>
      </c>
      <c r="M1290" s="20">
        <v>594.9</v>
      </c>
      <c r="N1290" s="21">
        <v>5655</v>
      </c>
      <c r="O1290" s="21">
        <v>466</v>
      </c>
      <c r="P1290" s="22">
        <v>1521.3</v>
      </c>
      <c r="Q1290" s="23">
        <v>17477</v>
      </c>
      <c r="R1290" s="23">
        <v>288</v>
      </c>
      <c r="S1290" s="24">
        <v>0</v>
      </c>
      <c r="T1290" s="25">
        <v>0</v>
      </c>
      <c r="U1290" s="25">
        <v>0</v>
      </c>
      <c r="V1290" s="18">
        <v>3860.7</v>
      </c>
      <c r="W1290" s="19">
        <v>40895</v>
      </c>
      <c r="X1290" s="19">
        <v>1946</v>
      </c>
    </row>
    <row r="1291" spans="1:24" x14ac:dyDescent="0.2">
      <c r="A1291" s="15">
        <v>2022</v>
      </c>
      <c r="B1291" s="16">
        <v>18280</v>
      </c>
      <c r="C1291" s="17" t="s">
        <v>1149</v>
      </c>
      <c r="D1291" s="15" t="s">
        <v>23</v>
      </c>
      <c r="E1291" s="17" t="s">
        <v>24</v>
      </c>
      <c r="F1291" s="15" t="s">
        <v>25</v>
      </c>
      <c r="G1291" s="17" t="s">
        <v>50</v>
      </c>
      <c r="H1291" s="17" t="s">
        <v>31</v>
      </c>
      <c r="I1291" s="17" t="s">
        <v>193</v>
      </c>
      <c r="J1291" s="18">
        <v>63818.8</v>
      </c>
      <c r="K1291" s="19">
        <v>392791</v>
      </c>
      <c r="L1291" s="19">
        <v>45350</v>
      </c>
      <c r="M1291" s="20">
        <v>61023.1</v>
      </c>
      <c r="N1291" s="21">
        <v>450869</v>
      </c>
      <c r="O1291" s="21">
        <v>8152</v>
      </c>
      <c r="P1291" s="22">
        <v>6352.8</v>
      </c>
      <c r="Q1291" s="23">
        <v>54022</v>
      </c>
      <c r="R1291" s="23">
        <v>5</v>
      </c>
      <c r="S1291" s="24">
        <v>0</v>
      </c>
      <c r="T1291" s="25">
        <v>0</v>
      </c>
      <c r="U1291" s="25">
        <v>0</v>
      </c>
      <c r="V1291" s="18">
        <v>131194.70000000001</v>
      </c>
      <c r="W1291" s="19">
        <v>897682</v>
      </c>
      <c r="X1291" s="19">
        <v>53507</v>
      </c>
    </row>
    <row r="1292" spans="1:24" x14ac:dyDescent="0.2">
      <c r="A1292" s="15">
        <v>2022</v>
      </c>
      <c r="B1292" s="16">
        <v>18304</v>
      </c>
      <c r="C1292" s="17" t="s">
        <v>1150</v>
      </c>
      <c r="D1292" s="15" t="s">
        <v>23</v>
      </c>
      <c r="E1292" s="17" t="s">
        <v>24</v>
      </c>
      <c r="F1292" s="15" t="s">
        <v>25</v>
      </c>
      <c r="G1292" s="17" t="s">
        <v>142</v>
      </c>
      <c r="H1292" s="17" t="s">
        <v>31</v>
      </c>
      <c r="I1292" s="17" t="s">
        <v>249</v>
      </c>
      <c r="J1292" s="18">
        <v>378745</v>
      </c>
      <c r="K1292" s="19">
        <v>2581354</v>
      </c>
      <c r="L1292" s="19">
        <v>210291</v>
      </c>
      <c r="M1292" s="20">
        <v>40471</v>
      </c>
      <c r="N1292" s="21">
        <v>250578</v>
      </c>
      <c r="O1292" s="21">
        <v>19133</v>
      </c>
      <c r="P1292" s="22">
        <v>105156</v>
      </c>
      <c r="Q1292" s="23">
        <v>1001215</v>
      </c>
      <c r="R1292" s="23">
        <v>1485</v>
      </c>
      <c r="S1292" s="24" t="s">
        <v>37</v>
      </c>
      <c r="T1292" s="25" t="s">
        <v>37</v>
      </c>
      <c r="U1292" s="25" t="s">
        <v>37</v>
      </c>
      <c r="V1292" s="18">
        <v>524372</v>
      </c>
      <c r="W1292" s="19">
        <v>3833147</v>
      </c>
      <c r="X1292" s="19">
        <v>230909</v>
      </c>
    </row>
    <row r="1293" spans="1:24" x14ac:dyDescent="0.2">
      <c r="A1293" s="15">
        <v>2022</v>
      </c>
      <c r="B1293" s="16">
        <v>18305</v>
      </c>
      <c r="C1293" s="17" t="s">
        <v>1151</v>
      </c>
      <c r="D1293" s="15" t="s">
        <v>23</v>
      </c>
      <c r="E1293" s="17" t="s">
        <v>24</v>
      </c>
      <c r="F1293" s="15" t="s">
        <v>25</v>
      </c>
      <c r="G1293" s="17" t="s">
        <v>65</v>
      </c>
      <c r="H1293" s="17" t="s">
        <v>31</v>
      </c>
      <c r="I1293" s="17" t="s">
        <v>55</v>
      </c>
      <c r="J1293" s="18">
        <v>30436.9</v>
      </c>
      <c r="K1293" s="19">
        <v>227101</v>
      </c>
      <c r="L1293" s="19">
        <v>14921</v>
      </c>
      <c r="M1293" s="20">
        <v>16284.3</v>
      </c>
      <c r="N1293" s="21">
        <v>104972</v>
      </c>
      <c r="O1293" s="21">
        <v>6115</v>
      </c>
      <c r="P1293" s="22">
        <v>3170.3</v>
      </c>
      <c r="Q1293" s="23">
        <v>30078</v>
      </c>
      <c r="R1293" s="23">
        <v>10</v>
      </c>
      <c r="S1293" s="24" t="s">
        <v>37</v>
      </c>
      <c r="T1293" s="25" t="s">
        <v>37</v>
      </c>
      <c r="U1293" s="25" t="s">
        <v>37</v>
      </c>
      <c r="V1293" s="18">
        <v>49891.5</v>
      </c>
      <c r="W1293" s="19">
        <v>362151</v>
      </c>
      <c r="X1293" s="19">
        <v>21046</v>
      </c>
    </row>
    <row r="1294" spans="1:24" x14ac:dyDescent="0.2">
      <c r="A1294" s="15">
        <v>2022</v>
      </c>
      <c r="B1294" s="16">
        <v>18312</v>
      </c>
      <c r="C1294" s="17" t="s">
        <v>1152</v>
      </c>
      <c r="D1294" s="15" t="s">
        <v>23</v>
      </c>
      <c r="E1294" s="17" t="s">
        <v>24</v>
      </c>
      <c r="F1294" s="15" t="s">
        <v>25</v>
      </c>
      <c r="G1294" s="17" t="s">
        <v>35</v>
      </c>
      <c r="H1294" s="17" t="s">
        <v>27</v>
      </c>
      <c r="I1294" s="17" t="s">
        <v>36</v>
      </c>
      <c r="J1294" s="18">
        <v>14401.5</v>
      </c>
      <c r="K1294" s="19">
        <v>116611</v>
      </c>
      <c r="L1294" s="19">
        <v>15605</v>
      </c>
      <c r="M1294" s="20">
        <v>15063.5</v>
      </c>
      <c r="N1294" s="21">
        <v>144678</v>
      </c>
      <c r="O1294" s="21">
        <v>1773</v>
      </c>
      <c r="P1294" s="22">
        <v>2778.7</v>
      </c>
      <c r="Q1294" s="23">
        <v>32725</v>
      </c>
      <c r="R1294" s="23">
        <v>5</v>
      </c>
      <c r="S1294" s="24">
        <v>0</v>
      </c>
      <c r="T1294" s="25">
        <v>0</v>
      </c>
      <c r="U1294" s="25">
        <v>0</v>
      </c>
      <c r="V1294" s="18">
        <v>32243.7</v>
      </c>
      <c r="W1294" s="19">
        <v>294014</v>
      </c>
      <c r="X1294" s="19">
        <v>17383</v>
      </c>
    </row>
    <row r="1295" spans="1:24" x14ac:dyDescent="0.2">
      <c r="A1295" s="15">
        <v>2022</v>
      </c>
      <c r="B1295" s="16">
        <v>18336</v>
      </c>
      <c r="C1295" s="17" t="s">
        <v>1153</v>
      </c>
      <c r="D1295" s="15" t="s">
        <v>23</v>
      </c>
      <c r="E1295" s="17" t="s">
        <v>24</v>
      </c>
      <c r="F1295" s="15" t="s">
        <v>25</v>
      </c>
      <c r="G1295" s="17" t="s">
        <v>35</v>
      </c>
      <c r="H1295" s="17" t="s">
        <v>51</v>
      </c>
      <c r="I1295" s="17" t="s">
        <v>36</v>
      </c>
      <c r="J1295" s="18">
        <v>13388.8</v>
      </c>
      <c r="K1295" s="19">
        <v>94322</v>
      </c>
      <c r="L1295" s="19">
        <v>12916</v>
      </c>
      <c r="M1295" s="20">
        <v>14046.1</v>
      </c>
      <c r="N1295" s="21">
        <v>126141</v>
      </c>
      <c r="O1295" s="21">
        <v>2210</v>
      </c>
      <c r="P1295" s="22">
        <v>56567.3</v>
      </c>
      <c r="Q1295" s="23">
        <v>699862</v>
      </c>
      <c r="R1295" s="23">
        <v>116</v>
      </c>
      <c r="S1295" s="24">
        <v>0</v>
      </c>
      <c r="T1295" s="25">
        <v>0</v>
      </c>
      <c r="U1295" s="25">
        <v>0</v>
      </c>
      <c r="V1295" s="18">
        <v>84002.2</v>
      </c>
      <c r="W1295" s="19">
        <v>920325</v>
      </c>
      <c r="X1295" s="19">
        <v>15242</v>
      </c>
    </row>
    <row r="1296" spans="1:24" x14ac:dyDescent="0.2">
      <c r="A1296" s="15">
        <v>2022</v>
      </c>
      <c r="B1296" s="16">
        <v>18339</v>
      </c>
      <c r="C1296" s="17" t="s">
        <v>1154</v>
      </c>
      <c r="D1296" s="15" t="s">
        <v>23</v>
      </c>
      <c r="E1296" s="17" t="s">
        <v>24</v>
      </c>
      <c r="F1296" s="15" t="s">
        <v>25</v>
      </c>
      <c r="G1296" s="17" t="s">
        <v>67</v>
      </c>
      <c r="H1296" s="17" t="s">
        <v>31</v>
      </c>
      <c r="I1296" s="17" t="s">
        <v>68</v>
      </c>
      <c r="J1296" s="18">
        <v>51602.400000000001</v>
      </c>
      <c r="K1296" s="19">
        <v>353422</v>
      </c>
      <c r="L1296" s="19">
        <v>27585</v>
      </c>
      <c r="M1296" s="20">
        <v>2244.4</v>
      </c>
      <c r="N1296" s="21">
        <v>22159</v>
      </c>
      <c r="O1296" s="21">
        <v>286</v>
      </c>
      <c r="P1296" s="22">
        <v>330.7</v>
      </c>
      <c r="Q1296" s="23">
        <v>2579</v>
      </c>
      <c r="R1296" s="23">
        <v>2</v>
      </c>
      <c r="S1296" s="24" t="s">
        <v>37</v>
      </c>
      <c r="T1296" s="25" t="s">
        <v>37</v>
      </c>
      <c r="U1296" s="25" t="s">
        <v>37</v>
      </c>
      <c r="V1296" s="18">
        <v>54177.5</v>
      </c>
      <c r="W1296" s="19">
        <v>378160</v>
      </c>
      <c r="X1296" s="19">
        <v>27873</v>
      </c>
    </row>
    <row r="1297" spans="1:24" x14ac:dyDescent="0.2">
      <c r="A1297" s="15">
        <v>2022</v>
      </c>
      <c r="B1297" s="16">
        <v>18360</v>
      </c>
      <c r="C1297" s="17" t="s">
        <v>1155</v>
      </c>
      <c r="D1297" s="15" t="s">
        <v>23</v>
      </c>
      <c r="E1297" s="17" t="s">
        <v>24</v>
      </c>
      <c r="F1297" s="15" t="s">
        <v>25</v>
      </c>
      <c r="G1297" s="17" t="s">
        <v>142</v>
      </c>
      <c r="H1297" s="17" t="s">
        <v>31</v>
      </c>
      <c r="I1297" s="17" t="s">
        <v>249</v>
      </c>
      <c r="J1297" s="18">
        <v>47805</v>
      </c>
      <c r="K1297" s="19">
        <v>325922</v>
      </c>
      <c r="L1297" s="19">
        <v>25154</v>
      </c>
      <c r="M1297" s="20">
        <v>15184</v>
      </c>
      <c r="N1297" s="21">
        <v>113698</v>
      </c>
      <c r="O1297" s="21">
        <v>3473</v>
      </c>
      <c r="P1297" s="22">
        <v>11497</v>
      </c>
      <c r="Q1297" s="23">
        <v>134617</v>
      </c>
      <c r="R1297" s="23">
        <v>9</v>
      </c>
      <c r="S1297" s="24" t="s">
        <v>37</v>
      </c>
      <c r="T1297" s="25" t="s">
        <v>37</v>
      </c>
      <c r="U1297" s="25" t="s">
        <v>37</v>
      </c>
      <c r="V1297" s="18">
        <v>74486</v>
      </c>
      <c r="W1297" s="19">
        <v>574237</v>
      </c>
      <c r="X1297" s="19">
        <v>28636</v>
      </c>
    </row>
    <row r="1298" spans="1:24" x14ac:dyDescent="0.2">
      <c r="A1298" s="15">
        <v>2022</v>
      </c>
      <c r="B1298" s="16">
        <v>18384</v>
      </c>
      <c r="C1298" s="17" t="s">
        <v>1156</v>
      </c>
      <c r="D1298" s="15" t="s">
        <v>23</v>
      </c>
      <c r="E1298" s="17" t="s">
        <v>24</v>
      </c>
      <c r="F1298" s="15" t="s">
        <v>25</v>
      </c>
      <c r="G1298" s="17" t="s">
        <v>98</v>
      </c>
      <c r="H1298" s="17" t="s">
        <v>27</v>
      </c>
      <c r="I1298" s="17" t="s">
        <v>28</v>
      </c>
      <c r="J1298" s="18">
        <v>13490</v>
      </c>
      <c r="K1298" s="19">
        <v>113413</v>
      </c>
      <c r="L1298" s="19">
        <v>7385</v>
      </c>
      <c r="M1298" s="20">
        <v>9808</v>
      </c>
      <c r="N1298" s="21">
        <v>77719</v>
      </c>
      <c r="O1298" s="21">
        <v>2208</v>
      </c>
      <c r="P1298" s="22">
        <v>4916</v>
      </c>
      <c r="Q1298" s="23">
        <v>58670</v>
      </c>
      <c r="R1298" s="23">
        <v>4</v>
      </c>
      <c r="S1298" s="24">
        <v>0</v>
      </c>
      <c r="T1298" s="25">
        <v>0</v>
      </c>
      <c r="U1298" s="25">
        <v>0</v>
      </c>
      <c r="V1298" s="18">
        <v>28214</v>
      </c>
      <c r="W1298" s="19">
        <v>249802</v>
      </c>
      <c r="X1298" s="19">
        <v>9597</v>
      </c>
    </row>
    <row r="1299" spans="1:24" x14ac:dyDescent="0.2">
      <c r="A1299" s="15">
        <v>2022</v>
      </c>
      <c r="B1299" s="16">
        <v>18397</v>
      </c>
      <c r="C1299" s="17" t="s">
        <v>1157</v>
      </c>
      <c r="D1299" s="15" t="s">
        <v>23</v>
      </c>
      <c r="E1299" s="17" t="s">
        <v>24</v>
      </c>
      <c r="F1299" s="15" t="s">
        <v>25</v>
      </c>
      <c r="G1299" s="17" t="s">
        <v>65</v>
      </c>
      <c r="H1299" s="17" t="s">
        <v>27</v>
      </c>
      <c r="I1299" s="17" t="s">
        <v>55</v>
      </c>
      <c r="J1299" s="18">
        <v>2890.1</v>
      </c>
      <c r="K1299" s="19">
        <v>21324</v>
      </c>
      <c r="L1299" s="19">
        <v>1934</v>
      </c>
      <c r="M1299" s="20">
        <v>4722.7</v>
      </c>
      <c r="N1299" s="21">
        <v>38481</v>
      </c>
      <c r="O1299" s="21">
        <v>426</v>
      </c>
      <c r="P1299" s="22">
        <v>46456.3</v>
      </c>
      <c r="Q1299" s="23">
        <v>646406</v>
      </c>
      <c r="R1299" s="23">
        <v>5</v>
      </c>
      <c r="S1299" s="24" t="s">
        <v>37</v>
      </c>
      <c r="T1299" s="25" t="s">
        <v>37</v>
      </c>
      <c r="U1299" s="25" t="s">
        <v>37</v>
      </c>
      <c r="V1299" s="18">
        <v>54069.1</v>
      </c>
      <c r="W1299" s="19">
        <v>706211</v>
      </c>
      <c r="X1299" s="19">
        <v>2365</v>
      </c>
    </row>
    <row r="1300" spans="1:24" x14ac:dyDescent="0.2">
      <c r="A1300" s="15">
        <v>2022</v>
      </c>
      <c r="B1300" s="16">
        <v>18429</v>
      </c>
      <c r="C1300" s="17" t="s">
        <v>1158</v>
      </c>
      <c r="D1300" s="15" t="s">
        <v>23</v>
      </c>
      <c r="E1300" s="17" t="s">
        <v>24</v>
      </c>
      <c r="F1300" s="15" t="s">
        <v>25</v>
      </c>
      <c r="G1300" s="17" t="s">
        <v>89</v>
      </c>
      <c r="H1300" s="17" t="s">
        <v>27</v>
      </c>
      <c r="I1300" s="17" t="s">
        <v>1159</v>
      </c>
      <c r="J1300" s="18">
        <v>204838</v>
      </c>
      <c r="K1300" s="19">
        <v>2041309</v>
      </c>
      <c r="L1300" s="19">
        <v>171948</v>
      </c>
      <c r="M1300" s="20">
        <v>32800.300000000003</v>
      </c>
      <c r="N1300" s="21">
        <v>332952</v>
      </c>
      <c r="O1300" s="21">
        <v>19231</v>
      </c>
      <c r="P1300" s="22">
        <v>164973</v>
      </c>
      <c r="Q1300" s="23">
        <v>2423193</v>
      </c>
      <c r="R1300" s="23">
        <v>2732</v>
      </c>
      <c r="S1300" s="24">
        <v>66.7</v>
      </c>
      <c r="T1300" s="25">
        <v>767</v>
      </c>
      <c r="U1300" s="25">
        <v>1</v>
      </c>
      <c r="V1300" s="18">
        <v>402678</v>
      </c>
      <c r="W1300" s="19">
        <v>4798221</v>
      </c>
      <c r="X1300" s="19">
        <v>193912</v>
      </c>
    </row>
    <row r="1301" spans="1:24" x14ac:dyDescent="0.2">
      <c r="A1301" s="15">
        <v>2022</v>
      </c>
      <c r="B1301" s="16">
        <v>18445</v>
      </c>
      <c r="C1301" s="17" t="s">
        <v>1160</v>
      </c>
      <c r="D1301" s="15" t="s">
        <v>23</v>
      </c>
      <c r="E1301" s="17" t="s">
        <v>24</v>
      </c>
      <c r="F1301" s="15" t="s">
        <v>25</v>
      </c>
      <c r="G1301" s="17" t="s">
        <v>142</v>
      </c>
      <c r="H1301" s="17" t="s">
        <v>27</v>
      </c>
      <c r="I1301" s="17" t="s">
        <v>1161</v>
      </c>
      <c r="J1301" s="18">
        <v>141823</v>
      </c>
      <c r="K1301" s="19">
        <v>1148688</v>
      </c>
      <c r="L1301" s="19">
        <v>106720</v>
      </c>
      <c r="M1301" s="20">
        <v>129158</v>
      </c>
      <c r="N1301" s="21">
        <v>1474215</v>
      </c>
      <c r="O1301" s="21">
        <v>15325</v>
      </c>
      <c r="P1301" s="22" t="s">
        <v>37</v>
      </c>
      <c r="Q1301" s="23" t="s">
        <v>37</v>
      </c>
      <c r="R1301" s="23" t="s">
        <v>37</v>
      </c>
      <c r="S1301" s="24" t="s">
        <v>37</v>
      </c>
      <c r="T1301" s="25" t="s">
        <v>37</v>
      </c>
      <c r="U1301" s="25" t="s">
        <v>37</v>
      </c>
      <c r="V1301" s="18">
        <v>270981</v>
      </c>
      <c r="W1301" s="19">
        <v>2622903</v>
      </c>
      <c r="X1301" s="19">
        <v>122045</v>
      </c>
    </row>
    <row r="1302" spans="1:24" x14ac:dyDescent="0.2">
      <c r="A1302" s="15">
        <v>2022</v>
      </c>
      <c r="B1302" s="16">
        <v>18447</v>
      </c>
      <c r="C1302" s="17" t="s">
        <v>1162</v>
      </c>
      <c r="D1302" s="15" t="s">
        <v>23</v>
      </c>
      <c r="E1302" s="17" t="s">
        <v>24</v>
      </c>
      <c r="F1302" s="15" t="s">
        <v>25</v>
      </c>
      <c r="G1302" s="17" t="s">
        <v>26</v>
      </c>
      <c r="H1302" s="17" t="s">
        <v>31</v>
      </c>
      <c r="I1302" s="17" t="s">
        <v>28</v>
      </c>
      <c r="J1302" s="18">
        <v>37158</v>
      </c>
      <c r="K1302" s="19">
        <v>298738</v>
      </c>
      <c r="L1302" s="19">
        <v>21477</v>
      </c>
      <c r="M1302" s="20">
        <v>30231</v>
      </c>
      <c r="N1302" s="21">
        <v>251477</v>
      </c>
      <c r="O1302" s="21">
        <v>6804</v>
      </c>
      <c r="P1302" s="22">
        <v>8176</v>
      </c>
      <c r="Q1302" s="23">
        <v>99380</v>
      </c>
      <c r="R1302" s="23">
        <v>7</v>
      </c>
      <c r="S1302" s="24">
        <v>0</v>
      </c>
      <c r="T1302" s="25">
        <v>0</v>
      </c>
      <c r="U1302" s="25">
        <v>0</v>
      </c>
      <c r="V1302" s="18">
        <v>75565</v>
      </c>
      <c r="W1302" s="19">
        <v>649595</v>
      </c>
      <c r="X1302" s="19">
        <v>28288</v>
      </c>
    </row>
    <row r="1303" spans="1:24" x14ac:dyDescent="0.2">
      <c r="A1303" s="15">
        <v>2022</v>
      </c>
      <c r="B1303" s="16">
        <v>18449</v>
      </c>
      <c r="C1303" s="17" t="s">
        <v>1163</v>
      </c>
      <c r="D1303" s="15" t="s">
        <v>23</v>
      </c>
      <c r="E1303" s="17" t="s">
        <v>24</v>
      </c>
      <c r="F1303" s="15" t="s">
        <v>25</v>
      </c>
      <c r="G1303" s="17" t="s">
        <v>142</v>
      </c>
      <c r="H1303" s="17" t="s">
        <v>31</v>
      </c>
      <c r="I1303" s="17" t="s">
        <v>249</v>
      </c>
      <c r="J1303" s="18">
        <v>98423</v>
      </c>
      <c r="K1303" s="19">
        <v>697590</v>
      </c>
      <c r="L1303" s="19">
        <v>52931</v>
      </c>
      <c r="M1303" s="20">
        <v>20182.099999999999</v>
      </c>
      <c r="N1303" s="21">
        <v>169324</v>
      </c>
      <c r="O1303" s="21">
        <v>3317</v>
      </c>
      <c r="P1303" s="22">
        <v>14454.8</v>
      </c>
      <c r="Q1303" s="23">
        <v>159764</v>
      </c>
      <c r="R1303" s="23">
        <v>5</v>
      </c>
      <c r="S1303" s="24" t="s">
        <v>37</v>
      </c>
      <c r="T1303" s="25" t="s">
        <v>37</v>
      </c>
      <c r="U1303" s="25" t="s">
        <v>37</v>
      </c>
      <c r="V1303" s="18">
        <v>133059.9</v>
      </c>
      <c r="W1303" s="19">
        <v>1026678</v>
      </c>
      <c r="X1303" s="19">
        <v>56253</v>
      </c>
    </row>
    <row r="1304" spans="1:24" x14ac:dyDescent="0.2">
      <c r="A1304" s="15">
        <v>2022</v>
      </c>
      <c r="B1304" s="16">
        <v>18454</v>
      </c>
      <c r="C1304" s="17" t="s">
        <v>1164</v>
      </c>
      <c r="D1304" s="15" t="s">
        <v>23</v>
      </c>
      <c r="E1304" s="17" t="s">
        <v>24</v>
      </c>
      <c r="F1304" s="15" t="s">
        <v>25</v>
      </c>
      <c r="G1304" s="17" t="s">
        <v>142</v>
      </c>
      <c r="H1304" s="17" t="s">
        <v>51</v>
      </c>
      <c r="I1304" s="17" t="s">
        <v>1165</v>
      </c>
      <c r="J1304" s="18">
        <v>1380689.9</v>
      </c>
      <c r="K1304" s="19">
        <v>10109074</v>
      </c>
      <c r="L1304" s="19">
        <v>729334</v>
      </c>
      <c r="M1304" s="20">
        <v>881594.5</v>
      </c>
      <c r="N1304" s="21">
        <v>8246770</v>
      </c>
      <c r="O1304" s="21">
        <v>89076</v>
      </c>
      <c r="P1304" s="22">
        <v>176383.8</v>
      </c>
      <c r="Q1304" s="23">
        <v>2110885</v>
      </c>
      <c r="R1304" s="23">
        <v>1357</v>
      </c>
      <c r="S1304" s="24">
        <v>0</v>
      </c>
      <c r="T1304" s="25">
        <v>0</v>
      </c>
      <c r="U1304" s="25">
        <v>0</v>
      </c>
      <c r="V1304" s="18">
        <v>2438668.2000000002</v>
      </c>
      <c r="W1304" s="19">
        <v>20466729</v>
      </c>
      <c r="X1304" s="19">
        <v>819767</v>
      </c>
    </row>
    <row r="1305" spans="1:24" x14ac:dyDescent="0.2">
      <c r="A1305" s="15">
        <v>2022</v>
      </c>
      <c r="B1305" s="16">
        <v>18466</v>
      </c>
      <c r="C1305" s="17" t="s">
        <v>1166</v>
      </c>
      <c r="D1305" s="15" t="s">
        <v>23</v>
      </c>
      <c r="E1305" s="17" t="s">
        <v>24</v>
      </c>
      <c r="F1305" s="15" t="s">
        <v>25</v>
      </c>
      <c r="G1305" s="17" t="s">
        <v>67</v>
      </c>
      <c r="H1305" s="17" t="s">
        <v>27</v>
      </c>
      <c r="I1305" s="17" t="s">
        <v>108</v>
      </c>
      <c r="J1305" s="18">
        <v>7746</v>
      </c>
      <c r="K1305" s="19">
        <v>61735</v>
      </c>
      <c r="L1305" s="19">
        <v>5363</v>
      </c>
      <c r="M1305" s="20">
        <v>7726</v>
      </c>
      <c r="N1305" s="21">
        <v>68180</v>
      </c>
      <c r="O1305" s="21">
        <v>1015</v>
      </c>
      <c r="P1305" s="22">
        <v>7556</v>
      </c>
      <c r="Q1305" s="23">
        <v>90192</v>
      </c>
      <c r="R1305" s="23">
        <v>13</v>
      </c>
      <c r="S1305" s="24" t="s">
        <v>37</v>
      </c>
      <c r="T1305" s="25" t="s">
        <v>37</v>
      </c>
      <c r="U1305" s="25" t="s">
        <v>37</v>
      </c>
      <c r="V1305" s="18">
        <v>23028</v>
      </c>
      <c r="W1305" s="19">
        <v>220107</v>
      </c>
      <c r="X1305" s="19">
        <v>6391</v>
      </c>
    </row>
    <row r="1306" spans="1:24" x14ac:dyDescent="0.2">
      <c r="A1306" s="15">
        <v>2022</v>
      </c>
      <c r="B1306" s="16">
        <v>18472</v>
      </c>
      <c r="C1306" s="17" t="s">
        <v>1167</v>
      </c>
      <c r="D1306" s="15" t="s">
        <v>23</v>
      </c>
      <c r="E1306" s="17" t="s">
        <v>24</v>
      </c>
      <c r="F1306" s="15" t="s">
        <v>25</v>
      </c>
      <c r="G1306" s="17" t="s">
        <v>54</v>
      </c>
      <c r="H1306" s="17" t="s">
        <v>27</v>
      </c>
      <c r="I1306" s="17" t="s">
        <v>28</v>
      </c>
      <c r="J1306" s="18">
        <v>4106</v>
      </c>
      <c r="K1306" s="19">
        <v>29523</v>
      </c>
      <c r="L1306" s="19">
        <v>2106</v>
      </c>
      <c r="M1306" s="20">
        <v>4088</v>
      </c>
      <c r="N1306" s="21">
        <v>27720</v>
      </c>
      <c r="O1306" s="21">
        <v>631</v>
      </c>
      <c r="P1306" s="22">
        <v>578</v>
      </c>
      <c r="Q1306" s="23">
        <v>7903</v>
      </c>
      <c r="R1306" s="23">
        <v>1</v>
      </c>
      <c r="S1306" s="24">
        <v>0</v>
      </c>
      <c r="T1306" s="25">
        <v>0</v>
      </c>
      <c r="U1306" s="25">
        <v>0</v>
      </c>
      <c r="V1306" s="18">
        <v>8772</v>
      </c>
      <c r="W1306" s="19">
        <v>65146</v>
      </c>
      <c r="X1306" s="19">
        <v>2738</v>
      </c>
    </row>
    <row r="1307" spans="1:24" x14ac:dyDescent="0.2">
      <c r="A1307" s="15">
        <v>2022</v>
      </c>
      <c r="B1307" s="16">
        <v>18476</v>
      </c>
      <c r="C1307" s="17" t="s">
        <v>1168</v>
      </c>
      <c r="D1307" s="15" t="s">
        <v>91</v>
      </c>
      <c r="E1307" s="17" t="s">
        <v>24</v>
      </c>
      <c r="F1307" s="15" t="s">
        <v>25</v>
      </c>
      <c r="G1307" s="17" t="s">
        <v>92</v>
      </c>
      <c r="H1307" s="17" t="s">
        <v>41</v>
      </c>
      <c r="I1307" s="17" t="s">
        <v>93</v>
      </c>
      <c r="J1307" s="18">
        <v>57353</v>
      </c>
      <c r="K1307" s="19">
        <v>432369</v>
      </c>
      <c r="L1307" s="19">
        <v>30953</v>
      </c>
      <c r="M1307" s="20">
        <v>108027.3</v>
      </c>
      <c r="N1307" s="21">
        <v>1237177</v>
      </c>
      <c r="O1307" s="21">
        <v>14557</v>
      </c>
      <c r="P1307" s="22">
        <v>0</v>
      </c>
      <c r="Q1307" s="23">
        <v>0</v>
      </c>
      <c r="R1307" s="23">
        <v>0</v>
      </c>
      <c r="S1307" s="24">
        <v>0</v>
      </c>
      <c r="T1307" s="25">
        <v>0</v>
      </c>
      <c r="U1307" s="25">
        <v>0</v>
      </c>
      <c r="V1307" s="18">
        <v>165380.29999999999</v>
      </c>
      <c r="W1307" s="19">
        <v>1669546</v>
      </c>
      <c r="X1307" s="19">
        <v>45510</v>
      </c>
    </row>
    <row r="1308" spans="1:24" x14ac:dyDescent="0.2">
      <c r="A1308" s="15">
        <v>2022</v>
      </c>
      <c r="B1308" s="16">
        <v>18488</v>
      </c>
      <c r="C1308" s="17" t="s">
        <v>1169</v>
      </c>
      <c r="D1308" s="15" t="s">
        <v>23</v>
      </c>
      <c r="E1308" s="17" t="s">
        <v>24</v>
      </c>
      <c r="F1308" s="15" t="s">
        <v>25</v>
      </c>
      <c r="G1308" s="17" t="s">
        <v>203</v>
      </c>
      <c r="H1308" s="17" t="s">
        <v>27</v>
      </c>
      <c r="I1308" s="17" t="s">
        <v>136</v>
      </c>
      <c r="J1308" s="18">
        <v>49193</v>
      </c>
      <c r="K1308" s="19">
        <v>285649</v>
      </c>
      <c r="L1308" s="19">
        <v>34401</v>
      </c>
      <c r="M1308" s="20">
        <v>26382</v>
      </c>
      <c r="N1308" s="21">
        <v>138791</v>
      </c>
      <c r="O1308" s="21">
        <v>4367</v>
      </c>
      <c r="P1308" s="22">
        <v>30781</v>
      </c>
      <c r="Q1308" s="23">
        <v>213772</v>
      </c>
      <c r="R1308" s="23">
        <v>400</v>
      </c>
      <c r="S1308" s="24" t="s">
        <v>37</v>
      </c>
      <c r="T1308" s="25" t="s">
        <v>37</v>
      </c>
      <c r="U1308" s="25" t="s">
        <v>37</v>
      </c>
      <c r="V1308" s="18">
        <v>106356</v>
      </c>
      <c r="W1308" s="19">
        <v>638212</v>
      </c>
      <c r="X1308" s="19">
        <v>39168</v>
      </c>
    </row>
    <row r="1309" spans="1:24" x14ac:dyDescent="0.2">
      <c r="A1309" s="15">
        <v>2022</v>
      </c>
      <c r="B1309" s="16">
        <v>18498</v>
      </c>
      <c r="C1309" s="17" t="s">
        <v>1170</v>
      </c>
      <c r="D1309" s="15" t="s">
        <v>23</v>
      </c>
      <c r="E1309" s="17" t="s">
        <v>24</v>
      </c>
      <c r="F1309" s="15" t="s">
        <v>25</v>
      </c>
      <c r="G1309" s="17" t="s">
        <v>104</v>
      </c>
      <c r="H1309" s="17" t="s">
        <v>31</v>
      </c>
      <c r="I1309" s="17" t="s">
        <v>32</v>
      </c>
      <c r="J1309" s="18">
        <v>36951</v>
      </c>
      <c r="K1309" s="19">
        <v>311990</v>
      </c>
      <c r="L1309" s="19">
        <v>24578</v>
      </c>
      <c r="M1309" s="20">
        <v>14392</v>
      </c>
      <c r="N1309" s="21">
        <v>130785</v>
      </c>
      <c r="O1309" s="21">
        <v>3311</v>
      </c>
      <c r="P1309" s="22">
        <v>8669</v>
      </c>
      <c r="Q1309" s="23">
        <v>119378</v>
      </c>
      <c r="R1309" s="23">
        <v>11</v>
      </c>
      <c r="S1309" s="24" t="s">
        <v>37</v>
      </c>
      <c r="T1309" s="25" t="s">
        <v>37</v>
      </c>
      <c r="U1309" s="25" t="s">
        <v>37</v>
      </c>
      <c r="V1309" s="18">
        <v>60012</v>
      </c>
      <c r="W1309" s="19">
        <v>562153</v>
      </c>
      <c r="X1309" s="19">
        <v>27900</v>
      </c>
    </row>
    <row r="1310" spans="1:24" x14ac:dyDescent="0.2">
      <c r="A1310" s="15">
        <v>2022</v>
      </c>
      <c r="B1310" s="16">
        <v>18499</v>
      </c>
      <c r="C1310" s="17" t="s">
        <v>1171</v>
      </c>
      <c r="D1310" s="15" t="s">
        <v>23</v>
      </c>
      <c r="E1310" s="17" t="s">
        <v>24</v>
      </c>
      <c r="F1310" s="15" t="s">
        <v>25</v>
      </c>
      <c r="G1310" s="17" t="s">
        <v>65</v>
      </c>
      <c r="H1310" s="17" t="s">
        <v>31</v>
      </c>
      <c r="I1310" s="17" t="s">
        <v>1172</v>
      </c>
      <c r="J1310" s="18">
        <v>21772</v>
      </c>
      <c r="K1310" s="19">
        <v>146333</v>
      </c>
      <c r="L1310" s="19">
        <v>13881</v>
      </c>
      <c r="M1310" s="20">
        <v>4492</v>
      </c>
      <c r="N1310" s="21">
        <v>29518</v>
      </c>
      <c r="O1310" s="21">
        <v>489</v>
      </c>
      <c r="P1310" s="22">
        <v>8748</v>
      </c>
      <c r="Q1310" s="23">
        <v>47562</v>
      </c>
      <c r="R1310" s="23">
        <v>1048</v>
      </c>
      <c r="S1310" s="24" t="s">
        <v>37</v>
      </c>
      <c r="T1310" s="25" t="s">
        <v>37</v>
      </c>
      <c r="U1310" s="25" t="s">
        <v>37</v>
      </c>
      <c r="V1310" s="18">
        <v>35012</v>
      </c>
      <c r="W1310" s="19">
        <v>223413</v>
      </c>
      <c r="X1310" s="19">
        <v>15418</v>
      </c>
    </row>
    <row r="1311" spans="1:24" x14ac:dyDescent="0.2">
      <c r="A1311" s="15">
        <v>2022</v>
      </c>
      <c r="B1311" s="16">
        <v>18642</v>
      </c>
      <c r="C1311" s="17" t="s">
        <v>1173</v>
      </c>
      <c r="D1311" s="15" t="s">
        <v>23</v>
      </c>
      <c r="E1311" s="17" t="s">
        <v>24</v>
      </c>
      <c r="F1311" s="15" t="s">
        <v>25</v>
      </c>
      <c r="G1311" s="17" t="s">
        <v>54</v>
      </c>
      <c r="H1311" s="17" t="s">
        <v>169</v>
      </c>
      <c r="I1311" s="17" t="s">
        <v>28</v>
      </c>
      <c r="J1311" s="18">
        <v>0</v>
      </c>
      <c r="K1311" s="19">
        <v>0</v>
      </c>
      <c r="L1311" s="19">
        <v>0</v>
      </c>
      <c r="M1311" s="20">
        <v>29738.1</v>
      </c>
      <c r="N1311" s="21">
        <v>396062</v>
      </c>
      <c r="O1311" s="21">
        <v>1</v>
      </c>
      <c r="P1311" s="22">
        <v>240568.6</v>
      </c>
      <c r="Q1311" s="23">
        <v>4872332</v>
      </c>
      <c r="R1311" s="23">
        <v>10</v>
      </c>
      <c r="S1311" s="24">
        <v>0</v>
      </c>
      <c r="T1311" s="25">
        <v>0</v>
      </c>
      <c r="U1311" s="25">
        <v>0</v>
      </c>
      <c r="V1311" s="18">
        <v>270306.7</v>
      </c>
      <c r="W1311" s="19">
        <v>5268394</v>
      </c>
      <c r="X1311" s="19">
        <v>11</v>
      </c>
    </row>
    <row r="1312" spans="1:24" x14ac:dyDescent="0.2">
      <c r="A1312" s="15">
        <v>2022</v>
      </c>
      <c r="B1312" s="16">
        <v>18642</v>
      </c>
      <c r="C1312" s="17" t="s">
        <v>1173</v>
      </c>
      <c r="D1312" s="15" t="s">
        <v>23</v>
      </c>
      <c r="E1312" s="17" t="s">
        <v>24</v>
      </c>
      <c r="F1312" s="15" t="s">
        <v>25</v>
      </c>
      <c r="G1312" s="17" t="s">
        <v>104</v>
      </c>
      <c r="H1312" s="17" t="s">
        <v>169</v>
      </c>
      <c r="I1312" s="17" t="s">
        <v>28</v>
      </c>
      <c r="J1312" s="18">
        <v>0</v>
      </c>
      <c r="K1312" s="19">
        <v>0</v>
      </c>
      <c r="L1312" s="19">
        <v>0</v>
      </c>
      <c r="M1312" s="20">
        <v>22570.3</v>
      </c>
      <c r="N1312" s="21">
        <v>283093</v>
      </c>
      <c r="O1312" s="21">
        <v>7</v>
      </c>
      <c r="P1312" s="22">
        <v>209364.4</v>
      </c>
      <c r="Q1312" s="23">
        <v>4258166</v>
      </c>
      <c r="R1312" s="23">
        <v>10</v>
      </c>
      <c r="S1312" s="24">
        <v>0</v>
      </c>
      <c r="T1312" s="25">
        <v>0</v>
      </c>
      <c r="U1312" s="25">
        <v>0</v>
      </c>
      <c r="V1312" s="18">
        <v>231934.7</v>
      </c>
      <c r="W1312" s="19">
        <v>4541259</v>
      </c>
      <c r="X1312" s="19">
        <v>17</v>
      </c>
    </row>
    <row r="1313" spans="1:24" x14ac:dyDescent="0.2">
      <c r="A1313" s="15">
        <v>2022</v>
      </c>
      <c r="B1313" s="16">
        <v>18642</v>
      </c>
      <c r="C1313" s="17" t="s">
        <v>1173</v>
      </c>
      <c r="D1313" s="15" t="s">
        <v>23</v>
      </c>
      <c r="E1313" s="17" t="s">
        <v>24</v>
      </c>
      <c r="F1313" s="15" t="s">
        <v>25</v>
      </c>
      <c r="G1313" s="17" t="s">
        <v>26</v>
      </c>
      <c r="H1313" s="17" t="s">
        <v>169</v>
      </c>
      <c r="I1313" s="17" t="s">
        <v>28</v>
      </c>
      <c r="J1313" s="18">
        <v>0</v>
      </c>
      <c r="K1313" s="19">
        <v>0</v>
      </c>
      <c r="L1313" s="19">
        <v>0</v>
      </c>
      <c r="M1313" s="20">
        <v>14264.9</v>
      </c>
      <c r="N1313" s="21">
        <v>172755</v>
      </c>
      <c r="O1313" s="21">
        <v>2</v>
      </c>
      <c r="P1313" s="22">
        <v>205322.9</v>
      </c>
      <c r="Q1313" s="23">
        <v>4506692</v>
      </c>
      <c r="R1313" s="23">
        <v>6</v>
      </c>
      <c r="S1313" s="24">
        <v>0</v>
      </c>
      <c r="T1313" s="25">
        <v>0</v>
      </c>
      <c r="U1313" s="25">
        <v>0</v>
      </c>
      <c r="V1313" s="18">
        <v>219587.8</v>
      </c>
      <c r="W1313" s="19">
        <v>4679447</v>
      </c>
      <c r="X1313" s="19">
        <v>8</v>
      </c>
    </row>
    <row r="1314" spans="1:24" x14ac:dyDescent="0.2">
      <c r="A1314" s="15">
        <v>2022</v>
      </c>
      <c r="B1314" s="16">
        <v>18642</v>
      </c>
      <c r="C1314" s="17" t="s">
        <v>1173</v>
      </c>
      <c r="D1314" s="15" t="s">
        <v>23</v>
      </c>
      <c r="E1314" s="17" t="s">
        <v>24</v>
      </c>
      <c r="F1314" s="15" t="s">
        <v>25</v>
      </c>
      <c r="G1314" s="17" t="s">
        <v>67</v>
      </c>
      <c r="H1314" s="17" t="s">
        <v>169</v>
      </c>
      <c r="I1314" s="17" t="s">
        <v>28</v>
      </c>
      <c r="J1314" s="18">
        <v>0</v>
      </c>
      <c r="K1314" s="19">
        <v>0</v>
      </c>
      <c r="L1314" s="19">
        <v>0</v>
      </c>
      <c r="M1314" s="20">
        <v>0</v>
      </c>
      <c r="N1314" s="21">
        <v>49</v>
      </c>
      <c r="O1314" s="21">
        <v>1</v>
      </c>
      <c r="P1314" s="22">
        <v>0</v>
      </c>
      <c r="Q1314" s="23">
        <v>0</v>
      </c>
      <c r="R1314" s="23">
        <v>0</v>
      </c>
      <c r="S1314" s="24">
        <v>0</v>
      </c>
      <c r="T1314" s="25">
        <v>0</v>
      </c>
      <c r="U1314" s="25">
        <v>0</v>
      </c>
      <c r="V1314" s="18">
        <v>0</v>
      </c>
      <c r="W1314" s="19">
        <v>49</v>
      </c>
      <c r="X1314" s="19">
        <v>1</v>
      </c>
    </row>
    <row r="1315" spans="1:24" x14ac:dyDescent="0.2">
      <c r="A1315" s="15">
        <v>2022</v>
      </c>
      <c r="B1315" s="16">
        <v>18642</v>
      </c>
      <c r="C1315" s="17" t="s">
        <v>1173</v>
      </c>
      <c r="D1315" s="15" t="s">
        <v>23</v>
      </c>
      <c r="E1315" s="17" t="s">
        <v>24</v>
      </c>
      <c r="F1315" s="15" t="s">
        <v>25</v>
      </c>
      <c r="G1315" s="17" t="s">
        <v>98</v>
      </c>
      <c r="H1315" s="17" t="s">
        <v>169</v>
      </c>
      <c r="I1315" s="17" t="s">
        <v>28</v>
      </c>
      <c r="J1315" s="18">
        <v>0</v>
      </c>
      <c r="K1315" s="19">
        <v>0</v>
      </c>
      <c r="L1315" s="19">
        <v>0</v>
      </c>
      <c r="M1315" s="20">
        <v>43497.7</v>
      </c>
      <c r="N1315" s="21">
        <v>534676</v>
      </c>
      <c r="O1315" s="21">
        <v>5</v>
      </c>
      <c r="P1315" s="22">
        <v>321903.5</v>
      </c>
      <c r="Q1315" s="23">
        <v>6130045</v>
      </c>
      <c r="R1315" s="23">
        <v>19</v>
      </c>
      <c r="S1315" s="24">
        <v>0</v>
      </c>
      <c r="T1315" s="25">
        <v>0</v>
      </c>
      <c r="U1315" s="25">
        <v>0</v>
      </c>
      <c r="V1315" s="18">
        <v>365401.2</v>
      </c>
      <c r="W1315" s="19">
        <v>6664721</v>
      </c>
      <c r="X1315" s="19">
        <v>24</v>
      </c>
    </row>
    <row r="1316" spans="1:24" x14ac:dyDescent="0.2">
      <c r="A1316" s="15">
        <v>2022</v>
      </c>
      <c r="B1316" s="16">
        <v>18643</v>
      </c>
      <c r="C1316" s="17" t="s">
        <v>1174</v>
      </c>
      <c r="D1316" s="15" t="s">
        <v>23</v>
      </c>
      <c r="E1316" s="17" t="s">
        <v>24</v>
      </c>
      <c r="F1316" s="15" t="s">
        <v>25</v>
      </c>
      <c r="G1316" s="17" t="s">
        <v>98</v>
      </c>
      <c r="H1316" s="17" t="s">
        <v>31</v>
      </c>
      <c r="I1316" s="17" t="s">
        <v>28</v>
      </c>
      <c r="J1316" s="18">
        <v>28244</v>
      </c>
      <c r="K1316" s="19">
        <v>221078</v>
      </c>
      <c r="L1316" s="19">
        <v>16487</v>
      </c>
      <c r="M1316" s="20">
        <v>19896</v>
      </c>
      <c r="N1316" s="21">
        <v>151912</v>
      </c>
      <c r="O1316" s="21">
        <v>3974</v>
      </c>
      <c r="P1316" s="22">
        <v>850</v>
      </c>
      <c r="Q1316" s="23">
        <v>9336</v>
      </c>
      <c r="R1316" s="23">
        <v>1</v>
      </c>
      <c r="S1316" s="24">
        <v>0</v>
      </c>
      <c r="T1316" s="25">
        <v>0</v>
      </c>
      <c r="U1316" s="25">
        <v>0</v>
      </c>
      <c r="V1316" s="18">
        <v>48990</v>
      </c>
      <c r="W1316" s="19">
        <v>382326</v>
      </c>
      <c r="X1316" s="19">
        <v>20462</v>
      </c>
    </row>
    <row r="1317" spans="1:24" x14ac:dyDescent="0.2">
      <c r="A1317" s="15">
        <v>2022</v>
      </c>
      <c r="B1317" s="16">
        <v>18848</v>
      </c>
      <c r="C1317" s="17" t="s">
        <v>1175</v>
      </c>
      <c r="D1317" s="15" t="s">
        <v>23</v>
      </c>
      <c r="E1317" s="17" t="s">
        <v>24</v>
      </c>
      <c r="F1317" s="15" t="s">
        <v>25</v>
      </c>
      <c r="G1317" s="17" t="s">
        <v>65</v>
      </c>
      <c r="H1317" s="17" t="s">
        <v>27</v>
      </c>
      <c r="I1317" s="17" t="s">
        <v>55</v>
      </c>
      <c r="J1317" s="18">
        <v>22330.7</v>
      </c>
      <c r="K1317" s="19">
        <v>187490</v>
      </c>
      <c r="L1317" s="19">
        <v>13668</v>
      </c>
      <c r="M1317" s="20">
        <v>32210.5</v>
      </c>
      <c r="N1317" s="21">
        <v>310871</v>
      </c>
      <c r="O1317" s="21">
        <v>2451</v>
      </c>
      <c r="P1317" s="22" t="s">
        <v>37</v>
      </c>
      <c r="Q1317" s="23" t="s">
        <v>37</v>
      </c>
      <c r="R1317" s="23" t="s">
        <v>37</v>
      </c>
      <c r="S1317" s="24" t="s">
        <v>37</v>
      </c>
      <c r="T1317" s="25" t="s">
        <v>37</v>
      </c>
      <c r="U1317" s="25" t="s">
        <v>37</v>
      </c>
      <c r="V1317" s="18">
        <v>54541.2</v>
      </c>
      <c r="W1317" s="19">
        <v>498361</v>
      </c>
      <c r="X1317" s="19">
        <v>16119</v>
      </c>
    </row>
    <row r="1318" spans="1:24" x14ac:dyDescent="0.2">
      <c r="A1318" s="15">
        <v>2022</v>
      </c>
      <c r="B1318" s="16">
        <v>18917</v>
      </c>
      <c r="C1318" s="17" t="s">
        <v>1176</v>
      </c>
      <c r="D1318" s="15" t="s">
        <v>23</v>
      </c>
      <c r="E1318" s="17" t="s">
        <v>24</v>
      </c>
      <c r="F1318" s="15" t="s">
        <v>25</v>
      </c>
      <c r="G1318" s="17" t="s">
        <v>168</v>
      </c>
      <c r="H1318" s="17" t="s">
        <v>153</v>
      </c>
      <c r="I1318" s="17" t="s">
        <v>154</v>
      </c>
      <c r="J1318" s="18">
        <v>28032</v>
      </c>
      <c r="K1318" s="19">
        <v>264338</v>
      </c>
      <c r="L1318" s="19">
        <v>19739</v>
      </c>
      <c r="M1318" s="20">
        <v>11058</v>
      </c>
      <c r="N1318" s="21">
        <v>134123</v>
      </c>
      <c r="O1318" s="21">
        <v>2280</v>
      </c>
      <c r="P1318" s="22">
        <v>5725</v>
      </c>
      <c r="Q1318" s="23">
        <v>102722</v>
      </c>
      <c r="R1318" s="23">
        <v>6</v>
      </c>
      <c r="S1318" s="24" t="s">
        <v>37</v>
      </c>
      <c r="T1318" s="25" t="s">
        <v>37</v>
      </c>
      <c r="U1318" s="25" t="s">
        <v>37</v>
      </c>
      <c r="V1318" s="18">
        <v>44815</v>
      </c>
      <c r="W1318" s="19">
        <v>501183</v>
      </c>
      <c r="X1318" s="19">
        <v>22025</v>
      </c>
    </row>
    <row r="1319" spans="1:24" x14ac:dyDescent="0.2">
      <c r="A1319" s="15">
        <v>2022</v>
      </c>
      <c r="B1319" s="16">
        <v>18940</v>
      </c>
      <c r="C1319" s="17" t="s">
        <v>1177</v>
      </c>
      <c r="D1319" s="15" t="s">
        <v>23</v>
      </c>
      <c r="E1319" s="17" t="s">
        <v>24</v>
      </c>
      <c r="F1319" s="15" t="s">
        <v>25</v>
      </c>
      <c r="G1319" s="17" t="s">
        <v>72</v>
      </c>
      <c r="H1319" s="17" t="s">
        <v>31</v>
      </c>
      <c r="I1319" s="17" t="s">
        <v>36</v>
      </c>
      <c r="J1319" s="18">
        <v>49662.6</v>
      </c>
      <c r="K1319" s="19">
        <v>333992</v>
      </c>
      <c r="L1319" s="19">
        <v>27354</v>
      </c>
      <c r="M1319" s="20">
        <v>15079.6</v>
      </c>
      <c r="N1319" s="21">
        <v>121140</v>
      </c>
      <c r="O1319" s="21">
        <v>1931</v>
      </c>
      <c r="P1319" s="22">
        <v>8161.6</v>
      </c>
      <c r="Q1319" s="23">
        <v>99517</v>
      </c>
      <c r="R1319" s="23">
        <v>5</v>
      </c>
      <c r="S1319" s="24" t="s">
        <v>37</v>
      </c>
      <c r="T1319" s="25" t="s">
        <v>37</v>
      </c>
      <c r="U1319" s="25" t="s">
        <v>37</v>
      </c>
      <c r="V1319" s="18">
        <v>72903.8</v>
      </c>
      <c r="W1319" s="19">
        <v>554649</v>
      </c>
      <c r="X1319" s="19">
        <v>29290</v>
      </c>
    </row>
    <row r="1320" spans="1:24" x14ac:dyDescent="0.2">
      <c r="A1320" s="15">
        <v>2022</v>
      </c>
      <c r="B1320" s="16">
        <v>18943</v>
      </c>
      <c r="C1320" s="17" t="s">
        <v>1178</v>
      </c>
      <c r="D1320" s="15" t="s">
        <v>23</v>
      </c>
      <c r="E1320" s="17" t="s">
        <v>24</v>
      </c>
      <c r="F1320" s="15" t="s">
        <v>25</v>
      </c>
      <c r="G1320" s="17" t="s">
        <v>26</v>
      </c>
      <c r="H1320" s="17" t="s">
        <v>31</v>
      </c>
      <c r="I1320" s="17" t="s">
        <v>28</v>
      </c>
      <c r="J1320" s="18">
        <v>17323</v>
      </c>
      <c r="K1320" s="19">
        <v>143735</v>
      </c>
      <c r="L1320" s="19">
        <v>11701</v>
      </c>
      <c r="M1320" s="20">
        <v>12387</v>
      </c>
      <c r="N1320" s="21">
        <v>92366</v>
      </c>
      <c r="O1320" s="21">
        <v>4153</v>
      </c>
      <c r="P1320" s="22">
        <v>7554</v>
      </c>
      <c r="Q1320" s="23">
        <v>80549</v>
      </c>
      <c r="R1320" s="23">
        <v>8</v>
      </c>
      <c r="S1320" s="24">
        <v>0</v>
      </c>
      <c r="T1320" s="25">
        <v>0</v>
      </c>
      <c r="U1320" s="25">
        <v>0</v>
      </c>
      <c r="V1320" s="18">
        <v>37264</v>
      </c>
      <c r="W1320" s="19">
        <v>316650</v>
      </c>
      <c r="X1320" s="19">
        <v>15862</v>
      </c>
    </row>
    <row r="1321" spans="1:24" x14ac:dyDescent="0.2">
      <c r="A1321" s="15">
        <v>2022</v>
      </c>
      <c r="B1321" s="16">
        <v>18951</v>
      </c>
      <c r="C1321" s="17" t="s">
        <v>1179</v>
      </c>
      <c r="D1321" s="15" t="s">
        <v>23</v>
      </c>
      <c r="E1321" s="17" t="s">
        <v>24</v>
      </c>
      <c r="F1321" s="15" t="s">
        <v>25</v>
      </c>
      <c r="G1321" s="17" t="s">
        <v>26</v>
      </c>
      <c r="H1321" s="17" t="s">
        <v>31</v>
      </c>
      <c r="I1321" s="17" t="s">
        <v>28</v>
      </c>
      <c r="J1321" s="18">
        <v>18453</v>
      </c>
      <c r="K1321" s="19">
        <v>148291</v>
      </c>
      <c r="L1321" s="19">
        <v>11049</v>
      </c>
      <c r="M1321" s="20">
        <v>14058</v>
      </c>
      <c r="N1321" s="21">
        <v>100575</v>
      </c>
      <c r="O1321" s="21">
        <v>2749</v>
      </c>
      <c r="P1321" s="22">
        <v>2898</v>
      </c>
      <c r="Q1321" s="23">
        <v>35142</v>
      </c>
      <c r="R1321" s="23">
        <v>5</v>
      </c>
      <c r="S1321" s="24">
        <v>0</v>
      </c>
      <c r="T1321" s="25">
        <v>0</v>
      </c>
      <c r="U1321" s="25">
        <v>0</v>
      </c>
      <c r="V1321" s="18">
        <v>35409</v>
      </c>
      <c r="W1321" s="19">
        <v>284008</v>
      </c>
      <c r="X1321" s="19">
        <v>13803</v>
      </c>
    </row>
    <row r="1322" spans="1:24" x14ac:dyDescent="0.2">
      <c r="A1322" s="15">
        <v>2022</v>
      </c>
      <c r="B1322" s="16">
        <v>18955</v>
      </c>
      <c r="C1322" s="17" t="s">
        <v>1180</v>
      </c>
      <c r="D1322" s="15" t="s">
        <v>23</v>
      </c>
      <c r="E1322" s="17" t="s">
        <v>24</v>
      </c>
      <c r="F1322" s="15" t="s">
        <v>25</v>
      </c>
      <c r="G1322" s="17" t="s">
        <v>124</v>
      </c>
      <c r="H1322" s="17" t="s">
        <v>31</v>
      </c>
      <c r="I1322" s="17" t="s">
        <v>36</v>
      </c>
      <c r="J1322" s="18">
        <v>34306.1</v>
      </c>
      <c r="K1322" s="19">
        <v>242745</v>
      </c>
      <c r="L1322" s="19">
        <v>16159</v>
      </c>
      <c r="M1322" s="20">
        <v>4036.4</v>
      </c>
      <c r="N1322" s="21">
        <v>34277</v>
      </c>
      <c r="O1322" s="21">
        <v>353</v>
      </c>
      <c r="P1322" s="22">
        <v>9899.1</v>
      </c>
      <c r="Q1322" s="23">
        <v>109637</v>
      </c>
      <c r="R1322" s="23">
        <v>49</v>
      </c>
      <c r="S1322" s="24" t="s">
        <v>37</v>
      </c>
      <c r="T1322" s="25" t="s">
        <v>37</v>
      </c>
      <c r="U1322" s="25" t="s">
        <v>37</v>
      </c>
      <c r="V1322" s="18">
        <v>48241.599999999999</v>
      </c>
      <c r="W1322" s="19">
        <v>386659</v>
      </c>
      <c r="X1322" s="19">
        <v>16561</v>
      </c>
    </row>
    <row r="1323" spans="1:24" x14ac:dyDescent="0.2">
      <c r="A1323" s="15">
        <v>2022</v>
      </c>
      <c r="B1323" s="16">
        <v>18956</v>
      </c>
      <c r="C1323" s="17" t="s">
        <v>1181</v>
      </c>
      <c r="D1323" s="15" t="s">
        <v>23</v>
      </c>
      <c r="E1323" s="17" t="s">
        <v>24</v>
      </c>
      <c r="F1323" s="15" t="s">
        <v>25</v>
      </c>
      <c r="G1323" s="17" t="s">
        <v>65</v>
      </c>
      <c r="H1323" s="17" t="s">
        <v>31</v>
      </c>
      <c r="I1323" s="17" t="s">
        <v>55</v>
      </c>
      <c r="J1323" s="18">
        <v>42135.6</v>
      </c>
      <c r="K1323" s="19">
        <v>289840</v>
      </c>
      <c r="L1323" s="19">
        <v>20665</v>
      </c>
      <c r="M1323" s="20">
        <v>8370.5</v>
      </c>
      <c r="N1323" s="21">
        <v>58148</v>
      </c>
      <c r="O1323" s="21">
        <v>2169</v>
      </c>
      <c r="P1323" s="22">
        <v>4188.5</v>
      </c>
      <c r="Q1323" s="23">
        <v>48216</v>
      </c>
      <c r="R1323" s="23">
        <v>14</v>
      </c>
      <c r="S1323" s="24" t="s">
        <v>37</v>
      </c>
      <c r="T1323" s="25" t="s">
        <v>37</v>
      </c>
      <c r="U1323" s="25" t="s">
        <v>37</v>
      </c>
      <c r="V1323" s="18">
        <v>54694.6</v>
      </c>
      <c r="W1323" s="19">
        <v>396204</v>
      </c>
      <c r="X1323" s="19">
        <v>22848</v>
      </c>
    </row>
    <row r="1324" spans="1:24" x14ac:dyDescent="0.2">
      <c r="A1324" s="15">
        <v>2022</v>
      </c>
      <c r="B1324" s="16">
        <v>18957</v>
      </c>
      <c r="C1324" s="17" t="s">
        <v>1182</v>
      </c>
      <c r="D1324" s="15" t="s">
        <v>23</v>
      </c>
      <c r="E1324" s="17" t="s">
        <v>24</v>
      </c>
      <c r="F1324" s="15" t="s">
        <v>25</v>
      </c>
      <c r="G1324" s="17" t="s">
        <v>67</v>
      </c>
      <c r="H1324" s="17" t="s">
        <v>31</v>
      </c>
      <c r="I1324" s="17" t="s">
        <v>108</v>
      </c>
      <c r="J1324" s="18">
        <v>39859.5</v>
      </c>
      <c r="K1324" s="19">
        <v>346214</v>
      </c>
      <c r="L1324" s="19">
        <v>21918</v>
      </c>
      <c r="M1324" s="20">
        <v>12977</v>
      </c>
      <c r="N1324" s="21">
        <v>115856</v>
      </c>
      <c r="O1324" s="21">
        <v>4374</v>
      </c>
      <c r="P1324" s="22">
        <v>6964.5</v>
      </c>
      <c r="Q1324" s="23">
        <v>90037</v>
      </c>
      <c r="R1324" s="23">
        <v>3</v>
      </c>
      <c r="S1324" s="24" t="s">
        <v>37</v>
      </c>
      <c r="T1324" s="25" t="s">
        <v>37</v>
      </c>
      <c r="U1324" s="25" t="s">
        <v>37</v>
      </c>
      <c r="V1324" s="18">
        <v>59801</v>
      </c>
      <c r="W1324" s="19">
        <v>552107</v>
      </c>
      <c r="X1324" s="19">
        <v>26295</v>
      </c>
    </row>
    <row r="1325" spans="1:24" x14ac:dyDescent="0.2">
      <c r="A1325" s="15">
        <v>2022</v>
      </c>
      <c r="B1325" s="16">
        <v>18976</v>
      </c>
      <c r="C1325" s="17" t="s">
        <v>1183</v>
      </c>
      <c r="D1325" s="15" t="s">
        <v>23</v>
      </c>
      <c r="E1325" s="17" t="s">
        <v>24</v>
      </c>
      <c r="F1325" s="15" t="s">
        <v>25</v>
      </c>
      <c r="G1325" s="17" t="s">
        <v>92</v>
      </c>
      <c r="H1325" s="17" t="s">
        <v>31</v>
      </c>
      <c r="I1325" s="17" t="s">
        <v>93</v>
      </c>
      <c r="J1325" s="18">
        <v>172466.3</v>
      </c>
      <c r="K1325" s="19">
        <v>1219909</v>
      </c>
      <c r="L1325" s="19">
        <v>75267</v>
      </c>
      <c r="M1325" s="20">
        <v>29044.3</v>
      </c>
      <c r="N1325" s="21">
        <v>206434</v>
      </c>
      <c r="O1325" s="21">
        <v>7944</v>
      </c>
      <c r="P1325" s="22">
        <v>7595.5</v>
      </c>
      <c r="Q1325" s="23">
        <v>92399</v>
      </c>
      <c r="R1325" s="23">
        <v>9</v>
      </c>
      <c r="S1325" s="24" t="s">
        <v>37</v>
      </c>
      <c r="T1325" s="25" t="s">
        <v>37</v>
      </c>
      <c r="U1325" s="25" t="s">
        <v>37</v>
      </c>
      <c r="V1325" s="18">
        <v>209106.1</v>
      </c>
      <c r="W1325" s="19">
        <v>1518742</v>
      </c>
      <c r="X1325" s="19">
        <v>83220</v>
      </c>
    </row>
    <row r="1326" spans="1:24" x14ac:dyDescent="0.2">
      <c r="A1326" s="15">
        <v>2022</v>
      </c>
      <c r="B1326" s="16">
        <v>18995</v>
      </c>
      <c r="C1326" s="17" t="s">
        <v>1184</v>
      </c>
      <c r="D1326" s="15" t="s">
        <v>39</v>
      </c>
      <c r="E1326" s="17" t="s">
        <v>40</v>
      </c>
      <c r="F1326" s="15" t="s">
        <v>25</v>
      </c>
      <c r="G1326" s="17" t="s">
        <v>192</v>
      </c>
      <c r="H1326" s="17" t="s">
        <v>41</v>
      </c>
      <c r="I1326" s="17" t="s">
        <v>340</v>
      </c>
      <c r="J1326" s="18">
        <v>0</v>
      </c>
      <c r="K1326" s="19">
        <v>0</v>
      </c>
      <c r="L1326" s="19">
        <v>0</v>
      </c>
      <c r="M1326" s="20">
        <v>246805.9</v>
      </c>
      <c r="N1326" s="21">
        <v>2642875</v>
      </c>
      <c r="O1326" s="21">
        <v>8</v>
      </c>
      <c r="P1326" s="22">
        <v>0</v>
      </c>
      <c r="Q1326" s="23">
        <v>0</v>
      </c>
      <c r="R1326" s="23">
        <v>0</v>
      </c>
      <c r="S1326" s="24">
        <v>0</v>
      </c>
      <c r="T1326" s="25">
        <v>0</v>
      </c>
      <c r="U1326" s="25">
        <v>0</v>
      </c>
      <c r="V1326" s="18">
        <v>246805.9</v>
      </c>
      <c r="W1326" s="19">
        <v>2642875</v>
      </c>
      <c r="X1326" s="19">
        <v>8</v>
      </c>
    </row>
    <row r="1327" spans="1:24" x14ac:dyDescent="0.2">
      <c r="A1327" s="15">
        <v>2022</v>
      </c>
      <c r="B1327" s="16">
        <v>18995</v>
      </c>
      <c r="C1327" s="17" t="s">
        <v>1184</v>
      </c>
      <c r="D1327" s="15" t="s">
        <v>91</v>
      </c>
      <c r="E1327" s="17" t="s">
        <v>24</v>
      </c>
      <c r="F1327" s="15" t="s">
        <v>25</v>
      </c>
      <c r="G1327" s="17" t="s">
        <v>92</v>
      </c>
      <c r="H1327" s="17" t="s">
        <v>41</v>
      </c>
      <c r="I1327" s="17" t="s">
        <v>93</v>
      </c>
      <c r="J1327" s="18">
        <v>0</v>
      </c>
      <c r="K1327" s="19">
        <v>0</v>
      </c>
      <c r="L1327" s="19">
        <v>0</v>
      </c>
      <c r="M1327" s="20">
        <v>7086.8</v>
      </c>
      <c r="N1327" s="21">
        <v>51270</v>
      </c>
      <c r="O1327" s="21">
        <v>8</v>
      </c>
      <c r="P1327" s="22">
        <v>446520.3</v>
      </c>
      <c r="Q1327" s="23">
        <v>5893726</v>
      </c>
      <c r="R1327" s="23">
        <v>193</v>
      </c>
      <c r="S1327" s="24">
        <v>0</v>
      </c>
      <c r="T1327" s="25">
        <v>0</v>
      </c>
      <c r="U1327" s="25">
        <v>0</v>
      </c>
      <c r="V1327" s="18">
        <v>453607.1</v>
      </c>
      <c r="W1327" s="19">
        <v>5944996</v>
      </c>
      <c r="X1327" s="19">
        <v>201</v>
      </c>
    </row>
    <row r="1328" spans="1:24" x14ac:dyDescent="0.2">
      <c r="A1328" s="15">
        <v>2022</v>
      </c>
      <c r="B1328" s="16">
        <v>18997</v>
      </c>
      <c r="C1328" s="17" t="s">
        <v>1185</v>
      </c>
      <c r="D1328" s="15" t="s">
        <v>23</v>
      </c>
      <c r="E1328" s="17" t="s">
        <v>24</v>
      </c>
      <c r="F1328" s="15" t="s">
        <v>25</v>
      </c>
      <c r="G1328" s="17" t="s">
        <v>161</v>
      </c>
      <c r="H1328" s="17" t="s">
        <v>51</v>
      </c>
      <c r="I1328" s="17" t="s">
        <v>32</v>
      </c>
      <c r="J1328" s="18">
        <v>110882</v>
      </c>
      <c r="K1328" s="19">
        <v>844563</v>
      </c>
      <c r="L1328" s="19">
        <v>88868</v>
      </c>
      <c r="M1328" s="20">
        <v>37099.800000000003</v>
      </c>
      <c r="N1328" s="21">
        <v>263157</v>
      </c>
      <c r="O1328" s="21">
        <v>8584</v>
      </c>
      <c r="P1328" s="22">
        <v>66161.100000000006</v>
      </c>
      <c r="Q1328" s="23">
        <v>1045012</v>
      </c>
      <c r="R1328" s="23">
        <v>123</v>
      </c>
      <c r="S1328" s="24">
        <v>0</v>
      </c>
      <c r="T1328" s="25">
        <v>0</v>
      </c>
      <c r="U1328" s="25">
        <v>0</v>
      </c>
      <c r="V1328" s="18">
        <v>214142.9</v>
      </c>
      <c r="W1328" s="19">
        <v>2152732</v>
      </c>
      <c r="X1328" s="19">
        <v>97575</v>
      </c>
    </row>
    <row r="1329" spans="1:24" x14ac:dyDescent="0.2">
      <c r="A1329" s="15">
        <v>2022</v>
      </c>
      <c r="B1329" s="16">
        <v>18997</v>
      </c>
      <c r="C1329" s="17" t="s">
        <v>1185</v>
      </c>
      <c r="D1329" s="15" t="s">
        <v>112</v>
      </c>
      <c r="E1329" s="17" t="s">
        <v>113</v>
      </c>
      <c r="F1329" s="15" t="s">
        <v>25</v>
      </c>
      <c r="G1329" s="17" t="s">
        <v>161</v>
      </c>
      <c r="H1329" s="17" t="s">
        <v>51</v>
      </c>
      <c r="I1329" s="17" t="s">
        <v>32</v>
      </c>
      <c r="J1329" s="18">
        <v>127537.60000000001</v>
      </c>
      <c r="K1329" s="19">
        <v>1765784</v>
      </c>
      <c r="L1329" s="19">
        <v>188529</v>
      </c>
      <c r="M1329" s="20">
        <v>91455.8</v>
      </c>
      <c r="N1329" s="21">
        <v>1504934</v>
      </c>
      <c r="O1329" s="21">
        <v>27924</v>
      </c>
      <c r="P1329" s="22">
        <v>34461.699999999997</v>
      </c>
      <c r="Q1329" s="23">
        <v>5377132</v>
      </c>
      <c r="R1329" s="23">
        <v>474</v>
      </c>
      <c r="S1329" s="24">
        <v>0</v>
      </c>
      <c r="T1329" s="25">
        <v>0</v>
      </c>
      <c r="U1329" s="25">
        <v>0</v>
      </c>
      <c r="V1329" s="18">
        <v>253455.1</v>
      </c>
      <c r="W1329" s="19">
        <v>8647850</v>
      </c>
      <c r="X1329" s="19">
        <v>216927</v>
      </c>
    </row>
    <row r="1330" spans="1:24" x14ac:dyDescent="0.2">
      <c r="A1330" s="15">
        <v>2022</v>
      </c>
      <c r="B1330" s="16">
        <v>19007</v>
      </c>
      <c r="C1330" s="17" t="s">
        <v>1186</v>
      </c>
      <c r="D1330" s="15" t="s">
        <v>23</v>
      </c>
      <c r="E1330" s="17" t="s">
        <v>24</v>
      </c>
      <c r="F1330" s="15" t="s">
        <v>25</v>
      </c>
      <c r="G1330" s="17" t="s">
        <v>26</v>
      </c>
      <c r="H1330" s="17" t="s">
        <v>31</v>
      </c>
      <c r="I1330" s="17" t="s">
        <v>28</v>
      </c>
      <c r="J1330" s="18">
        <v>69058</v>
      </c>
      <c r="K1330" s="19">
        <v>570989</v>
      </c>
      <c r="L1330" s="19">
        <v>36797</v>
      </c>
      <c r="M1330" s="20">
        <v>41400</v>
      </c>
      <c r="N1330" s="21">
        <v>316186</v>
      </c>
      <c r="O1330" s="21">
        <v>8303</v>
      </c>
      <c r="P1330" s="22">
        <v>18685</v>
      </c>
      <c r="Q1330" s="23">
        <v>228860</v>
      </c>
      <c r="R1330" s="23">
        <v>20</v>
      </c>
      <c r="S1330" s="24">
        <v>0</v>
      </c>
      <c r="T1330" s="25">
        <v>0</v>
      </c>
      <c r="U1330" s="25">
        <v>0</v>
      </c>
      <c r="V1330" s="18">
        <v>129143</v>
      </c>
      <c r="W1330" s="19">
        <v>1116035</v>
      </c>
      <c r="X1330" s="19">
        <v>45120</v>
      </c>
    </row>
    <row r="1331" spans="1:24" x14ac:dyDescent="0.2">
      <c r="A1331" s="15">
        <v>2022</v>
      </c>
      <c r="B1331" s="16">
        <v>19107</v>
      </c>
      <c r="C1331" s="17" t="s">
        <v>1187</v>
      </c>
      <c r="D1331" s="15" t="s">
        <v>39</v>
      </c>
      <c r="E1331" s="17" t="s">
        <v>40</v>
      </c>
      <c r="F1331" s="15" t="s">
        <v>25</v>
      </c>
      <c r="G1331" s="17" t="s">
        <v>201</v>
      </c>
      <c r="H1331" s="17" t="s">
        <v>41</v>
      </c>
      <c r="I1331" s="17" t="s">
        <v>136</v>
      </c>
      <c r="J1331" s="18">
        <v>0</v>
      </c>
      <c r="K1331" s="19">
        <v>0</v>
      </c>
      <c r="L1331" s="19">
        <v>0</v>
      </c>
      <c r="M1331" s="20">
        <v>84121.2</v>
      </c>
      <c r="N1331" s="21">
        <v>942931</v>
      </c>
      <c r="O1331" s="21">
        <v>748</v>
      </c>
      <c r="P1331" s="22">
        <v>4334.3</v>
      </c>
      <c r="Q1331" s="23">
        <v>48584</v>
      </c>
      <c r="R1331" s="23">
        <v>39</v>
      </c>
      <c r="S1331" s="24" t="s">
        <v>37</v>
      </c>
      <c r="T1331" s="25" t="s">
        <v>37</v>
      </c>
      <c r="U1331" s="25" t="s">
        <v>37</v>
      </c>
      <c r="V1331" s="18">
        <v>88455.5</v>
      </c>
      <c r="W1331" s="19">
        <v>991515</v>
      </c>
      <c r="X1331" s="19">
        <v>787</v>
      </c>
    </row>
    <row r="1332" spans="1:24" x14ac:dyDescent="0.2">
      <c r="A1332" s="15">
        <v>2022</v>
      </c>
      <c r="B1332" s="16">
        <v>19107</v>
      </c>
      <c r="C1332" s="17" t="s">
        <v>1187</v>
      </c>
      <c r="D1332" s="15" t="s">
        <v>39</v>
      </c>
      <c r="E1332" s="17" t="s">
        <v>40</v>
      </c>
      <c r="F1332" s="15" t="s">
        <v>25</v>
      </c>
      <c r="G1332" s="17" t="s">
        <v>510</v>
      </c>
      <c r="H1332" s="17" t="s">
        <v>41</v>
      </c>
      <c r="I1332" s="17" t="s">
        <v>32</v>
      </c>
      <c r="J1332" s="18">
        <v>0</v>
      </c>
      <c r="K1332" s="19">
        <v>0</v>
      </c>
      <c r="L1332" s="19">
        <v>0</v>
      </c>
      <c r="M1332" s="20">
        <v>85334.1</v>
      </c>
      <c r="N1332" s="21">
        <v>1163310</v>
      </c>
      <c r="O1332" s="21">
        <v>96</v>
      </c>
      <c r="P1332" s="22">
        <v>0</v>
      </c>
      <c r="Q1332" s="23">
        <v>0</v>
      </c>
      <c r="R1332" s="23">
        <v>0</v>
      </c>
      <c r="S1332" s="24">
        <v>14787.3</v>
      </c>
      <c r="T1332" s="25">
        <v>272855</v>
      </c>
      <c r="U1332" s="25">
        <v>1</v>
      </c>
      <c r="V1332" s="18">
        <v>100121.4</v>
      </c>
      <c r="W1332" s="19">
        <v>1436165</v>
      </c>
      <c r="X1332" s="19">
        <v>97</v>
      </c>
    </row>
    <row r="1333" spans="1:24" x14ac:dyDescent="0.2">
      <c r="A1333" s="15">
        <v>2022</v>
      </c>
      <c r="B1333" s="16">
        <v>19107</v>
      </c>
      <c r="C1333" s="17" t="s">
        <v>1187</v>
      </c>
      <c r="D1333" s="15" t="s">
        <v>39</v>
      </c>
      <c r="E1333" s="17" t="s">
        <v>40</v>
      </c>
      <c r="F1333" s="15" t="s">
        <v>25</v>
      </c>
      <c r="G1333" s="17" t="s">
        <v>160</v>
      </c>
      <c r="H1333" s="17" t="s">
        <v>41</v>
      </c>
      <c r="I1333" s="17" t="s">
        <v>32</v>
      </c>
      <c r="J1333" s="18">
        <v>0</v>
      </c>
      <c r="K1333" s="19">
        <v>0</v>
      </c>
      <c r="L1333" s="19">
        <v>0</v>
      </c>
      <c r="M1333" s="20">
        <v>8454.2999999999993</v>
      </c>
      <c r="N1333" s="21">
        <v>136908</v>
      </c>
      <c r="O1333" s="21">
        <v>72</v>
      </c>
      <c r="P1333" s="22">
        <v>1077</v>
      </c>
      <c r="Q1333" s="23">
        <v>17441</v>
      </c>
      <c r="R1333" s="23">
        <v>9</v>
      </c>
      <c r="S1333" s="24">
        <v>0</v>
      </c>
      <c r="T1333" s="25">
        <v>0</v>
      </c>
      <c r="U1333" s="25">
        <v>0</v>
      </c>
      <c r="V1333" s="18">
        <v>9531.2999999999993</v>
      </c>
      <c r="W1333" s="19">
        <v>154349</v>
      </c>
      <c r="X1333" s="19">
        <v>81</v>
      </c>
    </row>
    <row r="1334" spans="1:24" x14ac:dyDescent="0.2">
      <c r="A1334" s="15">
        <v>2022</v>
      </c>
      <c r="B1334" s="16">
        <v>19107</v>
      </c>
      <c r="C1334" s="17" t="s">
        <v>1187</v>
      </c>
      <c r="D1334" s="15" t="s">
        <v>39</v>
      </c>
      <c r="E1334" s="17" t="s">
        <v>40</v>
      </c>
      <c r="F1334" s="15" t="s">
        <v>25</v>
      </c>
      <c r="G1334" s="17" t="s">
        <v>124</v>
      </c>
      <c r="H1334" s="17" t="s">
        <v>41</v>
      </c>
      <c r="I1334" s="17" t="s">
        <v>36</v>
      </c>
      <c r="J1334" s="18">
        <v>0</v>
      </c>
      <c r="K1334" s="19">
        <v>0</v>
      </c>
      <c r="L1334" s="19">
        <v>0</v>
      </c>
      <c r="M1334" s="20">
        <v>189523.7</v>
      </c>
      <c r="N1334" s="21">
        <v>2442112</v>
      </c>
      <c r="O1334" s="21">
        <v>529</v>
      </c>
      <c r="P1334" s="22">
        <v>59849.599999999999</v>
      </c>
      <c r="Q1334" s="23">
        <v>771193</v>
      </c>
      <c r="R1334" s="23">
        <v>167</v>
      </c>
      <c r="S1334" s="24">
        <v>0</v>
      </c>
      <c r="T1334" s="25">
        <v>0</v>
      </c>
      <c r="U1334" s="25">
        <v>0</v>
      </c>
      <c r="V1334" s="18">
        <v>249373.3</v>
      </c>
      <c r="W1334" s="19">
        <v>3213305</v>
      </c>
      <c r="X1334" s="19">
        <v>696</v>
      </c>
    </row>
    <row r="1335" spans="1:24" x14ac:dyDescent="0.2">
      <c r="A1335" s="15">
        <v>2022</v>
      </c>
      <c r="B1335" s="16">
        <v>19107</v>
      </c>
      <c r="C1335" s="17" t="s">
        <v>1187</v>
      </c>
      <c r="D1335" s="15" t="s">
        <v>39</v>
      </c>
      <c r="E1335" s="17" t="s">
        <v>40</v>
      </c>
      <c r="F1335" s="15" t="s">
        <v>25</v>
      </c>
      <c r="G1335" s="17" t="s">
        <v>203</v>
      </c>
      <c r="H1335" s="17" t="s">
        <v>41</v>
      </c>
      <c r="I1335" s="17" t="s">
        <v>136</v>
      </c>
      <c r="J1335" s="18">
        <v>0</v>
      </c>
      <c r="K1335" s="19">
        <v>0</v>
      </c>
      <c r="L1335" s="19">
        <v>0</v>
      </c>
      <c r="M1335" s="20">
        <v>201727.9</v>
      </c>
      <c r="N1335" s="21">
        <v>1908680</v>
      </c>
      <c r="O1335" s="21">
        <v>1348</v>
      </c>
      <c r="P1335" s="22">
        <v>30667.5</v>
      </c>
      <c r="Q1335" s="23">
        <v>290260</v>
      </c>
      <c r="R1335" s="23">
        <v>205</v>
      </c>
      <c r="S1335" s="24">
        <v>0</v>
      </c>
      <c r="T1335" s="25">
        <v>0</v>
      </c>
      <c r="U1335" s="25">
        <v>0</v>
      </c>
      <c r="V1335" s="18">
        <v>232395.4</v>
      </c>
      <c r="W1335" s="19">
        <v>2198940</v>
      </c>
      <c r="X1335" s="19">
        <v>1553</v>
      </c>
    </row>
    <row r="1336" spans="1:24" x14ac:dyDescent="0.2">
      <c r="A1336" s="15">
        <v>2022</v>
      </c>
      <c r="B1336" s="16">
        <v>19107</v>
      </c>
      <c r="C1336" s="17" t="s">
        <v>1187</v>
      </c>
      <c r="D1336" s="15" t="s">
        <v>39</v>
      </c>
      <c r="E1336" s="17" t="s">
        <v>40</v>
      </c>
      <c r="F1336" s="15" t="s">
        <v>25</v>
      </c>
      <c r="G1336" s="17" t="s">
        <v>30</v>
      </c>
      <c r="H1336" s="17" t="s">
        <v>41</v>
      </c>
      <c r="I1336" s="17" t="s">
        <v>32</v>
      </c>
      <c r="J1336" s="18">
        <v>0</v>
      </c>
      <c r="K1336" s="19">
        <v>0</v>
      </c>
      <c r="L1336" s="19">
        <v>0</v>
      </c>
      <c r="M1336" s="20">
        <v>113552.3</v>
      </c>
      <c r="N1336" s="21">
        <v>1604812</v>
      </c>
      <c r="O1336" s="21">
        <v>1019</v>
      </c>
      <c r="P1336" s="22">
        <v>8024</v>
      </c>
      <c r="Q1336" s="23">
        <v>113402</v>
      </c>
      <c r="R1336" s="23">
        <v>72</v>
      </c>
      <c r="S1336" s="24">
        <v>0</v>
      </c>
      <c r="T1336" s="25">
        <v>0</v>
      </c>
      <c r="U1336" s="25">
        <v>0</v>
      </c>
      <c r="V1336" s="18">
        <v>121576.3</v>
      </c>
      <c r="W1336" s="19">
        <v>1718214</v>
      </c>
      <c r="X1336" s="19">
        <v>1091</v>
      </c>
    </row>
    <row r="1337" spans="1:24" x14ac:dyDescent="0.2">
      <c r="A1337" s="15">
        <v>2022</v>
      </c>
      <c r="B1337" s="16">
        <v>19107</v>
      </c>
      <c r="C1337" s="17" t="s">
        <v>1187</v>
      </c>
      <c r="D1337" s="15" t="s">
        <v>39</v>
      </c>
      <c r="E1337" s="17" t="s">
        <v>40</v>
      </c>
      <c r="F1337" s="15" t="s">
        <v>25</v>
      </c>
      <c r="G1337" s="17" t="s">
        <v>134</v>
      </c>
      <c r="H1337" s="17" t="s">
        <v>41</v>
      </c>
      <c r="I1337" s="17" t="s">
        <v>136</v>
      </c>
      <c r="J1337" s="18">
        <v>0</v>
      </c>
      <c r="K1337" s="19">
        <v>0</v>
      </c>
      <c r="L1337" s="19">
        <v>0</v>
      </c>
      <c r="M1337" s="20">
        <v>28079.3</v>
      </c>
      <c r="N1337" s="21">
        <v>382318</v>
      </c>
      <c r="O1337" s="21">
        <v>396</v>
      </c>
      <c r="P1337" s="22">
        <v>9611</v>
      </c>
      <c r="Q1337" s="23">
        <v>130861</v>
      </c>
      <c r="R1337" s="23">
        <v>136</v>
      </c>
      <c r="S1337" s="24">
        <v>0</v>
      </c>
      <c r="T1337" s="25">
        <v>0</v>
      </c>
      <c r="U1337" s="25">
        <v>0</v>
      </c>
      <c r="V1337" s="18">
        <v>37690.300000000003</v>
      </c>
      <c r="W1337" s="19">
        <v>513179</v>
      </c>
      <c r="X1337" s="19">
        <v>532</v>
      </c>
    </row>
    <row r="1338" spans="1:24" x14ac:dyDescent="0.2">
      <c r="A1338" s="15">
        <v>2022</v>
      </c>
      <c r="B1338" s="16">
        <v>19107</v>
      </c>
      <c r="C1338" s="17" t="s">
        <v>1187</v>
      </c>
      <c r="D1338" s="15" t="s">
        <v>39</v>
      </c>
      <c r="E1338" s="17" t="s">
        <v>40</v>
      </c>
      <c r="F1338" s="15" t="s">
        <v>25</v>
      </c>
      <c r="G1338" s="17" t="s">
        <v>511</v>
      </c>
      <c r="H1338" s="17" t="s">
        <v>41</v>
      </c>
      <c r="I1338" s="17" t="s">
        <v>136</v>
      </c>
      <c r="J1338" s="18">
        <v>0</v>
      </c>
      <c r="K1338" s="19">
        <v>0</v>
      </c>
      <c r="L1338" s="19">
        <v>0</v>
      </c>
      <c r="M1338" s="20">
        <v>30179.599999999999</v>
      </c>
      <c r="N1338" s="21">
        <v>332419</v>
      </c>
      <c r="O1338" s="21">
        <v>841</v>
      </c>
      <c r="P1338" s="22">
        <v>6181.4</v>
      </c>
      <c r="Q1338" s="23">
        <v>68086</v>
      </c>
      <c r="R1338" s="23">
        <v>172</v>
      </c>
      <c r="S1338" s="24">
        <v>0</v>
      </c>
      <c r="T1338" s="25">
        <v>0</v>
      </c>
      <c r="U1338" s="25">
        <v>0</v>
      </c>
      <c r="V1338" s="18">
        <v>36361</v>
      </c>
      <c r="W1338" s="19">
        <v>400505</v>
      </c>
      <c r="X1338" s="19">
        <v>1013</v>
      </c>
    </row>
    <row r="1339" spans="1:24" x14ac:dyDescent="0.2">
      <c r="A1339" s="15">
        <v>2022</v>
      </c>
      <c r="B1339" s="16">
        <v>19107</v>
      </c>
      <c r="C1339" s="17" t="s">
        <v>1187</v>
      </c>
      <c r="D1339" s="15" t="s">
        <v>39</v>
      </c>
      <c r="E1339" s="17" t="s">
        <v>40</v>
      </c>
      <c r="F1339" s="15" t="s">
        <v>25</v>
      </c>
      <c r="G1339" s="17" t="s">
        <v>122</v>
      </c>
      <c r="H1339" s="17" t="s">
        <v>41</v>
      </c>
      <c r="I1339" s="17" t="s">
        <v>32</v>
      </c>
      <c r="J1339" s="18">
        <v>0</v>
      </c>
      <c r="K1339" s="19">
        <v>0</v>
      </c>
      <c r="L1339" s="19">
        <v>0</v>
      </c>
      <c r="M1339" s="20">
        <v>149325.6</v>
      </c>
      <c r="N1339" s="21">
        <v>1630918</v>
      </c>
      <c r="O1339" s="21">
        <v>648</v>
      </c>
      <c r="P1339" s="22">
        <v>9026</v>
      </c>
      <c r="Q1339" s="23">
        <v>98581</v>
      </c>
      <c r="R1339" s="23">
        <v>39</v>
      </c>
      <c r="S1339" s="24">
        <v>0</v>
      </c>
      <c r="T1339" s="25">
        <v>0</v>
      </c>
      <c r="U1339" s="25">
        <v>0</v>
      </c>
      <c r="V1339" s="18">
        <v>158351.6</v>
      </c>
      <c r="W1339" s="19">
        <v>1729499</v>
      </c>
      <c r="X1339" s="19">
        <v>687</v>
      </c>
    </row>
    <row r="1340" spans="1:24" x14ac:dyDescent="0.2">
      <c r="A1340" s="15">
        <v>2022</v>
      </c>
      <c r="B1340" s="16">
        <v>19107</v>
      </c>
      <c r="C1340" s="17" t="s">
        <v>1187</v>
      </c>
      <c r="D1340" s="15" t="s">
        <v>39</v>
      </c>
      <c r="E1340" s="17" t="s">
        <v>40</v>
      </c>
      <c r="F1340" s="15" t="s">
        <v>25</v>
      </c>
      <c r="G1340" s="17" t="s">
        <v>42</v>
      </c>
      <c r="H1340" s="17" t="s">
        <v>41</v>
      </c>
      <c r="I1340" s="17" t="s">
        <v>43</v>
      </c>
      <c r="J1340" s="18">
        <v>0</v>
      </c>
      <c r="K1340" s="19">
        <v>0</v>
      </c>
      <c r="L1340" s="19">
        <v>0</v>
      </c>
      <c r="M1340" s="20">
        <v>274632.8</v>
      </c>
      <c r="N1340" s="21">
        <v>3962848</v>
      </c>
      <c r="O1340" s="21">
        <v>1657</v>
      </c>
      <c r="P1340" s="22">
        <v>34290.5</v>
      </c>
      <c r="Q1340" s="23">
        <v>497789</v>
      </c>
      <c r="R1340" s="23">
        <v>207</v>
      </c>
      <c r="S1340" s="24">
        <v>0</v>
      </c>
      <c r="T1340" s="25">
        <v>0</v>
      </c>
      <c r="U1340" s="25">
        <v>0</v>
      </c>
      <c r="V1340" s="18">
        <v>308923.3</v>
      </c>
      <c r="W1340" s="19">
        <v>4460637</v>
      </c>
      <c r="X1340" s="19">
        <v>1864</v>
      </c>
    </row>
    <row r="1341" spans="1:24" x14ac:dyDescent="0.2">
      <c r="A1341" s="15">
        <v>2022</v>
      </c>
      <c r="B1341" s="16">
        <v>19107</v>
      </c>
      <c r="C1341" s="17" t="s">
        <v>1187</v>
      </c>
      <c r="D1341" s="15" t="s">
        <v>39</v>
      </c>
      <c r="E1341" s="17" t="s">
        <v>40</v>
      </c>
      <c r="F1341" s="15" t="s">
        <v>25</v>
      </c>
      <c r="G1341" s="17" t="s">
        <v>161</v>
      </c>
      <c r="H1341" s="17" t="s">
        <v>41</v>
      </c>
      <c r="I1341" s="17" t="s">
        <v>32</v>
      </c>
      <c r="J1341" s="18">
        <v>0</v>
      </c>
      <c r="K1341" s="19">
        <v>0</v>
      </c>
      <c r="L1341" s="19">
        <v>0</v>
      </c>
      <c r="M1341" s="20">
        <v>242362.7</v>
      </c>
      <c r="N1341" s="21">
        <v>4381492</v>
      </c>
      <c r="O1341" s="21">
        <v>3380</v>
      </c>
      <c r="P1341" s="22">
        <v>82956.3</v>
      </c>
      <c r="Q1341" s="23">
        <v>1499705</v>
      </c>
      <c r="R1341" s="23">
        <v>1157</v>
      </c>
      <c r="S1341" s="24">
        <v>0</v>
      </c>
      <c r="T1341" s="25">
        <v>0</v>
      </c>
      <c r="U1341" s="25">
        <v>0</v>
      </c>
      <c r="V1341" s="18">
        <v>325319</v>
      </c>
      <c r="W1341" s="19">
        <v>5881197</v>
      </c>
      <c r="X1341" s="19">
        <v>4537</v>
      </c>
    </row>
    <row r="1342" spans="1:24" x14ac:dyDescent="0.2">
      <c r="A1342" s="15">
        <v>2022</v>
      </c>
      <c r="B1342" s="16">
        <v>19107</v>
      </c>
      <c r="C1342" s="17" t="s">
        <v>1187</v>
      </c>
      <c r="D1342" s="15" t="s">
        <v>39</v>
      </c>
      <c r="E1342" s="17" t="s">
        <v>40</v>
      </c>
      <c r="F1342" s="15" t="s">
        <v>25</v>
      </c>
      <c r="G1342" s="17" t="s">
        <v>44</v>
      </c>
      <c r="H1342" s="17" t="s">
        <v>41</v>
      </c>
      <c r="I1342" s="17" t="s">
        <v>32</v>
      </c>
      <c r="J1342" s="18">
        <v>0</v>
      </c>
      <c r="K1342" s="19">
        <v>0</v>
      </c>
      <c r="L1342" s="19">
        <v>0</v>
      </c>
      <c r="M1342" s="20">
        <v>283061.7</v>
      </c>
      <c r="N1342" s="21">
        <v>4399086</v>
      </c>
      <c r="O1342" s="21">
        <v>3084</v>
      </c>
      <c r="P1342" s="22">
        <v>28337.3</v>
      </c>
      <c r="Q1342" s="23">
        <v>440393</v>
      </c>
      <c r="R1342" s="23">
        <v>309</v>
      </c>
      <c r="S1342" s="24">
        <v>0</v>
      </c>
      <c r="T1342" s="25">
        <v>0</v>
      </c>
      <c r="U1342" s="25">
        <v>0</v>
      </c>
      <c r="V1342" s="18">
        <v>311399</v>
      </c>
      <c r="W1342" s="19">
        <v>4839479</v>
      </c>
      <c r="X1342" s="19">
        <v>3393</v>
      </c>
    </row>
    <row r="1343" spans="1:24" x14ac:dyDescent="0.2">
      <c r="A1343" s="15">
        <v>2022</v>
      </c>
      <c r="B1343" s="16">
        <v>19107</v>
      </c>
      <c r="C1343" s="17" t="s">
        <v>1187</v>
      </c>
      <c r="D1343" s="15" t="s">
        <v>39</v>
      </c>
      <c r="E1343" s="17" t="s">
        <v>40</v>
      </c>
      <c r="F1343" s="15" t="s">
        <v>25</v>
      </c>
      <c r="G1343" s="17" t="s">
        <v>180</v>
      </c>
      <c r="H1343" s="17" t="s">
        <v>41</v>
      </c>
      <c r="I1343" s="17" t="s">
        <v>136</v>
      </c>
      <c r="J1343" s="18">
        <v>0</v>
      </c>
      <c r="K1343" s="19">
        <v>0</v>
      </c>
      <c r="L1343" s="19">
        <v>0</v>
      </c>
      <c r="M1343" s="20">
        <v>19558.400000000001</v>
      </c>
      <c r="N1343" s="21">
        <v>231102</v>
      </c>
      <c r="O1343" s="21">
        <v>379</v>
      </c>
      <c r="P1343" s="22">
        <v>2245.8000000000002</v>
      </c>
      <c r="Q1343" s="23">
        <v>26537</v>
      </c>
      <c r="R1343" s="23">
        <v>44</v>
      </c>
      <c r="S1343" s="24">
        <v>0</v>
      </c>
      <c r="T1343" s="25">
        <v>0</v>
      </c>
      <c r="U1343" s="25">
        <v>0</v>
      </c>
      <c r="V1343" s="18">
        <v>21804.2</v>
      </c>
      <c r="W1343" s="19">
        <v>257639</v>
      </c>
      <c r="X1343" s="19">
        <v>423</v>
      </c>
    </row>
    <row r="1344" spans="1:24" x14ac:dyDescent="0.2">
      <c r="A1344" s="15">
        <v>2022</v>
      </c>
      <c r="B1344" s="16">
        <v>19107</v>
      </c>
      <c r="C1344" s="17" t="s">
        <v>1187</v>
      </c>
      <c r="D1344" s="15" t="s">
        <v>91</v>
      </c>
      <c r="E1344" s="17" t="s">
        <v>24</v>
      </c>
      <c r="F1344" s="15" t="s">
        <v>25</v>
      </c>
      <c r="G1344" s="17" t="s">
        <v>92</v>
      </c>
      <c r="H1344" s="17" t="s">
        <v>41</v>
      </c>
      <c r="I1344" s="17" t="s">
        <v>93</v>
      </c>
      <c r="J1344" s="18">
        <v>0</v>
      </c>
      <c r="K1344" s="19">
        <v>0</v>
      </c>
      <c r="L1344" s="19">
        <v>0</v>
      </c>
      <c r="M1344" s="20">
        <v>865102.1</v>
      </c>
      <c r="N1344" s="21">
        <v>10707686</v>
      </c>
      <c r="O1344" s="21">
        <v>16873</v>
      </c>
      <c r="P1344" s="22">
        <v>189992</v>
      </c>
      <c r="Q1344" s="23">
        <v>2352975</v>
      </c>
      <c r="R1344" s="23">
        <v>3704</v>
      </c>
      <c r="S1344" s="24">
        <v>420.6</v>
      </c>
      <c r="T1344" s="25">
        <v>11481</v>
      </c>
      <c r="U1344" s="25">
        <v>1</v>
      </c>
      <c r="V1344" s="18">
        <v>1055514.7</v>
      </c>
      <c r="W1344" s="19">
        <v>13072142</v>
      </c>
      <c r="X1344" s="19">
        <v>20578</v>
      </c>
    </row>
    <row r="1345" spans="1:24" x14ac:dyDescent="0.2">
      <c r="A1345" s="15">
        <v>2022</v>
      </c>
      <c r="B1345" s="16">
        <v>19108</v>
      </c>
      <c r="C1345" s="17" t="s">
        <v>1188</v>
      </c>
      <c r="D1345" s="15" t="s">
        <v>23</v>
      </c>
      <c r="E1345" s="17" t="s">
        <v>24</v>
      </c>
      <c r="F1345" s="15" t="s">
        <v>25</v>
      </c>
      <c r="G1345" s="17" t="s">
        <v>67</v>
      </c>
      <c r="H1345" s="17" t="s">
        <v>31</v>
      </c>
      <c r="I1345" s="17" t="s">
        <v>32</v>
      </c>
      <c r="J1345" s="18">
        <v>37460</v>
      </c>
      <c r="K1345" s="19">
        <v>236551</v>
      </c>
      <c r="L1345" s="19">
        <v>20944</v>
      </c>
      <c r="M1345" s="20">
        <v>11052</v>
      </c>
      <c r="N1345" s="21">
        <v>91563</v>
      </c>
      <c r="O1345" s="21">
        <v>2722</v>
      </c>
      <c r="P1345" s="22">
        <v>1831</v>
      </c>
      <c r="Q1345" s="23">
        <v>21158</v>
      </c>
      <c r="R1345" s="23">
        <v>10</v>
      </c>
      <c r="S1345" s="24">
        <v>0</v>
      </c>
      <c r="T1345" s="25">
        <v>0</v>
      </c>
      <c r="U1345" s="25">
        <v>0</v>
      </c>
      <c r="V1345" s="18">
        <v>50343</v>
      </c>
      <c r="W1345" s="19">
        <v>349272</v>
      </c>
      <c r="X1345" s="19">
        <v>23676</v>
      </c>
    </row>
    <row r="1346" spans="1:24" x14ac:dyDescent="0.2">
      <c r="A1346" s="15">
        <v>2022</v>
      </c>
      <c r="B1346" s="16">
        <v>19125</v>
      </c>
      <c r="C1346" s="17" t="s">
        <v>1189</v>
      </c>
      <c r="D1346" s="15" t="s">
        <v>23</v>
      </c>
      <c r="E1346" s="17" t="s">
        <v>24</v>
      </c>
      <c r="F1346" s="15" t="s">
        <v>25</v>
      </c>
      <c r="G1346" s="17" t="s">
        <v>82</v>
      </c>
      <c r="H1346" s="17" t="s">
        <v>27</v>
      </c>
      <c r="I1346" s="17" t="s">
        <v>36</v>
      </c>
      <c r="J1346" s="18">
        <v>7028</v>
      </c>
      <c r="K1346" s="19">
        <v>62600</v>
      </c>
      <c r="L1346" s="19">
        <v>8914</v>
      </c>
      <c r="M1346" s="20">
        <v>16689</v>
      </c>
      <c r="N1346" s="21">
        <v>150482</v>
      </c>
      <c r="O1346" s="21">
        <v>3025</v>
      </c>
      <c r="P1346" s="22">
        <v>10370</v>
      </c>
      <c r="Q1346" s="23">
        <v>126985</v>
      </c>
      <c r="R1346" s="23">
        <v>40</v>
      </c>
      <c r="S1346" s="24" t="s">
        <v>37</v>
      </c>
      <c r="T1346" s="25" t="s">
        <v>37</v>
      </c>
      <c r="U1346" s="25" t="s">
        <v>37</v>
      </c>
      <c r="V1346" s="18">
        <v>34087</v>
      </c>
      <c r="W1346" s="19">
        <v>340067</v>
      </c>
      <c r="X1346" s="19">
        <v>11979</v>
      </c>
    </row>
    <row r="1347" spans="1:24" x14ac:dyDescent="0.2">
      <c r="A1347" s="15">
        <v>2022</v>
      </c>
      <c r="B1347" s="16">
        <v>19126</v>
      </c>
      <c r="C1347" s="17" t="s">
        <v>1190</v>
      </c>
      <c r="D1347" s="15" t="s">
        <v>39</v>
      </c>
      <c r="E1347" s="17" t="s">
        <v>40</v>
      </c>
      <c r="F1347" s="15" t="s">
        <v>25</v>
      </c>
      <c r="G1347" s="17" t="s">
        <v>122</v>
      </c>
      <c r="H1347" s="17" t="s">
        <v>41</v>
      </c>
      <c r="I1347" s="17" t="s">
        <v>32</v>
      </c>
      <c r="J1347" s="18">
        <v>1004</v>
      </c>
      <c r="K1347" s="19">
        <v>9167</v>
      </c>
      <c r="L1347" s="19">
        <v>691</v>
      </c>
      <c r="M1347" s="20">
        <v>3436.2</v>
      </c>
      <c r="N1347" s="21">
        <v>33973</v>
      </c>
      <c r="O1347" s="21">
        <v>413</v>
      </c>
      <c r="P1347" s="22">
        <v>0</v>
      </c>
      <c r="Q1347" s="23">
        <v>0</v>
      </c>
      <c r="R1347" s="23">
        <v>0</v>
      </c>
      <c r="S1347" s="24">
        <v>0</v>
      </c>
      <c r="T1347" s="25">
        <v>0</v>
      </c>
      <c r="U1347" s="25">
        <v>0</v>
      </c>
      <c r="V1347" s="18">
        <v>4440.2</v>
      </c>
      <c r="W1347" s="19">
        <v>43140</v>
      </c>
      <c r="X1347" s="19">
        <v>1104</v>
      </c>
    </row>
    <row r="1348" spans="1:24" x14ac:dyDescent="0.2">
      <c r="A1348" s="15">
        <v>2022</v>
      </c>
      <c r="B1348" s="16">
        <v>19126</v>
      </c>
      <c r="C1348" s="17" t="s">
        <v>1190</v>
      </c>
      <c r="D1348" s="15" t="s">
        <v>39</v>
      </c>
      <c r="E1348" s="17" t="s">
        <v>40</v>
      </c>
      <c r="F1348" s="15" t="s">
        <v>25</v>
      </c>
      <c r="G1348" s="17" t="s">
        <v>44</v>
      </c>
      <c r="H1348" s="17" t="s">
        <v>41</v>
      </c>
      <c r="I1348" s="17" t="s">
        <v>32</v>
      </c>
      <c r="J1348" s="18">
        <v>6486</v>
      </c>
      <c r="K1348" s="19">
        <v>69728</v>
      </c>
      <c r="L1348" s="19">
        <v>5607</v>
      </c>
      <c r="M1348" s="20">
        <v>6406</v>
      </c>
      <c r="N1348" s="21">
        <v>99971</v>
      </c>
      <c r="O1348" s="21">
        <v>1020</v>
      </c>
      <c r="P1348" s="22">
        <v>0</v>
      </c>
      <c r="Q1348" s="23">
        <v>0</v>
      </c>
      <c r="R1348" s="23">
        <v>0</v>
      </c>
      <c r="S1348" s="24">
        <v>0</v>
      </c>
      <c r="T1348" s="25">
        <v>0</v>
      </c>
      <c r="U1348" s="25">
        <v>0</v>
      </c>
      <c r="V1348" s="18">
        <v>12892</v>
      </c>
      <c r="W1348" s="19">
        <v>169699</v>
      </c>
      <c r="X1348" s="19">
        <v>6627</v>
      </c>
    </row>
    <row r="1349" spans="1:24" x14ac:dyDescent="0.2">
      <c r="A1349" s="15">
        <v>2022</v>
      </c>
      <c r="B1349" s="16">
        <v>19126</v>
      </c>
      <c r="C1349" s="17" t="s">
        <v>1190</v>
      </c>
      <c r="D1349" s="15" t="s">
        <v>91</v>
      </c>
      <c r="E1349" s="17" t="s">
        <v>24</v>
      </c>
      <c r="F1349" s="15" t="s">
        <v>25</v>
      </c>
      <c r="G1349" s="17" t="s">
        <v>92</v>
      </c>
      <c r="H1349" s="17" t="s">
        <v>41</v>
      </c>
      <c r="I1349" s="17" t="s">
        <v>93</v>
      </c>
      <c r="J1349" s="18">
        <v>259373</v>
      </c>
      <c r="K1349" s="19">
        <v>2035030</v>
      </c>
      <c r="L1349" s="19">
        <v>127457</v>
      </c>
      <c r="M1349" s="20">
        <v>12208</v>
      </c>
      <c r="N1349" s="21">
        <v>119447</v>
      </c>
      <c r="O1349" s="21">
        <v>2648</v>
      </c>
      <c r="P1349" s="22">
        <v>0</v>
      </c>
      <c r="Q1349" s="23">
        <v>0</v>
      </c>
      <c r="R1349" s="23">
        <v>0</v>
      </c>
      <c r="S1349" s="24">
        <v>0</v>
      </c>
      <c r="T1349" s="25">
        <v>0</v>
      </c>
      <c r="U1349" s="25">
        <v>0</v>
      </c>
      <c r="V1349" s="18">
        <v>271581</v>
      </c>
      <c r="W1349" s="19">
        <v>2154477</v>
      </c>
      <c r="X1349" s="19">
        <v>130105</v>
      </c>
    </row>
    <row r="1350" spans="1:24" x14ac:dyDescent="0.2">
      <c r="A1350" s="15">
        <v>2022</v>
      </c>
      <c r="B1350" s="16">
        <v>19149</v>
      </c>
      <c r="C1350" s="17" t="s">
        <v>1191</v>
      </c>
      <c r="D1350" s="15" t="s">
        <v>23</v>
      </c>
      <c r="E1350" s="17" t="s">
        <v>24</v>
      </c>
      <c r="F1350" s="15" t="s">
        <v>25</v>
      </c>
      <c r="G1350" s="17" t="s">
        <v>98</v>
      </c>
      <c r="H1350" s="17" t="s">
        <v>27</v>
      </c>
      <c r="I1350" s="17" t="s">
        <v>28</v>
      </c>
      <c r="J1350" s="18">
        <v>3022</v>
      </c>
      <c r="K1350" s="19">
        <v>23966</v>
      </c>
      <c r="L1350" s="19">
        <v>1946</v>
      </c>
      <c r="M1350" s="20">
        <v>3832</v>
      </c>
      <c r="N1350" s="21">
        <v>30851</v>
      </c>
      <c r="O1350" s="21">
        <v>497</v>
      </c>
      <c r="P1350" s="22">
        <v>832</v>
      </c>
      <c r="Q1350" s="23">
        <v>8717</v>
      </c>
      <c r="R1350" s="23">
        <v>1</v>
      </c>
      <c r="S1350" s="24">
        <v>0</v>
      </c>
      <c r="T1350" s="25">
        <v>0</v>
      </c>
      <c r="U1350" s="25">
        <v>0</v>
      </c>
      <c r="V1350" s="18">
        <v>7686</v>
      </c>
      <c r="W1350" s="19">
        <v>63534</v>
      </c>
      <c r="X1350" s="19">
        <v>2444</v>
      </c>
    </row>
    <row r="1351" spans="1:24" x14ac:dyDescent="0.2">
      <c r="A1351" s="15">
        <v>2022</v>
      </c>
      <c r="B1351" s="16">
        <v>19154</v>
      </c>
      <c r="C1351" s="17" t="s">
        <v>1192</v>
      </c>
      <c r="D1351" s="15" t="s">
        <v>23</v>
      </c>
      <c r="E1351" s="17" t="s">
        <v>24</v>
      </c>
      <c r="F1351" s="15" t="s">
        <v>25</v>
      </c>
      <c r="G1351" s="17" t="s">
        <v>65</v>
      </c>
      <c r="H1351" s="17" t="s">
        <v>31</v>
      </c>
      <c r="I1351" s="17" t="s">
        <v>28</v>
      </c>
      <c r="J1351" s="18">
        <v>21465</v>
      </c>
      <c r="K1351" s="19">
        <v>156534</v>
      </c>
      <c r="L1351" s="19">
        <v>12740</v>
      </c>
      <c r="M1351" s="20">
        <v>12203</v>
      </c>
      <c r="N1351" s="21">
        <v>85486</v>
      </c>
      <c r="O1351" s="21">
        <v>3057</v>
      </c>
      <c r="P1351" s="22">
        <v>0</v>
      </c>
      <c r="Q1351" s="23">
        <v>0</v>
      </c>
      <c r="R1351" s="23">
        <v>0</v>
      </c>
      <c r="S1351" s="24">
        <v>0</v>
      </c>
      <c r="T1351" s="25">
        <v>0</v>
      </c>
      <c r="U1351" s="25">
        <v>0</v>
      </c>
      <c r="V1351" s="18">
        <v>33668</v>
      </c>
      <c r="W1351" s="19">
        <v>242020</v>
      </c>
      <c r="X1351" s="19">
        <v>15797</v>
      </c>
    </row>
    <row r="1352" spans="1:24" x14ac:dyDescent="0.2">
      <c r="A1352" s="15">
        <v>2022</v>
      </c>
      <c r="B1352" s="16">
        <v>19154</v>
      </c>
      <c r="C1352" s="17" t="s">
        <v>1192</v>
      </c>
      <c r="D1352" s="15" t="s">
        <v>23</v>
      </c>
      <c r="E1352" s="17" t="s">
        <v>24</v>
      </c>
      <c r="F1352" s="15" t="s">
        <v>25</v>
      </c>
      <c r="G1352" s="17" t="s">
        <v>67</v>
      </c>
      <c r="H1352" s="17" t="s">
        <v>31</v>
      </c>
      <c r="I1352" s="17" t="s">
        <v>28</v>
      </c>
      <c r="J1352" s="18">
        <v>2049</v>
      </c>
      <c r="K1352" s="19">
        <v>14332</v>
      </c>
      <c r="L1352" s="19">
        <v>1475</v>
      </c>
      <c r="M1352" s="20">
        <v>198</v>
      </c>
      <c r="N1352" s="21">
        <v>1060</v>
      </c>
      <c r="O1352" s="21">
        <v>206</v>
      </c>
      <c r="P1352" s="22">
        <v>0</v>
      </c>
      <c r="Q1352" s="23">
        <v>0</v>
      </c>
      <c r="R1352" s="23">
        <v>0</v>
      </c>
      <c r="S1352" s="24">
        <v>0</v>
      </c>
      <c r="T1352" s="25">
        <v>0</v>
      </c>
      <c r="U1352" s="25">
        <v>0</v>
      </c>
      <c r="V1352" s="18">
        <v>2247</v>
      </c>
      <c r="W1352" s="19">
        <v>15392</v>
      </c>
      <c r="X1352" s="19">
        <v>1681</v>
      </c>
    </row>
    <row r="1353" spans="1:24" x14ac:dyDescent="0.2">
      <c r="A1353" s="15">
        <v>2022</v>
      </c>
      <c r="B1353" s="16">
        <v>19154</v>
      </c>
      <c r="C1353" s="17" t="s">
        <v>1192</v>
      </c>
      <c r="D1353" s="15" t="s">
        <v>23</v>
      </c>
      <c r="E1353" s="17" t="s">
        <v>24</v>
      </c>
      <c r="F1353" s="15" t="s">
        <v>25</v>
      </c>
      <c r="G1353" s="17" t="s">
        <v>98</v>
      </c>
      <c r="H1353" s="17" t="s">
        <v>31</v>
      </c>
      <c r="I1353" s="17" t="s">
        <v>28</v>
      </c>
      <c r="J1353" s="18">
        <v>4613</v>
      </c>
      <c r="K1353" s="19">
        <v>33690</v>
      </c>
      <c r="L1353" s="19">
        <v>2726</v>
      </c>
      <c r="M1353" s="20">
        <v>2181</v>
      </c>
      <c r="N1353" s="21">
        <v>14609</v>
      </c>
      <c r="O1353" s="21">
        <v>623</v>
      </c>
      <c r="P1353" s="22">
        <v>0</v>
      </c>
      <c r="Q1353" s="23">
        <v>0</v>
      </c>
      <c r="R1353" s="23">
        <v>0</v>
      </c>
      <c r="S1353" s="24">
        <v>0</v>
      </c>
      <c r="T1353" s="25">
        <v>0</v>
      </c>
      <c r="U1353" s="25">
        <v>0</v>
      </c>
      <c r="V1353" s="18">
        <v>6794</v>
      </c>
      <c r="W1353" s="19">
        <v>48299</v>
      </c>
      <c r="X1353" s="19">
        <v>3349</v>
      </c>
    </row>
    <row r="1354" spans="1:24" x14ac:dyDescent="0.2">
      <c r="A1354" s="15">
        <v>2022</v>
      </c>
      <c r="B1354" s="16">
        <v>19156</v>
      </c>
      <c r="C1354" s="17" t="s">
        <v>1193</v>
      </c>
      <c r="D1354" s="15" t="s">
        <v>23</v>
      </c>
      <c r="E1354" s="17" t="s">
        <v>24</v>
      </c>
      <c r="F1354" s="15" t="s">
        <v>25</v>
      </c>
      <c r="G1354" s="17" t="s">
        <v>439</v>
      </c>
      <c r="H1354" s="17" t="s">
        <v>31</v>
      </c>
      <c r="I1354" s="17" t="s">
        <v>210</v>
      </c>
      <c r="J1354" s="18">
        <v>62.4</v>
      </c>
      <c r="K1354" s="19">
        <v>484</v>
      </c>
      <c r="L1354" s="19">
        <v>51</v>
      </c>
      <c r="M1354" s="20">
        <v>22.5</v>
      </c>
      <c r="N1354" s="21">
        <v>124</v>
      </c>
      <c r="O1354" s="21">
        <v>23</v>
      </c>
      <c r="P1354" s="22">
        <v>5315.6</v>
      </c>
      <c r="Q1354" s="23">
        <v>76105</v>
      </c>
      <c r="R1354" s="23">
        <v>104</v>
      </c>
      <c r="S1354" s="24">
        <v>0</v>
      </c>
      <c r="T1354" s="25">
        <v>0</v>
      </c>
      <c r="U1354" s="25">
        <v>0</v>
      </c>
      <c r="V1354" s="18">
        <v>5400.5</v>
      </c>
      <c r="W1354" s="19">
        <v>76713</v>
      </c>
      <c r="X1354" s="19">
        <v>178</v>
      </c>
    </row>
    <row r="1355" spans="1:24" x14ac:dyDescent="0.2">
      <c r="A1355" s="15">
        <v>2022</v>
      </c>
      <c r="B1355" s="16">
        <v>19156</v>
      </c>
      <c r="C1355" s="17" t="s">
        <v>1193</v>
      </c>
      <c r="D1355" s="15" t="s">
        <v>23</v>
      </c>
      <c r="E1355" s="17" t="s">
        <v>24</v>
      </c>
      <c r="F1355" s="15" t="s">
        <v>25</v>
      </c>
      <c r="G1355" s="17" t="s">
        <v>273</v>
      </c>
      <c r="H1355" s="17" t="s">
        <v>31</v>
      </c>
      <c r="I1355" s="17" t="s">
        <v>210</v>
      </c>
      <c r="J1355" s="18">
        <v>26681.200000000001</v>
      </c>
      <c r="K1355" s="19">
        <v>230244</v>
      </c>
      <c r="L1355" s="19">
        <v>15737</v>
      </c>
      <c r="M1355" s="20">
        <v>60045.2</v>
      </c>
      <c r="N1355" s="21">
        <v>617349</v>
      </c>
      <c r="O1355" s="21">
        <v>7413</v>
      </c>
      <c r="P1355" s="22">
        <v>77941.8</v>
      </c>
      <c r="Q1355" s="23">
        <v>1110253</v>
      </c>
      <c r="R1355" s="23">
        <v>3887</v>
      </c>
      <c r="S1355" s="24">
        <v>0</v>
      </c>
      <c r="T1355" s="25">
        <v>0</v>
      </c>
      <c r="U1355" s="25">
        <v>0</v>
      </c>
      <c r="V1355" s="18">
        <v>164668.20000000001</v>
      </c>
      <c r="W1355" s="19">
        <v>1957846</v>
      </c>
      <c r="X1355" s="19">
        <v>27037</v>
      </c>
    </row>
    <row r="1356" spans="1:24" x14ac:dyDescent="0.2">
      <c r="A1356" s="15">
        <v>2022</v>
      </c>
      <c r="B1356" s="16">
        <v>19157</v>
      </c>
      <c r="C1356" s="17" t="s">
        <v>1194</v>
      </c>
      <c r="D1356" s="15" t="s">
        <v>23</v>
      </c>
      <c r="E1356" s="17" t="s">
        <v>24</v>
      </c>
      <c r="F1356" s="15" t="s">
        <v>25</v>
      </c>
      <c r="G1356" s="17" t="s">
        <v>87</v>
      </c>
      <c r="H1356" s="17" t="s">
        <v>31</v>
      </c>
      <c r="I1356" s="17" t="s">
        <v>36</v>
      </c>
      <c r="J1356" s="18">
        <v>11862.7</v>
      </c>
      <c r="K1356" s="19">
        <v>76032</v>
      </c>
      <c r="L1356" s="19">
        <v>5970</v>
      </c>
      <c r="M1356" s="20">
        <v>9261.7000000000007</v>
      </c>
      <c r="N1356" s="21">
        <v>81158</v>
      </c>
      <c r="O1356" s="21">
        <v>1228</v>
      </c>
      <c r="P1356" s="22">
        <v>5754.1</v>
      </c>
      <c r="Q1356" s="23">
        <v>66731</v>
      </c>
      <c r="R1356" s="23">
        <v>5</v>
      </c>
      <c r="S1356" s="24" t="s">
        <v>37</v>
      </c>
      <c r="T1356" s="25" t="s">
        <v>37</v>
      </c>
      <c r="U1356" s="25" t="s">
        <v>37</v>
      </c>
      <c r="V1356" s="18">
        <v>26878.5</v>
      </c>
      <c r="W1356" s="19">
        <v>223921</v>
      </c>
      <c r="X1356" s="19">
        <v>7203</v>
      </c>
    </row>
    <row r="1357" spans="1:24" x14ac:dyDescent="0.2">
      <c r="A1357" s="15">
        <v>2022</v>
      </c>
      <c r="B1357" s="16">
        <v>19157</v>
      </c>
      <c r="C1357" s="17" t="s">
        <v>1194</v>
      </c>
      <c r="D1357" s="15" t="s">
        <v>23</v>
      </c>
      <c r="E1357" s="17" t="s">
        <v>24</v>
      </c>
      <c r="F1357" s="15" t="s">
        <v>25</v>
      </c>
      <c r="G1357" s="17" t="s">
        <v>46</v>
      </c>
      <c r="H1357" s="17" t="s">
        <v>31</v>
      </c>
      <c r="I1357" s="17" t="s">
        <v>36</v>
      </c>
      <c r="J1357" s="18">
        <v>28007.599999999999</v>
      </c>
      <c r="K1357" s="19">
        <v>182332</v>
      </c>
      <c r="L1357" s="19">
        <v>15085</v>
      </c>
      <c r="M1357" s="20">
        <v>8475.6</v>
      </c>
      <c r="N1357" s="21">
        <v>71719</v>
      </c>
      <c r="O1357" s="21">
        <v>1074</v>
      </c>
      <c r="P1357" s="22">
        <v>5237.6000000000004</v>
      </c>
      <c r="Q1357" s="23">
        <v>71458</v>
      </c>
      <c r="R1357" s="23">
        <v>15</v>
      </c>
      <c r="S1357" s="24" t="s">
        <v>37</v>
      </c>
      <c r="T1357" s="25" t="s">
        <v>37</v>
      </c>
      <c r="U1357" s="25" t="s">
        <v>37</v>
      </c>
      <c r="V1357" s="18">
        <v>41720.800000000003</v>
      </c>
      <c r="W1357" s="19">
        <v>325509</v>
      </c>
      <c r="X1357" s="19">
        <v>16174</v>
      </c>
    </row>
    <row r="1358" spans="1:24" x14ac:dyDescent="0.2">
      <c r="A1358" s="15">
        <v>2022</v>
      </c>
      <c r="B1358" s="16">
        <v>19159</v>
      </c>
      <c r="C1358" s="17" t="s">
        <v>1195</v>
      </c>
      <c r="D1358" s="15" t="s">
        <v>23</v>
      </c>
      <c r="E1358" s="17" t="s">
        <v>24</v>
      </c>
      <c r="F1358" s="15" t="s">
        <v>25</v>
      </c>
      <c r="G1358" s="17" t="s">
        <v>92</v>
      </c>
      <c r="H1358" s="17" t="s">
        <v>31</v>
      </c>
      <c r="I1358" s="17" t="s">
        <v>93</v>
      </c>
      <c r="J1358" s="18">
        <v>288562</v>
      </c>
      <c r="K1358" s="19">
        <v>2096613</v>
      </c>
      <c r="L1358" s="19">
        <v>110971</v>
      </c>
      <c r="M1358" s="20">
        <v>84198</v>
      </c>
      <c r="N1358" s="21">
        <v>651224</v>
      </c>
      <c r="O1358" s="21">
        <v>19544</v>
      </c>
      <c r="P1358" s="22">
        <v>53537</v>
      </c>
      <c r="Q1358" s="23">
        <v>477684</v>
      </c>
      <c r="R1358" s="23">
        <v>1421</v>
      </c>
      <c r="S1358" s="24" t="s">
        <v>37</v>
      </c>
      <c r="T1358" s="25" t="s">
        <v>37</v>
      </c>
      <c r="U1358" s="25" t="s">
        <v>37</v>
      </c>
      <c r="V1358" s="18">
        <v>426297</v>
      </c>
      <c r="W1358" s="19">
        <v>3225521</v>
      </c>
      <c r="X1358" s="19">
        <v>131936</v>
      </c>
    </row>
    <row r="1359" spans="1:24" x14ac:dyDescent="0.2">
      <c r="A1359" s="15">
        <v>2022</v>
      </c>
      <c r="B1359" s="16">
        <v>19160</v>
      </c>
      <c r="C1359" s="17" t="s">
        <v>1196</v>
      </c>
      <c r="D1359" s="15" t="s">
        <v>23</v>
      </c>
      <c r="E1359" s="17" t="s">
        <v>24</v>
      </c>
      <c r="F1359" s="15" t="s">
        <v>25</v>
      </c>
      <c r="G1359" s="17" t="s">
        <v>311</v>
      </c>
      <c r="H1359" s="17" t="s">
        <v>31</v>
      </c>
      <c r="I1359" s="17" t="s">
        <v>77</v>
      </c>
      <c r="J1359" s="18">
        <v>8.6</v>
      </c>
      <c r="K1359" s="19">
        <v>48</v>
      </c>
      <c r="L1359" s="19">
        <v>9</v>
      </c>
      <c r="M1359" s="20">
        <v>28.9</v>
      </c>
      <c r="N1359" s="21">
        <v>122</v>
      </c>
      <c r="O1359" s="21">
        <v>39</v>
      </c>
      <c r="P1359" s="22">
        <v>0.6</v>
      </c>
      <c r="Q1359" s="23">
        <v>0</v>
      </c>
      <c r="R1359" s="23">
        <v>2</v>
      </c>
      <c r="S1359" s="24" t="s">
        <v>37</v>
      </c>
      <c r="T1359" s="25" t="s">
        <v>37</v>
      </c>
      <c r="U1359" s="25" t="s">
        <v>37</v>
      </c>
      <c r="V1359" s="18">
        <v>38.1</v>
      </c>
      <c r="W1359" s="19">
        <v>170</v>
      </c>
      <c r="X1359" s="19">
        <v>50</v>
      </c>
    </row>
    <row r="1360" spans="1:24" x14ac:dyDescent="0.2">
      <c r="A1360" s="15">
        <v>2022</v>
      </c>
      <c r="B1360" s="16">
        <v>19160</v>
      </c>
      <c r="C1360" s="17" t="s">
        <v>1196</v>
      </c>
      <c r="D1360" s="15" t="s">
        <v>23</v>
      </c>
      <c r="E1360" s="17" t="s">
        <v>24</v>
      </c>
      <c r="F1360" s="15" t="s">
        <v>25</v>
      </c>
      <c r="G1360" s="17" t="s">
        <v>76</v>
      </c>
      <c r="H1360" s="17" t="s">
        <v>31</v>
      </c>
      <c r="I1360" s="17" t="s">
        <v>77</v>
      </c>
      <c r="J1360" s="18">
        <v>1519.9</v>
      </c>
      <c r="K1360" s="19">
        <v>8964</v>
      </c>
      <c r="L1360" s="19">
        <v>1052</v>
      </c>
      <c r="M1360" s="20">
        <v>1621.1</v>
      </c>
      <c r="N1360" s="21">
        <v>9246</v>
      </c>
      <c r="O1360" s="21">
        <v>447</v>
      </c>
      <c r="P1360" s="22">
        <v>146.4</v>
      </c>
      <c r="Q1360" s="23">
        <v>909</v>
      </c>
      <c r="R1360" s="23">
        <v>28</v>
      </c>
      <c r="S1360" s="24" t="s">
        <v>37</v>
      </c>
      <c r="T1360" s="25" t="s">
        <v>37</v>
      </c>
      <c r="U1360" s="25" t="s">
        <v>37</v>
      </c>
      <c r="V1360" s="18">
        <v>3287.4</v>
      </c>
      <c r="W1360" s="19">
        <v>19119</v>
      </c>
      <c r="X1360" s="19">
        <v>1527</v>
      </c>
    </row>
    <row r="1361" spans="1:24" x14ac:dyDescent="0.2">
      <c r="A1361" s="15">
        <v>2022</v>
      </c>
      <c r="B1361" s="16">
        <v>19160</v>
      </c>
      <c r="C1361" s="17" t="s">
        <v>1196</v>
      </c>
      <c r="D1361" s="15" t="s">
        <v>23</v>
      </c>
      <c r="E1361" s="17" t="s">
        <v>24</v>
      </c>
      <c r="F1361" s="15" t="s">
        <v>25</v>
      </c>
      <c r="G1361" s="17" t="s">
        <v>258</v>
      </c>
      <c r="H1361" s="17" t="s">
        <v>31</v>
      </c>
      <c r="I1361" s="17" t="s">
        <v>77</v>
      </c>
      <c r="J1361" s="18">
        <v>2.2999999999999998</v>
      </c>
      <c r="K1361" s="19">
        <v>8</v>
      </c>
      <c r="L1361" s="19">
        <v>3</v>
      </c>
      <c r="M1361" s="20">
        <v>1.8</v>
      </c>
      <c r="N1361" s="21">
        <v>7</v>
      </c>
      <c r="O1361" s="21">
        <v>3</v>
      </c>
      <c r="P1361" s="22" t="s">
        <v>37</v>
      </c>
      <c r="Q1361" s="23" t="s">
        <v>37</v>
      </c>
      <c r="R1361" s="23" t="s">
        <v>37</v>
      </c>
      <c r="S1361" s="24" t="s">
        <v>37</v>
      </c>
      <c r="T1361" s="25" t="s">
        <v>37</v>
      </c>
      <c r="U1361" s="25" t="s">
        <v>37</v>
      </c>
      <c r="V1361" s="18">
        <v>4.0999999999999996</v>
      </c>
      <c r="W1361" s="19">
        <v>15</v>
      </c>
      <c r="X1361" s="19">
        <v>6</v>
      </c>
    </row>
    <row r="1362" spans="1:24" x14ac:dyDescent="0.2">
      <c r="A1362" s="15">
        <v>2022</v>
      </c>
      <c r="B1362" s="16">
        <v>19160</v>
      </c>
      <c r="C1362" s="17" t="s">
        <v>1196</v>
      </c>
      <c r="D1362" s="15" t="s">
        <v>23</v>
      </c>
      <c r="E1362" s="17" t="s">
        <v>24</v>
      </c>
      <c r="F1362" s="15" t="s">
        <v>25</v>
      </c>
      <c r="G1362" s="17" t="s">
        <v>78</v>
      </c>
      <c r="H1362" s="17" t="s">
        <v>31</v>
      </c>
      <c r="I1362" s="17" t="s">
        <v>77</v>
      </c>
      <c r="J1362" s="18">
        <v>22705.3</v>
      </c>
      <c r="K1362" s="19">
        <v>136703</v>
      </c>
      <c r="L1362" s="19">
        <v>13466</v>
      </c>
      <c r="M1362" s="20">
        <v>43353</v>
      </c>
      <c r="N1362" s="21">
        <v>278828</v>
      </c>
      <c r="O1362" s="21">
        <v>9836</v>
      </c>
      <c r="P1362" s="22">
        <v>40396.199999999997</v>
      </c>
      <c r="Q1362" s="23">
        <v>403219</v>
      </c>
      <c r="R1362" s="23">
        <v>2303</v>
      </c>
      <c r="S1362" s="24" t="s">
        <v>37</v>
      </c>
      <c r="T1362" s="25" t="s">
        <v>37</v>
      </c>
      <c r="U1362" s="25" t="s">
        <v>37</v>
      </c>
      <c r="V1362" s="18">
        <v>106454.5</v>
      </c>
      <c r="W1362" s="19">
        <v>818750</v>
      </c>
      <c r="X1362" s="19">
        <v>25605</v>
      </c>
    </row>
    <row r="1363" spans="1:24" x14ac:dyDescent="0.2">
      <c r="A1363" s="15">
        <v>2022</v>
      </c>
      <c r="B1363" s="16">
        <v>19160</v>
      </c>
      <c r="C1363" s="17" t="s">
        <v>1196</v>
      </c>
      <c r="D1363" s="15" t="s">
        <v>23</v>
      </c>
      <c r="E1363" s="17" t="s">
        <v>24</v>
      </c>
      <c r="F1363" s="15" t="s">
        <v>25</v>
      </c>
      <c r="G1363" s="17" t="s">
        <v>92</v>
      </c>
      <c r="H1363" s="17" t="s">
        <v>31</v>
      </c>
      <c r="I1363" s="17" t="s">
        <v>77</v>
      </c>
      <c r="J1363" s="18">
        <v>384.4</v>
      </c>
      <c r="K1363" s="19">
        <v>2364</v>
      </c>
      <c r="L1363" s="19">
        <v>205</v>
      </c>
      <c r="M1363" s="20">
        <v>1523.8</v>
      </c>
      <c r="N1363" s="21">
        <v>9277</v>
      </c>
      <c r="O1363" s="21">
        <v>175</v>
      </c>
      <c r="P1363" s="22">
        <v>176.3</v>
      </c>
      <c r="Q1363" s="23">
        <v>1154</v>
      </c>
      <c r="R1363" s="23">
        <v>15</v>
      </c>
      <c r="S1363" s="24" t="s">
        <v>37</v>
      </c>
      <c r="T1363" s="25" t="s">
        <v>37</v>
      </c>
      <c r="U1363" s="25" t="s">
        <v>37</v>
      </c>
      <c r="V1363" s="18">
        <v>2084.5</v>
      </c>
      <c r="W1363" s="19">
        <v>12795</v>
      </c>
      <c r="X1363" s="19">
        <v>395</v>
      </c>
    </row>
    <row r="1364" spans="1:24" x14ac:dyDescent="0.2">
      <c r="A1364" s="15">
        <v>2022</v>
      </c>
      <c r="B1364" s="16">
        <v>19161</v>
      </c>
      <c r="C1364" s="17" t="s">
        <v>1197</v>
      </c>
      <c r="D1364" s="15" t="s">
        <v>23</v>
      </c>
      <c r="E1364" s="17" t="s">
        <v>24</v>
      </c>
      <c r="F1364" s="15" t="s">
        <v>25</v>
      </c>
      <c r="G1364" s="17" t="s">
        <v>142</v>
      </c>
      <c r="H1364" s="17" t="s">
        <v>31</v>
      </c>
      <c r="I1364" s="17" t="s">
        <v>249</v>
      </c>
      <c r="J1364" s="18">
        <v>28774.400000000001</v>
      </c>
      <c r="K1364" s="19">
        <v>183448</v>
      </c>
      <c r="L1364" s="19">
        <v>18012</v>
      </c>
      <c r="M1364" s="20">
        <v>8761.4</v>
      </c>
      <c r="N1364" s="21">
        <v>58237</v>
      </c>
      <c r="O1364" s="21">
        <v>1616</v>
      </c>
      <c r="P1364" s="22">
        <v>11974.1</v>
      </c>
      <c r="Q1364" s="23">
        <v>143611</v>
      </c>
      <c r="R1364" s="23">
        <v>290</v>
      </c>
      <c r="S1364" s="24">
        <v>0</v>
      </c>
      <c r="T1364" s="25">
        <v>0</v>
      </c>
      <c r="U1364" s="25">
        <v>0</v>
      </c>
      <c r="V1364" s="18">
        <v>49509.9</v>
      </c>
      <c r="W1364" s="19">
        <v>385296</v>
      </c>
      <c r="X1364" s="19">
        <v>19918</v>
      </c>
    </row>
    <row r="1365" spans="1:24" x14ac:dyDescent="0.2">
      <c r="A1365" s="15">
        <v>2022</v>
      </c>
      <c r="B1365" s="16">
        <v>19162</v>
      </c>
      <c r="C1365" s="17" t="s">
        <v>1198</v>
      </c>
      <c r="D1365" s="15" t="s">
        <v>23</v>
      </c>
      <c r="E1365" s="17" t="s">
        <v>24</v>
      </c>
      <c r="F1365" s="15" t="s">
        <v>25</v>
      </c>
      <c r="G1365" s="17" t="s">
        <v>104</v>
      </c>
      <c r="H1365" s="17" t="s">
        <v>31</v>
      </c>
      <c r="I1365" s="17" t="s">
        <v>28</v>
      </c>
      <c r="J1365" s="18">
        <v>36202</v>
      </c>
      <c r="K1365" s="19">
        <v>290829</v>
      </c>
      <c r="L1365" s="19">
        <v>20298</v>
      </c>
      <c r="M1365" s="20">
        <v>37085</v>
      </c>
      <c r="N1365" s="21">
        <v>355834</v>
      </c>
      <c r="O1365" s="21">
        <v>5580</v>
      </c>
      <c r="P1365" s="22">
        <v>5185</v>
      </c>
      <c r="Q1365" s="23">
        <v>71310</v>
      </c>
      <c r="R1365" s="23">
        <v>4</v>
      </c>
      <c r="S1365" s="24">
        <v>0</v>
      </c>
      <c r="T1365" s="25">
        <v>0</v>
      </c>
      <c r="U1365" s="25">
        <v>0</v>
      </c>
      <c r="V1365" s="18">
        <v>78472</v>
      </c>
      <c r="W1365" s="19">
        <v>717973</v>
      </c>
      <c r="X1365" s="19">
        <v>25882</v>
      </c>
    </row>
    <row r="1366" spans="1:24" x14ac:dyDescent="0.2">
      <c r="A1366" s="15">
        <v>2022</v>
      </c>
      <c r="B1366" s="16">
        <v>19162</v>
      </c>
      <c r="C1366" s="17" t="s">
        <v>1198</v>
      </c>
      <c r="D1366" s="15" t="s">
        <v>23</v>
      </c>
      <c r="E1366" s="17" t="s">
        <v>24</v>
      </c>
      <c r="F1366" s="15" t="s">
        <v>25</v>
      </c>
      <c r="G1366" s="17" t="s">
        <v>98</v>
      </c>
      <c r="H1366" s="17" t="s">
        <v>31</v>
      </c>
      <c r="I1366" s="17" t="s">
        <v>28</v>
      </c>
      <c r="J1366" s="18">
        <v>45845</v>
      </c>
      <c r="K1366" s="19">
        <v>372644</v>
      </c>
      <c r="L1366" s="19">
        <v>24085</v>
      </c>
      <c r="M1366" s="20">
        <v>22604</v>
      </c>
      <c r="N1366" s="21">
        <v>171489</v>
      </c>
      <c r="O1366" s="21">
        <v>5439</v>
      </c>
      <c r="P1366" s="22">
        <v>455</v>
      </c>
      <c r="Q1366" s="23">
        <v>6872</v>
      </c>
      <c r="R1366" s="23">
        <v>2</v>
      </c>
      <c r="S1366" s="24">
        <v>0</v>
      </c>
      <c r="T1366" s="25">
        <v>0</v>
      </c>
      <c r="U1366" s="25">
        <v>0</v>
      </c>
      <c r="V1366" s="18">
        <v>68904</v>
      </c>
      <c r="W1366" s="19">
        <v>551005</v>
      </c>
      <c r="X1366" s="19">
        <v>29526</v>
      </c>
    </row>
    <row r="1367" spans="1:24" x14ac:dyDescent="0.2">
      <c r="A1367" s="15">
        <v>2022</v>
      </c>
      <c r="B1367" s="16">
        <v>19189</v>
      </c>
      <c r="C1367" s="17" t="s">
        <v>1199</v>
      </c>
      <c r="D1367" s="15" t="s">
        <v>23</v>
      </c>
      <c r="E1367" s="17" t="s">
        <v>24</v>
      </c>
      <c r="F1367" s="15" t="s">
        <v>25</v>
      </c>
      <c r="G1367" s="17" t="s">
        <v>50</v>
      </c>
      <c r="H1367" s="17" t="s">
        <v>31</v>
      </c>
      <c r="I1367" s="17" t="s">
        <v>193</v>
      </c>
      <c r="J1367" s="18">
        <v>77842.100000000006</v>
      </c>
      <c r="K1367" s="19">
        <v>545157</v>
      </c>
      <c r="L1367" s="19">
        <v>49544</v>
      </c>
      <c r="M1367" s="20">
        <v>27189.4</v>
      </c>
      <c r="N1367" s="21">
        <v>222513</v>
      </c>
      <c r="O1367" s="21">
        <v>2253</v>
      </c>
      <c r="P1367" s="22">
        <v>3364.7</v>
      </c>
      <c r="Q1367" s="23">
        <v>43158</v>
      </c>
      <c r="R1367" s="23">
        <v>26</v>
      </c>
      <c r="S1367" s="24" t="s">
        <v>37</v>
      </c>
      <c r="T1367" s="25">
        <v>0</v>
      </c>
      <c r="U1367" s="25">
        <v>0</v>
      </c>
      <c r="V1367" s="18">
        <v>108396.2</v>
      </c>
      <c r="W1367" s="19">
        <v>810828</v>
      </c>
      <c r="X1367" s="19">
        <v>51823</v>
      </c>
    </row>
    <row r="1368" spans="1:24" x14ac:dyDescent="0.2">
      <c r="A1368" s="15">
        <v>2022</v>
      </c>
      <c r="B1368" s="16">
        <v>19219</v>
      </c>
      <c r="C1368" s="17" t="s">
        <v>1200</v>
      </c>
      <c r="D1368" s="15" t="s">
        <v>23</v>
      </c>
      <c r="E1368" s="17" t="s">
        <v>24</v>
      </c>
      <c r="F1368" s="15" t="s">
        <v>25</v>
      </c>
      <c r="G1368" s="17" t="s">
        <v>54</v>
      </c>
      <c r="H1368" s="17" t="s">
        <v>31</v>
      </c>
      <c r="I1368" s="17" t="s">
        <v>55</v>
      </c>
      <c r="J1368" s="18">
        <v>1356.7</v>
      </c>
      <c r="K1368" s="19">
        <v>7742</v>
      </c>
      <c r="L1368" s="19">
        <v>577</v>
      </c>
      <c r="M1368" s="20">
        <v>227.9</v>
      </c>
      <c r="N1368" s="21">
        <v>1171</v>
      </c>
      <c r="O1368" s="21">
        <v>101</v>
      </c>
      <c r="P1368" s="22">
        <v>0</v>
      </c>
      <c r="Q1368" s="23">
        <v>0</v>
      </c>
      <c r="R1368" s="23">
        <v>0</v>
      </c>
      <c r="S1368" s="24">
        <v>0</v>
      </c>
      <c r="T1368" s="25">
        <v>0</v>
      </c>
      <c r="U1368" s="25">
        <v>0</v>
      </c>
      <c r="V1368" s="18">
        <v>1584.6</v>
      </c>
      <c r="W1368" s="19">
        <v>8913</v>
      </c>
      <c r="X1368" s="19">
        <v>678</v>
      </c>
    </row>
    <row r="1369" spans="1:24" x14ac:dyDescent="0.2">
      <c r="A1369" s="15">
        <v>2022</v>
      </c>
      <c r="B1369" s="16">
        <v>19219</v>
      </c>
      <c r="C1369" s="17" t="s">
        <v>1200</v>
      </c>
      <c r="D1369" s="15" t="s">
        <v>23</v>
      </c>
      <c r="E1369" s="17" t="s">
        <v>24</v>
      </c>
      <c r="F1369" s="15" t="s">
        <v>25</v>
      </c>
      <c r="G1369" s="17" t="s">
        <v>65</v>
      </c>
      <c r="H1369" s="17" t="s">
        <v>31</v>
      </c>
      <c r="I1369" s="17" t="s">
        <v>55</v>
      </c>
      <c r="J1369" s="18">
        <v>75999.399999999994</v>
      </c>
      <c r="K1369" s="19">
        <v>446648</v>
      </c>
      <c r="L1369" s="19">
        <v>30728</v>
      </c>
      <c r="M1369" s="20">
        <v>24007.200000000001</v>
      </c>
      <c r="N1369" s="21">
        <v>138479</v>
      </c>
      <c r="O1369" s="21">
        <v>5257</v>
      </c>
      <c r="P1369" s="22">
        <v>7876.6</v>
      </c>
      <c r="Q1369" s="23">
        <v>130616</v>
      </c>
      <c r="R1369" s="23">
        <v>27</v>
      </c>
      <c r="S1369" s="24">
        <v>0</v>
      </c>
      <c r="T1369" s="25">
        <v>0</v>
      </c>
      <c r="U1369" s="25">
        <v>0</v>
      </c>
      <c r="V1369" s="18">
        <v>107883.2</v>
      </c>
      <c r="W1369" s="19">
        <v>715743</v>
      </c>
      <c r="X1369" s="19">
        <v>36012</v>
      </c>
    </row>
    <row r="1370" spans="1:24" x14ac:dyDescent="0.2">
      <c r="A1370" s="15">
        <v>2022</v>
      </c>
      <c r="B1370" s="16">
        <v>19225</v>
      </c>
      <c r="C1370" s="17" t="s">
        <v>1201</v>
      </c>
      <c r="D1370" s="15" t="s">
        <v>23</v>
      </c>
      <c r="E1370" s="17" t="s">
        <v>24</v>
      </c>
      <c r="F1370" s="15" t="s">
        <v>25</v>
      </c>
      <c r="G1370" s="17" t="s">
        <v>54</v>
      </c>
      <c r="H1370" s="17" t="s">
        <v>27</v>
      </c>
      <c r="I1370" s="17" t="s">
        <v>55</v>
      </c>
      <c r="J1370" s="18">
        <v>9412.5</v>
      </c>
      <c r="K1370" s="19">
        <v>97606</v>
      </c>
      <c r="L1370" s="19">
        <v>7671</v>
      </c>
      <c r="M1370" s="20">
        <v>3528.8</v>
      </c>
      <c r="N1370" s="21">
        <v>38313</v>
      </c>
      <c r="O1370" s="21">
        <v>1460</v>
      </c>
      <c r="P1370" s="22">
        <v>21179.9</v>
      </c>
      <c r="Q1370" s="23">
        <v>336239</v>
      </c>
      <c r="R1370" s="23">
        <v>164</v>
      </c>
      <c r="S1370" s="24" t="s">
        <v>37</v>
      </c>
      <c r="T1370" s="25" t="s">
        <v>37</v>
      </c>
      <c r="U1370" s="25" t="s">
        <v>37</v>
      </c>
      <c r="V1370" s="18">
        <v>34121.199999999997</v>
      </c>
      <c r="W1370" s="19">
        <v>472158</v>
      </c>
      <c r="X1370" s="19">
        <v>9295</v>
      </c>
    </row>
    <row r="1371" spans="1:24" x14ac:dyDescent="0.2">
      <c r="A1371" s="15">
        <v>2022</v>
      </c>
      <c r="B1371" s="16">
        <v>19266</v>
      </c>
      <c r="C1371" s="17" t="s">
        <v>1202</v>
      </c>
      <c r="D1371" s="15" t="s">
        <v>23</v>
      </c>
      <c r="E1371" s="17" t="s">
        <v>24</v>
      </c>
      <c r="F1371" s="15" t="s">
        <v>25</v>
      </c>
      <c r="G1371" s="17" t="s">
        <v>98</v>
      </c>
      <c r="H1371" s="17" t="s">
        <v>27</v>
      </c>
      <c r="I1371" s="17" t="s">
        <v>28</v>
      </c>
      <c r="J1371" s="18">
        <v>14401</v>
      </c>
      <c r="K1371" s="19">
        <v>128577</v>
      </c>
      <c r="L1371" s="19">
        <v>9132</v>
      </c>
      <c r="M1371" s="20">
        <v>13935</v>
      </c>
      <c r="N1371" s="21">
        <v>136611</v>
      </c>
      <c r="O1371" s="21">
        <v>1975</v>
      </c>
      <c r="P1371" s="22">
        <v>1784</v>
      </c>
      <c r="Q1371" s="23">
        <v>21143</v>
      </c>
      <c r="R1371" s="23">
        <v>3</v>
      </c>
      <c r="S1371" s="24">
        <v>0</v>
      </c>
      <c r="T1371" s="25">
        <v>0</v>
      </c>
      <c r="U1371" s="25">
        <v>0</v>
      </c>
      <c r="V1371" s="18">
        <v>30120</v>
      </c>
      <c r="W1371" s="19">
        <v>286331</v>
      </c>
      <c r="X1371" s="19">
        <v>11110</v>
      </c>
    </row>
    <row r="1372" spans="1:24" x14ac:dyDescent="0.2">
      <c r="A1372" s="15">
        <v>2022</v>
      </c>
      <c r="B1372" s="16">
        <v>19273</v>
      </c>
      <c r="C1372" s="17" t="s">
        <v>1203</v>
      </c>
      <c r="D1372" s="15" t="s">
        <v>23</v>
      </c>
      <c r="E1372" s="17" t="s">
        <v>24</v>
      </c>
      <c r="F1372" s="15" t="s">
        <v>25</v>
      </c>
      <c r="G1372" s="17" t="s">
        <v>26</v>
      </c>
      <c r="H1372" s="17" t="s">
        <v>27</v>
      </c>
      <c r="I1372" s="17" t="s">
        <v>28</v>
      </c>
      <c r="J1372" s="18">
        <v>15475</v>
      </c>
      <c r="K1372" s="19">
        <v>139313</v>
      </c>
      <c r="L1372" s="19">
        <v>10552</v>
      </c>
      <c r="M1372" s="20">
        <v>35722</v>
      </c>
      <c r="N1372" s="21">
        <v>322731</v>
      </c>
      <c r="O1372" s="21">
        <v>5049</v>
      </c>
      <c r="P1372" s="22">
        <v>8683</v>
      </c>
      <c r="Q1372" s="23">
        <v>144542</v>
      </c>
      <c r="R1372" s="23">
        <v>3</v>
      </c>
      <c r="S1372" s="24">
        <v>0</v>
      </c>
      <c r="T1372" s="25">
        <v>0</v>
      </c>
      <c r="U1372" s="25">
        <v>0</v>
      </c>
      <c r="V1372" s="18">
        <v>59880</v>
      </c>
      <c r="W1372" s="19">
        <v>606586</v>
      </c>
      <c r="X1372" s="19">
        <v>15604</v>
      </c>
    </row>
    <row r="1373" spans="1:24" x14ac:dyDescent="0.2">
      <c r="A1373" s="15">
        <v>2022</v>
      </c>
      <c r="B1373" s="16">
        <v>19277</v>
      </c>
      <c r="C1373" s="17" t="s">
        <v>1204</v>
      </c>
      <c r="D1373" s="15" t="s">
        <v>23</v>
      </c>
      <c r="E1373" s="17" t="s">
        <v>24</v>
      </c>
      <c r="F1373" s="15" t="s">
        <v>25</v>
      </c>
      <c r="G1373" s="17" t="s">
        <v>60</v>
      </c>
      <c r="H1373" s="17" t="s">
        <v>51</v>
      </c>
      <c r="I1373" s="17" t="s">
        <v>61</v>
      </c>
      <c r="J1373" s="18">
        <v>0</v>
      </c>
      <c r="K1373" s="19">
        <v>0</v>
      </c>
      <c r="L1373" s="19">
        <v>0</v>
      </c>
      <c r="M1373" s="20">
        <v>11293</v>
      </c>
      <c r="N1373" s="21">
        <v>47273</v>
      </c>
      <c r="O1373" s="21">
        <v>162</v>
      </c>
      <c r="P1373" s="22">
        <v>0</v>
      </c>
      <c r="Q1373" s="23">
        <v>0</v>
      </c>
      <c r="R1373" s="23">
        <v>0</v>
      </c>
      <c r="S1373" s="24">
        <v>0</v>
      </c>
      <c r="T1373" s="25">
        <v>0</v>
      </c>
      <c r="U1373" s="25">
        <v>0</v>
      </c>
      <c r="V1373" s="18">
        <v>11293</v>
      </c>
      <c r="W1373" s="19">
        <v>47273</v>
      </c>
      <c r="X1373" s="19">
        <v>162</v>
      </c>
    </row>
    <row r="1374" spans="1:24" x14ac:dyDescent="0.2">
      <c r="A1374" s="15">
        <v>2022</v>
      </c>
      <c r="B1374" s="16">
        <v>19281</v>
      </c>
      <c r="C1374" s="17" t="s">
        <v>1205</v>
      </c>
      <c r="D1374" s="15" t="s">
        <v>23</v>
      </c>
      <c r="E1374" s="17" t="s">
        <v>24</v>
      </c>
      <c r="F1374" s="15" t="s">
        <v>25</v>
      </c>
      <c r="G1374" s="17" t="s">
        <v>57</v>
      </c>
      <c r="H1374" s="17" t="s">
        <v>153</v>
      </c>
      <c r="I1374" s="17" t="s">
        <v>1206</v>
      </c>
      <c r="J1374" s="18">
        <v>130144</v>
      </c>
      <c r="K1374" s="19">
        <v>813781</v>
      </c>
      <c r="L1374" s="19">
        <v>78186</v>
      </c>
      <c r="M1374" s="20">
        <v>73112</v>
      </c>
      <c r="N1374" s="21">
        <v>551246</v>
      </c>
      <c r="O1374" s="21">
        <v>9803</v>
      </c>
      <c r="P1374" s="22">
        <v>110311</v>
      </c>
      <c r="Q1374" s="23">
        <v>887515</v>
      </c>
      <c r="R1374" s="23">
        <v>6410</v>
      </c>
      <c r="S1374" s="24" t="s">
        <v>37</v>
      </c>
      <c r="T1374" s="25" t="s">
        <v>37</v>
      </c>
      <c r="U1374" s="25" t="s">
        <v>37</v>
      </c>
      <c r="V1374" s="18">
        <v>313567</v>
      </c>
      <c r="W1374" s="19">
        <v>2252542</v>
      </c>
      <c r="X1374" s="19">
        <v>94399</v>
      </c>
    </row>
    <row r="1375" spans="1:24" x14ac:dyDescent="0.2">
      <c r="A1375" s="15">
        <v>2022</v>
      </c>
      <c r="B1375" s="16">
        <v>19293</v>
      </c>
      <c r="C1375" s="17" t="s">
        <v>1207</v>
      </c>
      <c r="D1375" s="15" t="s">
        <v>23</v>
      </c>
      <c r="E1375" s="17" t="s">
        <v>24</v>
      </c>
      <c r="F1375" s="15" t="s">
        <v>25</v>
      </c>
      <c r="G1375" s="17" t="s">
        <v>173</v>
      </c>
      <c r="H1375" s="17" t="s">
        <v>31</v>
      </c>
      <c r="I1375" s="17" t="s">
        <v>77</v>
      </c>
      <c r="J1375" s="18">
        <v>30928.799999999999</v>
      </c>
      <c r="K1375" s="19">
        <v>275404</v>
      </c>
      <c r="L1375" s="19">
        <v>18412</v>
      </c>
      <c r="M1375" s="20">
        <v>16827.099999999999</v>
      </c>
      <c r="N1375" s="21">
        <v>178102</v>
      </c>
      <c r="O1375" s="21">
        <v>2606</v>
      </c>
      <c r="P1375" s="22">
        <v>23330.7</v>
      </c>
      <c r="Q1375" s="23">
        <v>295910</v>
      </c>
      <c r="R1375" s="23">
        <v>268</v>
      </c>
      <c r="S1375" s="24" t="s">
        <v>37</v>
      </c>
      <c r="T1375" s="25" t="s">
        <v>37</v>
      </c>
      <c r="U1375" s="25" t="s">
        <v>37</v>
      </c>
      <c r="V1375" s="18">
        <v>71086.600000000006</v>
      </c>
      <c r="W1375" s="19">
        <v>749416</v>
      </c>
      <c r="X1375" s="19">
        <v>21286</v>
      </c>
    </row>
    <row r="1376" spans="1:24" x14ac:dyDescent="0.2">
      <c r="A1376" s="15">
        <v>2022</v>
      </c>
      <c r="B1376" s="16">
        <v>19307</v>
      </c>
      <c r="C1376" s="17" t="s">
        <v>1208</v>
      </c>
      <c r="D1376" s="15" t="s">
        <v>23</v>
      </c>
      <c r="E1376" s="17" t="s">
        <v>24</v>
      </c>
      <c r="F1376" s="15" t="s">
        <v>25</v>
      </c>
      <c r="G1376" s="17" t="s">
        <v>54</v>
      </c>
      <c r="H1376" s="17" t="s">
        <v>27</v>
      </c>
      <c r="I1376" s="17" t="s">
        <v>28</v>
      </c>
      <c r="J1376" s="18">
        <v>6641</v>
      </c>
      <c r="K1376" s="19">
        <v>54623</v>
      </c>
      <c r="L1376" s="19">
        <v>4065</v>
      </c>
      <c r="M1376" s="20">
        <v>3848</v>
      </c>
      <c r="N1376" s="21">
        <v>28741</v>
      </c>
      <c r="O1376" s="21">
        <v>929</v>
      </c>
      <c r="P1376" s="22">
        <v>1604</v>
      </c>
      <c r="Q1376" s="23">
        <v>12367</v>
      </c>
      <c r="R1376" s="23">
        <v>2</v>
      </c>
      <c r="S1376" s="24">
        <v>0</v>
      </c>
      <c r="T1376" s="25">
        <v>0</v>
      </c>
      <c r="U1376" s="25">
        <v>0</v>
      </c>
      <c r="V1376" s="18">
        <v>12093</v>
      </c>
      <c r="W1376" s="19">
        <v>95731</v>
      </c>
      <c r="X1376" s="19">
        <v>4996</v>
      </c>
    </row>
    <row r="1377" spans="1:24" x14ac:dyDescent="0.2">
      <c r="A1377" s="15">
        <v>2022</v>
      </c>
      <c r="B1377" s="16">
        <v>19324</v>
      </c>
      <c r="C1377" s="17" t="s">
        <v>1209</v>
      </c>
      <c r="D1377" s="15" t="s">
        <v>23</v>
      </c>
      <c r="E1377" s="17" t="s">
        <v>24</v>
      </c>
      <c r="F1377" s="15" t="s">
        <v>25</v>
      </c>
      <c r="G1377" s="17" t="s">
        <v>35</v>
      </c>
      <c r="H1377" s="17" t="s">
        <v>27</v>
      </c>
      <c r="I1377" s="17" t="s">
        <v>36</v>
      </c>
      <c r="J1377" s="18">
        <v>4616.6000000000004</v>
      </c>
      <c r="K1377" s="19">
        <v>34042</v>
      </c>
      <c r="L1377" s="19">
        <v>5585</v>
      </c>
      <c r="M1377" s="20">
        <v>4850</v>
      </c>
      <c r="N1377" s="21">
        <v>43028</v>
      </c>
      <c r="O1377" s="21">
        <v>715</v>
      </c>
      <c r="P1377" s="22">
        <v>612.5</v>
      </c>
      <c r="Q1377" s="23">
        <v>5658</v>
      </c>
      <c r="R1377" s="23">
        <v>1</v>
      </c>
      <c r="S1377" s="24">
        <v>0</v>
      </c>
      <c r="T1377" s="25">
        <v>0</v>
      </c>
      <c r="U1377" s="25">
        <v>0</v>
      </c>
      <c r="V1377" s="18">
        <v>10079.1</v>
      </c>
      <c r="W1377" s="19">
        <v>82728</v>
      </c>
      <c r="X1377" s="19">
        <v>6301</v>
      </c>
    </row>
    <row r="1378" spans="1:24" x14ac:dyDescent="0.2">
      <c r="A1378" s="15">
        <v>2022</v>
      </c>
      <c r="B1378" s="16">
        <v>19325</v>
      </c>
      <c r="C1378" s="17" t="s">
        <v>1210</v>
      </c>
      <c r="D1378" s="15" t="s">
        <v>23</v>
      </c>
      <c r="E1378" s="17" t="s">
        <v>24</v>
      </c>
      <c r="F1378" s="15" t="s">
        <v>25</v>
      </c>
      <c r="G1378" s="17" t="s">
        <v>168</v>
      </c>
      <c r="H1378" s="17" t="s">
        <v>31</v>
      </c>
      <c r="I1378" s="17" t="s">
        <v>154</v>
      </c>
      <c r="J1378" s="18">
        <v>17120.400000000001</v>
      </c>
      <c r="K1378" s="19">
        <v>188578</v>
      </c>
      <c r="L1378" s="19">
        <v>12302</v>
      </c>
      <c r="M1378" s="20">
        <v>12540.1</v>
      </c>
      <c r="N1378" s="21">
        <v>183796</v>
      </c>
      <c r="O1378" s="21">
        <v>2417</v>
      </c>
      <c r="P1378" s="22">
        <v>372645.7</v>
      </c>
      <c r="Q1378" s="23">
        <v>5507926</v>
      </c>
      <c r="R1378" s="23">
        <v>1548</v>
      </c>
      <c r="S1378" s="24">
        <v>0</v>
      </c>
      <c r="T1378" s="25">
        <v>0</v>
      </c>
      <c r="U1378" s="25">
        <v>0</v>
      </c>
      <c r="V1378" s="18">
        <v>402306.2</v>
      </c>
      <c r="W1378" s="19">
        <v>5880300</v>
      </c>
      <c r="X1378" s="19">
        <v>16267</v>
      </c>
    </row>
    <row r="1379" spans="1:24" x14ac:dyDescent="0.2">
      <c r="A1379" s="15">
        <v>2022</v>
      </c>
      <c r="B1379" s="16">
        <v>19327</v>
      </c>
      <c r="C1379" s="17" t="s">
        <v>1211</v>
      </c>
      <c r="D1379" s="15" t="s">
        <v>91</v>
      </c>
      <c r="E1379" s="17" t="s">
        <v>24</v>
      </c>
      <c r="F1379" s="15" t="s">
        <v>25</v>
      </c>
      <c r="G1379" s="17" t="s">
        <v>92</v>
      </c>
      <c r="H1379" s="17" t="s">
        <v>41</v>
      </c>
      <c r="I1379" s="17" t="s">
        <v>93</v>
      </c>
      <c r="J1379" s="18">
        <v>3183061.6</v>
      </c>
      <c r="K1379" s="19">
        <v>19973789</v>
      </c>
      <c r="L1379" s="19">
        <v>1409602</v>
      </c>
      <c r="M1379" s="20">
        <v>385105.3</v>
      </c>
      <c r="N1379" s="21">
        <v>2565673</v>
      </c>
      <c r="O1379" s="21">
        <v>101773</v>
      </c>
      <c r="P1379" s="22">
        <v>2182636.2000000002</v>
      </c>
      <c r="Q1379" s="23">
        <v>31749029</v>
      </c>
      <c r="R1379" s="23">
        <v>231417</v>
      </c>
      <c r="S1379" s="24">
        <v>0</v>
      </c>
      <c r="T1379" s="25">
        <v>0</v>
      </c>
      <c r="U1379" s="25">
        <v>0</v>
      </c>
      <c r="V1379" s="18">
        <v>5750803.0999999996</v>
      </c>
      <c r="W1379" s="19">
        <v>54288491</v>
      </c>
      <c r="X1379" s="19">
        <v>1742792</v>
      </c>
    </row>
    <row r="1380" spans="1:24" x14ac:dyDescent="0.2">
      <c r="A1380" s="15">
        <v>2022</v>
      </c>
      <c r="B1380" s="16">
        <v>19390</v>
      </c>
      <c r="C1380" s="17" t="s">
        <v>1212</v>
      </c>
      <c r="D1380" s="15" t="s">
        <v>23</v>
      </c>
      <c r="E1380" s="17" t="s">
        <v>24</v>
      </c>
      <c r="F1380" s="15" t="s">
        <v>25</v>
      </c>
      <c r="G1380" s="17" t="s">
        <v>44</v>
      </c>
      <c r="H1380" s="17" t="s">
        <v>51</v>
      </c>
      <c r="I1380" s="17" t="s">
        <v>32</v>
      </c>
      <c r="J1380" s="18">
        <v>98234.4</v>
      </c>
      <c r="K1380" s="19">
        <v>572988</v>
      </c>
      <c r="L1380" s="19">
        <v>55190</v>
      </c>
      <c r="M1380" s="20">
        <v>28977.8</v>
      </c>
      <c r="N1380" s="21">
        <v>193317</v>
      </c>
      <c r="O1380" s="21">
        <v>7868</v>
      </c>
      <c r="P1380" s="22">
        <v>3215.9</v>
      </c>
      <c r="Q1380" s="23">
        <v>26028</v>
      </c>
      <c r="R1380" s="23">
        <v>104</v>
      </c>
      <c r="S1380" s="24">
        <v>0</v>
      </c>
      <c r="T1380" s="25">
        <v>0</v>
      </c>
      <c r="U1380" s="25">
        <v>0</v>
      </c>
      <c r="V1380" s="18">
        <v>130428.1</v>
      </c>
      <c r="W1380" s="19">
        <v>792333</v>
      </c>
      <c r="X1380" s="19">
        <v>63162</v>
      </c>
    </row>
    <row r="1381" spans="1:24" x14ac:dyDescent="0.2">
      <c r="A1381" s="15">
        <v>2022</v>
      </c>
      <c r="B1381" s="16">
        <v>19390</v>
      </c>
      <c r="C1381" s="17" t="s">
        <v>1212</v>
      </c>
      <c r="D1381" s="15" t="s">
        <v>112</v>
      </c>
      <c r="E1381" s="17" t="s">
        <v>113</v>
      </c>
      <c r="F1381" s="15" t="s">
        <v>25</v>
      </c>
      <c r="G1381" s="17" t="s">
        <v>44</v>
      </c>
      <c r="H1381" s="17" t="s">
        <v>51</v>
      </c>
      <c r="I1381" s="17" t="s">
        <v>32</v>
      </c>
      <c r="J1381" s="18">
        <v>243.1</v>
      </c>
      <c r="K1381" s="19">
        <v>4142</v>
      </c>
      <c r="L1381" s="19">
        <v>367</v>
      </c>
      <c r="M1381" s="20">
        <v>3568.7</v>
      </c>
      <c r="N1381" s="21">
        <v>123503</v>
      </c>
      <c r="O1381" s="21">
        <v>724</v>
      </c>
      <c r="P1381" s="22">
        <v>1831</v>
      </c>
      <c r="Q1381" s="23">
        <v>82702</v>
      </c>
      <c r="R1381" s="23">
        <v>72</v>
      </c>
      <c r="S1381" s="24">
        <v>0</v>
      </c>
      <c r="T1381" s="25">
        <v>0</v>
      </c>
      <c r="U1381" s="25">
        <v>0</v>
      </c>
      <c r="V1381" s="18">
        <v>5642.8</v>
      </c>
      <c r="W1381" s="19">
        <v>210347</v>
      </c>
      <c r="X1381" s="19">
        <v>1163</v>
      </c>
    </row>
    <row r="1382" spans="1:24" x14ac:dyDescent="0.2">
      <c r="A1382" s="15">
        <v>2022</v>
      </c>
      <c r="B1382" s="16">
        <v>19396</v>
      </c>
      <c r="C1382" s="17" t="s">
        <v>1213</v>
      </c>
      <c r="D1382" s="15" t="s">
        <v>23</v>
      </c>
      <c r="E1382" s="17" t="s">
        <v>24</v>
      </c>
      <c r="F1382" s="15" t="s">
        <v>25</v>
      </c>
      <c r="G1382" s="17" t="s">
        <v>82</v>
      </c>
      <c r="H1382" s="17" t="s">
        <v>31</v>
      </c>
      <c r="I1382" s="17" t="s">
        <v>36</v>
      </c>
      <c r="J1382" s="18">
        <v>38550.9</v>
      </c>
      <c r="K1382" s="19">
        <v>228865</v>
      </c>
      <c r="L1382" s="19">
        <v>22837</v>
      </c>
      <c r="M1382" s="20">
        <v>8894.4</v>
      </c>
      <c r="N1382" s="21">
        <v>51670</v>
      </c>
      <c r="O1382" s="21">
        <v>3787</v>
      </c>
      <c r="P1382" s="22">
        <v>10084.9</v>
      </c>
      <c r="Q1382" s="23">
        <v>96533</v>
      </c>
      <c r="R1382" s="23">
        <v>205</v>
      </c>
      <c r="S1382" s="24">
        <v>0</v>
      </c>
      <c r="T1382" s="25">
        <v>0</v>
      </c>
      <c r="U1382" s="25">
        <v>0</v>
      </c>
      <c r="V1382" s="18">
        <v>57530.2</v>
      </c>
      <c r="W1382" s="19">
        <v>377068</v>
      </c>
      <c r="X1382" s="19">
        <v>26829</v>
      </c>
    </row>
    <row r="1383" spans="1:24" x14ac:dyDescent="0.2">
      <c r="A1383" s="15">
        <v>2022</v>
      </c>
      <c r="B1383" s="16">
        <v>19430</v>
      </c>
      <c r="C1383" s="17" t="s">
        <v>1214</v>
      </c>
      <c r="D1383" s="15" t="s">
        <v>23</v>
      </c>
      <c r="E1383" s="17" t="s">
        <v>24</v>
      </c>
      <c r="F1383" s="15" t="s">
        <v>25</v>
      </c>
      <c r="G1383" s="17" t="s">
        <v>98</v>
      </c>
      <c r="H1383" s="17" t="s">
        <v>27</v>
      </c>
      <c r="I1383" s="17" t="s">
        <v>28</v>
      </c>
      <c r="J1383" s="18">
        <v>7675</v>
      </c>
      <c r="K1383" s="19">
        <v>65645</v>
      </c>
      <c r="L1383" s="19">
        <v>5178</v>
      </c>
      <c r="M1383" s="20">
        <v>10794</v>
      </c>
      <c r="N1383" s="21">
        <v>88413</v>
      </c>
      <c r="O1383" s="21">
        <v>1262</v>
      </c>
      <c r="P1383" s="22">
        <v>11964</v>
      </c>
      <c r="Q1383" s="23">
        <v>167750</v>
      </c>
      <c r="R1383" s="23">
        <v>5</v>
      </c>
      <c r="S1383" s="24">
        <v>0</v>
      </c>
      <c r="T1383" s="25">
        <v>0</v>
      </c>
      <c r="U1383" s="25">
        <v>0</v>
      </c>
      <c r="V1383" s="18">
        <v>30433</v>
      </c>
      <c r="W1383" s="19">
        <v>321808</v>
      </c>
      <c r="X1383" s="19">
        <v>6445</v>
      </c>
    </row>
    <row r="1384" spans="1:24" x14ac:dyDescent="0.2">
      <c r="A1384" s="15">
        <v>2022</v>
      </c>
      <c r="B1384" s="16">
        <v>19435</v>
      </c>
      <c r="C1384" s="17" t="s">
        <v>1215</v>
      </c>
      <c r="D1384" s="15" t="s">
        <v>23</v>
      </c>
      <c r="E1384" s="17" t="s">
        <v>24</v>
      </c>
      <c r="F1384" s="15" t="s">
        <v>25</v>
      </c>
      <c r="G1384" s="17" t="s">
        <v>67</v>
      </c>
      <c r="H1384" s="17" t="s">
        <v>31</v>
      </c>
      <c r="I1384" s="17" t="s">
        <v>68</v>
      </c>
      <c r="J1384" s="18">
        <v>144955</v>
      </c>
      <c r="K1384" s="19">
        <v>1188766</v>
      </c>
      <c r="L1384" s="19">
        <v>81656</v>
      </c>
      <c r="M1384" s="20">
        <v>18696</v>
      </c>
      <c r="N1384" s="21">
        <v>197200</v>
      </c>
      <c r="O1384" s="21">
        <v>1918</v>
      </c>
      <c r="P1384" s="22">
        <v>75</v>
      </c>
      <c r="Q1384" s="23">
        <v>929</v>
      </c>
      <c r="R1384" s="23">
        <v>1</v>
      </c>
      <c r="S1384" s="24" t="s">
        <v>37</v>
      </c>
      <c r="T1384" s="25" t="s">
        <v>37</v>
      </c>
      <c r="U1384" s="25" t="s">
        <v>37</v>
      </c>
      <c r="V1384" s="18">
        <v>163726</v>
      </c>
      <c r="W1384" s="19">
        <v>1386895</v>
      </c>
      <c r="X1384" s="19">
        <v>83575</v>
      </c>
    </row>
    <row r="1385" spans="1:24" x14ac:dyDescent="0.2">
      <c r="A1385" s="15">
        <v>2022</v>
      </c>
      <c r="B1385" s="16">
        <v>19436</v>
      </c>
      <c r="C1385" s="17" t="s">
        <v>1216</v>
      </c>
      <c r="D1385" s="15" t="s">
        <v>23</v>
      </c>
      <c r="E1385" s="17" t="s">
        <v>24</v>
      </c>
      <c r="F1385" s="15" t="s">
        <v>25</v>
      </c>
      <c r="G1385" s="17" t="s">
        <v>175</v>
      </c>
      <c r="H1385" s="17" t="s">
        <v>51</v>
      </c>
      <c r="I1385" s="17" t="s">
        <v>36</v>
      </c>
      <c r="J1385" s="18">
        <v>1575282.2</v>
      </c>
      <c r="K1385" s="19">
        <v>13885428</v>
      </c>
      <c r="L1385" s="19">
        <v>1082243</v>
      </c>
      <c r="M1385" s="20">
        <v>1233844.3999999999</v>
      </c>
      <c r="N1385" s="21">
        <v>13868142</v>
      </c>
      <c r="O1385" s="21">
        <v>164241</v>
      </c>
      <c r="P1385" s="22">
        <v>289642</v>
      </c>
      <c r="Q1385" s="23">
        <v>4089439</v>
      </c>
      <c r="R1385" s="23">
        <v>3630</v>
      </c>
      <c r="S1385" s="24">
        <v>2037.2</v>
      </c>
      <c r="T1385" s="25">
        <v>23233</v>
      </c>
      <c r="U1385" s="25">
        <v>1</v>
      </c>
      <c r="V1385" s="18">
        <v>3100805.8</v>
      </c>
      <c r="W1385" s="19">
        <v>31866242</v>
      </c>
      <c r="X1385" s="19">
        <v>1250115</v>
      </c>
    </row>
    <row r="1386" spans="1:24" x14ac:dyDescent="0.2">
      <c r="A1386" s="15">
        <v>2022</v>
      </c>
      <c r="B1386" s="16">
        <v>19445</v>
      </c>
      <c r="C1386" s="17" t="s">
        <v>1217</v>
      </c>
      <c r="D1386" s="15" t="s">
        <v>23</v>
      </c>
      <c r="E1386" s="17" t="s">
        <v>24</v>
      </c>
      <c r="F1386" s="15" t="s">
        <v>25</v>
      </c>
      <c r="G1386" s="17" t="s">
        <v>72</v>
      </c>
      <c r="H1386" s="17" t="s">
        <v>31</v>
      </c>
      <c r="I1386" s="17" t="s">
        <v>36</v>
      </c>
      <c r="J1386" s="18">
        <v>15121</v>
      </c>
      <c r="K1386" s="19">
        <v>111213</v>
      </c>
      <c r="L1386" s="19">
        <v>8852</v>
      </c>
      <c r="M1386" s="20">
        <v>3844</v>
      </c>
      <c r="N1386" s="21">
        <v>31234</v>
      </c>
      <c r="O1386" s="21">
        <v>621</v>
      </c>
      <c r="P1386" s="22">
        <v>26458</v>
      </c>
      <c r="Q1386" s="23">
        <v>310104</v>
      </c>
      <c r="R1386" s="23">
        <v>32</v>
      </c>
      <c r="S1386" s="24" t="s">
        <v>37</v>
      </c>
      <c r="T1386" s="25" t="s">
        <v>37</v>
      </c>
      <c r="U1386" s="25" t="s">
        <v>37</v>
      </c>
      <c r="V1386" s="18">
        <v>45423</v>
      </c>
      <c r="W1386" s="19">
        <v>452551</v>
      </c>
      <c r="X1386" s="19">
        <v>9505</v>
      </c>
    </row>
    <row r="1387" spans="1:24" x14ac:dyDescent="0.2">
      <c r="A1387" s="15">
        <v>2022</v>
      </c>
      <c r="B1387" s="16">
        <v>19446</v>
      </c>
      <c r="C1387" s="17" t="s">
        <v>1218</v>
      </c>
      <c r="D1387" s="15" t="s">
        <v>23</v>
      </c>
      <c r="E1387" s="17" t="s">
        <v>24</v>
      </c>
      <c r="F1387" s="15" t="s">
        <v>25</v>
      </c>
      <c r="G1387" s="17" t="s">
        <v>104</v>
      </c>
      <c r="H1387" s="17" t="s">
        <v>51</v>
      </c>
      <c r="I1387" s="17" t="s">
        <v>32</v>
      </c>
      <c r="J1387" s="18">
        <v>200134.39999999999</v>
      </c>
      <c r="K1387" s="19">
        <v>1518206</v>
      </c>
      <c r="L1387" s="19">
        <v>134068</v>
      </c>
      <c r="M1387" s="20">
        <v>186082.5</v>
      </c>
      <c r="N1387" s="21">
        <v>1703334</v>
      </c>
      <c r="O1387" s="21">
        <v>14496</v>
      </c>
      <c r="P1387" s="22">
        <v>72940.899999999994</v>
      </c>
      <c r="Q1387" s="23">
        <v>755019</v>
      </c>
      <c r="R1387" s="23">
        <v>336</v>
      </c>
      <c r="S1387" s="24" t="s">
        <v>37</v>
      </c>
      <c r="T1387" s="25" t="s">
        <v>37</v>
      </c>
      <c r="U1387" s="25" t="s">
        <v>37</v>
      </c>
      <c r="V1387" s="18">
        <v>459157.8</v>
      </c>
      <c r="W1387" s="19">
        <v>3976559</v>
      </c>
      <c r="X1387" s="19">
        <v>148900</v>
      </c>
    </row>
    <row r="1388" spans="1:24" x14ac:dyDescent="0.2">
      <c r="A1388" s="15">
        <v>2022</v>
      </c>
      <c r="B1388" s="16">
        <v>19490</v>
      </c>
      <c r="C1388" s="17" t="s">
        <v>1219</v>
      </c>
      <c r="D1388" s="15" t="s">
        <v>23</v>
      </c>
      <c r="E1388" s="17" t="s">
        <v>24</v>
      </c>
      <c r="F1388" s="15" t="s">
        <v>25</v>
      </c>
      <c r="G1388" s="17" t="s">
        <v>92</v>
      </c>
      <c r="H1388" s="17" t="s">
        <v>31</v>
      </c>
      <c r="I1388" s="17" t="s">
        <v>93</v>
      </c>
      <c r="J1388" s="18">
        <v>194701.7</v>
      </c>
      <c r="K1388" s="19">
        <v>1426347</v>
      </c>
      <c r="L1388" s="19">
        <v>82957</v>
      </c>
      <c r="M1388" s="20">
        <v>71979.100000000006</v>
      </c>
      <c r="N1388" s="21">
        <v>544009</v>
      </c>
      <c r="O1388" s="21">
        <v>15577</v>
      </c>
      <c r="P1388" s="22">
        <v>81011.5</v>
      </c>
      <c r="Q1388" s="23">
        <v>808138</v>
      </c>
      <c r="R1388" s="23">
        <v>98</v>
      </c>
      <c r="S1388" s="24" t="s">
        <v>37</v>
      </c>
      <c r="T1388" s="25" t="s">
        <v>37</v>
      </c>
      <c r="U1388" s="25" t="s">
        <v>37</v>
      </c>
      <c r="V1388" s="18">
        <v>347692.3</v>
      </c>
      <c r="W1388" s="19">
        <v>2778494</v>
      </c>
      <c r="X1388" s="19">
        <v>98632</v>
      </c>
    </row>
    <row r="1389" spans="1:24" x14ac:dyDescent="0.2">
      <c r="A1389" s="15">
        <v>2022</v>
      </c>
      <c r="B1389" s="16">
        <v>19497</v>
      </c>
      <c r="C1389" s="17" t="s">
        <v>1220</v>
      </c>
      <c r="D1389" s="15" t="s">
        <v>23</v>
      </c>
      <c r="E1389" s="17" t="s">
        <v>24</v>
      </c>
      <c r="F1389" s="15" t="s">
        <v>25</v>
      </c>
      <c r="G1389" s="17" t="s">
        <v>201</v>
      </c>
      <c r="H1389" s="17" t="s">
        <v>51</v>
      </c>
      <c r="I1389" s="17" t="s">
        <v>136</v>
      </c>
      <c r="J1389" s="18">
        <v>423428.4</v>
      </c>
      <c r="K1389" s="19">
        <v>1797627</v>
      </c>
      <c r="L1389" s="19">
        <v>270343</v>
      </c>
      <c r="M1389" s="20">
        <v>109476.6</v>
      </c>
      <c r="N1389" s="21">
        <v>534826</v>
      </c>
      <c r="O1389" s="21">
        <v>17944</v>
      </c>
      <c r="P1389" s="22">
        <v>6109.5</v>
      </c>
      <c r="Q1389" s="23">
        <v>30385</v>
      </c>
      <c r="R1389" s="23">
        <v>264</v>
      </c>
      <c r="S1389" s="24">
        <v>2251.6999999999998</v>
      </c>
      <c r="T1389" s="25">
        <v>11291</v>
      </c>
      <c r="U1389" s="25">
        <v>1</v>
      </c>
      <c r="V1389" s="18">
        <v>541266.19999999995</v>
      </c>
      <c r="W1389" s="19">
        <v>2374129</v>
      </c>
      <c r="X1389" s="19">
        <v>288552</v>
      </c>
    </row>
    <row r="1390" spans="1:24" x14ac:dyDescent="0.2">
      <c r="A1390" s="15">
        <v>2022</v>
      </c>
      <c r="B1390" s="16">
        <v>19497</v>
      </c>
      <c r="C1390" s="17" t="s">
        <v>1220</v>
      </c>
      <c r="D1390" s="15" t="s">
        <v>112</v>
      </c>
      <c r="E1390" s="17" t="s">
        <v>113</v>
      </c>
      <c r="F1390" s="15" t="s">
        <v>25</v>
      </c>
      <c r="G1390" s="17" t="s">
        <v>201</v>
      </c>
      <c r="H1390" s="17" t="s">
        <v>51</v>
      </c>
      <c r="I1390" s="17" t="s">
        <v>136</v>
      </c>
      <c r="J1390" s="18">
        <v>52096.9</v>
      </c>
      <c r="K1390" s="19">
        <v>335703</v>
      </c>
      <c r="L1390" s="19">
        <v>39761</v>
      </c>
      <c r="M1390" s="20">
        <v>155400.6</v>
      </c>
      <c r="N1390" s="21">
        <v>1805632</v>
      </c>
      <c r="O1390" s="21">
        <v>14430</v>
      </c>
      <c r="P1390" s="22">
        <v>26817.4</v>
      </c>
      <c r="Q1390" s="23">
        <v>359039</v>
      </c>
      <c r="R1390" s="23">
        <v>718</v>
      </c>
      <c r="S1390" s="24">
        <v>0</v>
      </c>
      <c r="T1390" s="25">
        <v>0</v>
      </c>
      <c r="U1390" s="25">
        <v>0</v>
      </c>
      <c r="V1390" s="18">
        <v>234314.9</v>
      </c>
      <c r="W1390" s="19">
        <v>2500374</v>
      </c>
      <c r="X1390" s="19">
        <v>54909</v>
      </c>
    </row>
    <row r="1391" spans="1:24" x14ac:dyDescent="0.2">
      <c r="A1391" s="15">
        <v>2022</v>
      </c>
      <c r="B1391" s="16">
        <v>19499</v>
      </c>
      <c r="C1391" s="17" t="s">
        <v>1221</v>
      </c>
      <c r="D1391" s="15" t="s">
        <v>23</v>
      </c>
      <c r="E1391" s="17" t="s">
        <v>24</v>
      </c>
      <c r="F1391" s="15" t="s">
        <v>25</v>
      </c>
      <c r="G1391" s="17" t="s">
        <v>311</v>
      </c>
      <c r="H1391" s="17" t="s">
        <v>31</v>
      </c>
      <c r="I1391" s="17" t="s">
        <v>210</v>
      </c>
      <c r="J1391" s="18">
        <v>126699.1</v>
      </c>
      <c r="K1391" s="19">
        <v>946371</v>
      </c>
      <c r="L1391" s="19">
        <v>95049</v>
      </c>
      <c r="M1391" s="20">
        <v>67240.2</v>
      </c>
      <c r="N1391" s="21">
        <v>605920</v>
      </c>
      <c r="O1391" s="21">
        <v>11028</v>
      </c>
      <c r="P1391" s="22">
        <v>119381.8</v>
      </c>
      <c r="Q1391" s="23">
        <v>1441345</v>
      </c>
      <c r="R1391" s="23">
        <v>866</v>
      </c>
      <c r="S1391" s="24">
        <v>0</v>
      </c>
      <c r="T1391" s="25">
        <v>0</v>
      </c>
      <c r="U1391" s="25">
        <v>0</v>
      </c>
      <c r="V1391" s="18">
        <v>313321.09999999998</v>
      </c>
      <c r="W1391" s="19">
        <v>2993636</v>
      </c>
      <c r="X1391" s="19">
        <v>106943</v>
      </c>
    </row>
    <row r="1392" spans="1:24" x14ac:dyDescent="0.2">
      <c r="A1392" s="15">
        <v>2022</v>
      </c>
      <c r="B1392" s="16">
        <v>19501</v>
      </c>
      <c r="C1392" s="17" t="s">
        <v>1222</v>
      </c>
      <c r="D1392" s="15" t="s">
        <v>23</v>
      </c>
      <c r="E1392" s="17" t="s">
        <v>24</v>
      </c>
      <c r="F1392" s="15" t="s">
        <v>25</v>
      </c>
      <c r="G1392" s="17" t="s">
        <v>161</v>
      </c>
      <c r="H1392" s="17" t="s">
        <v>31</v>
      </c>
      <c r="I1392" s="17" t="s">
        <v>32</v>
      </c>
      <c r="J1392" s="18">
        <v>23192.400000000001</v>
      </c>
      <c r="K1392" s="19">
        <v>157340</v>
      </c>
      <c r="L1392" s="19">
        <v>11009</v>
      </c>
      <c r="M1392" s="20">
        <v>10091.1</v>
      </c>
      <c r="N1392" s="21">
        <v>82560</v>
      </c>
      <c r="O1392" s="21">
        <v>406</v>
      </c>
      <c r="P1392" s="22">
        <v>25089.599999999999</v>
      </c>
      <c r="Q1392" s="23">
        <v>277938</v>
      </c>
      <c r="R1392" s="23">
        <v>8</v>
      </c>
      <c r="S1392" s="24" t="s">
        <v>37</v>
      </c>
      <c r="T1392" s="25" t="s">
        <v>37</v>
      </c>
      <c r="U1392" s="25" t="s">
        <v>37</v>
      </c>
      <c r="V1392" s="18">
        <v>58373.1</v>
      </c>
      <c r="W1392" s="19">
        <v>517838</v>
      </c>
      <c r="X1392" s="19">
        <v>11423</v>
      </c>
    </row>
    <row r="1393" spans="1:24" x14ac:dyDescent="0.2">
      <c r="A1393" s="15">
        <v>2022</v>
      </c>
      <c r="B1393" s="16">
        <v>19502</v>
      </c>
      <c r="C1393" s="17" t="s">
        <v>1223</v>
      </c>
      <c r="D1393" s="15" t="s">
        <v>23</v>
      </c>
      <c r="E1393" s="17" t="s">
        <v>24</v>
      </c>
      <c r="F1393" s="15" t="s">
        <v>25</v>
      </c>
      <c r="G1393" s="17" t="s">
        <v>438</v>
      </c>
      <c r="H1393" s="17" t="s">
        <v>31</v>
      </c>
      <c r="I1393" s="17" t="s">
        <v>154</v>
      </c>
      <c r="J1393" s="18">
        <v>7459</v>
      </c>
      <c r="K1393" s="19">
        <v>106600</v>
      </c>
      <c r="L1393" s="19">
        <v>4863</v>
      </c>
      <c r="M1393" s="20">
        <v>4257</v>
      </c>
      <c r="N1393" s="21">
        <v>70539</v>
      </c>
      <c r="O1393" s="21">
        <v>1149</v>
      </c>
      <c r="P1393" s="22">
        <v>9023</v>
      </c>
      <c r="Q1393" s="23">
        <v>178416</v>
      </c>
      <c r="R1393" s="23">
        <v>1192</v>
      </c>
      <c r="S1393" s="24" t="s">
        <v>37</v>
      </c>
      <c r="T1393" s="25" t="s">
        <v>37</v>
      </c>
      <c r="U1393" s="25" t="s">
        <v>37</v>
      </c>
      <c r="V1393" s="18">
        <v>20739</v>
      </c>
      <c r="W1393" s="19">
        <v>355555</v>
      </c>
      <c r="X1393" s="19">
        <v>7204</v>
      </c>
    </row>
    <row r="1394" spans="1:24" x14ac:dyDescent="0.2">
      <c r="A1394" s="15">
        <v>2022</v>
      </c>
      <c r="B1394" s="16">
        <v>19545</v>
      </c>
      <c r="C1394" s="17" t="s">
        <v>1224</v>
      </c>
      <c r="D1394" s="15" t="s">
        <v>23</v>
      </c>
      <c r="E1394" s="17" t="s">
        <v>24</v>
      </c>
      <c r="F1394" s="15" t="s">
        <v>25</v>
      </c>
      <c r="G1394" s="17" t="s">
        <v>439</v>
      </c>
      <c r="H1394" s="17" t="s">
        <v>51</v>
      </c>
      <c r="I1394" s="17" t="s">
        <v>210</v>
      </c>
      <c r="J1394" s="18">
        <v>11</v>
      </c>
      <c r="K1394" s="19">
        <v>163</v>
      </c>
      <c r="L1394" s="19">
        <v>13</v>
      </c>
      <c r="M1394" s="20">
        <v>19</v>
      </c>
      <c r="N1394" s="21">
        <v>162</v>
      </c>
      <c r="O1394" s="21">
        <v>24</v>
      </c>
      <c r="P1394" s="22">
        <v>9858</v>
      </c>
      <c r="Q1394" s="23">
        <v>153426</v>
      </c>
      <c r="R1394" s="23">
        <v>4</v>
      </c>
      <c r="S1394" s="24">
        <v>0</v>
      </c>
      <c r="T1394" s="25">
        <v>0</v>
      </c>
      <c r="U1394" s="25">
        <v>0</v>
      </c>
      <c r="V1394" s="18">
        <v>9888</v>
      </c>
      <c r="W1394" s="19">
        <v>153751</v>
      </c>
      <c r="X1394" s="19">
        <v>41</v>
      </c>
    </row>
    <row r="1395" spans="1:24" x14ac:dyDescent="0.2">
      <c r="A1395" s="15">
        <v>2022</v>
      </c>
      <c r="B1395" s="16">
        <v>19545</v>
      </c>
      <c r="C1395" s="17" t="s">
        <v>1224</v>
      </c>
      <c r="D1395" s="15" t="s">
        <v>23</v>
      </c>
      <c r="E1395" s="17" t="s">
        <v>24</v>
      </c>
      <c r="F1395" s="15" t="s">
        <v>25</v>
      </c>
      <c r="G1395" s="17" t="s">
        <v>173</v>
      </c>
      <c r="H1395" s="17" t="s">
        <v>51</v>
      </c>
      <c r="I1395" s="17" t="s">
        <v>210</v>
      </c>
      <c r="J1395" s="18">
        <v>79824</v>
      </c>
      <c r="K1395" s="19">
        <v>573621</v>
      </c>
      <c r="L1395" s="19">
        <v>58892</v>
      </c>
      <c r="M1395" s="20">
        <v>101577</v>
      </c>
      <c r="N1395" s="21">
        <v>784169</v>
      </c>
      <c r="O1395" s="21">
        <v>13557</v>
      </c>
      <c r="P1395" s="22">
        <v>18278</v>
      </c>
      <c r="Q1395" s="23">
        <v>201145</v>
      </c>
      <c r="R1395" s="23">
        <v>6</v>
      </c>
      <c r="S1395" s="24">
        <v>0</v>
      </c>
      <c r="T1395" s="25">
        <v>0</v>
      </c>
      <c r="U1395" s="25">
        <v>0</v>
      </c>
      <c r="V1395" s="18">
        <v>199679</v>
      </c>
      <c r="W1395" s="19">
        <v>1558935</v>
      </c>
      <c r="X1395" s="19">
        <v>72455</v>
      </c>
    </row>
    <row r="1396" spans="1:24" x14ac:dyDescent="0.2">
      <c r="A1396" s="15">
        <v>2022</v>
      </c>
      <c r="B1396" s="16">
        <v>19545</v>
      </c>
      <c r="C1396" s="17" t="s">
        <v>1224</v>
      </c>
      <c r="D1396" s="15" t="s">
        <v>23</v>
      </c>
      <c r="E1396" s="17" t="s">
        <v>24</v>
      </c>
      <c r="F1396" s="15" t="s">
        <v>25</v>
      </c>
      <c r="G1396" s="17" t="s">
        <v>273</v>
      </c>
      <c r="H1396" s="17" t="s">
        <v>51</v>
      </c>
      <c r="I1396" s="17" t="s">
        <v>210</v>
      </c>
      <c r="J1396" s="18">
        <v>2612</v>
      </c>
      <c r="K1396" s="19">
        <v>20528</v>
      </c>
      <c r="L1396" s="19">
        <v>2024</v>
      </c>
      <c r="M1396" s="20">
        <v>3690</v>
      </c>
      <c r="N1396" s="21">
        <v>27642</v>
      </c>
      <c r="O1396" s="21">
        <v>601</v>
      </c>
      <c r="P1396" s="22">
        <v>10241</v>
      </c>
      <c r="Q1396" s="23">
        <v>114357</v>
      </c>
      <c r="R1396" s="23">
        <v>10</v>
      </c>
      <c r="S1396" s="24">
        <v>0</v>
      </c>
      <c r="T1396" s="25">
        <v>0</v>
      </c>
      <c r="U1396" s="25">
        <v>0</v>
      </c>
      <c r="V1396" s="18">
        <v>16543</v>
      </c>
      <c r="W1396" s="19">
        <v>162527</v>
      </c>
      <c r="X1396" s="19">
        <v>2635</v>
      </c>
    </row>
    <row r="1397" spans="1:24" x14ac:dyDescent="0.2">
      <c r="A1397" s="15">
        <v>2022</v>
      </c>
      <c r="B1397" s="16">
        <v>19547</v>
      </c>
      <c r="C1397" s="17" t="s">
        <v>1225</v>
      </c>
      <c r="D1397" s="15" t="s">
        <v>23</v>
      </c>
      <c r="E1397" s="17" t="s">
        <v>24</v>
      </c>
      <c r="F1397" s="15" t="s">
        <v>25</v>
      </c>
      <c r="G1397" s="17" t="s">
        <v>552</v>
      </c>
      <c r="H1397" s="17" t="s">
        <v>51</v>
      </c>
      <c r="I1397" s="17" t="s">
        <v>1226</v>
      </c>
      <c r="J1397" s="18">
        <v>687629.3</v>
      </c>
      <c r="K1397" s="19">
        <v>1583392</v>
      </c>
      <c r="L1397" s="19">
        <v>274845</v>
      </c>
      <c r="M1397" s="20">
        <v>770430.8</v>
      </c>
      <c r="N1397" s="21">
        <v>1946506</v>
      </c>
      <c r="O1397" s="21">
        <v>33189</v>
      </c>
      <c r="P1397" s="22">
        <v>964171.9</v>
      </c>
      <c r="Q1397" s="23">
        <v>2680899</v>
      </c>
      <c r="R1397" s="23">
        <v>451</v>
      </c>
      <c r="S1397" s="24">
        <v>0</v>
      </c>
      <c r="T1397" s="25">
        <v>0</v>
      </c>
      <c r="U1397" s="25">
        <v>0</v>
      </c>
      <c r="V1397" s="18">
        <v>2422232</v>
      </c>
      <c r="W1397" s="19">
        <v>6210797</v>
      </c>
      <c r="X1397" s="19">
        <v>308485</v>
      </c>
    </row>
    <row r="1398" spans="1:24" x14ac:dyDescent="0.2">
      <c r="A1398" s="15">
        <v>2022</v>
      </c>
      <c r="B1398" s="16">
        <v>19558</v>
      </c>
      <c r="C1398" s="17" t="s">
        <v>1227</v>
      </c>
      <c r="D1398" s="15" t="s">
        <v>23</v>
      </c>
      <c r="E1398" s="17" t="s">
        <v>24</v>
      </c>
      <c r="F1398" s="15" t="s">
        <v>25</v>
      </c>
      <c r="G1398" s="17" t="s">
        <v>60</v>
      </c>
      <c r="H1398" s="17" t="s">
        <v>31</v>
      </c>
      <c r="I1398" s="17" t="s">
        <v>61</v>
      </c>
      <c r="J1398" s="18">
        <v>49034.7</v>
      </c>
      <c r="K1398" s="19">
        <v>171896</v>
      </c>
      <c r="L1398" s="19">
        <v>28994</v>
      </c>
      <c r="M1398" s="20">
        <v>40326.1</v>
      </c>
      <c r="N1398" s="21">
        <v>161058</v>
      </c>
      <c r="O1398" s="21">
        <v>4408</v>
      </c>
      <c r="P1398" s="22">
        <v>14685.5</v>
      </c>
      <c r="Q1398" s="23">
        <v>119983</v>
      </c>
      <c r="R1398" s="23">
        <v>23</v>
      </c>
      <c r="S1398" s="24">
        <v>0</v>
      </c>
      <c r="T1398" s="25">
        <v>0</v>
      </c>
      <c r="U1398" s="25">
        <v>0</v>
      </c>
      <c r="V1398" s="18">
        <v>104046.3</v>
      </c>
      <c r="W1398" s="19">
        <v>452937</v>
      </c>
      <c r="X1398" s="19">
        <v>33425</v>
      </c>
    </row>
    <row r="1399" spans="1:24" x14ac:dyDescent="0.2">
      <c r="A1399" s="15">
        <v>2022</v>
      </c>
      <c r="B1399" s="16">
        <v>19574</v>
      </c>
      <c r="C1399" s="17" t="s">
        <v>1228</v>
      </c>
      <c r="D1399" s="15" t="s">
        <v>23</v>
      </c>
      <c r="E1399" s="17" t="s">
        <v>24</v>
      </c>
      <c r="F1399" s="15" t="s">
        <v>25</v>
      </c>
      <c r="G1399" s="17" t="s">
        <v>98</v>
      </c>
      <c r="H1399" s="17" t="s">
        <v>31</v>
      </c>
      <c r="I1399" s="17" t="s">
        <v>28</v>
      </c>
      <c r="J1399" s="18">
        <v>79601</v>
      </c>
      <c r="K1399" s="19">
        <v>646089</v>
      </c>
      <c r="L1399" s="19">
        <v>44328</v>
      </c>
      <c r="M1399" s="20">
        <v>37058</v>
      </c>
      <c r="N1399" s="21">
        <v>282774</v>
      </c>
      <c r="O1399" s="21">
        <v>8204</v>
      </c>
      <c r="P1399" s="22">
        <v>9801</v>
      </c>
      <c r="Q1399" s="23">
        <v>133434</v>
      </c>
      <c r="R1399" s="23">
        <v>9</v>
      </c>
      <c r="S1399" s="24">
        <v>0</v>
      </c>
      <c r="T1399" s="25">
        <v>0</v>
      </c>
      <c r="U1399" s="25">
        <v>0</v>
      </c>
      <c r="V1399" s="18">
        <v>126460</v>
      </c>
      <c r="W1399" s="19">
        <v>1062297</v>
      </c>
      <c r="X1399" s="19">
        <v>52541</v>
      </c>
    </row>
    <row r="1400" spans="1:24" x14ac:dyDescent="0.2">
      <c r="A1400" s="15">
        <v>2022</v>
      </c>
      <c r="B1400" s="16">
        <v>19578</v>
      </c>
      <c r="C1400" s="17" t="s">
        <v>1229</v>
      </c>
      <c r="D1400" s="15" t="s">
        <v>23</v>
      </c>
      <c r="E1400" s="17" t="s">
        <v>24</v>
      </c>
      <c r="F1400" s="15" t="s">
        <v>25</v>
      </c>
      <c r="G1400" s="17" t="s">
        <v>82</v>
      </c>
      <c r="H1400" s="17" t="s">
        <v>51</v>
      </c>
      <c r="I1400" s="17" t="s">
        <v>36</v>
      </c>
      <c r="J1400" s="18">
        <v>57249.5</v>
      </c>
      <c r="K1400" s="19">
        <v>248531</v>
      </c>
      <c r="L1400" s="19">
        <v>47281</v>
      </c>
      <c r="M1400" s="20">
        <v>25221.599999999999</v>
      </c>
      <c r="N1400" s="21">
        <v>135582</v>
      </c>
      <c r="O1400" s="21">
        <v>6096</v>
      </c>
      <c r="P1400" s="22">
        <v>24657.7</v>
      </c>
      <c r="Q1400" s="23">
        <v>326657</v>
      </c>
      <c r="R1400" s="23">
        <v>41</v>
      </c>
      <c r="S1400" s="24">
        <v>0</v>
      </c>
      <c r="T1400" s="25">
        <v>0</v>
      </c>
      <c r="U1400" s="25">
        <v>0</v>
      </c>
      <c r="V1400" s="18">
        <v>107128.8</v>
      </c>
      <c r="W1400" s="19">
        <v>710770</v>
      </c>
      <c r="X1400" s="19">
        <v>53418</v>
      </c>
    </row>
    <row r="1401" spans="1:24" x14ac:dyDescent="0.2">
      <c r="A1401" s="15">
        <v>2022</v>
      </c>
      <c r="B1401" s="16">
        <v>19578</v>
      </c>
      <c r="C1401" s="17" t="s">
        <v>1229</v>
      </c>
      <c r="D1401" s="15" t="s">
        <v>112</v>
      </c>
      <c r="E1401" s="17" t="s">
        <v>113</v>
      </c>
      <c r="F1401" s="15" t="s">
        <v>25</v>
      </c>
      <c r="G1401" s="17" t="s">
        <v>82</v>
      </c>
      <c r="H1401" s="17" t="s">
        <v>51</v>
      </c>
      <c r="I1401" s="17" t="s">
        <v>36</v>
      </c>
      <c r="J1401" s="18">
        <v>0</v>
      </c>
      <c r="K1401" s="19">
        <v>0</v>
      </c>
      <c r="L1401" s="19">
        <v>0</v>
      </c>
      <c r="M1401" s="20">
        <v>947.7</v>
      </c>
      <c r="N1401" s="21">
        <v>15781</v>
      </c>
      <c r="O1401" s="21">
        <v>61</v>
      </c>
      <c r="P1401" s="22">
        <v>1373.8</v>
      </c>
      <c r="Q1401" s="23">
        <v>58762</v>
      </c>
      <c r="R1401" s="23">
        <v>14</v>
      </c>
      <c r="S1401" s="24">
        <v>0</v>
      </c>
      <c r="T1401" s="25">
        <v>0</v>
      </c>
      <c r="U1401" s="25">
        <v>0</v>
      </c>
      <c r="V1401" s="18">
        <v>2321.5</v>
      </c>
      <c r="W1401" s="19">
        <v>74543</v>
      </c>
      <c r="X1401" s="19">
        <v>75</v>
      </c>
    </row>
    <row r="1402" spans="1:24" x14ac:dyDescent="0.2">
      <c r="A1402" s="15">
        <v>2022</v>
      </c>
      <c r="B1402" s="16">
        <v>19579</v>
      </c>
      <c r="C1402" s="17" t="s">
        <v>1230</v>
      </c>
      <c r="D1402" s="15" t="s">
        <v>23</v>
      </c>
      <c r="E1402" s="17" t="s">
        <v>24</v>
      </c>
      <c r="F1402" s="15" t="s">
        <v>25</v>
      </c>
      <c r="G1402" s="17" t="s">
        <v>92</v>
      </c>
      <c r="H1402" s="17" t="s">
        <v>31</v>
      </c>
      <c r="I1402" s="17" t="s">
        <v>77</v>
      </c>
      <c r="J1402" s="18">
        <v>92251</v>
      </c>
      <c r="K1402" s="19">
        <v>669302</v>
      </c>
      <c r="L1402" s="19">
        <v>43181</v>
      </c>
      <c r="M1402" s="20">
        <v>23981</v>
      </c>
      <c r="N1402" s="21">
        <v>178071</v>
      </c>
      <c r="O1402" s="21">
        <v>6127</v>
      </c>
      <c r="P1402" s="22">
        <v>10953</v>
      </c>
      <c r="Q1402" s="23">
        <v>109783</v>
      </c>
      <c r="R1402" s="23">
        <v>19</v>
      </c>
      <c r="S1402" s="24" t="s">
        <v>37</v>
      </c>
      <c r="T1402" s="25" t="s">
        <v>37</v>
      </c>
      <c r="U1402" s="25" t="s">
        <v>37</v>
      </c>
      <c r="V1402" s="18">
        <v>127185</v>
      </c>
      <c r="W1402" s="19">
        <v>957156</v>
      </c>
      <c r="X1402" s="19">
        <v>49327</v>
      </c>
    </row>
    <row r="1403" spans="1:24" x14ac:dyDescent="0.2">
      <c r="A1403" s="15">
        <v>2022</v>
      </c>
      <c r="B1403" s="16">
        <v>19603</v>
      </c>
      <c r="C1403" s="17" t="s">
        <v>1231</v>
      </c>
      <c r="D1403" s="15" t="s">
        <v>23</v>
      </c>
      <c r="E1403" s="17" t="s">
        <v>24</v>
      </c>
      <c r="F1403" s="15" t="s">
        <v>25</v>
      </c>
      <c r="G1403" s="17" t="s">
        <v>439</v>
      </c>
      <c r="H1403" s="17" t="s">
        <v>169</v>
      </c>
      <c r="I1403" s="17" t="s">
        <v>794</v>
      </c>
      <c r="J1403" s="18">
        <v>18529</v>
      </c>
      <c r="K1403" s="19">
        <v>266491</v>
      </c>
      <c r="L1403" s="19">
        <v>15830</v>
      </c>
      <c r="M1403" s="20">
        <v>8818.5</v>
      </c>
      <c r="N1403" s="21">
        <v>137505</v>
      </c>
      <c r="O1403" s="21">
        <v>5607</v>
      </c>
      <c r="P1403" s="22">
        <v>964.9</v>
      </c>
      <c r="Q1403" s="23">
        <v>18446</v>
      </c>
      <c r="R1403" s="23">
        <v>1093</v>
      </c>
      <c r="S1403" s="24">
        <v>0</v>
      </c>
      <c r="T1403" s="25">
        <v>0</v>
      </c>
      <c r="U1403" s="25">
        <v>0</v>
      </c>
      <c r="V1403" s="18">
        <v>28312.400000000001</v>
      </c>
      <c r="W1403" s="19">
        <v>422442</v>
      </c>
      <c r="X1403" s="19">
        <v>22530</v>
      </c>
    </row>
    <row r="1404" spans="1:24" x14ac:dyDescent="0.2">
      <c r="A1404" s="15">
        <v>2022</v>
      </c>
      <c r="B1404" s="16">
        <v>19604</v>
      </c>
      <c r="C1404" s="17" t="s">
        <v>1232</v>
      </c>
      <c r="D1404" s="15" t="s">
        <v>23</v>
      </c>
      <c r="E1404" s="17" t="s">
        <v>24</v>
      </c>
      <c r="F1404" s="15" t="s">
        <v>25</v>
      </c>
      <c r="G1404" s="17" t="s">
        <v>50</v>
      </c>
      <c r="H1404" s="17" t="s">
        <v>169</v>
      </c>
      <c r="I1404" s="17" t="s">
        <v>193</v>
      </c>
      <c r="J1404" s="18">
        <v>13845</v>
      </c>
      <c r="K1404" s="19">
        <v>118935</v>
      </c>
      <c r="L1404" s="19">
        <v>11267</v>
      </c>
      <c r="M1404" s="20">
        <v>8708</v>
      </c>
      <c r="N1404" s="21">
        <v>108320</v>
      </c>
      <c r="O1404" s="21">
        <v>1916</v>
      </c>
      <c r="P1404" s="22">
        <v>803</v>
      </c>
      <c r="Q1404" s="23">
        <v>11555</v>
      </c>
      <c r="R1404" s="23">
        <v>3</v>
      </c>
      <c r="S1404" s="24" t="s">
        <v>37</v>
      </c>
      <c r="T1404" s="25" t="s">
        <v>37</v>
      </c>
      <c r="U1404" s="25" t="s">
        <v>37</v>
      </c>
      <c r="V1404" s="18">
        <v>23356</v>
      </c>
      <c r="W1404" s="19">
        <v>238810</v>
      </c>
      <c r="X1404" s="19">
        <v>13186</v>
      </c>
    </row>
    <row r="1405" spans="1:24" x14ac:dyDescent="0.2">
      <c r="A1405" s="15">
        <v>2022</v>
      </c>
      <c r="B1405" s="16">
        <v>19667</v>
      </c>
      <c r="C1405" s="17" t="s">
        <v>1233</v>
      </c>
      <c r="D1405" s="15" t="s">
        <v>23</v>
      </c>
      <c r="E1405" s="17" t="s">
        <v>24</v>
      </c>
      <c r="F1405" s="15" t="s">
        <v>25</v>
      </c>
      <c r="G1405" s="17" t="s">
        <v>72</v>
      </c>
      <c r="H1405" s="17" t="s">
        <v>31</v>
      </c>
      <c r="I1405" s="17" t="s">
        <v>36</v>
      </c>
      <c r="J1405" s="18">
        <v>37025.800000000003</v>
      </c>
      <c r="K1405" s="19">
        <v>251643</v>
      </c>
      <c r="L1405" s="19">
        <v>18666</v>
      </c>
      <c r="M1405" s="20">
        <v>5648.6</v>
      </c>
      <c r="N1405" s="21">
        <v>41550</v>
      </c>
      <c r="O1405" s="21">
        <v>1035</v>
      </c>
      <c r="P1405" s="22">
        <v>3511.1</v>
      </c>
      <c r="Q1405" s="23">
        <v>38704</v>
      </c>
      <c r="R1405" s="23">
        <v>17</v>
      </c>
      <c r="S1405" s="24">
        <v>0</v>
      </c>
      <c r="T1405" s="25">
        <v>0</v>
      </c>
      <c r="U1405" s="25">
        <v>0</v>
      </c>
      <c r="V1405" s="18">
        <v>46185.5</v>
      </c>
      <c r="W1405" s="19">
        <v>331897</v>
      </c>
      <c r="X1405" s="19">
        <v>19718</v>
      </c>
    </row>
    <row r="1406" spans="1:24" x14ac:dyDescent="0.2">
      <c r="A1406" s="15">
        <v>2022</v>
      </c>
      <c r="B1406" s="16">
        <v>19728</v>
      </c>
      <c r="C1406" s="17" t="s">
        <v>1234</v>
      </c>
      <c r="D1406" s="15" t="s">
        <v>23</v>
      </c>
      <c r="E1406" s="17" t="s">
        <v>24</v>
      </c>
      <c r="F1406" s="15" t="s">
        <v>25</v>
      </c>
      <c r="G1406" s="17" t="s">
        <v>50</v>
      </c>
      <c r="H1406" s="17" t="s">
        <v>51</v>
      </c>
      <c r="I1406" s="17" t="s">
        <v>826</v>
      </c>
      <c r="J1406" s="18">
        <v>123503.7</v>
      </c>
      <c r="K1406" s="19">
        <v>1026987</v>
      </c>
      <c r="L1406" s="19">
        <v>92408</v>
      </c>
      <c r="M1406" s="20">
        <v>85490.8</v>
      </c>
      <c r="N1406" s="21">
        <v>699026</v>
      </c>
      <c r="O1406" s="21">
        <v>12104</v>
      </c>
      <c r="P1406" s="22">
        <v>11302.2</v>
      </c>
      <c r="Q1406" s="23">
        <v>121482</v>
      </c>
      <c r="R1406" s="23">
        <v>8</v>
      </c>
      <c r="S1406" s="24" t="s">
        <v>37</v>
      </c>
      <c r="T1406" s="25" t="s">
        <v>37</v>
      </c>
      <c r="U1406" s="25" t="s">
        <v>37</v>
      </c>
      <c r="V1406" s="18">
        <v>220296.7</v>
      </c>
      <c r="W1406" s="19">
        <v>1847495</v>
      </c>
      <c r="X1406" s="19">
        <v>104520</v>
      </c>
    </row>
    <row r="1407" spans="1:24" x14ac:dyDescent="0.2">
      <c r="A1407" s="15">
        <v>2022</v>
      </c>
      <c r="B1407" s="16">
        <v>19784</v>
      </c>
      <c r="C1407" s="17" t="s">
        <v>1235</v>
      </c>
      <c r="D1407" s="15" t="s">
        <v>23</v>
      </c>
      <c r="E1407" s="17" t="s">
        <v>24</v>
      </c>
      <c r="F1407" s="15" t="s">
        <v>25</v>
      </c>
      <c r="G1407" s="17" t="s">
        <v>89</v>
      </c>
      <c r="H1407" s="17" t="s">
        <v>153</v>
      </c>
      <c r="I1407" s="17" t="s">
        <v>154</v>
      </c>
      <c r="J1407" s="18">
        <v>13491</v>
      </c>
      <c r="K1407" s="19">
        <v>161672</v>
      </c>
      <c r="L1407" s="19">
        <v>11957</v>
      </c>
      <c r="M1407" s="20">
        <v>6427</v>
      </c>
      <c r="N1407" s="21">
        <v>77712</v>
      </c>
      <c r="O1407" s="21">
        <v>1353</v>
      </c>
      <c r="P1407" s="22" t="s">
        <v>37</v>
      </c>
      <c r="Q1407" s="23" t="s">
        <v>37</v>
      </c>
      <c r="R1407" s="23" t="s">
        <v>37</v>
      </c>
      <c r="S1407" s="24" t="s">
        <v>37</v>
      </c>
      <c r="T1407" s="25" t="s">
        <v>37</v>
      </c>
      <c r="U1407" s="25" t="s">
        <v>37</v>
      </c>
      <c r="V1407" s="18">
        <v>19918</v>
      </c>
      <c r="W1407" s="19">
        <v>239384</v>
      </c>
      <c r="X1407" s="19">
        <v>13310</v>
      </c>
    </row>
    <row r="1408" spans="1:24" x14ac:dyDescent="0.2">
      <c r="A1408" s="15">
        <v>2022</v>
      </c>
      <c r="B1408" s="16">
        <v>19785</v>
      </c>
      <c r="C1408" s="17" t="s">
        <v>1236</v>
      </c>
      <c r="D1408" s="15" t="s">
        <v>23</v>
      </c>
      <c r="E1408" s="17" t="s">
        <v>24</v>
      </c>
      <c r="F1408" s="15" t="s">
        <v>25</v>
      </c>
      <c r="G1408" s="17" t="s">
        <v>78</v>
      </c>
      <c r="H1408" s="17" t="s">
        <v>31</v>
      </c>
      <c r="I1408" s="17" t="s">
        <v>176</v>
      </c>
      <c r="J1408" s="18">
        <v>61793</v>
      </c>
      <c r="K1408" s="19">
        <v>607491</v>
      </c>
      <c r="L1408" s="19">
        <v>34312</v>
      </c>
      <c r="M1408" s="20">
        <v>5695</v>
      </c>
      <c r="N1408" s="21">
        <v>50662</v>
      </c>
      <c r="O1408" s="21">
        <v>3514</v>
      </c>
      <c r="P1408" s="22">
        <v>9735</v>
      </c>
      <c r="Q1408" s="23">
        <v>111413</v>
      </c>
      <c r="R1408" s="23">
        <v>734</v>
      </c>
      <c r="S1408" s="24">
        <v>0</v>
      </c>
      <c r="T1408" s="25">
        <v>0</v>
      </c>
      <c r="U1408" s="25">
        <v>0</v>
      </c>
      <c r="V1408" s="18">
        <v>77223</v>
      </c>
      <c r="W1408" s="19">
        <v>769566</v>
      </c>
      <c r="X1408" s="19">
        <v>38560</v>
      </c>
    </row>
    <row r="1409" spans="1:24" x14ac:dyDescent="0.2">
      <c r="A1409" s="15">
        <v>2022</v>
      </c>
      <c r="B1409" s="16">
        <v>19790</v>
      </c>
      <c r="C1409" s="17" t="s">
        <v>1237</v>
      </c>
      <c r="D1409" s="15" t="s">
        <v>23</v>
      </c>
      <c r="E1409" s="17" t="s">
        <v>24</v>
      </c>
      <c r="F1409" s="15" t="s">
        <v>25</v>
      </c>
      <c r="G1409" s="17" t="s">
        <v>145</v>
      </c>
      <c r="H1409" s="17" t="s">
        <v>31</v>
      </c>
      <c r="I1409" s="17" t="s">
        <v>36</v>
      </c>
      <c r="J1409" s="18">
        <v>24007.4</v>
      </c>
      <c r="K1409" s="19">
        <v>237100</v>
      </c>
      <c r="L1409" s="19">
        <v>14207</v>
      </c>
      <c r="M1409" s="20">
        <v>14826.8</v>
      </c>
      <c r="N1409" s="21">
        <v>146883</v>
      </c>
      <c r="O1409" s="21">
        <v>2309</v>
      </c>
      <c r="P1409" s="22">
        <v>13751</v>
      </c>
      <c r="Q1409" s="23">
        <v>203923</v>
      </c>
      <c r="R1409" s="23">
        <v>70</v>
      </c>
      <c r="S1409" s="24">
        <v>0</v>
      </c>
      <c r="T1409" s="25">
        <v>0</v>
      </c>
      <c r="U1409" s="25">
        <v>0</v>
      </c>
      <c r="V1409" s="18">
        <v>52585.2</v>
      </c>
      <c r="W1409" s="19">
        <v>587906</v>
      </c>
      <c r="X1409" s="19">
        <v>16586</v>
      </c>
    </row>
    <row r="1410" spans="1:24" x14ac:dyDescent="0.2">
      <c r="A1410" s="15">
        <v>2022</v>
      </c>
      <c r="B1410" s="16">
        <v>19791</v>
      </c>
      <c r="C1410" s="17" t="s">
        <v>1238</v>
      </c>
      <c r="D1410" s="15" t="s">
        <v>23</v>
      </c>
      <c r="E1410" s="17" t="s">
        <v>24</v>
      </c>
      <c r="F1410" s="15" t="s">
        <v>25</v>
      </c>
      <c r="G1410" s="17" t="s">
        <v>220</v>
      </c>
      <c r="H1410" s="17" t="s">
        <v>31</v>
      </c>
      <c r="I1410" s="17" t="s">
        <v>136</v>
      </c>
      <c r="J1410" s="18">
        <v>47034.9</v>
      </c>
      <c r="K1410" s="19">
        <v>236476</v>
      </c>
      <c r="L1410" s="19">
        <v>35640</v>
      </c>
      <c r="M1410" s="20">
        <v>19974.7</v>
      </c>
      <c r="N1410" s="21">
        <v>124744</v>
      </c>
      <c r="O1410" s="21">
        <v>4930</v>
      </c>
      <c r="P1410" s="22">
        <v>11880.4</v>
      </c>
      <c r="Q1410" s="23">
        <v>100051</v>
      </c>
      <c r="R1410" s="23">
        <v>18</v>
      </c>
      <c r="S1410" s="24">
        <v>0</v>
      </c>
      <c r="T1410" s="25">
        <v>0</v>
      </c>
      <c r="U1410" s="25">
        <v>0</v>
      </c>
      <c r="V1410" s="18">
        <v>78890</v>
      </c>
      <c r="W1410" s="19">
        <v>461271</v>
      </c>
      <c r="X1410" s="19">
        <v>40588</v>
      </c>
    </row>
    <row r="1411" spans="1:24" x14ac:dyDescent="0.2">
      <c r="A1411" s="15">
        <v>2022</v>
      </c>
      <c r="B1411" s="16">
        <v>19798</v>
      </c>
      <c r="C1411" s="17" t="s">
        <v>1239</v>
      </c>
      <c r="D1411" s="15" t="s">
        <v>23</v>
      </c>
      <c r="E1411" s="17" t="s">
        <v>24</v>
      </c>
      <c r="F1411" s="15" t="s">
        <v>25</v>
      </c>
      <c r="G1411" s="17" t="s">
        <v>57</v>
      </c>
      <c r="H1411" s="17" t="s">
        <v>27</v>
      </c>
      <c r="I1411" s="17" t="s">
        <v>58</v>
      </c>
      <c r="J1411" s="18">
        <v>48.1</v>
      </c>
      <c r="K1411" s="19">
        <v>326</v>
      </c>
      <c r="L1411" s="19">
        <v>73</v>
      </c>
      <c r="M1411" s="20">
        <v>86515.7</v>
      </c>
      <c r="N1411" s="21">
        <v>416736</v>
      </c>
      <c r="O1411" s="21">
        <v>1321</v>
      </c>
      <c r="P1411" s="22">
        <v>117173.6</v>
      </c>
      <c r="Q1411" s="23">
        <v>733573</v>
      </c>
      <c r="R1411" s="23">
        <v>488</v>
      </c>
      <c r="S1411" s="24" t="s">
        <v>37</v>
      </c>
      <c r="T1411" s="25" t="s">
        <v>37</v>
      </c>
      <c r="U1411" s="25" t="s">
        <v>37</v>
      </c>
      <c r="V1411" s="18">
        <v>203737.4</v>
      </c>
      <c r="W1411" s="19">
        <v>1150635</v>
      </c>
      <c r="X1411" s="19">
        <v>1882</v>
      </c>
    </row>
    <row r="1412" spans="1:24" x14ac:dyDescent="0.2">
      <c r="A1412" s="15">
        <v>2022</v>
      </c>
      <c r="B1412" s="16">
        <v>19806</v>
      </c>
      <c r="C1412" s="17" t="s">
        <v>1240</v>
      </c>
      <c r="D1412" s="15" t="s">
        <v>23</v>
      </c>
      <c r="E1412" s="17" t="s">
        <v>24</v>
      </c>
      <c r="F1412" s="15" t="s">
        <v>25</v>
      </c>
      <c r="G1412" s="17" t="s">
        <v>92</v>
      </c>
      <c r="H1412" s="17" t="s">
        <v>31</v>
      </c>
      <c r="I1412" s="17" t="s">
        <v>93</v>
      </c>
      <c r="J1412" s="18">
        <v>39756.699999999997</v>
      </c>
      <c r="K1412" s="19">
        <v>325299</v>
      </c>
      <c r="L1412" s="19">
        <v>21005</v>
      </c>
      <c r="M1412" s="20">
        <v>6253.6</v>
      </c>
      <c r="N1412" s="21">
        <v>50720</v>
      </c>
      <c r="O1412" s="21">
        <v>2996</v>
      </c>
      <c r="P1412" s="22">
        <v>21345.9</v>
      </c>
      <c r="Q1412" s="23">
        <v>244867</v>
      </c>
      <c r="R1412" s="23">
        <v>368</v>
      </c>
      <c r="S1412" s="24">
        <v>0</v>
      </c>
      <c r="T1412" s="25">
        <v>0</v>
      </c>
      <c r="U1412" s="25">
        <v>0</v>
      </c>
      <c r="V1412" s="18">
        <v>67356.2</v>
      </c>
      <c r="W1412" s="19">
        <v>620886</v>
      </c>
      <c r="X1412" s="19">
        <v>24369</v>
      </c>
    </row>
    <row r="1413" spans="1:24" x14ac:dyDescent="0.2">
      <c r="A1413" s="15">
        <v>2022</v>
      </c>
      <c r="B1413" s="16">
        <v>19820</v>
      </c>
      <c r="C1413" s="17" t="s">
        <v>1241</v>
      </c>
      <c r="D1413" s="15" t="s">
        <v>23</v>
      </c>
      <c r="E1413" s="17" t="s">
        <v>24</v>
      </c>
      <c r="F1413" s="15" t="s">
        <v>25</v>
      </c>
      <c r="G1413" s="17" t="s">
        <v>76</v>
      </c>
      <c r="H1413" s="17" t="s">
        <v>31</v>
      </c>
      <c r="I1413" s="17" t="s">
        <v>77</v>
      </c>
      <c r="J1413" s="18">
        <v>20216</v>
      </c>
      <c r="K1413" s="19">
        <v>150422</v>
      </c>
      <c r="L1413" s="19">
        <v>13986</v>
      </c>
      <c r="M1413" s="20">
        <v>24602</v>
      </c>
      <c r="N1413" s="21">
        <v>216547</v>
      </c>
      <c r="O1413" s="21">
        <v>3765</v>
      </c>
      <c r="P1413" s="22">
        <v>33604</v>
      </c>
      <c r="Q1413" s="23">
        <v>382370</v>
      </c>
      <c r="R1413" s="23">
        <v>2331</v>
      </c>
      <c r="S1413" s="24" t="s">
        <v>37</v>
      </c>
      <c r="T1413" s="25" t="s">
        <v>37</v>
      </c>
      <c r="U1413" s="25" t="s">
        <v>37</v>
      </c>
      <c r="V1413" s="18">
        <v>78422</v>
      </c>
      <c r="W1413" s="19">
        <v>749339</v>
      </c>
      <c r="X1413" s="19">
        <v>20082</v>
      </c>
    </row>
    <row r="1414" spans="1:24" x14ac:dyDescent="0.2">
      <c r="A1414" s="15">
        <v>2022</v>
      </c>
      <c r="B1414" s="16">
        <v>19840</v>
      </c>
      <c r="C1414" s="17" t="s">
        <v>1242</v>
      </c>
      <c r="D1414" s="15" t="s">
        <v>23</v>
      </c>
      <c r="E1414" s="17" t="s">
        <v>24</v>
      </c>
      <c r="F1414" s="15" t="s">
        <v>25</v>
      </c>
      <c r="G1414" s="17" t="s">
        <v>57</v>
      </c>
      <c r="H1414" s="17" t="s">
        <v>31</v>
      </c>
      <c r="I1414" s="17" t="s">
        <v>340</v>
      </c>
      <c r="J1414" s="18">
        <v>18.3</v>
      </c>
      <c r="K1414" s="19">
        <v>117</v>
      </c>
      <c r="L1414" s="19">
        <v>12</v>
      </c>
      <c r="M1414" s="20">
        <v>2.4</v>
      </c>
      <c r="N1414" s="21">
        <v>11</v>
      </c>
      <c r="O1414" s="21">
        <v>2</v>
      </c>
      <c r="P1414" s="22">
        <v>1132.2</v>
      </c>
      <c r="Q1414" s="23">
        <v>11509</v>
      </c>
      <c r="R1414" s="23">
        <v>30</v>
      </c>
      <c r="S1414" s="24">
        <v>0</v>
      </c>
      <c r="T1414" s="25">
        <v>0</v>
      </c>
      <c r="U1414" s="25">
        <v>0</v>
      </c>
      <c r="V1414" s="18">
        <v>1152.9000000000001</v>
      </c>
      <c r="W1414" s="19">
        <v>11637</v>
      </c>
      <c r="X1414" s="19">
        <v>44</v>
      </c>
    </row>
    <row r="1415" spans="1:24" x14ac:dyDescent="0.2">
      <c r="A1415" s="15">
        <v>2022</v>
      </c>
      <c r="B1415" s="16">
        <v>19840</v>
      </c>
      <c r="C1415" s="17" t="s">
        <v>1242</v>
      </c>
      <c r="D1415" s="15" t="s">
        <v>23</v>
      </c>
      <c r="E1415" s="17" t="s">
        <v>24</v>
      </c>
      <c r="F1415" s="15" t="s">
        <v>25</v>
      </c>
      <c r="G1415" s="17" t="s">
        <v>192</v>
      </c>
      <c r="H1415" s="17" t="s">
        <v>31</v>
      </c>
      <c r="I1415" s="17" t="s">
        <v>340</v>
      </c>
      <c r="J1415" s="18">
        <v>46443.1</v>
      </c>
      <c r="K1415" s="19">
        <v>323652</v>
      </c>
      <c r="L1415" s="19">
        <v>21626</v>
      </c>
      <c r="M1415" s="20">
        <v>22787.3</v>
      </c>
      <c r="N1415" s="21">
        <v>218755</v>
      </c>
      <c r="O1415" s="21">
        <v>2448</v>
      </c>
      <c r="P1415" s="22">
        <v>3095.6</v>
      </c>
      <c r="Q1415" s="23">
        <v>31526</v>
      </c>
      <c r="R1415" s="23">
        <v>194</v>
      </c>
      <c r="S1415" s="24">
        <v>0</v>
      </c>
      <c r="T1415" s="25">
        <v>0</v>
      </c>
      <c r="U1415" s="25">
        <v>0</v>
      </c>
      <c r="V1415" s="18">
        <v>72326</v>
      </c>
      <c r="W1415" s="19">
        <v>573933</v>
      </c>
      <c r="X1415" s="19">
        <v>24268</v>
      </c>
    </row>
    <row r="1416" spans="1:24" x14ac:dyDescent="0.2">
      <c r="A1416" s="15">
        <v>2022</v>
      </c>
      <c r="B1416" s="16">
        <v>19856</v>
      </c>
      <c r="C1416" s="17" t="s">
        <v>1243</v>
      </c>
      <c r="D1416" s="15" t="s">
        <v>23</v>
      </c>
      <c r="E1416" s="17" t="s">
        <v>24</v>
      </c>
      <c r="F1416" s="15" t="s">
        <v>25</v>
      </c>
      <c r="G1416" s="17" t="s">
        <v>122</v>
      </c>
      <c r="H1416" s="17" t="s">
        <v>27</v>
      </c>
      <c r="I1416" s="17" t="s">
        <v>32</v>
      </c>
      <c r="J1416" s="18">
        <v>34548.800000000003</v>
      </c>
      <c r="K1416" s="19">
        <v>207666</v>
      </c>
      <c r="L1416" s="19">
        <v>22696</v>
      </c>
      <c r="M1416" s="20">
        <v>42313.1</v>
      </c>
      <c r="N1416" s="21">
        <v>258806</v>
      </c>
      <c r="O1416" s="21">
        <v>3192</v>
      </c>
      <c r="P1416" s="22">
        <v>29311.1</v>
      </c>
      <c r="Q1416" s="23">
        <v>241389</v>
      </c>
      <c r="R1416" s="23">
        <v>60</v>
      </c>
      <c r="S1416" s="24" t="s">
        <v>37</v>
      </c>
      <c r="T1416" s="25" t="s">
        <v>37</v>
      </c>
      <c r="U1416" s="25" t="s">
        <v>37</v>
      </c>
      <c r="V1416" s="18">
        <v>106173</v>
      </c>
      <c r="W1416" s="19">
        <v>707861</v>
      </c>
      <c r="X1416" s="19">
        <v>25948</v>
      </c>
    </row>
    <row r="1417" spans="1:24" x14ac:dyDescent="0.2">
      <c r="A1417" s="15">
        <v>2022</v>
      </c>
      <c r="B1417" s="16">
        <v>19869</v>
      </c>
      <c r="C1417" s="17" t="s">
        <v>1244</v>
      </c>
      <c r="D1417" s="15" t="s">
        <v>23</v>
      </c>
      <c r="E1417" s="17" t="s">
        <v>24</v>
      </c>
      <c r="F1417" s="15" t="s">
        <v>25</v>
      </c>
      <c r="G1417" s="17" t="s">
        <v>80</v>
      </c>
      <c r="H1417" s="17" t="s">
        <v>153</v>
      </c>
      <c r="I1417" s="17" t="s">
        <v>36</v>
      </c>
      <c r="J1417" s="18" t="s">
        <v>37</v>
      </c>
      <c r="K1417" s="19" t="s">
        <v>37</v>
      </c>
      <c r="L1417" s="19" t="s">
        <v>37</v>
      </c>
      <c r="M1417" s="20" t="s">
        <v>37</v>
      </c>
      <c r="N1417" s="21" t="s">
        <v>37</v>
      </c>
      <c r="O1417" s="21" t="s">
        <v>37</v>
      </c>
      <c r="P1417" s="22">
        <v>197775.5</v>
      </c>
      <c r="Q1417" s="23">
        <v>2575202</v>
      </c>
      <c r="R1417" s="23">
        <v>3</v>
      </c>
      <c r="S1417" s="24" t="s">
        <v>37</v>
      </c>
      <c r="T1417" s="25" t="s">
        <v>37</v>
      </c>
      <c r="U1417" s="25" t="s">
        <v>37</v>
      </c>
      <c r="V1417" s="18">
        <v>197775.5</v>
      </c>
      <c r="W1417" s="19">
        <v>2575202</v>
      </c>
      <c r="X1417" s="19">
        <v>3</v>
      </c>
    </row>
    <row r="1418" spans="1:24" x14ac:dyDescent="0.2">
      <c r="A1418" s="15">
        <v>2022</v>
      </c>
      <c r="B1418" s="16">
        <v>19876</v>
      </c>
      <c r="C1418" s="17" t="s">
        <v>1245</v>
      </c>
      <c r="D1418" s="15" t="s">
        <v>23</v>
      </c>
      <c r="E1418" s="17" t="s">
        <v>24</v>
      </c>
      <c r="F1418" s="15" t="s">
        <v>25</v>
      </c>
      <c r="G1418" s="17" t="s">
        <v>67</v>
      </c>
      <c r="H1418" s="17" t="s">
        <v>51</v>
      </c>
      <c r="I1418" s="17" t="s">
        <v>32</v>
      </c>
      <c r="J1418" s="18">
        <v>191274.5</v>
      </c>
      <c r="K1418" s="19">
        <v>1641664</v>
      </c>
      <c r="L1418" s="19">
        <v>106473</v>
      </c>
      <c r="M1418" s="20">
        <v>88166.1</v>
      </c>
      <c r="N1418" s="21">
        <v>925370</v>
      </c>
      <c r="O1418" s="21">
        <v>18743</v>
      </c>
      <c r="P1418" s="22">
        <v>95007.5</v>
      </c>
      <c r="Q1418" s="23">
        <v>1511043</v>
      </c>
      <c r="R1418" s="23">
        <v>47</v>
      </c>
      <c r="S1418" s="24">
        <v>0</v>
      </c>
      <c r="T1418" s="25">
        <v>0</v>
      </c>
      <c r="U1418" s="25">
        <v>0</v>
      </c>
      <c r="V1418" s="18">
        <v>374448.1</v>
      </c>
      <c r="W1418" s="19">
        <v>4078077</v>
      </c>
      <c r="X1418" s="19">
        <v>125263</v>
      </c>
    </row>
    <row r="1419" spans="1:24" x14ac:dyDescent="0.2">
      <c r="A1419" s="15">
        <v>2022</v>
      </c>
      <c r="B1419" s="16">
        <v>19876</v>
      </c>
      <c r="C1419" s="17" t="s">
        <v>1245</v>
      </c>
      <c r="D1419" s="15" t="s">
        <v>23</v>
      </c>
      <c r="E1419" s="17" t="s">
        <v>24</v>
      </c>
      <c r="F1419" s="15" t="s">
        <v>25</v>
      </c>
      <c r="G1419" s="17" t="s">
        <v>33</v>
      </c>
      <c r="H1419" s="17" t="s">
        <v>51</v>
      </c>
      <c r="I1419" s="17" t="s">
        <v>32</v>
      </c>
      <c r="J1419" s="18">
        <v>3968614.8</v>
      </c>
      <c r="K1419" s="19">
        <v>29595057</v>
      </c>
      <c r="L1419" s="19">
        <v>2332881</v>
      </c>
      <c r="M1419" s="20">
        <v>4599063.9000000004</v>
      </c>
      <c r="N1419" s="21">
        <v>49327301</v>
      </c>
      <c r="O1419" s="21">
        <v>266167</v>
      </c>
      <c r="P1419" s="22">
        <v>411301.5</v>
      </c>
      <c r="Q1419" s="23">
        <v>5312012</v>
      </c>
      <c r="R1419" s="23">
        <v>540</v>
      </c>
      <c r="S1419" s="24">
        <v>14086.9</v>
      </c>
      <c r="T1419" s="25">
        <v>129802</v>
      </c>
      <c r="U1419" s="25">
        <v>1</v>
      </c>
      <c r="V1419" s="18">
        <v>8993067.0999999996</v>
      </c>
      <c r="W1419" s="19">
        <v>84364172</v>
      </c>
      <c r="X1419" s="19">
        <v>2599589</v>
      </c>
    </row>
    <row r="1420" spans="1:24" x14ac:dyDescent="0.2">
      <c r="A1420" s="15">
        <v>2022</v>
      </c>
      <c r="B1420" s="16">
        <v>19876</v>
      </c>
      <c r="C1420" s="17" t="s">
        <v>1245</v>
      </c>
      <c r="D1420" s="15" t="s">
        <v>112</v>
      </c>
      <c r="E1420" s="17" t="s">
        <v>113</v>
      </c>
      <c r="F1420" s="15" t="s">
        <v>25</v>
      </c>
      <c r="G1420" s="17" t="s">
        <v>33</v>
      </c>
      <c r="H1420" s="17" t="s">
        <v>51</v>
      </c>
      <c r="I1420" s="17" t="s">
        <v>32</v>
      </c>
      <c r="J1420" s="18">
        <v>0</v>
      </c>
      <c r="K1420" s="19">
        <v>0</v>
      </c>
      <c r="L1420" s="19">
        <v>0</v>
      </c>
      <c r="M1420" s="20">
        <v>57551.5</v>
      </c>
      <c r="N1420" s="21">
        <v>6270671</v>
      </c>
      <c r="O1420" s="21">
        <v>411</v>
      </c>
      <c r="P1420" s="22">
        <v>8341</v>
      </c>
      <c r="Q1420" s="23">
        <v>2242606</v>
      </c>
      <c r="R1420" s="23">
        <v>25</v>
      </c>
      <c r="S1420" s="24">
        <v>0</v>
      </c>
      <c r="T1420" s="25">
        <v>0</v>
      </c>
      <c r="U1420" s="25">
        <v>0</v>
      </c>
      <c r="V1420" s="18">
        <v>65892.5</v>
      </c>
      <c r="W1420" s="19">
        <v>8513277</v>
      </c>
      <c r="X1420" s="19">
        <v>436</v>
      </c>
    </row>
    <row r="1421" spans="1:24" x14ac:dyDescent="0.2">
      <c r="A1421" s="15">
        <v>2022</v>
      </c>
      <c r="B1421" s="16">
        <v>19882</v>
      </c>
      <c r="C1421" s="17" t="s">
        <v>1246</v>
      </c>
      <c r="D1421" s="15" t="s">
        <v>23</v>
      </c>
      <c r="E1421" s="17" t="s">
        <v>24</v>
      </c>
      <c r="F1421" s="15" t="s">
        <v>25</v>
      </c>
      <c r="G1421" s="17" t="s">
        <v>33</v>
      </c>
      <c r="H1421" s="17" t="s">
        <v>16</v>
      </c>
      <c r="I1421" s="17" t="s">
        <v>32</v>
      </c>
      <c r="J1421" s="18">
        <v>6759.4</v>
      </c>
      <c r="K1421" s="19">
        <v>54899</v>
      </c>
      <c r="L1421" s="19">
        <v>5590</v>
      </c>
      <c r="M1421" s="20">
        <v>25160.400000000001</v>
      </c>
      <c r="N1421" s="21">
        <v>248786</v>
      </c>
      <c r="O1421" s="21">
        <v>1160</v>
      </c>
      <c r="P1421" s="22">
        <v>850.7</v>
      </c>
      <c r="Q1421" s="23">
        <v>9784</v>
      </c>
      <c r="R1421" s="23">
        <v>5</v>
      </c>
      <c r="S1421" s="24">
        <v>0</v>
      </c>
      <c r="T1421" s="25">
        <v>0</v>
      </c>
      <c r="U1421" s="25">
        <v>0</v>
      </c>
      <c r="V1421" s="18">
        <v>32770.5</v>
      </c>
      <c r="W1421" s="19">
        <v>313469</v>
      </c>
      <c r="X1421" s="19">
        <v>6755</v>
      </c>
    </row>
    <row r="1422" spans="1:24" x14ac:dyDescent="0.2">
      <c r="A1422" s="15">
        <v>2022</v>
      </c>
      <c r="B1422" s="16">
        <v>19896</v>
      </c>
      <c r="C1422" s="17" t="s">
        <v>1247</v>
      </c>
      <c r="D1422" s="15" t="s">
        <v>23</v>
      </c>
      <c r="E1422" s="17" t="s">
        <v>24</v>
      </c>
      <c r="F1422" s="15" t="s">
        <v>25</v>
      </c>
      <c r="G1422" s="17" t="s">
        <v>173</v>
      </c>
      <c r="H1422" s="17" t="s">
        <v>27</v>
      </c>
      <c r="I1422" s="17" t="s">
        <v>77</v>
      </c>
      <c r="J1422" s="18">
        <v>1492.3</v>
      </c>
      <c r="K1422" s="19">
        <v>11680</v>
      </c>
      <c r="L1422" s="19">
        <v>1042</v>
      </c>
      <c r="M1422" s="20">
        <v>196.7</v>
      </c>
      <c r="N1422" s="21">
        <v>1539</v>
      </c>
      <c r="O1422" s="21">
        <v>144</v>
      </c>
      <c r="P1422" s="22">
        <v>4385.3999999999996</v>
      </c>
      <c r="Q1422" s="23">
        <v>54872</v>
      </c>
      <c r="R1422" s="23">
        <v>38</v>
      </c>
      <c r="S1422" s="24">
        <v>0</v>
      </c>
      <c r="T1422" s="25">
        <v>0</v>
      </c>
      <c r="U1422" s="25">
        <v>0</v>
      </c>
      <c r="V1422" s="18">
        <v>6074.4</v>
      </c>
      <c r="W1422" s="19">
        <v>68091</v>
      </c>
      <c r="X1422" s="19">
        <v>1224</v>
      </c>
    </row>
    <row r="1423" spans="1:24" x14ac:dyDescent="0.2">
      <c r="A1423" s="15">
        <v>2022</v>
      </c>
      <c r="B1423" s="16">
        <v>19898</v>
      </c>
      <c r="C1423" s="17" t="s">
        <v>1248</v>
      </c>
      <c r="D1423" s="15" t="s">
        <v>23</v>
      </c>
      <c r="E1423" s="17" t="s">
        <v>24</v>
      </c>
      <c r="F1423" s="15" t="s">
        <v>25</v>
      </c>
      <c r="G1423" s="17" t="s">
        <v>98</v>
      </c>
      <c r="H1423" s="17" t="s">
        <v>31</v>
      </c>
      <c r="I1423" s="17" t="s">
        <v>28</v>
      </c>
      <c r="J1423" s="18">
        <v>176557</v>
      </c>
      <c r="K1423" s="19">
        <v>1468539</v>
      </c>
      <c r="L1423" s="19">
        <v>101929</v>
      </c>
      <c r="M1423" s="20">
        <v>77183</v>
      </c>
      <c r="N1423" s="21">
        <v>614221</v>
      </c>
      <c r="O1423" s="21">
        <v>22231</v>
      </c>
      <c r="P1423" s="22">
        <v>34342</v>
      </c>
      <c r="Q1423" s="23">
        <v>539492</v>
      </c>
      <c r="R1423" s="23">
        <v>18</v>
      </c>
      <c r="S1423" s="24">
        <v>0</v>
      </c>
      <c r="T1423" s="25">
        <v>0</v>
      </c>
      <c r="U1423" s="25">
        <v>0</v>
      </c>
      <c r="V1423" s="18">
        <v>288082</v>
      </c>
      <c r="W1423" s="19">
        <v>2622252</v>
      </c>
      <c r="X1423" s="19">
        <v>124178</v>
      </c>
    </row>
    <row r="1424" spans="1:24" x14ac:dyDescent="0.2">
      <c r="A1424" s="15">
        <v>2022</v>
      </c>
      <c r="B1424" s="16">
        <v>19951</v>
      </c>
      <c r="C1424" s="17" t="s">
        <v>1249</v>
      </c>
      <c r="D1424" s="15" t="s">
        <v>23</v>
      </c>
      <c r="E1424" s="17" t="s">
        <v>24</v>
      </c>
      <c r="F1424" s="15" t="s">
        <v>25</v>
      </c>
      <c r="G1424" s="17" t="s">
        <v>161</v>
      </c>
      <c r="H1424" s="17" t="s">
        <v>27</v>
      </c>
      <c r="I1424" s="17" t="s">
        <v>32</v>
      </c>
      <c r="J1424" s="18">
        <v>12874</v>
      </c>
      <c r="K1424" s="19">
        <v>111877</v>
      </c>
      <c r="L1424" s="19">
        <v>12105</v>
      </c>
      <c r="M1424" s="20">
        <v>7371</v>
      </c>
      <c r="N1424" s="21">
        <v>88150</v>
      </c>
      <c r="O1424" s="21">
        <v>1478</v>
      </c>
      <c r="P1424" s="22">
        <v>5358</v>
      </c>
      <c r="Q1424" s="23">
        <v>75347</v>
      </c>
      <c r="R1424" s="23">
        <v>140</v>
      </c>
      <c r="S1424" s="24" t="s">
        <v>37</v>
      </c>
      <c r="T1424" s="25" t="s">
        <v>37</v>
      </c>
      <c r="U1424" s="25" t="s">
        <v>37</v>
      </c>
      <c r="V1424" s="18">
        <v>25603</v>
      </c>
      <c r="W1424" s="19">
        <v>275374</v>
      </c>
      <c r="X1424" s="19">
        <v>13723</v>
      </c>
    </row>
    <row r="1425" spans="1:24" x14ac:dyDescent="0.2">
      <c r="A1425" s="15">
        <v>2022</v>
      </c>
      <c r="B1425" s="16">
        <v>19981</v>
      </c>
      <c r="C1425" s="17" t="s">
        <v>1250</v>
      </c>
      <c r="D1425" s="15" t="s">
        <v>23</v>
      </c>
      <c r="E1425" s="17" t="s">
        <v>24</v>
      </c>
      <c r="F1425" s="15" t="s">
        <v>25</v>
      </c>
      <c r="G1425" s="17" t="s">
        <v>67</v>
      </c>
      <c r="H1425" s="17" t="s">
        <v>31</v>
      </c>
      <c r="I1425" s="17" t="s">
        <v>108</v>
      </c>
      <c r="J1425" s="18">
        <v>84065</v>
      </c>
      <c r="K1425" s="19">
        <v>658742</v>
      </c>
      <c r="L1425" s="19">
        <v>50141</v>
      </c>
      <c r="M1425" s="20">
        <v>13303</v>
      </c>
      <c r="N1425" s="21">
        <v>114442</v>
      </c>
      <c r="O1425" s="21">
        <v>2682</v>
      </c>
      <c r="P1425" s="22">
        <v>2485</v>
      </c>
      <c r="Q1425" s="23">
        <v>49404</v>
      </c>
      <c r="R1425" s="23">
        <v>3</v>
      </c>
      <c r="S1425" s="24" t="s">
        <v>37</v>
      </c>
      <c r="T1425" s="25" t="s">
        <v>37</v>
      </c>
      <c r="U1425" s="25" t="s">
        <v>37</v>
      </c>
      <c r="V1425" s="18">
        <v>99853</v>
      </c>
      <c r="W1425" s="19">
        <v>822588</v>
      </c>
      <c r="X1425" s="19">
        <v>52826</v>
      </c>
    </row>
    <row r="1426" spans="1:24" x14ac:dyDescent="0.2">
      <c r="A1426" s="15">
        <v>2022</v>
      </c>
      <c r="B1426" s="16">
        <v>20038</v>
      </c>
      <c r="C1426" s="17" t="s">
        <v>1251</v>
      </c>
      <c r="D1426" s="15" t="s">
        <v>23</v>
      </c>
      <c r="E1426" s="17" t="s">
        <v>24</v>
      </c>
      <c r="F1426" s="15" t="s">
        <v>25</v>
      </c>
      <c r="G1426" s="17" t="s">
        <v>201</v>
      </c>
      <c r="H1426" s="17" t="s">
        <v>27</v>
      </c>
      <c r="I1426" s="17" t="s">
        <v>136</v>
      </c>
      <c r="J1426" s="18">
        <v>34746.1</v>
      </c>
      <c r="K1426" s="19">
        <v>219811</v>
      </c>
      <c r="L1426" s="19">
        <v>21543</v>
      </c>
      <c r="M1426" s="20">
        <v>29465.1</v>
      </c>
      <c r="N1426" s="21">
        <v>222002</v>
      </c>
      <c r="O1426" s="21">
        <v>3652</v>
      </c>
      <c r="P1426" s="22">
        <v>14416.9</v>
      </c>
      <c r="Q1426" s="23">
        <v>122989</v>
      </c>
      <c r="R1426" s="23">
        <v>24</v>
      </c>
      <c r="S1426" s="24">
        <v>0</v>
      </c>
      <c r="T1426" s="25">
        <v>0</v>
      </c>
      <c r="U1426" s="25">
        <v>0</v>
      </c>
      <c r="V1426" s="18">
        <v>78628.100000000006</v>
      </c>
      <c r="W1426" s="19">
        <v>564802</v>
      </c>
      <c r="X1426" s="19">
        <v>25219</v>
      </c>
    </row>
    <row r="1427" spans="1:24" x14ac:dyDescent="0.2">
      <c r="A1427" s="15">
        <v>2022</v>
      </c>
      <c r="B1427" s="16">
        <v>20065</v>
      </c>
      <c r="C1427" s="17" t="s">
        <v>1252</v>
      </c>
      <c r="D1427" s="15" t="s">
        <v>23</v>
      </c>
      <c r="E1427" s="17" t="s">
        <v>24</v>
      </c>
      <c r="F1427" s="15" t="s">
        <v>25</v>
      </c>
      <c r="G1427" s="17" t="s">
        <v>65</v>
      </c>
      <c r="H1427" s="17" t="s">
        <v>31</v>
      </c>
      <c r="I1427" s="17" t="s">
        <v>55</v>
      </c>
      <c r="J1427" s="18">
        <v>242083.3</v>
      </c>
      <c r="K1427" s="19">
        <v>1932954</v>
      </c>
      <c r="L1427" s="19">
        <v>127193</v>
      </c>
      <c r="M1427" s="20">
        <v>87281</v>
      </c>
      <c r="N1427" s="21">
        <v>1127592</v>
      </c>
      <c r="O1427" s="21">
        <v>10095</v>
      </c>
      <c r="P1427" s="22">
        <v>24199.8</v>
      </c>
      <c r="Q1427" s="23">
        <v>312834</v>
      </c>
      <c r="R1427" s="23">
        <v>64</v>
      </c>
      <c r="S1427" s="24" t="s">
        <v>37</v>
      </c>
      <c r="T1427" s="25" t="s">
        <v>37</v>
      </c>
      <c r="U1427" s="25" t="s">
        <v>37</v>
      </c>
      <c r="V1427" s="18">
        <v>353564.1</v>
      </c>
      <c r="W1427" s="19">
        <v>3373380</v>
      </c>
      <c r="X1427" s="19">
        <v>137352</v>
      </c>
    </row>
    <row r="1428" spans="1:24" x14ac:dyDescent="0.2">
      <c r="A1428" s="15">
        <v>2022</v>
      </c>
      <c r="B1428" s="16">
        <v>20077</v>
      </c>
      <c r="C1428" s="17" t="s">
        <v>1253</v>
      </c>
      <c r="D1428" s="15" t="s">
        <v>23</v>
      </c>
      <c r="E1428" s="17" t="s">
        <v>24</v>
      </c>
      <c r="F1428" s="15" t="s">
        <v>25</v>
      </c>
      <c r="G1428" s="17" t="s">
        <v>161</v>
      </c>
      <c r="H1428" s="17" t="s">
        <v>27</v>
      </c>
      <c r="I1428" s="17" t="s">
        <v>32</v>
      </c>
      <c r="J1428" s="18">
        <v>5484</v>
      </c>
      <c r="K1428" s="19">
        <v>48349</v>
      </c>
      <c r="L1428" s="19">
        <v>4926</v>
      </c>
      <c r="M1428" s="20">
        <v>5069</v>
      </c>
      <c r="N1428" s="21">
        <v>44856</v>
      </c>
      <c r="O1428" s="21">
        <v>677</v>
      </c>
      <c r="P1428" s="22">
        <v>6190</v>
      </c>
      <c r="Q1428" s="23">
        <v>64679</v>
      </c>
      <c r="R1428" s="23">
        <v>14</v>
      </c>
      <c r="S1428" s="24" t="s">
        <v>37</v>
      </c>
      <c r="T1428" s="25" t="s">
        <v>37</v>
      </c>
      <c r="U1428" s="25" t="s">
        <v>37</v>
      </c>
      <c r="V1428" s="18">
        <v>16743</v>
      </c>
      <c r="W1428" s="19">
        <v>157884</v>
      </c>
      <c r="X1428" s="19">
        <v>5617</v>
      </c>
    </row>
    <row r="1429" spans="1:24" x14ac:dyDescent="0.2">
      <c r="A1429" s="15">
        <v>2022</v>
      </c>
      <c r="B1429" s="16">
        <v>20130</v>
      </c>
      <c r="C1429" s="17" t="s">
        <v>1254</v>
      </c>
      <c r="D1429" s="15" t="s">
        <v>23</v>
      </c>
      <c r="E1429" s="17" t="s">
        <v>24</v>
      </c>
      <c r="F1429" s="15" t="s">
        <v>25</v>
      </c>
      <c r="G1429" s="17" t="s">
        <v>104</v>
      </c>
      <c r="H1429" s="17" t="s">
        <v>31</v>
      </c>
      <c r="I1429" s="17" t="s">
        <v>28</v>
      </c>
      <c r="J1429" s="18">
        <v>110018</v>
      </c>
      <c r="K1429" s="19">
        <v>918414</v>
      </c>
      <c r="L1429" s="19">
        <v>58877</v>
      </c>
      <c r="M1429" s="20">
        <v>56757</v>
      </c>
      <c r="N1429" s="21">
        <v>437368</v>
      </c>
      <c r="O1429" s="21">
        <v>13705</v>
      </c>
      <c r="P1429" s="22">
        <v>65104</v>
      </c>
      <c r="Q1429" s="23">
        <v>876535</v>
      </c>
      <c r="R1429" s="23">
        <v>45</v>
      </c>
      <c r="S1429" s="24">
        <v>0</v>
      </c>
      <c r="T1429" s="25">
        <v>0</v>
      </c>
      <c r="U1429" s="25">
        <v>0</v>
      </c>
      <c r="V1429" s="18">
        <v>231879</v>
      </c>
      <c r="W1429" s="19">
        <v>2232317</v>
      </c>
      <c r="X1429" s="19">
        <v>72627</v>
      </c>
    </row>
    <row r="1430" spans="1:24" x14ac:dyDescent="0.2">
      <c r="A1430" s="15">
        <v>2022</v>
      </c>
      <c r="B1430" s="16">
        <v>20142</v>
      </c>
      <c r="C1430" s="17" t="s">
        <v>1255</v>
      </c>
      <c r="D1430" s="15" t="s">
        <v>23</v>
      </c>
      <c r="E1430" s="17" t="s">
        <v>24</v>
      </c>
      <c r="F1430" s="15" t="s">
        <v>25</v>
      </c>
      <c r="G1430" s="17" t="s">
        <v>67</v>
      </c>
      <c r="H1430" s="17" t="s">
        <v>27</v>
      </c>
      <c r="I1430" s="17" t="s">
        <v>108</v>
      </c>
      <c r="J1430" s="18">
        <v>17719.099999999999</v>
      </c>
      <c r="K1430" s="19">
        <v>136514</v>
      </c>
      <c r="L1430" s="19">
        <v>11410</v>
      </c>
      <c r="M1430" s="20">
        <v>13213.2</v>
      </c>
      <c r="N1430" s="21">
        <v>103127</v>
      </c>
      <c r="O1430" s="21">
        <v>2639</v>
      </c>
      <c r="P1430" s="22">
        <v>2351.1</v>
      </c>
      <c r="Q1430" s="23">
        <v>21654</v>
      </c>
      <c r="R1430" s="23">
        <v>5</v>
      </c>
      <c r="S1430" s="24" t="s">
        <v>37</v>
      </c>
      <c r="T1430" s="25" t="s">
        <v>37</v>
      </c>
      <c r="U1430" s="25" t="s">
        <v>37</v>
      </c>
      <c r="V1430" s="18">
        <v>33283.4</v>
      </c>
      <c r="W1430" s="19">
        <v>261295</v>
      </c>
      <c r="X1430" s="19">
        <v>14054</v>
      </c>
    </row>
    <row r="1431" spans="1:24" x14ac:dyDescent="0.2">
      <c r="A1431" s="15">
        <v>2022</v>
      </c>
      <c r="B1431" s="16">
        <v>20146</v>
      </c>
      <c r="C1431" s="17" t="s">
        <v>1256</v>
      </c>
      <c r="D1431" s="15" t="s">
        <v>23</v>
      </c>
      <c r="E1431" s="17" t="s">
        <v>24</v>
      </c>
      <c r="F1431" s="15" t="s">
        <v>25</v>
      </c>
      <c r="G1431" s="17" t="s">
        <v>65</v>
      </c>
      <c r="H1431" s="17" t="s">
        <v>31</v>
      </c>
      <c r="I1431" s="17" t="s">
        <v>55</v>
      </c>
      <c r="J1431" s="18">
        <v>27226</v>
      </c>
      <c r="K1431" s="19">
        <v>187259</v>
      </c>
      <c r="L1431" s="19">
        <v>14981</v>
      </c>
      <c r="M1431" s="20">
        <v>7565.4</v>
      </c>
      <c r="N1431" s="21">
        <v>59566</v>
      </c>
      <c r="O1431" s="21">
        <v>1101</v>
      </c>
      <c r="P1431" s="22">
        <v>10925.9</v>
      </c>
      <c r="Q1431" s="23">
        <v>116723</v>
      </c>
      <c r="R1431" s="23">
        <v>8</v>
      </c>
      <c r="S1431" s="24" t="s">
        <v>37</v>
      </c>
      <c r="T1431" s="25" t="s">
        <v>37</v>
      </c>
      <c r="U1431" s="25" t="s">
        <v>37</v>
      </c>
      <c r="V1431" s="18">
        <v>45717.3</v>
      </c>
      <c r="W1431" s="19">
        <v>363548</v>
      </c>
      <c r="X1431" s="19">
        <v>16090</v>
      </c>
    </row>
    <row r="1432" spans="1:24" x14ac:dyDescent="0.2">
      <c r="A1432" s="15">
        <v>2022</v>
      </c>
      <c r="B1432" s="16">
        <v>20151</v>
      </c>
      <c r="C1432" s="17" t="s">
        <v>1257</v>
      </c>
      <c r="D1432" s="15" t="s">
        <v>23</v>
      </c>
      <c r="E1432" s="17" t="s">
        <v>24</v>
      </c>
      <c r="F1432" s="15" t="s">
        <v>25</v>
      </c>
      <c r="G1432" s="17" t="s">
        <v>220</v>
      </c>
      <c r="H1432" s="17" t="s">
        <v>31</v>
      </c>
      <c r="I1432" s="17" t="s">
        <v>136</v>
      </c>
      <c r="J1432" s="18">
        <v>15539</v>
      </c>
      <c r="K1432" s="19">
        <v>63556</v>
      </c>
      <c r="L1432" s="19">
        <v>11231</v>
      </c>
      <c r="M1432" s="20">
        <v>1259</v>
      </c>
      <c r="N1432" s="21">
        <v>5468</v>
      </c>
      <c r="O1432" s="21">
        <v>677</v>
      </c>
      <c r="P1432" s="22">
        <v>586</v>
      </c>
      <c r="Q1432" s="23">
        <v>3569</v>
      </c>
      <c r="R1432" s="23">
        <v>13</v>
      </c>
      <c r="S1432" s="24" t="s">
        <v>37</v>
      </c>
      <c r="T1432" s="25" t="s">
        <v>37</v>
      </c>
      <c r="U1432" s="25" t="s">
        <v>37</v>
      </c>
      <c r="V1432" s="18">
        <v>17384</v>
      </c>
      <c r="W1432" s="19">
        <v>72593</v>
      </c>
      <c r="X1432" s="19">
        <v>11921</v>
      </c>
    </row>
    <row r="1433" spans="1:24" x14ac:dyDescent="0.2">
      <c r="A1433" s="15">
        <v>2022</v>
      </c>
      <c r="B1433" s="16">
        <v>20169</v>
      </c>
      <c r="C1433" s="17" t="s">
        <v>1258</v>
      </c>
      <c r="D1433" s="15" t="s">
        <v>23</v>
      </c>
      <c r="E1433" s="17" t="s">
        <v>24</v>
      </c>
      <c r="F1433" s="15" t="s">
        <v>25</v>
      </c>
      <c r="G1433" s="17" t="s">
        <v>438</v>
      </c>
      <c r="H1433" s="17" t="s">
        <v>51</v>
      </c>
      <c r="I1433" s="17" t="s">
        <v>655</v>
      </c>
      <c r="J1433" s="18">
        <v>137048</v>
      </c>
      <c r="K1433" s="19">
        <v>1388385</v>
      </c>
      <c r="L1433" s="19">
        <v>123965</v>
      </c>
      <c r="M1433" s="20">
        <v>97505</v>
      </c>
      <c r="N1433" s="21">
        <v>1050039</v>
      </c>
      <c r="O1433" s="21">
        <v>19015</v>
      </c>
      <c r="P1433" s="22">
        <v>55146</v>
      </c>
      <c r="Q1433" s="23">
        <v>1183285</v>
      </c>
      <c r="R1433" s="23">
        <v>370</v>
      </c>
      <c r="S1433" s="24">
        <v>0</v>
      </c>
      <c r="T1433" s="25">
        <v>0</v>
      </c>
      <c r="U1433" s="25">
        <v>0</v>
      </c>
      <c r="V1433" s="18">
        <v>289699</v>
      </c>
      <c r="W1433" s="19">
        <v>3621709</v>
      </c>
      <c r="X1433" s="19">
        <v>143350</v>
      </c>
    </row>
    <row r="1434" spans="1:24" x14ac:dyDescent="0.2">
      <c r="A1434" s="15">
        <v>2022</v>
      </c>
      <c r="B1434" s="16">
        <v>20169</v>
      </c>
      <c r="C1434" s="17" t="s">
        <v>1258</v>
      </c>
      <c r="D1434" s="15" t="s">
        <v>23</v>
      </c>
      <c r="E1434" s="17" t="s">
        <v>24</v>
      </c>
      <c r="F1434" s="15" t="s">
        <v>25</v>
      </c>
      <c r="G1434" s="17" t="s">
        <v>439</v>
      </c>
      <c r="H1434" s="17" t="s">
        <v>51</v>
      </c>
      <c r="I1434" s="17" t="s">
        <v>655</v>
      </c>
      <c r="J1434" s="18">
        <v>19</v>
      </c>
      <c r="K1434" s="19">
        <v>223</v>
      </c>
      <c r="L1434" s="19">
        <v>9</v>
      </c>
      <c r="M1434" s="20">
        <v>74</v>
      </c>
      <c r="N1434" s="21">
        <v>786</v>
      </c>
      <c r="O1434" s="21">
        <v>23</v>
      </c>
      <c r="P1434" s="22">
        <v>0</v>
      </c>
      <c r="Q1434" s="23">
        <v>0</v>
      </c>
      <c r="R1434" s="23">
        <v>0</v>
      </c>
      <c r="S1434" s="24">
        <v>0</v>
      </c>
      <c r="T1434" s="25">
        <v>0</v>
      </c>
      <c r="U1434" s="25">
        <v>0</v>
      </c>
      <c r="V1434" s="18">
        <v>93</v>
      </c>
      <c r="W1434" s="19">
        <v>1009</v>
      </c>
      <c r="X1434" s="19">
        <v>32</v>
      </c>
    </row>
    <row r="1435" spans="1:24" x14ac:dyDescent="0.2">
      <c r="A1435" s="15">
        <v>2022</v>
      </c>
      <c r="B1435" s="16">
        <v>20169</v>
      </c>
      <c r="C1435" s="17" t="s">
        <v>1258</v>
      </c>
      <c r="D1435" s="15" t="s">
        <v>23</v>
      </c>
      <c r="E1435" s="17" t="s">
        <v>24</v>
      </c>
      <c r="F1435" s="15" t="s">
        <v>25</v>
      </c>
      <c r="G1435" s="17" t="s">
        <v>89</v>
      </c>
      <c r="H1435" s="17" t="s">
        <v>51</v>
      </c>
      <c r="I1435" s="17" t="s">
        <v>655</v>
      </c>
      <c r="J1435" s="18">
        <v>277755</v>
      </c>
      <c r="K1435" s="19">
        <v>2765089</v>
      </c>
      <c r="L1435" s="19">
        <v>239958</v>
      </c>
      <c r="M1435" s="20">
        <v>250132</v>
      </c>
      <c r="N1435" s="21">
        <v>2181273</v>
      </c>
      <c r="O1435" s="21">
        <v>26633</v>
      </c>
      <c r="P1435" s="22">
        <v>63205.599999999999</v>
      </c>
      <c r="Q1435" s="23">
        <v>948610</v>
      </c>
      <c r="R1435" s="23">
        <v>825</v>
      </c>
      <c r="S1435" s="24">
        <v>0</v>
      </c>
      <c r="T1435" s="25">
        <v>0</v>
      </c>
      <c r="U1435" s="25">
        <v>0</v>
      </c>
      <c r="V1435" s="18">
        <v>591092.6</v>
      </c>
      <c r="W1435" s="19">
        <v>5894972</v>
      </c>
      <c r="X1435" s="19">
        <v>267416</v>
      </c>
    </row>
    <row r="1436" spans="1:24" x14ac:dyDescent="0.2">
      <c r="A1436" s="15">
        <v>2022</v>
      </c>
      <c r="B1436" s="16">
        <v>20176</v>
      </c>
      <c r="C1436" s="17" t="s">
        <v>1259</v>
      </c>
      <c r="D1436" s="15" t="s">
        <v>23</v>
      </c>
      <c r="E1436" s="17" t="s">
        <v>24</v>
      </c>
      <c r="F1436" s="15" t="s">
        <v>25</v>
      </c>
      <c r="G1436" s="17" t="s">
        <v>26</v>
      </c>
      <c r="H1436" s="17" t="s">
        <v>27</v>
      </c>
      <c r="I1436" s="17" t="s">
        <v>28</v>
      </c>
      <c r="J1436" s="18">
        <v>2566</v>
      </c>
      <c r="K1436" s="19">
        <v>20447</v>
      </c>
      <c r="L1436" s="19">
        <v>1527</v>
      </c>
      <c r="M1436" s="20">
        <v>1964</v>
      </c>
      <c r="N1436" s="21">
        <v>14714</v>
      </c>
      <c r="O1436" s="21">
        <v>548</v>
      </c>
      <c r="P1436" s="22">
        <v>1481</v>
      </c>
      <c r="Q1436" s="23">
        <v>26525</v>
      </c>
      <c r="R1436" s="23">
        <v>1</v>
      </c>
      <c r="S1436" s="24">
        <v>0</v>
      </c>
      <c r="T1436" s="25">
        <v>0</v>
      </c>
      <c r="U1436" s="25">
        <v>0</v>
      </c>
      <c r="V1436" s="18">
        <v>6011</v>
      </c>
      <c r="W1436" s="19">
        <v>61686</v>
      </c>
      <c r="X1436" s="19">
        <v>2076</v>
      </c>
    </row>
    <row r="1437" spans="1:24" x14ac:dyDescent="0.2">
      <c r="A1437" s="15">
        <v>2022</v>
      </c>
      <c r="B1437" s="16">
        <v>20182</v>
      </c>
      <c r="C1437" s="17" t="s">
        <v>1260</v>
      </c>
      <c r="D1437" s="15" t="s">
        <v>23</v>
      </c>
      <c r="E1437" s="17" t="s">
        <v>24</v>
      </c>
      <c r="F1437" s="15" t="s">
        <v>25</v>
      </c>
      <c r="G1437" s="17" t="s">
        <v>35</v>
      </c>
      <c r="H1437" s="17" t="s">
        <v>27</v>
      </c>
      <c r="I1437" s="17" t="s">
        <v>36</v>
      </c>
      <c r="J1437" s="18">
        <v>1778.2</v>
      </c>
      <c r="K1437" s="19">
        <v>13024</v>
      </c>
      <c r="L1437" s="19">
        <v>1503</v>
      </c>
      <c r="M1437" s="20">
        <v>2760.4</v>
      </c>
      <c r="N1437" s="21">
        <v>20991</v>
      </c>
      <c r="O1437" s="21">
        <v>271</v>
      </c>
      <c r="P1437" s="22">
        <v>0</v>
      </c>
      <c r="Q1437" s="23">
        <v>0</v>
      </c>
      <c r="R1437" s="23">
        <v>0</v>
      </c>
      <c r="S1437" s="24">
        <v>0</v>
      </c>
      <c r="T1437" s="25">
        <v>0</v>
      </c>
      <c r="U1437" s="25">
        <v>0</v>
      </c>
      <c r="V1437" s="18">
        <v>4538.6000000000004</v>
      </c>
      <c r="W1437" s="19">
        <v>34015</v>
      </c>
      <c r="X1437" s="19">
        <v>1774</v>
      </c>
    </row>
    <row r="1438" spans="1:24" x14ac:dyDescent="0.2">
      <c r="A1438" s="15">
        <v>2022</v>
      </c>
      <c r="B1438" s="16">
        <v>20187</v>
      </c>
      <c r="C1438" s="17" t="s">
        <v>1261</v>
      </c>
      <c r="D1438" s="15" t="s">
        <v>23</v>
      </c>
      <c r="E1438" s="17" t="s">
        <v>24</v>
      </c>
      <c r="F1438" s="15" t="s">
        <v>25</v>
      </c>
      <c r="G1438" s="17" t="s">
        <v>173</v>
      </c>
      <c r="H1438" s="17" t="s">
        <v>27</v>
      </c>
      <c r="I1438" s="17" t="s">
        <v>77</v>
      </c>
      <c r="J1438" s="18">
        <v>11407</v>
      </c>
      <c r="K1438" s="19">
        <v>126454</v>
      </c>
      <c r="L1438" s="19">
        <v>11075</v>
      </c>
      <c r="M1438" s="20">
        <v>10568</v>
      </c>
      <c r="N1438" s="21">
        <v>128639</v>
      </c>
      <c r="O1438" s="21">
        <v>2524</v>
      </c>
      <c r="P1438" s="22">
        <v>9444</v>
      </c>
      <c r="Q1438" s="23">
        <v>137650</v>
      </c>
      <c r="R1438" s="23">
        <v>98</v>
      </c>
      <c r="S1438" s="24">
        <v>0</v>
      </c>
      <c r="T1438" s="25">
        <v>0</v>
      </c>
      <c r="U1438" s="25">
        <v>0</v>
      </c>
      <c r="V1438" s="18">
        <v>31419</v>
      </c>
      <c r="W1438" s="19">
        <v>392743</v>
      </c>
      <c r="X1438" s="19">
        <v>13697</v>
      </c>
    </row>
    <row r="1439" spans="1:24" x14ac:dyDescent="0.2">
      <c r="A1439" s="15">
        <v>2022</v>
      </c>
      <c r="B1439" s="16">
        <v>20211</v>
      </c>
      <c r="C1439" s="17" t="s">
        <v>1262</v>
      </c>
      <c r="D1439" s="15" t="s">
        <v>23</v>
      </c>
      <c r="E1439" s="17" t="s">
        <v>24</v>
      </c>
      <c r="F1439" s="15" t="s">
        <v>25</v>
      </c>
      <c r="G1439" s="17" t="s">
        <v>35</v>
      </c>
      <c r="H1439" s="17" t="s">
        <v>27</v>
      </c>
      <c r="I1439" s="17" t="s">
        <v>36</v>
      </c>
      <c r="J1439" s="18">
        <v>6942.2</v>
      </c>
      <c r="K1439" s="19">
        <v>55117</v>
      </c>
      <c r="L1439" s="19">
        <v>6149</v>
      </c>
      <c r="M1439" s="20">
        <v>6833.6</v>
      </c>
      <c r="N1439" s="21">
        <v>58477</v>
      </c>
      <c r="O1439" s="21">
        <v>831</v>
      </c>
      <c r="P1439" s="22">
        <v>1397.4</v>
      </c>
      <c r="Q1439" s="23">
        <v>15491</v>
      </c>
      <c r="R1439" s="23">
        <v>2</v>
      </c>
      <c r="S1439" s="24">
        <v>0</v>
      </c>
      <c r="T1439" s="25">
        <v>0</v>
      </c>
      <c r="U1439" s="25">
        <v>0</v>
      </c>
      <c r="V1439" s="18">
        <v>15173.2</v>
      </c>
      <c r="W1439" s="19">
        <v>129085</v>
      </c>
      <c r="X1439" s="19">
        <v>6982</v>
      </c>
    </row>
    <row r="1440" spans="1:24" x14ac:dyDescent="0.2">
      <c r="A1440" s="15">
        <v>2022</v>
      </c>
      <c r="B1440" s="16">
        <v>20213</v>
      </c>
      <c r="C1440" s="17" t="s">
        <v>1263</v>
      </c>
      <c r="D1440" s="15" t="s">
        <v>23</v>
      </c>
      <c r="E1440" s="17" t="s">
        <v>24</v>
      </c>
      <c r="F1440" s="15" t="s">
        <v>25</v>
      </c>
      <c r="G1440" s="17" t="s">
        <v>35</v>
      </c>
      <c r="H1440" s="17" t="s">
        <v>27</v>
      </c>
      <c r="I1440" s="17" t="s">
        <v>36</v>
      </c>
      <c r="J1440" s="18">
        <v>4031</v>
      </c>
      <c r="K1440" s="19">
        <v>32381</v>
      </c>
      <c r="L1440" s="19">
        <v>3887</v>
      </c>
      <c r="M1440" s="20">
        <v>4010.4</v>
      </c>
      <c r="N1440" s="21">
        <v>35375</v>
      </c>
      <c r="O1440" s="21">
        <v>587</v>
      </c>
      <c r="P1440" s="22">
        <v>3008.4</v>
      </c>
      <c r="Q1440" s="23">
        <v>37603</v>
      </c>
      <c r="R1440" s="23">
        <v>2</v>
      </c>
      <c r="S1440" s="24">
        <v>0</v>
      </c>
      <c r="T1440" s="25">
        <v>0</v>
      </c>
      <c r="U1440" s="25">
        <v>0</v>
      </c>
      <c r="V1440" s="18">
        <v>11049.8</v>
      </c>
      <c r="W1440" s="19">
        <v>105359</v>
      </c>
      <c r="X1440" s="19">
        <v>4476</v>
      </c>
    </row>
    <row r="1441" spans="1:24" x14ac:dyDescent="0.2">
      <c r="A1441" s="15">
        <v>2022</v>
      </c>
      <c r="B1441" s="16">
        <v>20216</v>
      </c>
      <c r="C1441" s="17" t="s">
        <v>1264</v>
      </c>
      <c r="D1441" s="15" t="s">
        <v>23</v>
      </c>
      <c r="E1441" s="17" t="s">
        <v>24</v>
      </c>
      <c r="F1441" s="15" t="s">
        <v>25</v>
      </c>
      <c r="G1441" s="17" t="s">
        <v>72</v>
      </c>
      <c r="H1441" s="17" t="s">
        <v>31</v>
      </c>
      <c r="I1441" s="17" t="s">
        <v>36</v>
      </c>
      <c r="J1441" s="18">
        <v>23102</v>
      </c>
      <c r="K1441" s="19">
        <v>171945</v>
      </c>
      <c r="L1441" s="19">
        <v>11936</v>
      </c>
      <c r="M1441" s="20">
        <v>4144</v>
      </c>
      <c r="N1441" s="21">
        <v>36032</v>
      </c>
      <c r="O1441" s="21">
        <v>192</v>
      </c>
      <c r="P1441" s="22">
        <v>3664</v>
      </c>
      <c r="Q1441" s="23">
        <v>44926</v>
      </c>
      <c r="R1441" s="23">
        <v>7</v>
      </c>
      <c r="S1441" s="24">
        <v>0</v>
      </c>
      <c r="T1441" s="25">
        <v>0</v>
      </c>
      <c r="U1441" s="25">
        <v>0</v>
      </c>
      <c r="V1441" s="18">
        <v>30910</v>
      </c>
      <c r="W1441" s="19">
        <v>252903</v>
      </c>
      <c r="X1441" s="19">
        <v>12135</v>
      </c>
    </row>
    <row r="1442" spans="1:24" x14ac:dyDescent="0.2">
      <c r="A1442" s="15">
        <v>2022</v>
      </c>
      <c r="B1442" s="16">
        <v>20222</v>
      </c>
      <c r="C1442" s="17" t="s">
        <v>1265</v>
      </c>
      <c r="D1442" s="15" t="s">
        <v>23</v>
      </c>
      <c r="E1442" s="17" t="s">
        <v>24</v>
      </c>
      <c r="F1442" s="15" t="s">
        <v>25</v>
      </c>
      <c r="G1442" s="17" t="s">
        <v>124</v>
      </c>
      <c r="H1442" s="17" t="s">
        <v>31</v>
      </c>
      <c r="I1442" s="17" t="s">
        <v>36</v>
      </c>
      <c r="J1442" s="18">
        <v>23115.200000000001</v>
      </c>
      <c r="K1442" s="19">
        <v>154764</v>
      </c>
      <c r="L1442" s="19">
        <v>11989</v>
      </c>
      <c r="M1442" s="20">
        <v>9254.2999999999993</v>
      </c>
      <c r="N1442" s="21">
        <v>83321</v>
      </c>
      <c r="O1442" s="21">
        <v>1524</v>
      </c>
      <c r="P1442" s="22">
        <v>13061.5</v>
      </c>
      <c r="Q1442" s="23">
        <v>170178</v>
      </c>
      <c r="R1442" s="23">
        <v>171</v>
      </c>
      <c r="S1442" s="24">
        <v>0</v>
      </c>
      <c r="T1442" s="25">
        <v>0</v>
      </c>
      <c r="U1442" s="25">
        <v>0</v>
      </c>
      <c r="V1442" s="18">
        <v>45431</v>
      </c>
      <c r="W1442" s="19">
        <v>408263</v>
      </c>
      <c r="X1442" s="19">
        <v>13684</v>
      </c>
    </row>
    <row r="1443" spans="1:24" x14ac:dyDescent="0.2">
      <c r="A1443" s="15">
        <v>2022</v>
      </c>
      <c r="B1443" s="16">
        <v>20228</v>
      </c>
      <c r="C1443" s="17" t="s">
        <v>1266</v>
      </c>
      <c r="D1443" s="15" t="s">
        <v>23</v>
      </c>
      <c r="E1443" s="17" t="s">
        <v>24</v>
      </c>
      <c r="F1443" s="15" t="s">
        <v>25</v>
      </c>
      <c r="G1443" s="17" t="s">
        <v>98</v>
      </c>
      <c r="H1443" s="17" t="s">
        <v>27</v>
      </c>
      <c r="I1443" s="17" t="s">
        <v>28</v>
      </c>
      <c r="J1443" s="18">
        <v>27859</v>
      </c>
      <c r="K1443" s="19">
        <v>245507</v>
      </c>
      <c r="L1443" s="19">
        <v>15476</v>
      </c>
      <c r="M1443" s="20">
        <v>21499</v>
      </c>
      <c r="N1443" s="21">
        <v>181039</v>
      </c>
      <c r="O1443" s="21">
        <v>5157</v>
      </c>
      <c r="P1443" s="22">
        <v>3667</v>
      </c>
      <c r="Q1443" s="23">
        <v>40688</v>
      </c>
      <c r="R1443" s="23">
        <v>7</v>
      </c>
      <c r="S1443" s="24">
        <v>0</v>
      </c>
      <c r="T1443" s="25">
        <v>0</v>
      </c>
      <c r="U1443" s="25">
        <v>0</v>
      </c>
      <c r="V1443" s="18">
        <v>53025</v>
      </c>
      <c r="W1443" s="19">
        <v>467234</v>
      </c>
      <c r="X1443" s="19">
        <v>20640</v>
      </c>
    </row>
    <row r="1444" spans="1:24" x14ac:dyDescent="0.2">
      <c r="A1444" s="15">
        <v>2022</v>
      </c>
      <c r="B1444" s="16">
        <v>20230</v>
      </c>
      <c r="C1444" s="17" t="s">
        <v>1267</v>
      </c>
      <c r="D1444" s="15" t="s">
        <v>23</v>
      </c>
      <c r="E1444" s="17" t="s">
        <v>24</v>
      </c>
      <c r="F1444" s="15" t="s">
        <v>25</v>
      </c>
      <c r="G1444" s="17" t="s">
        <v>92</v>
      </c>
      <c r="H1444" s="17" t="s">
        <v>27</v>
      </c>
      <c r="I1444" s="17" t="s">
        <v>93</v>
      </c>
      <c r="J1444" s="18">
        <v>24173</v>
      </c>
      <c r="K1444" s="19">
        <v>210494</v>
      </c>
      <c r="L1444" s="19">
        <v>13840</v>
      </c>
      <c r="M1444" s="20">
        <v>19552</v>
      </c>
      <c r="N1444" s="21">
        <v>185626</v>
      </c>
      <c r="O1444" s="21">
        <v>2411</v>
      </c>
      <c r="P1444" s="22">
        <v>2854</v>
      </c>
      <c r="Q1444" s="23">
        <v>41042</v>
      </c>
      <c r="R1444" s="23">
        <v>4</v>
      </c>
      <c r="S1444" s="24" t="s">
        <v>37</v>
      </c>
      <c r="T1444" s="25" t="s">
        <v>37</v>
      </c>
      <c r="U1444" s="25" t="s">
        <v>37</v>
      </c>
      <c r="V1444" s="18">
        <v>46579</v>
      </c>
      <c r="W1444" s="19">
        <v>437162</v>
      </c>
      <c r="X1444" s="19">
        <v>16255</v>
      </c>
    </row>
    <row r="1445" spans="1:24" x14ac:dyDescent="0.2">
      <c r="A1445" s="15">
        <v>2022</v>
      </c>
      <c r="B1445" s="16">
        <v>20310</v>
      </c>
      <c r="C1445" s="17" t="s">
        <v>1268</v>
      </c>
      <c r="D1445" s="15" t="s">
        <v>23</v>
      </c>
      <c r="E1445" s="17" t="s">
        <v>24</v>
      </c>
      <c r="F1445" s="15" t="s">
        <v>25</v>
      </c>
      <c r="G1445" s="17" t="s">
        <v>203</v>
      </c>
      <c r="H1445" s="17" t="s">
        <v>27</v>
      </c>
      <c r="I1445" s="17" t="s">
        <v>136</v>
      </c>
      <c r="J1445" s="18">
        <v>16356.2</v>
      </c>
      <c r="K1445" s="19">
        <v>108115</v>
      </c>
      <c r="L1445" s="19">
        <v>9323</v>
      </c>
      <c r="M1445" s="20">
        <v>13314.5</v>
      </c>
      <c r="N1445" s="21">
        <v>91674</v>
      </c>
      <c r="O1445" s="21">
        <v>1209</v>
      </c>
      <c r="P1445" s="22">
        <v>5713.7</v>
      </c>
      <c r="Q1445" s="23">
        <v>43569</v>
      </c>
      <c r="R1445" s="23">
        <v>5</v>
      </c>
      <c r="S1445" s="24">
        <v>0</v>
      </c>
      <c r="T1445" s="25">
        <v>0</v>
      </c>
      <c r="U1445" s="25">
        <v>0</v>
      </c>
      <c r="V1445" s="18">
        <v>35384.400000000001</v>
      </c>
      <c r="W1445" s="19">
        <v>243358</v>
      </c>
      <c r="X1445" s="19">
        <v>10537</v>
      </c>
    </row>
    <row r="1446" spans="1:24" x14ac:dyDescent="0.2">
      <c r="A1446" s="15">
        <v>2022</v>
      </c>
      <c r="B1446" s="16">
        <v>20310</v>
      </c>
      <c r="C1446" s="17" t="s">
        <v>1268</v>
      </c>
      <c r="D1446" s="15" t="s">
        <v>112</v>
      </c>
      <c r="E1446" s="17" t="s">
        <v>113</v>
      </c>
      <c r="F1446" s="15" t="s">
        <v>25</v>
      </c>
      <c r="G1446" s="17" t="s">
        <v>203</v>
      </c>
      <c r="H1446" s="17" t="s">
        <v>27</v>
      </c>
      <c r="I1446" s="17" t="s">
        <v>136</v>
      </c>
      <c r="J1446" s="18">
        <v>0</v>
      </c>
      <c r="K1446" s="19">
        <v>0</v>
      </c>
      <c r="L1446" s="19">
        <v>0</v>
      </c>
      <c r="M1446" s="20">
        <v>14.9</v>
      </c>
      <c r="N1446" s="21">
        <v>448</v>
      </c>
      <c r="O1446" s="21">
        <v>1</v>
      </c>
      <c r="P1446" s="22">
        <v>0</v>
      </c>
      <c r="Q1446" s="23">
        <v>0</v>
      </c>
      <c r="R1446" s="23">
        <v>0</v>
      </c>
      <c r="S1446" s="24">
        <v>0</v>
      </c>
      <c r="T1446" s="25">
        <v>0</v>
      </c>
      <c r="U1446" s="25">
        <v>0</v>
      </c>
      <c r="V1446" s="18">
        <v>14.9</v>
      </c>
      <c r="W1446" s="19">
        <v>448</v>
      </c>
      <c r="X1446" s="19">
        <v>1</v>
      </c>
    </row>
    <row r="1447" spans="1:24" x14ac:dyDescent="0.2">
      <c r="A1447" s="15">
        <v>2022</v>
      </c>
      <c r="B1447" s="16">
        <v>20318</v>
      </c>
      <c r="C1447" s="17" t="s">
        <v>1269</v>
      </c>
      <c r="D1447" s="15" t="s">
        <v>23</v>
      </c>
      <c r="E1447" s="17" t="s">
        <v>24</v>
      </c>
      <c r="F1447" s="15" t="s">
        <v>25</v>
      </c>
      <c r="G1447" s="17" t="s">
        <v>175</v>
      </c>
      <c r="H1447" s="17" t="s">
        <v>31</v>
      </c>
      <c r="I1447" s="17" t="s">
        <v>176</v>
      </c>
      <c r="J1447" s="18">
        <v>27268</v>
      </c>
      <c r="K1447" s="19">
        <v>314947</v>
      </c>
      <c r="L1447" s="19">
        <v>18294</v>
      </c>
      <c r="M1447" s="20">
        <v>6734</v>
      </c>
      <c r="N1447" s="21">
        <v>90327</v>
      </c>
      <c r="O1447" s="21">
        <v>869</v>
      </c>
      <c r="P1447" s="22" t="s">
        <v>37</v>
      </c>
      <c r="Q1447" s="23" t="s">
        <v>37</v>
      </c>
      <c r="R1447" s="23" t="s">
        <v>37</v>
      </c>
      <c r="S1447" s="24" t="s">
        <v>37</v>
      </c>
      <c r="T1447" s="25" t="s">
        <v>37</v>
      </c>
      <c r="U1447" s="25" t="s">
        <v>37</v>
      </c>
      <c r="V1447" s="18">
        <v>34002</v>
      </c>
      <c r="W1447" s="19">
        <v>405274</v>
      </c>
      <c r="X1447" s="19">
        <v>19163</v>
      </c>
    </row>
    <row r="1448" spans="1:24" x14ac:dyDescent="0.2">
      <c r="A1448" s="15">
        <v>2022</v>
      </c>
      <c r="B1448" s="16">
        <v>20332</v>
      </c>
      <c r="C1448" s="17" t="s">
        <v>1270</v>
      </c>
      <c r="D1448" s="15" t="s">
        <v>23</v>
      </c>
      <c r="E1448" s="17" t="s">
        <v>24</v>
      </c>
      <c r="F1448" s="15" t="s">
        <v>25</v>
      </c>
      <c r="G1448" s="17" t="s">
        <v>192</v>
      </c>
      <c r="H1448" s="17" t="s">
        <v>31</v>
      </c>
      <c r="I1448" s="17" t="s">
        <v>340</v>
      </c>
      <c r="J1448" s="18">
        <v>5980.8</v>
      </c>
      <c r="K1448" s="19">
        <v>60134</v>
      </c>
      <c r="L1448" s="19">
        <v>4599</v>
      </c>
      <c r="M1448" s="20">
        <v>4719.2</v>
      </c>
      <c r="N1448" s="21">
        <v>51569</v>
      </c>
      <c r="O1448" s="21">
        <v>969</v>
      </c>
      <c r="P1448" s="22">
        <v>30700.799999999999</v>
      </c>
      <c r="Q1448" s="23">
        <v>608508</v>
      </c>
      <c r="R1448" s="23">
        <v>165</v>
      </c>
      <c r="S1448" s="24" t="s">
        <v>37</v>
      </c>
      <c r="T1448" s="25" t="s">
        <v>37</v>
      </c>
      <c r="U1448" s="25" t="s">
        <v>37</v>
      </c>
      <c r="V1448" s="18">
        <v>41400.800000000003</v>
      </c>
      <c r="W1448" s="19">
        <v>720211</v>
      </c>
      <c r="X1448" s="19">
        <v>5733</v>
      </c>
    </row>
    <row r="1449" spans="1:24" x14ac:dyDescent="0.2">
      <c r="A1449" s="15">
        <v>2022</v>
      </c>
      <c r="B1449" s="16">
        <v>20332</v>
      </c>
      <c r="C1449" s="17" t="s">
        <v>1270</v>
      </c>
      <c r="D1449" s="15" t="s">
        <v>23</v>
      </c>
      <c r="E1449" s="17" t="s">
        <v>24</v>
      </c>
      <c r="F1449" s="15" t="s">
        <v>25</v>
      </c>
      <c r="G1449" s="17" t="s">
        <v>195</v>
      </c>
      <c r="H1449" s="17" t="s">
        <v>31</v>
      </c>
      <c r="I1449" s="17" t="s">
        <v>340</v>
      </c>
      <c r="J1449" s="18">
        <v>597.29999999999995</v>
      </c>
      <c r="K1449" s="19">
        <v>5739</v>
      </c>
      <c r="L1449" s="19">
        <v>507</v>
      </c>
      <c r="M1449" s="20">
        <v>1180.0999999999999</v>
      </c>
      <c r="N1449" s="21">
        <v>12849</v>
      </c>
      <c r="O1449" s="21">
        <v>211</v>
      </c>
      <c r="P1449" s="22">
        <v>1054.4000000000001</v>
      </c>
      <c r="Q1449" s="23">
        <v>16584</v>
      </c>
      <c r="R1449" s="23">
        <v>4</v>
      </c>
      <c r="S1449" s="24" t="s">
        <v>37</v>
      </c>
      <c r="T1449" s="25" t="s">
        <v>37</v>
      </c>
      <c r="U1449" s="25" t="s">
        <v>37</v>
      </c>
      <c r="V1449" s="18">
        <v>2831.8</v>
      </c>
      <c r="W1449" s="19">
        <v>35172</v>
      </c>
      <c r="X1449" s="19">
        <v>722</v>
      </c>
    </row>
    <row r="1450" spans="1:24" x14ac:dyDescent="0.2">
      <c r="A1450" s="15">
        <v>2022</v>
      </c>
      <c r="B1450" s="16">
        <v>20334</v>
      </c>
      <c r="C1450" s="17" t="s">
        <v>1271</v>
      </c>
      <c r="D1450" s="15" t="s">
        <v>23</v>
      </c>
      <c r="E1450" s="17" t="s">
        <v>24</v>
      </c>
      <c r="F1450" s="15" t="s">
        <v>25</v>
      </c>
      <c r="G1450" s="17" t="s">
        <v>44</v>
      </c>
      <c r="H1450" s="17" t="s">
        <v>51</v>
      </c>
      <c r="I1450" s="17" t="s">
        <v>32</v>
      </c>
      <c r="J1450" s="18">
        <v>7231</v>
      </c>
      <c r="K1450" s="19">
        <v>43939</v>
      </c>
      <c r="L1450" s="19">
        <v>5135</v>
      </c>
      <c r="M1450" s="20">
        <v>3749</v>
      </c>
      <c r="N1450" s="21">
        <v>24675</v>
      </c>
      <c r="O1450" s="21">
        <v>1214</v>
      </c>
      <c r="P1450" s="22">
        <v>1686</v>
      </c>
      <c r="Q1450" s="23">
        <v>12573</v>
      </c>
      <c r="R1450" s="23">
        <v>3</v>
      </c>
      <c r="S1450" s="24">
        <v>0</v>
      </c>
      <c r="T1450" s="25">
        <v>0</v>
      </c>
      <c r="U1450" s="25">
        <v>0</v>
      </c>
      <c r="V1450" s="18">
        <v>12666</v>
      </c>
      <c r="W1450" s="19">
        <v>81187</v>
      </c>
      <c r="X1450" s="19">
        <v>6352</v>
      </c>
    </row>
    <row r="1451" spans="1:24" x14ac:dyDescent="0.2">
      <c r="A1451" s="15">
        <v>2022</v>
      </c>
      <c r="B1451" s="16">
        <v>20334</v>
      </c>
      <c r="C1451" s="17" t="s">
        <v>1271</v>
      </c>
      <c r="D1451" s="15" t="s">
        <v>112</v>
      </c>
      <c r="E1451" s="17" t="s">
        <v>113</v>
      </c>
      <c r="F1451" s="15" t="s">
        <v>25</v>
      </c>
      <c r="G1451" s="17" t="s">
        <v>44</v>
      </c>
      <c r="H1451" s="17" t="s">
        <v>51</v>
      </c>
      <c r="I1451" s="17" t="s">
        <v>32</v>
      </c>
      <c r="J1451" s="18">
        <v>0</v>
      </c>
      <c r="K1451" s="19">
        <v>0</v>
      </c>
      <c r="L1451" s="19">
        <v>0</v>
      </c>
      <c r="M1451" s="20">
        <v>348</v>
      </c>
      <c r="N1451" s="21">
        <v>7425</v>
      </c>
      <c r="O1451" s="21">
        <v>49</v>
      </c>
      <c r="P1451" s="22">
        <v>432</v>
      </c>
      <c r="Q1451" s="23">
        <v>12755</v>
      </c>
      <c r="R1451" s="23">
        <v>9</v>
      </c>
      <c r="S1451" s="24">
        <v>0</v>
      </c>
      <c r="T1451" s="25">
        <v>0</v>
      </c>
      <c r="U1451" s="25">
        <v>0</v>
      </c>
      <c r="V1451" s="18">
        <v>780</v>
      </c>
      <c r="W1451" s="19">
        <v>20180</v>
      </c>
      <c r="X1451" s="19">
        <v>58</v>
      </c>
    </row>
    <row r="1452" spans="1:24" x14ac:dyDescent="0.2">
      <c r="A1452" s="15">
        <v>2022</v>
      </c>
      <c r="B1452" s="16">
        <v>20363</v>
      </c>
      <c r="C1452" s="17" t="s">
        <v>1272</v>
      </c>
      <c r="D1452" s="15" t="s">
        <v>23</v>
      </c>
      <c r="E1452" s="17" t="s">
        <v>24</v>
      </c>
      <c r="F1452" s="15" t="s">
        <v>25</v>
      </c>
      <c r="G1452" s="17" t="s">
        <v>175</v>
      </c>
      <c r="H1452" s="17" t="s">
        <v>31</v>
      </c>
      <c r="I1452" s="17" t="s">
        <v>176</v>
      </c>
      <c r="J1452" s="18">
        <v>30840</v>
      </c>
      <c r="K1452" s="19">
        <v>272287</v>
      </c>
      <c r="L1452" s="19">
        <v>14738</v>
      </c>
      <c r="M1452" s="20">
        <v>2009.4</v>
      </c>
      <c r="N1452" s="21">
        <v>24197</v>
      </c>
      <c r="O1452" s="21">
        <v>161</v>
      </c>
      <c r="P1452" s="22" t="s">
        <v>37</v>
      </c>
      <c r="Q1452" s="23" t="s">
        <v>37</v>
      </c>
      <c r="R1452" s="23" t="s">
        <v>37</v>
      </c>
      <c r="S1452" s="24" t="s">
        <v>37</v>
      </c>
      <c r="T1452" s="25" t="s">
        <v>37</v>
      </c>
      <c r="U1452" s="25" t="s">
        <v>37</v>
      </c>
      <c r="V1452" s="18">
        <v>32849.4</v>
      </c>
      <c r="W1452" s="19">
        <v>296484</v>
      </c>
      <c r="X1452" s="19">
        <v>14899</v>
      </c>
    </row>
    <row r="1453" spans="1:24" x14ac:dyDescent="0.2">
      <c r="A1453" s="15">
        <v>2022</v>
      </c>
      <c r="B1453" s="16">
        <v>20371</v>
      </c>
      <c r="C1453" s="17" t="s">
        <v>1273</v>
      </c>
      <c r="D1453" s="15" t="s">
        <v>23</v>
      </c>
      <c r="E1453" s="17" t="s">
        <v>24</v>
      </c>
      <c r="F1453" s="15" t="s">
        <v>25</v>
      </c>
      <c r="G1453" s="17" t="s">
        <v>142</v>
      </c>
      <c r="H1453" s="17" t="s">
        <v>31</v>
      </c>
      <c r="I1453" s="17" t="s">
        <v>55</v>
      </c>
      <c r="J1453" s="18">
        <v>49452</v>
      </c>
      <c r="K1453" s="19">
        <v>321035</v>
      </c>
      <c r="L1453" s="19">
        <v>25718</v>
      </c>
      <c r="M1453" s="20">
        <v>10182.200000000001</v>
      </c>
      <c r="N1453" s="21">
        <v>70997</v>
      </c>
      <c r="O1453" s="21">
        <v>3472</v>
      </c>
      <c r="P1453" s="22">
        <v>7511.7</v>
      </c>
      <c r="Q1453" s="23">
        <v>113013</v>
      </c>
      <c r="R1453" s="23">
        <v>1</v>
      </c>
      <c r="S1453" s="24" t="s">
        <v>37</v>
      </c>
      <c r="T1453" s="25" t="s">
        <v>37</v>
      </c>
      <c r="U1453" s="25" t="s">
        <v>37</v>
      </c>
      <c r="V1453" s="18">
        <v>67145.899999999994</v>
      </c>
      <c r="W1453" s="19">
        <v>505045</v>
      </c>
      <c r="X1453" s="19">
        <v>29191</v>
      </c>
    </row>
    <row r="1454" spans="1:24" x14ac:dyDescent="0.2">
      <c r="A1454" s="15">
        <v>2022</v>
      </c>
      <c r="B1454" s="16">
        <v>20377</v>
      </c>
      <c r="C1454" s="17" t="s">
        <v>1274</v>
      </c>
      <c r="D1454" s="15" t="s">
        <v>23</v>
      </c>
      <c r="E1454" s="17" t="s">
        <v>24</v>
      </c>
      <c r="F1454" s="15" t="s">
        <v>25</v>
      </c>
      <c r="G1454" s="17" t="s">
        <v>104</v>
      </c>
      <c r="H1454" s="17" t="s">
        <v>31</v>
      </c>
      <c r="I1454" s="17" t="s">
        <v>28</v>
      </c>
      <c r="J1454" s="18">
        <v>59802</v>
      </c>
      <c r="K1454" s="19">
        <v>449480</v>
      </c>
      <c r="L1454" s="19">
        <v>30899</v>
      </c>
      <c r="M1454" s="20">
        <v>28157</v>
      </c>
      <c r="N1454" s="21">
        <v>188129</v>
      </c>
      <c r="O1454" s="21">
        <v>8260</v>
      </c>
      <c r="P1454" s="22">
        <v>9977</v>
      </c>
      <c r="Q1454" s="23">
        <v>202195</v>
      </c>
      <c r="R1454" s="23">
        <v>4</v>
      </c>
      <c r="S1454" s="24">
        <v>0</v>
      </c>
      <c r="T1454" s="25">
        <v>0</v>
      </c>
      <c r="U1454" s="25">
        <v>0</v>
      </c>
      <c r="V1454" s="18">
        <v>97936</v>
      </c>
      <c r="W1454" s="19">
        <v>839804</v>
      </c>
      <c r="X1454" s="19">
        <v>39163</v>
      </c>
    </row>
    <row r="1455" spans="1:24" x14ac:dyDescent="0.2">
      <c r="A1455" s="15">
        <v>2022</v>
      </c>
      <c r="B1455" s="16">
        <v>20382</v>
      </c>
      <c r="C1455" s="17" t="s">
        <v>1275</v>
      </c>
      <c r="D1455" s="15" t="s">
        <v>23</v>
      </c>
      <c r="E1455" s="17" t="s">
        <v>24</v>
      </c>
      <c r="F1455" s="15" t="s">
        <v>25</v>
      </c>
      <c r="G1455" s="17" t="s">
        <v>117</v>
      </c>
      <c r="H1455" s="17" t="s">
        <v>27</v>
      </c>
      <c r="I1455" s="17" t="s">
        <v>176</v>
      </c>
      <c r="J1455" s="18">
        <v>13339</v>
      </c>
      <c r="K1455" s="19">
        <v>141599</v>
      </c>
      <c r="L1455" s="19">
        <v>10141</v>
      </c>
      <c r="M1455" s="20">
        <v>10471</v>
      </c>
      <c r="N1455" s="21">
        <v>103879</v>
      </c>
      <c r="O1455" s="21">
        <v>1529</v>
      </c>
      <c r="P1455" s="22">
        <v>10462</v>
      </c>
      <c r="Q1455" s="23">
        <v>123080</v>
      </c>
      <c r="R1455" s="23">
        <v>185</v>
      </c>
      <c r="S1455" s="24" t="s">
        <v>37</v>
      </c>
      <c r="T1455" s="25" t="s">
        <v>37</v>
      </c>
      <c r="U1455" s="25" t="s">
        <v>37</v>
      </c>
      <c r="V1455" s="18">
        <v>34272</v>
      </c>
      <c r="W1455" s="19">
        <v>368558</v>
      </c>
      <c r="X1455" s="19">
        <v>11855</v>
      </c>
    </row>
    <row r="1456" spans="1:24" x14ac:dyDescent="0.2">
      <c r="A1456" s="15">
        <v>2022</v>
      </c>
      <c r="B1456" s="16">
        <v>20387</v>
      </c>
      <c r="C1456" s="17" t="s">
        <v>1276</v>
      </c>
      <c r="D1456" s="15" t="s">
        <v>23</v>
      </c>
      <c r="E1456" s="17" t="s">
        <v>24</v>
      </c>
      <c r="F1456" s="15" t="s">
        <v>25</v>
      </c>
      <c r="G1456" s="17" t="s">
        <v>44</v>
      </c>
      <c r="H1456" s="17" t="s">
        <v>51</v>
      </c>
      <c r="I1456" s="17" t="s">
        <v>32</v>
      </c>
      <c r="J1456" s="18">
        <v>749313.2</v>
      </c>
      <c r="K1456" s="19">
        <v>6049297</v>
      </c>
      <c r="L1456" s="19">
        <v>522835</v>
      </c>
      <c r="M1456" s="20">
        <v>142217.70000000001</v>
      </c>
      <c r="N1456" s="21">
        <v>1169996</v>
      </c>
      <c r="O1456" s="21">
        <v>66998</v>
      </c>
      <c r="P1456" s="22">
        <v>72069</v>
      </c>
      <c r="Q1456" s="23">
        <v>639464</v>
      </c>
      <c r="R1456" s="23">
        <v>507</v>
      </c>
      <c r="S1456" s="24">
        <v>709.7</v>
      </c>
      <c r="T1456" s="25">
        <v>6074</v>
      </c>
      <c r="U1456" s="25">
        <v>1</v>
      </c>
      <c r="V1456" s="18">
        <v>964309.6</v>
      </c>
      <c r="W1456" s="19">
        <v>7864831</v>
      </c>
      <c r="X1456" s="19">
        <v>590341</v>
      </c>
    </row>
    <row r="1457" spans="1:24" x14ac:dyDescent="0.2">
      <c r="A1457" s="15">
        <v>2022</v>
      </c>
      <c r="B1457" s="16">
        <v>20387</v>
      </c>
      <c r="C1457" s="17" t="s">
        <v>1276</v>
      </c>
      <c r="D1457" s="15" t="s">
        <v>112</v>
      </c>
      <c r="E1457" s="17" t="s">
        <v>113</v>
      </c>
      <c r="F1457" s="15" t="s">
        <v>25</v>
      </c>
      <c r="G1457" s="17" t="s">
        <v>44</v>
      </c>
      <c r="H1457" s="17" t="s">
        <v>51</v>
      </c>
      <c r="I1457" s="17" t="s">
        <v>32</v>
      </c>
      <c r="J1457" s="18">
        <v>61991.5</v>
      </c>
      <c r="K1457" s="19">
        <v>1231458</v>
      </c>
      <c r="L1457" s="19">
        <v>109155</v>
      </c>
      <c r="M1457" s="20">
        <v>37436.800000000003</v>
      </c>
      <c r="N1457" s="21">
        <v>1565284</v>
      </c>
      <c r="O1457" s="21">
        <v>34056</v>
      </c>
      <c r="P1457" s="22">
        <v>68962.2</v>
      </c>
      <c r="Q1457" s="23">
        <v>8908599</v>
      </c>
      <c r="R1457" s="23">
        <v>1957</v>
      </c>
      <c r="S1457" s="24">
        <v>86.9</v>
      </c>
      <c r="T1457" s="25">
        <v>5755</v>
      </c>
      <c r="U1457" s="25">
        <v>1</v>
      </c>
      <c r="V1457" s="18">
        <v>168477.4</v>
      </c>
      <c r="W1457" s="19">
        <v>11711096</v>
      </c>
      <c r="X1457" s="19">
        <v>145169</v>
      </c>
    </row>
    <row r="1458" spans="1:24" x14ac:dyDescent="0.2">
      <c r="A1458" s="15">
        <v>2022</v>
      </c>
      <c r="B1458" s="16">
        <v>20394</v>
      </c>
      <c r="C1458" s="17" t="s">
        <v>1277</v>
      </c>
      <c r="D1458" s="15" t="s">
        <v>23</v>
      </c>
      <c r="E1458" s="17" t="s">
        <v>24</v>
      </c>
      <c r="F1458" s="15" t="s">
        <v>25</v>
      </c>
      <c r="G1458" s="17" t="s">
        <v>26</v>
      </c>
      <c r="H1458" s="17" t="s">
        <v>27</v>
      </c>
      <c r="I1458" s="17" t="s">
        <v>28</v>
      </c>
      <c r="J1458" s="18">
        <v>4381</v>
      </c>
      <c r="K1458" s="19">
        <v>34345</v>
      </c>
      <c r="L1458" s="19">
        <v>2994</v>
      </c>
      <c r="M1458" s="20">
        <v>8759</v>
      </c>
      <c r="N1458" s="21">
        <v>68191</v>
      </c>
      <c r="O1458" s="21">
        <v>819</v>
      </c>
      <c r="P1458" s="22">
        <v>1257</v>
      </c>
      <c r="Q1458" s="23">
        <v>15950</v>
      </c>
      <c r="R1458" s="23">
        <v>1</v>
      </c>
      <c r="S1458" s="24">
        <v>0</v>
      </c>
      <c r="T1458" s="25">
        <v>0</v>
      </c>
      <c r="U1458" s="25">
        <v>0</v>
      </c>
      <c r="V1458" s="18">
        <v>14397</v>
      </c>
      <c r="W1458" s="19">
        <v>118486</v>
      </c>
      <c r="X1458" s="19">
        <v>3814</v>
      </c>
    </row>
    <row r="1459" spans="1:24" x14ac:dyDescent="0.2">
      <c r="A1459" s="15">
        <v>2022</v>
      </c>
      <c r="B1459" s="16">
        <v>20401</v>
      </c>
      <c r="C1459" s="17" t="s">
        <v>1278</v>
      </c>
      <c r="D1459" s="15" t="s">
        <v>23</v>
      </c>
      <c r="E1459" s="17" t="s">
        <v>24</v>
      </c>
      <c r="F1459" s="15" t="s">
        <v>25</v>
      </c>
      <c r="G1459" s="17" t="s">
        <v>173</v>
      </c>
      <c r="H1459" s="17" t="s">
        <v>31</v>
      </c>
      <c r="I1459" s="17" t="s">
        <v>77</v>
      </c>
      <c r="J1459" s="18">
        <v>26298</v>
      </c>
      <c r="K1459" s="19">
        <v>199131</v>
      </c>
      <c r="L1459" s="19">
        <v>17214</v>
      </c>
      <c r="M1459" s="20">
        <v>12548</v>
      </c>
      <c r="N1459" s="21">
        <v>100251</v>
      </c>
      <c r="O1459" s="21">
        <v>2124</v>
      </c>
      <c r="P1459" s="22">
        <v>3020</v>
      </c>
      <c r="Q1459" s="23">
        <v>29747</v>
      </c>
      <c r="R1459" s="23">
        <v>19</v>
      </c>
      <c r="S1459" s="24" t="s">
        <v>37</v>
      </c>
      <c r="T1459" s="25" t="s">
        <v>37</v>
      </c>
      <c r="U1459" s="25" t="s">
        <v>37</v>
      </c>
      <c r="V1459" s="18">
        <v>41866</v>
      </c>
      <c r="W1459" s="19">
        <v>329129</v>
      </c>
      <c r="X1459" s="19">
        <v>19357</v>
      </c>
    </row>
    <row r="1460" spans="1:24" x14ac:dyDescent="0.2">
      <c r="A1460" s="15">
        <v>2022</v>
      </c>
      <c r="B1460" s="16">
        <v>20413</v>
      </c>
      <c r="C1460" s="17" t="s">
        <v>1279</v>
      </c>
      <c r="D1460" s="15" t="s">
        <v>23</v>
      </c>
      <c r="E1460" s="17" t="s">
        <v>24</v>
      </c>
      <c r="F1460" s="15" t="s">
        <v>25</v>
      </c>
      <c r="G1460" s="17" t="s">
        <v>145</v>
      </c>
      <c r="H1460" s="17" t="s">
        <v>31</v>
      </c>
      <c r="I1460" s="17" t="s">
        <v>77</v>
      </c>
      <c r="J1460" s="18">
        <v>14994.6</v>
      </c>
      <c r="K1460" s="19">
        <v>208158</v>
      </c>
      <c r="L1460" s="19">
        <v>11188</v>
      </c>
      <c r="M1460" s="20">
        <v>6746.2</v>
      </c>
      <c r="N1460" s="21">
        <v>61415</v>
      </c>
      <c r="O1460" s="21">
        <v>2639</v>
      </c>
      <c r="P1460" s="22">
        <v>299753.09999999998</v>
      </c>
      <c r="Q1460" s="23">
        <v>3820903</v>
      </c>
      <c r="R1460" s="23">
        <v>4755</v>
      </c>
      <c r="S1460" s="24">
        <v>0</v>
      </c>
      <c r="T1460" s="25">
        <v>0</v>
      </c>
      <c r="U1460" s="25">
        <v>0</v>
      </c>
      <c r="V1460" s="18">
        <v>321493.90000000002</v>
      </c>
      <c r="W1460" s="19">
        <v>4090476</v>
      </c>
      <c r="X1460" s="19">
        <v>18582</v>
      </c>
    </row>
    <row r="1461" spans="1:24" x14ac:dyDescent="0.2">
      <c r="A1461" s="15">
        <v>2022</v>
      </c>
      <c r="B1461" s="16">
        <v>20434</v>
      </c>
      <c r="C1461" s="17" t="s">
        <v>1280</v>
      </c>
      <c r="D1461" s="15" t="s">
        <v>23</v>
      </c>
      <c r="E1461" s="17" t="s">
        <v>24</v>
      </c>
      <c r="F1461" s="15" t="s">
        <v>25</v>
      </c>
      <c r="G1461" s="17" t="s">
        <v>35</v>
      </c>
      <c r="H1461" s="17" t="s">
        <v>27</v>
      </c>
      <c r="I1461" s="17" t="s">
        <v>36</v>
      </c>
      <c r="J1461" s="18">
        <v>1067.2</v>
      </c>
      <c r="K1461" s="19">
        <v>8622</v>
      </c>
      <c r="L1461" s="19">
        <v>1023</v>
      </c>
      <c r="M1461" s="20">
        <v>1801.3</v>
      </c>
      <c r="N1461" s="21">
        <v>15723</v>
      </c>
      <c r="O1461" s="21">
        <v>216</v>
      </c>
      <c r="P1461" s="22">
        <v>0</v>
      </c>
      <c r="Q1461" s="23">
        <v>0</v>
      </c>
      <c r="R1461" s="23">
        <v>0</v>
      </c>
      <c r="S1461" s="24">
        <v>0</v>
      </c>
      <c r="T1461" s="25">
        <v>0</v>
      </c>
      <c r="U1461" s="25">
        <v>0</v>
      </c>
      <c r="V1461" s="18">
        <v>2868.5</v>
      </c>
      <c r="W1461" s="19">
        <v>24345</v>
      </c>
      <c r="X1461" s="19">
        <v>1239</v>
      </c>
    </row>
    <row r="1462" spans="1:24" x14ac:dyDescent="0.2">
      <c r="A1462" s="15">
        <v>2022</v>
      </c>
      <c r="B1462" s="16">
        <v>20472</v>
      </c>
      <c r="C1462" s="17" t="s">
        <v>1281</v>
      </c>
      <c r="D1462" s="15" t="s">
        <v>23</v>
      </c>
      <c r="E1462" s="17" t="s">
        <v>24</v>
      </c>
      <c r="F1462" s="15" t="s">
        <v>25</v>
      </c>
      <c r="G1462" s="17" t="s">
        <v>92</v>
      </c>
      <c r="H1462" s="17" t="s">
        <v>31</v>
      </c>
      <c r="I1462" s="17" t="s">
        <v>93</v>
      </c>
      <c r="J1462" s="18">
        <v>10510</v>
      </c>
      <c r="K1462" s="19">
        <v>78905</v>
      </c>
      <c r="L1462" s="19">
        <v>5481</v>
      </c>
      <c r="M1462" s="20">
        <v>7994</v>
      </c>
      <c r="N1462" s="21">
        <v>63020</v>
      </c>
      <c r="O1462" s="21">
        <v>1017</v>
      </c>
      <c r="P1462" s="22">
        <v>8608</v>
      </c>
      <c r="Q1462" s="23">
        <v>98974</v>
      </c>
      <c r="R1462" s="23">
        <v>14</v>
      </c>
      <c r="S1462" s="24" t="s">
        <v>37</v>
      </c>
      <c r="T1462" s="25" t="s">
        <v>37</v>
      </c>
      <c r="U1462" s="25" t="s">
        <v>37</v>
      </c>
      <c r="V1462" s="18">
        <v>27112</v>
      </c>
      <c r="W1462" s="19">
        <v>240899</v>
      </c>
      <c r="X1462" s="19">
        <v>6512</v>
      </c>
    </row>
    <row r="1463" spans="1:24" x14ac:dyDescent="0.2">
      <c r="A1463" s="15">
        <v>2022</v>
      </c>
      <c r="B1463" s="16">
        <v>20476</v>
      </c>
      <c r="C1463" s="17" t="s">
        <v>1282</v>
      </c>
      <c r="D1463" s="15" t="s">
        <v>23</v>
      </c>
      <c r="E1463" s="17" t="s">
        <v>24</v>
      </c>
      <c r="F1463" s="15" t="s">
        <v>25</v>
      </c>
      <c r="G1463" s="17" t="s">
        <v>76</v>
      </c>
      <c r="H1463" s="17" t="s">
        <v>31</v>
      </c>
      <c r="I1463" s="17" t="s">
        <v>77</v>
      </c>
      <c r="J1463" s="18">
        <v>9412.1</v>
      </c>
      <c r="K1463" s="19">
        <v>63685</v>
      </c>
      <c r="L1463" s="19">
        <v>5766</v>
      </c>
      <c r="M1463" s="20">
        <v>29253.200000000001</v>
      </c>
      <c r="N1463" s="21">
        <v>251626</v>
      </c>
      <c r="O1463" s="21">
        <v>5828</v>
      </c>
      <c r="P1463" s="22">
        <v>1996.9</v>
      </c>
      <c r="Q1463" s="23">
        <v>14620</v>
      </c>
      <c r="R1463" s="23">
        <v>481</v>
      </c>
      <c r="S1463" s="24" t="s">
        <v>37</v>
      </c>
      <c r="T1463" s="25" t="s">
        <v>37</v>
      </c>
      <c r="U1463" s="25" t="s">
        <v>37</v>
      </c>
      <c r="V1463" s="18">
        <v>40662.199999999997</v>
      </c>
      <c r="W1463" s="19">
        <v>329931</v>
      </c>
      <c r="X1463" s="19">
        <v>12075</v>
      </c>
    </row>
    <row r="1464" spans="1:24" x14ac:dyDescent="0.2">
      <c r="A1464" s="15">
        <v>2022</v>
      </c>
      <c r="B1464" s="16">
        <v>20477</v>
      </c>
      <c r="C1464" s="17" t="s">
        <v>1283</v>
      </c>
      <c r="D1464" s="15" t="s">
        <v>23</v>
      </c>
      <c r="E1464" s="17" t="s">
        <v>24</v>
      </c>
      <c r="F1464" s="15" t="s">
        <v>25</v>
      </c>
      <c r="G1464" s="17" t="s">
        <v>161</v>
      </c>
      <c r="H1464" s="17" t="s">
        <v>27</v>
      </c>
      <c r="I1464" s="17" t="s">
        <v>32</v>
      </c>
      <c r="J1464" s="18">
        <v>22353</v>
      </c>
      <c r="K1464" s="19">
        <v>168392</v>
      </c>
      <c r="L1464" s="19">
        <v>15691</v>
      </c>
      <c r="M1464" s="20">
        <v>25863</v>
      </c>
      <c r="N1464" s="21">
        <v>219082</v>
      </c>
      <c r="O1464" s="21">
        <v>2225</v>
      </c>
      <c r="P1464" s="22">
        <v>7323</v>
      </c>
      <c r="Q1464" s="23">
        <v>87704</v>
      </c>
      <c r="R1464" s="23">
        <v>16</v>
      </c>
      <c r="S1464" s="24">
        <v>0</v>
      </c>
      <c r="T1464" s="25">
        <v>0</v>
      </c>
      <c r="U1464" s="25">
        <v>0</v>
      </c>
      <c r="V1464" s="18">
        <v>55539</v>
      </c>
      <c r="W1464" s="19">
        <v>475178</v>
      </c>
      <c r="X1464" s="19">
        <v>17932</v>
      </c>
    </row>
    <row r="1465" spans="1:24" x14ac:dyDescent="0.2">
      <c r="A1465" s="15">
        <v>2022</v>
      </c>
      <c r="B1465" s="16">
        <v>20481</v>
      </c>
      <c r="C1465" s="17" t="s">
        <v>1284</v>
      </c>
      <c r="D1465" s="15" t="s">
        <v>23</v>
      </c>
      <c r="E1465" s="17" t="s">
        <v>24</v>
      </c>
      <c r="F1465" s="15" t="s">
        <v>25</v>
      </c>
      <c r="G1465" s="17" t="s">
        <v>203</v>
      </c>
      <c r="H1465" s="17" t="s">
        <v>27</v>
      </c>
      <c r="I1465" s="17" t="s">
        <v>136</v>
      </c>
      <c r="J1465" s="18">
        <v>23139.3</v>
      </c>
      <c r="K1465" s="19">
        <v>133275</v>
      </c>
      <c r="L1465" s="19">
        <v>16170</v>
      </c>
      <c r="M1465" s="20">
        <v>19422.400000000001</v>
      </c>
      <c r="N1465" s="21">
        <v>105973</v>
      </c>
      <c r="O1465" s="21">
        <v>2048</v>
      </c>
      <c r="P1465" s="22">
        <v>19405.2</v>
      </c>
      <c r="Q1465" s="23">
        <v>122803</v>
      </c>
      <c r="R1465" s="23">
        <v>65</v>
      </c>
      <c r="S1465" s="24" t="s">
        <v>37</v>
      </c>
      <c r="T1465" s="25" t="s">
        <v>37</v>
      </c>
      <c r="U1465" s="25" t="s">
        <v>37</v>
      </c>
      <c r="V1465" s="18">
        <v>61966.9</v>
      </c>
      <c r="W1465" s="19">
        <v>362051</v>
      </c>
      <c r="X1465" s="19">
        <v>18283</v>
      </c>
    </row>
    <row r="1466" spans="1:24" x14ac:dyDescent="0.2">
      <c r="A1466" s="15">
        <v>2022</v>
      </c>
      <c r="B1466" s="16">
        <v>20510</v>
      </c>
      <c r="C1466" s="17" t="s">
        <v>1285</v>
      </c>
      <c r="D1466" s="15" t="s">
        <v>23</v>
      </c>
      <c r="E1466" s="17" t="s">
        <v>24</v>
      </c>
      <c r="F1466" s="15" t="s">
        <v>25</v>
      </c>
      <c r="G1466" s="17" t="s">
        <v>311</v>
      </c>
      <c r="H1466" s="17" t="s">
        <v>31</v>
      </c>
      <c r="I1466" s="17" t="s">
        <v>77</v>
      </c>
      <c r="J1466" s="18">
        <v>31.1</v>
      </c>
      <c r="K1466" s="19">
        <v>181</v>
      </c>
      <c r="L1466" s="19">
        <v>29</v>
      </c>
      <c r="M1466" s="20">
        <v>147.1</v>
      </c>
      <c r="N1466" s="21">
        <v>990</v>
      </c>
      <c r="O1466" s="21">
        <v>29</v>
      </c>
      <c r="P1466" s="22" t="s">
        <v>37</v>
      </c>
      <c r="Q1466" s="23" t="s">
        <v>37</v>
      </c>
      <c r="R1466" s="23" t="s">
        <v>37</v>
      </c>
      <c r="S1466" s="24" t="s">
        <v>37</v>
      </c>
      <c r="T1466" s="25" t="s">
        <v>37</v>
      </c>
      <c r="U1466" s="25" t="s">
        <v>37</v>
      </c>
      <c r="V1466" s="18">
        <v>178.2</v>
      </c>
      <c r="W1466" s="19">
        <v>1171</v>
      </c>
      <c r="X1466" s="19">
        <v>58</v>
      </c>
    </row>
    <row r="1467" spans="1:24" x14ac:dyDescent="0.2">
      <c r="A1467" s="15">
        <v>2022</v>
      </c>
      <c r="B1467" s="16">
        <v>20510</v>
      </c>
      <c r="C1467" s="17" t="s">
        <v>1285</v>
      </c>
      <c r="D1467" s="15" t="s">
        <v>23</v>
      </c>
      <c r="E1467" s="17" t="s">
        <v>24</v>
      </c>
      <c r="F1467" s="15" t="s">
        <v>25</v>
      </c>
      <c r="G1467" s="17" t="s">
        <v>76</v>
      </c>
      <c r="H1467" s="17" t="s">
        <v>31</v>
      </c>
      <c r="I1467" s="17" t="s">
        <v>77</v>
      </c>
      <c r="J1467" s="18">
        <v>30796.3</v>
      </c>
      <c r="K1467" s="19">
        <v>220824</v>
      </c>
      <c r="L1467" s="19">
        <v>20323</v>
      </c>
      <c r="M1467" s="20">
        <v>57875</v>
      </c>
      <c r="N1467" s="21">
        <v>493374</v>
      </c>
      <c r="O1467" s="21">
        <v>11098</v>
      </c>
      <c r="P1467" s="22">
        <v>10023.5</v>
      </c>
      <c r="Q1467" s="23">
        <v>92116</v>
      </c>
      <c r="R1467" s="23">
        <v>1242</v>
      </c>
      <c r="S1467" s="24" t="s">
        <v>37</v>
      </c>
      <c r="T1467" s="25" t="s">
        <v>37</v>
      </c>
      <c r="U1467" s="25" t="s">
        <v>37</v>
      </c>
      <c r="V1467" s="18">
        <v>98694.8</v>
      </c>
      <c r="W1467" s="19">
        <v>806314</v>
      </c>
      <c r="X1467" s="19">
        <v>32663</v>
      </c>
    </row>
    <row r="1468" spans="1:24" x14ac:dyDescent="0.2">
      <c r="A1468" s="15">
        <v>2022</v>
      </c>
      <c r="B1468" s="16">
        <v>20521</v>
      </c>
      <c r="C1468" s="17" t="s">
        <v>1286</v>
      </c>
      <c r="D1468" s="15" t="s">
        <v>23</v>
      </c>
      <c r="E1468" s="17" t="s">
        <v>24</v>
      </c>
      <c r="F1468" s="15" t="s">
        <v>25</v>
      </c>
      <c r="G1468" s="17" t="s">
        <v>111</v>
      </c>
      <c r="H1468" s="17" t="s">
        <v>51</v>
      </c>
      <c r="I1468" s="17" t="s">
        <v>32</v>
      </c>
      <c r="J1468" s="18">
        <v>61828</v>
      </c>
      <c r="K1468" s="19">
        <v>387427</v>
      </c>
      <c r="L1468" s="19">
        <v>34707</v>
      </c>
      <c r="M1468" s="20">
        <v>43158</v>
      </c>
      <c r="N1468" s="21">
        <v>382634</v>
      </c>
      <c r="O1468" s="21">
        <v>6425</v>
      </c>
      <c r="P1468" s="22">
        <v>261941</v>
      </c>
      <c r="Q1468" s="23">
        <v>4053870</v>
      </c>
      <c r="R1468" s="23">
        <v>426</v>
      </c>
      <c r="S1468" s="24">
        <v>0</v>
      </c>
      <c r="T1468" s="25">
        <v>0</v>
      </c>
      <c r="U1468" s="25">
        <v>0</v>
      </c>
      <c r="V1468" s="18">
        <v>366927</v>
      </c>
      <c r="W1468" s="19">
        <v>4823931</v>
      </c>
      <c r="X1468" s="19">
        <v>41558</v>
      </c>
    </row>
    <row r="1469" spans="1:24" x14ac:dyDescent="0.2">
      <c r="A1469" s="15">
        <v>2022</v>
      </c>
      <c r="B1469" s="16">
        <v>20574</v>
      </c>
      <c r="C1469" s="17" t="s">
        <v>1287</v>
      </c>
      <c r="D1469" s="15" t="s">
        <v>23</v>
      </c>
      <c r="E1469" s="17" t="s">
        <v>24</v>
      </c>
      <c r="F1469" s="15" t="s">
        <v>25</v>
      </c>
      <c r="G1469" s="17" t="s">
        <v>175</v>
      </c>
      <c r="H1469" s="17" t="s">
        <v>31</v>
      </c>
      <c r="I1469" s="17" t="s">
        <v>176</v>
      </c>
      <c r="J1469" s="18">
        <v>68038</v>
      </c>
      <c r="K1469" s="19">
        <v>519546</v>
      </c>
      <c r="L1469" s="19">
        <v>38403</v>
      </c>
      <c r="M1469" s="20">
        <v>30017</v>
      </c>
      <c r="N1469" s="21">
        <v>257184</v>
      </c>
      <c r="O1469" s="21">
        <v>8213</v>
      </c>
      <c r="P1469" s="22">
        <v>5355</v>
      </c>
      <c r="Q1469" s="23">
        <v>58099</v>
      </c>
      <c r="R1469" s="23">
        <v>9</v>
      </c>
      <c r="S1469" s="24" t="s">
        <v>37</v>
      </c>
      <c r="T1469" s="25" t="s">
        <v>37</v>
      </c>
      <c r="U1469" s="25" t="s">
        <v>37</v>
      </c>
      <c r="V1469" s="18">
        <v>103410</v>
      </c>
      <c r="W1469" s="19">
        <v>834829</v>
      </c>
      <c r="X1469" s="19">
        <v>46625</v>
      </c>
    </row>
    <row r="1470" spans="1:24" x14ac:dyDescent="0.2">
      <c r="A1470" s="15">
        <v>2022</v>
      </c>
      <c r="B1470" s="16">
        <v>20576</v>
      </c>
      <c r="C1470" s="17" t="s">
        <v>1288</v>
      </c>
      <c r="D1470" s="15" t="s">
        <v>23</v>
      </c>
      <c r="E1470" s="17" t="s">
        <v>24</v>
      </c>
      <c r="F1470" s="15" t="s">
        <v>25</v>
      </c>
      <c r="G1470" s="17" t="s">
        <v>311</v>
      </c>
      <c r="H1470" s="17" t="s">
        <v>31</v>
      </c>
      <c r="I1470" s="17" t="s">
        <v>210</v>
      </c>
      <c r="J1470" s="18">
        <v>2963.7</v>
      </c>
      <c r="K1470" s="19">
        <v>21678</v>
      </c>
      <c r="L1470" s="19">
        <v>2623</v>
      </c>
      <c r="M1470" s="20">
        <v>3478.1</v>
      </c>
      <c r="N1470" s="21">
        <v>30482</v>
      </c>
      <c r="O1470" s="21">
        <v>754</v>
      </c>
      <c r="P1470" s="22">
        <v>41363.599999999999</v>
      </c>
      <c r="Q1470" s="23">
        <v>516350</v>
      </c>
      <c r="R1470" s="23">
        <v>92</v>
      </c>
      <c r="S1470" s="24" t="s">
        <v>37</v>
      </c>
      <c r="T1470" s="25" t="s">
        <v>37</v>
      </c>
      <c r="U1470" s="25" t="s">
        <v>37</v>
      </c>
      <c r="V1470" s="18">
        <v>47805.4</v>
      </c>
      <c r="W1470" s="19">
        <v>568510</v>
      </c>
      <c r="X1470" s="19">
        <v>3469</v>
      </c>
    </row>
    <row r="1471" spans="1:24" x14ac:dyDescent="0.2">
      <c r="A1471" s="15">
        <v>2022</v>
      </c>
      <c r="B1471" s="16">
        <v>20583</v>
      </c>
      <c r="C1471" s="17" t="s">
        <v>1289</v>
      </c>
      <c r="D1471" s="15" t="s">
        <v>23</v>
      </c>
      <c r="E1471" s="17" t="s">
        <v>24</v>
      </c>
      <c r="F1471" s="15" t="s">
        <v>25</v>
      </c>
      <c r="G1471" s="17" t="s">
        <v>35</v>
      </c>
      <c r="H1471" s="17" t="s">
        <v>27</v>
      </c>
      <c r="I1471" s="17" t="s">
        <v>36</v>
      </c>
      <c r="J1471" s="18">
        <v>864.1</v>
      </c>
      <c r="K1471" s="19">
        <v>6710</v>
      </c>
      <c r="L1471" s="19">
        <v>779</v>
      </c>
      <c r="M1471" s="20">
        <v>2001.4</v>
      </c>
      <c r="N1471" s="21">
        <v>18959</v>
      </c>
      <c r="O1471" s="21">
        <v>197</v>
      </c>
      <c r="P1471" s="22">
        <v>577.70000000000005</v>
      </c>
      <c r="Q1471" s="23">
        <v>6103</v>
      </c>
      <c r="R1471" s="23">
        <v>1</v>
      </c>
      <c r="S1471" s="24">
        <v>0</v>
      </c>
      <c r="T1471" s="25">
        <v>0</v>
      </c>
      <c r="U1471" s="25">
        <v>0</v>
      </c>
      <c r="V1471" s="18">
        <v>3443.2</v>
      </c>
      <c r="W1471" s="19">
        <v>31772</v>
      </c>
      <c r="X1471" s="19">
        <v>977</v>
      </c>
    </row>
    <row r="1472" spans="1:24" x14ac:dyDescent="0.2">
      <c r="A1472" s="15">
        <v>2022</v>
      </c>
      <c r="B1472" s="16">
        <v>20603</v>
      </c>
      <c r="C1472" s="17" t="s">
        <v>1290</v>
      </c>
      <c r="D1472" s="15" t="s">
        <v>23</v>
      </c>
      <c r="E1472" s="17" t="s">
        <v>24</v>
      </c>
      <c r="F1472" s="15" t="s">
        <v>25</v>
      </c>
      <c r="G1472" s="17" t="s">
        <v>72</v>
      </c>
      <c r="H1472" s="17" t="s">
        <v>31</v>
      </c>
      <c r="I1472" s="17" t="s">
        <v>32</v>
      </c>
      <c r="J1472" s="18">
        <v>51360.1</v>
      </c>
      <c r="K1472" s="19">
        <v>360480</v>
      </c>
      <c r="L1472" s="19">
        <v>28628</v>
      </c>
      <c r="M1472" s="20">
        <v>23502.3</v>
      </c>
      <c r="N1472" s="21">
        <v>192858</v>
      </c>
      <c r="O1472" s="21">
        <v>2650</v>
      </c>
      <c r="P1472" s="22">
        <v>73665.3</v>
      </c>
      <c r="Q1472" s="23">
        <v>1288343</v>
      </c>
      <c r="R1472" s="23">
        <v>6</v>
      </c>
      <c r="S1472" s="24" t="s">
        <v>37</v>
      </c>
      <c r="T1472" s="25" t="s">
        <v>37</v>
      </c>
      <c r="U1472" s="25" t="s">
        <v>37</v>
      </c>
      <c r="V1472" s="18">
        <v>148527.70000000001</v>
      </c>
      <c r="W1472" s="19">
        <v>1841681</v>
      </c>
      <c r="X1472" s="19">
        <v>31284</v>
      </c>
    </row>
    <row r="1473" spans="1:24" x14ac:dyDescent="0.2">
      <c r="A1473" s="15">
        <v>2022</v>
      </c>
      <c r="B1473" s="16">
        <v>20639</v>
      </c>
      <c r="C1473" s="17" t="s">
        <v>1291</v>
      </c>
      <c r="D1473" s="15" t="s">
        <v>23</v>
      </c>
      <c r="E1473" s="17" t="s">
        <v>24</v>
      </c>
      <c r="F1473" s="15" t="s">
        <v>25</v>
      </c>
      <c r="G1473" s="17" t="s">
        <v>46</v>
      </c>
      <c r="H1473" s="17" t="s">
        <v>31</v>
      </c>
      <c r="I1473" s="17" t="s">
        <v>36</v>
      </c>
      <c r="J1473" s="18">
        <v>28366.799999999999</v>
      </c>
      <c r="K1473" s="19">
        <v>218733</v>
      </c>
      <c r="L1473" s="19">
        <v>13816</v>
      </c>
      <c r="M1473" s="20">
        <v>5509.8</v>
      </c>
      <c r="N1473" s="21">
        <v>49414</v>
      </c>
      <c r="O1473" s="21">
        <v>813</v>
      </c>
      <c r="P1473" s="22">
        <v>843.3</v>
      </c>
      <c r="Q1473" s="23">
        <v>9970</v>
      </c>
      <c r="R1473" s="23">
        <v>3</v>
      </c>
      <c r="S1473" s="24" t="s">
        <v>37</v>
      </c>
      <c r="T1473" s="25" t="s">
        <v>37</v>
      </c>
      <c r="U1473" s="25" t="s">
        <v>37</v>
      </c>
      <c r="V1473" s="18">
        <v>34719.9</v>
      </c>
      <c r="W1473" s="19">
        <v>278117</v>
      </c>
      <c r="X1473" s="19">
        <v>14632</v>
      </c>
    </row>
    <row r="1474" spans="1:24" x14ac:dyDescent="0.2">
      <c r="A1474" s="15">
        <v>2022</v>
      </c>
      <c r="B1474" s="16">
        <v>20659</v>
      </c>
      <c r="C1474" s="17" t="s">
        <v>1292</v>
      </c>
      <c r="D1474" s="15" t="s">
        <v>39</v>
      </c>
      <c r="E1474" s="17" t="s">
        <v>40</v>
      </c>
      <c r="F1474" s="15" t="s">
        <v>25</v>
      </c>
      <c r="G1474" s="17" t="s">
        <v>510</v>
      </c>
      <c r="H1474" s="17" t="s">
        <v>41</v>
      </c>
      <c r="I1474" s="17" t="s">
        <v>32</v>
      </c>
      <c r="J1474" s="18">
        <v>3689</v>
      </c>
      <c r="K1474" s="19">
        <v>34789</v>
      </c>
      <c r="L1474" s="19">
        <v>4319</v>
      </c>
      <c r="M1474" s="20">
        <v>84621</v>
      </c>
      <c r="N1474" s="21">
        <v>785571</v>
      </c>
      <c r="O1474" s="21">
        <v>2087</v>
      </c>
      <c r="P1474" s="22">
        <v>0</v>
      </c>
      <c r="Q1474" s="23">
        <v>0</v>
      </c>
      <c r="R1474" s="23">
        <v>0</v>
      </c>
      <c r="S1474" s="24">
        <v>0</v>
      </c>
      <c r="T1474" s="25">
        <v>0</v>
      </c>
      <c r="U1474" s="25">
        <v>0</v>
      </c>
      <c r="V1474" s="18">
        <v>88310</v>
      </c>
      <c r="W1474" s="19">
        <v>820360</v>
      </c>
      <c r="X1474" s="19">
        <v>6406</v>
      </c>
    </row>
    <row r="1475" spans="1:24" x14ac:dyDescent="0.2">
      <c r="A1475" s="15">
        <v>2022</v>
      </c>
      <c r="B1475" s="16">
        <v>20659</v>
      </c>
      <c r="C1475" s="17" t="s">
        <v>1292</v>
      </c>
      <c r="D1475" s="15" t="s">
        <v>39</v>
      </c>
      <c r="E1475" s="17" t="s">
        <v>40</v>
      </c>
      <c r="F1475" s="15" t="s">
        <v>25</v>
      </c>
      <c r="G1475" s="17" t="s">
        <v>160</v>
      </c>
      <c r="H1475" s="17" t="s">
        <v>41</v>
      </c>
      <c r="I1475" s="17" t="s">
        <v>32</v>
      </c>
      <c r="J1475" s="18">
        <v>2128</v>
      </c>
      <c r="K1475" s="19">
        <v>22823</v>
      </c>
      <c r="L1475" s="19">
        <v>2371</v>
      </c>
      <c r="M1475" s="20">
        <v>10960</v>
      </c>
      <c r="N1475" s="21">
        <v>178287</v>
      </c>
      <c r="O1475" s="21">
        <v>1197</v>
      </c>
      <c r="P1475" s="22">
        <v>0</v>
      </c>
      <c r="Q1475" s="23">
        <v>0</v>
      </c>
      <c r="R1475" s="23">
        <v>0</v>
      </c>
      <c r="S1475" s="24">
        <v>0</v>
      </c>
      <c r="T1475" s="25">
        <v>0</v>
      </c>
      <c r="U1475" s="25">
        <v>0</v>
      </c>
      <c r="V1475" s="18">
        <v>13088</v>
      </c>
      <c r="W1475" s="19">
        <v>201110</v>
      </c>
      <c r="X1475" s="19">
        <v>3568</v>
      </c>
    </row>
    <row r="1476" spans="1:24" x14ac:dyDescent="0.2">
      <c r="A1476" s="15">
        <v>2022</v>
      </c>
      <c r="B1476" s="16">
        <v>20659</v>
      </c>
      <c r="C1476" s="17" t="s">
        <v>1292</v>
      </c>
      <c r="D1476" s="15" t="s">
        <v>39</v>
      </c>
      <c r="E1476" s="17" t="s">
        <v>40</v>
      </c>
      <c r="F1476" s="15" t="s">
        <v>25</v>
      </c>
      <c r="G1476" s="17" t="s">
        <v>30</v>
      </c>
      <c r="H1476" s="17" t="s">
        <v>41</v>
      </c>
      <c r="I1476" s="17" t="s">
        <v>32</v>
      </c>
      <c r="J1476" s="18">
        <v>34094</v>
      </c>
      <c r="K1476" s="19">
        <v>342508</v>
      </c>
      <c r="L1476" s="19">
        <v>33842</v>
      </c>
      <c r="M1476" s="20">
        <v>346868</v>
      </c>
      <c r="N1476" s="21">
        <v>5070102</v>
      </c>
      <c r="O1476" s="21">
        <v>14621</v>
      </c>
      <c r="P1476" s="22">
        <v>0</v>
      </c>
      <c r="Q1476" s="23">
        <v>0</v>
      </c>
      <c r="R1476" s="23">
        <v>0</v>
      </c>
      <c r="S1476" s="24">
        <v>12191</v>
      </c>
      <c r="T1476" s="25">
        <v>186952</v>
      </c>
      <c r="U1476" s="25">
        <v>2</v>
      </c>
      <c r="V1476" s="18">
        <v>393153</v>
      </c>
      <c r="W1476" s="19">
        <v>5599562</v>
      </c>
      <c r="X1476" s="19">
        <v>48465</v>
      </c>
    </row>
    <row r="1477" spans="1:24" x14ac:dyDescent="0.2">
      <c r="A1477" s="15">
        <v>2022</v>
      </c>
      <c r="B1477" s="16">
        <v>20659</v>
      </c>
      <c r="C1477" s="17" t="s">
        <v>1292</v>
      </c>
      <c r="D1477" s="15" t="s">
        <v>39</v>
      </c>
      <c r="E1477" s="17" t="s">
        <v>40</v>
      </c>
      <c r="F1477" s="15" t="s">
        <v>25</v>
      </c>
      <c r="G1477" s="17" t="s">
        <v>161</v>
      </c>
      <c r="H1477" s="17" t="s">
        <v>41</v>
      </c>
      <c r="I1477" s="17" t="s">
        <v>32</v>
      </c>
      <c r="J1477" s="18">
        <v>0</v>
      </c>
      <c r="K1477" s="19">
        <v>0</v>
      </c>
      <c r="L1477" s="19">
        <v>0</v>
      </c>
      <c r="M1477" s="20">
        <v>22873</v>
      </c>
      <c r="N1477" s="21">
        <v>503818</v>
      </c>
      <c r="O1477" s="21">
        <v>2355</v>
      </c>
      <c r="P1477" s="22">
        <v>0</v>
      </c>
      <c r="Q1477" s="23">
        <v>0</v>
      </c>
      <c r="R1477" s="23">
        <v>0</v>
      </c>
      <c r="S1477" s="24">
        <v>0</v>
      </c>
      <c r="T1477" s="25">
        <v>0</v>
      </c>
      <c r="U1477" s="25">
        <v>0</v>
      </c>
      <c r="V1477" s="18">
        <v>22873</v>
      </c>
      <c r="W1477" s="19">
        <v>503818</v>
      </c>
      <c r="X1477" s="19">
        <v>2355</v>
      </c>
    </row>
    <row r="1478" spans="1:24" x14ac:dyDescent="0.2">
      <c r="A1478" s="15">
        <v>2022</v>
      </c>
      <c r="B1478" s="16">
        <v>20659</v>
      </c>
      <c r="C1478" s="17" t="s">
        <v>1292</v>
      </c>
      <c r="D1478" s="15" t="s">
        <v>39</v>
      </c>
      <c r="E1478" s="17" t="s">
        <v>40</v>
      </c>
      <c r="F1478" s="15" t="s">
        <v>25</v>
      </c>
      <c r="G1478" s="17" t="s">
        <v>44</v>
      </c>
      <c r="H1478" s="17" t="s">
        <v>41</v>
      </c>
      <c r="I1478" s="17" t="s">
        <v>32</v>
      </c>
      <c r="J1478" s="18">
        <v>6928</v>
      </c>
      <c r="K1478" s="19">
        <v>75857</v>
      </c>
      <c r="L1478" s="19">
        <v>7815</v>
      </c>
      <c r="M1478" s="20">
        <v>235321</v>
      </c>
      <c r="N1478" s="21">
        <v>3932548</v>
      </c>
      <c r="O1478" s="21">
        <v>16097</v>
      </c>
      <c r="P1478" s="22">
        <v>0</v>
      </c>
      <c r="Q1478" s="23">
        <v>0</v>
      </c>
      <c r="R1478" s="23">
        <v>0</v>
      </c>
      <c r="S1478" s="24">
        <v>2722</v>
      </c>
      <c r="T1478" s="25">
        <v>60591</v>
      </c>
      <c r="U1478" s="25">
        <v>1</v>
      </c>
      <c r="V1478" s="18">
        <v>244971</v>
      </c>
      <c r="W1478" s="19">
        <v>4068996</v>
      </c>
      <c r="X1478" s="19">
        <v>23913</v>
      </c>
    </row>
    <row r="1479" spans="1:24" x14ac:dyDescent="0.2">
      <c r="A1479" s="15">
        <v>2022</v>
      </c>
      <c r="B1479" s="16">
        <v>20737</v>
      </c>
      <c r="C1479" s="17" t="s">
        <v>1293</v>
      </c>
      <c r="D1479" s="15" t="s">
        <v>23</v>
      </c>
      <c r="E1479" s="17" t="s">
        <v>24</v>
      </c>
      <c r="F1479" s="15" t="s">
        <v>25</v>
      </c>
      <c r="G1479" s="17" t="s">
        <v>46</v>
      </c>
      <c r="H1479" s="17" t="s">
        <v>27</v>
      </c>
      <c r="I1479" s="17" t="s">
        <v>36</v>
      </c>
      <c r="J1479" s="18">
        <v>8081</v>
      </c>
      <c r="K1479" s="19">
        <v>70118</v>
      </c>
      <c r="L1479" s="19">
        <v>8476</v>
      </c>
      <c r="M1479" s="20">
        <v>10739</v>
      </c>
      <c r="N1479" s="21">
        <v>101342</v>
      </c>
      <c r="O1479" s="21">
        <v>1487</v>
      </c>
      <c r="P1479" s="22">
        <v>8293</v>
      </c>
      <c r="Q1479" s="23">
        <v>95953</v>
      </c>
      <c r="R1479" s="23">
        <v>17</v>
      </c>
      <c r="S1479" s="24" t="s">
        <v>37</v>
      </c>
      <c r="T1479" s="25" t="s">
        <v>37</v>
      </c>
      <c r="U1479" s="25" t="s">
        <v>37</v>
      </c>
      <c r="V1479" s="18">
        <v>27113</v>
      </c>
      <c r="W1479" s="19">
        <v>267413</v>
      </c>
      <c r="X1479" s="19">
        <v>9980</v>
      </c>
    </row>
    <row r="1480" spans="1:24" x14ac:dyDescent="0.2">
      <c r="A1480" s="15">
        <v>2022</v>
      </c>
      <c r="B1480" s="16">
        <v>20785</v>
      </c>
      <c r="C1480" s="17" t="s">
        <v>1294</v>
      </c>
      <c r="D1480" s="15" t="s">
        <v>23</v>
      </c>
      <c r="E1480" s="17" t="s">
        <v>24</v>
      </c>
      <c r="F1480" s="15" t="s">
        <v>25</v>
      </c>
      <c r="G1480" s="17" t="s">
        <v>67</v>
      </c>
      <c r="H1480" s="17" t="s">
        <v>27</v>
      </c>
      <c r="I1480" s="17" t="s">
        <v>108</v>
      </c>
      <c r="J1480" s="18">
        <v>48161</v>
      </c>
      <c r="K1480" s="19">
        <v>418161</v>
      </c>
      <c r="L1480" s="19">
        <v>31187</v>
      </c>
      <c r="M1480" s="20">
        <v>35104.6</v>
      </c>
      <c r="N1480" s="21">
        <v>310945</v>
      </c>
      <c r="O1480" s="21">
        <v>4627</v>
      </c>
      <c r="P1480" s="22">
        <v>38348.5</v>
      </c>
      <c r="Q1480" s="23">
        <v>511309</v>
      </c>
      <c r="R1480" s="23">
        <v>43</v>
      </c>
      <c r="S1480" s="24">
        <v>0</v>
      </c>
      <c r="T1480" s="25">
        <v>0</v>
      </c>
      <c r="U1480" s="25">
        <v>0</v>
      </c>
      <c r="V1480" s="18">
        <v>121614.1</v>
      </c>
      <c r="W1480" s="19">
        <v>1240415</v>
      </c>
      <c r="X1480" s="19">
        <v>35857</v>
      </c>
    </row>
    <row r="1481" spans="1:24" x14ac:dyDescent="0.2">
      <c r="A1481" s="15">
        <v>2022</v>
      </c>
      <c r="B1481" s="16">
        <v>20793</v>
      </c>
      <c r="C1481" s="17" t="s">
        <v>1295</v>
      </c>
      <c r="D1481" s="15" t="s">
        <v>23</v>
      </c>
      <c r="E1481" s="17" t="s">
        <v>24</v>
      </c>
      <c r="F1481" s="15" t="s">
        <v>25</v>
      </c>
      <c r="G1481" s="17" t="s">
        <v>98</v>
      </c>
      <c r="H1481" s="17" t="s">
        <v>27</v>
      </c>
      <c r="I1481" s="17" t="s">
        <v>28</v>
      </c>
      <c r="J1481" s="18">
        <v>8467</v>
      </c>
      <c r="K1481" s="19">
        <v>70763</v>
      </c>
      <c r="L1481" s="19">
        <v>5176</v>
      </c>
      <c r="M1481" s="20">
        <v>8923</v>
      </c>
      <c r="N1481" s="21">
        <v>73993</v>
      </c>
      <c r="O1481" s="21">
        <v>1511</v>
      </c>
      <c r="P1481" s="22">
        <v>2931</v>
      </c>
      <c r="Q1481" s="23">
        <v>30083</v>
      </c>
      <c r="R1481" s="23">
        <v>4</v>
      </c>
      <c r="S1481" s="24">
        <v>0</v>
      </c>
      <c r="T1481" s="25">
        <v>0</v>
      </c>
      <c r="U1481" s="25">
        <v>0</v>
      </c>
      <c r="V1481" s="18">
        <v>20321</v>
      </c>
      <c r="W1481" s="19">
        <v>174839</v>
      </c>
      <c r="X1481" s="19">
        <v>6691</v>
      </c>
    </row>
    <row r="1482" spans="1:24" x14ac:dyDescent="0.2">
      <c r="A1482" s="15">
        <v>2022</v>
      </c>
      <c r="B1482" s="16">
        <v>20813</v>
      </c>
      <c r="C1482" s="17" t="s">
        <v>1296</v>
      </c>
      <c r="D1482" s="15" t="s">
        <v>23</v>
      </c>
      <c r="E1482" s="17" t="s">
        <v>24</v>
      </c>
      <c r="F1482" s="15" t="s">
        <v>25</v>
      </c>
      <c r="G1482" s="17" t="s">
        <v>76</v>
      </c>
      <c r="H1482" s="17" t="s">
        <v>27</v>
      </c>
      <c r="I1482" s="17" t="s">
        <v>77</v>
      </c>
      <c r="J1482" s="18">
        <v>11344.8</v>
      </c>
      <c r="K1482" s="19">
        <v>61160</v>
      </c>
      <c r="L1482" s="19">
        <v>6499</v>
      </c>
      <c r="M1482" s="20">
        <v>11648</v>
      </c>
      <c r="N1482" s="21">
        <v>77951</v>
      </c>
      <c r="O1482" s="21">
        <v>779</v>
      </c>
      <c r="P1482" s="22">
        <v>8564</v>
      </c>
      <c r="Q1482" s="23">
        <v>133275</v>
      </c>
      <c r="R1482" s="23">
        <v>10</v>
      </c>
      <c r="S1482" s="24" t="s">
        <v>37</v>
      </c>
      <c r="T1482" s="25" t="s">
        <v>37</v>
      </c>
      <c r="U1482" s="25" t="s">
        <v>37</v>
      </c>
      <c r="V1482" s="18">
        <v>31556.799999999999</v>
      </c>
      <c r="W1482" s="19">
        <v>272386</v>
      </c>
      <c r="X1482" s="19">
        <v>7288</v>
      </c>
    </row>
    <row r="1483" spans="1:24" x14ac:dyDescent="0.2">
      <c r="A1483" s="15">
        <v>2022</v>
      </c>
      <c r="B1483" s="16">
        <v>20841</v>
      </c>
      <c r="C1483" s="17" t="s">
        <v>1297</v>
      </c>
      <c r="D1483" s="15" t="s">
        <v>23</v>
      </c>
      <c r="E1483" s="17" t="s">
        <v>24</v>
      </c>
      <c r="F1483" s="15" t="s">
        <v>25</v>
      </c>
      <c r="G1483" s="17" t="s">
        <v>54</v>
      </c>
      <c r="H1483" s="17" t="s">
        <v>31</v>
      </c>
      <c r="I1483" s="17" t="s">
        <v>55</v>
      </c>
      <c r="J1483" s="18">
        <v>43638</v>
      </c>
      <c r="K1483" s="19">
        <v>314897</v>
      </c>
      <c r="L1483" s="19">
        <v>21595</v>
      </c>
      <c r="M1483" s="20">
        <v>10993</v>
      </c>
      <c r="N1483" s="21">
        <v>79828</v>
      </c>
      <c r="O1483" s="21">
        <v>4697</v>
      </c>
      <c r="P1483" s="22" t="s">
        <v>37</v>
      </c>
      <c r="Q1483" s="23" t="s">
        <v>37</v>
      </c>
      <c r="R1483" s="23" t="s">
        <v>37</v>
      </c>
      <c r="S1483" s="24" t="s">
        <v>37</v>
      </c>
      <c r="T1483" s="25" t="s">
        <v>37</v>
      </c>
      <c r="U1483" s="25" t="s">
        <v>37</v>
      </c>
      <c r="V1483" s="18">
        <v>54631</v>
      </c>
      <c r="W1483" s="19">
        <v>394725</v>
      </c>
      <c r="X1483" s="19">
        <v>26292</v>
      </c>
    </row>
    <row r="1484" spans="1:24" x14ac:dyDescent="0.2">
      <c r="A1484" s="15">
        <v>2022</v>
      </c>
      <c r="B1484" s="16">
        <v>20845</v>
      </c>
      <c r="C1484" s="17" t="s">
        <v>1298</v>
      </c>
      <c r="D1484" s="15" t="s">
        <v>39</v>
      </c>
      <c r="E1484" s="17" t="s">
        <v>40</v>
      </c>
      <c r="F1484" s="15" t="s">
        <v>25</v>
      </c>
      <c r="G1484" s="17" t="s">
        <v>82</v>
      </c>
      <c r="H1484" s="17" t="s">
        <v>31</v>
      </c>
      <c r="I1484" s="17" t="s">
        <v>36</v>
      </c>
      <c r="J1484" s="18">
        <v>0</v>
      </c>
      <c r="K1484" s="19">
        <v>0</v>
      </c>
      <c r="L1484" s="19">
        <v>0</v>
      </c>
      <c r="M1484" s="20">
        <v>12366.1</v>
      </c>
      <c r="N1484" s="21">
        <v>179622</v>
      </c>
      <c r="O1484" s="21">
        <v>7</v>
      </c>
      <c r="P1484" s="22">
        <v>108731.5</v>
      </c>
      <c r="Q1484" s="23">
        <v>1405371</v>
      </c>
      <c r="R1484" s="23">
        <v>14</v>
      </c>
      <c r="S1484" s="24">
        <v>0</v>
      </c>
      <c r="T1484" s="25">
        <v>0</v>
      </c>
      <c r="U1484" s="25">
        <v>0</v>
      </c>
      <c r="V1484" s="18">
        <v>121097.60000000001</v>
      </c>
      <c r="W1484" s="19">
        <v>1584993</v>
      </c>
      <c r="X1484" s="19">
        <v>21</v>
      </c>
    </row>
    <row r="1485" spans="1:24" x14ac:dyDescent="0.2">
      <c r="A1485" s="15">
        <v>2022</v>
      </c>
      <c r="B1485" s="16">
        <v>20847</v>
      </c>
      <c r="C1485" s="17" t="s">
        <v>1299</v>
      </c>
      <c r="D1485" s="15" t="s">
        <v>23</v>
      </c>
      <c r="E1485" s="17" t="s">
        <v>24</v>
      </c>
      <c r="F1485" s="15" t="s">
        <v>25</v>
      </c>
      <c r="G1485" s="17" t="s">
        <v>35</v>
      </c>
      <c r="H1485" s="17" t="s">
        <v>51</v>
      </c>
      <c r="I1485" s="17" t="s">
        <v>36</v>
      </c>
      <c r="J1485" s="18">
        <v>1371741.9</v>
      </c>
      <c r="K1485" s="19">
        <v>8099798</v>
      </c>
      <c r="L1485" s="19">
        <v>1028813</v>
      </c>
      <c r="M1485" s="20">
        <v>1111163.2</v>
      </c>
      <c r="N1485" s="21">
        <v>8768727</v>
      </c>
      <c r="O1485" s="21">
        <v>118710</v>
      </c>
      <c r="P1485" s="22">
        <v>626526.9</v>
      </c>
      <c r="Q1485" s="23">
        <v>6655882</v>
      </c>
      <c r="R1485" s="23">
        <v>616</v>
      </c>
      <c r="S1485" s="24">
        <v>182.2</v>
      </c>
      <c r="T1485" s="25">
        <v>1101</v>
      </c>
      <c r="U1485" s="25">
        <v>2</v>
      </c>
      <c r="V1485" s="18">
        <v>3109614.2</v>
      </c>
      <c r="W1485" s="19">
        <v>23525508</v>
      </c>
      <c r="X1485" s="19">
        <v>1148141</v>
      </c>
    </row>
    <row r="1486" spans="1:24" x14ac:dyDescent="0.2">
      <c r="A1486" s="15">
        <v>2022</v>
      </c>
      <c r="B1486" s="16">
        <v>20856</v>
      </c>
      <c r="C1486" s="17" t="s">
        <v>1300</v>
      </c>
      <c r="D1486" s="15" t="s">
        <v>23</v>
      </c>
      <c r="E1486" s="17" t="s">
        <v>24</v>
      </c>
      <c r="F1486" s="15" t="s">
        <v>25</v>
      </c>
      <c r="G1486" s="17" t="s">
        <v>35</v>
      </c>
      <c r="H1486" s="17" t="s">
        <v>51</v>
      </c>
      <c r="I1486" s="17" t="s">
        <v>36</v>
      </c>
      <c r="J1486" s="18">
        <v>559649</v>
      </c>
      <c r="K1486" s="19">
        <v>3686150</v>
      </c>
      <c r="L1486" s="19">
        <v>429581</v>
      </c>
      <c r="M1486" s="20">
        <v>291125</v>
      </c>
      <c r="N1486" s="21">
        <v>2416426</v>
      </c>
      <c r="O1486" s="21">
        <v>62165</v>
      </c>
      <c r="P1486" s="22">
        <v>427277</v>
      </c>
      <c r="Q1486" s="23">
        <v>5066089</v>
      </c>
      <c r="R1486" s="23">
        <v>1065</v>
      </c>
      <c r="S1486" s="24">
        <v>0</v>
      </c>
      <c r="T1486" s="25">
        <v>0</v>
      </c>
      <c r="U1486" s="25">
        <v>0</v>
      </c>
      <c r="V1486" s="18">
        <v>1278051</v>
      </c>
      <c r="W1486" s="19">
        <v>11168665</v>
      </c>
      <c r="X1486" s="19">
        <v>492811</v>
      </c>
    </row>
    <row r="1487" spans="1:24" x14ac:dyDescent="0.2">
      <c r="A1487" s="15">
        <v>2022</v>
      </c>
      <c r="B1487" s="16">
        <v>20860</v>
      </c>
      <c r="C1487" s="17" t="s">
        <v>1301</v>
      </c>
      <c r="D1487" s="15" t="s">
        <v>23</v>
      </c>
      <c r="E1487" s="17" t="s">
        <v>24</v>
      </c>
      <c r="F1487" s="15" t="s">
        <v>25</v>
      </c>
      <c r="G1487" s="17" t="s">
        <v>35</v>
      </c>
      <c r="H1487" s="17" t="s">
        <v>51</v>
      </c>
      <c r="I1487" s="17" t="s">
        <v>36</v>
      </c>
      <c r="J1487" s="18">
        <v>457282</v>
      </c>
      <c r="K1487" s="19">
        <v>3033821</v>
      </c>
      <c r="L1487" s="19">
        <v>403558</v>
      </c>
      <c r="M1487" s="20">
        <v>419402.3</v>
      </c>
      <c r="N1487" s="21">
        <v>4068263</v>
      </c>
      <c r="O1487" s="21">
        <v>55194</v>
      </c>
      <c r="P1487" s="22">
        <v>290660.7</v>
      </c>
      <c r="Q1487" s="23">
        <v>3962556</v>
      </c>
      <c r="R1487" s="23">
        <v>196</v>
      </c>
      <c r="S1487" s="24">
        <v>0</v>
      </c>
      <c r="T1487" s="25">
        <v>0</v>
      </c>
      <c r="U1487" s="25">
        <v>0</v>
      </c>
      <c r="V1487" s="18">
        <v>1167345</v>
      </c>
      <c r="W1487" s="19">
        <v>11064640</v>
      </c>
      <c r="X1487" s="19">
        <v>458948</v>
      </c>
    </row>
    <row r="1488" spans="1:24" x14ac:dyDescent="0.2">
      <c r="A1488" s="15">
        <v>2022</v>
      </c>
      <c r="B1488" s="16">
        <v>20862</v>
      </c>
      <c r="C1488" s="17" t="s">
        <v>1302</v>
      </c>
      <c r="D1488" s="15" t="s">
        <v>23</v>
      </c>
      <c r="E1488" s="17" t="s">
        <v>24</v>
      </c>
      <c r="F1488" s="15" t="s">
        <v>25</v>
      </c>
      <c r="G1488" s="17" t="s">
        <v>35</v>
      </c>
      <c r="H1488" s="17" t="s">
        <v>27</v>
      </c>
      <c r="I1488" s="17" t="s">
        <v>36</v>
      </c>
      <c r="J1488" s="18">
        <v>11780</v>
      </c>
      <c r="K1488" s="19">
        <v>97997</v>
      </c>
      <c r="L1488" s="19">
        <v>12174</v>
      </c>
      <c r="M1488" s="20">
        <v>12801</v>
      </c>
      <c r="N1488" s="21">
        <v>115690</v>
      </c>
      <c r="O1488" s="21">
        <v>2273</v>
      </c>
      <c r="P1488" s="22">
        <v>3819</v>
      </c>
      <c r="Q1488" s="23">
        <v>46428</v>
      </c>
      <c r="R1488" s="23">
        <v>6</v>
      </c>
      <c r="S1488" s="24" t="s">
        <v>37</v>
      </c>
      <c r="T1488" s="25" t="s">
        <v>37</v>
      </c>
      <c r="U1488" s="25" t="s">
        <v>37</v>
      </c>
      <c r="V1488" s="18">
        <v>28400</v>
      </c>
      <c r="W1488" s="19">
        <v>260115</v>
      </c>
      <c r="X1488" s="19">
        <v>14453</v>
      </c>
    </row>
    <row r="1489" spans="1:24" x14ac:dyDescent="0.2">
      <c r="A1489" s="15">
        <v>2022</v>
      </c>
      <c r="B1489" s="16">
        <v>20885</v>
      </c>
      <c r="C1489" s="17" t="s">
        <v>1303</v>
      </c>
      <c r="D1489" s="15" t="s">
        <v>23</v>
      </c>
      <c r="E1489" s="17" t="s">
        <v>24</v>
      </c>
      <c r="F1489" s="15" t="s">
        <v>25</v>
      </c>
      <c r="G1489" s="17" t="s">
        <v>142</v>
      </c>
      <c r="H1489" s="17" t="s">
        <v>31</v>
      </c>
      <c r="I1489" s="17" t="s">
        <v>249</v>
      </c>
      <c r="J1489" s="18">
        <v>410353.6</v>
      </c>
      <c r="K1489" s="19">
        <v>3093524</v>
      </c>
      <c r="L1489" s="19">
        <v>213311</v>
      </c>
      <c r="M1489" s="20">
        <v>119870.3</v>
      </c>
      <c r="N1489" s="21">
        <v>1106226</v>
      </c>
      <c r="O1489" s="21">
        <v>24037</v>
      </c>
      <c r="P1489" s="22">
        <v>15079.7</v>
      </c>
      <c r="Q1489" s="23">
        <v>159526</v>
      </c>
      <c r="R1489" s="23">
        <v>922</v>
      </c>
      <c r="S1489" s="24">
        <v>0</v>
      </c>
      <c r="T1489" s="25">
        <v>0</v>
      </c>
      <c r="U1489" s="25">
        <v>0</v>
      </c>
      <c r="V1489" s="18">
        <v>545303.6</v>
      </c>
      <c r="W1489" s="19">
        <v>4359276</v>
      </c>
      <c r="X1489" s="19">
        <v>238270</v>
      </c>
    </row>
    <row r="1490" spans="1:24" x14ac:dyDescent="0.2">
      <c r="A1490" s="15">
        <v>2022</v>
      </c>
      <c r="B1490" s="16">
        <v>20927</v>
      </c>
      <c r="C1490" s="17" t="s">
        <v>1304</v>
      </c>
      <c r="D1490" s="15" t="s">
        <v>23</v>
      </c>
      <c r="E1490" s="17" t="s">
        <v>24</v>
      </c>
      <c r="F1490" s="15" t="s">
        <v>25</v>
      </c>
      <c r="G1490" s="17" t="s">
        <v>92</v>
      </c>
      <c r="H1490" s="17" t="s">
        <v>31</v>
      </c>
      <c r="I1490" s="17" t="s">
        <v>77</v>
      </c>
      <c r="J1490" s="18">
        <v>68936</v>
      </c>
      <c r="K1490" s="19">
        <v>481978</v>
      </c>
      <c r="L1490" s="19">
        <v>34575</v>
      </c>
      <c r="M1490" s="20">
        <v>31094</v>
      </c>
      <c r="N1490" s="21">
        <v>262935</v>
      </c>
      <c r="O1490" s="21">
        <v>5264</v>
      </c>
      <c r="P1490" s="22" t="s">
        <v>37</v>
      </c>
      <c r="Q1490" s="23" t="s">
        <v>37</v>
      </c>
      <c r="R1490" s="23" t="s">
        <v>37</v>
      </c>
      <c r="S1490" s="24" t="s">
        <v>37</v>
      </c>
      <c r="T1490" s="25" t="s">
        <v>37</v>
      </c>
      <c r="U1490" s="25" t="s">
        <v>37</v>
      </c>
      <c r="V1490" s="18">
        <v>100030</v>
      </c>
      <c r="W1490" s="19">
        <v>744913</v>
      </c>
      <c r="X1490" s="19">
        <v>39839</v>
      </c>
    </row>
    <row r="1491" spans="1:24" x14ac:dyDescent="0.2">
      <c r="A1491" s="15">
        <v>2022</v>
      </c>
      <c r="B1491" s="16">
        <v>20948</v>
      </c>
      <c r="C1491" s="17" t="s">
        <v>1305</v>
      </c>
      <c r="D1491" s="15" t="s">
        <v>23</v>
      </c>
      <c r="E1491" s="17" t="s">
        <v>24</v>
      </c>
      <c r="F1491" s="15" t="s">
        <v>25</v>
      </c>
      <c r="G1491" s="17" t="s">
        <v>92</v>
      </c>
      <c r="H1491" s="17" t="s">
        <v>31</v>
      </c>
      <c r="I1491" s="17" t="s">
        <v>93</v>
      </c>
      <c r="J1491" s="18">
        <v>49339</v>
      </c>
      <c r="K1491" s="19">
        <v>356540</v>
      </c>
      <c r="L1491" s="19">
        <v>19152</v>
      </c>
      <c r="M1491" s="20">
        <v>37957</v>
      </c>
      <c r="N1491" s="21">
        <v>355275</v>
      </c>
      <c r="O1491" s="21">
        <v>6302</v>
      </c>
      <c r="P1491" s="22" t="s">
        <v>37</v>
      </c>
      <c r="Q1491" s="23" t="s">
        <v>37</v>
      </c>
      <c r="R1491" s="23" t="s">
        <v>37</v>
      </c>
      <c r="S1491" s="24" t="s">
        <v>37</v>
      </c>
      <c r="T1491" s="25" t="s">
        <v>37</v>
      </c>
      <c r="U1491" s="25" t="s">
        <v>37</v>
      </c>
      <c r="V1491" s="18">
        <v>87296</v>
      </c>
      <c r="W1491" s="19">
        <v>711815</v>
      </c>
      <c r="X1491" s="19">
        <v>25454</v>
      </c>
    </row>
    <row r="1492" spans="1:24" x14ac:dyDescent="0.2">
      <c r="A1492" s="15">
        <v>2022</v>
      </c>
      <c r="B1492" s="16">
        <v>20963</v>
      </c>
      <c r="C1492" s="17" t="s">
        <v>1306</v>
      </c>
      <c r="D1492" s="15" t="s">
        <v>23</v>
      </c>
      <c r="E1492" s="17" t="s">
        <v>24</v>
      </c>
      <c r="F1492" s="15" t="s">
        <v>25</v>
      </c>
      <c r="G1492" s="17" t="s">
        <v>117</v>
      </c>
      <c r="H1492" s="17" t="s">
        <v>31</v>
      </c>
      <c r="I1492" s="17" t="s">
        <v>36</v>
      </c>
      <c r="J1492" s="18">
        <v>22317.3</v>
      </c>
      <c r="K1492" s="19">
        <v>179383</v>
      </c>
      <c r="L1492" s="19">
        <v>12153</v>
      </c>
      <c r="M1492" s="20">
        <v>15012.4</v>
      </c>
      <c r="N1492" s="21">
        <v>134795</v>
      </c>
      <c r="O1492" s="21">
        <v>1512</v>
      </c>
      <c r="P1492" s="22">
        <v>17511.400000000001</v>
      </c>
      <c r="Q1492" s="23">
        <v>94291</v>
      </c>
      <c r="R1492" s="23">
        <v>6272</v>
      </c>
      <c r="S1492" s="24" t="s">
        <v>37</v>
      </c>
      <c r="T1492" s="25" t="s">
        <v>37</v>
      </c>
      <c r="U1492" s="25" t="s">
        <v>37</v>
      </c>
      <c r="V1492" s="18">
        <v>54841.1</v>
      </c>
      <c r="W1492" s="19">
        <v>408469</v>
      </c>
      <c r="X1492" s="19">
        <v>19937</v>
      </c>
    </row>
    <row r="1493" spans="1:24" x14ac:dyDescent="0.2">
      <c r="A1493" s="15">
        <v>2022</v>
      </c>
      <c r="B1493" s="16">
        <v>20996</v>
      </c>
      <c r="C1493" s="17" t="s">
        <v>1307</v>
      </c>
      <c r="D1493" s="15" t="s">
        <v>23</v>
      </c>
      <c r="E1493" s="17" t="s">
        <v>24</v>
      </c>
      <c r="F1493" s="15" t="s">
        <v>25</v>
      </c>
      <c r="G1493" s="17" t="s">
        <v>46</v>
      </c>
      <c r="H1493" s="17" t="s">
        <v>31</v>
      </c>
      <c r="I1493" s="17" t="s">
        <v>36</v>
      </c>
      <c r="J1493" s="18">
        <v>82538.3</v>
      </c>
      <c r="K1493" s="19">
        <v>605549</v>
      </c>
      <c r="L1493" s="19">
        <v>51517</v>
      </c>
      <c r="M1493" s="20">
        <v>30444.1</v>
      </c>
      <c r="N1493" s="21">
        <v>283796</v>
      </c>
      <c r="O1493" s="21">
        <v>6415</v>
      </c>
      <c r="P1493" s="22">
        <v>5128.1000000000004</v>
      </c>
      <c r="Q1493" s="23">
        <v>51568</v>
      </c>
      <c r="R1493" s="23">
        <v>107</v>
      </c>
      <c r="S1493" s="24">
        <v>0</v>
      </c>
      <c r="T1493" s="25">
        <v>0</v>
      </c>
      <c r="U1493" s="25">
        <v>0</v>
      </c>
      <c r="V1493" s="18">
        <v>118110.5</v>
      </c>
      <c r="W1493" s="19">
        <v>940913</v>
      </c>
      <c r="X1493" s="19">
        <v>58039</v>
      </c>
    </row>
    <row r="1494" spans="1:24" x14ac:dyDescent="0.2">
      <c r="A1494" s="15">
        <v>2022</v>
      </c>
      <c r="B1494" s="16">
        <v>20997</v>
      </c>
      <c r="C1494" s="17" t="s">
        <v>1308</v>
      </c>
      <c r="D1494" s="15" t="s">
        <v>23</v>
      </c>
      <c r="E1494" s="17" t="s">
        <v>24</v>
      </c>
      <c r="F1494" s="15" t="s">
        <v>25</v>
      </c>
      <c r="G1494" s="17" t="s">
        <v>439</v>
      </c>
      <c r="H1494" s="17" t="s">
        <v>31</v>
      </c>
      <c r="I1494" s="17" t="s">
        <v>505</v>
      </c>
      <c r="J1494" s="18">
        <v>29320</v>
      </c>
      <c r="K1494" s="19">
        <v>236911</v>
      </c>
      <c r="L1494" s="19">
        <v>20354</v>
      </c>
      <c r="M1494" s="20">
        <v>8615</v>
      </c>
      <c r="N1494" s="21">
        <v>69671</v>
      </c>
      <c r="O1494" s="21">
        <v>1792</v>
      </c>
      <c r="P1494" s="22">
        <v>1003</v>
      </c>
      <c r="Q1494" s="23">
        <v>8640</v>
      </c>
      <c r="R1494" s="23">
        <v>239</v>
      </c>
      <c r="S1494" s="24" t="s">
        <v>37</v>
      </c>
      <c r="T1494" s="25" t="s">
        <v>37</v>
      </c>
      <c r="U1494" s="25" t="s">
        <v>37</v>
      </c>
      <c r="V1494" s="18">
        <v>38938</v>
      </c>
      <c r="W1494" s="19">
        <v>315222</v>
      </c>
      <c r="X1494" s="19">
        <v>22385</v>
      </c>
    </row>
    <row r="1495" spans="1:24" x14ac:dyDescent="0.2">
      <c r="A1495" s="15">
        <v>2022</v>
      </c>
      <c r="B1495" s="16">
        <v>21002</v>
      </c>
      <c r="C1495" s="17" t="s">
        <v>1309</v>
      </c>
      <c r="D1495" s="15" t="s">
        <v>23</v>
      </c>
      <c r="E1495" s="17" t="s">
        <v>24</v>
      </c>
      <c r="F1495" s="15" t="s">
        <v>25</v>
      </c>
      <c r="G1495" s="17" t="s">
        <v>67</v>
      </c>
      <c r="H1495" s="17" t="s">
        <v>31</v>
      </c>
      <c r="I1495" s="17" t="s">
        <v>68</v>
      </c>
      <c r="J1495" s="18">
        <v>26</v>
      </c>
      <c r="K1495" s="19">
        <v>215</v>
      </c>
      <c r="L1495" s="19">
        <v>14</v>
      </c>
      <c r="M1495" s="20">
        <v>15</v>
      </c>
      <c r="N1495" s="21">
        <v>134</v>
      </c>
      <c r="O1495" s="21">
        <v>2</v>
      </c>
      <c r="P1495" s="22" t="s">
        <v>37</v>
      </c>
      <c r="Q1495" s="23" t="s">
        <v>37</v>
      </c>
      <c r="R1495" s="23" t="s">
        <v>37</v>
      </c>
      <c r="S1495" s="24" t="s">
        <v>37</v>
      </c>
      <c r="T1495" s="25" t="s">
        <v>37</v>
      </c>
      <c r="U1495" s="25" t="s">
        <v>37</v>
      </c>
      <c r="V1495" s="18">
        <v>41</v>
      </c>
      <c r="W1495" s="19">
        <v>349</v>
      </c>
      <c r="X1495" s="19">
        <v>16</v>
      </c>
    </row>
    <row r="1496" spans="1:24" x14ac:dyDescent="0.2">
      <c r="A1496" s="15">
        <v>2022</v>
      </c>
      <c r="B1496" s="16">
        <v>21002</v>
      </c>
      <c r="C1496" s="17" t="s">
        <v>1309</v>
      </c>
      <c r="D1496" s="15" t="s">
        <v>23</v>
      </c>
      <c r="E1496" s="17" t="s">
        <v>24</v>
      </c>
      <c r="F1496" s="15" t="s">
        <v>25</v>
      </c>
      <c r="G1496" s="17" t="s">
        <v>48</v>
      </c>
      <c r="H1496" s="17" t="s">
        <v>31</v>
      </c>
      <c r="I1496" s="17" t="s">
        <v>68</v>
      </c>
      <c r="J1496" s="18">
        <v>98114</v>
      </c>
      <c r="K1496" s="19">
        <v>812434</v>
      </c>
      <c r="L1496" s="19">
        <v>62814</v>
      </c>
      <c r="M1496" s="20">
        <v>27674</v>
      </c>
      <c r="N1496" s="21">
        <v>240407</v>
      </c>
      <c r="O1496" s="21">
        <v>5149</v>
      </c>
      <c r="P1496" s="22">
        <v>6812</v>
      </c>
      <c r="Q1496" s="23">
        <v>72070</v>
      </c>
      <c r="R1496" s="23">
        <v>27</v>
      </c>
      <c r="S1496" s="24" t="s">
        <v>37</v>
      </c>
      <c r="T1496" s="25" t="s">
        <v>37</v>
      </c>
      <c r="U1496" s="25" t="s">
        <v>37</v>
      </c>
      <c r="V1496" s="18">
        <v>132600</v>
      </c>
      <c r="W1496" s="19">
        <v>1124911</v>
      </c>
      <c r="X1496" s="19">
        <v>67990</v>
      </c>
    </row>
    <row r="1497" spans="1:24" x14ac:dyDescent="0.2">
      <c r="A1497" s="15">
        <v>2022</v>
      </c>
      <c r="B1497" s="16">
        <v>21013</v>
      </c>
      <c r="C1497" s="17" t="s">
        <v>1310</v>
      </c>
      <c r="D1497" s="15" t="s">
        <v>23</v>
      </c>
      <c r="E1497" s="17" t="s">
        <v>24</v>
      </c>
      <c r="F1497" s="15" t="s">
        <v>25</v>
      </c>
      <c r="G1497" s="17" t="s">
        <v>46</v>
      </c>
      <c r="H1497" s="17" t="s">
        <v>27</v>
      </c>
      <c r="I1497" s="17" t="s">
        <v>36</v>
      </c>
      <c r="J1497" s="18">
        <v>4282.6000000000004</v>
      </c>
      <c r="K1497" s="19">
        <v>36483</v>
      </c>
      <c r="L1497" s="19">
        <v>4646</v>
      </c>
      <c r="M1497" s="20">
        <v>6456.8</v>
      </c>
      <c r="N1497" s="21">
        <v>64170</v>
      </c>
      <c r="O1497" s="21">
        <v>866</v>
      </c>
      <c r="P1497" s="22">
        <v>9899</v>
      </c>
      <c r="Q1497" s="23">
        <v>121538</v>
      </c>
      <c r="R1497" s="23">
        <v>7</v>
      </c>
      <c r="S1497" s="24" t="s">
        <v>37</v>
      </c>
      <c r="T1497" s="25" t="s">
        <v>37</v>
      </c>
      <c r="U1497" s="25" t="s">
        <v>37</v>
      </c>
      <c r="V1497" s="18">
        <v>20638.400000000001</v>
      </c>
      <c r="W1497" s="19">
        <v>222191</v>
      </c>
      <c r="X1497" s="19">
        <v>5519</v>
      </c>
    </row>
    <row r="1498" spans="1:24" x14ac:dyDescent="0.2">
      <c r="A1498" s="15">
        <v>2022</v>
      </c>
      <c r="B1498" s="16">
        <v>21048</v>
      </c>
      <c r="C1498" s="17" t="s">
        <v>1311</v>
      </c>
      <c r="D1498" s="15" t="s">
        <v>23</v>
      </c>
      <c r="E1498" s="17" t="s">
        <v>24</v>
      </c>
      <c r="F1498" s="15" t="s">
        <v>25</v>
      </c>
      <c r="G1498" s="17" t="s">
        <v>82</v>
      </c>
      <c r="H1498" s="17" t="s">
        <v>27</v>
      </c>
      <c r="I1498" s="17" t="s">
        <v>36</v>
      </c>
      <c r="J1498" s="18">
        <v>11521.1</v>
      </c>
      <c r="K1498" s="19">
        <v>80731</v>
      </c>
      <c r="L1498" s="19">
        <v>11624</v>
      </c>
      <c r="M1498" s="20">
        <v>8340.9</v>
      </c>
      <c r="N1498" s="21">
        <v>67976</v>
      </c>
      <c r="O1498" s="21">
        <v>1086</v>
      </c>
      <c r="P1498" s="22">
        <v>10985.9</v>
      </c>
      <c r="Q1498" s="23">
        <v>127734</v>
      </c>
      <c r="R1498" s="23">
        <v>2</v>
      </c>
      <c r="S1498" s="24" t="s">
        <v>37</v>
      </c>
      <c r="T1498" s="25" t="s">
        <v>37</v>
      </c>
      <c r="U1498" s="25" t="s">
        <v>37</v>
      </c>
      <c r="V1498" s="18">
        <v>30847.9</v>
      </c>
      <c r="W1498" s="19">
        <v>276441</v>
      </c>
      <c r="X1498" s="19">
        <v>12712</v>
      </c>
    </row>
    <row r="1499" spans="1:24" x14ac:dyDescent="0.2">
      <c r="A1499" s="15">
        <v>2022</v>
      </c>
      <c r="B1499" s="16">
        <v>21075</v>
      </c>
      <c r="C1499" s="17" t="s">
        <v>1312</v>
      </c>
      <c r="D1499" s="15" t="s">
        <v>23</v>
      </c>
      <c r="E1499" s="17" t="s">
        <v>24</v>
      </c>
      <c r="F1499" s="15" t="s">
        <v>25</v>
      </c>
      <c r="G1499" s="17" t="s">
        <v>311</v>
      </c>
      <c r="H1499" s="17" t="s">
        <v>31</v>
      </c>
      <c r="I1499" s="17" t="s">
        <v>210</v>
      </c>
      <c r="J1499" s="18">
        <v>7210</v>
      </c>
      <c r="K1499" s="19">
        <v>48207</v>
      </c>
      <c r="L1499" s="19">
        <v>4887</v>
      </c>
      <c r="M1499" s="20">
        <v>15711</v>
      </c>
      <c r="N1499" s="21">
        <v>148285</v>
      </c>
      <c r="O1499" s="21">
        <v>1565</v>
      </c>
      <c r="P1499" s="22">
        <v>25045</v>
      </c>
      <c r="Q1499" s="23">
        <v>204032</v>
      </c>
      <c r="R1499" s="23">
        <v>2350</v>
      </c>
      <c r="S1499" s="24" t="s">
        <v>37</v>
      </c>
      <c r="T1499" s="25" t="s">
        <v>37</v>
      </c>
      <c r="U1499" s="25" t="s">
        <v>37</v>
      </c>
      <c r="V1499" s="18">
        <v>47966</v>
      </c>
      <c r="W1499" s="19">
        <v>400524</v>
      </c>
      <c r="X1499" s="19">
        <v>8802</v>
      </c>
    </row>
    <row r="1500" spans="1:24" x14ac:dyDescent="0.2">
      <c r="A1500" s="15">
        <v>2022</v>
      </c>
      <c r="B1500" s="16">
        <v>21075</v>
      </c>
      <c r="C1500" s="17" t="s">
        <v>1312</v>
      </c>
      <c r="D1500" s="15" t="s">
        <v>23</v>
      </c>
      <c r="E1500" s="17" t="s">
        <v>24</v>
      </c>
      <c r="F1500" s="15" t="s">
        <v>25</v>
      </c>
      <c r="G1500" s="17" t="s">
        <v>241</v>
      </c>
      <c r="H1500" s="17" t="s">
        <v>31</v>
      </c>
      <c r="I1500" s="17" t="s">
        <v>210</v>
      </c>
      <c r="J1500" s="18" t="s">
        <v>37</v>
      </c>
      <c r="K1500" s="19" t="s">
        <v>37</v>
      </c>
      <c r="L1500" s="19" t="s">
        <v>37</v>
      </c>
      <c r="M1500" s="20" t="s">
        <v>37</v>
      </c>
      <c r="N1500" s="21" t="s">
        <v>37</v>
      </c>
      <c r="O1500" s="21" t="s">
        <v>37</v>
      </c>
      <c r="P1500" s="22">
        <v>814</v>
      </c>
      <c r="Q1500" s="23">
        <v>5337</v>
      </c>
      <c r="R1500" s="23">
        <v>72</v>
      </c>
      <c r="S1500" s="24" t="s">
        <v>37</v>
      </c>
      <c r="T1500" s="25" t="s">
        <v>37</v>
      </c>
      <c r="U1500" s="25" t="s">
        <v>37</v>
      </c>
      <c r="V1500" s="18">
        <v>814</v>
      </c>
      <c r="W1500" s="19">
        <v>5337</v>
      </c>
      <c r="X1500" s="19">
        <v>72</v>
      </c>
    </row>
    <row r="1501" spans="1:24" x14ac:dyDescent="0.2">
      <c r="A1501" s="15">
        <v>2022</v>
      </c>
      <c r="B1501" s="16">
        <v>21081</v>
      </c>
      <c r="C1501" s="17" t="s">
        <v>1313</v>
      </c>
      <c r="D1501" s="15" t="s">
        <v>23</v>
      </c>
      <c r="E1501" s="17" t="s">
        <v>24</v>
      </c>
      <c r="F1501" s="15" t="s">
        <v>25</v>
      </c>
      <c r="G1501" s="17" t="s">
        <v>311</v>
      </c>
      <c r="H1501" s="17" t="s">
        <v>31</v>
      </c>
      <c r="I1501" s="17" t="s">
        <v>470</v>
      </c>
      <c r="J1501" s="18">
        <v>36660.400000000001</v>
      </c>
      <c r="K1501" s="19">
        <v>247810</v>
      </c>
      <c r="L1501" s="19">
        <v>22692</v>
      </c>
      <c r="M1501" s="20">
        <v>16323.3</v>
      </c>
      <c r="N1501" s="21">
        <v>132578</v>
      </c>
      <c r="O1501" s="21">
        <v>4431</v>
      </c>
      <c r="P1501" s="22">
        <v>14097.5</v>
      </c>
      <c r="Q1501" s="23">
        <v>157704</v>
      </c>
      <c r="R1501" s="23">
        <v>83</v>
      </c>
      <c r="S1501" s="24">
        <v>0</v>
      </c>
      <c r="T1501" s="25">
        <v>0</v>
      </c>
      <c r="U1501" s="25">
        <v>0</v>
      </c>
      <c r="V1501" s="18">
        <v>67081.2</v>
      </c>
      <c r="W1501" s="19">
        <v>538092</v>
      </c>
      <c r="X1501" s="19">
        <v>27206</v>
      </c>
    </row>
    <row r="1502" spans="1:24" x14ac:dyDescent="0.2">
      <c r="A1502" s="15">
        <v>2022</v>
      </c>
      <c r="B1502" s="16">
        <v>21081</v>
      </c>
      <c r="C1502" s="17" t="s">
        <v>1313</v>
      </c>
      <c r="D1502" s="15" t="s">
        <v>23</v>
      </c>
      <c r="E1502" s="17" t="s">
        <v>24</v>
      </c>
      <c r="F1502" s="15" t="s">
        <v>25</v>
      </c>
      <c r="G1502" s="17" t="s">
        <v>273</v>
      </c>
      <c r="H1502" s="17" t="s">
        <v>31</v>
      </c>
      <c r="I1502" s="17" t="s">
        <v>470</v>
      </c>
      <c r="J1502" s="18">
        <v>885.7</v>
      </c>
      <c r="K1502" s="19">
        <v>5713</v>
      </c>
      <c r="L1502" s="19">
        <v>566</v>
      </c>
      <c r="M1502" s="20">
        <v>578.9</v>
      </c>
      <c r="N1502" s="21">
        <v>4486</v>
      </c>
      <c r="O1502" s="21">
        <v>185</v>
      </c>
      <c r="P1502" s="22">
        <v>0</v>
      </c>
      <c r="Q1502" s="23">
        <v>0</v>
      </c>
      <c r="R1502" s="23">
        <v>0</v>
      </c>
      <c r="S1502" s="24">
        <v>0</v>
      </c>
      <c r="T1502" s="25">
        <v>0</v>
      </c>
      <c r="U1502" s="25">
        <v>0</v>
      </c>
      <c r="V1502" s="18">
        <v>1464.6</v>
      </c>
      <c r="W1502" s="19">
        <v>10199</v>
      </c>
      <c r="X1502" s="19">
        <v>751</v>
      </c>
    </row>
    <row r="1503" spans="1:24" x14ac:dyDescent="0.2">
      <c r="A1503" s="15">
        <v>2022</v>
      </c>
      <c r="B1503" s="16">
        <v>21093</v>
      </c>
      <c r="C1503" s="17" t="s">
        <v>1314</v>
      </c>
      <c r="D1503" s="15" t="s">
        <v>39</v>
      </c>
      <c r="E1503" s="17" t="s">
        <v>40</v>
      </c>
      <c r="F1503" s="15" t="s">
        <v>25</v>
      </c>
      <c r="G1503" s="17" t="s">
        <v>57</v>
      </c>
      <c r="H1503" s="17" t="s">
        <v>41</v>
      </c>
      <c r="I1503" s="17" t="s">
        <v>58</v>
      </c>
      <c r="J1503" s="18">
        <v>36</v>
      </c>
      <c r="K1503" s="19">
        <v>399</v>
      </c>
      <c r="L1503" s="19">
        <v>65</v>
      </c>
      <c r="M1503" s="20">
        <v>24870</v>
      </c>
      <c r="N1503" s="21">
        <v>510132</v>
      </c>
      <c r="O1503" s="21">
        <v>1283</v>
      </c>
      <c r="P1503" s="22">
        <v>4586</v>
      </c>
      <c r="Q1503" s="23">
        <v>66434</v>
      </c>
      <c r="R1503" s="23">
        <v>190</v>
      </c>
      <c r="S1503" s="24">
        <v>0</v>
      </c>
      <c r="T1503" s="25">
        <v>0</v>
      </c>
      <c r="U1503" s="25">
        <v>0</v>
      </c>
      <c r="V1503" s="18">
        <v>29492</v>
      </c>
      <c r="W1503" s="19">
        <v>576965</v>
      </c>
      <c r="X1503" s="19">
        <v>1538</v>
      </c>
    </row>
    <row r="1504" spans="1:24" x14ac:dyDescent="0.2">
      <c r="A1504" s="15">
        <v>2022</v>
      </c>
      <c r="B1504" s="16">
        <v>21111</v>
      </c>
      <c r="C1504" s="17" t="s">
        <v>1315</v>
      </c>
      <c r="D1504" s="15" t="s">
        <v>23</v>
      </c>
      <c r="E1504" s="17" t="s">
        <v>24</v>
      </c>
      <c r="F1504" s="15" t="s">
        <v>25</v>
      </c>
      <c r="G1504" s="17" t="s">
        <v>241</v>
      </c>
      <c r="H1504" s="17" t="s">
        <v>153</v>
      </c>
      <c r="I1504" s="17" t="s">
        <v>77</v>
      </c>
      <c r="J1504" s="18">
        <v>7876</v>
      </c>
      <c r="K1504" s="19">
        <v>73980</v>
      </c>
      <c r="L1504" s="19">
        <v>3514</v>
      </c>
      <c r="M1504" s="20">
        <v>2058</v>
      </c>
      <c r="N1504" s="21">
        <v>27373</v>
      </c>
      <c r="O1504" s="21">
        <v>1322</v>
      </c>
      <c r="P1504" s="22">
        <v>19456</v>
      </c>
      <c r="Q1504" s="23">
        <v>268546</v>
      </c>
      <c r="R1504" s="23">
        <v>2803</v>
      </c>
      <c r="S1504" s="24" t="s">
        <v>37</v>
      </c>
      <c r="T1504" s="25" t="s">
        <v>37</v>
      </c>
      <c r="U1504" s="25" t="s">
        <v>37</v>
      </c>
      <c r="V1504" s="18">
        <v>29390</v>
      </c>
      <c r="W1504" s="19">
        <v>369899</v>
      </c>
      <c r="X1504" s="19">
        <v>7639</v>
      </c>
    </row>
    <row r="1505" spans="1:24" x14ac:dyDescent="0.2">
      <c r="A1505" s="15">
        <v>2022</v>
      </c>
      <c r="B1505" s="16">
        <v>21114</v>
      </c>
      <c r="C1505" s="17" t="s">
        <v>1316</v>
      </c>
      <c r="D1505" s="15" t="s">
        <v>23</v>
      </c>
      <c r="E1505" s="17" t="s">
        <v>24</v>
      </c>
      <c r="F1505" s="15" t="s">
        <v>25</v>
      </c>
      <c r="G1505" s="17" t="s">
        <v>26</v>
      </c>
      <c r="H1505" s="17" t="s">
        <v>31</v>
      </c>
      <c r="I1505" s="17" t="s">
        <v>36</v>
      </c>
      <c r="J1505" s="18">
        <v>18528</v>
      </c>
      <c r="K1505" s="19">
        <v>122299</v>
      </c>
      <c r="L1505" s="19">
        <v>9495</v>
      </c>
      <c r="M1505" s="20">
        <v>4962</v>
      </c>
      <c r="N1505" s="21">
        <v>32673</v>
      </c>
      <c r="O1505" s="21">
        <v>947</v>
      </c>
      <c r="P1505" s="22">
        <v>30843</v>
      </c>
      <c r="Q1505" s="23">
        <v>447014</v>
      </c>
      <c r="R1505" s="23">
        <v>10</v>
      </c>
      <c r="S1505" s="24" t="s">
        <v>37</v>
      </c>
      <c r="T1505" s="25" t="s">
        <v>37</v>
      </c>
      <c r="U1505" s="25" t="s">
        <v>37</v>
      </c>
      <c r="V1505" s="18">
        <v>54333</v>
      </c>
      <c r="W1505" s="19">
        <v>601986</v>
      </c>
      <c r="X1505" s="19">
        <v>10452</v>
      </c>
    </row>
    <row r="1506" spans="1:24" x14ac:dyDescent="0.2">
      <c r="A1506" s="15">
        <v>2022</v>
      </c>
      <c r="B1506" s="16">
        <v>21158</v>
      </c>
      <c r="C1506" s="17" t="s">
        <v>1317</v>
      </c>
      <c r="D1506" s="15" t="s">
        <v>23</v>
      </c>
      <c r="E1506" s="17" t="s">
        <v>24</v>
      </c>
      <c r="F1506" s="15" t="s">
        <v>25</v>
      </c>
      <c r="G1506" s="17" t="s">
        <v>82</v>
      </c>
      <c r="H1506" s="17" t="s">
        <v>27</v>
      </c>
      <c r="I1506" s="17" t="s">
        <v>36</v>
      </c>
      <c r="J1506" s="18">
        <v>4838.3</v>
      </c>
      <c r="K1506" s="19">
        <v>49880</v>
      </c>
      <c r="L1506" s="19">
        <v>5960</v>
      </c>
      <c r="M1506" s="20">
        <v>5019.8</v>
      </c>
      <c r="N1506" s="21">
        <v>52746</v>
      </c>
      <c r="O1506" s="21">
        <v>982</v>
      </c>
      <c r="P1506" s="22">
        <v>24520.799999999999</v>
      </c>
      <c r="Q1506" s="23">
        <v>319407</v>
      </c>
      <c r="R1506" s="23">
        <v>115</v>
      </c>
      <c r="S1506" s="24" t="s">
        <v>37</v>
      </c>
      <c r="T1506" s="25" t="s">
        <v>37</v>
      </c>
      <c r="U1506" s="25" t="s">
        <v>37</v>
      </c>
      <c r="V1506" s="18">
        <v>34378.9</v>
      </c>
      <c r="W1506" s="19">
        <v>422033</v>
      </c>
      <c r="X1506" s="19">
        <v>7057</v>
      </c>
    </row>
    <row r="1507" spans="1:24" x14ac:dyDescent="0.2">
      <c r="A1507" s="15">
        <v>2022</v>
      </c>
      <c r="B1507" s="16">
        <v>21244</v>
      </c>
      <c r="C1507" s="17" t="s">
        <v>1318</v>
      </c>
      <c r="D1507" s="15" t="s">
        <v>23</v>
      </c>
      <c r="E1507" s="17" t="s">
        <v>24</v>
      </c>
      <c r="F1507" s="15" t="s">
        <v>25</v>
      </c>
      <c r="G1507" s="17" t="s">
        <v>33</v>
      </c>
      <c r="H1507" s="17" t="s">
        <v>31</v>
      </c>
      <c r="I1507" s="17" t="s">
        <v>32</v>
      </c>
      <c r="J1507" s="18">
        <v>113196</v>
      </c>
      <c r="K1507" s="19">
        <v>760129</v>
      </c>
      <c r="L1507" s="19">
        <v>55919</v>
      </c>
      <c r="M1507" s="20">
        <v>13650</v>
      </c>
      <c r="N1507" s="21">
        <v>115450</v>
      </c>
      <c r="O1507" s="21">
        <v>2436</v>
      </c>
      <c r="P1507" s="22">
        <v>6190</v>
      </c>
      <c r="Q1507" s="23">
        <v>68065</v>
      </c>
      <c r="R1507" s="23">
        <v>17</v>
      </c>
      <c r="S1507" s="24" t="s">
        <v>37</v>
      </c>
      <c r="T1507" s="25" t="s">
        <v>37</v>
      </c>
      <c r="U1507" s="25" t="s">
        <v>37</v>
      </c>
      <c r="V1507" s="18">
        <v>133036</v>
      </c>
      <c r="W1507" s="19">
        <v>943644</v>
      </c>
      <c r="X1507" s="19">
        <v>58372</v>
      </c>
    </row>
    <row r="1508" spans="1:24" x14ac:dyDescent="0.2">
      <c r="A1508" s="15">
        <v>2022</v>
      </c>
      <c r="B1508" s="16">
        <v>21513</v>
      </c>
      <c r="C1508" s="17" t="s">
        <v>1319</v>
      </c>
      <c r="D1508" s="15" t="s">
        <v>23</v>
      </c>
      <c r="E1508" s="17" t="s">
        <v>24</v>
      </c>
      <c r="F1508" s="15" t="s">
        <v>25</v>
      </c>
      <c r="G1508" s="17" t="s">
        <v>439</v>
      </c>
      <c r="H1508" s="17" t="s">
        <v>31</v>
      </c>
      <c r="I1508" s="17" t="s">
        <v>505</v>
      </c>
      <c r="J1508" s="18">
        <v>10565</v>
      </c>
      <c r="K1508" s="19">
        <v>69465</v>
      </c>
      <c r="L1508" s="19">
        <v>6388</v>
      </c>
      <c r="M1508" s="20">
        <v>16646</v>
      </c>
      <c r="N1508" s="21">
        <v>176644</v>
      </c>
      <c r="O1508" s="21">
        <v>259</v>
      </c>
      <c r="P1508" s="22">
        <v>574</v>
      </c>
      <c r="Q1508" s="23">
        <v>3973</v>
      </c>
      <c r="R1508" s="23">
        <v>152</v>
      </c>
      <c r="S1508" s="24" t="s">
        <v>37</v>
      </c>
      <c r="T1508" s="25" t="s">
        <v>37</v>
      </c>
      <c r="U1508" s="25" t="s">
        <v>37</v>
      </c>
      <c r="V1508" s="18">
        <v>27785</v>
      </c>
      <c r="W1508" s="19">
        <v>250082</v>
      </c>
      <c r="X1508" s="19">
        <v>6799</v>
      </c>
    </row>
    <row r="1509" spans="1:24" x14ac:dyDescent="0.2">
      <c r="A1509" s="15">
        <v>2022</v>
      </c>
      <c r="B1509" s="16">
        <v>21538</v>
      </c>
      <c r="C1509" s="17" t="s">
        <v>1320</v>
      </c>
      <c r="D1509" s="15" t="s">
        <v>23</v>
      </c>
      <c r="E1509" s="17" t="s">
        <v>24</v>
      </c>
      <c r="F1509" s="15" t="s">
        <v>25</v>
      </c>
      <c r="G1509" s="17" t="s">
        <v>50</v>
      </c>
      <c r="H1509" s="17" t="s">
        <v>31</v>
      </c>
      <c r="I1509" s="17" t="s">
        <v>193</v>
      </c>
      <c r="J1509" s="18">
        <v>57029</v>
      </c>
      <c r="K1509" s="19">
        <v>460816</v>
      </c>
      <c r="L1509" s="19">
        <v>39670</v>
      </c>
      <c r="M1509" s="20">
        <v>25747.599999999999</v>
      </c>
      <c r="N1509" s="21">
        <v>222791</v>
      </c>
      <c r="O1509" s="21">
        <v>4439</v>
      </c>
      <c r="P1509" s="22">
        <v>8878.2000000000007</v>
      </c>
      <c r="Q1509" s="23">
        <v>94725</v>
      </c>
      <c r="R1509" s="23">
        <v>24</v>
      </c>
      <c r="S1509" s="24" t="s">
        <v>37</v>
      </c>
      <c r="T1509" s="25" t="s">
        <v>37</v>
      </c>
      <c r="U1509" s="25" t="s">
        <v>37</v>
      </c>
      <c r="V1509" s="18">
        <v>91654.8</v>
      </c>
      <c r="W1509" s="19">
        <v>778332</v>
      </c>
      <c r="X1509" s="19">
        <v>44133</v>
      </c>
    </row>
    <row r="1510" spans="1:24" x14ac:dyDescent="0.2">
      <c r="A1510" s="15">
        <v>2022</v>
      </c>
      <c r="B1510" s="16">
        <v>21567</v>
      </c>
      <c r="C1510" s="17" t="s">
        <v>1321</v>
      </c>
      <c r="D1510" s="15" t="s">
        <v>23</v>
      </c>
      <c r="E1510" s="17" t="s">
        <v>24</v>
      </c>
      <c r="F1510" s="15" t="s">
        <v>25</v>
      </c>
      <c r="G1510" s="17" t="s">
        <v>80</v>
      </c>
      <c r="H1510" s="17" t="s">
        <v>31</v>
      </c>
      <c r="I1510" s="17" t="s">
        <v>36</v>
      </c>
      <c r="J1510" s="18">
        <v>89766.3</v>
      </c>
      <c r="K1510" s="19">
        <v>811765</v>
      </c>
      <c r="L1510" s="19">
        <v>50076</v>
      </c>
      <c r="M1510" s="20">
        <v>23653.8</v>
      </c>
      <c r="N1510" s="21">
        <v>222862</v>
      </c>
      <c r="O1510" s="21">
        <v>4398</v>
      </c>
      <c r="P1510" s="22">
        <v>626.20000000000005</v>
      </c>
      <c r="Q1510" s="23">
        <v>5231</v>
      </c>
      <c r="R1510" s="23">
        <v>1</v>
      </c>
      <c r="S1510" s="24" t="s">
        <v>37</v>
      </c>
      <c r="T1510" s="25" t="s">
        <v>37</v>
      </c>
      <c r="U1510" s="25" t="s">
        <v>37</v>
      </c>
      <c r="V1510" s="18">
        <v>114046.3</v>
      </c>
      <c r="W1510" s="19">
        <v>1039858</v>
      </c>
      <c r="X1510" s="19">
        <v>54475</v>
      </c>
    </row>
    <row r="1511" spans="1:24" x14ac:dyDescent="0.2">
      <c r="A1511" s="15">
        <v>2022</v>
      </c>
      <c r="B1511" s="16">
        <v>21632</v>
      </c>
      <c r="C1511" s="17" t="s">
        <v>1322</v>
      </c>
      <c r="D1511" s="15" t="s">
        <v>23</v>
      </c>
      <c r="E1511" s="17" t="s">
        <v>24</v>
      </c>
      <c r="F1511" s="15" t="s">
        <v>25</v>
      </c>
      <c r="G1511" s="17" t="s">
        <v>67</v>
      </c>
      <c r="H1511" s="17" t="s">
        <v>31</v>
      </c>
      <c r="I1511" s="17" t="s">
        <v>68</v>
      </c>
      <c r="J1511" s="18">
        <v>189737</v>
      </c>
      <c r="K1511" s="19">
        <v>1746587</v>
      </c>
      <c r="L1511" s="19">
        <v>117713</v>
      </c>
      <c r="M1511" s="20">
        <v>59817</v>
      </c>
      <c r="N1511" s="21">
        <v>645894</v>
      </c>
      <c r="O1511" s="21">
        <v>19161</v>
      </c>
      <c r="P1511" s="22">
        <v>23223</v>
      </c>
      <c r="Q1511" s="23">
        <v>402480</v>
      </c>
      <c r="R1511" s="23">
        <v>33</v>
      </c>
      <c r="S1511" s="24" t="s">
        <v>37</v>
      </c>
      <c r="T1511" s="25" t="s">
        <v>37</v>
      </c>
      <c r="U1511" s="25" t="s">
        <v>37</v>
      </c>
      <c r="V1511" s="18">
        <v>272777</v>
      </c>
      <c r="W1511" s="19">
        <v>2794961</v>
      </c>
      <c r="X1511" s="19">
        <v>136907</v>
      </c>
    </row>
    <row r="1512" spans="1:24" x14ac:dyDescent="0.2">
      <c r="A1512" s="15">
        <v>2022</v>
      </c>
      <c r="B1512" s="16">
        <v>22053</v>
      </c>
      <c r="C1512" s="17" t="s">
        <v>1323</v>
      </c>
      <c r="D1512" s="15" t="s">
        <v>23</v>
      </c>
      <c r="E1512" s="17" t="s">
        <v>24</v>
      </c>
      <c r="F1512" s="15" t="s">
        <v>25</v>
      </c>
      <c r="G1512" s="17" t="s">
        <v>104</v>
      </c>
      <c r="H1512" s="17" t="s">
        <v>51</v>
      </c>
      <c r="I1512" s="17" t="s">
        <v>32</v>
      </c>
      <c r="J1512" s="18">
        <v>315955</v>
      </c>
      <c r="K1512" s="19">
        <v>1968490</v>
      </c>
      <c r="L1512" s="19">
        <v>132619</v>
      </c>
      <c r="M1512" s="20">
        <v>198219</v>
      </c>
      <c r="N1512" s="21">
        <v>1354324</v>
      </c>
      <c r="O1512" s="21">
        <v>30516</v>
      </c>
      <c r="P1512" s="22">
        <v>183906</v>
      </c>
      <c r="Q1512" s="23">
        <v>2068484</v>
      </c>
      <c r="R1512" s="23">
        <v>1049</v>
      </c>
      <c r="S1512" s="24">
        <v>0</v>
      </c>
      <c r="T1512" s="25">
        <v>0</v>
      </c>
      <c r="U1512" s="25">
        <v>0</v>
      </c>
      <c r="V1512" s="18">
        <v>698080</v>
      </c>
      <c r="W1512" s="19">
        <v>5391298</v>
      </c>
      <c r="X1512" s="19">
        <v>164184</v>
      </c>
    </row>
    <row r="1513" spans="1:24" x14ac:dyDescent="0.2">
      <c r="A1513" s="15">
        <v>2022</v>
      </c>
      <c r="B1513" s="16">
        <v>22500</v>
      </c>
      <c r="C1513" s="17" t="s">
        <v>1324</v>
      </c>
      <c r="D1513" s="15" t="s">
        <v>23</v>
      </c>
      <c r="E1513" s="17" t="s">
        <v>24</v>
      </c>
      <c r="F1513" s="15" t="s">
        <v>25</v>
      </c>
      <c r="G1513" s="17" t="s">
        <v>76</v>
      </c>
      <c r="H1513" s="17" t="s">
        <v>51</v>
      </c>
      <c r="I1513" s="17" t="s">
        <v>77</v>
      </c>
      <c r="J1513" s="18">
        <v>513197.3</v>
      </c>
      <c r="K1513" s="19">
        <v>3623878</v>
      </c>
      <c r="L1513" s="19">
        <v>338432</v>
      </c>
      <c r="M1513" s="20">
        <v>473313</v>
      </c>
      <c r="N1513" s="21">
        <v>4175294</v>
      </c>
      <c r="O1513" s="21">
        <v>54386</v>
      </c>
      <c r="P1513" s="22">
        <v>187361.1</v>
      </c>
      <c r="Q1513" s="23">
        <v>2049707</v>
      </c>
      <c r="R1513" s="23">
        <v>1166</v>
      </c>
      <c r="S1513" s="24" t="s">
        <v>37</v>
      </c>
      <c r="T1513" s="25" t="s">
        <v>37</v>
      </c>
      <c r="U1513" s="25" t="s">
        <v>37</v>
      </c>
      <c r="V1513" s="18">
        <v>1173871.3999999999</v>
      </c>
      <c r="W1513" s="19">
        <v>9848879</v>
      </c>
      <c r="X1513" s="19">
        <v>393984</v>
      </c>
    </row>
    <row r="1514" spans="1:24" x14ac:dyDescent="0.2">
      <c r="A1514" s="15">
        <v>2022</v>
      </c>
      <c r="B1514" s="16">
        <v>22690</v>
      </c>
      <c r="C1514" s="17" t="s">
        <v>1325</v>
      </c>
      <c r="D1514" s="15" t="s">
        <v>23</v>
      </c>
      <c r="E1514" s="17" t="s">
        <v>24</v>
      </c>
      <c r="F1514" s="15" t="s">
        <v>25</v>
      </c>
      <c r="G1514" s="17" t="s">
        <v>258</v>
      </c>
      <c r="H1514" s="17" t="s">
        <v>31</v>
      </c>
      <c r="I1514" s="17" t="s">
        <v>77</v>
      </c>
      <c r="J1514" s="18">
        <v>6256</v>
      </c>
      <c r="K1514" s="19">
        <v>52571</v>
      </c>
      <c r="L1514" s="19">
        <v>3901</v>
      </c>
      <c r="M1514" s="20">
        <v>1419</v>
      </c>
      <c r="N1514" s="21">
        <v>9157</v>
      </c>
      <c r="O1514" s="21">
        <v>667</v>
      </c>
      <c r="P1514" s="22">
        <v>12726</v>
      </c>
      <c r="Q1514" s="23">
        <v>101264</v>
      </c>
      <c r="R1514" s="23">
        <v>1561</v>
      </c>
      <c r="S1514" s="24" t="s">
        <v>37</v>
      </c>
      <c r="T1514" s="25" t="s">
        <v>37</v>
      </c>
      <c r="U1514" s="25" t="s">
        <v>37</v>
      </c>
      <c r="V1514" s="18">
        <v>20401</v>
      </c>
      <c r="W1514" s="19">
        <v>162992</v>
      </c>
      <c r="X1514" s="19">
        <v>6129</v>
      </c>
    </row>
    <row r="1515" spans="1:24" x14ac:dyDescent="0.2">
      <c r="A1515" s="15">
        <v>2022</v>
      </c>
      <c r="B1515" s="16">
        <v>22814</v>
      </c>
      <c r="C1515" s="17" t="s">
        <v>1326</v>
      </c>
      <c r="D1515" s="15" t="s">
        <v>23</v>
      </c>
      <c r="E1515" s="17" t="s">
        <v>24</v>
      </c>
      <c r="F1515" s="15" t="s">
        <v>25</v>
      </c>
      <c r="G1515" s="17" t="s">
        <v>438</v>
      </c>
      <c r="H1515" s="17" t="s">
        <v>31</v>
      </c>
      <c r="I1515" s="17" t="s">
        <v>154</v>
      </c>
      <c r="J1515" s="18">
        <v>2312</v>
      </c>
      <c r="K1515" s="19">
        <v>26037</v>
      </c>
      <c r="L1515" s="19">
        <v>1356</v>
      </c>
      <c r="M1515" s="20">
        <v>3812</v>
      </c>
      <c r="N1515" s="21">
        <v>71333</v>
      </c>
      <c r="O1515" s="21">
        <v>401</v>
      </c>
      <c r="P1515" s="22">
        <v>7791</v>
      </c>
      <c r="Q1515" s="23">
        <v>148033</v>
      </c>
      <c r="R1515" s="23">
        <v>949</v>
      </c>
      <c r="S1515" s="24">
        <v>0</v>
      </c>
      <c r="T1515" s="25">
        <v>0</v>
      </c>
      <c r="U1515" s="25">
        <v>0</v>
      </c>
      <c r="V1515" s="18">
        <v>13915</v>
      </c>
      <c r="W1515" s="19">
        <v>245403</v>
      </c>
      <c r="X1515" s="19">
        <v>2706</v>
      </c>
    </row>
    <row r="1516" spans="1:24" x14ac:dyDescent="0.2">
      <c r="A1516" s="15">
        <v>2022</v>
      </c>
      <c r="B1516" s="16">
        <v>22814</v>
      </c>
      <c r="C1516" s="17" t="s">
        <v>1326</v>
      </c>
      <c r="D1516" s="15" t="s">
        <v>23</v>
      </c>
      <c r="E1516" s="17" t="s">
        <v>24</v>
      </c>
      <c r="F1516" s="15" t="s">
        <v>25</v>
      </c>
      <c r="G1516" s="17" t="s">
        <v>192</v>
      </c>
      <c r="H1516" s="17" t="s">
        <v>31</v>
      </c>
      <c r="I1516" s="17" t="s">
        <v>154</v>
      </c>
      <c r="J1516" s="18">
        <v>1746</v>
      </c>
      <c r="K1516" s="19">
        <v>17965</v>
      </c>
      <c r="L1516" s="19">
        <v>1521</v>
      </c>
      <c r="M1516" s="20">
        <v>1972</v>
      </c>
      <c r="N1516" s="21">
        <v>29891</v>
      </c>
      <c r="O1516" s="21">
        <v>261</v>
      </c>
      <c r="P1516" s="22">
        <v>229</v>
      </c>
      <c r="Q1516" s="23">
        <v>4396</v>
      </c>
      <c r="R1516" s="23">
        <v>51</v>
      </c>
      <c r="S1516" s="24">
        <v>0</v>
      </c>
      <c r="T1516" s="25">
        <v>0</v>
      </c>
      <c r="U1516" s="25">
        <v>0</v>
      </c>
      <c r="V1516" s="18">
        <v>3947</v>
      </c>
      <c r="W1516" s="19">
        <v>52252</v>
      </c>
      <c r="X1516" s="19">
        <v>1833</v>
      </c>
    </row>
    <row r="1517" spans="1:24" x14ac:dyDescent="0.2">
      <c r="A1517" s="15">
        <v>2022</v>
      </c>
      <c r="B1517" s="16">
        <v>22814</v>
      </c>
      <c r="C1517" s="17" t="s">
        <v>1326</v>
      </c>
      <c r="D1517" s="15" t="s">
        <v>23</v>
      </c>
      <c r="E1517" s="17" t="s">
        <v>24</v>
      </c>
      <c r="F1517" s="15" t="s">
        <v>25</v>
      </c>
      <c r="G1517" s="17" t="s">
        <v>195</v>
      </c>
      <c r="H1517" s="17" t="s">
        <v>31</v>
      </c>
      <c r="I1517" s="17" t="s">
        <v>154</v>
      </c>
      <c r="J1517" s="18">
        <v>487</v>
      </c>
      <c r="K1517" s="19">
        <v>5127</v>
      </c>
      <c r="L1517" s="19">
        <v>370</v>
      </c>
      <c r="M1517" s="20">
        <v>190</v>
      </c>
      <c r="N1517" s="21">
        <v>2689</v>
      </c>
      <c r="O1517" s="21">
        <v>70</v>
      </c>
      <c r="P1517" s="22">
        <v>1735</v>
      </c>
      <c r="Q1517" s="23">
        <v>34749</v>
      </c>
      <c r="R1517" s="23">
        <v>296</v>
      </c>
      <c r="S1517" s="24">
        <v>0</v>
      </c>
      <c r="T1517" s="25">
        <v>0</v>
      </c>
      <c r="U1517" s="25">
        <v>0</v>
      </c>
      <c r="V1517" s="18">
        <v>2412</v>
      </c>
      <c r="W1517" s="19">
        <v>42565</v>
      </c>
      <c r="X1517" s="19">
        <v>736</v>
      </c>
    </row>
    <row r="1518" spans="1:24" x14ac:dyDescent="0.2">
      <c r="A1518" s="15">
        <v>2022</v>
      </c>
      <c r="B1518" s="16">
        <v>22815</v>
      </c>
      <c r="C1518" s="17" t="s">
        <v>1327</v>
      </c>
      <c r="D1518" s="15" t="s">
        <v>23</v>
      </c>
      <c r="E1518" s="17" t="s">
        <v>24</v>
      </c>
      <c r="F1518" s="15" t="s">
        <v>25</v>
      </c>
      <c r="G1518" s="17" t="s">
        <v>26</v>
      </c>
      <c r="H1518" s="17" t="s">
        <v>31</v>
      </c>
      <c r="I1518" s="17" t="s">
        <v>36</v>
      </c>
      <c r="J1518" s="18">
        <v>32443.599999999999</v>
      </c>
      <c r="K1518" s="19">
        <v>253259</v>
      </c>
      <c r="L1518" s="19">
        <v>21178</v>
      </c>
      <c r="M1518" s="20">
        <v>11145.3</v>
      </c>
      <c r="N1518" s="21">
        <v>80229</v>
      </c>
      <c r="O1518" s="21">
        <v>3229</v>
      </c>
      <c r="P1518" s="22">
        <v>24919.9</v>
      </c>
      <c r="Q1518" s="23">
        <v>195575</v>
      </c>
      <c r="R1518" s="23">
        <v>4331</v>
      </c>
      <c r="S1518" s="24" t="s">
        <v>37</v>
      </c>
      <c r="T1518" s="25" t="s">
        <v>37</v>
      </c>
      <c r="U1518" s="25" t="s">
        <v>37</v>
      </c>
      <c r="V1518" s="18">
        <v>68508.800000000003</v>
      </c>
      <c r="W1518" s="19">
        <v>529063</v>
      </c>
      <c r="X1518" s="19">
        <v>28738</v>
      </c>
    </row>
    <row r="1519" spans="1:24" x14ac:dyDescent="0.2">
      <c r="A1519" s="15">
        <v>2022</v>
      </c>
      <c r="B1519" s="16">
        <v>22822</v>
      </c>
      <c r="C1519" s="17" t="s">
        <v>1328</v>
      </c>
      <c r="D1519" s="15" t="s">
        <v>23</v>
      </c>
      <c r="E1519" s="17" t="s">
        <v>24</v>
      </c>
      <c r="F1519" s="15" t="s">
        <v>25</v>
      </c>
      <c r="G1519" s="17" t="s">
        <v>72</v>
      </c>
      <c r="H1519" s="17" t="s">
        <v>31</v>
      </c>
      <c r="I1519" s="17" t="s">
        <v>36</v>
      </c>
      <c r="J1519" s="18">
        <v>52283.1</v>
      </c>
      <c r="K1519" s="19">
        <v>386273</v>
      </c>
      <c r="L1519" s="19">
        <v>25826</v>
      </c>
      <c r="M1519" s="20">
        <v>7782.3</v>
      </c>
      <c r="N1519" s="21">
        <v>68829</v>
      </c>
      <c r="O1519" s="21">
        <v>1290</v>
      </c>
      <c r="P1519" s="22">
        <v>5139.3</v>
      </c>
      <c r="Q1519" s="23">
        <v>51261</v>
      </c>
      <c r="R1519" s="23">
        <v>132</v>
      </c>
      <c r="S1519" s="24" t="s">
        <v>37</v>
      </c>
      <c r="T1519" s="25" t="s">
        <v>37</v>
      </c>
      <c r="U1519" s="25" t="s">
        <v>37</v>
      </c>
      <c r="V1519" s="18">
        <v>65204.7</v>
      </c>
      <c r="W1519" s="19">
        <v>506363</v>
      </c>
      <c r="X1519" s="19">
        <v>27248</v>
      </c>
    </row>
    <row r="1520" spans="1:24" x14ac:dyDescent="0.2">
      <c r="A1520" s="15">
        <v>2022</v>
      </c>
      <c r="B1520" s="16">
        <v>24211</v>
      </c>
      <c r="C1520" s="17" t="s">
        <v>1329</v>
      </c>
      <c r="D1520" s="15" t="s">
        <v>23</v>
      </c>
      <c r="E1520" s="17" t="s">
        <v>24</v>
      </c>
      <c r="F1520" s="15" t="s">
        <v>25</v>
      </c>
      <c r="G1520" s="17" t="s">
        <v>50</v>
      </c>
      <c r="H1520" s="17" t="s">
        <v>51</v>
      </c>
      <c r="I1520" s="17" t="s">
        <v>826</v>
      </c>
      <c r="J1520" s="18">
        <v>532576.6</v>
      </c>
      <c r="K1520" s="19">
        <v>3878044</v>
      </c>
      <c r="L1520" s="19">
        <v>403028</v>
      </c>
      <c r="M1520" s="20">
        <v>263049.59999999998</v>
      </c>
      <c r="N1520" s="21">
        <v>1918364</v>
      </c>
      <c r="O1520" s="21">
        <v>41516</v>
      </c>
      <c r="P1520" s="22">
        <v>260226.7</v>
      </c>
      <c r="Q1520" s="23">
        <v>3012500</v>
      </c>
      <c r="R1520" s="23">
        <v>577</v>
      </c>
      <c r="S1520" s="24">
        <v>115.5</v>
      </c>
      <c r="T1520" s="25">
        <v>829</v>
      </c>
      <c r="U1520" s="25">
        <v>1</v>
      </c>
      <c r="V1520" s="18">
        <v>1055968.3999999999</v>
      </c>
      <c r="W1520" s="19">
        <v>8809737</v>
      </c>
      <c r="X1520" s="19">
        <v>445122</v>
      </c>
    </row>
    <row r="1521" spans="1:24" x14ac:dyDescent="0.2">
      <c r="A1521" s="15">
        <v>2022</v>
      </c>
      <c r="B1521" s="16">
        <v>24590</v>
      </c>
      <c r="C1521" s="17" t="s">
        <v>1330</v>
      </c>
      <c r="D1521" s="15" t="s">
        <v>23</v>
      </c>
      <c r="E1521" s="17" t="s">
        <v>24</v>
      </c>
      <c r="F1521" s="15" t="s">
        <v>25</v>
      </c>
      <c r="G1521" s="17" t="s">
        <v>511</v>
      </c>
      <c r="H1521" s="17" t="s">
        <v>51</v>
      </c>
      <c r="I1521" s="17" t="s">
        <v>136</v>
      </c>
      <c r="J1521" s="18">
        <v>112194</v>
      </c>
      <c r="K1521" s="19">
        <v>463039</v>
      </c>
      <c r="L1521" s="19">
        <v>62313</v>
      </c>
      <c r="M1521" s="20">
        <v>40428</v>
      </c>
      <c r="N1521" s="21">
        <v>170347</v>
      </c>
      <c r="O1521" s="21">
        <v>9500</v>
      </c>
      <c r="P1521" s="22">
        <v>9867</v>
      </c>
      <c r="Q1521" s="23">
        <v>52853</v>
      </c>
      <c r="R1521" s="23">
        <v>38</v>
      </c>
      <c r="S1521" s="24">
        <v>0</v>
      </c>
      <c r="T1521" s="25">
        <v>0</v>
      </c>
      <c r="U1521" s="25">
        <v>0</v>
      </c>
      <c r="V1521" s="18">
        <v>162489</v>
      </c>
      <c r="W1521" s="19">
        <v>686239</v>
      </c>
      <c r="X1521" s="19">
        <v>71851</v>
      </c>
    </row>
    <row r="1522" spans="1:24" x14ac:dyDescent="0.2">
      <c r="A1522" s="15">
        <v>2022</v>
      </c>
      <c r="B1522" s="16">
        <v>24590</v>
      </c>
      <c r="C1522" s="17" t="s">
        <v>1330</v>
      </c>
      <c r="D1522" s="15" t="s">
        <v>112</v>
      </c>
      <c r="E1522" s="17" t="s">
        <v>113</v>
      </c>
      <c r="F1522" s="15" t="s">
        <v>25</v>
      </c>
      <c r="G1522" s="17" t="s">
        <v>511</v>
      </c>
      <c r="H1522" s="17" t="s">
        <v>51</v>
      </c>
      <c r="I1522" s="17" t="s">
        <v>136</v>
      </c>
      <c r="J1522" s="18">
        <v>4518</v>
      </c>
      <c r="K1522" s="19">
        <v>45117</v>
      </c>
      <c r="L1522" s="19">
        <v>5684</v>
      </c>
      <c r="M1522" s="20">
        <v>13765</v>
      </c>
      <c r="N1522" s="21">
        <v>164135</v>
      </c>
      <c r="O1522" s="21">
        <v>3131</v>
      </c>
      <c r="P1522" s="22">
        <v>16623</v>
      </c>
      <c r="Q1522" s="23">
        <v>270819</v>
      </c>
      <c r="R1522" s="23">
        <v>131</v>
      </c>
      <c r="S1522" s="24" t="s">
        <v>37</v>
      </c>
      <c r="T1522" s="25" t="s">
        <v>37</v>
      </c>
      <c r="U1522" s="25" t="s">
        <v>37</v>
      </c>
      <c r="V1522" s="18">
        <v>34906</v>
      </c>
      <c r="W1522" s="19">
        <v>480071</v>
      </c>
      <c r="X1522" s="19">
        <v>8946</v>
      </c>
    </row>
    <row r="1523" spans="1:24" x14ac:dyDescent="0.2">
      <c r="A1523" s="15">
        <v>2022</v>
      </c>
      <c r="B1523" s="16">
        <v>24753</v>
      </c>
      <c r="C1523" s="17" t="s">
        <v>1331</v>
      </c>
      <c r="D1523" s="15" t="s">
        <v>23</v>
      </c>
      <c r="E1523" s="17" t="s">
        <v>24</v>
      </c>
      <c r="F1523" s="15" t="s">
        <v>25</v>
      </c>
      <c r="G1523" s="17" t="s">
        <v>72</v>
      </c>
      <c r="H1523" s="17" t="s">
        <v>31</v>
      </c>
      <c r="I1523" s="17" t="s">
        <v>36</v>
      </c>
      <c r="J1523" s="18">
        <v>38261</v>
      </c>
      <c r="K1523" s="19">
        <v>254646</v>
      </c>
      <c r="L1523" s="19">
        <v>16710</v>
      </c>
      <c r="M1523" s="20">
        <v>22867</v>
      </c>
      <c r="N1523" s="21">
        <v>206855</v>
      </c>
      <c r="O1523" s="21">
        <v>512</v>
      </c>
      <c r="P1523" s="22" t="s">
        <v>37</v>
      </c>
      <c r="Q1523" s="23" t="s">
        <v>37</v>
      </c>
      <c r="R1523" s="23" t="s">
        <v>37</v>
      </c>
      <c r="S1523" s="24" t="s">
        <v>37</v>
      </c>
      <c r="T1523" s="25" t="s">
        <v>37</v>
      </c>
      <c r="U1523" s="25" t="s">
        <v>37</v>
      </c>
      <c r="V1523" s="18">
        <v>61128</v>
      </c>
      <c r="W1523" s="19">
        <v>461501</v>
      </c>
      <c r="X1523" s="19">
        <v>17222</v>
      </c>
    </row>
    <row r="1524" spans="1:24" x14ac:dyDescent="0.2">
      <c r="A1524" s="15">
        <v>2022</v>
      </c>
      <c r="B1524" s="16">
        <v>24889</v>
      </c>
      <c r="C1524" s="17" t="s">
        <v>1332</v>
      </c>
      <c r="D1524" s="15" t="s">
        <v>23</v>
      </c>
      <c r="E1524" s="17" t="s">
        <v>24</v>
      </c>
      <c r="F1524" s="15" t="s">
        <v>25</v>
      </c>
      <c r="G1524" s="17" t="s">
        <v>67</v>
      </c>
      <c r="H1524" s="17" t="s">
        <v>31</v>
      </c>
      <c r="I1524" s="17" t="s">
        <v>108</v>
      </c>
      <c r="J1524" s="18">
        <v>156151.5</v>
      </c>
      <c r="K1524" s="19">
        <v>1124002</v>
      </c>
      <c r="L1524" s="19">
        <v>93375</v>
      </c>
      <c r="M1524" s="20">
        <v>41288.9</v>
      </c>
      <c r="N1524" s="21">
        <v>373769</v>
      </c>
      <c r="O1524" s="21">
        <v>11087</v>
      </c>
      <c r="P1524" s="22" t="s">
        <v>37</v>
      </c>
      <c r="Q1524" s="23" t="s">
        <v>37</v>
      </c>
      <c r="R1524" s="23" t="s">
        <v>37</v>
      </c>
      <c r="S1524" s="24" t="s">
        <v>37</v>
      </c>
      <c r="T1524" s="25" t="s">
        <v>37</v>
      </c>
      <c r="U1524" s="25" t="s">
        <v>37</v>
      </c>
      <c r="V1524" s="18">
        <v>197440.4</v>
      </c>
      <c r="W1524" s="19">
        <v>1497771</v>
      </c>
      <c r="X1524" s="19">
        <v>104462</v>
      </c>
    </row>
    <row r="1525" spans="1:24" x14ac:dyDescent="0.2">
      <c r="A1525" s="15">
        <v>2022</v>
      </c>
      <c r="B1525" s="16">
        <v>24949</v>
      </c>
      <c r="C1525" s="17" t="s">
        <v>1333</v>
      </c>
      <c r="D1525" s="15" t="s">
        <v>23</v>
      </c>
      <c r="E1525" s="17" t="s">
        <v>24</v>
      </c>
      <c r="F1525" s="15" t="s">
        <v>25</v>
      </c>
      <c r="G1525" s="17" t="s">
        <v>145</v>
      </c>
      <c r="H1525" s="17" t="s">
        <v>31</v>
      </c>
      <c r="I1525" s="17" t="s">
        <v>36</v>
      </c>
      <c r="J1525" s="18">
        <v>76949</v>
      </c>
      <c r="K1525" s="19">
        <v>651336</v>
      </c>
      <c r="L1525" s="19">
        <v>49333</v>
      </c>
      <c r="M1525" s="20">
        <v>53161</v>
      </c>
      <c r="N1525" s="21">
        <v>508147</v>
      </c>
      <c r="O1525" s="21">
        <v>6687</v>
      </c>
      <c r="P1525" s="22">
        <v>20784</v>
      </c>
      <c r="Q1525" s="23">
        <v>208877</v>
      </c>
      <c r="R1525" s="23">
        <v>611</v>
      </c>
      <c r="S1525" s="24">
        <v>0</v>
      </c>
      <c r="T1525" s="25">
        <v>0</v>
      </c>
      <c r="U1525" s="25">
        <v>0</v>
      </c>
      <c r="V1525" s="18">
        <v>150894</v>
      </c>
      <c r="W1525" s="19">
        <v>1368360</v>
      </c>
      <c r="X1525" s="19">
        <v>56631</v>
      </c>
    </row>
    <row r="1526" spans="1:24" x14ac:dyDescent="0.2">
      <c r="A1526" s="15">
        <v>2022</v>
      </c>
      <c r="B1526" s="16">
        <v>25177</v>
      </c>
      <c r="C1526" s="17" t="s">
        <v>1334</v>
      </c>
      <c r="D1526" s="15" t="s">
        <v>23</v>
      </c>
      <c r="E1526" s="17" t="s">
        <v>24</v>
      </c>
      <c r="F1526" s="15" t="s">
        <v>25</v>
      </c>
      <c r="G1526" s="17" t="s">
        <v>46</v>
      </c>
      <c r="H1526" s="17" t="s">
        <v>31</v>
      </c>
      <c r="I1526" s="17" t="s">
        <v>36</v>
      </c>
      <c r="J1526" s="18">
        <v>128561</v>
      </c>
      <c r="K1526" s="19">
        <v>951865</v>
      </c>
      <c r="L1526" s="19">
        <v>105223</v>
      </c>
      <c r="M1526" s="20">
        <v>79843</v>
      </c>
      <c r="N1526" s="21">
        <v>882340</v>
      </c>
      <c r="O1526" s="21">
        <v>8111</v>
      </c>
      <c r="P1526" s="22">
        <v>1470</v>
      </c>
      <c r="Q1526" s="23">
        <v>14350</v>
      </c>
      <c r="R1526" s="23">
        <v>396</v>
      </c>
      <c r="S1526" s="24" t="s">
        <v>37</v>
      </c>
      <c r="T1526" s="25" t="s">
        <v>37</v>
      </c>
      <c r="U1526" s="25" t="s">
        <v>37</v>
      </c>
      <c r="V1526" s="18">
        <v>209874</v>
      </c>
      <c r="W1526" s="19">
        <v>1848555</v>
      </c>
      <c r="X1526" s="19">
        <v>113730</v>
      </c>
    </row>
    <row r="1527" spans="1:24" x14ac:dyDescent="0.2">
      <c r="A1527" s="15">
        <v>2022</v>
      </c>
      <c r="B1527" s="16">
        <v>25295</v>
      </c>
      <c r="C1527" s="17" t="s">
        <v>1335</v>
      </c>
      <c r="D1527" s="15" t="s">
        <v>23</v>
      </c>
      <c r="E1527" s="17" t="s">
        <v>24</v>
      </c>
      <c r="F1527" s="15" t="s">
        <v>25</v>
      </c>
      <c r="G1527" s="17" t="s">
        <v>72</v>
      </c>
      <c r="H1527" s="17" t="s">
        <v>31</v>
      </c>
      <c r="I1527" s="17" t="s">
        <v>36</v>
      </c>
      <c r="J1527" s="18">
        <v>26995.7</v>
      </c>
      <c r="K1527" s="19">
        <v>221418</v>
      </c>
      <c r="L1527" s="19">
        <v>14941</v>
      </c>
      <c r="M1527" s="20">
        <v>12880.6</v>
      </c>
      <c r="N1527" s="21">
        <v>114340</v>
      </c>
      <c r="O1527" s="21">
        <v>2318</v>
      </c>
      <c r="P1527" s="22">
        <v>27920.5</v>
      </c>
      <c r="Q1527" s="23">
        <v>315320</v>
      </c>
      <c r="R1527" s="23">
        <v>39</v>
      </c>
      <c r="S1527" s="24" t="s">
        <v>37</v>
      </c>
      <c r="T1527" s="25" t="s">
        <v>37</v>
      </c>
      <c r="U1527" s="25" t="s">
        <v>37</v>
      </c>
      <c r="V1527" s="18">
        <v>67796.800000000003</v>
      </c>
      <c r="W1527" s="19">
        <v>651078</v>
      </c>
      <c r="X1527" s="19">
        <v>17298</v>
      </c>
    </row>
    <row r="1528" spans="1:24" x14ac:dyDescent="0.2">
      <c r="A1528" s="15">
        <v>2022</v>
      </c>
      <c r="B1528" s="16">
        <v>25866</v>
      </c>
      <c r="C1528" s="17" t="s">
        <v>1336</v>
      </c>
      <c r="D1528" s="15" t="s">
        <v>23</v>
      </c>
      <c r="E1528" s="17" t="s">
        <v>24</v>
      </c>
      <c r="F1528" s="15" t="s">
        <v>25</v>
      </c>
      <c r="G1528" s="17" t="s">
        <v>50</v>
      </c>
      <c r="H1528" s="17" t="s">
        <v>16</v>
      </c>
      <c r="I1528" s="17" t="s">
        <v>52</v>
      </c>
      <c r="J1528" s="18">
        <v>483.8</v>
      </c>
      <c r="K1528" s="19">
        <v>5059</v>
      </c>
      <c r="L1528" s="19">
        <v>319</v>
      </c>
      <c r="M1528" s="20">
        <v>2635.3</v>
      </c>
      <c r="N1528" s="21">
        <v>32626</v>
      </c>
      <c r="O1528" s="21">
        <v>118</v>
      </c>
      <c r="P1528" s="22">
        <v>70.400000000000006</v>
      </c>
      <c r="Q1528" s="23">
        <v>1329</v>
      </c>
      <c r="R1528" s="23">
        <v>31</v>
      </c>
      <c r="S1528" s="24">
        <v>0</v>
      </c>
      <c r="T1528" s="25">
        <v>0</v>
      </c>
      <c r="U1528" s="25">
        <v>0</v>
      </c>
      <c r="V1528" s="18">
        <v>3189.5</v>
      </c>
      <c r="W1528" s="19">
        <v>39014</v>
      </c>
      <c r="X1528" s="19">
        <v>468</v>
      </c>
    </row>
    <row r="1529" spans="1:24" x14ac:dyDescent="0.2">
      <c r="A1529" s="15">
        <v>2022</v>
      </c>
      <c r="B1529" s="16">
        <v>26510</v>
      </c>
      <c r="C1529" s="17" t="s">
        <v>1337</v>
      </c>
      <c r="D1529" s="15" t="s">
        <v>23</v>
      </c>
      <c r="E1529" s="17" t="s">
        <v>24</v>
      </c>
      <c r="F1529" s="15" t="s">
        <v>25</v>
      </c>
      <c r="G1529" s="17" t="s">
        <v>511</v>
      </c>
      <c r="H1529" s="17" t="s">
        <v>51</v>
      </c>
      <c r="I1529" s="17" t="s">
        <v>136</v>
      </c>
      <c r="J1529" s="18">
        <v>74736.100000000006</v>
      </c>
      <c r="K1529" s="19">
        <v>285392</v>
      </c>
      <c r="L1529" s="19">
        <v>35789</v>
      </c>
      <c r="M1529" s="20">
        <v>35720.300000000003</v>
      </c>
      <c r="N1529" s="21">
        <v>153211</v>
      </c>
      <c r="O1529" s="21">
        <v>5562</v>
      </c>
      <c r="P1529" s="22">
        <v>2539.3000000000002</v>
      </c>
      <c r="Q1529" s="23">
        <v>12370</v>
      </c>
      <c r="R1529" s="23">
        <v>134</v>
      </c>
      <c r="S1529" s="24">
        <v>0</v>
      </c>
      <c r="T1529" s="25">
        <v>0</v>
      </c>
      <c r="U1529" s="25">
        <v>0</v>
      </c>
      <c r="V1529" s="18">
        <v>112995.7</v>
      </c>
      <c r="W1529" s="19">
        <v>450973</v>
      </c>
      <c r="X1529" s="19">
        <v>41485</v>
      </c>
    </row>
    <row r="1530" spans="1:24" x14ac:dyDescent="0.2">
      <c r="A1530" s="15">
        <v>2022</v>
      </c>
      <c r="B1530" s="16">
        <v>26510</v>
      </c>
      <c r="C1530" s="17" t="s">
        <v>1337</v>
      </c>
      <c r="D1530" s="15" t="s">
        <v>112</v>
      </c>
      <c r="E1530" s="17" t="s">
        <v>113</v>
      </c>
      <c r="F1530" s="15" t="s">
        <v>25</v>
      </c>
      <c r="G1530" s="17" t="s">
        <v>511</v>
      </c>
      <c r="H1530" s="17" t="s">
        <v>51</v>
      </c>
      <c r="I1530" s="17" t="s">
        <v>136</v>
      </c>
      <c r="J1530" s="18">
        <v>2302.1999999999998</v>
      </c>
      <c r="K1530" s="19">
        <v>19037</v>
      </c>
      <c r="L1530" s="19">
        <v>2696</v>
      </c>
      <c r="M1530" s="20">
        <v>17130.900000000001</v>
      </c>
      <c r="N1530" s="21">
        <v>308919</v>
      </c>
      <c r="O1530" s="21">
        <v>1748</v>
      </c>
      <c r="P1530" s="22">
        <v>4856.3999999999996</v>
      </c>
      <c r="Q1530" s="23">
        <v>94411</v>
      </c>
      <c r="R1530" s="23">
        <v>49</v>
      </c>
      <c r="S1530" s="24">
        <v>0</v>
      </c>
      <c r="T1530" s="25">
        <v>0</v>
      </c>
      <c r="U1530" s="25">
        <v>0</v>
      </c>
      <c r="V1530" s="18">
        <v>24289.5</v>
      </c>
      <c r="W1530" s="19">
        <v>422367</v>
      </c>
      <c r="X1530" s="19">
        <v>4493</v>
      </c>
    </row>
    <row r="1531" spans="1:24" x14ac:dyDescent="0.2">
      <c r="A1531" s="15">
        <v>2022</v>
      </c>
      <c r="B1531" s="16">
        <v>27000</v>
      </c>
      <c r="C1531" s="17" t="s">
        <v>1338</v>
      </c>
      <c r="D1531" s="15" t="s">
        <v>23</v>
      </c>
      <c r="E1531" s="17" t="s">
        <v>24</v>
      </c>
      <c r="F1531" s="15" t="s">
        <v>25</v>
      </c>
      <c r="G1531" s="17" t="s">
        <v>50</v>
      </c>
      <c r="H1531" s="17" t="s">
        <v>169</v>
      </c>
      <c r="I1531" s="17" t="s">
        <v>193</v>
      </c>
      <c r="J1531" s="18">
        <v>0</v>
      </c>
      <c r="K1531" s="19">
        <v>0</v>
      </c>
      <c r="L1531" s="19">
        <v>0</v>
      </c>
      <c r="M1531" s="20">
        <v>2313.3000000000002</v>
      </c>
      <c r="N1531" s="21">
        <v>91282</v>
      </c>
      <c r="O1531" s="21">
        <v>15</v>
      </c>
      <c r="P1531" s="22">
        <v>3860.8</v>
      </c>
      <c r="Q1531" s="23">
        <v>216541</v>
      </c>
      <c r="R1531" s="23">
        <v>5</v>
      </c>
      <c r="S1531" s="24">
        <v>0</v>
      </c>
      <c r="T1531" s="25">
        <v>0</v>
      </c>
      <c r="U1531" s="25">
        <v>0</v>
      </c>
      <c r="V1531" s="18">
        <v>6174.1</v>
      </c>
      <c r="W1531" s="19">
        <v>307823</v>
      </c>
      <c r="X1531" s="19">
        <v>20</v>
      </c>
    </row>
    <row r="1532" spans="1:24" x14ac:dyDescent="0.2">
      <c r="A1532" s="15">
        <v>2022</v>
      </c>
      <c r="B1532" s="16">
        <v>27000</v>
      </c>
      <c r="C1532" s="17" t="s">
        <v>1338</v>
      </c>
      <c r="D1532" s="15" t="s">
        <v>23</v>
      </c>
      <c r="E1532" s="17" t="s">
        <v>24</v>
      </c>
      <c r="F1532" s="15" t="s">
        <v>25</v>
      </c>
      <c r="G1532" s="17" t="s">
        <v>57</v>
      </c>
      <c r="H1532" s="17" t="s">
        <v>169</v>
      </c>
      <c r="I1532" s="17" t="s">
        <v>193</v>
      </c>
      <c r="J1532" s="18">
        <v>0</v>
      </c>
      <c r="K1532" s="19">
        <v>0</v>
      </c>
      <c r="L1532" s="19">
        <v>0</v>
      </c>
      <c r="M1532" s="20">
        <v>70544.100000000006</v>
      </c>
      <c r="N1532" s="21">
        <v>940876</v>
      </c>
      <c r="O1532" s="21">
        <v>46</v>
      </c>
      <c r="P1532" s="22">
        <v>44729.9</v>
      </c>
      <c r="Q1532" s="23">
        <v>1484204</v>
      </c>
      <c r="R1532" s="23">
        <v>48</v>
      </c>
      <c r="S1532" s="24">
        <v>300.8</v>
      </c>
      <c r="T1532" s="25">
        <v>3691</v>
      </c>
      <c r="U1532" s="25">
        <v>1</v>
      </c>
      <c r="V1532" s="18">
        <v>115574.8</v>
      </c>
      <c r="W1532" s="19">
        <v>2428771</v>
      </c>
      <c r="X1532" s="19">
        <v>95</v>
      </c>
    </row>
    <row r="1533" spans="1:24" x14ac:dyDescent="0.2">
      <c r="A1533" s="15">
        <v>2022</v>
      </c>
      <c r="B1533" s="16">
        <v>27000</v>
      </c>
      <c r="C1533" s="17" t="s">
        <v>1338</v>
      </c>
      <c r="D1533" s="15" t="s">
        <v>23</v>
      </c>
      <c r="E1533" s="17" t="s">
        <v>24</v>
      </c>
      <c r="F1533" s="15" t="s">
        <v>25</v>
      </c>
      <c r="G1533" s="17" t="s">
        <v>311</v>
      </c>
      <c r="H1533" s="17" t="s">
        <v>169</v>
      </c>
      <c r="I1533" s="17" t="s">
        <v>210</v>
      </c>
      <c r="J1533" s="18">
        <v>0</v>
      </c>
      <c r="K1533" s="19">
        <v>0</v>
      </c>
      <c r="L1533" s="19">
        <v>0</v>
      </c>
      <c r="M1533" s="20">
        <v>1308.8</v>
      </c>
      <c r="N1533" s="21">
        <v>49697</v>
      </c>
      <c r="O1533" s="21">
        <v>6</v>
      </c>
      <c r="P1533" s="22">
        <v>370.5</v>
      </c>
      <c r="Q1533" s="23">
        <v>13807</v>
      </c>
      <c r="R1533" s="23">
        <v>3</v>
      </c>
      <c r="S1533" s="24">
        <v>0</v>
      </c>
      <c r="T1533" s="25">
        <v>0</v>
      </c>
      <c r="U1533" s="25">
        <v>0</v>
      </c>
      <c r="V1533" s="18">
        <v>1679.3</v>
      </c>
      <c r="W1533" s="19">
        <v>63504</v>
      </c>
      <c r="X1533" s="19">
        <v>9</v>
      </c>
    </row>
    <row r="1534" spans="1:24" x14ac:dyDescent="0.2">
      <c r="A1534" s="15">
        <v>2022</v>
      </c>
      <c r="B1534" s="16">
        <v>27000</v>
      </c>
      <c r="C1534" s="17" t="s">
        <v>1338</v>
      </c>
      <c r="D1534" s="15" t="s">
        <v>23</v>
      </c>
      <c r="E1534" s="17" t="s">
        <v>24</v>
      </c>
      <c r="F1534" s="15" t="s">
        <v>25</v>
      </c>
      <c r="G1534" s="17" t="s">
        <v>76</v>
      </c>
      <c r="H1534" s="17" t="s">
        <v>169</v>
      </c>
      <c r="I1534" s="17" t="s">
        <v>210</v>
      </c>
      <c r="J1534" s="18">
        <v>0</v>
      </c>
      <c r="K1534" s="19">
        <v>0</v>
      </c>
      <c r="L1534" s="19">
        <v>0</v>
      </c>
      <c r="M1534" s="20">
        <v>0</v>
      </c>
      <c r="N1534" s="21">
        <v>0</v>
      </c>
      <c r="O1534" s="21">
        <v>0</v>
      </c>
      <c r="P1534" s="22">
        <v>1</v>
      </c>
      <c r="Q1534" s="23">
        <v>384</v>
      </c>
      <c r="R1534" s="23">
        <v>1</v>
      </c>
      <c r="S1534" s="24">
        <v>0</v>
      </c>
      <c r="T1534" s="25">
        <v>0</v>
      </c>
      <c r="U1534" s="25">
        <v>0</v>
      </c>
      <c r="V1534" s="18">
        <v>1</v>
      </c>
      <c r="W1534" s="19">
        <v>384</v>
      </c>
      <c r="X1534" s="19">
        <v>1</v>
      </c>
    </row>
    <row r="1535" spans="1:24" x14ac:dyDescent="0.2">
      <c r="A1535" s="15">
        <v>2022</v>
      </c>
      <c r="B1535" s="16">
        <v>27000</v>
      </c>
      <c r="C1535" s="17" t="s">
        <v>1338</v>
      </c>
      <c r="D1535" s="15" t="s">
        <v>23</v>
      </c>
      <c r="E1535" s="17" t="s">
        <v>24</v>
      </c>
      <c r="F1535" s="15" t="s">
        <v>25</v>
      </c>
      <c r="G1535" s="17" t="s">
        <v>46</v>
      </c>
      <c r="H1535" s="17" t="s">
        <v>169</v>
      </c>
      <c r="I1535" s="17" t="s">
        <v>77</v>
      </c>
      <c r="J1535" s="18">
        <v>0</v>
      </c>
      <c r="K1535" s="19">
        <v>0</v>
      </c>
      <c r="L1535" s="19">
        <v>0</v>
      </c>
      <c r="M1535" s="20">
        <v>1346.2</v>
      </c>
      <c r="N1535" s="21">
        <v>57333</v>
      </c>
      <c r="O1535" s="21">
        <v>4</v>
      </c>
      <c r="P1535" s="22">
        <v>0</v>
      </c>
      <c r="Q1535" s="23">
        <v>0</v>
      </c>
      <c r="R1535" s="23">
        <v>0</v>
      </c>
      <c r="S1535" s="24">
        <v>0</v>
      </c>
      <c r="T1535" s="25">
        <v>0</v>
      </c>
      <c r="U1535" s="25">
        <v>0</v>
      </c>
      <c r="V1535" s="18">
        <v>1346.2</v>
      </c>
      <c r="W1535" s="19">
        <v>57333</v>
      </c>
      <c r="X1535" s="19">
        <v>4</v>
      </c>
    </row>
    <row r="1536" spans="1:24" x14ac:dyDescent="0.2">
      <c r="A1536" s="15">
        <v>2022</v>
      </c>
      <c r="B1536" s="16">
        <v>27000</v>
      </c>
      <c r="C1536" s="17" t="s">
        <v>1338</v>
      </c>
      <c r="D1536" s="15" t="s">
        <v>23</v>
      </c>
      <c r="E1536" s="17" t="s">
        <v>24</v>
      </c>
      <c r="F1536" s="15" t="s">
        <v>25</v>
      </c>
      <c r="G1536" s="17" t="s">
        <v>439</v>
      </c>
      <c r="H1536" s="17" t="s">
        <v>169</v>
      </c>
      <c r="I1536" s="17" t="s">
        <v>77</v>
      </c>
      <c r="J1536" s="18">
        <v>0</v>
      </c>
      <c r="K1536" s="19">
        <v>0</v>
      </c>
      <c r="L1536" s="19">
        <v>0</v>
      </c>
      <c r="M1536" s="20">
        <v>2935.8</v>
      </c>
      <c r="N1536" s="21">
        <v>125250</v>
      </c>
      <c r="O1536" s="21">
        <v>8</v>
      </c>
      <c r="P1536" s="22">
        <v>174.5</v>
      </c>
      <c r="Q1536" s="23">
        <v>31830</v>
      </c>
      <c r="R1536" s="23">
        <v>8</v>
      </c>
      <c r="S1536" s="24">
        <v>0</v>
      </c>
      <c r="T1536" s="25">
        <v>0</v>
      </c>
      <c r="U1536" s="25">
        <v>0</v>
      </c>
      <c r="V1536" s="18">
        <v>3110.3</v>
      </c>
      <c r="W1536" s="19">
        <v>157080</v>
      </c>
      <c r="X1536" s="19">
        <v>16</v>
      </c>
    </row>
    <row r="1537" spans="1:24" x14ac:dyDescent="0.2">
      <c r="A1537" s="15">
        <v>2022</v>
      </c>
      <c r="B1537" s="16">
        <v>27000</v>
      </c>
      <c r="C1537" s="17" t="s">
        <v>1338</v>
      </c>
      <c r="D1537" s="15" t="s">
        <v>23</v>
      </c>
      <c r="E1537" s="17" t="s">
        <v>24</v>
      </c>
      <c r="F1537" s="15" t="s">
        <v>25</v>
      </c>
      <c r="G1537" s="17" t="s">
        <v>145</v>
      </c>
      <c r="H1537" s="17" t="s">
        <v>169</v>
      </c>
      <c r="I1537" s="17" t="s">
        <v>77</v>
      </c>
      <c r="J1537" s="18">
        <v>0</v>
      </c>
      <c r="K1537" s="19">
        <v>0</v>
      </c>
      <c r="L1537" s="19">
        <v>0</v>
      </c>
      <c r="M1537" s="20">
        <v>4670.2</v>
      </c>
      <c r="N1537" s="21">
        <v>193065</v>
      </c>
      <c r="O1537" s="21">
        <v>15</v>
      </c>
      <c r="P1537" s="22">
        <v>89.6</v>
      </c>
      <c r="Q1537" s="23">
        <v>6526</v>
      </c>
      <c r="R1537" s="23">
        <v>6</v>
      </c>
      <c r="S1537" s="24">
        <v>0</v>
      </c>
      <c r="T1537" s="25">
        <v>0</v>
      </c>
      <c r="U1537" s="25">
        <v>0</v>
      </c>
      <c r="V1537" s="18">
        <v>4759.8</v>
      </c>
      <c r="W1537" s="19">
        <v>199591</v>
      </c>
      <c r="X1537" s="19">
        <v>21</v>
      </c>
    </row>
    <row r="1538" spans="1:24" x14ac:dyDescent="0.2">
      <c r="A1538" s="15">
        <v>2022</v>
      </c>
      <c r="B1538" s="16">
        <v>27000</v>
      </c>
      <c r="C1538" s="17" t="s">
        <v>1338</v>
      </c>
      <c r="D1538" s="15" t="s">
        <v>23</v>
      </c>
      <c r="E1538" s="17" t="s">
        <v>24</v>
      </c>
      <c r="F1538" s="15" t="s">
        <v>25</v>
      </c>
      <c r="G1538" s="17" t="s">
        <v>241</v>
      </c>
      <c r="H1538" s="17" t="s">
        <v>169</v>
      </c>
      <c r="I1538" s="17" t="s">
        <v>210</v>
      </c>
      <c r="J1538" s="18">
        <v>0</v>
      </c>
      <c r="K1538" s="19">
        <v>0</v>
      </c>
      <c r="L1538" s="19">
        <v>0</v>
      </c>
      <c r="M1538" s="20">
        <v>3631.1</v>
      </c>
      <c r="N1538" s="21">
        <v>153582</v>
      </c>
      <c r="O1538" s="21">
        <v>12</v>
      </c>
      <c r="P1538" s="22">
        <v>30.4</v>
      </c>
      <c r="Q1538" s="23">
        <v>4503</v>
      </c>
      <c r="R1538" s="23">
        <v>2</v>
      </c>
      <c r="S1538" s="24">
        <v>0</v>
      </c>
      <c r="T1538" s="25">
        <v>0</v>
      </c>
      <c r="U1538" s="25">
        <v>0</v>
      </c>
      <c r="V1538" s="18">
        <v>3661.5</v>
      </c>
      <c r="W1538" s="19">
        <v>158085</v>
      </c>
      <c r="X1538" s="19">
        <v>14</v>
      </c>
    </row>
    <row r="1539" spans="1:24" x14ac:dyDescent="0.2">
      <c r="A1539" s="15">
        <v>2022</v>
      </c>
      <c r="B1539" s="16">
        <v>27000</v>
      </c>
      <c r="C1539" s="17" t="s">
        <v>1338</v>
      </c>
      <c r="D1539" s="15" t="s">
        <v>23</v>
      </c>
      <c r="E1539" s="17" t="s">
        <v>24</v>
      </c>
      <c r="F1539" s="15" t="s">
        <v>25</v>
      </c>
      <c r="G1539" s="17" t="s">
        <v>258</v>
      </c>
      <c r="H1539" s="17" t="s">
        <v>169</v>
      </c>
      <c r="I1539" s="17" t="s">
        <v>193</v>
      </c>
      <c r="J1539" s="18">
        <v>0</v>
      </c>
      <c r="K1539" s="19">
        <v>0</v>
      </c>
      <c r="L1539" s="19">
        <v>0</v>
      </c>
      <c r="M1539" s="20">
        <v>2900.5</v>
      </c>
      <c r="N1539" s="21">
        <v>73908</v>
      </c>
      <c r="O1539" s="21">
        <v>4</v>
      </c>
      <c r="P1539" s="22">
        <v>1867.1</v>
      </c>
      <c r="Q1539" s="23">
        <v>72277</v>
      </c>
      <c r="R1539" s="23">
        <v>1</v>
      </c>
      <c r="S1539" s="24">
        <v>0</v>
      </c>
      <c r="T1539" s="25">
        <v>0</v>
      </c>
      <c r="U1539" s="25">
        <v>0</v>
      </c>
      <c r="V1539" s="18">
        <v>4767.6000000000004</v>
      </c>
      <c r="W1539" s="19">
        <v>146185</v>
      </c>
      <c r="X1539" s="19">
        <v>5</v>
      </c>
    </row>
    <row r="1540" spans="1:24" x14ac:dyDescent="0.2">
      <c r="A1540" s="15">
        <v>2022</v>
      </c>
      <c r="B1540" s="16">
        <v>27000</v>
      </c>
      <c r="C1540" s="17" t="s">
        <v>1338</v>
      </c>
      <c r="D1540" s="15" t="s">
        <v>23</v>
      </c>
      <c r="E1540" s="17" t="s">
        <v>24</v>
      </c>
      <c r="F1540" s="15" t="s">
        <v>25</v>
      </c>
      <c r="G1540" s="17" t="s">
        <v>192</v>
      </c>
      <c r="H1540" s="17" t="s">
        <v>169</v>
      </c>
      <c r="I1540" s="17" t="s">
        <v>193</v>
      </c>
      <c r="J1540" s="18">
        <v>0</v>
      </c>
      <c r="K1540" s="19">
        <v>0</v>
      </c>
      <c r="L1540" s="19">
        <v>0</v>
      </c>
      <c r="M1540" s="20">
        <v>424.3</v>
      </c>
      <c r="N1540" s="21">
        <v>26750</v>
      </c>
      <c r="O1540" s="21">
        <v>3</v>
      </c>
      <c r="P1540" s="22">
        <v>0</v>
      </c>
      <c r="Q1540" s="23">
        <v>0</v>
      </c>
      <c r="R1540" s="23">
        <v>0</v>
      </c>
      <c r="S1540" s="24">
        <v>0</v>
      </c>
      <c r="T1540" s="25">
        <v>0</v>
      </c>
      <c r="U1540" s="25">
        <v>0</v>
      </c>
      <c r="V1540" s="18">
        <v>424.3</v>
      </c>
      <c r="W1540" s="19">
        <v>26750</v>
      </c>
      <c r="X1540" s="19">
        <v>3</v>
      </c>
    </row>
    <row r="1541" spans="1:24" x14ac:dyDescent="0.2">
      <c r="A1541" s="15">
        <v>2022</v>
      </c>
      <c r="B1541" s="16">
        <v>27000</v>
      </c>
      <c r="C1541" s="17" t="s">
        <v>1338</v>
      </c>
      <c r="D1541" s="15" t="s">
        <v>23</v>
      </c>
      <c r="E1541" s="17" t="s">
        <v>24</v>
      </c>
      <c r="F1541" s="15" t="s">
        <v>25</v>
      </c>
      <c r="G1541" s="17" t="s">
        <v>173</v>
      </c>
      <c r="H1541" s="17" t="s">
        <v>169</v>
      </c>
      <c r="I1541" s="17" t="s">
        <v>210</v>
      </c>
      <c r="J1541" s="18">
        <v>0</v>
      </c>
      <c r="K1541" s="19">
        <v>0</v>
      </c>
      <c r="L1541" s="19">
        <v>0</v>
      </c>
      <c r="M1541" s="20">
        <v>8150.4</v>
      </c>
      <c r="N1541" s="21">
        <v>338910</v>
      </c>
      <c r="O1541" s="21">
        <v>19</v>
      </c>
      <c r="P1541" s="22">
        <v>56.7</v>
      </c>
      <c r="Q1541" s="23">
        <v>5001</v>
      </c>
      <c r="R1541" s="23">
        <v>3</v>
      </c>
      <c r="S1541" s="24">
        <v>0</v>
      </c>
      <c r="T1541" s="25">
        <v>0</v>
      </c>
      <c r="U1541" s="25">
        <v>0</v>
      </c>
      <c r="V1541" s="18">
        <v>8207.1</v>
      </c>
      <c r="W1541" s="19">
        <v>343911</v>
      </c>
      <c r="X1541" s="19">
        <v>22</v>
      </c>
    </row>
    <row r="1542" spans="1:24" x14ac:dyDescent="0.2">
      <c r="A1542" s="15">
        <v>2022</v>
      </c>
      <c r="B1542" s="16">
        <v>27000</v>
      </c>
      <c r="C1542" s="17" t="s">
        <v>1338</v>
      </c>
      <c r="D1542" s="15" t="s">
        <v>23</v>
      </c>
      <c r="E1542" s="17" t="s">
        <v>24</v>
      </c>
      <c r="F1542" s="15" t="s">
        <v>25</v>
      </c>
      <c r="G1542" s="17" t="s">
        <v>195</v>
      </c>
      <c r="H1542" s="17" t="s">
        <v>169</v>
      </c>
      <c r="I1542" s="17" t="s">
        <v>193</v>
      </c>
      <c r="J1542" s="18">
        <v>0</v>
      </c>
      <c r="K1542" s="19">
        <v>0</v>
      </c>
      <c r="L1542" s="19">
        <v>0</v>
      </c>
      <c r="M1542" s="20">
        <v>1221.3</v>
      </c>
      <c r="N1542" s="21">
        <v>32745</v>
      </c>
      <c r="O1542" s="21">
        <v>5</v>
      </c>
      <c r="P1542" s="22">
        <v>66.5</v>
      </c>
      <c r="Q1542" s="23">
        <v>1864</v>
      </c>
      <c r="R1542" s="23">
        <v>1</v>
      </c>
      <c r="S1542" s="24">
        <v>0</v>
      </c>
      <c r="T1542" s="25">
        <v>0</v>
      </c>
      <c r="U1542" s="25">
        <v>0</v>
      </c>
      <c r="V1542" s="18">
        <v>1287.8</v>
      </c>
      <c r="W1542" s="19">
        <v>34609</v>
      </c>
      <c r="X1542" s="19">
        <v>6</v>
      </c>
    </row>
    <row r="1543" spans="1:24" x14ac:dyDescent="0.2">
      <c r="A1543" s="15">
        <v>2022</v>
      </c>
      <c r="B1543" s="16">
        <v>27000</v>
      </c>
      <c r="C1543" s="17" t="s">
        <v>1338</v>
      </c>
      <c r="D1543" s="15" t="s">
        <v>23</v>
      </c>
      <c r="E1543" s="17" t="s">
        <v>24</v>
      </c>
      <c r="F1543" s="15" t="s">
        <v>25</v>
      </c>
      <c r="G1543" s="17" t="s">
        <v>273</v>
      </c>
      <c r="H1543" s="17" t="s">
        <v>169</v>
      </c>
      <c r="I1543" s="17" t="s">
        <v>210</v>
      </c>
      <c r="J1543" s="18">
        <v>0</v>
      </c>
      <c r="K1543" s="19">
        <v>0</v>
      </c>
      <c r="L1543" s="19">
        <v>0</v>
      </c>
      <c r="M1543" s="20">
        <v>1545.7</v>
      </c>
      <c r="N1543" s="21">
        <v>32160</v>
      </c>
      <c r="O1543" s="21">
        <v>2</v>
      </c>
      <c r="P1543" s="22">
        <v>28.4</v>
      </c>
      <c r="Q1543" s="23">
        <v>9693</v>
      </c>
      <c r="R1543" s="23">
        <v>3</v>
      </c>
      <c r="S1543" s="24">
        <v>0</v>
      </c>
      <c r="T1543" s="25">
        <v>0</v>
      </c>
      <c r="U1543" s="25">
        <v>0</v>
      </c>
      <c r="V1543" s="18">
        <v>1574.1</v>
      </c>
      <c r="W1543" s="19">
        <v>41853</v>
      </c>
      <c r="X1543" s="19">
        <v>5</v>
      </c>
    </row>
    <row r="1544" spans="1:24" x14ac:dyDescent="0.2">
      <c r="A1544" s="15">
        <v>2022</v>
      </c>
      <c r="B1544" s="16">
        <v>27058</v>
      </c>
      <c r="C1544" s="17" t="s">
        <v>1339</v>
      </c>
      <c r="D1544" s="15" t="s">
        <v>23</v>
      </c>
      <c r="E1544" s="17" t="s">
        <v>24</v>
      </c>
      <c r="F1544" s="15" t="s">
        <v>25</v>
      </c>
      <c r="G1544" s="17" t="s">
        <v>311</v>
      </c>
      <c r="H1544" s="17" t="s">
        <v>31</v>
      </c>
      <c r="I1544" s="17" t="s">
        <v>210</v>
      </c>
      <c r="J1544" s="18">
        <v>1024</v>
      </c>
      <c r="K1544" s="19">
        <v>6895</v>
      </c>
      <c r="L1544" s="19">
        <v>674</v>
      </c>
      <c r="M1544" s="20">
        <v>380</v>
      </c>
      <c r="N1544" s="21">
        <v>3410</v>
      </c>
      <c r="O1544" s="21">
        <v>19</v>
      </c>
      <c r="P1544" s="22">
        <v>13506</v>
      </c>
      <c r="Q1544" s="23">
        <v>119165</v>
      </c>
      <c r="R1544" s="23">
        <v>351</v>
      </c>
      <c r="S1544" s="24">
        <v>0</v>
      </c>
      <c r="T1544" s="25">
        <v>0</v>
      </c>
      <c r="U1544" s="25">
        <v>0</v>
      </c>
      <c r="V1544" s="18">
        <v>14910</v>
      </c>
      <c r="W1544" s="19">
        <v>129470</v>
      </c>
      <c r="X1544" s="19">
        <v>1044</v>
      </c>
    </row>
    <row r="1545" spans="1:24" x14ac:dyDescent="0.2">
      <c r="A1545" s="15">
        <v>2022</v>
      </c>
      <c r="B1545" s="16">
        <v>27058</v>
      </c>
      <c r="C1545" s="17" t="s">
        <v>1339</v>
      </c>
      <c r="D1545" s="15" t="s">
        <v>23</v>
      </c>
      <c r="E1545" s="17" t="s">
        <v>24</v>
      </c>
      <c r="F1545" s="15" t="s">
        <v>25</v>
      </c>
      <c r="G1545" s="17" t="s">
        <v>241</v>
      </c>
      <c r="H1545" s="17" t="s">
        <v>31</v>
      </c>
      <c r="I1545" s="17" t="s">
        <v>210</v>
      </c>
      <c r="J1545" s="18">
        <v>2837</v>
      </c>
      <c r="K1545" s="19">
        <v>19903</v>
      </c>
      <c r="L1545" s="19">
        <v>1760</v>
      </c>
      <c r="M1545" s="20">
        <v>1037</v>
      </c>
      <c r="N1545" s="21">
        <v>9186</v>
      </c>
      <c r="O1545" s="21">
        <v>61</v>
      </c>
      <c r="P1545" s="22">
        <v>10145</v>
      </c>
      <c r="Q1545" s="23">
        <v>85389</v>
      </c>
      <c r="R1545" s="23">
        <v>1154</v>
      </c>
      <c r="S1545" s="24">
        <v>0</v>
      </c>
      <c r="T1545" s="25">
        <v>0</v>
      </c>
      <c r="U1545" s="25">
        <v>0</v>
      </c>
      <c r="V1545" s="18">
        <v>14019</v>
      </c>
      <c r="W1545" s="19">
        <v>114478</v>
      </c>
      <c r="X1545" s="19">
        <v>2975</v>
      </c>
    </row>
    <row r="1546" spans="1:24" x14ac:dyDescent="0.2">
      <c r="A1546" s="15">
        <v>2022</v>
      </c>
      <c r="B1546" s="16">
        <v>27058</v>
      </c>
      <c r="C1546" s="17" t="s">
        <v>1339</v>
      </c>
      <c r="D1546" s="15" t="s">
        <v>23</v>
      </c>
      <c r="E1546" s="17" t="s">
        <v>24</v>
      </c>
      <c r="F1546" s="15" t="s">
        <v>25</v>
      </c>
      <c r="G1546" s="17" t="s">
        <v>273</v>
      </c>
      <c r="H1546" s="17" t="s">
        <v>31</v>
      </c>
      <c r="I1546" s="17" t="s">
        <v>210</v>
      </c>
      <c r="J1546" s="18">
        <v>9866</v>
      </c>
      <c r="K1546" s="19">
        <v>69734</v>
      </c>
      <c r="L1546" s="19">
        <v>5527</v>
      </c>
      <c r="M1546" s="20">
        <v>302</v>
      </c>
      <c r="N1546" s="21">
        <v>2509</v>
      </c>
      <c r="O1546" s="21">
        <v>19</v>
      </c>
      <c r="P1546" s="22">
        <v>19906</v>
      </c>
      <c r="Q1546" s="23">
        <v>195147</v>
      </c>
      <c r="R1546" s="23">
        <v>1298</v>
      </c>
      <c r="S1546" s="24">
        <v>0</v>
      </c>
      <c r="T1546" s="25">
        <v>0</v>
      </c>
      <c r="U1546" s="25">
        <v>0</v>
      </c>
      <c r="V1546" s="18">
        <v>30074</v>
      </c>
      <c r="W1546" s="19">
        <v>267390</v>
      </c>
      <c r="X1546" s="19">
        <v>6844</v>
      </c>
    </row>
    <row r="1547" spans="1:24" x14ac:dyDescent="0.2">
      <c r="A1547" s="15">
        <v>2022</v>
      </c>
      <c r="B1547" s="16">
        <v>27222</v>
      </c>
      <c r="C1547" s="17" t="s">
        <v>1340</v>
      </c>
      <c r="D1547" s="15" t="s">
        <v>23</v>
      </c>
      <c r="E1547" s="17" t="s">
        <v>24</v>
      </c>
      <c r="F1547" s="15" t="s">
        <v>25</v>
      </c>
      <c r="G1547" s="17" t="s">
        <v>98</v>
      </c>
      <c r="H1547" s="17" t="s">
        <v>27</v>
      </c>
      <c r="I1547" s="17" t="s">
        <v>28</v>
      </c>
      <c r="J1547" s="18">
        <v>8489</v>
      </c>
      <c r="K1547" s="19">
        <v>70235</v>
      </c>
      <c r="L1547" s="19">
        <v>5203</v>
      </c>
      <c r="M1547" s="20">
        <v>8614</v>
      </c>
      <c r="N1547" s="21">
        <v>67223</v>
      </c>
      <c r="O1547" s="21">
        <v>1470</v>
      </c>
      <c r="P1547" s="22">
        <v>3248</v>
      </c>
      <c r="Q1547" s="23">
        <v>41800</v>
      </c>
      <c r="R1547" s="23">
        <v>3</v>
      </c>
      <c r="S1547" s="24">
        <v>0</v>
      </c>
      <c r="T1547" s="25">
        <v>0</v>
      </c>
      <c r="U1547" s="25">
        <v>0</v>
      </c>
      <c r="V1547" s="18">
        <v>20351</v>
      </c>
      <c r="W1547" s="19">
        <v>179258</v>
      </c>
      <c r="X1547" s="19">
        <v>6676</v>
      </c>
    </row>
    <row r="1548" spans="1:24" x14ac:dyDescent="0.2">
      <c r="A1548" s="15">
        <v>2022</v>
      </c>
      <c r="B1548" s="16">
        <v>27238</v>
      </c>
      <c r="C1548" s="17" t="s">
        <v>1341</v>
      </c>
      <c r="D1548" s="15" t="s">
        <v>23</v>
      </c>
      <c r="E1548" s="17" t="s">
        <v>24</v>
      </c>
      <c r="F1548" s="15" t="s">
        <v>25</v>
      </c>
      <c r="G1548" s="17" t="s">
        <v>175</v>
      </c>
      <c r="H1548" s="17" t="s">
        <v>31</v>
      </c>
      <c r="I1548" s="17" t="s">
        <v>176</v>
      </c>
      <c r="J1548" s="18">
        <v>59810</v>
      </c>
      <c r="K1548" s="19">
        <v>556060</v>
      </c>
      <c r="L1548" s="19">
        <v>40312</v>
      </c>
      <c r="M1548" s="20">
        <v>10254</v>
      </c>
      <c r="N1548" s="21">
        <v>102051</v>
      </c>
      <c r="O1548" s="21">
        <v>3184</v>
      </c>
      <c r="P1548" s="22" t="s">
        <v>37</v>
      </c>
      <c r="Q1548" s="23" t="s">
        <v>37</v>
      </c>
      <c r="R1548" s="23" t="s">
        <v>37</v>
      </c>
      <c r="S1548" s="24" t="s">
        <v>37</v>
      </c>
      <c r="T1548" s="25" t="s">
        <v>37</v>
      </c>
      <c r="U1548" s="25" t="s">
        <v>37</v>
      </c>
      <c r="V1548" s="18">
        <v>70064</v>
      </c>
      <c r="W1548" s="19">
        <v>658111</v>
      </c>
      <c r="X1548" s="19">
        <v>43496</v>
      </c>
    </row>
    <row r="1549" spans="1:24" x14ac:dyDescent="0.2">
      <c r="A1549" s="15">
        <v>2022</v>
      </c>
      <c r="B1549" s="16">
        <v>27369</v>
      </c>
      <c r="C1549" s="17" t="s">
        <v>1342</v>
      </c>
      <c r="D1549" s="15" t="s">
        <v>23</v>
      </c>
      <c r="E1549" s="17" t="s">
        <v>24</v>
      </c>
      <c r="F1549" s="15" t="s">
        <v>25</v>
      </c>
      <c r="G1549" s="17" t="s">
        <v>92</v>
      </c>
      <c r="H1549" s="17" t="s">
        <v>31</v>
      </c>
      <c r="I1549" s="17" t="s">
        <v>93</v>
      </c>
      <c r="J1549" s="18">
        <v>43568.800000000003</v>
      </c>
      <c r="K1549" s="19">
        <v>240809</v>
      </c>
      <c r="L1549" s="19">
        <v>17008</v>
      </c>
      <c r="M1549" s="20">
        <v>13176.3</v>
      </c>
      <c r="N1549" s="21">
        <v>84469</v>
      </c>
      <c r="O1549" s="21">
        <v>3106</v>
      </c>
      <c r="P1549" s="22">
        <v>9838.7999999999993</v>
      </c>
      <c r="Q1549" s="23">
        <v>117243</v>
      </c>
      <c r="R1549" s="23">
        <v>15</v>
      </c>
      <c r="S1549" s="24" t="s">
        <v>37</v>
      </c>
      <c r="T1549" s="25" t="s">
        <v>37</v>
      </c>
      <c r="U1549" s="25" t="s">
        <v>37</v>
      </c>
      <c r="V1549" s="18">
        <v>66583.899999999994</v>
      </c>
      <c r="W1549" s="19">
        <v>442521</v>
      </c>
      <c r="X1549" s="19">
        <v>20129</v>
      </c>
    </row>
    <row r="1550" spans="1:24" x14ac:dyDescent="0.2">
      <c r="A1550" s="15">
        <v>2022</v>
      </c>
      <c r="B1550" s="16">
        <v>27599</v>
      </c>
      <c r="C1550" s="17" t="s">
        <v>1343</v>
      </c>
      <c r="D1550" s="15" t="s">
        <v>23</v>
      </c>
      <c r="E1550" s="17" t="s">
        <v>24</v>
      </c>
      <c r="F1550" s="15" t="s">
        <v>25</v>
      </c>
      <c r="G1550" s="17" t="s">
        <v>72</v>
      </c>
      <c r="H1550" s="17" t="s">
        <v>31</v>
      </c>
      <c r="I1550" s="17" t="s">
        <v>36</v>
      </c>
      <c r="J1550" s="18">
        <v>27923</v>
      </c>
      <c r="K1550" s="19">
        <v>196425</v>
      </c>
      <c r="L1550" s="19">
        <v>14648</v>
      </c>
      <c r="M1550" s="20">
        <v>10900</v>
      </c>
      <c r="N1550" s="21">
        <v>100403</v>
      </c>
      <c r="O1550" s="21">
        <v>321</v>
      </c>
      <c r="P1550" s="22">
        <v>8056</v>
      </c>
      <c r="Q1550" s="23">
        <v>100314</v>
      </c>
      <c r="R1550" s="23">
        <v>1</v>
      </c>
      <c r="S1550" s="24" t="s">
        <v>37</v>
      </c>
      <c r="T1550" s="25" t="s">
        <v>37</v>
      </c>
      <c r="U1550" s="25" t="s">
        <v>37</v>
      </c>
      <c r="V1550" s="18">
        <v>46879</v>
      </c>
      <c r="W1550" s="19">
        <v>397142</v>
      </c>
      <c r="X1550" s="19">
        <v>14970</v>
      </c>
    </row>
    <row r="1551" spans="1:24" x14ac:dyDescent="0.2">
      <c r="A1551" s="15">
        <v>2022</v>
      </c>
      <c r="B1551" s="16">
        <v>28541</v>
      </c>
      <c r="C1551" s="17" t="s">
        <v>1344</v>
      </c>
      <c r="D1551" s="15" t="s">
        <v>23</v>
      </c>
      <c r="E1551" s="17" t="s">
        <v>24</v>
      </c>
      <c r="F1551" s="15" t="s">
        <v>25</v>
      </c>
      <c r="G1551" s="17" t="s">
        <v>168</v>
      </c>
      <c r="H1551" s="17" t="s">
        <v>153</v>
      </c>
      <c r="I1551" s="17" t="s">
        <v>154</v>
      </c>
      <c r="J1551" s="18">
        <v>5566.9</v>
      </c>
      <c r="K1551" s="19">
        <v>77719</v>
      </c>
      <c r="L1551" s="19">
        <v>3750</v>
      </c>
      <c r="M1551" s="20">
        <v>1466.9</v>
      </c>
      <c r="N1551" s="21">
        <v>21600</v>
      </c>
      <c r="O1551" s="21">
        <v>553</v>
      </c>
      <c r="P1551" s="22">
        <v>51235.199999999997</v>
      </c>
      <c r="Q1551" s="23">
        <v>869489</v>
      </c>
      <c r="R1551" s="23">
        <v>6</v>
      </c>
      <c r="S1551" s="24">
        <v>0</v>
      </c>
      <c r="T1551" s="25">
        <v>0</v>
      </c>
      <c r="U1551" s="25">
        <v>0</v>
      </c>
      <c r="V1551" s="18">
        <v>58269</v>
      </c>
      <c r="W1551" s="19">
        <v>968808</v>
      </c>
      <c r="X1551" s="19">
        <v>4309</v>
      </c>
    </row>
    <row r="1552" spans="1:24" x14ac:dyDescent="0.2">
      <c r="A1552" s="15">
        <v>2022</v>
      </c>
      <c r="B1552" s="16">
        <v>28604</v>
      </c>
      <c r="C1552" s="17" t="s">
        <v>1345</v>
      </c>
      <c r="D1552" s="15" t="s">
        <v>23</v>
      </c>
      <c r="E1552" s="17" t="s">
        <v>24</v>
      </c>
      <c r="F1552" s="15" t="s">
        <v>25</v>
      </c>
      <c r="G1552" s="17" t="s">
        <v>92</v>
      </c>
      <c r="H1552" s="17" t="s">
        <v>27</v>
      </c>
      <c r="I1552" s="17" t="s">
        <v>93</v>
      </c>
      <c r="J1552" s="18">
        <v>26342.400000000001</v>
      </c>
      <c r="K1552" s="19">
        <v>294877</v>
      </c>
      <c r="L1552" s="19">
        <v>19905</v>
      </c>
      <c r="M1552" s="20">
        <v>19162.8</v>
      </c>
      <c r="N1552" s="21">
        <v>226216</v>
      </c>
      <c r="O1552" s="21">
        <v>4022</v>
      </c>
      <c r="P1552" s="22" t="s">
        <v>37</v>
      </c>
      <c r="Q1552" s="23" t="s">
        <v>37</v>
      </c>
      <c r="R1552" s="23" t="s">
        <v>37</v>
      </c>
      <c r="S1552" s="24" t="s">
        <v>37</v>
      </c>
      <c r="T1552" s="25" t="s">
        <v>37</v>
      </c>
      <c r="U1552" s="25" t="s">
        <v>37</v>
      </c>
      <c r="V1552" s="18">
        <v>45505.2</v>
      </c>
      <c r="W1552" s="19">
        <v>521093</v>
      </c>
      <c r="X1552" s="19">
        <v>23927</v>
      </c>
    </row>
    <row r="1553" spans="1:24" x14ac:dyDescent="0.2">
      <c r="A1553" s="15">
        <v>2022</v>
      </c>
      <c r="B1553" s="16">
        <v>28802</v>
      </c>
      <c r="C1553" s="17" t="s">
        <v>1346</v>
      </c>
      <c r="D1553" s="15" t="s">
        <v>39</v>
      </c>
      <c r="E1553" s="17" t="s">
        <v>40</v>
      </c>
      <c r="F1553" s="15" t="s">
        <v>25</v>
      </c>
      <c r="G1553" s="17" t="s">
        <v>510</v>
      </c>
      <c r="H1553" s="17" t="s">
        <v>41</v>
      </c>
      <c r="I1553" s="17" t="s">
        <v>32</v>
      </c>
      <c r="J1553" s="18">
        <v>0</v>
      </c>
      <c r="K1553" s="19">
        <v>0</v>
      </c>
      <c r="L1553" s="19">
        <v>0</v>
      </c>
      <c r="M1553" s="20">
        <v>1401</v>
      </c>
      <c r="N1553" s="21">
        <v>19220</v>
      </c>
      <c r="O1553" s="21">
        <v>9</v>
      </c>
      <c r="P1553" s="22">
        <v>0</v>
      </c>
      <c r="Q1553" s="23">
        <v>0</v>
      </c>
      <c r="R1553" s="23">
        <v>0</v>
      </c>
      <c r="S1553" s="24">
        <v>0</v>
      </c>
      <c r="T1553" s="25">
        <v>0</v>
      </c>
      <c r="U1553" s="25">
        <v>0</v>
      </c>
      <c r="V1553" s="18">
        <v>1401</v>
      </c>
      <c r="W1553" s="19">
        <v>19220</v>
      </c>
      <c r="X1553" s="19">
        <v>9</v>
      </c>
    </row>
    <row r="1554" spans="1:24" x14ac:dyDescent="0.2">
      <c r="A1554" s="15">
        <v>2022</v>
      </c>
      <c r="B1554" s="16">
        <v>28802</v>
      </c>
      <c r="C1554" s="17" t="s">
        <v>1346</v>
      </c>
      <c r="D1554" s="15" t="s">
        <v>39</v>
      </c>
      <c r="E1554" s="17" t="s">
        <v>40</v>
      </c>
      <c r="F1554" s="15" t="s">
        <v>25</v>
      </c>
      <c r="G1554" s="17" t="s">
        <v>160</v>
      </c>
      <c r="H1554" s="17" t="s">
        <v>41</v>
      </c>
      <c r="I1554" s="17" t="s">
        <v>32</v>
      </c>
      <c r="J1554" s="18">
        <v>0</v>
      </c>
      <c r="K1554" s="19">
        <v>0</v>
      </c>
      <c r="L1554" s="19">
        <v>0</v>
      </c>
      <c r="M1554" s="20">
        <v>7494</v>
      </c>
      <c r="N1554" s="21">
        <v>136044</v>
      </c>
      <c r="O1554" s="21">
        <v>16</v>
      </c>
      <c r="P1554" s="22">
        <v>3574</v>
      </c>
      <c r="Q1554" s="23">
        <v>70598</v>
      </c>
      <c r="R1554" s="23">
        <v>5</v>
      </c>
      <c r="S1554" s="24">
        <v>0</v>
      </c>
      <c r="T1554" s="25">
        <v>0</v>
      </c>
      <c r="U1554" s="25">
        <v>0</v>
      </c>
      <c r="V1554" s="18">
        <v>11068</v>
      </c>
      <c r="W1554" s="19">
        <v>206642</v>
      </c>
      <c r="X1554" s="19">
        <v>21</v>
      </c>
    </row>
    <row r="1555" spans="1:24" x14ac:dyDescent="0.2">
      <c r="A1555" s="15">
        <v>2022</v>
      </c>
      <c r="B1555" s="16">
        <v>28802</v>
      </c>
      <c r="C1555" s="17" t="s">
        <v>1346</v>
      </c>
      <c r="D1555" s="15" t="s">
        <v>39</v>
      </c>
      <c r="E1555" s="17" t="s">
        <v>40</v>
      </c>
      <c r="F1555" s="15" t="s">
        <v>25</v>
      </c>
      <c r="G1555" s="17" t="s">
        <v>30</v>
      </c>
      <c r="H1555" s="17" t="s">
        <v>41</v>
      </c>
      <c r="I1555" s="17" t="s">
        <v>32</v>
      </c>
      <c r="J1555" s="18">
        <v>0</v>
      </c>
      <c r="K1555" s="19">
        <v>0</v>
      </c>
      <c r="L1555" s="19">
        <v>0</v>
      </c>
      <c r="M1555" s="20">
        <v>7195</v>
      </c>
      <c r="N1555" s="21">
        <v>124211</v>
      </c>
      <c r="O1555" s="21">
        <v>39</v>
      </c>
      <c r="P1555" s="22">
        <v>2206</v>
      </c>
      <c r="Q1555" s="23">
        <v>38825</v>
      </c>
      <c r="R1555" s="23">
        <v>8</v>
      </c>
      <c r="S1555" s="24">
        <v>0</v>
      </c>
      <c r="T1555" s="25">
        <v>0</v>
      </c>
      <c r="U1555" s="25">
        <v>0</v>
      </c>
      <c r="V1555" s="18">
        <v>9401</v>
      </c>
      <c r="W1555" s="19">
        <v>163036</v>
      </c>
      <c r="X1555" s="19">
        <v>47</v>
      </c>
    </row>
    <row r="1556" spans="1:24" x14ac:dyDescent="0.2">
      <c r="A1556" s="15">
        <v>2022</v>
      </c>
      <c r="B1556" s="16">
        <v>28802</v>
      </c>
      <c r="C1556" s="17" t="s">
        <v>1346</v>
      </c>
      <c r="D1556" s="15" t="s">
        <v>39</v>
      </c>
      <c r="E1556" s="17" t="s">
        <v>40</v>
      </c>
      <c r="F1556" s="15" t="s">
        <v>25</v>
      </c>
      <c r="G1556" s="17" t="s">
        <v>439</v>
      </c>
      <c r="H1556" s="17" t="s">
        <v>41</v>
      </c>
      <c r="I1556" s="17" t="s">
        <v>794</v>
      </c>
      <c r="J1556" s="18">
        <v>0</v>
      </c>
      <c r="K1556" s="19">
        <v>0</v>
      </c>
      <c r="L1556" s="19">
        <v>0</v>
      </c>
      <c r="M1556" s="20">
        <v>395</v>
      </c>
      <c r="N1556" s="21">
        <v>13104</v>
      </c>
      <c r="O1556" s="21">
        <v>1</v>
      </c>
      <c r="P1556" s="22">
        <v>34739</v>
      </c>
      <c r="Q1556" s="23">
        <v>466216</v>
      </c>
      <c r="R1556" s="23">
        <v>5</v>
      </c>
      <c r="S1556" s="24">
        <v>0</v>
      </c>
      <c r="T1556" s="25">
        <v>0</v>
      </c>
      <c r="U1556" s="25">
        <v>0</v>
      </c>
      <c r="V1556" s="18">
        <v>35134</v>
      </c>
      <c r="W1556" s="19">
        <v>479320</v>
      </c>
      <c r="X1556" s="19">
        <v>6</v>
      </c>
    </row>
    <row r="1557" spans="1:24" x14ac:dyDescent="0.2">
      <c r="A1557" s="15">
        <v>2022</v>
      </c>
      <c r="B1557" s="16">
        <v>28802</v>
      </c>
      <c r="C1557" s="17" t="s">
        <v>1346</v>
      </c>
      <c r="D1557" s="15" t="s">
        <v>39</v>
      </c>
      <c r="E1557" s="17" t="s">
        <v>40</v>
      </c>
      <c r="F1557" s="15" t="s">
        <v>25</v>
      </c>
      <c r="G1557" s="17" t="s">
        <v>122</v>
      </c>
      <c r="H1557" s="17" t="s">
        <v>41</v>
      </c>
      <c r="I1557" s="17" t="s">
        <v>32</v>
      </c>
      <c r="J1557" s="18">
        <v>0</v>
      </c>
      <c r="K1557" s="19">
        <v>0</v>
      </c>
      <c r="L1557" s="19">
        <v>0</v>
      </c>
      <c r="M1557" s="20">
        <v>18600</v>
      </c>
      <c r="N1557" s="21">
        <v>199857</v>
      </c>
      <c r="O1557" s="21">
        <v>62</v>
      </c>
      <c r="P1557" s="22">
        <v>3001</v>
      </c>
      <c r="Q1557" s="23">
        <v>35124</v>
      </c>
      <c r="R1557" s="23">
        <v>13</v>
      </c>
      <c r="S1557" s="24">
        <v>0</v>
      </c>
      <c r="T1557" s="25">
        <v>0</v>
      </c>
      <c r="U1557" s="25">
        <v>0</v>
      </c>
      <c r="V1557" s="18">
        <v>21601</v>
      </c>
      <c r="W1557" s="19">
        <v>234981</v>
      </c>
      <c r="X1557" s="19">
        <v>75</v>
      </c>
    </row>
    <row r="1558" spans="1:24" x14ac:dyDescent="0.2">
      <c r="A1558" s="15">
        <v>2022</v>
      </c>
      <c r="B1558" s="16">
        <v>28802</v>
      </c>
      <c r="C1558" s="17" t="s">
        <v>1346</v>
      </c>
      <c r="D1558" s="15" t="s">
        <v>39</v>
      </c>
      <c r="E1558" s="17" t="s">
        <v>40</v>
      </c>
      <c r="F1558" s="15" t="s">
        <v>25</v>
      </c>
      <c r="G1558" s="17" t="s">
        <v>161</v>
      </c>
      <c r="H1558" s="17" t="s">
        <v>41</v>
      </c>
      <c r="I1558" s="17" t="s">
        <v>32</v>
      </c>
      <c r="J1558" s="18">
        <v>0</v>
      </c>
      <c r="K1558" s="19">
        <v>0</v>
      </c>
      <c r="L1558" s="19">
        <v>0</v>
      </c>
      <c r="M1558" s="20">
        <v>2931</v>
      </c>
      <c r="N1558" s="21">
        <v>66314</v>
      </c>
      <c r="O1558" s="21">
        <v>14</v>
      </c>
      <c r="P1558" s="22">
        <v>2157</v>
      </c>
      <c r="Q1558" s="23">
        <v>54056</v>
      </c>
      <c r="R1558" s="23">
        <v>14</v>
      </c>
      <c r="S1558" s="24">
        <v>0</v>
      </c>
      <c r="T1558" s="25">
        <v>0</v>
      </c>
      <c r="U1558" s="25">
        <v>0</v>
      </c>
      <c r="V1558" s="18">
        <v>5088</v>
      </c>
      <c r="W1558" s="19">
        <v>120370</v>
      </c>
      <c r="X1558" s="19">
        <v>28</v>
      </c>
    </row>
    <row r="1559" spans="1:24" x14ac:dyDescent="0.2">
      <c r="A1559" s="15">
        <v>2022</v>
      </c>
      <c r="B1559" s="16">
        <v>28802</v>
      </c>
      <c r="C1559" s="17" t="s">
        <v>1346</v>
      </c>
      <c r="D1559" s="15" t="s">
        <v>39</v>
      </c>
      <c r="E1559" s="17" t="s">
        <v>40</v>
      </c>
      <c r="F1559" s="15" t="s">
        <v>25</v>
      </c>
      <c r="G1559" s="17" t="s">
        <v>44</v>
      </c>
      <c r="H1559" s="17" t="s">
        <v>41</v>
      </c>
      <c r="I1559" s="17" t="s">
        <v>32</v>
      </c>
      <c r="J1559" s="18">
        <v>0</v>
      </c>
      <c r="K1559" s="19">
        <v>0</v>
      </c>
      <c r="L1559" s="19">
        <v>0</v>
      </c>
      <c r="M1559" s="20">
        <v>78256</v>
      </c>
      <c r="N1559" s="21">
        <v>1318785</v>
      </c>
      <c r="O1559" s="21">
        <v>248</v>
      </c>
      <c r="P1559" s="22">
        <v>43654</v>
      </c>
      <c r="Q1559" s="23">
        <v>816418</v>
      </c>
      <c r="R1559" s="23">
        <v>80</v>
      </c>
      <c r="S1559" s="24">
        <v>0</v>
      </c>
      <c r="T1559" s="25">
        <v>0</v>
      </c>
      <c r="U1559" s="25">
        <v>0</v>
      </c>
      <c r="V1559" s="18">
        <v>121910</v>
      </c>
      <c r="W1559" s="19">
        <v>2135203</v>
      </c>
      <c r="X1559" s="19">
        <v>328</v>
      </c>
    </row>
    <row r="1560" spans="1:24" x14ac:dyDescent="0.2">
      <c r="A1560" s="15">
        <v>2022</v>
      </c>
      <c r="B1560" s="16">
        <v>28802</v>
      </c>
      <c r="C1560" s="17" t="s">
        <v>1346</v>
      </c>
      <c r="D1560" s="15" t="s">
        <v>91</v>
      </c>
      <c r="E1560" s="17" t="s">
        <v>24</v>
      </c>
      <c r="F1560" s="15" t="s">
        <v>25</v>
      </c>
      <c r="G1560" s="17" t="s">
        <v>92</v>
      </c>
      <c r="H1560" s="17" t="s">
        <v>41</v>
      </c>
      <c r="I1560" s="17" t="s">
        <v>93</v>
      </c>
      <c r="J1560" s="18">
        <v>0</v>
      </c>
      <c r="K1560" s="19">
        <v>0</v>
      </c>
      <c r="L1560" s="19">
        <v>0</v>
      </c>
      <c r="M1560" s="20">
        <v>0</v>
      </c>
      <c r="N1560" s="21">
        <v>0</v>
      </c>
      <c r="O1560" s="21">
        <v>0</v>
      </c>
      <c r="P1560" s="22">
        <v>2305</v>
      </c>
      <c r="Q1560" s="23">
        <v>52024</v>
      </c>
      <c r="R1560" s="23">
        <v>4</v>
      </c>
      <c r="S1560" s="24">
        <v>0</v>
      </c>
      <c r="T1560" s="25">
        <v>0</v>
      </c>
      <c r="U1560" s="25">
        <v>0</v>
      </c>
      <c r="V1560" s="18">
        <v>2305</v>
      </c>
      <c r="W1560" s="19">
        <v>52024</v>
      </c>
      <c r="X1560" s="19">
        <v>4</v>
      </c>
    </row>
    <row r="1561" spans="1:24" x14ac:dyDescent="0.2">
      <c r="A1561" s="15">
        <v>2022</v>
      </c>
      <c r="B1561" s="16">
        <v>28978</v>
      </c>
      <c r="C1561" s="17" t="s">
        <v>1347</v>
      </c>
      <c r="D1561" s="15" t="s">
        <v>23</v>
      </c>
      <c r="E1561" s="17" t="s">
        <v>24</v>
      </c>
      <c r="F1561" s="15" t="s">
        <v>25</v>
      </c>
      <c r="G1561" s="17" t="s">
        <v>92</v>
      </c>
      <c r="H1561" s="17" t="s">
        <v>27</v>
      </c>
      <c r="I1561" s="17" t="s">
        <v>93</v>
      </c>
      <c r="J1561" s="18">
        <v>26875</v>
      </c>
      <c r="K1561" s="19">
        <v>264227</v>
      </c>
      <c r="L1561" s="19">
        <v>21873</v>
      </c>
      <c r="M1561" s="20">
        <v>34944</v>
      </c>
      <c r="N1561" s="21">
        <v>395007</v>
      </c>
      <c r="O1561" s="21">
        <v>3617</v>
      </c>
      <c r="P1561" s="22">
        <v>214</v>
      </c>
      <c r="Q1561" s="23">
        <v>2575</v>
      </c>
      <c r="R1561" s="23">
        <v>2</v>
      </c>
      <c r="S1561" s="24" t="s">
        <v>37</v>
      </c>
      <c r="T1561" s="25" t="s">
        <v>37</v>
      </c>
      <c r="U1561" s="25" t="s">
        <v>37</v>
      </c>
      <c r="V1561" s="18">
        <v>62033</v>
      </c>
      <c r="W1561" s="19">
        <v>661809</v>
      </c>
      <c r="X1561" s="19">
        <v>25492</v>
      </c>
    </row>
    <row r="1562" spans="1:24" x14ac:dyDescent="0.2">
      <c r="A1562" s="15">
        <v>2022</v>
      </c>
      <c r="B1562" s="16">
        <v>30518</v>
      </c>
      <c r="C1562" s="17" t="s">
        <v>1348</v>
      </c>
      <c r="D1562" s="15" t="s">
        <v>23</v>
      </c>
      <c r="E1562" s="17" t="s">
        <v>24</v>
      </c>
      <c r="F1562" s="15" t="s">
        <v>25</v>
      </c>
      <c r="G1562" s="17" t="s">
        <v>50</v>
      </c>
      <c r="H1562" s="17" t="s">
        <v>153</v>
      </c>
      <c r="I1562" s="17" t="s">
        <v>52</v>
      </c>
      <c r="J1562" s="18">
        <v>53107</v>
      </c>
      <c r="K1562" s="19">
        <v>355935</v>
      </c>
      <c r="L1562" s="19">
        <v>27889</v>
      </c>
      <c r="M1562" s="20">
        <v>21037</v>
      </c>
      <c r="N1562" s="21">
        <v>190974</v>
      </c>
      <c r="O1562" s="21">
        <v>1826</v>
      </c>
      <c r="P1562" s="22">
        <v>8772</v>
      </c>
      <c r="Q1562" s="23">
        <v>220486</v>
      </c>
      <c r="R1562" s="23">
        <v>367</v>
      </c>
      <c r="S1562" s="24" t="s">
        <v>37</v>
      </c>
      <c r="T1562" s="25" t="s">
        <v>37</v>
      </c>
      <c r="U1562" s="25" t="s">
        <v>37</v>
      </c>
      <c r="V1562" s="18">
        <v>82916</v>
      </c>
      <c r="W1562" s="19">
        <v>767395</v>
      </c>
      <c r="X1562" s="19">
        <v>30082</v>
      </c>
    </row>
    <row r="1563" spans="1:24" x14ac:dyDescent="0.2">
      <c r="A1563" s="15">
        <v>2022</v>
      </c>
      <c r="B1563" s="16">
        <v>31833</v>
      </c>
      <c r="C1563" s="17" t="s">
        <v>1349</v>
      </c>
      <c r="D1563" s="15" t="s">
        <v>23</v>
      </c>
      <c r="E1563" s="17" t="s">
        <v>24</v>
      </c>
      <c r="F1563" s="15" t="s">
        <v>25</v>
      </c>
      <c r="G1563" s="17" t="s">
        <v>142</v>
      </c>
      <c r="H1563" s="17" t="s">
        <v>31</v>
      </c>
      <c r="I1563" s="17" t="s">
        <v>55</v>
      </c>
      <c r="J1563" s="18">
        <v>22037.3</v>
      </c>
      <c r="K1563" s="19">
        <v>164475</v>
      </c>
      <c r="L1563" s="19">
        <v>10695</v>
      </c>
      <c r="M1563" s="20">
        <v>1943.8</v>
      </c>
      <c r="N1563" s="21">
        <v>14749</v>
      </c>
      <c r="O1563" s="21">
        <v>560</v>
      </c>
      <c r="P1563" s="22">
        <v>63</v>
      </c>
      <c r="Q1563" s="23">
        <v>732</v>
      </c>
      <c r="R1563" s="23">
        <v>1</v>
      </c>
      <c r="S1563" s="24" t="s">
        <v>37</v>
      </c>
      <c r="T1563" s="25" t="s">
        <v>37</v>
      </c>
      <c r="U1563" s="25" t="s">
        <v>37</v>
      </c>
      <c r="V1563" s="18">
        <v>24044.1</v>
      </c>
      <c r="W1563" s="19">
        <v>179956</v>
      </c>
      <c r="X1563" s="19">
        <v>11256</v>
      </c>
    </row>
    <row r="1564" spans="1:24" x14ac:dyDescent="0.2">
      <c r="A1564" s="15">
        <v>2022</v>
      </c>
      <c r="B1564" s="16">
        <v>31833</v>
      </c>
      <c r="C1564" s="17" t="s">
        <v>1349</v>
      </c>
      <c r="D1564" s="15" t="s">
        <v>23</v>
      </c>
      <c r="E1564" s="17" t="s">
        <v>24</v>
      </c>
      <c r="F1564" s="15" t="s">
        <v>25</v>
      </c>
      <c r="G1564" s="17" t="s">
        <v>65</v>
      </c>
      <c r="H1564" s="17" t="s">
        <v>31</v>
      </c>
      <c r="I1564" s="17" t="s">
        <v>55</v>
      </c>
      <c r="J1564" s="18">
        <v>50079</v>
      </c>
      <c r="K1564" s="19">
        <v>367000</v>
      </c>
      <c r="L1564" s="19">
        <v>26394</v>
      </c>
      <c r="M1564" s="20">
        <v>7602.3</v>
      </c>
      <c r="N1564" s="21">
        <v>60084</v>
      </c>
      <c r="O1564" s="21">
        <v>2175</v>
      </c>
      <c r="P1564" s="22">
        <v>2496.9</v>
      </c>
      <c r="Q1564" s="23">
        <v>27132</v>
      </c>
      <c r="R1564" s="23">
        <v>3</v>
      </c>
      <c r="S1564" s="24" t="s">
        <v>37</v>
      </c>
      <c r="T1564" s="25" t="s">
        <v>37</v>
      </c>
      <c r="U1564" s="25" t="s">
        <v>37</v>
      </c>
      <c r="V1564" s="18">
        <v>60178.2</v>
      </c>
      <c r="W1564" s="19">
        <v>454216</v>
      </c>
      <c r="X1564" s="19">
        <v>28572</v>
      </c>
    </row>
    <row r="1565" spans="1:24" x14ac:dyDescent="0.2">
      <c r="A1565" s="15">
        <v>2022</v>
      </c>
      <c r="B1565" s="16">
        <v>38084</v>
      </c>
      <c r="C1565" s="17" t="s">
        <v>1350</v>
      </c>
      <c r="D1565" s="15" t="s">
        <v>23</v>
      </c>
      <c r="E1565" s="17" t="s">
        <v>24</v>
      </c>
      <c r="F1565" s="15" t="s">
        <v>25</v>
      </c>
      <c r="G1565" s="17" t="s">
        <v>82</v>
      </c>
      <c r="H1565" s="17" t="s">
        <v>31</v>
      </c>
      <c r="I1565" s="17" t="s">
        <v>36</v>
      </c>
      <c r="J1565" s="18">
        <v>157935.1</v>
      </c>
      <c r="K1565" s="19">
        <v>929559</v>
      </c>
      <c r="L1565" s="19">
        <v>118922</v>
      </c>
      <c r="M1565" s="20">
        <v>27458.9</v>
      </c>
      <c r="N1565" s="21">
        <v>184234</v>
      </c>
      <c r="O1565" s="21">
        <v>11065</v>
      </c>
      <c r="P1565" s="22">
        <v>46171.199999999997</v>
      </c>
      <c r="Q1565" s="23">
        <v>531883</v>
      </c>
      <c r="R1565" s="23">
        <v>304</v>
      </c>
      <c r="S1565" s="24" t="s">
        <v>37</v>
      </c>
      <c r="T1565" s="25" t="s">
        <v>37</v>
      </c>
      <c r="U1565" s="25" t="s">
        <v>37</v>
      </c>
      <c r="V1565" s="18">
        <v>231565.2</v>
      </c>
      <c r="W1565" s="19">
        <v>1645676</v>
      </c>
      <c r="X1565" s="19">
        <v>130291</v>
      </c>
    </row>
    <row r="1566" spans="1:24" x14ac:dyDescent="0.2">
      <c r="A1566" s="15">
        <v>2022</v>
      </c>
      <c r="B1566" s="16">
        <v>40036</v>
      </c>
      <c r="C1566" s="17" t="s">
        <v>1351</v>
      </c>
      <c r="D1566" s="15" t="s">
        <v>23</v>
      </c>
      <c r="E1566" s="17" t="s">
        <v>24</v>
      </c>
      <c r="F1566" s="15" t="s">
        <v>25</v>
      </c>
      <c r="G1566" s="17" t="s">
        <v>35</v>
      </c>
      <c r="H1566" s="17" t="s">
        <v>51</v>
      </c>
      <c r="I1566" s="17" t="s">
        <v>36</v>
      </c>
      <c r="J1566" s="18">
        <v>868.1</v>
      </c>
      <c r="K1566" s="19">
        <v>4747</v>
      </c>
      <c r="L1566" s="19">
        <v>588</v>
      </c>
      <c r="M1566" s="20">
        <v>1075</v>
      </c>
      <c r="N1566" s="21">
        <v>6350</v>
      </c>
      <c r="O1566" s="21">
        <v>139</v>
      </c>
      <c r="P1566" s="22">
        <v>215</v>
      </c>
      <c r="Q1566" s="23">
        <v>1259</v>
      </c>
      <c r="R1566" s="23">
        <v>31</v>
      </c>
      <c r="S1566" s="24">
        <v>0</v>
      </c>
      <c r="T1566" s="25">
        <v>0</v>
      </c>
      <c r="U1566" s="25">
        <v>0</v>
      </c>
      <c r="V1566" s="18">
        <v>2158.1</v>
      </c>
      <c r="W1566" s="19">
        <v>12356</v>
      </c>
      <c r="X1566" s="19">
        <v>758</v>
      </c>
    </row>
    <row r="1567" spans="1:24" x14ac:dyDescent="0.2">
      <c r="A1567" s="15">
        <v>2022</v>
      </c>
      <c r="B1567" s="16">
        <v>40127</v>
      </c>
      <c r="C1567" s="17" t="s">
        <v>1352</v>
      </c>
      <c r="D1567" s="15" t="s">
        <v>23</v>
      </c>
      <c r="E1567" s="17" t="s">
        <v>24</v>
      </c>
      <c r="F1567" s="15" t="s">
        <v>25</v>
      </c>
      <c r="G1567" s="17" t="s">
        <v>54</v>
      </c>
      <c r="H1567" s="17" t="s">
        <v>31</v>
      </c>
      <c r="I1567" s="17" t="s">
        <v>55</v>
      </c>
      <c r="J1567" s="18">
        <v>30929</v>
      </c>
      <c r="K1567" s="19">
        <v>220519</v>
      </c>
      <c r="L1567" s="19">
        <v>18703</v>
      </c>
      <c r="M1567" s="20">
        <v>5063</v>
      </c>
      <c r="N1567" s="21">
        <v>37315</v>
      </c>
      <c r="O1567" s="21">
        <v>1784</v>
      </c>
      <c r="P1567" s="22">
        <v>2692</v>
      </c>
      <c r="Q1567" s="23">
        <v>22718</v>
      </c>
      <c r="R1567" s="23">
        <v>58</v>
      </c>
      <c r="S1567" s="24" t="s">
        <v>37</v>
      </c>
      <c r="T1567" s="25" t="s">
        <v>37</v>
      </c>
      <c r="U1567" s="25" t="s">
        <v>37</v>
      </c>
      <c r="V1567" s="18">
        <v>38684</v>
      </c>
      <c r="W1567" s="19">
        <v>280552</v>
      </c>
      <c r="X1567" s="19">
        <v>20545</v>
      </c>
    </row>
    <row r="1568" spans="1:24" x14ac:dyDescent="0.2">
      <c r="A1568" s="15">
        <v>2022</v>
      </c>
      <c r="B1568" s="16">
        <v>40165</v>
      </c>
      <c r="C1568" s="17" t="s">
        <v>1353</v>
      </c>
      <c r="D1568" s="15" t="s">
        <v>23</v>
      </c>
      <c r="E1568" s="17" t="s">
        <v>24</v>
      </c>
      <c r="F1568" s="15" t="s">
        <v>25</v>
      </c>
      <c r="G1568" s="17" t="s">
        <v>50</v>
      </c>
      <c r="H1568" s="17" t="s">
        <v>31</v>
      </c>
      <c r="I1568" s="17" t="s">
        <v>196</v>
      </c>
      <c r="J1568" s="18">
        <v>2701.9</v>
      </c>
      <c r="K1568" s="19">
        <v>33267</v>
      </c>
      <c r="L1568" s="19">
        <v>2626</v>
      </c>
      <c r="M1568" s="20">
        <v>871.7</v>
      </c>
      <c r="N1568" s="21">
        <v>11565</v>
      </c>
      <c r="O1568" s="21">
        <v>327</v>
      </c>
      <c r="P1568" s="22" t="s">
        <v>37</v>
      </c>
      <c r="Q1568" s="23" t="s">
        <v>37</v>
      </c>
      <c r="R1568" s="23" t="s">
        <v>37</v>
      </c>
      <c r="S1568" s="24" t="s">
        <v>37</v>
      </c>
      <c r="T1568" s="25" t="s">
        <v>37</v>
      </c>
      <c r="U1568" s="25" t="s">
        <v>37</v>
      </c>
      <c r="V1568" s="18">
        <v>3573.6</v>
      </c>
      <c r="W1568" s="19">
        <v>44832</v>
      </c>
      <c r="X1568" s="19">
        <v>2953</v>
      </c>
    </row>
    <row r="1569" spans="1:24" x14ac:dyDescent="0.2">
      <c r="A1569" s="15">
        <v>2022</v>
      </c>
      <c r="B1569" s="16">
        <v>40165</v>
      </c>
      <c r="C1569" s="17" t="s">
        <v>1353</v>
      </c>
      <c r="D1569" s="15" t="s">
        <v>23</v>
      </c>
      <c r="E1569" s="17" t="s">
        <v>24</v>
      </c>
      <c r="F1569" s="15" t="s">
        <v>25</v>
      </c>
      <c r="G1569" s="17" t="s">
        <v>195</v>
      </c>
      <c r="H1569" s="17" t="s">
        <v>31</v>
      </c>
      <c r="I1569" s="17" t="s">
        <v>196</v>
      </c>
      <c r="J1569" s="18">
        <v>29574.799999999999</v>
      </c>
      <c r="K1569" s="19">
        <v>388819</v>
      </c>
      <c r="L1569" s="19">
        <v>23595</v>
      </c>
      <c r="M1569" s="20">
        <v>14342.4</v>
      </c>
      <c r="N1569" s="21">
        <v>217858</v>
      </c>
      <c r="O1569" s="21">
        <v>2869</v>
      </c>
      <c r="P1569" s="22">
        <v>1584.8</v>
      </c>
      <c r="Q1569" s="23">
        <v>22658</v>
      </c>
      <c r="R1569" s="23">
        <v>1</v>
      </c>
      <c r="S1569" s="24" t="s">
        <v>37</v>
      </c>
      <c r="T1569" s="25" t="s">
        <v>37</v>
      </c>
      <c r="U1569" s="25" t="s">
        <v>37</v>
      </c>
      <c r="V1569" s="18">
        <v>45502</v>
      </c>
      <c r="W1569" s="19">
        <v>629335</v>
      </c>
      <c r="X1569" s="19">
        <v>26465</v>
      </c>
    </row>
    <row r="1570" spans="1:24" x14ac:dyDescent="0.2">
      <c r="A1570" s="15">
        <v>2022</v>
      </c>
      <c r="B1570" s="16">
        <v>40166</v>
      </c>
      <c r="C1570" s="17" t="s">
        <v>1354</v>
      </c>
      <c r="D1570" s="15" t="s">
        <v>23</v>
      </c>
      <c r="E1570" s="17" t="s">
        <v>24</v>
      </c>
      <c r="F1570" s="15" t="s">
        <v>25</v>
      </c>
      <c r="G1570" s="17" t="s">
        <v>98</v>
      </c>
      <c r="H1570" s="17" t="s">
        <v>31</v>
      </c>
      <c r="I1570" s="17" t="s">
        <v>28</v>
      </c>
      <c r="J1570" s="18">
        <v>35968</v>
      </c>
      <c r="K1570" s="19">
        <v>318556</v>
      </c>
      <c r="L1570" s="19">
        <v>18796</v>
      </c>
      <c r="M1570" s="20">
        <v>16664</v>
      </c>
      <c r="N1570" s="21">
        <v>142063</v>
      </c>
      <c r="O1570" s="21">
        <v>3405</v>
      </c>
      <c r="P1570" s="22">
        <v>3748</v>
      </c>
      <c r="Q1570" s="23">
        <v>57223</v>
      </c>
      <c r="R1570" s="23">
        <v>4</v>
      </c>
      <c r="S1570" s="24">
        <v>0</v>
      </c>
      <c r="T1570" s="25">
        <v>0</v>
      </c>
      <c r="U1570" s="25">
        <v>0</v>
      </c>
      <c r="V1570" s="18">
        <v>56380</v>
      </c>
      <c r="W1570" s="19">
        <v>517842</v>
      </c>
      <c r="X1570" s="19">
        <v>22205</v>
      </c>
    </row>
    <row r="1571" spans="1:24" x14ac:dyDescent="0.2">
      <c r="A1571" s="15">
        <v>2022</v>
      </c>
      <c r="B1571" s="16">
        <v>40167</v>
      </c>
      <c r="C1571" s="17" t="s">
        <v>1355</v>
      </c>
      <c r="D1571" s="15" t="s">
        <v>23</v>
      </c>
      <c r="E1571" s="17" t="s">
        <v>24</v>
      </c>
      <c r="F1571" s="15" t="s">
        <v>25</v>
      </c>
      <c r="G1571" s="17" t="s">
        <v>44</v>
      </c>
      <c r="H1571" s="17" t="s">
        <v>31</v>
      </c>
      <c r="I1571" s="17" t="s">
        <v>32</v>
      </c>
      <c r="J1571" s="18">
        <v>15543</v>
      </c>
      <c r="K1571" s="19">
        <v>129164</v>
      </c>
      <c r="L1571" s="19">
        <v>12348</v>
      </c>
      <c r="M1571" s="20">
        <v>5518</v>
      </c>
      <c r="N1571" s="21">
        <v>52610</v>
      </c>
      <c r="O1571" s="21">
        <v>1505</v>
      </c>
      <c r="P1571" s="22">
        <v>1356</v>
      </c>
      <c r="Q1571" s="23">
        <v>15242</v>
      </c>
      <c r="R1571" s="23">
        <v>3</v>
      </c>
      <c r="S1571" s="24" t="s">
        <v>37</v>
      </c>
      <c r="T1571" s="25" t="s">
        <v>37</v>
      </c>
      <c r="U1571" s="25" t="s">
        <v>37</v>
      </c>
      <c r="V1571" s="18">
        <v>22417</v>
      </c>
      <c r="W1571" s="19">
        <v>197016</v>
      </c>
      <c r="X1571" s="19">
        <v>13856</v>
      </c>
    </row>
    <row r="1572" spans="1:24" x14ac:dyDescent="0.2">
      <c r="A1572" s="15">
        <v>2022</v>
      </c>
      <c r="B1572" s="16">
        <v>40212</v>
      </c>
      <c r="C1572" s="17" t="s">
        <v>1356</v>
      </c>
      <c r="D1572" s="15" t="s">
        <v>23</v>
      </c>
      <c r="E1572" s="17" t="s">
        <v>24</v>
      </c>
      <c r="F1572" s="15" t="s">
        <v>25</v>
      </c>
      <c r="G1572" s="17" t="s">
        <v>65</v>
      </c>
      <c r="H1572" s="17" t="s">
        <v>31</v>
      </c>
      <c r="I1572" s="17" t="s">
        <v>55</v>
      </c>
      <c r="J1572" s="18">
        <v>115976.1</v>
      </c>
      <c r="K1572" s="19">
        <v>884946</v>
      </c>
      <c r="L1572" s="19">
        <v>64493</v>
      </c>
      <c r="M1572" s="20">
        <v>9736.4</v>
      </c>
      <c r="N1572" s="21">
        <v>70623</v>
      </c>
      <c r="O1572" s="21">
        <v>3740</v>
      </c>
      <c r="P1572" s="22">
        <v>34567.300000000003</v>
      </c>
      <c r="Q1572" s="23">
        <v>324388</v>
      </c>
      <c r="R1572" s="23">
        <v>3326</v>
      </c>
      <c r="S1572" s="24" t="s">
        <v>37</v>
      </c>
      <c r="T1572" s="25" t="s">
        <v>37</v>
      </c>
      <c r="U1572" s="25" t="s">
        <v>37</v>
      </c>
      <c r="V1572" s="18">
        <v>160279.79999999999</v>
      </c>
      <c r="W1572" s="19">
        <v>1279957</v>
      </c>
      <c r="X1572" s="19">
        <v>71559</v>
      </c>
    </row>
    <row r="1573" spans="1:24" x14ac:dyDescent="0.2">
      <c r="A1573" s="15">
        <v>2022</v>
      </c>
      <c r="B1573" s="16">
        <v>40220</v>
      </c>
      <c r="C1573" s="17" t="s">
        <v>1357</v>
      </c>
      <c r="D1573" s="15" t="s">
        <v>23</v>
      </c>
      <c r="E1573" s="17" t="s">
        <v>24</v>
      </c>
      <c r="F1573" s="15" t="s">
        <v>25</v>
      </c>
      <c r="G1573" s="17" t="s">
        <v>44</v>
      </c>
      <c r="H1573" s="17" t="s">
        <v>31</v>
      </c>
      <c r="I1573" s="17" t="s">
        <v>32</v>
      </c>
      <c r="J1573" s="18">
        <v>56037</v>
      </c>
      <c r="K1573" s="19">
        <v>452512</v>
      </c>
      <c r="L1573" s="19">
        <v>31489</v>
      </c>
      <c r="M1573" s="20">
        <v>9750</v>
      </c>
      <c r="N1573" s="21">
        <v>85302</v>
      </c>
      <c r="O1573" s="21">
        <v>2198</v>
      </c>
      <c r="P1573" s="22">
        <v>3334</v>
      </c>
      <c r="Q1573" s="23">
        <v>37276</v>
      </c>
      <c r="R1573" s="23">
        <v>13</v>
      </c>
      <c r="S1573" s="24" t="s">
        <v>37</v>
      </c>
      <c r="T1573" s="25" t="s">
        <v>37</v>
      </c>
      <c r="U1573" s="25" t="s">
        <v>37</v>
      </c>
      <c r="V1573" s="18">
        <v>69121</v>
      </c>
      <c r="W1573" s="19">
        <v>575090</v>
      </c>
      <c r="X1573" s="19">
        <v>33700</v>
      </c>
    </row>
    <row r="1574" spans="1:24" x14ac:dyDescent="0.2">
      <c r="A1574" s="15">
        <v>2022</v>
      </c>
      <c r="B1574" s="16">
        <v>40221</v>
      </c>
      <c r="C1574" s="17" t="s">
        <v>1358</v>
      </c>
      <c r="D1574" s="15" t="s">
        <v>23</v>
      </c>
      <c r="E1574" s="17" t="s">
        <v>24</v>
      </c>
      <c r="F1574" s="15" t="s">
        <v>25</v>
      </c>
      <c r="G1574" s="17" t="s">
        <v>44</v>
      </c>
      <c r="H1574" s="17" t="s">
        <v>31</v>
      </c>
      <c r="I1574" s="17" t="s">
        <v>32</v>
      </c>
      <c r="J1574" s="18">
        <v>13005</v>
      </c>
      <c r="K1574" s="19">
        <v>105071</v>
      </c>
      <c r="L1574" s="19">
        <v>8789</v>
      </c>
      <c r="M1574" s="20">
        <v>3408</v>
      </c>
      <c r="N1574" s="21">
        <v>30561</v>
      </c>
      <c r="O1574" s="21">
        <v>730</v>
      </c>
      <c r="P1574" s="22">
        <v>11351</v>
      </c>
      <c r="Q1574" s="23">
        <v>174562</v>
      </c>
      <c r="R1574" s="23">
        <v>2</v>
      </c>
      <c r="S1574" s="24" t="s">
        <v>37</v>
      </c>
      <c r="T1574" s="25" t="s">
        <v>37</v>
      </c>
      <c r="U1574" s="25" t="s">
        <v>37</v>
      </c>
      <c r="V1574" s="18">
        <v>27764</v>
      </c>
      <c r="W1574" s="19">
        <v>310194</v>
      </c>
      <c r="X1574" s="19">
        <v>9521</v>
      </c>
    </row>
    <row r="1575" spans="1:24" x14ac:dyDescent="0.2">
      <c r="A1575" s="15">
        <v>2022</v>
      </c>
      <c r="B1575" s="16">
        <v>40222</v>
      </c>
      <c r="C1575" s="17" t="s">
        <v>1359</v>
      </c>
      <c r="D1575" s="15" t="s">
        <v>23</v>
      </c>
      <c r="E1575" s="17" t="s">
        <v>24</v>
      </c>
      <c r="F1575" s="15" t="s">
        <v>25</v>
      </c>
      <c r="G1575" s="17" t="s">
        <v>44</v>
      </c>
      <c r="H1575" s="17" t="s">
        <v>31</v>
      </c>
      <c r="I1575" s="17" t="s">
        <v>32</v>
      </c>
      <c r="J1575" s="18">
        <v>28663</v>
      </c>
      <c r="K1575" s="19">
        <v>219190</v>
      </c>
      <c r="L1575" s="19">
        <v>20172</v>
      </c>
      <c r="M1575" s="20">
        <v>8360</v>
      </c>
      <c r="N1575" s="21">
        <v>69979</v>
      </c>
      <c r="O1575" s="21">
        <v>3375</v>
      </c>
      <c r="P1575" s="22">
        <v>433</v>
      </c>
      <c r="Q1575" s="23">
        <v>4046</v>
      </c>
      <c r="R1575" s="23">
        <v>2</v>
      </c>
      <c r="S1575" s="24" t="s">
        <v>37</v>
      </c>
      <c r="T1575" s="25" t="s">
        <v>37</v>
      </c>
      <c r="U1575" s="25" t="s">
        <v>37</v>
      </c>
      <c r="V1575" s="18">
        <v>37456</v>
      </c>
      <c r="W1575" s="19">
        <v>293215</v>
      </c>
      <c r="X1575" s="19">
        <v>23549</v>
      </c>
    </row>
    <row r="1576" spans="1:24" x14ac:dyDescent="0.2">
      <c r="A1576" s="15">
        <v>2022</v>
      </c>
      <c r="B1576" s="16">
        <v>40224</v>
      </c>
      <c r="C1576" s="17" t="s">
        <v>1360</v>
      </c>
      <c r="D1576" s="15" t="s">
        <v>23</v>
      </c>
      <c r="E1576" s="17" t="s">
        <v>24</v>
      </c>
      <c r="F1576" s="15" t="s">
        <v>25</v>
      </c>
      <c r="G1576" s="17" t="s">
        <v>44</v>
      </c>
      <c r="H1576" s="17" t="s">
        <v>31</v>
      </c>
      <c r="I1576" s="17" t="s">
        <v>32</v>
      </c>
      <c r="J1576" s="18">
        <v>32627</v>
      </c>
      <c r="K1576" s="19">
        <v>224059</v>
      </c>
      <c r="L1576" s="19">
        <v>23574</v>
      </c>
      <c r="M1576" s="20">
        <v>8120</v>
      </c>
      <c r="N1576" s="21">
        <v>64859</v>
      </c>
      <c r="O1576" s="21">
        <v>1981</v>
      </c>
      <c r="P1576" s="22">
        <v>2184</v>
      </c>
      <c r="Q1576" s="23">
        <v>21766</v>
      </c>
      <c r="R1576" s="23">
        <v>9</v>
      </c>
      <c r="S1576" s="24" t="s">
        <v>37</v>
      </c>
      <c r="T1576" s="25" t="s">
        <v>37</v>
      </c>
      <c r="U1576" s="25" t="s">
        <v>37</v>
      </c>
      <c r="V1576" s="18">
        <v>42931</v>
      </c>
      <c r="W1576" s="19">
        <v>310684</v>
      </c>
      <c r="X1576" s="19">
        <v>25564</v>
      </c>
    </row>
    <row r="1577" spans="1:24" x14ac:dyDescent="0.2">
      <c r="A1577" s="15">
        <v>2022</v>
      </c>
      <c r="B1577" s="16">
        <v>40228</v>
      </c>
      <c r="C1577" s="17" t="s">
        <v>1361</v>
      </c>
      <c r="D1577" s="15" t="s">
        <v>23</v>
      </c>
      <c r="E1577" s="17" t="s">
        <v>24</v>
      </c>
      <c r="F1577" s="15" t="s">
        <v>25</v>
      </c>
      <c r="G1577" s="17" t="s">
        <v>33</v>
      </c>
      <c r="H1577" s="17" t="s">
        <v>31</v>
      </c>
      <c r="I1577" s="17" t="s">
        <v>32</v>
      </c>
      <c r="J1577" s="18">
        <v>320782.7</v>
      </c>
      <c r="K1577" s="19">
        <v>2404396</v>
      </c>
      <c r="L1577" s="19">
        <v>162816</v>
      </c>
      <c r="M1577" s="20">
        <v>44792.5</v>
      </c>
      <c r="N1577" s="21">
        <v>360213</v>
      </c>
      <c r="O1577" s="21">
        <v>10914</v>
      </c>
      <c r="P1577" s="22">
        <v>106905</v>
      </c>
      <c r="Q1577" s="23">
        <v>1156712</v>
      </c>
      <c r="R1577" s="23">
        <v>575</v>
      </c>
      <c r="S1577" s="24" t="s">
        <v>37</v>
      </c>
      <c r="T1577" s="25" t="s">
        <v>37</v>
      </c>
      <c r="U1577" s="25" t="s">
        <v>37</v>
      </c>
      <c r="V1577" s="18">
        <v>472480.2</v>
      </c>
      <c r="W1577" s="19">
        <v>3921321</v>
      </c>
      <c r="X1577" s="19">
        <v>174305</v>
      </c>
    </row>
    <row r="1578" spans="1:24" x14ac:dyDescent="0.2">
      <c r="A1578" s="15">
        <v>2022</v>
      </c>
      <c r="B1578" s="16">
        <v>40236</v>
      </c>
      <c r="C1578" s="17" t="s">
        <v>1362</v>
      </c>
      <c r="D1578" s="15" t="s">
        <v>23</v>
      </c>
      <c r="E1578" s="17" t="s">
        <v>24</v>
      </c>
      <c r="F1578" s="15" t="s">
        <v>25</v>
      </c>
      <c r="G1578" s="17" t="s">
        <v>98</v>
      </c>
      <c r="H1578" s="17" t="s">
        <v>31</v>
      </c>
      <c r="I1578" s="17" t="s">
        <v>28</v>
      </c>
      <c r="J1578" s="18">
        <v>18931</v>
      </c>
      <c r="K1578" s="19">
        <v>139115</v>
      </c>
      <c r="L1578" s="19">
        <v>8356</v>
      </c>
      <c r="M1578" s="20">
        <v>5287</v>
      </c>
      <c r="N1578" s="21">
        <v>32554</v>
      </c>
      <c r="O1578" s="21">
        <v>1722</v>
      </c>
      <c r="P1578" s="22">
        <v>0</v>
      </c>
      <c r="Q1578" s="23">
        <v>0</v>
      </c>
      <c r="R1578" s="23">
        <v>0</v>
      </c>
      <c r="S1578" s="24">
        <v>0</v>
      </c>
      <c r="T1578" s="25">
        <v>0</v>
      </c>
      <c r="U1578" s="25">
        <v>0</v>
      </c>
      <c r="V1578" s="18">
        <v>24218</v>
      </c>
      <c r="W1578" s="19">
        <v>171669</v>
      </c>
      <c r="X1578" s="19">
        <v>10078</v>
      </c>
    </row>
    <row r="1579" spans="1:24" x14ac:dyDescent="0.2">
      <c r="A1579" s="15">
        <v>2022</v>
      </c>
      <c r="B1579" s="16">
        <v>40289</v>
      </c>
      <c r="C1579" s="17" t="s">
        <v>1363</v>
      </c>
      <c r="D1579" s="15" t="s">
        <v>23</v>
      </c>
      <c r="E1579" s="17" t="s">
        <v>24</v>
      </c>
      <c r="F1579" s="15" t="s">
        <v>25</v>
      </c>
      <c r="G1579" s="17" t="s">
        <v>44</v>
      </c>
      <c r="H1579" s="17" t="s">
        <v>31</v>
      </c>
      <c r="I1579" s="17" t="s">
        <v>32</v>
      </c>
      <c r="J1579" s="18">
        <v>24886</v>
      </c>
      <c r="K1579" s="19">
        <v>179265</v>
      </c>
      <c r="L1579" s="19">
        <v>17257</v>
      </c>
      <c r="M1579" s="20">
        <v>7024</v>
      </c>
      <c r="N1579" s="21">
        <v>66950</v>
      </c>
      <c r="O1579" s="21">
        <v>1758</v>
      </c>
      <c r="P1579" s="22">
        <v>6496</v>
      </c>
      <c r="Q1579" s="23">
        <v>120958</v>
      </c>
      <c r="R1579" s="23">
        <v>4</v>
      </c>
      <c r="S1579" s="24" t="s">
        <v>37</v>
      </c>
      <c r="T1579" s="25" t="s">
        <v>37</v>
      </c>
      <c r="U1579" s="25" t="s">
        <v>37</v>
      </c>
      <c r="V1579" s="18">
        <v>38406</v>
      </c>
      <c r="W1579" s="19">
        <v>367173</v>
      </c>
      <c r="X1579" s="19">
        <v>19019</v>
      </c>
    </row>
    <row r="1580" spans="1:24" x14ac:dyDescent="0.2">
      <c r="A1580" s="15">
        <v>2022</v>
      </c>
      <c r="B1580" s="16">
        <v>40290</v>
      </c>
      <c r="C1580" s="17" t="s">
        <v>1364</v>
      </c>
      <c r="D1580" s="15" t="s">
        <v>23</v>
      </c>
      <c r="E1580" s="17" t="s">
        <v>24</v>
      </c>
      <c r="F1580" s="15" t="s">
        <v>25</v>
      </c>
      <c r="G1580" s="17" t="s">
        <v>44</v>
      </c>
      <c r="H1580" s="17" t="s">
        <v>31</v>
      </c>
      <c r="I1580" s="17" t="s">
        <v>32</v>
      </c>
      <c r="J1580" s="18">
        <v>20621</v>
      </c>
      <c r="K1580" s="19">
        <v>124900</v>
      </c>
      <c r="L1580" s="19">
        <v>18146</v>
      </c>
      <c r="M1580" s="20">
        <v>6089</v>
      </c>
      <c r="N1580" s="21">
        <v>52423</v>
      </c>
      <c r="O1580" s="21">
        <v>1364</v>
      </c>
      <c r="P1580" s="22">
        <v>3682</v>
      </c>
      <c r="Q1580" s="23">
        <v>49575</v>
      </c>
      <c r="R1580" s="23">
        <v>4</v>
      </c>
      <c r="S1580" s="24" t="s">
        <v>37</v>
      </c>
      <c r="T1580" s="25" t="s">
        <v>37</v>
      </c>
      <c r="U1580" s="25" t="s">
        <v>37</v>
      </c>
      <c r="V1580" s="18">
        <v>30392</v>
      </c>
      <c r="W1580" s="19">
        <v>226898</v>
      </c>
      <c r="X1580" s="19">
        <v>19514</v>
      </c>
    </row>
    <row r="1581" spans="1:24" x14ac:dyDescent="0.2">
      <c r="A1581" s="15">
        <v>2022</v>
      </c>
      <c r="B1581" s="16">
        <v>40292</v>
      </c>
      <c r="C1581" s="17" t="s">
        <v>1365</v>
      </c>
      <c r="D1581" s="15" t="s">
        <v>23</v>
      </c>
      <c r="E1581" s="17" t="s">
        <v>24</v>
      </c>
      <c r="F1581" s="15" t="s">
        <v>25</v>
      </c>
      <c r="G1581" s="17" t="s">
        <v>44</v>
      </c>
      <c r="H1581" s="17" t="s">
        <v>31</v>
      </c>
      <c r="I1581" s="17" t="s">
        <v>32</v>
      </c>
      <c r="J1581" s="18">
        <v>30149</v>
      </c>
      <c r="K1581" s="19">
        <v>239155</v>
      </c>
      <c r="L1581" s="19">
        <v>20902</v>
      </c>
      <c r="M1581" s="20">
        <v>7300</v>
      </c>
      <c r="N1581" s="21">
        <v>67548</v>
      </c>
      <c r="O1581" s="21">
        <v>1854</v>
      </c>
      <c r="P1581" s="22">
        <v>7324</v>
      </c>
      <c r="Q1581" s="23">
        <v>75334</v>
      </c>
      <c r="R1581" s="23">
        <v>13</v>
      </c>
      <c r="S1581" s="24" t="s">
        <v>37</v>
      </c>
      <c r="T1581" s="25" t="s">
        <v>37</v>
      </c>
      <c r="U1581" s="25" t="s">
        <v>37</v>
      </c>
      <c r="V1581" s="18">
        <v>44773</v>
      </c>
      <c r="W1581" s="19">
        <v>382037</v>
      </c>
      <c r="X1581" s="19">
        <v>22769</v>
      </c>
    </row>
    <row r="1582" spans="1:24" x14ac:dyDescent="0.2">
      <c r="A1582" s="15">
        <v>2022</v>
      </c>
      <c r="B1582" s="16">
        <v>40293</v>
      </c>
      <c r="C1582" s="17" t="s">
        <v>1366</v>
      </c>
      <c r="D1582" s="15" t="s">
        <v>23</v>
      </c>
      <c r="E1582" s="17" t="s">
        <v>24</v>
      </c>
      <c r="F1582" s="15" t="s">
        <v>25</v>
      </c>
      <c r="G1582" s="17" t="s">
        <v>44</v>
      </c>
      <c r="H1582" s="17" t="s">
        <v>31</v>
      </c>
      <c r="I1582" s="17" t="s">
        <v>32</v>
      </c>
      <c r="J1582" s="18">
        <v>27091</v>
      </c>
      <c r="K1582" s="19">
        <v>198769</v>
      </c>
      <c r="L1582" s="19">
        <v>18131</v>
      </c>
      <c r="M1582" s="20">
        <v>5813</v>
      </c>
      <c r="N1582" s="21">
        <v>49749</v>
      </c>
      <c r="O1582" s="21">
        <v>1455</v>
      </c>
      <c r="P1582" s="22">
        <v>233</v>
      </c>
      <c r="Q1582" s="23">
        <v>2849</v>
      </c>
      <c r="R1582" s="23">
        <v>1</v>
      </c>
      <c r="S1582" s="24" t="s">
        <v>37</v>
      </c>
      <c r="T1582" s="25" t="s">
        <v>37</v>
      </c>
      <c r="U1582" s="25" t="s">
        <v>37</v>
      </c>
      <c r="V1582" s="18">
        <v>33137</v>
      </c>
      <c r="W1582" s="19">
        <v>251367</v>
      </c>
      <c r="X1582" s="19">
        <v>19587</v>
      </c>
    </row>
    <row r="1583" spans="1:24" x14ac:dyDescent="0.2">
      <c r="A1583" s="15">
        <v>2022</v>
      </c>
      <c r="B1583" s="16">
        <v>40302</v>
      </c>
      <c r="C1583" s="17" t="s">
        <v>1367</v>
      </c>
      <c r="D1583" s="15" t="s">
        <v>23</v>
      </c>
      <c r="E1583" s="17" t="s">
        <v>24</v>
      </c>
      <c r="F1583" s="15" t="s">
        <v>25</v>
      </c>
      <c r="G1583" s="17" t="s">
        <v>26</v>
      </c>
      <c r="H1583" s="17" t="s">
        <v>31</v>
      </c>
      <c r="I1583" s="17" t="s">
        <v>28</v>
      </c>
      <c r="J1583" s="18">
        <v>47059</v>
      </c>
      <c r="K1583" s="19">
        <v>355154</v>
      </c>
      <c r="L1583" s="19">
        <v>25119</v>
      </c>
      <c r="M1583" s="20">
        <v>27833</v>
      </c>
      <c r="N1583" s="21">
        <v>261259</v>
      </c>
      <c r="O1583" s="21">
        <v>3375</v>
      </c>
      <c r="P1583" s="22">
        <v>5640</v>
      </c>
      <c r="Q1583" s="23">
        <v>70609</v>
      </c>
      <c r="R1583" s="23">
        <v>4</v>
      </c>
      <c r="S1583" s="24">
        <v>0</v>
      </c>
      <c r="T1583" s="25">
        <v>0</v>
      </c>
      <c r="U1583" s="25">
        <v>0</v>
      </c>
      <c r="V1583" s="18">
        <v>80532</v>
      </c>
      <c r="W1583" s="19">
        <v>687022</v>
      </c>
      <c r="X1583" s="19">
        <v>28498</v>
      </c>
    </row>
    <row r="1584" spans="1:24" x14ac:dyDescent="0.2">
      <c r="A1584" s="15">
        <v>2022</v>
      </c>
      <c r="B1584" s="16">
        <v>40303</v>
      </c>
      <c r="C1584" s="17" t="s">
        <v>1368</v>
      </c>
      <c r="D1584" s="15" t="s">
        <v>23</v>
      </c>
      <c r="E1584" s="17" t="s">
        <v>24</v>
      </c>
      <c r="F1584" s="15" t="s">
        <v>25</v>
      </c>
      <c r="G1584" s="17" t="s">
        <v>26</v>
      </c>
      <c r="H1584" s="17" t="s">
        <v>31</v>
      </c>
      <c r="I1584" s="17" t="s">
        <v>28</v>
      </c>
      <c r="J1584" s="18">
        <v>20462</v>
      </c>
      <c r="K1584" s="19">
        <v>163134</v>
      </c>
      <c r="L1584" s="19">
        <v>10016</v>
      </c>
      <c r="M1584" s="20">
        <v>6392</v>
      </c>
      <c r="N1584" s="21">
        <v>43595</v>
      </c>
      <c r="O1584" s="21">
        <v>1587</v>
      </c>
      <c r="P1584" s="22">
        <v>0</v>
      </c>
      <c r="Q1584" s="23">
        <v>0</v>
      </c>
      <c r="R1584" s="23">
        <v>0</v>
      </c>
      <c r="S1584" s="24">
        <v>0</v>
      </c>
      <c r="T1584" s="25">
        <v>0</v>
      </c>
      <c r="U1584" s="25">
        <v>0</v>
      </c>
      <c r="V1584" s="18">
        <v>26854</v>
      </c>
      <c r="W1584" s="19">
        <v>206729</v>
      </c>
      <c r="X1584" s="19">
        <v>11603</v>
      </c>
    </row>
    <row r="1585" spans="1:24" x14ac:dyDescent="0.2">
      <c r="A1585" s="15">
        <v>2022</v>
      </c>
      <c r="B1585" s="16">
        <v>40304</v>
      </c>
      <c r="C1585" s="17" t="s">
        <v>1369</v>
      </c>
      <c r="D1585" s="15" t="s">
        <v>23</v>
      </c>
      <c r="E1585" s="17" t="s">
        <v>24</v>
      </c>
      <c r="F1585" s="15" t="s">
        <v>25</v>
      </c>
      <c r="G1585" s="17" t="s">
        <v>46</v>
      </c>
      <c r="H1585" s="17" t="s">
        <v>31</v>
      </c>
      <c r="I1585" s="17" t="s">
        <v>36</v>
      </c>
      <c r="J1585" s="18">
        <v>14443.5</v>
      </c>
      <c r="K1585" s="19">
        <v>131615</v>
      </c>
      <c r="L1585" s="19">
        <v>4947</v>
      </c>
      <c r="M1585" s="20">
        <v>2215</v>
      </c>
      <c r="N1585" s="21">
        <v>19865</v>
      </c>
      <c r="O1585" s="21">
        <v>334</v>
      </c>
      <c r="P1585" s="22">
        <v>5767.5</v>
      </c>
      <c r="Q1585" s="23">
        <v>70508</v>
      </c>
      <c r="R1585" s="23">
        <v>37</v>
      </c>
      <c r="S1585" s="24" t="s">
        <v>37</v>
      </c>
      <c r="T1585" s="25" t="s">
        <v>37</v>
      </c>
      <c r="U1585" s="25" t="s">
        <v>37</v>
      </c>
      <c r="V1585" s="18">
        <v>22426</v>
      </c>
      <c r="W1585" s="19">
        <v>221988</v>
      </c>
      <c r="X1585" s="19">
        <v>5318</v>
      </c>
    </row>
    <row r="1586" spans="1:24" x14ac:dyDescent="0.2">
      <c r="A1586" s="15">
        <v>2022</v>
      </c>
      <c r="B1586" s="16">
        <v>40364</v>
      </c>
      <c r="C1586" s="17" t="s">
        <v>1370</v>
      </c>
      <c r="D1586" s="15" t="s">
        <v>23</v>
      </c>
      <c r="E1586" s="17" t="s">
        <v>24</v>
      </c>
      <c r="F1586" s="15" t="s">
        <v>25</v>
      </c>
      <c r="G1586" s="17" t="s">
        <v>54</v>
      </c>
      <c r="H1586" s="17" t="s">
        <v>27</v>
      </c>
      <c r="I1586" s="17" t="s">
        <v>28</v>
      </c>
      <c r="J1586" s="18">
        <v>876</v>
      </c>
      <c r="K1586" s="19">
        <v>7637</v>
      </c>
      <c r="L1586" s="19">
        <v>552</v>
      </c>
      <c r="M1586" s="20">
        <v>1731</v>
      </c>
      <c r="N1586" s="21">
        <v>14751</v>
      </c>
      <c r="O1586" s="21">
        <v>212</v>
      </c>
      <c r="P1586" s="22">
        <v>0</v>
      </c>
      <c r="Q1586" s="23">
        <v>0</v>
      </c>
      <c r="R1586" s="23">
        <v>0</v>
      </c>
      <c r="S1586" s="24">
        <v>0</v>
      </c>
      <c r="T1586" s="25">
        <v>0</v>
      </c>
      <c r="U1586" s="25">
        <v>0</v>
      </c>
      <c r="V1586" s="18">
        <v>2607</v>
      </c>
      <c r="W1586" s="19">
        <v>22388</v>
      </c>
      <c r="X1586" s="19">
        <v>764</v>
      </c>
    </row>
    <row r="1587" spans="1:24" x14ac:dyDescent="0.2">
      <c r="A1587" s="15">
        <v>2022</v>
      </c>
      <c r="B1587" s="16">
        <v>40437</v>
      </c>
      <c r="C1587" s="17" t="s">
        <v>1371</v>
      </c>
      <c r="D1587" s="15" t="s">
        <v>23</v>
      </c>
      <c r="E1587" s="17" t="s">
        <v>24</v>
      </c>
      <c r="F1587" s="15" t="s">
        <v>25</v>
      </c>
      <c r="G1587" s="17" t="s">
        <v>168</v>
      </c>
      <c r="H1587" s="17" t="s">
        <v>153</v>
      </c>
      <c r="I1587" s="17" t="s">
        <v>922</v>
      </c>
      <c r="J1587" s="18">
        <v>32179.1</v>
      </c>
      <c r="K1587" s="19">
        <v>314923</v>
      </c>
      <c r="L1587" s="19">
        <v>19814</v>
      </c>
      <c r="M1587" s="20">
        <v>11392.8</v>
      </c>
      <c r="N1587" s="21">
        <v>116204</v>
      </c>
      <c r="O1587" s="21">
        <v>2127</v>
      </c>
      <c r="P1587" s="22">
        <v>5835.9</v>
      </c>
      <c r="Q1587" s="23">
        <v>75286</v>
      </c>
      <c r="R1587" s="23">
        <v>754</v>
      </c>
      <c r="S1587" s="24">
        <v>0</v>
      </c>
      <c r="T1587" s="25">
        <v>0</v>
      </c>
      <c r="U1587" s="25">
        <v>0</v>
      </c>
      <c r="V1587" s="18">
        <v>49407.8</v>
      </c>
      <c r="W1587" s="19">
        <v>506413</v>
      </c>
      <c r="X1587" s="19">
        <v>22695</v>
      </c>
    </row>
    <row r="1588" spans="1:24" x14ac:dyDescent="0.2">
      <c r="A1588" s="15">
        <v>2022</v>
      </c>
      <c r="B1588" s="16">
        <v>40437</v>
      </c>
      <c r="C1588" s="17" t="s">
        <v>1371</v>
      </c>
      <c r="D1588" s="15" t="s">
        <v>112</v>
      </c>
      <c r="E1588" s="17" t="s">
        <v>113</v>
      </c>
      <c r="F1588" s="15" t="s">
        <v>25</v>
      </c>
      <c r="G1588" s="17" t="s">
        <v>168</v>
      </c>
      <c r="H1588" s="17" t="s">
        <v>153</v>
      </c>
      <c r="I1588" s="17" t="s">
        <v>922</v>
      </c>
      <c r="J1588" s="18">
        <v>0</v>
      </c>
      <c r="K1588" s="19">
        <v>0</v>
      </c>
      <c r="L1588" s="19">
        <v>0</v>
      </c>
      <c r="M1588" s="20">
        <v>0</v>
      </c>
      <c r="N1588" s="21">
        <v>0</v>
      </c>
      <c r="O1588" s="21">
        <v>0</v>
      </c>
      <c r="P1588" s="22">
        <v>1975.9</v>
      </c>
      <c r="Q1588" s="23">
        <v>300677</v>
      </c>
      <c r="R1588" s="23">
        <v>2</v>
      </c>
      <c r="S1588" s="24">
        <v>0</v>
      </c>
      <c r="T1588" s="25">
        <v>0</v>
      </c>
      <c r="U1588" s="25">
        <v>0</v>
      </c>
      <c r="V1588" s="18">
        <v>1975.9</v>
      </c>
      <c r="W1588" s="19">
        <v>300677</v>
      </c>
      <c r="X1588" s="19">
        <v>2</v>
      </c>
    </row>
    <row r="1589" spans="1:24" x14ac:dyDescent="0.2">
      <c r="A1589" s="15">
        <v>2022</v>
      </c>
      <c r="B1589" s="16">
        <v>40438</v>
      </c>
      <c r="C1589" s="17" t="s">
        <v>1372</v>
      </c>
      <c r="D1589" s="15" t="s">
        <v>23</v>
      </c>
      <c r="E1589" s="17" t="s">
        <v>24</v>
      </c>
      <c r="F1589" s="15" t="s">
        <v>25</v>
      </c>
      <c r="G1589" s="17" t="s">
        <v>168</v>
      </c>
      <c r="H1589" s="17" t="s">
        <v>153</v>
      </c>
      <c r="I1589" s="17" t="s">
        <v>154</v>
      </c>
      <c r="J1589" s="18">
        <v>21020.2</v>
      </c>
      <c r="K1589" s="19">
        <v>240481</v>
      </c>
      <c r="L1589" s="19">
        <v>16100</v>
      </c>
      <c r="M1589" s="20">
        <v>8237</v>
      </c>
      <c r="N1589" s="21">
        <v>97835</v>
      </c>
      <c r="O1589" s="21">
        <v>992</v>
      </c>
      <c r="P1589" s="22">
        <v>8218.7000000000007</v>
      </c>
      <c r="Q1589" s="23">
        <v>161449</v>
      </c>
      <c r="R1589" s="23">
        <v>32</v>
      </c>
      <c r="S1589" s="24">
        <v>0</v>
      </c>
      <c r="T1589" s="25">
        <v>0</v>
      </c>
      <c r="U1589" s="25">
        <v>0</v>
      </c>
      <c r="V1589" s="18">
        <v>37475.9</v>
      </c>
      <c r="W1589" s="19">
        <v>499765</v>
      </c>
      <c r="X1589" s="19">
        <v>17124</v>
      </c>
    </row>
    <row r="1590" spans="1:24" x14ac:dyDescent="0.2">
      <c r="A1590" s="15">
        <v>2022</v>
      </c>
      <c r="B1590" s="16">
        <v>40441</v>
      </c>
      <c r="C1590" s="17" t="s">
        <v>1373</v>
      </c>
      <c r="D1590" s="15" t="s">
        <v>23</v>
      </c>
      <c r="E1590" s="17" t="s">
        <v>24</v>
      </c>
      <c r="F1590" s="15" t="s">
        <v>25</v>
      </c>
      <c r="G1590" s="17" t="s">
        <v>67</v>
      </c>
      <c r="H1590" s="17" t="s">
        <v>27</v>
      </c>
      <c r="I1590" s="17" t="s">
        <v>28</v>
      </c>
      <c r="J1590" s="18">
        <v>6071</v>
      </c>
      <c r="K1590" s="19">
        <v>46346</v>
      </c>
      <c r="L1590" s="19">
        <v>3605</v>
      </c>
      <c r="M1590" s="20">
        <v>9832</v>
      </c>
      <c r="N1590" s="21">
        <v>75006</v>
      </c>
      <c r="O1590" s="21">
        <v>1660</v>
      </c>
      <c r="P1590" s="22">
        <v>18837</v>
      </c>
      <c r="Q1590" s="23">
        <v>391637</v>
      </c>
      <c r="R1590" s="23">
        <v>4</v>
      </c>
      <c r="S1590" s="24">
        <v>0</v>
      </c>
      <c r="T1590" s="25">
        <v>0</v>
      </c>
      <c r="U1590" s="25">
        <v>0</v>
      </c>
      <c r="V1590" s="18">
        <v>34740</v>
      </c>
      <c r="W1590" s="19">
        <v>512989</v>
      </c>
      <c r="X1590" s="19">
        <v>5269</v>
      </c>
    </row>
    <row r="1591" spans="1:24" x14ac:dyDescent="0.2">
      <c r="A1591" s="15">
        <v>2022</v>
      </c>
      <c r="B1591" s="16">
        <v>40456</v>
      </c>
      <c r="C1591" s="17" t="s">
        <v>1374</v>
      </c>
      <c r="D1591" s="15" t="s">
        <v>23</v>
      </c>
      <c r="E1591" s="17" t="s">
        <v>24</v>
      </c>
      <c r="F1591" s="15" t="s">
        <v>25</v>
      </c>
      <c r="G1591" s="17" t="s">
        <v>89</v>
      </c>
      <c r="H1591" s="17" t="s">
        <v>153</v>
      </c>
      <c r="I1591" s="17" t="s">
        <v>154</v>
      </c>
      <c r="J1591" s="18" t="s">
        <v>37</v>
      </c>
      <c r="K1591" s="19" t="s">
        <v>37</v>
      </c>
      <c r="L1591" s="19" t="s">
        <v>37</v>
      </c>
      <c r="M1591" s="20" t="s">
        <v>37</v>
      </c>
      <c r="N1591" s="21" t="s">
        <v>37</v>
      </c>
      <c r="O1591" s="21" t="s">
        <v>37</v>
      </c>
      <c r="P1591" s="22">
        <v>10698</v>
      </c>
      <c r="Q1591" s="23">
        <v>201444</v>
      </c>
      <c r="R1591" s="23">
        <v>1</v>
      </c>
      <c r="S1591" s="24" t="s">
        <v>37</v>
      </c>
      <c r="T1591" s="25" t="s">
        <v>37</v>
      </c>
      <c r="U1591" s="25" t="s">
        <v>37</v>
      </c>
      <c r="V1591" s="18">
        <v>10698</v>
      </c>
      <c r="W1591" s="19">
        <v>201444</v>
      </c>
      <c r="X1591" s="19">
        <v>1</v>
      </c>
    </row>
    <row r="1592" spans="1:24" x14ac:dyDescent="0.2">
      <c r="A1592" s="15">
        <v>2022</v>
      </c>
      <c r="B1592" s="16">
        <v>40606</v>
      </c>
      <c r="C1592" s="17" t="s">
        <v>1375</v>
      </c>
      <c r="D1592" s="15" t="s">
        <v>23</v>
      </c>
      <c r="E1592" s="17" t="s">
        <v>24</v>
      </c>
      <c r="F1592" s="15" t="s">
        <v>25</v>
      </c>
      <c r="G1592" s="17" t="s">
        <v>241</v>
      </c>
      <c r="H1592" s="17" t="s">
        <v>27</v>
      </c>
      <c r="I1592" s="17" t="s">
        <v>77</v>
      </c>
      <c r="J1592" s="18">
        <v>21921</v>
      </c>
      <c r="K1592" s="19">
        <v>225320</v>
      </c>
      <c r="L1592" s="19">
        <v>21994</v>
      </c>
      <c r="M1592" s="20">
        <v>19941</v>
      </c>
      <c r="N1592" s="21">
        <v>198269</v>
      </c>
      <c r="O1592" s="21">
        <v>4581</v>
      </c>
      <c r="P1592" s="22">
        <v>24458</v>
      </c>
      <c r="Q1592" s="23">
        <v>307838</v>
      </c>
      <c r="R1592" s="23">
        <v>95</v>
      </c>
      <c r="S1592" s="24" t="s">
        <v>37</v>
      </c>
      <c r="T1592" s="25" t="s">
        <v>37</v>
      </c>
      <c r="U1592" s="25" t="s">
        <v>37</v>
      </c>
      <c r="V1592" s="18">
        <v>66320</v>
      </c>
      <c r="W1592" s="19">
        <v>731427</v>
      </c>
      <c r="X1592" s="19">
        <v>26670</v>
      </c>
    </row>
    <row r="1593" spans="1:24" x14ac:dyDescent="0.2">
      <c r="A1593" s="15">
        <v>2022</v>
      </c>
      <c r="B1593" s="16">
        <v>40613</v>
      </c>
      <c r="C1593" s="17" t="s">
        <v>1376</v>
      </c>
      <c r="D1593" s="15" t="s">
        <v>39</v>
      </c>
      <c r="E1593" s="17" t="s">
        <v>40</v>
      </c>
      <c r="F1593" s="15" t="s">
        <v>25</v>
      </c>
      <c r="G1593" s="17" t="s">
        <v>57</v>
      </c>
      <c r="H1593" s="17" t="s">
        <v>153</v>
      </c>
      <c r="I1593" s="17" t="s">
        <v>58</v>
      </c>
      <c r="J1593" s="18" t="s">
        <v>37</v>
      </c>
      <c r="K1593" s="19" t="s">
        <v>37</v>
      </c>
      <c r="L1593" s="19" t="s">
        <v>37</v>
      </c>
      <c r="M1593" s="20" t="s">
        <v>37</v>
      </c>
      <c r="N1593" s="21" t="s">
        <v>37</v>
      </c>
      <c r="O1593" s="21" t="s">
        <v>37</v>
      </c>
      <c r="P1593" s="22" t="s">
        <v>37</v>
      </c>
      <c r="Q1593" s="23" t="s">
        <v>37</v>
      </c>
      <c r="R1593" s="23" t="s">
        <v>37</v>
      </c>
      <c r="S1593" s="24">
        <v>2410.8000000000002</v>
      </c>
      <c r="T1593" s="25">
        <v>36808</v>
      </c>
      <c r="U1593" s="25">
        <v>1</v>
      </c>
      <c r="V1593" s="18">
        <v>2410.8000000000002</v>
      </c>
      <c r="W1593" s="19">
        <v>36808</v>
      </c>
      <c r="X1593" s="19">
        <v>1</v>
      </c>
    </row>
    <row r="1594" spans="1:24" x14ac:dyDescent="0.2">
      <c r="A1594" s="15">
        <v>2022</v>
      </c>
      <c r="B1594" s="16">
        <v>49730</v>
      </c>
      <c r="C1594" s="17" t="s">
        <v>1377</v>
      </c>
      <c r="D1594" s="15" t="s">
        <v>39</v>
      </c>
      <c r="E1594" s="17" t="s">
        <v>40</v>
      </c>
      <c r="F1594" s="15" t="s">
        <v>25</v>
      </c>
      <c r="G1594" s="17" t="s">
        <v>124</v>
      </c>
      <c r="H1594" s="17" t="s">
        <v>41</v>
      </c>
      <c r="I1594" s="17" t="s">
        <v>32</v>
      </c>
      <c r="J1594" s="18">
        <v>0</v>
      </c>
      <c r="K1594" s="19">
        <v>0</v>
      </c>
      <c r="L1594" s="19">
        <v>0</v>
      </c>
      <c r="M1594" s="20">
        <v>27058.2</v>
      </c>
      <c r="N1594" s="21">
        <v>405681</v>
      </c>
      <c r="O1594" s="21">
        <v>4</v>
      </c>
      <c r="P1594" s="22">
        <v>0</v>
      </c>
      <c r="Q1594" s="23">
        <v>0</v>
      </c>
      <c r="R1594" s="23">
        <v>0</v>
      </c>
      <c r="S1594" s="24">
        <v>0</v>
      </c>
      <c r="T1594" s="25">
        <v>0</v>
      </c>
      <c r="U1594" s="25">
        <v>0</v>
      </c>
      <c r="V1594" s="18">
        <v>27058.2</v>
      </c>
      <c r="W1594" s="19">
        <v>405681</v>
      </c>
      <c r="X1594" s="19">
        <v>4</v>
      </c>
    </row>
    <row r="1595" spans="1:24" x14ac:dyDescent="0.2">
      <c r="A1595" s="15">
        <v>2022</v>
      </c>
      <c r="B1595" s="16">
        <v>49730</v>
      </c>
      <c r="C1595" s="17" t="s">
        <v>1377</v>
      </c>
      <c r="D1595" s="15" t="s">
        <v>39</v>
      </c>
      <c r="E1595" s="17" t="s">
        <v>40</v>
      </c>
      <c r="F1595" s="15" t="s">
        <v>25</v>
      </c>
      <c r="G1595" s="17" t="s">
        <v>30</v>
      </c>
      <c r="H1595" s="17" t="s">
        <v>41</v>
      </c>
      <c r="I1595" s="17" t="s">
        <v>32</v>
      </c>
      <c r="J1595" s="18">
        <v>0</v>
      </c>
      <c r="K1595" s="19">
        <v>0</v>
      </c>
      <c r="L1595" s="19">
        <v>0</v>
      </c>
      <c r="M1595" s="20">
        <v>0</v>
      </c>
      <c r="N1595" s="21">
        <v>0</v>
      </c>
      <c r="O1595" s="21">
        <v>0</v>
      </c>
      <c r="P1595" s="22">
        <v>5476.5</v>
      </c>
      <c r="Q1595" s="23">
        <v>69807</v>
      </c>
      <c r="R1595" s="23">
        <v>1</v>
      </c>
      <c r="S1595" s="24">
        <v>0</v>
      </c>
      <c r="T1595" s="25">
        <v>0</v>
      </c>
      <c r="U1595" s="25">
        <v>0</v>
      </c>
      <c r="V1595" s="18">
        <v>5476.5</v>
      </c>
      <c r="W1595" s="19">
        <v>69807</v>
      </c>
      <c r="X1595" s="19">
        <v>1</v>
      </c>
    </row>
    <row r="1596" spans="1:24" x14ac:dyDescent="0.2">
      <c r="A1596" s="15">
        <v>2022</v>
      </c>
      <c r="B1596" s="16">
        <v>49730</v>
      </c>
      <c r="C1596" s="17" t="s">
        <v>1377</v>
      </c>
      <c r="D1596" s="15" t="s">
        <v>39</v>
      </c>
      <c r="E1596" s="17" t="s">
        <v>40</v>
      </c>
      <c r="F1596" s="15" t="s">
        <v>25</v>
      </c>
      <c r="G1596" s="17" t="s">
        <v>134</v>
      </c>
      <c r="H1596" s="17" t="s">
        <v>41</v>
      </c>
      <c r="I1596" s="17" t="s">
        <v>136</v>
      </c>
      <c r="J1596" s="18">
        <v>0</v>
      </c>
      <c r="K1596" s="19">
        <v>0</v>
      </c>
      <c r="L1596" s="19">
        <v>0</v>
      </c>
      <c r="M1596" s="20">
        <v>0</v>
      </c>
      <c r="N1596" s="21">
        <v>0</v>
      </c>
      <c r="O1596" s="21">
        <v>0</v>
      </c>
      <c r="P1596" s="22">
        <v>6535.5</v>
      </c>
      <c r="Q1596" s="23">
        <v>94820</v>
      </c>
      <c r="R1596" s="23">
        <v>2</v>
      </c>
      <c r="S1596" s="24">
        <v>0</v>
      </c>
      <c r="T1596" s="25">
        <v>0</v>
      </c>
      <c r="U1596" s="25">
        <v>0</v>
      </c>
      <c r="V1596" s="18">
        <v>6535.5</v>
      </c>
      <c r="W1596" s="19">
        <v>94820</v>
      </c>
      <c r="X1596" s="19">
        <v>2</v>
      </c>
    </row>
    <row r="1597" spans="1:24" x14ac:dyDescent="0.2">
      <c r="A1597" s="15">
        <v>2022</v>
      </c>
      <c r="B1597" s="16">
        <v>49730</v>
      </c>
      <c r="C1597" s="17" t="s">
        <v>1377</v>
      </c>
      <c r="D1597" s="15" t="s">
        <v>39</v>
      </c>
      <c r="E1597" s="17" t="s">
        <v>40</v>
      </c>
      <c r="F1597" s="15" t="s">
        <v>25</v>
      </c>
      <c r="G1597" s="17" t="s">
        <v>122</v>
      </c>
      <c r="H1597" s="17" t="s">
        <v>41</v>
      </c>
      <c r="I1597" s="17" t="s">
        <v>32</v>
      </c>
      <c r="J1597" s="18">
        <v>0</v>
      </c>
      <c r="K1597" s="19">
        <v>0</v>
      </c>
      <c r="L1597" s="19">
        <v>0</v>
      </c>
      <c r="M1597" s="20">
        <v>0</v>
      </c>
      <c r="N1597" s="21">
        <v>0</v>
      </c>
      <c r="O1597" s="21">
        <v>0</v>
      </c>
      <c r="P1597" s="22">
        <v>995.8</v>
      </c>
      <c r="Q1597" s="23">
        <v>9885</v>
      </c>
      <c r="R1597" s="23">
        <v>1</v>
      </c>
      <c r="S1597" s="24">
        <v>0</v>
      </c>
      <c r="T1597" s="25">
        <v>0</v>
      </c>
      <c r="U1597" s="25">
        <v>0</v>
      </c>
      <c r="V1597" s="18">
        <v>995.8</v>
      </c>
      <c r="W1597" s="19">
        <v>9885</v>
      </c>
      <c r="X1597" s="19">
        <v>1</v>
      </c>
    </row>
    <row r="1598" spans="1:24" x14ac:dyDescent="0.2">
      <c r="A1598" s="15">
        <v>2022</v>
      </c>
      <c r="B1598" s="16">
        <v>49730</v>
      </c>
      <c r="C1598" s="17" t="s">
        <v>1377</v>
      </c>
      <c r="D1598" s="15" t="s">
        <v>39</v>
      </c>
      <c r="E1598" s="17" t="s">
        <v>40</v>
      </c>
      <c r="F1598" s="15" t="s">
        <v>25</v>
      </c>
      <c r="G1598" s="17" t="s">
        <v>42</v>
      </c>
      <c r="H1598" s="17" t="s">
        <v>41</v>
      </c>
      <c r="I1598" s="17" t="s">
        <v>43</v>
      </c>
      <c r="J1598" s="18">
        <v>0</v>
      </c>
      <c r="K1598" s="19">
        <v>0</v>
      </c>
      <c r="L1598" s="19">
        <v>0</v>
      </c>
      <c r="M1598" s="20">
        <v>4350.5</v>
      </c>
      <c r="N1598" s="21">
        <v>42285</v>
      </c>
      <c r="O1598" s="21">
        <v>1</v>
      </c>
      <c r="P1598" s="22">
        <v>0</v>
      </c>
      <c r="Q1598" s="23">
        <v>0</v>
      </c>
      <c r="R1598" s="23">
        <v>0</v>
      </c>
      <c r="S1598" s="24">
        <v>0</v>
      </c>
      <c r="T1598" s="25">
        <v>0</v>
      </c>
      <c r="U1598" s="25">
        <v>0</v>
      </c>
      <c r="V1598" s="18">
        <v>4350.5</v>
      </c>
      <c r="W1598" s="19">
        <v>42285</v>
      </c>
      <c r="X1598" s="19">
        <v>1</v>
      </c>
    </row>
    <row r="1599" spans="1:24" x14ac:dyDescent="0.2">
      <c r="A1599" s="15">
        <v>2022</v>
      </c>
      <c r="B1599" s="16">
        <v>49730</v>
      </c>
      <c r="C1599" s="17" t="s">
        <v>1377</v>
      </c>
      <c r="D1599" s="15" t="s">
        <v>39</v>
      </c>
      <c r="E1599" s="17" t="s">
        <v>40</v>
      </c>
      <c r="F1599" s="15" t="s">
        <v>25</v>
      </c>
      <c r="G1599" s="17" t="s">
        <v>161</v>
      </c>
      <c r="H1599" s="17" t="s">
        <v>41</v>
      </c>
      <c r="I1599" s="17" t="s">
        <v>32</v>
      </c>
      <c r="J1599" s="18">
        <v>0</v>
      </c>
      <c r="K1599" s="19">
        <v>0</v>
      </c>
      <c r="L1599" s="19">
        <v>0</v>
      </c>
      <c r="M1599" s="20">
        <v>0</v>
      </c>
      <c r="N1599" s="21">
        <v>0</v>
      </c>
      <c r="O1599" s="21">
        <v>0</v>
      </c>
      <c r="P1599" s="22">
        <v>21311.9</v>
      </c>
      <c r="Q1599" s="23">
        <v>265483</v>
      </c>
      <c r="R1599" s="23">
        <v>5</v>
      </c>
      <c r="S1599" s="24">
        <v>0</v>
      </c>
      <c r="T1599" s="25">
        <v>0</v>
      </c>
      <c r="U1599" s="25">
        <v>0</v>
      </c>
      <c r="V1599" s="18">
        <v>21311.9</v>
      </c>
      <c r="W1599" s="19">
        <v>265483</v>
      </c>
      <c r="X1599" s="19">
        <v>5</v>
      </c>
    </row>
    <row r="1600" spans="1:24" x14ac:dyDescent="0.2">
      <c r="A1600" s="15">
        <v>2022</v>
      </c>
      <c r="B1600" s="16">
        <v>49730</v>
      </c>
      <c r="C1600" s="17" t="s">
        <v>1377</v>
      </c>
      <c r="D1600" s="15" t="s">
        <v>39</v>
      </c>
      <c r="E1600" s="17" t="s">
        <v>40</v>
      </c>
      <c r="F1600" s="15" t="s">
        <v>25</v>
      </c>
      <c r="G1600" s="17" t="s">
        <v>44</v>
      </c>
      <c r="H1600" s="17" t="s">
        <v>41</v>
      </c>
      <c r="I1600" s="17" t="s">
        <v>32</v>
      </c>
      <c r="J1600" s="18">
        <v>0</v>
      </c>
      <c r="K1600" s="19">
        <v>0</v>
      </c>
      <c r="L1600" s="19">
        <v>0</v>
      </c>
      <c r="M1600" s="20">
        <v>32232.3</v>
      </c>
      <c r="N1600" s="21">
        <v>417770</v>
      </c>
      <c r="O1600" s="21">
        <v>11</v>
      </c>
      <c r="P1600" s="22">
        <v>28364.2</v>
      </c>
      <c r="Q1600" s="23">
        <v>268777</v>
      </c>
      <c r="R1600" s="23">
        <v>7</v>
      </c>
      <c r="S1600" s="24">
        <v>0</v>
      </c>
      <c r="T1600" s="25">
        <v>0</v>
      </c>
      <c r="U1600" s="25">
        <v>0</v>
      </c>
      <c r="V1600" s="18">
        <v>60596.5</v>
      </c>
      <c r="W1600" s="19">
        <v>686547</v>
      </c>
      <c r="X1600" s="19">
        <v>18</v>
      </c>
    </row>
    <row r="1601" spans="1:24" x14ac:dyDescent="0.2">
      <c r="A1601" s="15">
        <v>2022</v>
      </c>
      <c r="B1601" s="16">
        <v>49730</v>
      </c>
      <c r="C1601" s="17" t="s">
        <v>1377</v>
      </c>
      <c r="D1601" s="15" t="s">
        <v>39</v>
      </c>
      <c r="E1601" s="17" t="s">
        <v>40</v>
      </c>
      <c r="F1601" s="15" t="s">
        <v>25</v>
      </c>
      <c r="G1601" s="17" t="s">
        <v>33</v>
      </c>
      <c r="H1601" s="17" t="s">
        <v>41</v>
      </c>
      <c r="I1601" s="17" t="s">
        <v>32</v>
      </c>
      <c r="J1601" s="18">
        <v>0</v>
      </c>
      <c r="K1601" s="19">
        <v>0</v>
      </c>
      <c r="L1601" s="19">
        <v>0</v>
      </c>
      <c r="M1601" s="20">
        <v>1285.7</v>
      </c>
      <c r="N1601" s="21">
        <v>13525</v>
      </c>
      <c r="O1601" s="21">
        <v>1</v>
      </c>
      <c r="P1601" s="22">
        <v>0</v>
      </c>
      <c r="Q1601" s="23">
        <v>0</v>
      </c>
      <c r="R1601" s="23">
        <v>0</v>
      </c>
      <c r="S1601" s="24">
        <v>0</v>
      </c>
      <c r="T1601" s="25">
        <v>0</v>
      </c>
      <c r="U1601" s="25">
        <v>0</v>
      </c>
      <c r="V1601" s="18">
        <v>1285.7</v>
      </c>
      <c r="W1601" s="19">
        <v>13525</v>
      </c>
      <c r="X1601" s="19">
        <v>1</v>
      </c>
    </row>
    <row r="1602" spans="1:24" x14ac:dyDescent="0.2">
      <c r="A1602" s="15">
        <v>2022</v>
      </c>
      <c r="B1602" s="16">
        <v>49730</v>
      </c>
      <c r="C1602" s="17" t="s">
        <v>1377</v>
      </c>
      <c r="D1602" s="15" t="s">
        <v>91</v>
      </c>
      <c r="E1602" s="17" t="s">
        <v>24</v>
      </c>
      <c r="F1602" s="15" t="s">
        <v>25</v>
      </c>
      <c r="G1602" s="17" t="s">
        <v>92</v>
      </c>
      <c r="H1602" s="17" t="s">
        <v>41</v>
      </c>
      <c r="I1602" s="17" t="s">
        <v>93</v>
      </c>
      <c r="J1602" s="18">
        <v>0</v>
      </c>
      <c r="K1602" s="19">
        <v>0</v>
      </c>
      <c r="L1602" s="19">
        <v>0</v>
      </c>
      <c r="M1602" s="20">
        <v>0</v>
      </c>
      <c r="N1602" s="21">
        <v>0</v>
      </c>
      <c r="O1602" s="21">
        <v>0</v>
      </c>
      <c r="P1602" s="22">
        <v>8771.9</v>
      </c>
      <c r="Q1602" s="23">
        <v>176351</v>
      </c>
      <c r="R1602" s="23">
        <v>2</v>
      </c>
      <c r="S1602" s="24">
        <v>0</v>
      </c>
      <c r="T1602" s="25">
        <v>0</v>
      </c>
      <c r="U1602" s="25">
        <v>0</v>
      </c>
      <c r="V1602" s="18">
        <v>8771.9</v>
      </c>
      <c r="W1602" s="19">
        <v>176351</v>
      </c>
      <c r="X1602" s="19">
        <v>2</v>
      </c>
    </row>
    <row r="1603" spans="1:24" x14ac:dyDescent="0.2">
      <c r="A1603" s="15">
        <v>2022</v>
      </c>
      <c r="B1603" s="16">
        <v>49746</v>
      </c>
      <c r="C1603" s="17" t="s">
        <v>1378</v>
      </c>
      <c r="D1603" s="15" t="s">
        <v>39</v>
      </c>
      <c r="E1603" s="17" t="s">
        <v>40</v>
      </c>
      <c r="F1603" s="15" t="s">
        <v>25</v>
      </c>
      <c r="G1603" s="17" t="s">
        <v>44</v>
      </c>
      <c r="H1603" s="17" t="s">
        <v>31</v>
      </c>
      <c r="I1603" s="17" t="s">
        <v>32</v>
      </c>
      <c r="J1603" s="18">
        <v>3471.7</v>
      </c>
      <c r="K1603" s="19">
        <v>19419</v>
      </c>
      <c r="L1603" s="19">
        <v>2435</v>
      </c>
      <c r="M1603" s="20">
        <v>325.10000000000002</v>
      </c>
      <c r="N1603" s="21">
        <v>1871</v>
      </c>
      <c r="O1603" s="21">
        <v>148</v>
      </c>
      <c r="P1603" s="22">
        <v>0</v>
      </c>
      <c r="Q1603" s="23">
        <v>0</v>
      </c>
      <c r="R1603" s="23">
        <v>0</v>
      </c>
      <c r="S1603" s="24">
        <v>0</v>
      </c>
      <c r="T1603" s="25">
        <v>0</v>
      </c>
      <c r="U1603" s="25">
        <v>0</v>
      </c>
      <c r="V1603" s="18">
        <v>3796.8</v>
      </c>
      <c r="W1603" s="19">
        <v>21290</v>
      </c>
      <c r="X1603" s="19">
        <v>2583</v>
      </c>
    </row>
    <row r="1604" spans="1:24" x14ac:dyDescent="0.2">
      <c r="A1604" s="15">
        <v>2022</v>
      </c>
      <c r="B1604" s="16">
        <v>49818</v>
      </c>
      <c r="C1604" s="17" t="s">
        <v>1379</v>
      </c>
      <c r="D1604" s="15" t="s">
        <v>91</v>
      </c>
      <c r="E1604" s="17" t="s">
        <v>24</v>
      </c>
      <c r="F1604" s="15" t="s">
        <v>25</v>
      </c>
      <c r="G1604" s="17" t="s">
        <v>92</v>
      </c>
      <c r="H1604" s="17" t="s">
        <v>41</v>
      </c>
      <c r="I1604" s="17" t="s">
        <v>93</v>
      </c>
      <c r="J1604" s="18">
        <v>8440.9</v>
      </c>
      <c r="K1604" s="19">
        <v>85952</v>
      </c>
      <c r="L1604" s="19">
        <v>5196</v>
      </c>
      <c r="M1604" s="20">
        <v>7976.7</v>
      </c>
      <c r="N1604" s="21">
        <v>137337</v>
      </c>
      <c r="O1604" s="21">
        <v>2928</v>
      </c>
      <c r="P1604" s="22">
        <v>0</v>
      </c>
      <c r="Q1604" s="23">
        <v>0</v>
      </c>
      <c r="R1604" s="23">
        <v>0</v>
      </c>
      <c r="S1604" s="24">
        <v>0</v>
      </c>
      <c r="T1604" s="25">
        <v>0</v>
      </c>
      <c r="U1604" s="25">
        <v>0</v>
      </c>
      <c r="V1604" s="18">
        <v>16417.599999999999</v>
      </c>
      <c r="W1604" s="19">
        <v>223289</v>
      </c>
      <c r="X1604" s="19">
        <v>8124</v>
      </c>
    </row>
    <row r="1605" spans="1:24" x14ac:dyDescent="0.2">
      <c r="A1605" s="15">
        <v>2022</v>
      </c>
      <c r="B1605" s="16">
        <v>49848</v>
      </c>
      <c r="C1605" s="17" t="s">
        <v>1380</v>
      </c>
      <c r="D1605" s="15" t="s">
        <v>39</v>
      </c>
      <c r="E1605" s="17" t="s">
        <v>40</v>
      </c>
      <c r="F1605" s="15" t="s">
        <v>25</v>
      </c>
      <c r="G1605" s="17" t="s">
        <v>203</v>
      </c>
      <c r="H1605" s="17" t="s">
        <v>153</v>
      </c>
      <c r="I1605" s="17" t="s">
        <v>136</v>
      </c>
      <c r="J1605" s="18" t="s">
        <v>37</v>
      </c>
      <c r="K1605" s="19" t="s">
        <v>37</v>
      </c>
      <c r="L1605" s="19" t="s">
        <v>37</v>
      </c>
      <c r="M1605" s="20">
        <v>802.6</v>
      </c>
      <c r="N1605" s="21">
        <v>2839</v>
      </c>
      <c r="O1605" s="21">
        <v>65</v>
      </c>
      <c r="P1605" s="22" t="s">
        <v>37</v>
      </c>
      <c r="Q1605" s="23" t="s">
        <v>37</v>
      </c>
      <c r="R1605" s="23" t="s">
        <v>37</v>
      </c>
      <c r="S1605" s="24">
        <v>5808.6</v>
      </c>
      <c r="T1605" s="25">
        <v>36854</v>
      </c>
      <c r="U1605" s="25">
        <v>3</v>
      </c>
      <c r="V1605" s="18">
        <v>6611.2</v>
      </c>
      <c r="W1605" s="19">
        <v>39693</v>
      </c>
      <c r="X1605" s="19">
        <v>68</v>
      </c>
    </row>
    <row r="1606" spans="1:24" x14ac:dyDescent="0.2">
      <c r="A1606" s="15">
        <v>2022</v>
      </c>
      <c r="B1606" s="16">
        <v>49853</v>
      </c>
      <c r="C1606" s="17" t="s">
        <v>1381</v>
      </c>
      <c r="D1606" s="15" t="s">
        <v>91</v>
      </c>
      <c r="E1606" s="17" t="s">
        <v>24</v>
      </c>
      <c r="F1606" s="15" t="s">
        <v>25</v>
      </c>
      <c r="G1606" s="17" t="s">
        <v>92</v>
      </c>
      <c r="H1606" s="17" t="s">
        <v>41</v>
      </c>
      <c r="I1606" s="17" t="s">
        <v>93</v>
      </c>
      <c r="J1606" s="18">
        <v>218165.4</v>
      </c>
      <c r="K1606" s="19">
        <v>1635646</v>
      </c>
      <c r="L1606" s="19">
        <v>114676</v>
      </c>
      <c r="M1606" s="20">
        <v>27217</v>
      </c>
      <c r="N1606" s="21">
        <v>285304</v>
      </c>
      <c r="O1606" s="21">
        <v>5772</v>
      </c>
      <c r="P1606" s="22">
        <v>0</v>
      </c>
      <c r="Q1606" s="23">
        <v>0</v>
      </c>
      <c r="R1606" s="23">
        <v>0</v>
      </c>
      <c r="S1606" s="24">
        <v>0</v>
      </c>
      <c r="T1606" s="25">
        <v>0</v>
      </c>
      <c r="U1606" s="25">
        <v>0</v>
      </c>
      <c r="V1606" s="18">
        <v>245382.39999999999</v>
      </c>
      <c r="W1606" s="19">
        <v>1920950</v>
      </c>
      <c r="X1606" s="19">
        <v>120448</v>
      </c>
    </row>
    <row r="1607" spans="1:24" x14ac:dyDescent="0.2">
      <c r="A1607" s="15">
        <v>2022</v>
      </c>
      <c r="B1607" s="16">
        <v>49922</v>
      </c>
      <c r="C1607" s="17" t="s">
        <v>1382</v>
      </c>
      <c r="D1607" s="15" t="s">
        <v>39</v>
      </c>
      <c r="E1607" s="17" t="s">
        <v>40</v>
      </c>
      <c r="F1607" s="15" t="s">
        <v>25</v>
      </c>
      <c r="G1607" s="17" t="s">
        <v>42</v>
      </c>
      <c r="H1607" s="17" t="s">
        <v>41</v>
      </c>
      <c r="I1607" s="17" t="s">
        <v>43</v>
      </c>
      <c r="J1607" s="18">
        <v>938</v>
      </c>
      <c r="K1607" s="19">
        <v>11313</v>
      </c>
      <c r="L1607" s="19">
        <v>955</v>
      </c>
      <c r="M1607" s="20">
        <v>21601</v>
      </c>
      <c r="N1607" s="21">
        <v>206618</v>
      </c>
      <c r="O1607" s="21">
        <v>2195</v>
      </c>
      <c r="P1607" s="22">
        <v>0</v>
      </c>
      <c r="Q1607" s="23">
        <v>0</v>
      </c>
      <c r="R1607" s="23">
        <v>0</v>
      </c>
      <c r="S1607" s="24" t="s">
        <v>37</v>
      </c>
      <c r="T1607" s="25" t="s">
        <v>37</v>
      </c>
      <c r="U1607" s="25" t="s">
        <v>37</v>
      </c>
      <c r="V1607" s="18">
        <v>22539</v>
      </c>
      <c r="W1607" s="19">
        <v>217931</v>
      </c>
      <c r="X1607" s="19">
        <v>3150</v>
      </c>
    </row>
    <row r="1608" spans="1:24" x14ac:dyDescent="0.2">
      <c r="A1608" s="15">
        <v>2022</v>
      </c>
      <c r="B1608" s="16">
        <v>49952</v>
      </c>
      <c r="C1608" s="17" t="s">
        <v>1383</v>
      </c>
      <c r="D1608" s="15" t="s">
        <v>91</v>
      </c>
      <c r="E1608" s="17" t="s">
        <v>24</v>
      </c>
      <c r="F1608" s="15" t="s">
        <v>25</v>
      </c>
      <c r="G1608" s="17" t="s">
        <v>92</v>
      </c>
      <c r="H1608" s="17" t="s">
        <v>41</v>
      </c>
      <c r="I1608" s="17" t="s">
        <v>93</v>
      </c>
      <c r="J1608" s="18">
        <v>3997.3</v>
      </c>
      <c r="K1608" s="19">
        <v>23982</v>
      </c>
      <c r="L1608" s="19">
        <v>1979</v>
      </c>
      <c r="M1608" s="20">
        <v>670.2</v>
      </c>
      <c r="N1608" s="21">
        <v>6483</v>
      </c>
      <c r="O1608" s="21">
        <v>112</v>
      </c>
      <c r="P1608" s="22">
        <v>0</v>
      </c>
      <c r="Q1608" s="23">
        <v>0</v>
      </c>
      <c r="R1608" s="23">
        <v>0</v>
      </c>
      <c r="S1608" s="24">
        <v>0</v>
      </c>
      <c r="T1608" s="25">
        <v>0</v>
      </c>
      <c r="U1608" s="25">
        <v>0</v>
      </c>
      <c r="V1608" s="18">
        <v>4667.5</v>
      </c>
      <c r="W1608" s="19">
        <v>30465</v>
      </c>
      <c r="X1608" s="19">
        <v>2091</v>
      </c>
    </row>
    <row r="1609" spans="1:24" x14ac:dyDescent="0.2">
      <c r="A1609" s="15">
        <v>2022</v>
      </c>
      <c r="B1609" s="16">
        <v>49987</v>
      </c>
      <c r="C1609" s="17" t="s">
        <v>1384</v>
      </c>
      <c r="D1609" s="15" t="s">
        <v>39</v>
      </c>
      <c r="E1609" s="17" t="s">
        <v>40</v>
      </c>
      <c r="F1609" s="15" t="s">
        <v>25</v>
      </c>
      <c r="G1609" s="17" t="s">
        <v>203</v>
      </c>
      <c r="H1609" s="17" t="s">
        <v>41</v>
      </c>
      <c r="I1609" s="17" t="s">
        <v>136</v>
      </c>
      <c r="J1609" s="18" t="s">
        <v>37</v>
      </c>
      <c r="K1609" s="19" t="s">
        <v>37</v>
      </c>
      <c r="L1609" s="19" t="s">
        <v>37</v>
      </c>
      <c r="M1609" s="20">
        <v>11692.4</v>
      </c>
      <c r="N1609" s="21">
        <v>176681</v>
      </c>
      <c r="O1609" s="21">
        <v>1</v>
      </c>
      <c r="P1609" s="22" t="s">
        <v>37</v>
      </c>
      <c r="Q1609" s="23" t="s">
        <v>37</v>
      </c>
      <c r="R1609" s="23" t="s">
        <v>37</v>
      </c>
      <c r="S1609" s="24" t="s">
        <v>37</v>
      </c>
      <c r="T1609" s="25" t="s">
        <v>37</v>
      </c>
      <c r="U1609" s="25" t="s">
        <v>37</v>
      </c>
      <c r="V1609" s="18">
        <v>11692.4</v>
      </c>
      <c r="W1609" s="19">
        <v>176681</v>
      </c>
      <c r="X1609" s="19">
        <v>1</v>
      </c>
    </row>
    <row r="1610" spans="1:24" x14ac:dyDescent="0.2">
      <c r="A1610" s="15">
        <v>2022</v>
      </c>
      <c r="B1610" s="16">
        <v>49998</v>
      </c>
      <c r="C1610" s="17" t="s">
        <v>1385</v>
      </c>
      <c r="D1610" s="15" t="s">
        <v>23</v>
      </c>
      <c r="E1610" s="17" t="s">
        <v>24</v>
      </c>
      <c r="F1610" s="15" t="s">
        <v>25</v>
      </c>
      <c r="G1610" s="17" t="s">
        <v>104</v>
      </c>
      <c r="H1610" s="17" t="s">
        <v>27</v>
      </c>
      <c r="I1610" s="17" t="s">
        <v>105</v>
      </c>
      <c r="J1610" s="18">
        <v>5318.3</v>
      </c>
      <c r="K1610" s="19">
        <v>59255</v>
      </c>
      <c r="L1610" s="19">
        <v>4710</v>
      </c>
      <c r="M1610" s="20">
        <v>1892.2</v>
      </c>
      <c r="N1610" s="21">
        <v>21834</v>
      </c>
      <c r="O1610" s="21">
        <v>586</v>
      </c>
      <c r="P1610" s="22">
        <v>2930.6</v>
      </c>
      <c r="Q1610" s="23">
        <v>40744</v>
      </c>
      <c r="R1610" s="23">
        <v>58</v>
      </c>
      <c r="S1610" s="24">
        <v>0</v>
      </c>
      <c r="T1610" s="25">
        <v>0</v>
      </c>
      <c r="U1610" s="25">
        <v>0</v>
      </c>
      <c r="V1610" s="18">
        <v>10141.1</v>
      </c>
      <c r="W1610" s="19">
        <v>121833</v>
      </c>
      <c r="X1610" s="19">
        <v>5354</v>
      </c>
    </row>
    <row r="1611" spans="1:24" x14ac:dyDescent="0.2">
      <c r="A1611" s="15">
        <v>2022</v>
      </c>
      <c r="B1611" s="16">
        <v>50041</v>
      </c>
      <c r="C1611" s="17" t="s">
        <v>1386</v>
      </c>
      <c r="D1611" s="15" t="s">
        <v>91</v>
      </c>
      <c r="E1611" s="17" t="s">
        <v>24</v>
      </c>
      <c r="F1611" s="15" t="s">
        <v>25</v>
      </c>
      <c r="G1611" s="17" t="s">
        <v>92</v>
      </c>
      <c r="H1611" s="17" t="s">
        <v>41</v>
      </c>
      <c r="I1611" s="17" t="s">
        <v>93</v>
      </c>
      <c r="J1611" s="18">
        <v>438184.5</v>
      </c>
      <c r="K1611" s="19">
        <v>3136239</v>
      </c>
      <c r="L1611" s="19">
        <v>200184</v>
      </c>
      <c r="M1611" s="20">
        <v>47366</v>
      </c>
      <c r="N1611" s="21">
        <v>306151</v>
      </c>
      <c r="O1611" s="21">
        <v>16962</v>
      </c>
      <c r="P1611" s="22">
        <v>0</v>
      </c>
      <c r="Q1611" s="23">
        <v>0</v>
      </c>
      <c r="R1611" s="23">
        <v>0</v>
      </c>
      <c r="S1611" s="24">
        <v>0</v>
      </c>
      <c r="T1611" s="25">
        <v>0</v>
      </c>
      <c r="U1611" s="25">
        <v>0</v>
      </c>
      <c r="V1611" s="18">
        <v>485550.5</v>
      </c>
      <c r="W1611" s="19">
        <v>3442390</v>
      </c>
      <c r="X1611" s="19">
        <v>217146</v>
      </c>
    </row>
    <row r="1612" spans="1:24" x14ac:dyDescent="0.2">
      <c r="A1612" s="15">
        <v>2022</v>
      </c>
      <c r="B1612" s="16">
        <v>50046</v>
      </c>
      <c r="C1612" s="17" t="s">
        <v>1387</v>
      </c>
      <c r="D1612" s="15" t="s">
        <v>39</v>
      </c>
      <c r="E1612" s="17" t="s">
        <v>40</v>
      </c>
      <c r="F1612" s="15" t="s">
        <v>25</v>
      </c>
      <c r="G1612" s="17" t="s">
        <v>201</v>
      </c>
      <c r="H1612" s="17" t="s">
        <v>41</v>
      </c>
      <c r="I1612" s="17" t="s">
        <v>136</v>
      </c>
      <c r="J1612" s="18">
        <v>0</v>
      </c>
      <c r="K1612" s="19">
        <v>0</v>
      </c>
      <c r="L1612" s="19">
        <v>0</v>
      </c>
      <c r="M1612" s="20">
        <v>6235.8</v>
      </c>
      <c r="N1612" s="21">
        <v>47399</v>
      </c>
      <c r="O1612" s="21">
        <v>49</v>
      </c>
      <c r="P1612" s="22">
        <v>0</v>
      </c>
      <c r="Q1612" s="23">
        <v>0</v>
      </c>
      <c r="R1612" s="23">
        <v>0</v>
      </c>
      <c r="S1612" s="24">
        <v>0</v>
      </c>
      <c r="T1612" s="25">
        <v>0</v>
      </c>
      <c r="U1612" s="25">
        <v>0</v>
      </c>
      <c r="V1612" s="18">
        <v>6235.8</v>
      </c>
      <c r="W1612" s="19">
        <v>47399</v>
      </c>
      <c r="X1612" s="19">
        <v>49</v>
      </c>
    </row>
    <row r="1613" spans="1:24" x14ac:dyDescent="0.2">
      <c r="A1613" s="15">
        <v>2022</v>
      </c>
      <c r="B1613" s="16">
        <v>50046</v>
      </c>
      <c r="C1613" s="17" t="s">
        <v>1387</v>
      </c>
      <c r="D1613" s="15" t="s">
        <v>39</v>
      </c>
      <c r="E1613" s="17" t="s">
        <v>40</v>
      </c>
      <c r="F1613" s="15" t="s">
        <v>25</v>
      </c>
      <c r="G1613" s="17" t="s">
        <v>124</v>
      </c>
      <c r="H1613" s="17" t="s">
        <v>41</v>
      </c>
      <c r="I1613" s="17" t="s">
        <v>32</v>
      </c>
      <c r="J1613" s="18">
        <v>0</v>
      </c>
      <c r="K1613" s="19">
        <v>0</v>
      </c>
      <c r="L1613" s="19">
        <v>0</v>
      </c>
      <c r="M1613" s="20">
        <v>25900.1</v>
      </c>
      <c r="N1613" s="21">
        <v>299748</v>
      </c>
      <c r="O1613" s="21">
        <v>111</v>
      </c>
      <c r="P1613" s="22">
        <v>0</v>
      </c>
      <c r="Q1613" s="23">
        <v>0</v>
      </c>
      <c r="R1613" s="23">
        <v>0</v>
      </c>
      <c r="S1613" s="24">
        <v>0</v>
      </c>
      <c r="T1613" s="25">
        <v>0</v>
      </c>
      <c r="U1613" s="25">
        <v>0</v>
      </c>
      <c r="V1613" s="18">
        <v>25900.1</v>
      </c>
      <c r="W1613" s="19">
        <v>299748</v>
      </c>
      <c r="X1613" s="19">
        <v>111</v>
      </c>
    </row>
    <row r="1614" spans="1:24" x14ac:dyDescent="0.2">
      <c r="A1614" s="15">
        <v>2022</v>
      </c>
      <c r="B1614" s="16">
        <v>50046</v>
      </c>
      <c r="C1614" s="17" t="s">
        <v>1387</v>
      </c>
      <c r="D1614" s="15" t="s">
        <v>39</v>
      </c>
      <c r="E1614" s="17" t="s">
        <v>40</v>
      </c>
      <c r="F1614" s="15" t="s">
        <v>25</v>
      </c>
      <c r="G1614" s="17" t="s">
        <v>124</v>
      </c>
      <c r="H1614" s="17" t="s">
        <v>41</v>
      </c>
      <c r="I1614" s="17" t="s">
        <v>36</v>
      </c>
      <c r="J1614" s="18">
        <v>0</v>
      </c>
      <c r="K1614" s="19">
        <v>0</v>
      </c>
      <c r="L1614" s="19">
        <v>0</v>
      </c>
      <c r="M1614" s="20">
        <v>14377.5</v>
      </c>
      <c r="N1614" s="21">
        <v>202680</v>
      </c>
      <c r="O1614" s="21">
        <v>79</v>
      </c>
      <c r="P1614" s="22">
        <v>0</v>
      </c>
      <c r="Q1614" s="23">
        <v>0</v>
      </c>
      <c r="R1614" s="23">
        <v>0</v>
      </c>
      <c r="S1614" s="24">
        <v>0</v>
      </c>
      <c r="T1614" s="25">
        <v>0</v>
      </c>
      <c r="U1614" s="25">
        <v>0</v>
      </c>
      <c r="V1614" s="18">
        <v>14377.5</v>
      </c>
      <c r="W1614" s="19">
        <v>202680</v>
      </c>
      <c r="X1614" s="19">
        <v>79</v>
      </c>
    </row>
    <row r="1615" spans="1:24" x14ac:dyDescent="0.2">
      <c r="A1615" s="15">
        <v>2022</v>
      </c>
      <c r="B1615" s="16">
        <v>50046</v>
      </c>
      <c r="C1615" s="17" t="s">
        <v>1387</v>
      </c>
      <c r="D1615" s="15" t="s">
        <v>39</v>
      </c>
      <c r="E1615" s="17" t="s">
        <v>40</v>
      </c>
      <c r="F1615" s="15" t="s">
        <v>25</v>
      </c>
      <c r="G1615" s="17" t="s">
        <v>203</v>
      </c>
      <c r="H1615" s="17" t="s">
        <v>41</v>
      </c>
      <c r="I1615" s="17" t="s">
        <v>136</v>
      </c>
      <c r="J1615" s="18">
        <v>0</v>
      </c>
      <c r="K1615" s="19">
        <v>0</v>
      </c>
      <c r="L1615" s="19">
        <v>0</v>
      </c>
      <c r="M1615" s="20">
        <v>12104.2</v>
      </c>
      <c r="N1615" s="21">
        <v>79457</v>
      </c>
      <c r="O1615" s="21">
        <v>47</v>
      </c>
      <c r="P1615" s="22">
        <v>0</v>
      </c>
      <c r="Q1615" s="23">
        <v>0</v>
      </c>
      <c r="R1615" s="23">
        <v>0</v>
      </c>
      <c r="S1615" s="24">
        <v>0</v>
      </c>
      <c r="T1615" s="25">
        <v>0</v>
      </c>
      <c r="U1615" s="25">
        <v>0</v>
      </c>
      <c r="V1615" s="18">
        <v>12104.2</v>
      </c>
      <c r="W1615" s="19">
        <v>79457</v>
      </c>
      <c r="X1615" s="19">
        <v>47</v>
      </c>
    </row>
    <row r="1616" spans="1:24" x14ac:dyDescent="0.2">
      <c r="A1616" s="15">
        <v>2022</v>
      </c>
      <c r="B1616" s="16">
        <v>50046</v>
      </c>
      <c r="C1616" s="17" t="s">
        <v>1387</v>
      </c>
      <c r="D1616" s="15" t="s">
        <v>39</v>
      </c>
      <c r="E1616" s="17" t="s">
        <v>40</v>
      </c>
      <c r="F1616" s="15" t="s">
        <v>25</v>
      </c>
      <c r="G1616" s="17" t="s">
        <v>30</v>
      </c>
      <c r="H1616" s="17" t="s">
        <v>41</v>
      </c>
      <c r="I1616" s="17" t="s">
        <v>32</v>
      </c>
      <c r="J1616" s="18">
        <v>0</v>
      </c>
      <c r="K1616" s="19">
        <v>0</v>
      </c>
      <c r="L1616" s="19">
        <v>0</v>
      </c>
      <c r="M1616" s="20">
        <v>16076.1</v>
      </c>
      <c r="N1616" s="21">
        <v>142587</v>
      </c>
      <c r="O1616" s="21">
        <v>73</v>
      </c>
      <c r="P1616" s="22">
        <v>0</v>
      </c>
      <c r="Q1616" s="23">
        <v>0</v>
      </c>
      <c r="R1616" s="23">
        <v>0</v>
      </c>
      <c r="S1616" s="24">
        <v>0</v>
      </c>
      <c r="T1616" s="25">
        <v>0</v>
      </c>
      <c r="U1616" s="25">
        <v>0</v>
      </c>
      <c r="V1616" s="18">
        <v>16076.1</v>
      </c>
      <c r="W1616" s="19">
        <v>142587</v>
      </c>
      <c r="X1616" s="19">
        <v>73</v>
      </c>
    </row>
    <row r="1617" spans="1:24" x14ac:dyDescent="0.2">
      <c r="A1617" s="15">
        <v>2022</v>
      </c>
      <c r="B1617" s="16">
        <v>50046</v>
      </c>
      <c r="C1617" s="17" t="s">
        <v>1387</v>
      </c>
      <c r="D1617" s="15" t="s">
        <v>39</v>
      </c>
      <c r="E1617" s="17" t="s">
        <v>40</v>
      </c>
      <c r="F1617" s="15" t="s">
        <v>25</v>
      </c>
      <c r="G1617" s="17" t="s">
        <v>134</v>
      </c>
      <c r="H1617" s="17" t="s">
        <v>41</v>
      </c>
      <c r="I1617" s="17" t="s">
        <v>136</v>
      </c>
      <c r="J1617" s="18">
        <v>0</v>
      </c>
      <c r="K1617" s="19">
        <v>0</v>
      </c>
      <c r="L1617" s="19">
        <v>0</v>
      </c>
      <c r="M1617" s="20">
        <v>10394.4</v>
      </c>
      <c r="N1617" s="21">
        <v>80814</v>
      </c>
      <c r="O1617" s="21">
        <v>31</v>
      </c>
      <c r="P1617" s="22">
        <v>0</v>
      </c>
      <c r="Q1617" s="23">
        <v>0</v>
      </c>
      <c r="R1617" s="23">
        <v>0</v>
      </c>
      <c r="S1617" s="24">
        <v>0</v>
      </c>
      <c r="T1617" s="25">
        <v>0</v>
      </c>
      <c r="U1617" s="25">
        <v>0</v>
      </c>
      <c r="V1617" s="18">
        <v>10394.4</v>
      </c>
      <c r="W1617" s="19">
        <v>80814</v>
      </c>
      <c r="X1617" s="19">
        <v>31</v>
      </c>
    </row>
    <row r="1618" spans="1:24" x14ac:dyDescent="0.2">
      <c r="A1618" s="15">
        <v>2022</v>
      </c>
      <c r="B1618" s="16">
        <v>50046</v>
      </c>
      <c r="C1618" s="17" t="s">
        <v>1387</v>
      </c>
      <c r="D1618" s="15" t="s">
        <v>39</v>
      </c>
      <c r="E1618" s="17" t="s">
        <v>40</v>
      </c>
      <c r="F1618" s="15" t="s">
        <v>25</v>
      </c>
      <c r="G1618" s="17" t="s">
        <v>511</v>
      </c>
      <c r="H1618" s="17" t="s">
        <v>41</v>
      </c>
      <c r="I1618" s="17" t="s">
        <v>136</v>
      </c>
      <c r="J1618" s="18">
        <v>0</v>
      </c>
      <c r="K1618" s="19">
        <v>0</v>
      </c>
      <c r="L1618" s="19">
        <v>0</v>
      </c>
      <c r="M1618" s="20">
        <v>9121.1</v>
      </c>
      <c r="N1618" s="21">
        <v>76836</v>
      </c>
      <c r="O1618" s="21">
        <v>45</v>
      </c>
      <c r="P1618" s="22">
        <v>0</v>
      </c>
      <c r="Q1618" s="23">
        <v>0</v>
      </c>
      <c r="R1618" s="23">
        <v>0</v>
      </c>
      <c r="S1618" s="24">
        <v>0</v>
      </c>
      <c r="T1618" s="25">
        <v>0</v>
      </c>
      <c r="U1618" s="25">
        <v>0</v>
      </c>
      <c r="V1618" s="18">
        <v>9121.1</v>
      </c>
      <c r="W1618" s="19">
        <v>76836</v>
      </c>
      <c r="X1618" s="19">
        <v>45</v>
      </c>
    </row>
    <row r="1619" spans="1:24" x14ac:dyDescent="0.2">
      <c r="A1619" s="15">
        <v>2022</v>
      </c>
      <c r="B1619" s="16">
        <v>50046</v>
      </c>
      <c r="C1619" s="17" t="s">
        <v>1387</v>
      </c>
      <c r="D1619" s="15" t="s">
        <v>39</v>
      </c>
      <c r="E1619" s="17" t="s">
        <v>40</v>
      </c>
      <c r="F1619" s="15" t="s">
        <v>25</v>
      </c>
      <c r="G1619" s="17" t="s">
        <v>122</v>
      </c>
      <c r="H1619" s="17" t="s">
        <v>41</v>
      </c>
      <c r="I1619" s="17" t="s">
        <v>32</v>
      </c>
      <c r="J1619" s="18">
        <v>0</v>
      </c>
      <c r="K1619" s="19">
        <v>0</v>
      </c>
      <c r="L1619" s="19">
        <v>0</v>
      </c>
      <c r="M1619" s="20">
        <v>20161.3</v>
      </c>
      <c r="N1619" s="21">
        <v>178778</v>
      </c>
      <c r="O1619" s="21">
        <v>86</v>
      </c>
      <c r="P1619" s="22">
        <v>0</v>
      </c>
      <c r="Q1619" s="23">
        <v>0</v>
      </c>
      <c r="R1619" s="23">
        <v>0</v>
      </c>
      <c r="S1619" s="24">
        <v>0</v>
      </c>
      <c r="T1619" s="25">
        <v>0</v>
      </c>
      <c r="U1619" s="25">
        <v>0</v>
      </c>
      <c r="V1619" s="18">
        <v>20161.3</v>
      </c>
      <c r="W1619" s="19">
        <v>178778</v>
      </c>
      <c r="X1619" s="19">
        <v>86</v>
      </c>
    </row>
    <row r="1620" spans="1:24" x14ac:dyDescent="0.2">
      <c r="A1620" s="15">
        <v>2022</v>
      </c>
      <c r="B1620" s="16">
        <v>50046</v>
      </c>
      <c r="C1620" s="17" t="s">
        <v>1387</v>
      </c>
      <c r="D1620" s="15" t="s">
        <v>39</v>
      </c>
      <c r="E1620" s="17" t="s">
        <v>40</v>
      </c>
      <c r="F1620" s="15" t="s">
        <v>25</v>
      </c>
      <c r="G1620" s="17" t="s">
        <v>42</v>
      </c>
      <c r="H1620" s="17" t="s">
        <v>41</v>
      </c>
      <c r="I1620" s="17" t="s">
        <v>43</v>
      </c>
      <c r="J1620" s="18">
        <v>0</v>
      </c>
      <c r="K1620" s="19">
        <v>0</v>
      </c>
      <c r="L1620" s="19">
        <v>0</v>
      </c>
      <c r="M1620" s="20">
        <v>28077</v>
      </c>
      <c r="N1620" s="21">
        <v>312600</v>
      </c>
      <c r="O1620" s="21">
        <v>132</v>
      </c>
      <c r="P1620" s="22">
        <v>0</v>
      </c>
      <c r="Q1620" s="23">
        <v>0</v>
      </c>
      <c r="R1620" s="23">
        <v>0</v>
      </c>
      <c r="S1620" s="24">
        <v>0</v>
      </c>
      <c r="T1620" s="25">
        <v>0</v>
      </c>
      <c r="U1620" s="25">
        <v>0</v>
      </c>
      <c r="V1620" s="18">
        <v>28077</v>
      </c>
      <c r="W1620" s="19">
        <v>312600</v>
      </c>
      <c r="X1620" s="19">
        <v>132</v>
      </c>
    </row>
    <row r="1621" spans="1:24" x14ac:dyDescent="0.2">
      <c r="A1621" s="15">
        <v>2022</v>
      </c>
      <c r="B1621" s="16">
        <v>50046</v>
      </c>
      <c r="C1621" s="17" t="s">
        <v>1387</v>
      </c>
      <c r="D1621" s="15" t="s">
        <v>39</v>
      </c>
      <c r="E1621" s="17" t="s">
        <v>40</v>
      </c>
      <c r="F1621" s="15" t="s">
        <v>25</v>
      </c>
      <c r="G1621" s="17" t="s">
        <v>161</v>
      </c>
      <c r="H1621" s="17" t="s">
        <v>41</v>
      </c>
      <c r="I1621" s="17" t="s">
        <v>32</v>
      </c>
      <c r="J1621" s="18">
        <v>0</v>
      </c>
      <c r="K1621" s="19">
        <v>0</v>
      </c>
      <c r="L1621" s="19">
        <v>0</v>
      </c>
      <c r="M1621" s="20">
        <v>43318.5</v>
      </c>
      <c r="N1621" s="21">
        <v>529578</v>
      </c>
      <c r="O1621" s="21">
        <v>209</v>
      </c>
      <c r="P1621" s="22">
        <v>0</v>
      </c>
      <c r="Q1621" s="23">
        <v>0</v>
      </c>
      <c r="R1621" s="23">
        <v>0</v>
      </c>
      <c r="S1621" s="24">
        <v>0</v>
      </c>
      <c r="T1621" s="25">
        <v>0</v>
      </c>
      <c r="U1621" s="25">
        <v>0</v>
      </c>
      <c r="V1621" s="18">
        <v>43318.5</v>
      </c>
      <c r="W1621" s="19">
        <v>529578</v>
      </c>
      <c r="X1621" s="19">
        <v>209</v>
      </c>
    </row>
    <row r="1622" spans="1:24" x14ac:dyDescent="0.2">
      <c r="A1622" s="15">
        <v>2022</v>
      </c>
      <c r="B1622" s="16">
        <v>50046</v>
      </c>
      <c r="C1622" s="17" t="s">
        <v>1387</v>
      </c>
      <c r="D1622" s="15" t="s">
        <v>39</v>
      </c>
      <c r="E1622" s="17" t="s">
        <v>40</v>
      </c>
      <c r="F1622" s="15" t="s">
        <v>25</v>
      </c>
      <c r="G1622" s="17" t="s">
        <v>44</v>
      </c>
      <c r="H1622" s="17" t="s">
        <v>41</v>
      </c>
      <c r="I1622" s="17" t="s">
        <v>32</v>
      </c>
      <c r="J1622" s="18">
        <v>0</v>
      </c>
      <c r="K1622" s="19">
        <v>0</v>
      </c>
      <c r="L1622" s="19">
        <v>0</v>
      </c>
      <c r="M1622" s="20">
        <v>54006.400000000001</v>
      </c>
      <c r="N1622" s="21">
        <v>534722</v>
      </c>
      <c r="O1622" s="21">
        <v>217</v>
      </c>
      <c r="P1622" s="22">
        <v>0</v>
      </c>
      <c r="Q1622" s="23">
        <v>0</v>
      </c>
      <c r="R1622" s="23">
        <v>0</v>
      </c>
      <c r="S1622" s="24">
        <v>0</v>
      </c>
      <c r="T1622" s="25">
        <v>0</v>
      </c>
      <c r="U1622" s="25">
        <v>0</v>
      </c>
      <c r="V1622" s="18">
        <v>54006.400000000001</v>
      </c>
      <c r="W1622" s="19">
        <v>534722</v>
      </c>
      <c r="X1622" s="19">
        <v>217</v>
      </c>
    </row>
    <row r="1623" spans="1:24" x14ac:dyDescent="0.2">
      <c r="A1623" s="15">
        <v>2022</v>
      </c>
      <c r="B1623" s="16">
        <v>50046</v>
      </c>
      <c r="C1623" s="17" t="s">
        <v>1387</v>
      </c>
      <c r="D1623" s="15" t="s">
        <v>39</v>
      </c>
      <c r="E1623" s="17" t="s">
        <v>40</v>
      </c>
      <c r="F1623" s="15" t="s">
        <v>25</v>
      </c>
      <c r="G1623" s="17" t="s">
        <v>33</v>
      </c>
      <c r="H1623" s="17" t="s">
        <v>41</v>
      </c>
      <c r="I1623" s="17" t="s">
        <v>32</v>
      </c>
      <c r="J1623" s="18">
        <v>0</v>
      </c>
      <c r="K1623" s="19">
        <v>0</v>
      </c>
      <c r="L1623" s="19">
        <v>0</v>
      </c>
      <c r="M1623" s="20">
        <v>29642.9</v>
      </c>
      <c r="N1623" s="21">
        <v>297811</v>
      </c>
      <c r="O1623" s="21">
        <v>107</v>
      </c>
      <c r="P1623" s="22">
        <v>0</v>
      </c>
      <c r="Q1623" s="23">
        <v>0</v>
      </c>
      <c r="R1623" s="23">
        <v>0</v>
      </c>
      <c r="S1623" s="24">
        <v>0</v>
      </c>
      <c r="T1623" s="25">
        <v>0</v>
      </c>
      <c r="U1623" s="25">
        <v>0</v>
      </c>
      <c r="V1623" s="18">
        <v>29642.9</v>
      </c>
      <c r="W1623" s="19">
        <v>297811</v>
      </c>
      <c r="X1623" s="19">
        <v>107</v>
      </c>
    </row>
    <row r="1624" spans="1:24" x14ac:dyDescent="0.2">
      <c r="A1624" s="15">
        <v>2022</v>
      </c>
      <c r="B1624" s="16">
        <v>50046</v>
      </c>
      <c r="C1624" s="17" t="s">
        <v>1387</v>
      </c>
      <c r="D1624" s="15" t="s">
        <v>91</v>
      </c>
      <c r="E1624" s="17" t="s">
        <v>24</v>
      </c>
      <c r="F1624" s="15" t="s">
        <v>25</v>
      </c>
      <c r="G1624" s="17" t="s">
        <v>92</v>
      </c>
      <c r="H1624" s="17" t="s">
        <v>41</v>
      </c>
      <c r="I1624" s="17" t="s">
        <v>93</v>
      </c>
      <c r="J1624" s="18">
        <v>0</v>
      </c>
      <c r="K1624" s="19">
        <v>0</v>
      </c>
      <c r="L1624" s="19">
        <v>0</v>
      </c>
      <c r="M1624" s="20">
        <v>163192</v>
      </c>
      <c r="N1624" s="21">
        <v>1527610</v>
      </c>
      <c r="O1624" s="21">
        <v>579</v>
      </c>
      <c r="P1624" s="22">
        <v>0</v>
      </c>
      <c r="Q1624" s="23">
        <v>0</v>
      </c>
      <c r="R1624" s="23">
        <v>0</v>
      </c>
      <c r="S1624" s="24">
        <v>0</v>
      </c>
      <c r="T1624" s="25">
        <v>0</v>
      </c>
      <c r="U1624" s="25">
        <v>0</v>
      </c>
      <c r="V1624" s="18">
        <v>163192</v>
      </c>
      <c r="W1624" s="19">
        <v>1527610</v>
      </c>
      <c r="X1624" s="19">
        <v>579</v>
      </c>
    </row>
    <row r="1625" spans="1:24" x14ac:dyDescent="0.2">
      <c r="A1625" s="15">
        <v>2022</v>
      </c>
      <c r="B1625" s="16">
        <v>50153</v>
      </c>
      <c r="C1625" s="17" t="s">
        <v>1388</v>
      </c>
      <c r="D1625" s="15" t="s">
        <v>39</v>
      </c>
      <c r="E1625" s="17" t="s">
        <v>40</v>
      </c>
      <c r="F1625" s="15" t="s">
        <v>25</v>
      </c>
      <c r="G1625" s="17" t="s">
        <v>161</v>
      </c>
      <c r="H1625" s="17" t="s">
        <v>41</v>
      </c>
      <c r="I1625" s="17" t="s">
        <v>32</v>
      </c>
      <c r="J1625" s="18">
        <v>0</v>
      </c>
      <c r="K1625" s="19">
        <v>0</v>
      </c>
      <c r="L1625" s="19">
        <v>0</v>
      </c>
      <c r="M1625" s="20">
        <v>0</v>
      </c>
      <c r="N1625" s="21">
        <v>0</v>
      </c>
      <c r="O1625" s="21">
        <v>0</v>
      </c>
      <c r="P1625" s="22">
        <v>12444.6</v>
      </c>
      <c r="Q1625" s="23">
        <v>160873</v>
      </c>
      <c r="R1625" s="23">
        <v>7</v>
      </c>
      <c r="S1625" s="24">
        <v>0</v>
      </c>
      <c r="T1625" s="25">
        <v>0</v>
      </c>
      <c r="U1625" s="25">
        <v>0</v>
      </c>
      <c r="V1625" s="18">
        <v>12444.6</v>
      </c>
      <c r="W1625" s="19">
        <v>160873</v>
      </c>
      <c r="X1625" s="19">
        <v>7</v>
      </c>
    </row>
    <row r="1626" spans="1:24" x14ac:dyDescent="0.2">
      <c r="A1626" s="15">
        <v>2022</v>
      </c>
      <c r="B1626" s="16">
        <v>50153</v>
      </c>
      <c r="C1626" s="17" t="s">
        <v>1388</v>
      </c>
      <c r="D1626" s="15" t="s">
        <v>39</v>
      </c>
      <c r="E1626" s="17" t="s">
        <v>40</v>
      </c>
      <c r="F1626" s="15" t="s">
        <v>25</v>
      </c>
      <c r="G1626" s="17" t="s">
        <v>44</v>
      </c>
      <c r="H1626" s="17" t="s">
        <v>41</v>
      </c>
      <c r="I1626" s="17" t="s">
        <v>32</v>
      </c>
      <c r="J1626" s="18">
        <v>0</v>
      </c>
      <c r="K1626" s="19">
        <v>0</v>
      </c>
      <c r="L1626" s="19">
        <v>0</v>
      </c>
      <c r="M1626" s="20">
        <v>0</v>
      </c>
      <c r="N1626" s="21">
        <v>0</v>
      </c>
      <c r="O1626" s="21">
        <v>0</v>
      </c>
      <c r="P1626" s="22">
        <v>4021.9</v>
      </c>
      <c r="Q1626" s="23">
        <v>42320</v>
      </c>
      <c r="R1626" s="23">
        <v>3</v>
      </c>
      <c r="S1626" s="24">
        <v>0</v>
      </c>
      <c r="T1626" s="25">
        <v>0</v>
      </c>
      <c r="U1626" s="25">
        <v>0</v>
      </c>
      <c r="V1626" s="18">
        <v>4021.9</v>
      </c>
      <c r="W1626" s="19">
        <v>42320</v>
      </c>
      <c r="X1626" s="19">
        <v>3</v>
      </c>
    </row>
    <row r="1627" spans="1:24" x14ac:dyDescent="0.2">
      <c r="A1627" s="15">
        <v>2022</v>
      </c>
      <c r="B1627" s="16">
        <v>50156</v>
      </c>
      <c r="C1627" s="17" t="s">
        <v>1389</v>
      </c>
      <c r="D1627" s="15" t="s">
        <v>91</v>
      </c>
      <c r="E1627" s="17" t="s">
        <v>24</v>
      </c>
      <c r="F1627" s="15" t="s">
        <v>25</v>
      </c>
      <c r="G1627" s="17" t="s">
        <v>92</v>
      </c>
      <c r="H1627" s="17" t="s">
        <v>41</v>
      </c>
      <c r="I1627" s="17" t="s">
        <v>93</v>
      </c>
      <c r="J1627" s="18">
        <v>196.1</v>
      </c>
      <c r="K1627" s="19">
        <v>1730</v>
      </c>
      <c r="L1627" s="19">
        <v>1947</v>
      </c>
      <c r="M1627" s="20">
        <v>3044</v>
      </c>
      <c r="N1627" s="21">
        <v>30709</v>
      </c>
      <c r="O1627" s="21">
        <v>11485</v>
      </c>
      <c r="P1627" s="22">
        <v>0</v>
      </c>
      <c r="Q1627" s="23">
        <v>0</v>
      </c>
      <c r="R1627" s="23">
        <v>0</v>
      </c>
      <c r="S1627" s="24">
        <v>0</v>
      </c>
      <c r="T1627" s="25">
        <v>0</v>
      </c>
      <c r="U1627" s="25">
        <v>0</v>
      </c>
      <c r="V1627" s="18">
        <v>3240.1</v>
      </c>
      <c r="W1627" s="19">
        <v>32439</v>
      </c>
      <c r="X1627" s="19">
        <v>13432</v>
      </c>
    </row>
    <row r="1628" spans="1:24" x14ac:dyDescent="0.2">
      <c r="A1628" s="15">
        <v>2022</v>
      </c>
      <c r="B1628" s="16">
        <v>54728</v>
      </c>
      <c r="C1628" s="17" t="s">
        <v>1390</v>
      </c>
      <c r="D1628" s="15" t="s">
        <v>91</v>
      </c>
      <c r="E1628" s="17" t="s">
        <v>24</v>
      </c>
      <c r="F1628" s="15" t="s">
        <v>25</v>
      </c>
      <c r="G1628" s="17" t="s">
        <v>92</v>
      </c>
      <c r="H1628" s="17" t="s">
        <v>41</v>
      </c>
      <c r="I1628" s="17" t="s">
        <v>93</v>
      </c>
      <c r="J1628" s="18" t="s">
        <v>37</v>
      </c>
      <c r="K1628" s="19" t="s">
        <v>37</v>
      </c>
      <c r="L1628" s="19" t="s">
        <v>37</v>
      </c>
      <c r="M1628" s="20">
        <v>286212</v>
      </c>
      <c r="N1628" s="21">
        <v>4025080</v>
      </c>
      <c r="O1628" s="21">
        <v>480</v>
      </c>
      <c r="P1628" s="22" t="s">
        <v>37</v>
      </c>
      <c r="Q1628" s="23" t="s">
        <v>37</v>
      </c>
      <c r="R1628" s="23" t="s">
        <v>37</v>
      </c>
      <c r="S1628" s="24">
        <v>11838</v>
      </c>
      <c r="T1628" s="25">
        <v>168171</v>
      </c>
      <c r="U1628" s="25">
        <v>2</v>
      </c>
      <c r="V1628" s="18">
        <v>298050</v>
      </c>
      <c r="W1628" s="19">
        <v>4193251</v>
      </c>
      <c r="X1628" s="19">
        <v>482</v>
      </c>
    </row>
    <row r="1629" spans="1:24" x14ac:dyDescent="0.2">
      <c r="A1629" s="15">
        <v>2022</v>
      </c>
      <c r="B1629" s="16">
        <v>54820</v>
      </c>
      <c r="C1629" s="17" t="s">
        <v>1391</v>
      </c>
      <c r="D1629" s="15" t="s">
        <v>39</v>
      </c>
      <c r="E1629" s="17" t="s">
        <v>40</v>
      </c>
      <c r="F1629" s="15" t="s">
        <v>25</v>
      </c>
      <c r="G1629" s="17" t="s">
        <v>201</v>
      </c>
      <c r="H1629" s="17" t="s">
        <v>41</v>
      </c>
      <c r="I1629" s="17" t="s">
        <v>136</v>
      </c>
      <c r="J1629" s="18">
        <v>23254.6</v>
      </c>
      <c r="K1629" s="19">
        <v>224406</v>
      </c>
      <c r="L1629" s="19">
        <v>25239</v>
      </c>
      <c r="M1629" s="20">
        <v>9526.2000000000007</v>
      </c>
      <c r="N1629" s="21">
        <v>72436</v>
      </c>
      <c r="O1629" s="21">
        <v>4458</v>
      </c>
      <c r="P1629" s="22">
        <v>0</v>
      </c>
      <c r="Q1629" s="23">
        <v>0</v>
      </c>
      <c r="R1629" s="23">
        <v>0</v>
      </c>
      <c r="S1629" s="24">
        <v>0</v>
      </c>
      <c r="T1629" s="25">
        <v>0</v>
      </c>
      <c r="U1629" s="25">
        <v>0</v>
      </c>
      <c r="V1629" s="18">
        <v>32780.800000000003</v>
      </c>
      <c r="W1629" s="19">
        <v>296842</v>
      </c>
      <c r="X1629" s="19">
        <v>29697</v>
      </c>
    </row>
    <row r="1630" spans="1:24" x14ac:dyDescent="0.2">
      <c r="A1630" s="15">
        <v>2022</v>
      </c>
      <c r="B1630" s="16">
        <v>54820</v>
      </c>
      <c r="C1630" s="17" t="s">
        <v>1391</v>
      </c>
      <c r="D1630" s="15" t="s">
        <v>39</v>
      </c>
      <c r="E1630" s="17" t="s">
        <v>40</v>
      </c>
      <c r="F1630" s="15" t="s">
        <v>25</v>
      </c>
      <c r="G1630" s="17" t="s">
        <v>510</v>
      </c>
      <c r="H1630" s="17" t="s">
        <v>41</v>
      </c>
      <c r="I1630" s="17" t="s">
        <v>32</v>
      </c>
      <c r="J1630" s="18">
        <v>1421.5</v>
      </c>
      <c r="K1630" s="19">
        <v>12220</v>
      </c>
      <c r="L1630" s="19">
        <v>784</v>
      </c>
      <c r="M1630" s="20">
        <v>41.9</v>
      </c>
      <c r="N1630" s="21">
        <v>321</v>
      </c>
      <c r="O1630" s="21">
        <v>203</v>
      </c>
      <c r="P1630" s="22">
        <v>0</v>
      </c>
      <c r="Q1630" s="23">
        <v>0</v>
      </c>
      <c r="R1630" s="23">
        <v>0</v>
      </c>
      <c r="S1630" s="24">
        <v>0</v>
      </c>
      <c r="T1630" s="25">
        <v>0</v>
      </c>
      <c r="U1630" s="25">
        <v>0</v>
      </c>
      <c r="V1630" s="18">
        <v>1463.4</v>
      </c>
      <c r="W1630" s="19">
        <v>12541</v>
      </c>
      <c r="X1630" s="19">
        <v>987</v>
      </c>
    </row>
    <row r="1631" spans="1:24" x14ac:dyDescent="0.2">
      <c r="A1631" s="15">
        <v>2022</v>
      </c>
      <c r="B1631" s="16">
        <v>54820</v>
      </c>
      <c r="C1631" s="17" t="s">
        <v>1391</v>
      </c>
      <c r="D1631" s="15" t="s">
        <v>39</v>
      </c>
      <c r="E1631" s="17" t="s">
        <v>40</v>
      </c>
      <c r="F1631" s="15" t="s">
        <v>25</v>
      </c>
      <c r="G1631" s="17" t="s">
        <v>160</v>
      </c>
      <c r="H1631" s="17" t="s">
        <v>41</v>
      </c>
      <c r="I1631" s="17" t="s">
        <v>32</v>
      </c>
      <c r="J1631" s="18">
        <v>5685.6</v>
      </c>
      <c r="K1631" s="19">
        <v>53496</v>
      </c>
      <c r="L1631" s="19">
        <v>4800</v>
      </c>
      <c r="M1631" s="20">
        <v>741.1</v>
      </c>
      <c r="N1631" s="21">
        <v>7544</v>
      </c>
      <c r="O1631" s="21">
        <v>477</v>
      </c>
      <c r="P1631" s="22">
        <v>0</v>
      </c>
      <c r="Q1631" s="23">
        <v>0</v>
      </c>
      <c r="R1631" s="23">
        <v>0</v>
      </c>
      <c r="S1631" s="24">
        <v>0</v>
      </c>
      <c r="T1631" s="25">
        <v>0</v>
      </c>
      <c r="U1631" s="25">
        <v>0</v>
      </c>
      <c r="V1631" s="18">
        <v>6426.7</v>
      </c>
      <c r="W1631" s="19">
        <v>61040</v>
      </c>
      <c r="X1631" s="19">
        <v>5277</v>
      </c>
    </row>
    <row r="1632" spans="1:24" x14ac:dyDescent="0.2">
      <c r="A1632" s="15">
        <v>2022</v>
      </c>
      <c r="B1632" s="16">
        <v>54820</v>
      </c>
      <c r="C1632" s="17" t="s">
        <v>1391</v>
      </c>
      <c r="D1632" s="15" t="s">
        <v>39</v>
      </c>
      <c r="E1632" s="17" t="s">
        <v>40</v>
      </c>
      <c r="F1632" s="15" t="s">
        <v>25</v>
      </c>
      <c r="G1632" s="17" t="s">
        <v>124</v>
      </c>
      <c r="H1632" s="17" t="s">
        <v>41</v>
      </c>
      <c r="I1632" s="17" t="s">
        <v>36</v>
      </c>
      <c r="J1632" s="18">
        <v>47351.7</v>
      </c>
      <c r="K1632" s="19">
        <v>404693</v>
      </c>
      <c r="L1632" s="19">
        <v>49478</v>
      </c>
      <c r="M1632" s="20">
        <v>15243.3</v>
      </c>
      <c r="N1632" s="21">
        <v>143445</v>
      </c>
      <c r="O1632" s="21">
        <v>9403</v>
      </c>
      <c r="P1632" s="22">
        <v>0</v>
      </c>
      <c r="Q1632" s="23">
        <v>0</v>
      </c>
      <c r="R1632" s="23">
        <v>0</v>
      </c>
      <c r="S1632" s="24">
        <v>0</v>
      </c>
      <c r="T1632" s="25">
        <v>0</v>
      </c>
      <c r="U1632" s="25">
        <v>0</v>
      </c>
      <c r="V1632" s="18">
        <v>62595</v>
      </c>
      <c r="W1632" s="19">
        <v>548138</v>
      </c>
      <c r="X1632" s="19">
        <v>58881</v>
      </c>
    </row>
    <row r="1633" spans="1:24" x14ac:dyDescent="0.2">
      <c r="A1633" s="15">
        <v>2022</v>
      </c>
      <c r="B1633" s="16">
        <v>54820</v>
      </c>
      <c r="C1633" s="17" t="s">
        <v>1391</v>
      </c>
      <c r="D1633" s="15" t="s">
        <v>39</v>
      </c>
      <c r="E1633" s="17" t="s">
        <v>40</v>
      </c>
      <c r="F1633" s="15" t="s">
        <v>25</v>
      </c>
      <c r="G1633" s="17" t="s">
        <v>203</v>
      </c>
      <c r="H1633" s="17" t="s">
        <v>41</v>
      </c>
      <c r="I1633" s="17" t="s">
        <v>136</v>
      </c>
      <c r="J1633" s="18">
        <v>236839.2</v>
      </c>
      <c r="K1633" s="19">
        <v>1984141</v>
      </c>
      <c r="L1633" s="19">
        <v>243537</v>
      </c>
      <c r="M1633" s="20">
        <v>6416.1</v>
      </c>
      <c r="N1633" s="21">
        <v>44811</v>
      </c>
      <c r="O1633" s="21">
        <v>3862</v>
      </c>
      <c r="P1633" s="22" t="s">
        <v>37</v>
      </c>
      <c r="Q1633" s="23" t="s">
        <v>37</v>
      </c>
      <c r="R1633" s="23" t="s">
        <v>37</v>
      </c>
      <c r="S1633" s="24" t="s">
        <v>37</v>
      </c>
      <c r="T1633" s="25" t="s">
        <v>37</v>
      </c>
      <c r="U1633" s="25" t="s">
        <v>37</v>
      </c>
      <c r="V1633" s="18">
        <v>243255.3</v>
      </c>
      <c r="W1633" s="19">
        <v>2028952</v>
      </c>
      <c r="X1633" s="19">
        <v>247399</v>
      </c>
    </row>
    <row r="1634" spans="1:24" x14ac:dyDescent="0.2">
      <c r="A1634" s="15">
        <v>2022</v>
      </c>
      <c r="B1634" s="16">
        <v>54820</v>
      </c>
      <c r="C1634" s="17" t="s">
        <v>1391</v>
      </c>
      <c r="D1634" s="15" t="s">
        <v>39</v>
      </c>
      <c r="E1634" s="17" t="s">
        <v>40</v>
      </c>
      <c r="F1634" s="15" t="s">
        <v>25</v>
      </c>
      <c r="G1634" s="17" t="s">
        <v>30</v>
      </c>
      <c r="H1634" s="17" t="s">
        <v>41</v>
      </c>
      <c r="I1634" s="17" t="s">
        <v>32</v>
      </c>
      <c r="J1634" s="18">
        <v>30712.1</v>
      </c>
      <c r="K1634" s="19">
        <v>260803</v>
      </c>
      <c r="L1634" s="19">
        <v>23382</v>
      </c>
      <c r="M1634" s="20">
        <v>9179.4</v>
      </c>
      <c r="N1634" s="21">
        <v>79937</v>
      </c>
      <c r="O1634" s="21">
        <v>4702</v>
      </c>
      <c r="P1634" s="22">
        <v>0</v>
      </c>
      <c r="Q1634" s="23">
        <v>0</v>
      </c>
      <c r="R1634" s="23">
        <v>0</v>
      </c>
      <c r="S1634" s="24">
        <v>0</v>
      </c>
      <c r="T1634" s="25">
        <v>0</v>
      </c>
      <c r="U1634" s="25">
        <v>0</v>
      </c>
      <c r="V1634" s="18">
        <v>39891.5</v>
      </c>
      <c r="W1634" s="19">
        <v>340740</v>
      </c>
      <c r="X1634" s="19">
        <v>28084</v>
      </c>
    </row>
    <row r="1635" spans="1:24" x14ac:dyDescent="0.2">
      <c r="A1635" s="15">
        <v>2022</v>
      </c>
      <c r="B1635" s="16">
        <v>54820</v>
      </c>
      <c r="C1635" s="17" t="s">
        <v>1391</v>
      </c>
      <c r="D1635" s="15" t="s">
        <v>39</v>
      </c>
      <c r="E1635" s="17" t="s">
        <v>40</v>
      </c>
      <c r="F1635" s="15" t="s">
        <v>25</v>
      </c>
      <c r="G1635" s="17" t="s">
        <v>511</v>
      </c>
      <c r="H1635" s="17" t="s">
        <v>41</v>
      </c>
      <c r="I1635" s="17" t="s">
        <v>136</v>
      </c>
      <c r="J1635" s="18">
        <v>27517</v>
      </c>
      <c r="K1635" s="19">
        <v>231701</v>
      </c>
      <c r="L1635" s="19">
        <v>30634</v>
      </c>
      <c r="M1635" s="20">
        <v>2379.3000000000002</v>
      </c>
      <c r="N1635" s="21">
        <v>21476</v>
      </c>
      <c r="O1635" s="21">
        <v>1562</v>
      </c>
      <c r="P1635" s="22">
        <v>0</v>
      </c>
      <c r="Q1635" s="23">
        <v>0</v>
      </c>
      <c r="R1635" s="23">
        <v>0</v>
      </c>
      <c r="S1635" s="24">
        <v>0</v>
      </c>
      <c r="T1635" s="25">
        <v>0</v>
      </c>
      <c r="U1635" s="25">
        <v>0</v>
      </c>
      <c r="V1635" s="18">
        <v>29896.3</v>
      </c>
      <c r="W1635" s="19">
        <v>253177</v>
      </c>
      <c r="X1635" s="19">
        <v>32196</v>
      </c>
    </row>
    <row r="1636" spans="1:24" x14ac:dyDescent="0.2">
      <c r="A1636" s="15">
        <v>2022</v>
      </c>
      <c r="B1636" s="16">
        <v>54820</v>
      </c>
      <c r="C1636" s="17" t="s">
        <v>1391</v>
      </c>
      <c r="D1636" s="15" t="s">
        <v>39</v>
      </c>
      <c r="E1636" s="17" t="s">
        <v>40</v>
      </c>
      <c r="F1636" s="15" t="s">
        <v>25</v>
      </c>
      <c r="G1636" s="17" t="s">
        <v>122</v>
      </c>
      <c r="H1636" s="17" t="s">
        <v>41</v>
      </c>
      <c r="I1636" s="17" t="s">
        <v>32</v>
      </c>
      <c r="J1636" s="18">
        <v>24170</v>
      </c>
      <c r="K1636" s="19">
        <v>174543</v>
      </c>
      <c r="L1636" s="19">
        <v>22919</v>
      </c>
      <c r="M1636" s="20">
        <v>19951.900000000001</v>
      </c>
      <c r="N1636" s="21">
        <v>139564</v>
      </c>
      <c r="O1636" s="21">
        <v>8819</v>
      </c>
      <c r="P1636" s="22">
        <v>0</v>
      </c>
      <c r="Q1636" s="23">
        <v>0</v>
      </c>
      <c r="R1636" s="23">
        <v>0</v>
      </c>
      <c r="S1636" s="24">
        <v>0</v>
      </c>
      <c r="T1636" s="25">
        <v>0</v>
      </c>
      <c r="U1636" s="25">
        <v>0</v>
      </c>
      <c r="V1636" s="18">
        <v>44121.9</v>
      </c>
      <c r="W1636" s="19">
        <v>314107</v>
      </c>
      <c r="X1636" s="19">
        <v>31738</v>
      </c>
    </row>
    <row r="1637" spans="1:24" x14ac:dyDescent="0.2">
      <c r="A1637" s="15">
        <v>2022</v>
      </c>
      <c r="B1637" s="16">
        <v>54820</v>
      </c>
      <c r="C1637" s="17" t="s">
        <v>1391</v>
      </c>
      <c r="D1637" s="15" t="s">
        <v>39</v>
      </c>
      <c r="E1637" s="17" t="s">
        <v>40</v>
      </c>
      <c r="F1637" s="15" t="s">
        <v>25</v>
      </c>
      <c r="G1637" s="17" t="s">
        <v>42</v>
      </c>
      <c r="H1637" s="17" t="s">
        <v>41</v>
      </c>
      <c r="I1637" s="17" t="s">
        <v>43</v>
      </c>
      <c r="J1637" s="18">
        <v>45572.4</v>
      </c>
      <c r="K1637" s="19">
        <v>377483</v>
      </c>
      <c r="L1637" s="19">
        <v>47918</v>
      </c>
      <c r="M1637" s="20">
        <v>19987.3</v>
      </c>
      <c r="N1637" s="21">
        <v>164010</v>
      </c>
      <c r="O1637" s="21">
        <v>11542</v>
      </c>
      <c r="P1637" s="22">
        <v>0</v>
      </c>
      <c r="Q1637" s="23">
        <v>0</v>
      </c>
      <c r="R1637" s="23">
        <v>0</v>
      </c>
      <c r="S1637" s="24">
        <v>0</v>
      </c>
      <c r="T1637" s="25">
        <v>0</v>
      </c>
      <c r="U1637" s="25">
        <v>0</v>
      </c>
      <c r="V1637" s="18">
        <v>65559.7</v>
      </c>
      <c r="W1637" s="19">
        <v>541493</v>
      </c>
      <c r="X1637" s="19">
        <v>59460</v>
      </c>
    </row>
    <row r="1638" spans="1:24" x14ac:dyDescent="0.2">
      <c r="A1638" s="15">
        <v>2022</v>
      </c>
      <c r="B1638" s="16">
        <v>54820</v>
      </c>
      <c r="C1638" s="17" t="s">
        <v>1391</v>
      </c>
      <c r="D1638" s="15" t="s">
        <v>39</v>
      </c>
      <c r="E1638" s="17" t="s">
        <v>40</v>
      </c>
      <c r="F1638" s="15" t="s">
        <v>25</v>
      </c>
      <c r="G1638" s="17" t="s">
        <v>161</v>
      </c>
      <c r="H1638" s="17" t="s">
        <v>41</v>
      </c>
      <c r="I1638" s="17" t="s">
        <v>32</v>
      </c>
      <c r="J1638" s="18">
        <v>45495.5</v>
      </c>
      <c r="K1638" s="19">
        <v>510795</v>
      </c>
      <c r="L1638" s="19">
        <v>54863</v>
      </c>
      <c r="M1638" s="20">
        <v>8366.7999999999993</v>
      </c>
      <c r="N1638" s="21">
        <v>99757</v>
      </c>
      <c r="O1638" s="21">
        <v>6430</v>
      </c>
      <c r="P1638" s="22">
        <v>0</v>
      </c>
      <c r="Q1638" s="23">
        <v>0</v>
      </c>
      <c r="R1638" s="23">
        <v>0</v>
      </c>
      <c r="S1638" s="24">
        <v>0</v>
      </c>
      <c r="T1638" s="25">
        <v>0</v>
      </c>
      <c r="U1638" s="25">
        <v>0</v>
      </c>
      <c r="V1638" s="18">
        <v>53862.3</v>
      </c>
      <c r="W1638" s="19">
        <v>610552</v>
      </c>
      <c r="X1638" s="19">
        <v>61293</v>
      </c>
    </row>
    <row r="1639" spans="1:24" x14ac:dyDescent="0.2">
      <c r="A1639" s="15">
        <v>2022</v>
      </c>
      <c r="B1639" s="16">
        <v>54820</v>
      </c>
      <c r="C1639" s="17" t="s">
        <v>1391</v>
      </c>
      <c r="D1639" s="15" t="s">
        <v>39</v>
      </c>
      <c r="E1639" s="17" t="s">
        <v>40</v>
      </c>
      <c r="F1639" s="15" t="s">
        <v>25</v>
      </c>
      <c r="G1639" s="17" t="s">
        <v>44</v>
      </c>
      <c r="H1639" s="17" t="s">
        <v>41</v>
      </c>
      <c r="I1639" s="17" t="s">
        <v>32</v>
      </c>
      <c r="J1639" s="18">
        <v>67955.100000000006</v>
      </c>
      <c r="K1639" s="19">
        <v>699368</v>
      </c>
      <c r="L1639" s="19">
        <v>60251</v>
      </c>
      <c r="M1639" s="20">
        <v>14209.5</v>
      </c>
      <c r="N1639" s="21">
        <v>145800</v>
      </c>
      <c r="O1639" s="21">
        <v>8950</v>
      </c>
      <c r="P1639" s="22">
        <v>0</v>
      </c>
      <c r="Q1639" s="23">
        <v>0</v>
      </c>
      <c r="R1639" s="23">
        <v>0</v>
      </c>
      <c r="S1639" s="24">
        <v>0</v>
      </c>
      <c r="T1639" s="25">
        <v>0</v>
      </c>
      <c r="U1639" s="25">
        <v>0</v>
      </c>
      <c r="V1639" s="18">
        <v>82164.600000000006</v>
      </c>
      <c r="W1639" s="19">
        <v>845168</v>
      </c>
      <c r="X1639" s="19">
        <v>69201</v>
      </c>
    </row>
    <row r="1640" spans="1:24" x14ac:dyDescent="0.2">
      <c r="A1640" s="15">
        <v>2022</v>
      </c>
      <c r="B1640" s="16">
        <v>54820</v>
      </c>
      <c r="C1640" s="17" t="s">
        <v>1391</v>
      </c>
      <c r="D1640" s="15" t="s">
        <v>39</v>
      </c>
      <c r="E1640" s="17" t="s">
        <v>40</v>
      </c>
      <c r="F1640" s="15" t="s">
        <v>25</v>
      </c>
      <c r="G1640" s="17" t="s">
        <v>180</v>
      </c>
      <c r="H1640" s="17" t="s">
        <v>41</v>
      </c>
      <c r="I1640" s="17" t="s">
        <v>136</v>
      </c>
      <c r="J1640" s="18">
        <v>3113.5</v>
      </c>
      <c r="K1640" s="19">
        <v>30798</v>
      </c>
      <c r="L1640" s="19">
        <v>4061</v>
      </c>
      <c r="M1640" s="20">
        <v>225.1</v>
      </c>
      <c r="N1640" s="21">
        <v>1936</v>
      </c>
      <c r="O1640" s="21">
        <v>392</v>
      </c>
      <c r="P1640" s="22">
        <v>0</v>
      </c>
      <c r="Q1640" s="23">
        <v>0</v>
      </c>
      <c r="R1640" s="23">
        <v>0</v>
      </c>
      <c r="S1640" s="24">
        <v>0</v>
      </c>
      <c r="T1640" s="25">
        <v>0</v>
      </c>
      <c r="U1640" s="25">
        <v>0</v>
      </c>
      <c r="V1640" s="18">
        <v>3338.6</v>
      </c>
      <c r="W1640" s="19">
        <v>32734</v>
      </c>
      <c r="X1640" s="19">
        <v>4453</v>
      </c>
    </row>
    <row r="1641" spans="1:24" x14ac:dyDescent="0.2">
      <c r="A1641" s="15">
        <v>2022</v>
      </c>
      <c r="B1641" s="16">
        <v>54820</v>
      </c>
      <c r="C1641" s="17" t="s">
        <v>1391</v>
      </c>
      <c r="D1641" s="15" t="s">
        <v>91</v>
      </c>
      <c r="E1641" s="17" t="s">
        <v>24</v>
      </c>
      <c r="F1641" s="15" t="s">
        <v>25</v>
      </c>
      <c r="G1641" s="17" t="s">
        <v>92</v>
      </c>
      <c r="H1641" s="17" t="s">
        <v>41</v>
      </c>
      <c r="I1641" s="17" t="s">
        <v>93</v>
      </c>
      <c r="J1641" s="18">
        <v>581881.9</v>
      </c>
      <c r="K1641" s="19">
        <v>4504883</v>
      </c>
      <c r="L1641" s="19">
        <v>304884</v>
      </c>
      <c r="M1641" s="20">
        <v>52465.2</v>
      </c>
      <c r="N1641" s="21">
        <v>372770</v>
      </c>
      <c r="O1641" s="21">
        <v>11673</v>
      </c>
      <c r="P1641" s="22">
        <v>0</v>
      </c>
      <c r="Q1641" s="23">
        <v>0</v>
      </c>
      <c r="R1641" s="23">
        <v>0</v>
      </c>
      <c r="S1641" s="24">
        <v>0</v>
      </c>
      <c r="T1641" s="25">
        <v>0</v>
      </c>
      <c r="U1641" s="25">
        <v>0</v>
      </c>
      <c r="V1641" s="18">
        <v>634347.1</v>
      </c>
      <c r="W1641" s="19">
        <v>4877653</v>
      </c>
      <c r="X1641" s="19">
        <v>316557</v>
      </c>
    </row>
    <row r="1642" spans="1:24" x14ac:dyDescent="0.2">
      <c r="A1642" s="15">
        <v>2022</v>
      </c>
      <c r="B1642" s="16">
        <v>54862</v>
      </c>
      <c r="C1642" s="17" t="s">
        <v>1392</v>
      </c>
      <c r="D1642" s="15" t="s">
        <v>39</v>
      </c>
      <c r="E1642" s="17" t="s">
        <v>40</v>
      </c>
      <c r="F1642" s="15" t="s">
        <v>25</v>
      </c>
      <c r="G1642" s="17" t="s">
        <v>201</v>
      </c>
      <c r="H1642" s="17" t="s">
        <v>41</v>
      </c>
      <c r="I1642" s="17" t="s">
        <v>136</v>
      </c>
      <c r="J1642" s="18">
        <v>0</v>
      </c>
      <c r="K1642" s="19">
        <v>0</v>
      </c>
      <c r="L1642" s="19">
        <v>0</v>
      </c>
      <c r="M1642" s="20">
        <v>4774</v>
      </c>
      <c r="N1642" s="21">
        <v>63626</v>
      </c>
      <c r="O1642" s="21">
        <v>58</v>
      </c>
      <c r="P1642" s="22">
        <v>0</v>
      </c>
      <c r="Q1642" s="23">
        <v>0</v>
      </c>
      <c r="R1642" s="23">
        <v>0</v>
      </c>
      <c r="S1642" s="24">
        <v>0</v>
      </c>
      <c r="T1642" s="25">
        <v>0</v>
      </c>
      <c r="U1642" s="25">
        <v>0</v>
      </c>
      <c r="V1642" s="18">
        <v>4774</v>
      </c>
      <c r="W1642" s="19">
        <v>63626</v>
      </c>
      <c r="X1642" s="19">
        <v>58</v>
      </c>
    </row>
    <row r="1643" spans="1:24" x14ac:dyDescent="0.2">
      <c r="A1643" s="15">
        <v>2022</v>
      </c>
      <c r="B1643" s="16">
        <v>54862</v>
      </c>
      <c r="C1643" s="17" t="s">
        <v>1392</v>
      </c>
      <c r="D1643" s="15" t="s">
        <v>39</v>
      </c>
      <c r="E1643" s="17" t="s">
        <v>40</v>
      </c>
      <c r="F1643" s="15" t="s">
        <v>25</v>
      </c>
      <c r="G1643" s="17" t="s">
        <v>510</v>
      </c>
      <c r="H1643" s="17" t="s">
        <v>41</v>
      </c>
      <c r="I1643" s="17" t="s">
        <v>32</v>
      </c>
      <c r="J1643" s="18">
        <v>0</v>
      </c>
      <c r="K1643" s="19">
        <v>0</v>
      </c>
      <c r="L1643" s="19">
        <v>0</v>
      </c>
      <c r="M1643" s="20">
        <v>573</v>
      </c>
      <c r="N1643" s="21">
        <v>7942</v>
      </c>
      <c r="O1643" s="21">
        <v>11</v>
      </c>
      <c r="P1643" s="22">
        <v>0</v>
      </c>
      <c r="Q1643" s="23">
        <v>0</v>
      </c>
      <c r="R1643" s="23">
        <v>0</v>
      </c>
      <c r="S1643" s="24">
        <v>0</v>
      </c>
      <c r="T1643" s="25">
        <v>0</v>
      </c>
      <c r="U1643" s="25">
        <v>0</v>
      </c>
      <c r="V1643" s="18">
        <v>573</v>
      </c>
      <c r="W1643" s="19">
        <v>7942</v>
      </c>
      <c r="X1643" s="19">
        <v>11</v>
      </c>
    </row>
    <row r="1644" spans="1:24" x14ac:dyDescent="0.2">
      <c r="A1644" s="15">
        <v>2022</v>
      </c>
      <c r="B1644" s="16">
        <v>54862</v>
      </c>
      <c r="C1644" s="17" t="s">
        <v>1392</v>
      </c>
      <c r="D1644" s="15" t="s">
        <v>39</v>
      </c>
      <c r="E1644" s="17" t="s">
        <v>40</v>
      </c>
      <c r="F1644" s="15" t="s">
        <v>25</v>
      </c>
      <c r="G1644" s="17" t="s">
        <v>160</v>
      </c>
      <c r="H1644" s="17" t="s">
        <v>41</v>
      </c>
      <c r="I1644" s="17" t="s">
        <v>32</v>
      </c>
      <c r="J1644" s="18">
        <v>0</v>
      </c>
      <c r="K1644" s="19">
        <v>0</v>
      </c>
      <c r="L1644" s="19">
        <v>0</v>
      </c>
      <c r="M1644" s="20">
        <v>1296</v>
      </c>
      <c r="N1644" s="21">
        <v>19167</v>
      </c>
      <c r="O1644" s="21">
        <v>8</v>
      </c>
      <c r="P1644" s="22">
        <v>0</v>
      </c>
      <c r="Q1644" s="23">
        <v>0</v>
      </c>
      <c r="R1644" s="23">
        <v>0</v>
      </c>
      <c r="S1644" s="24">
        <v>0</v>
      </c>
      <c r="T1644" s="25">
        <v>0</v>
      </c>
      <c r="U1644" s="25">
        <v>0</v>
      </c>
      <c r="V1644" s="18">
        <v>1296</v>
      </c>
      <c r="W1644" s="19">
        <v>19167</v>
      </c>
      <c r="X1644" s="19">
        <v>8</v>
      </c>
    </row>
    <row r="1645" spans="1:24" x14ac:dyDescent="0.2">
      <c r="A1645" s="15">
        <v>2022</v>
      </c>
      <c r="B1645" s="16">
        <v>54862</v>
      </c>
      <c r="C1645" s="17" t="s">
        <v>1392</v>
      </c>
      <c r="D1645" s="15" t="s">
        <v>39</v>
      </c>
      <c r="E1645" s="17" t="s">
        <v>40</v>
      </c>
      <c r="F1645" s="15" t="s">
        <v>25</v>
      </c>
      <c r="G1645" s="17" t="s">
        <v>124</v>
      </c>
      <c r="H1645" s="17" t="s">
        <v>41</v>
      </c>
      <c r="I1645" s="17" t="s">
        <v>36</v>
      </c>
      <c r="J1645" s="18">
        <v>0</v>
      </c>
      <c r="K1645" s="19">
        <v>0</v>
      </c>
      <c r="L1645" s="19">
        <v>0</v>
      </c>
      <c r="M1645" s="20">
        <v>27538</v>
      </c>
      <c r="N1645" s="21">
        <v>455865</v>
      </c>
      <c r="O1645" s="21">
        <v>308</v>
      </c>
      <c r="P1645" s="22">
        <v>0</v>
      </c>
      <c r="Q1645" s="23">
        <v>0</v>
      </c>
      <c r="R1645" s="23">
        <v>0</v>
      </c>
      <c r="S1645" s="24">
        <v>0</v>
      </c>
      <c r="T1645" s="25">
        <v>0</v>
      </c>
      <c r="U1645" s="25">
        <v>0</v>
      </c>
      <c r="V1645" s="18">
        <v>27538</v>
      </c>
      <c r="W1645" s="19">
        <v>455865</v>
      </c>
      <c r="X1645" s="19">
        <v>308</v>
      </c>
    </row>
    <row r="1646" spans="1:24" x14ac:dyDescent="0.2">
      <c r="A1646" s="15">
        <v>2022</v>
      </c>
      <c r="B1646" s="16">
        <v>54862</v>
      </c>
      <c r="C1646" s="17" t="s">
        <v>1392</v>
      </c>
      <c r="D1646" s="15" t="s">
        <v>39</v>
      </c>
      <c r="E1646" s="17" t="s">
        <v>40</v>
      </c>
      <c r="F1646" s="15" t="s">
        <v>25</v>
      </c>
      <c r="G1646" s="17" t="s">
        <v>203</v>
      </c>
      <c r="H1646" s="17" t="s">
        <v>41</v>
      </c>
      <c r="I1646" s="17" t="s">
        <v>136</v>
      </c>
      <c r="J1646" s="18">
        <v>0</v>
      </c>
      <c r="K1646" s="19">
        <v>0</v>
      </c>
      <c r="L1646" s="19">
        <v>0</v>
      </c>
      <c r="M1646" s="20">
        <v>22975</v>
      </c>
      <c r="N1646" s="21">
        <v>210081</v>
      </c>
      <c r="O1646" s="21">
        <v>652</v>
      </c>
      <c r="P1646" s="22">
        <v>0</v>
      </c>
      <c r="Q1646" s="23">
        <v>0</v>
      </c>
      <c r="R1646" s="23">
        <v>0</v>
      </c>
      <c r="S1646" s="24">
        <v>0</v>
      </c>
      <c r="T1646" s="25">
        <v>0</v>
      </c>
      <c r="U1646" s="25">
        <v>0</v>
      </c>
      <c r="V1646" s="18">
        <v>22975</v>
      </c>
      <c r="W1646" s="19">
        <v>210081</v>
      </c>
      <c r="X1646" s="19">
        <v>652</v>
      </c>
    </row>
    <row r="1647" spans="1:24" x14ac:dyDescent="0.2">
      <c r="A1647" s="15">
        <v>2022</v>
      </c>
      <c r="B1647" s="16">
        <v>54862</v>
      </c>
      <c r="C1647" s="17" t="s">
        <v>1392</v>
      </c>
      <c r="D1647" s="15" t="s">
        <v>39</v>
      </c>
      <c r="E1647" s="17" t="s">
        <v>40</v>
      </c>
      <c r="F1647" s="15" t="s">
        <v>25</v>
      </c>
      <c r="G1647" s="17" t="s">
        <v>30</v>
      </c>
      <c r="H1647" s="17" t="s">
        <v>41</v>
      </c>
      <c r="I1647" s="17" t="s">
        <v>32</v>
      </c>
      <c r="J1647" s="18">
        <v>0</v>
      </c>
      <c r="K1647" s="19">
        <v>0</v>
      </c>
      <c r="L1647" s="19">
        <v>0</v>
      </c>
      <c r="M1647" s="20">
        <v>14854</v>
      </c>
      <c r="N1647" s="21">
        <v>219754</v>
      </c>
      <c r="O1647" s="21">
        <v>1096</v>
      </c>
      <c r="P1647" s="22">
        <v>0</v>
      </c>
      <c r="Q1647" s="23">
        <v>0</v>
      </c>
      <c r="R1647" s="23">
        <v>0</v>
      </c>
      <c r="S1647" s="24">
        <v>0</v>
      </c>
      <c r="T1647" s="25">
        <v>0</v>
      </c>
      <c r="U1647" s="25">
        <v>0</v>
      </c>
      <c r="V1647" s="18">
        <v>14854</v>
      </c>
      <c r="W1647" s="19">
        <v>219754</v>
      </c>
      <c r="X1647" s="19">
        <v>1096</v>
      </c>
    </row>
    <row r="1648" spans="1:24" x14ac:dyDescent="0.2">
      <c r="A1648" s="15">
        <v>2022</v>
      </c>
      <c r="B1648" s="16">
        <v>54862</v>
      </c>
      <c r="C1648" s="17" t="s">
        <v>1392</v>
      </c>
      <c r="D1648" s="15" t="s">
        <v>39</v>
      </c>
      <c r="E1648" s="17" t="s">
        <v>40</v>
      </c>
      <c r="F1648" s="15" t="s">
        <v>25</v>
      </c>
      <c r="G1648" s="17" t="s">
        <v>134</v>
      </c>
      <c r="H1648" s="17" t="s">
        <v>41</v>
      </c>
      <c r="I1648" s="17" t="s">
        <v>136</v>
      </c>
      <c r="J1648" s="18">
        <v>0</v>
      </c>
      <c r="K1648" s="19">
        <v>0</v>
      </c>
      <c r="L1648" s="19">
        <v>0</v>
      </c>
      <c r="M1648" s="20">
        <v>4293</v>
      </c>
      <c r="N1648" s="21">
        <v>54017</v>
      </c>
      <c r="O1648" s="21">
        <v>41</v>
      </c>
      <c r="P1648" s="22">
        <v>0</v>
      </c>
      <c r="Q1648" s="23">
        <v>0</v>
      </c>
      <c r="R1648" s="23">
        <v>0</v>
      </c>
      <c r="S1648" s="24">
        <v>0</v>
      </c>
      <c r="T1648" s="25">
        <v>0</v>
      </c>
      <c r="U1648" s="25">
        <v>0</v>
      </c>
      <c r="V1648" s="18">
        <v>4293</v>
      </c>
      <c r="W1648" s="19">
        <v>54017</v>
      </c>
      <c r="X1648" s="19">
        <v>41</v>
      </c>
    </row>
    <row r="1649" spans="1:24" x14ac:dyDescent="0.2">
      <c r="A1649" s="15">
        <v>2022</v>
      </c>
      <c r="B1649" s="16">
        <v>54862</v>
      </c>
      <c r="C1649" s="17" t="s">
        <v>1392</v>
      </c>
      <c r="D1649" s="15" t="s">
        <v>39</v>
      </c>
      <c r="E1649" s="17" t="s">
        <v>40</v>
      </c>
      <c r="F1649" s="15" t="s">
        <v>25</v>
      </c>
      <c r="G1649" s="17" t="s">
        <v>511</v>
      </c>
      <c r="H1649" s="17" t="s">
        <v>41</v>
      </c>
      <c r="I1649" s="17" t="s">
        <v>136</v>
      </c>
      <c r="J1649" s="18">
        <v>0</v>
      </c>
      <c r="K1649" s="19">
        <v>0</v>
      </c>
      <c r="L1649" s="19">
        <v>0</v>
      </c>
      <c r="M1649" s="20">
        <v>2105</v>
      </c>
      <c r="N1649" s="21">
        <v>31945</v>
      </c>
      <c r="O1649" s="21">
        <v>32</v>
      </c>
      <c r="P1649" s="22">
        <v>0</v>
      </c>
      <c r="Q1649" s="23">
        <v>0</v>
      </c>
      <c r="R1649" s="23">
        <v>0</v>
      </c>
      <c r="S1649" s="24">
        <v>0</v>
      </c>
      <c r="T1649" s="25">
        <v>0</v>
      </c>
      <c r="U1649" s="25">
        <v>0</v>
      </c>
      <c r="V1649" s="18">
        <v>2105</v>
      </c>
      <c r="W1649" s="19">
        <v>31945</v>
      </c>
      <c r="X1649" s="19">
        <v>32</v>
      </c>
    </row>
    <row r="1650" spans="1:24" x14ac:dyDescent="0.2">
      <c r="A1650" s="15">
        <v>2022</v>
      </c>
      <c r="B1650" s="16">
        <v>54862</v>
      </c>
      <c r="C1650" s="17" t="s">
        <v>1392</v>
      </c>
      <c r="D1650" s="15" t="s">
        <v>39</v>
      </c>
      <c r="E1650" s="17" t="s">
        <v>40</v>
      </c>
      <c r="F1650" s="15" t="s">
        <v>25</v>
      </c>
      <c r="G1650" s="17" t="s">
        <v>122</v>
      </c>
      <c r="H1650" s="17" t="s">
        <v>41</v>
      </c>
      <c r="I1650" s="17" t="s">
        <v>32</v>
      </c>
      <c r="J1650" s="18">
        <v>0</v>
      </c>
      <c r="K1650" s="19">
        <v>0</v>
      </c>
      <c r="L1650" s="19">
        <v>0</v>
      </c>
      <c r="M1650" s="20">
        <v>45546</v>
      </c>
      <c r="N1650" s="21">
        <v>508547</v>
      </c>
      <c r="O1650" s="21">
        <v>1378</v>
      </c>
      <c r="P1650" s="22">
        <v>0</v>
      </c>
      <c r="Q1650" s="23">
        <v>0</v>
      </c>
      <c r="R1650" s="23">
        <v>0</v>
      </c>
      <c r="S1650" s="24">
        <v>0</v>
      </c>
      <c r="T1650" s="25">
        <v>0</v>
      </c>
      <c r="U1650" s="25">
        <v>0</v>
      </c>
      <c r="V1650" s="18">
        <v>45546</v>
      </c>
      <c r="W1650" s="19">
        <v>508547</v>
      </c>
      <c r="X1650" s="19">
        <v>1378</v>
      </c>
    </row>
    <row r="1651" spans="1:24" x14ac:dyDescent="0.2">
      <c r="A1651" s="15">
        <v>2022</v>
      </c>
      <c r="B1651" s="16">
        <v>54862</v>
      </c>
      <c r="C1651" s="17" t="s">
        <v>1392</v>
      </c>
      <c r="D1651" s="15" t="s">
        <v>39</v>
      </c>
      <c r="E1651" s="17" t="s">
        <v>40</v>
      </c>
      <c r="F1651" s="15" t="s">
        <v>25</v>
      </c>
      <c r="G1651" s="17" t="s">
        <v>42</v>
      </c>
      <c r="H1651" s="17" t="s">
        <v>41</v>
      </c>
      <c r="I1651" s="17" t="s">
        <v>43</v>
      </c>
      <c r="J1651" s="18">
        <v>0</v>
      </c>
      <c r="K1651" s="19">
        <v>0</v>
      </c>
      <c r="L1651" s="19">
        <v>0</v>
      </c>
      <c r="M1651" s="20">
        <v>37151</v>
      </c>
      <c r="N1651" s="21">
        <v>512601</v>
      </c>
      <c r="O1651" s="21">
        <v>315</v>
      </c>
      <c r="P1651" s="22">
        <v>0</v>
      </c>
      <c r="Q1651" s="23">
        <v>0</v>
      </c>
      <c r="R1651" s="23">
        <v>0</v>
      </c>
      <c r="S1651" s="24">
        <v>0</v>
      </c>
      <c r="T1651" s="25">
        <v>0</v>
      </c>
      <c r="U1651" s="25">
        <v>0</v>
      </c>
      <c r="V1651" s="18">
        <v>37151</v>
      </c>
      <c r="W1651" s="19">
        <v>512601</v>
      </c>
      <c r="X1651" s="19">
        <v>315</v>
      </c>
    </row>
    <row r="1652" spans="1:24" x14ac:dyDescent="0.2">
      <c r="A1652" s="15">
        <v>2022</v>
      </c>
      <c r="B1652" s="16">
        <v>54862</v>
      </c>
      <c r="C1652" s="17" t="s">
        <v>1392</v>
      </c>
      <c r="D1652" s="15" t="s">
        <v>39</v>
      </c>
      <c r="E1652" s="17" t="s">
        <v>40</v>
      </c>
      <c r="F1652" s="15" t="s">
        <v>25</v>
      </c>
      <c r="G1652" s="17" t="s">
        <v>161</v>
      </c>
      <c r="H1652" s="17" t="s">
        <v>41</v>
      </c>
      <c r="I1652" s="17" t="s">
        <v>32</v>
      </c>
      <c r="J1652" s="18">
        <v>0</v>
      </c>
      <c r="K1652" s="19">
        <v>0</v>
      </c>
      <c r="L1652" s="19">
        <v>0</v>
      </c>
      <c r="M1652" s="20">
        <v>61098</v>
      </c>
      <c r="N1652" s="21">
        <v>1186915</v>
      </c>
      <c r="O1652" s="21">
        <v>2742</v>
      </c>
      <c r="P1652" s="22">
        <v>0</v>
      </c>
      <c r="Q1652" s="23">
        <v>0</v>
      </c>
      <c r="R1652" s="23">
        <v>0</v>
      </c>
      <c r="S1652" s="24">
        <v>0</v>
      </c>
      <c r="T1652" s="25">
        <v>0</v>
      </c>
      <c r="U1652" s="25">
        <v>0</v>
      </c>
      <c r="V1652" s="18">
        <v>61098</v>
      </c>
      <c r="W1652" s="19">
        <v>1186915</v>
      </c>
      <c r="X1652" s="19">
        <v>2742</v>
      </c>
    </row>
    <row r="1653" spans="1:24" x14ac:dyDescent="0.2">
      <c r="A1653" s="15">
        <v>2022</v>
      </c>
      <c r="B1653" s="16">
        <v>54862</v>
      </c>
      <c r="C1653" s="17" t="s">
        <v>1392</v>
      </c>
      <c r="D1653" s="15" t="s">
        <v>39</v>
      </c>
      <c r="E1653" s="17" t="s">
        <v>40</v>
      </c>
      <c r="F1653" s="15" t="s">
        <v>25</v>
      </c>
      <c r="G1653" s="17" t="s">
        <v>44</v>
      </c>
      <c r="H1653" s="17" t="s">
        <v>41</v>
      </c>
      <c r="I1653" s="17" t="s">
        <v>32</v>
      </c>
      <c r="J1653" s="18">
        <v>0</v>
      </c>
      <c r="K1653" s="19">
        <v>0</v>
      </c>
      <c r="L1653" s="19">
        <v>0</v>
      </c>
      <c r="M1653" s="20">
        <v>57602</v>
      </c>
      <c r="N1653" s="21">
        <v>932962</v>
      </c>
      <c r="O1653" s="21">
        <v>2098</v>
      </c>
      <c r="P1653" s="22">
        <v>0</v>
      </c>
      <c r="Q1653" s="23">
        <v>0</v>
      </c>
      <c r="R1653" s="23">
        <v>0</v>
      </c>
      <c r="S1653" s="24">
        <v>0</v>
      </c>
      <c r="T1653" s="25">
        <v>0</v>
      </c>
      <c r="U1653" s="25">
        <v>0</v>
      </c>
      <c r="V1653" s="18">
        <v>57602</v>
      </c>
      <c r="W1653" s="19">
        <v>932962</v>
      </c>
      <c r="X1653" s="19">
        <v>2098</v>
      </c>
    </row>
    <row r="1654" spans="1:24" x14ac:dyDescent="0.2">
      <c r="A1654" s="15">
        <v>2022</v>
      </c>
      <c r="B1654" s="16">
        <v>54862</v>
      </c>
      <c r="C1654" s="17" t="s">
        <v>1392</v>
      </c>
      <c r="D1654" s="15" t="s">
        <v>39</v>
      </c>
      <c r="E1654" s="17" t="s">
        <v>40</v>
      </c>
      <c r="F1654" s="15" t="s">
        <v>25</v>
      </c>
      <c r="G1654" s="17" t="s">
        <v>180</v>
      </c>
      <c r="H1654" s="17" t="s">
        <v>41</v>
      </c>
      <c r="I1654" s="17" t="s">
        <v>136</v>
      </c>
      <c r="J1654" s="18">
        <v>0</v>
      </c>
      <c r="K1654" s="19">
        <v>0</v>
      </c>
      <c r="L1654" s="19">
        <v>0</v>
      </c>
      <c r="M1654" s="20">
        <v>2720</v>
      </c>
      <c r="N1654" s="21">
        <v>31827</v>
      </c>
      <c r="O1654" s="21">
        <v>32</v>
      </c>
      <c r="P1654" s="22">
        <v>0</v>
      </c>
      <c r="Q1654" s="23">
        <v>0</v>
      </c>
      <c r="R1654" s="23">
        <v>0</v>
      </c>
      <c r="S1654" s="24">
        <v>0</v>
      </c>
      <c r="T1654" s="25">
        <v>0</v>
      </c>
      <c r="U1654" s="25">
        <v>0</v>
      </c>
      <c r="V1654" s="18">
        <v>2720</v>
      </c>
      <c r="W1654" s="19">
        <v>31827</v>
      </c>
      <c r="X1654" s="19">
        <v>32</v>
      </c>
    </row>
    <row r="1655" spans="1:24" x14ac:dyDescent="0.2">
      <c r="A1655" s="15">
        <v>2022</v>
      </c>
      <c r="B1655" s="16">
        <v>54862</v>
      </c>
      <c r="C1655" s="17" t="s">
        <v>1392</v>
      </c>
      <c r="D1655" s="15" t="s">
        <v>91</v>
      </c>
      <c r="E1655" s="17" t="s">
        <v>24</v>
      </c>
      <c r="F1655" s="15" t="s">
        <v>25</v>
      </c>
      <c r="G1655" s="17" t="s">
        <v>92</v>
      </c>
      <c r="H1655" s="17" t="s">
        <v>41</v>
      </c>
      <c r="I1655" s="17" t="s">
        <v>93</v>
      </c>
      <c r="J1655" s="18">
        <v>216111</v>
      </c>
      <c r="K1655" s="19">
        <v>2510023</v>
      </c>
      <c r="L1655" s="19">
        <v>157939</v>
      </c>
      <c r="M1655" s="20">
        <v>28497</v>
      </c>
      <c r="N1655" s="21">
        <v>614270</v>
      </c>
      <c r="O1655" s="21">
        <v>3735</v>
      </c>
      <c r="P1655" s="22">
        <v>0</v>
      </c>
      <c r="Q1655" s="23">
        <v>0</v>
      </c>
      <c r="R1655" s="23">
        <v>0</v>
      </c>
      <c r="S1655" s="24">
        <v>0</v>
      </c>
      <c r="T1655" s="25">
        <v>0</v>
      </c>
      <c r="U1655" s="25">
        <v>0</v>
      </c>
      <c r="V1655" s="18">
        <v>244608</v>
      </c>
      <c r="W1655" s="19">
        <v>3124293</v>
      </c>
      <c r="X1655" s="19">
        <v>161674</v>
      </c>
    </row>
    <row r="1656" spans="1:24" x14ac:dyDescent="0.2">
      <c r="A1656" s="15">
        <v>2022</v>
      </c>
      <c r="B1656" s="16">
        <v>54872</v>
      </c>
      <c r="C1656" s="17" t="s">
        <v>1393</v>
      </c>
      <c r="D1656" s="15" t="s">
        <v>91</v>
      </c>
      <c r="E1656" s="17" t="s">
        <v>24</v>
      </c>
      <c r="F1656" s="15" t="s">
        <v>25</v>
      </c>
      <c r="G1656" s="17" t="s">
        <v>92</v>
      </c>
      <c r="H1656" s="17" t="s">
        <v>41</v>
      </c>
      <c r="I1656" s="17" t="s">
        <v>93</v>
      </c>
      <c r="J1656" s="18">
        <v>11083</v>
      </c>
      <c r="K1656" s="19">
        <v>74013</v>
      </c>
      <c r="L1656" s="19">
        <v>4803</v>
      </c>
      <c r="M1656" s="20">
        <v>2834</v>
      </c>
      <c r="N1656" s="21">
        <v>25341</v>
      </c>
      <c r="O1656" s="21">
        <v>565</v>
      </c>
      <c r="P1656" s="22">
        <v>0</v>
      </c>
      <c r="Q1656" s="23">
        <v>0</v>
      </c>
      <c r="R1656" s="23">
        <v>0</v>
      </c>
      <c r="S1656" s="24">
        <v>0</v>
      </c>
      <c r="T1656" s="25">
        <v>0</v>
      </c>
      <c r="U1656" s="25">
        <v>0</v>
      </c>
      <c r="V1656" s="18">
        <v>13917</v>
      </c>
      <c r="W1656" s="19">
        <v>99354</v>
      </c>
      <c r="X1656" s="19">
        <v>5368</v>
      </c>
    </row>
    <row r="1657" spans="1:24" x14ac:dyDescent="0.2">
      <c r="A1657" s="15">
        <v>2022</v>
      </c>
      <c r="B1657" s="16">
        <v>54873</v>
      </c>
      <c r="C1657" s="17" t="s">
        <v>1394</v>
      </c>
      <c r="D1657" s="15" t="s">
        <v>39</v>
      </c>
      <c r="E1657" s="17" t="s">
        <v>40</v>
      </c>
      <c r="F1657" s="15" t="s">
        <v>25</v>
      </c>
      <c r="G1657" s="17" t="s">
        <v>134</v>
      </c>
      <c r="H1657" s="17" t="s">
        <v>41</v>
      </c>
      <c r="I1657" s="17" t="s">
        <v>136</v>
      </c>
      <c r="J1657" s="18">
        <v>0</v>
      </c>
      <c r="K1657" s="19">
        <v>0</v>
      </c>
      <c r="L1657" s="19">
        <v>0</v>
      </c>
      <c r="M1657" s="20">
        <v>0</v>
      </c>
      <c r="N1657" s="21">
        <v>0</v>
      </c>
      <c r="O1657" s="21">
        <v>0</v>
      </c>
      <c r="P1657" s="22">
        <v>1556</v>
      </c>
      <c r="Q1657" s="23">
        <v>16864</v>
      </c>
      <c r="R1657" s="23">
        <v>4</v>
      </c>
      <c r="S1657" s="24">
        <v>0</v>
      </c>
      <c r="T1657" s="25">
        <v>0</v>
      </c>
      <c r="U1657" s="25">
        <v>0</v>
      </c>
      <c r="V1657" s="18">
        <v>1556</v>
      </c>
      <c r="W1657" s="19">
        <v>16864</v>
      </c>
      <c r="X1657" s="19">
        <v>4</v>
      </c>
    </row>
    <row r="1658" spans="1:24" x14ac:dyDescent="0.2">
      <c r="A1658" s="15">
        <v>2022</v>
      </c>
      <c r="B1658" s="16">
        <v>54873</v>
      </c>
      <c r="C1658" s="17" t="s">
        <v>1394</v>
      </c>
      <c r="D1658" s="15" t="s">
        <v>39</v>
      </c>
      <c r="E1658" s="17" t="s">
        <v>40</v>
      </c>
      <c r="F1658" s="15" t="s">
        <v>25</v>
      </c>
      <c r="G1658" s="17" t="s">
        <v>511</v>
      </c>
      <c r="H1658" s="17" t="s">
        <v>41</v>
      </c>
      <c r="I1658" s="17" t="s">
        <v>136</v>
      </c>
      <c r="J1658" s="18">
        <v>0</v>
      </c>
      <c r="K1658" s="19">
        <v>0</v>
      </c>
      <c r="L1658" s="19">
        <v>0</v>
      </c>
      <c r="M1658" s="20">
        <v>0</v>
      </c>
      <c r="N1658" s="21">
        <v>0</v>
      </c>
      <c r="O1658" s="21">
        <v>0</v>
      </c>
      <c r="P1658" s="22">
        <v>6082</v>
      </c>
      <c r="Q1658" s="23">
        <v>66080</v>
      </c>
      <c r="R1658" s="23">
        <v>7</v>
      </c>
      <c r="S1658" s="24">
        <v>0</v>
      </c>
      <c r="T1658" s="25">
        <v>0</v>
      </c>
      <c r="U1658" s="25">
        <v>0</v>
      </c>
      <c r="V1658" s="18">
        <v>6082</v>
      </c>
      <c r="W1658" s="19">
        <v>66080</v>
      </c>
      <c r="X1658" s="19">
        <v>7</v>
      </c>
    </row>
    <row r="1659" spans="1:24" x14ac:dyDescent="0.2">
      <c r="A1659" s="15">
        <v>2022</v>
      </c>
      <c r="B1659" s="16">
        <v>54873</v>
      </c>
      <c r="C1659" s="17" t="s">
        <v>1394</v>
      </c>
      <c r="D1659" s="15" t="s">
        <v>39</v>
      </c>
      <c r="E1659" s="17" t="s">
        <v>40</v>
      </c>
      <c r="F1659" s="15" t="s">
        <v>25</v>
      </c>
      <c r="G1659" s="17" t="s">
        <v>180</v>
      </c>
      <c r="H1659" s="17" t="s">
        <v>41</v>
      </c>
      <c r="I1659" s="17" t="s">
        <v>136</v>
      </c>
      <c r="J1659" s="18">
        <v>0</v>
      </c>
      <c r="K1659" s="19">
        <v>0</v>
      </c>
      <c r="L1659" s="19">
        <v>0</v>
      </c>
      <c r="M1659" s="20">
        <v>0</v>
      </c>
      <c r="N1659" s="21">
        <v>0</v>
      </c>
      <c r="O1659" s="21">
        <v>0</v>
      </c>
      <c r="P1659" s="22">
        <v>713</v>
      </c>
      <c r="Q1659" s="23">
        <v>7744</v>
      </c>
      <c r="R1659" s="23">
        <v>1</v>
      </c>
      <c r="S1659" s="24">
        <v>0</v>
      </c>
      <c r="T1659" s="25">
        <v>0</v>
      </c>
      <c r="U1659" s="25">
        <v>0</v>
      </c>
      <c r="V1659" s="18">
        <v>713</v>
      </c>
      <c r="W1659" s="19">
        <v>7744</v>
      </c>
      <c r="X1659" s="19">
        <v>1</v>
      </c>
    </row>
    <row r="1660" spans="1:24" x14ac:dyDescent="0.2">
      <c r="A1660" s="15">
        <v>2022</v>
      </c>
      <c r="B1660" s="16">
        <v>54875</v>
      </c>
      <c r="C1660" s="17" t="s">
        <v>1395</v>
      </c>
      <c r="D1660" s="15" t="s">
        <v>39</v>
      </c>
      <c r="E1660" s="17" t="s">
        <v>40</v>
      </c>
      <c r="F1660" s="15" t="s">
        <v>25</v>
      </c>
      <c r="G1660" s="17" t="s">
        <v>42</v>
      </c>
      <c r="H1660" s="17" t="s">
        <v>41</v>
      </c>
      <c r="I1660" s="17" t="s">
        <v>43</v>
      </c>
      <c r="J1660" s="18">
        <v>0</v>
      </c>
      <c r="K1660" s="19">
        <v>0</v>
      </c>
      <c r="L1660" s="19">
        <v>0</v>
      </c>
      <c r="M1660" s="20">
        <v>109</v>
      </c>
      <c r="N1660" s="21">
        <v>1592</v>
      </c>
      <c r="O1660" s="21">
        <v>97</v>
      </c>
      <c r="P1660" s="22">
        <v>775</v>
      </c>
      <c r="Q1660" s="23">
        <v>11028</v>
      </c>
      <c r="R1660" s="23">
        <v>3</v>
      </c>
      <c r="S1660" s="24">
        <v>0</v>
      </c>
      <c r="T1660" s="25">
        <v>0</v>
      </c>
      <c r="U1660" s="25">
        <v>0</v>
      </c>
      <c r="V1660" s="18">
        <v>884</v>
      </c>
      <c r="W1660" s="19">
        <v>12620</v>
      </c>
      <c r="X1660" s="19">
        <v>100</v>
      </c>
    </row>
    <row r="1661" spans="1:24" x14ac:dyDescent="0.2">
      <c r="A1661" s="15">
        <v>2022</v>
      </c>
      <c r="B1661" s="16">
        <v>54893</v>
      </c>
      <c r="C1661" s="17" t="s">
        <v>1396</v>
      </c>
      <c r="D1661" s="15" t="s">
        <v>39</v>
      </c>
      <c r="E1661" s="17" t="s">
        <v>40</v>
      </c>
      <c r="F1661" s="15" t="s">
        <v>25</v>
      </c>
      <c r="G1661" s="17" t="s">
        <v>42</v>
      </c>
      <c r="H1661" s="17" t="s">
        <v>41</v>
      </c>
      <c r="I1661" s="17" t="s">
        <v>43</v>
      </c>
      <c r="J1661" s="18">
        <v>8680</v>
      </c>
      <c r="K1661" s="19">
        <v>116850</v>
      </c>
      <c r="L1661" s="19">
        <v>9716</v>
      </c>
      <c r="M1661" s="20">
        <v>45585</v>
      </c>
      <c r="N1661" s="21">
        <v>509059</v>
      </c>
      <c r="O1661" s="21">
        <v>6221</v>
      </c>
      <c r="P1661" s="22">
        <v>0</v>
      </c>
      <c r="Q1661" s="23">
        <v>0</v>
      </c>
      <c r="R1661" s="23">
        <v>0</v>
      </c>
      <c r="S1661" s="24">
        <v>0</v>
      </c>
      <c r="T1661" s="25">
        <v>0</v>
      </c>
      <c r="U1661" s="25">
        <v>0</v>
      </c>
      <c r="V1661" s="18">
        <v>54265</v>
      </c>
      <c r="W1661" s="19">
        <v>625909</v>
      </c>
      <c r="X1661" s="19">
        <v>15937</v>
      </c>
    </row>
    <row r="1662" spans="1:24" x14ac:dyDescent="0.2">
      <c r="A1662" s="15">
        <v>2022</v>
      </c>
      <c r="B1662" s="16">
        <v>54913</v>
      </c>
      <c r="C1662" s="17" t="s">
        <v>1397</v>
      </c>
      <c r="D1662" s="15" t="s">
        <v>23</v>
      </c>
      <c r="E1662" s="17" t="s">
        <v>24</v>
      </c>
      <c r="F1662" s="15" t="s">
        <v>25</v>
      </c>
      <c r="G1662" s="17" t="s">
        <v>203</v>
      </c>
      <c r="H1662" s="17" t="s">
        <v>51</v>
      </c>
      <c r="I1662" s="17" t="s">
        <v>136</v>
      </c>
      <c r="J1662" s="18">
        <v>716965</v>
      </c>
      <c r="K1662" s="19">
        <v>2446486</v>
      </c>
      <c r="L1662" s="19">
        <v>432255</v>
      </c>
      <c r="M1662" s="20">
        <v>328520</v>
      </c>
      <c r="N1662" s="21">
        <v>1321869</v>
      </c>
      <c r="O1662" s="21">
        <v>54204</v>
      </c>
      <c r="P1662" s="22">
        <v>34605</v>
      </c>
      <c r="Q1662" s="23">
        <v>107164</v>
      </c>
      <c r="R1662" s="23">
        <v>639</v>
      </c>
      <c r="S1662" s="24" t="s">
        <v>37</v>
      </c>
      <c r="T1662" s="25" t="s">
        <v>37</v>
      </c>
      <c r="U1662" s="25" t="s">
        <v>37</v>
      </c>
      <c r="V1662" s="18">
        <v>1080090</v>
      </c>
      <c r="W1662" s="19">
        <v>3875519</v>
      </c>
      <c r="X1662" s="19">
        <v>487098</v>
      </c>
    </row>
    <row r="1663" spans="1:24" x14ac:dyDescent="0.2">
      <c r="A1663" s="15">
        <v>2022</v>
      </c>
      <c r="B1663" s="16">
        <v>54913</v>
      </c>
      <c r="C1663" s="17" t="s">
        <v>1397</v>
      </c>
      <c r="D1663" s="15" t="s">
        <v>112</v>
      </c>
      <c r="E1663" s="17" t="s">
        <v>113</v>
      </c>
      <c r="F1663" s="15" t="s">
        <v>25</v>
      </c>
      <c r="G1663" s="17" t="s">
        <v>203</v>
      </c>
      <c r="H1663" s="17" t="s">
        <v>51</v>
      </c>
      <c r="I1663" s="17" t="s">
        <v>136</v>
      </c>
      <c r="J1663" s="18">
        <v>862751</v>
      </c>
      <c r="K1663" s="19">
        <v>5382105</v>
      </c>
      <c r="L1663" s="19">
        <v>857454</v>
      </c>
      <c r="M1663" s="20">
        <v>966929</v>
      </c>
      <c r="N1663" s="21">
        <v>11892230</v>
      </c>
      <c r="O1663" s="21">
        <v>167988</v>
      </c>
      <c r="P1663" s="22">
        <v>101906</v>
      </c>
      <c r="Q1663" s="23">
        <v>1452333</v>
      </c>
      <c r="R1663" s="23">
        <v>1515</v>
      </c>
      <c r="S1663" s="24">
        <v>3329</v>
      </c>
      <c r="T1663" s="25">
        <v>298325</v>
      </c>
      <c r="U1663" s="25">
        <v>1</v>
      </c>
      <c r="V1663" s="18">
        <v>1934915</v>
      </c>
      <c r="W1663" s="19">
        <v>19024993</v>
      </c>
      <c r="X1663" s="19">
        <v>1026958</v>
      </c>
    </row>
    <row r="1664" spans="1:24" x14ac:dyDescent="0.2">
      <c r="A1664" s="15">
        <v>2022</v>
      </c>
      <c r="B1664" s="16">
        <v>55722</v>
      </c>
      <c r="C1664" s="17" t="s">
        <v>1398</v>
      </c>
      <c r="D1664" s="15" t="s">
        <v>39</v>
      </c>
      <c r="E1664" s="17" t="s">
        <v>40</v>
      </c>
      <c r="F1664" s="15" t="s">
        <v>25</v>
      </c>
      <c r="G1664" s="17" t="s">
        <v>510</v>
      </c>
      <c r="H1664" s="17" t="s">
        <v>41</v>
      </c>
      <c r="I1664" s="17" t="s">
        <v>32</v>
      </c>
      <c r="J1664" s="18">
        <v>0</v>
      </c>
      <c r="K1664" s="19">
        <v>0</v>
      </c>
      <c r="L1664" s="19">
        <v>0</v>
      </c>
      <c r="M1664" s="20">
        <v>1110.0999999999999</v>
      </c>
      <c r="N1664" s="21">
        <v>11112</v>
      </c>
      <c r="O1664" s="21">
        <v>103</v>
      </c>
      <c r="P1664" s="22">
        <v>0</v>
      </c>
      <c r="Q1664" s="23">
        <v>0</v>
      </c>
      <c r="R1664" s="23">
        <v>0</v>
      </c>
      <c r="S1664" s="24">
        <v>0</v>
      </c>
      <c r="T1664" s="25">
        <v>0</v>
      </c>
      <c r="U1664" s="25">
        <v>0</v>
      </c>
      <c r="V1664" s="18">
        <v>1110.0999999999999</v>
      </c>
      <c r="W1664" s="19">
        <v>11112</v>
      </c>
      <c r="X1664" s="19">
        <v>103</v>
      </c>
    </row>
    <row r="1665" spans="1:24" x14ac:dyDescent="0.2">
      <c r="A1665" s="15">
        <v>2022</v>
      </c>
      <c r="B1665" s="16">
        <v>55722</v>
      </c>
      <c r="C1665" s="17" t="s">
        <v>1398</v>
      </c>
      <c r="D1665" s="15" t="s">
        <v>39</v>
      </c>
      <c r="E1665" s="17" t="s">
        <v>40</v>
      </c>
      <c r="F1665" s="15" t="s">
        <v>25</v>
      </c>
      <c r="G1665" s="17" t="s">
        <v>160</v>
      </c>
      <c r="H1665" s="17" t="s">
        <v>41</v>
      </c>
      <c r="I1665" s="17" t="s">
        <v>32</v>
      </c>
      <c r="J1665" s="18">
        <v>0</v>
      </c>
      <c r="K1665" s="19">
        <v>0</v>
      </c>
      <c r="L1665" s="19">
        <v>0</v>
      </c>
      <c r="M1665" s="20">
        <v>4659.8</v>
      </c>
      <c r="N1665" s="21">
        <v>71683</v>
      </c>
      <c r="O1665" s="21">
        <v>391</v>
      </c>
      <c r="P1665" s="22">
        <v>0</v>
      </c>
      <c r="Q1665" s="23">
        <v>0</v>
      </c>
      <c r="R1665" s="23">
        <v>0</v>
      </c>
      <c r="S1665" s="24">
        <v>0</v>
      </c>
      <c r="T1665" s="25">
        <v>0</v>
      </c>
      <c r="U1665" s="25">
        <v>0</v>
      </c>
      <c r="V1665" s="18">
        <v>4659.8</v>
      </c>
      <c r="W1665" s="19">
        <v>71683</v>
      </c>
      <c r="X1665" s="19">
        <v>391</v>
      </c>
    </row>
    <row r="1666" spans="1:24" x14ac:dyDescent="0.2">
      <c r="A1666" s="15">
        <v>2022</v>
      </c>
      <c r="B1666" s="16">
        <v>55722</v>
      </c>
      <c r="C1666" s="17" t="s">
        <v>1398</v>
      </c>
      <c r="D1666" s="15" t="s">
        <v>39</v>
      </c>
      <c r="E1666" s="17" t="s">
        <v>40</v>
      </c>
      <c r="F1666" s="15" t="s">
        <v>25</v>
      </c>
      <c r="G1666" s="17" t="s">
        <v>124</v>
      </c>
      <c r="H1666" s="17" t="s">
        <v>41</v>
      </c>
      <c r="I1666" s="17" t="s">
        <v>32</v>
      </c>
      <c r="J1666" s="18">
        <v>18188.2</v>
      </c>
      <c r="K1666" s="19">
        <v>281451</v>
      </c>
      <c r="L1666" s="19">
        <v>27541</v>
      </c>
      <c r="M1666" s="20">
        <v>475240.5</v>
      </c>
      <c r="N1666" s="21">
        <v>6658773</v>
      </c>
      <c r="O1666" s="21">
        <v>25725</v>
      </c>
      <c r="P1666" s="22">
        <v>0</v>
      </c>
      <c r="Q1666" s="23">
        <v>0</v>
      </c>
      <c r="R1666" s="23">
        <v>0</v>
      </c>
      <c r="S1666" s="24">
        <v>0</v>
      </c>
      <c r="T1666" s="25">
        <v>0</v>
      </c>
      <c r="U1666" s="25">
        <v>0</v>
      </c>
      <c r="V1666" s="18">
        <v>493428.7</v>
      </c>
      <c r="W1666" s="19">
        <v>6940224</v>
      </c>
      <c r="X1666" s="19">
        <v>53266</v>
      </c>
    </row>
    <row r="1667" spans="1:24" x14ac:dyDescent="0.2">
      <c r="A1667" s="15">
        <v>2022</v>
      </c>
      <c r="B1667" s="16">
        <v>55722</v>
      </c>
      <c r="C1667" s="17" t="s">
        <v>1398</v>
      </c>
      <c r="D1667" s="15" t="s">
        <v>39</v>
      </c>
      <c r="E1667" s="17" t="s">
        <v>40</v>
      </c>
      <c r="F1667" s="15" t="s">
        <v>25</v>
      </c>
      <c r="G1667" s="17" t="s">
        <v>30</v>
      </c>
      <c r="H1667" s="17" t="s">
        <v>41</v>
      </c>
      <c r="I1667" s="17" t="s">
        <v>32</v>
      </c>
      <c r="J1667" s="18">
        <v>2464</v>
      </c>
      <c r="K1667" s="19">
        <v>27236</v>
      </c>
      <c r="L1667" s="19">
        <v>1855</v>
      </c>
      <c r="M1667" s="20">
        <v>81842.7</v>
      </c>
      <c r="N1667" s="21">
        <v>896193</v>
      </c>
      <c r="O1667" s="21">
        <v>1097</v>
      </c>
      <c r="P1667" s="22">
        <v>0</v>
      </c>
      <c r="Q1667" s="23">
        <v>0</v>
      </c>
      <c r="R1667" s="23">
        <v>0</v>
      </c>
      <c r="S1667" s="24">
        <v>0</v>
      </c>
      <c r="T1667" s="25">
        <v>0</v>
      </c>
      <c r="U1667" s="25">
        <v>0</v>
      </c>
      <c r="V1667" s="18">
        <v>84306.7</v>
      </c>
      <c r="W1667" s="19">
        <v>923429</v>
      </c>
      <c r="X1667" s="19">
        <v>2952</v>
      </c>
    </row>
    <row r="1668" spans="1:24" x14ac:dyDescent="0.2">
      <c r="A1668" s="15">
        <v>2022</v>
      </c>
      <c r="B1668" s="16">
        <v>55722</v>
      </c>
      <c r="C1668" s="17" t="s">
        <v>1398</v>
      </c>
      <c r="D1668" s="15" t="s">
        <v>39</v>
      </c>
      <c r="E1668" s="17" t="s">
        <v>40</v>
      </c>
      <c r="F1668" s="15" t="s">
        <v>25</v>
      </c>
      <c r="G1668" s="17" t="s">
        <v>122</v>
      </c>
      <c r="H1668" s="17" t="s">
        <v>41</v>
      </c>
      <c r="I1668" s="17" t="s">
        <v>32</v>
      </c>
      <c r="J1668" s="18">
        <v>355.7</v>
      </c>
      <c r="K1668" s="19">
        <v>3640</v>
      </c>
      <c r="L1668" s="19">
        <v>293</v>
      </c>
      <c r="M1668" s="20">
        <v>56566.9</v>
      </c>
      <c r="N1668" s="21">
        <v>613686</v>
      </c>
      <c r="O1668" s="21">
        <v>2444</v>
      </c>
      <c r="P1668" s="22">
        <v>0</v>
      </c>
      <c r="Q1668" s="23">
        <v>0</v>
      </c>
      <c r="R1668" s="23">
        <v>0</v>
      </c>
      <c r="S1668" s="24">
        <v>0</v>
      </c>
      <c r="T1668" s="25">
        <v>0</v>
      </c>
      <c r="U1668" s="25">
        <v>0</v>
      </c>
      <c r="V1668" s="18">
        <v>56922.6</v>
      </c>
      <c r="W1668" s="19">
        <v>617326</v>
      </c>
      <c r="X1668" s="19">
        <v>2737</v>
      </c>
    </row>
    <row r="1669" spans="1:24" x14ac:dyDescent="0.2">
      <c r="A1669" s="15">
        <v>2022</v>
      </c>
      <c r="B1669" s="16">
        <v>55722</v>
      </c>
      <c r="C1669" s="17" t="s">
        <v>1398</v>
      </c>
      <c r="D1669" s="15" t="s">
        <v>39</v>
      </c>
      <c r="E1669" s="17" t="s">
        <v>40</v>
      </c>
      <c r="F1669" s="15" t="s">
        <v>25</v>
      </c>
      <c r="G1669" s="17" t="s">
        <v>161</v>
      </c>
      <c r="H1669" s="17" t="s">
        <v>41</v>
      </c>
      <c r="I1669" s="17" t="s">
        <v>32</v>
      </c>
      <c r="J1669" s="18">
        <v>221674.1</v>
      </c>
      <c r="K1669" s="19">
        <v>3317271</v>
      </c>
      <c r="L1669" s="19">
        <v>328952</v>
      </c>
      <c r="M1669" s="20">
        <v>349959.5</v>
      </c>
      <c r="N1669" s="21">
        <v>6907945</v>
      </c>
      <c r="O1669" s="21">
        <v>51207</v>
      </c>
      <c r="P1669" s="22">
        <v>0</v>
      </c>
      <c r="Q1669" s="23">
        <v>0</v>
      </c>
      <c r="R1669" s="23">
        <v>0</v>
      </c>
      <c r="S1669" s="24">
        <v>0</v>
      </c>
      <c r="T1669" s="25">
        <v>0</v>
      </c>
      <c r="U1669" s="25">
        <v>0</v>
      </c>
      <c r="V1669" s="18">
        <v>571633.6</v>
      </c>
      <c r="W1669" s="19">
        <v>10225216</v>
      </c>
      <c r="X1669" s="19">
        <v>380159</v>
      </c>
    </row>
    <row r="1670" spans="1:24" x14ac:dyDescent="0.2">
      <c r="A1670" s="15">
        <v>2022</v>
      </c>
      <c r="B1670" s="16">
        <v>55722</v>
      </c>
      <c r="C1670" s="17" t="s">
        <v>1398</v>
      </c>
      <c r="D1670" s="15" t="s">
        <v>39</v>
      </c>
      <c r="E1670" s="17" t="s">
        <v>40</v>
      </c>
      <c r="F1670" s="15" t="s">
        <v>25</v>
      </c>
      <c r="G1670" s="17" t="s">
        <v>44</v>
      </c>
      <c r="H1670" s="17" t="s">
        <v>41</v>
      </c>
      <c r="I1670" s="17" t="s">
        <v>32</v>
      </c>
      <c r="J1670" s="18">
        <v>50991.9</v>
      </c>
      <c r="K1670" s="19">
        <v>562936</v>
      </c>
      <c r="L1670" s="19">
        <v>44924</v>
      </c>
      <c r="M1670" s="20">
        <v>229267.4</v>
      </c>
      <c r="N1670" s="21">
        <v>3193432</v>
      </c>
      <c r="O1670" s="21">
        <v>8302</v>
      </c>
      <c r="P1670" s="22">
        <v>0</v>
      </c>
      <c r="Q1670" s="23">
        <v>0</v>
      </c>
      <c r="R1670" s="23">
        <v>0</v>
      </c>
      <c r="S1670" s="24">
        <v>0</v>
      </c>
      <c r="T1670" s="25">
        <v>0</v>
      </c>
      <c r="U1670" s="25">
        <v>0</v>
      </c>
      <c r="V1670" s="18">
        <v>280259.3</v>
      </c>
      <c r="W1670" s="19">
        <v>3756368</v>
      </c>
      <c r="X1670" s="19">
        <v>53226</v>
      </c>
    </row>
    <row r="1671" spans="1:24" x14ac:dyDescent="0.2">
      <c r="A1671" s="15">
        <v>2022</v>
      </c>
      <c r="B1671" s="16">
        <v>55781</v>
      </c>
      <c r="C1671" s="17" t="s">
        <v>1399</v>
      </c>
      <c r="D1671" s="15" t="s">
        <v>39</v>
      </c>
      <c r="E1671" s="17" t="s">
        <v>40</v>
      </c>
      <c r="F1671" s="15" t="s">
        <v>25</v>
      </c>
      <c r="G1671" s="17" t="s">
        <v>510</v>
      </c>
      <c r="H1671" s="17" t="s">
        <v>41</v>
      </c>
      <c r="I1671" s="17" t="s">
        <v>32</v>
      </c>
      <c r="J1671" s="18">
        <v>0.6</v>
      </c>
      <c r="K1671" s="19">
        <v>6</v>
      </c>
      <c r="L1671" s="19">
        <v>18</v>
      </c>
      <c r="M1671" s="20">
        <v>0.1</v>
      </c>
      <c r="N1671" s="21">
        <v>2</v>
      </c>
      <c r="O1671" s="21">
        <v>3</v>
      </c>
      <c r="P1671" s="22">
        <v>0</v>
      </c>
      <c r="Q1671" s="23">
        <v>0</v>
      </c>
      <c r="R1671" s="23">
        <v>0</v>
      </c>
      <c r="S1671" s="24">
        <v>0</v>
      </c>
      <c r="T1671" s="25">
        <v>0</v>
      </c>
      <c r="U1671" s="25">
        <v>0</v>
      </c>
      <c r="V1671" s="18">
        <v>0.7</v>
      </c>
      <c r="W1671" s="19">
        <v>8</v>
      </c>
      <c r="X1671" s="19">
        <v>21</v>
      </c>
    </row>
    <row r="1672" spans="1:24" x14ac:dyDescent="0.2">
      <c r="A1672" s="15">
        <v>2022</v>
      </c>
      <c r="B1672" s="16">
        <v>55781</v>
      </c>
      <c r="C1672" s="17" t="s">
        <v>1399</v>
      </c>
      <c r="D1672" s="15" t="s">
        <v>39</v>
      </c>
      <c r="E1672" s="17" t="s">
        <v>40</v>
      </c>
      <c r="F1672" s="15" t="s">
        <v>25</v>
      </c>
      <c r="G1672" s="17" t="s">
        <v>160</v>
      </c>
      <c r="H1672" s="17" t="s">
        <v>41</v>
      </c>
      <c r="I1672" s="17" t="s">
        <v>32</v>
      </c>
      <c r="J1672" s="18">
        <v>3.2</v>
      </c>
      <c r="K1672" s="19">
        <v>31</v>
      </c>
      <c r="L1672" s="19">
        <v>127</v>
      </c>
      <c r="M1672" s="20">
        <v>1.6</v>
      </c>
      <c r="N1672" s="21">
        <v>23</v>
      </c>
      <c r="O1672" s="21">
        <v>5</v>
      </c>
      <c r="P1672" s="22">
        <v>0</v>
      </c>
      <c r="Q1672" s="23">
        <v>0</v>
      </c>
      <c r="R1672" s="23">
        <v>0</v>
      </c>
      <c r="S1672" s="24">
        <v>0</v>
      </c>
      <c r="T1672" s="25">
        <v>0</v>
      </c>
      <c r="U1672" s="25">
        <v>0</v>
      </c>
      <c r="V1672" s="18">
        <v>4.8</v>
      </c>
      <c r="W1672" s="19">
        <v>54</v>
      </c>
      <c r="X1672" s="19">
        <v>132</v>
      </c>
    </row>
    <row r="1673" spans="1:24" x14ac:dyDescent="0.2">
      <c r="A1673" s="15">
        <v>2022</v>
      </c>
      <c r="B1673" s="16">
        <v>55781</v>
      </c>
      <c r="C1673" s="17" t="s">
        <v>1399</v>
      </c>
      <c r="D1673" s="15" t="s">
        <v>39</v>
      </c>
      <c r="E1673" s="17" t="s">
        <v>40</v>
      </c>
      <c r="F1673" s="15" t="s">
        <v>25</v>
      </c>
      <c r="G1673" s="17" t="s">
        <v>124</v>
      </c>
      <c r="H1673" s="17" t="s">
        <v>41</v>
      </c>
      <c r="I1673" s="17" t="s">
        <v>36</v>
      </c>
      <c r="J1673" s="18">
        <v>1230.5</v>
      </c>
      <c r="K1673" s="19">
        <v>10199</v>
      </c>
      <c r="L1673" s="19">
        <v>4270</v>
      </c>
      <c r="M1673" s="20">
        <v>120.3</v>
      </c>
      <c r="N1673" s="21">
        <v>1429</v>
      </c>
      <c r="O1673" s="21">
        <v>202</v>
      </c>
      <c r="P1673" s="22">
        <v>0</v>
      </c>
      <c r="Q1673" s="23">
        <v>0</v>
      </c>
      <c r="R1673" s="23">
        <v>0</v>
      </c>
      <c r="S1673" s="24">
        <v>0</v>
      </c>
      <c r="T1673" s="25">
        <v>0</v>
      </c>
      <c r="U1673" s="25">
        <v>0</v>
      </c>
      <c r="V1673" s="18">
        <v>1350.8</v>
      </c>
      <c r="W1673" s="19">
        <v>11628</v>
      </c>
      <c r="X1673" s="19">
        <v>4472</v>
      </c>
    </row>
    <row r="1674" spans="1:24" x14ac:dyDescent="0.2">
      <c r="A1674" s="15">
        <v>2022</v>
      </c>
      <c r="B1674" s="16">
        <v>55781</v>
      </c>
      <c r="C1674" s="17" t="s">
        <v>1399</v>
      </c>
      <c r="D1674" s="15" t="s">
        <v>39</v>
      </c>
      <c r="E1674" s="17" t="s">
        <v>40</v>
      </c>
      <c r="F1674" s="15" t="s">
        <v>25</v>
      </c>
      <c r="G1674" s="17" t="s">
        <v>203</v>
      </c>
      <c r="H1674" s="17" t="s">
        <v>41</v>
      </c>
      <c r="I1674" s="17" t="s">
        <v>136</v>
      </c>
      <c r="J1674" s="18">
        <v>199.3</v>
      </c>
      <c r="K1674" s="19">
        <v>992</v>
      </c>
      <c r="L1674" s="19">
        <v>1047</v>
      </c>
      <c r="M1674" s="20">
        <v>78.5</v>
      </c>
      <c r="N1674" s="21">
        <v>565</v>
      </c>
      <c r="O1674" s="21">
        <v>46</v>
      </c>
      <c r="P1674" s="22">
        <v>0</v>
      </c>
      <c r="Q1674" s="23">
        <v>0</v>
      </c>
      <c r="R1674" s="23">
        <v>0</v>
      </c>
      <c r="S1674" s="24">
        <v>0</v>
      </c>
      <c r="T1674" s="25">
        <v>0</v>
      </c>
      <c r="U1674" s="25">
        <v>0</v>
      </c>
      <c r="V1674" s="18">
        <v>277.8</v>
      </c>
      <c r="W1674" s="19">
        <v>1557</v>
      </c>
      <c r="X1674" s="19">
        <v>1093</v>
      </c>
    </row>
    <row r="1675" spans="1:24" x14ac:dyDescent="0.2">
      <c r="A1675" s="15">
        <v>2022</v>
      </c>
      <c r="B1675" s="16">
        <v>55781</v>
      </c>
      <c r="C1675" s="17" t="s">
        <v>1399</v>
      </c>
      <c r="D1675" s="15" t="s">
        <v>39</v>
      </c>
      <c r="E1675" s="17" t="s">
        <v>40</v>
      </c>
      <c r="F1675" s="15" t="s">
        <v>25</v>
      </c>
      <c r="G1675" s="17" t="s">
        <v>30</v>
      </c>
      <c r="H1675" s="17" t="s">
        <v>41</v>
      </c>
      <c r="I1675" s="17" t="s">
        <v>32</v>
      </c>
      <c r="J1675" s="18">
        <v>5.2</v>
      </c>
      <c r="K1675" s="19">
        <v>46</v>
      </c>
      <c r="L1675" s="19">
        <v>119</v>
      </c>
      <c r="M1675" s="20">
        <v>8.5</v>
      </c>
      <c r="N1675" s="21">
        <v>79</v>
      </c>
      <c r="O1675" s="21">
        <v>10</v>
      </c>
      <c r="P1675" s="22">
        <v>0</v>
      </c>
      <c r="Q1675" s="23">
        <v>0</v>
      </c>
      <c r="R1675" s="23">
        <v>0</v>
      </c>
      <c r="S1675" s="24">
        <v>0</v>
      </c>
      <c r="T1675" s="25">
        <v>0</v>
      </c>
      <c r="U1675" s="25">
        <v>0</v>
      </c>
      <c r="V1675" s="18">
        <v>13.7</v>
      </c>
      <c r="W1675" s="19">
        <v>125</v>
      </c>
      <c r="X1675" s="19">
        <v>129</v>
      </c>
    </row>
    <row r="1676" spans="1:24" x14ac:dyDescent="0.2">
      <c r="A1676" s="15">
        <v>2022</v>
      </c>
      <c r="B1676" s="16">
        <v>55781</v>
      </c>
      <c r="C1676" s="17" t="s">
        <v>1399</v>
      </c>
      <c r="D1676" s="15" t="s">
        <v>39</v>
      </c>
      <c r="E1676" s="17" t="s">
        <v>40</v>
      </c>
      <c r="F1676" s="15" t="s">
        <v>25</v>
      </c>
      <c r="G1676" s="17" t="s">
        <v>134</v>
      </c>
      <c r="H1676" s="17" t="s">
        <v>41</v>
      </c>
      <c r="I1676" s="17" t="s">
        <v>136</v>
      </c>
      <c r="J1676" s="18">
        <v>0</v>
      </c>
      <c r="K1676" s="19">
        <v>0</v>
      </c>
      <c r="L1676" s="19">
        <v>0</v>
      </c>
      <c r="M1676" s="20">
        <v>10.8</v>
      </c>
      <c r="N1676" s="21">
        <v>147</v>
      </c>
      <c r="O1676" s="21">
        <v>27</v>
      </c>
      <c r="P1676" s="22">
        <v>0</v>
      </c>
      <c r="Q1676" s="23">
        <v>0</v>
      </c>
      <c r="R1676" s="23">
        <v>0</v>
      </c>
      <c r="S1676" s="24">
        <v>0</v>
      </c>
      <c r="T1676" s="25">
        <v>0</v>
      </c>
      <c r="U1676" s="25">
        <v>0</v>
      </c>
      <c r="V1676" s="18">
        <v>10.8</v>
      </c>
      <c r="W1676" s="19">
        <v>147</v>
      </c>
      <c r="X1676" s="19">
        <v>27</v>
      </c>
    </row>
    <row r="1677" spans="1:24" x14ac:dyDescent="0.2">
      <c r="A1677" s="15">
        <v>2022</v>
      </c>
      <c r="B1677" s="16">
        <v>55781</v>
      </c>
      <c r="C1677" s="17" t="s">
        <v>1399</v>
      </c>
      <c r="D1677" s="15" t="s">
        <v>39</v>
      </c>
      <c r="E1677" s="17" t="s">
        <v>40</v>
      </c>
      <c r="F1677" s="15" t="s">
        <v>25</v>
      </c>
      <c r="G1677" s="17" t="s">
        <v>122</v>
      </c>
      <c r="H1677" s="17" t="s">
        <v>41</v>
      </c>
      <c r="I1677" s="17" t="s">
        <v>32</v>
      </c>
      <c r="J1677" s="18">
        <v>41</v>
      </c>
      <c r="K1677" s="19">
        <v>291</v>
      </c>
      <c r="L1677" s="19">
        <v>198</v>
      </c>
      <c r="M1677" s="20">
        <v>130.6</v>
      </c>
      <c r="N1677" s="21">
        <v>1040</v>
      </c>
      <c r="O1677" s="21">
        <v>92</v>
      </c>
      <c r="P1677" s="22">
        <v>0</v>
      </c>
      <c r="Q1677" s="23">
        <v>0</v>
      </c>
      <c r="R1677" s="23">
        <v>0</v>
      </c>
      <c r="S1677" s="24">
        <v>0</v>
      </c>
      <c r="T1677" s="25">
        <v>0</v>
      </c>
      <c r="U1677" s="25">
        <v>0</v>
      </c>
      <c r="V1677" s="18">
        <v>171.6</v>
      </c>
      <c r="W1677" s="19">
        <v>1331</v>
      </c>
      <c r="X1677" s="19">
        <v>290</v>
      </c>
    </row>
    <row r="1678" spans="1:24" x14ac:dyDescent="0.2">
      <c r="A1678" s="15">
        <v>2022</v>
      </c>
      <c r="B1678" s="16">
        <v>55781</v>
      </c>
      <c r="C1678" s="17" t="s">
        <v>1399</v>
      </c>
      <c r="D1678" s="15" t="s">
        <v>39</v>
      </c>
      <c r="E1678" s="17" t="s">
        <v>40</v>
      </c>
      <c r="F1678" s="15" t="s">
        <v>25</v>
      </c>
      <c r="G1678" s="17" t="s">
        <v>42</v>
      </c>
      <c r="H1678" s="17" t="s">
        <v>41</v>
      </c>
      <c r="I1678" s="17" t="s">
        <v>43</v>
      </c>
      <c r="J1678" s="18">
        <v>4.8</v>
      </c>
      <c r="K1678" s="19">
        <v>44</v>
      </c>
      <c r="L1678" s="19">
        <v>64</v>
      </c>
      <c r="M1678" s="20">
        <v>143.1</v>
      </c>
      <c r="N1678" s="21">
        <v>1325</v>
      </c>
      <c r="O1678" s="21">
        <v>153</v>
      </c>
      <c r="P1678" s="22">
        <v>0</v>
      </c>
      <c r="Q1678" s="23">
        <v>0</v>
      </c>
      <c r="R1678" s="23">
        <v>0</v>
      </c>
      <c r="S1678" s="24">
        <v>0</v>
      </c>
      <c r="T1678" s="25">
        <v>0</v>
      </c>
      <c r="U1678" s="25">
        <v>0</v>
      </c>
      <c r="V1678" s="18">
        <v>147.9</v>
      </c>
      <c r="W1678" s="19">
        <v>1369</v>
      </c>
      <c r="X1678" s="19">
        <v>217</v>
      </c>
    </row>
    <row r="1679" spans="1:24" x14ac:dyDescent="0.2">
      <c r="A1679" s="15">
        <v>2022</v>
      </c>
      <c r="B1679" s="16">
        <v>55781</v>
      </c>
      <c r="C1679" s="17" t="s">
        <v>1399</v>
      </c>
      <c r="D1679" s="15" t="s">
        <v>39</v>
      </c>
      <c r="E1679" s="17" t="s">
        <v>40</v>
      </c>
      <c r="F1679" s="15" t="s">
        <v>25</v>
      </c>
      <c r="G1679" s="17" t="s">
        <v>161</v>
      </c>
      <c r="H1679" s="17" t="s">
        <v>41</v>
      </c>
      <c r="I1679" s="17" t="s">
        <v>32</v>
      </c>
      <c r="J1679" s="18">
        <v>92.6</v>
      </c>
      <c r="K1679" s="19">
        <v>1062</v>
      </c>
      <c r="L1679" s="19">
        <v>688</v>
      </c>
      <c r="M1679" s="20">
        <v>26.6</v>
      </c>
      <c r="N1679" s="21">
        <v>372</v>
      </c>
      <c r="O1679" s="21">
        <v>48</v>
      </c>
      <c r="P1679" s="22">
        <v>0</v>
      </c>
      <c r="Q1679" s="23">
        <v>0</v>
      </c>
      <c r="R1679" s="23">
        <v>0</v>
      </c>
      <c r="S1679" s="24">
        <v>0</v>
      </c>
      <c r="T1679" s="25">
        <v>0</v>
      </c>
      <c r="U1679" s="25">
        <v>0</v>
      </c>
      <c r="V1679" s="18">
        <v>119.2</v>
      </c>
      <c r="W1679" s="19">
        <v>1434</v>
      </c>
      <c r="X1679" s="19">
        <v>736</v>
      </c>
    </row>
    <row r="1680" spans="1:24" x14ac:dyDescent="0.2">
      <c r="A1680" s="15">
        <v>2022</v>
      </c>
      <c r="B1680" s="16">
        <v>55781</v>
      </c>
      <c r="C1680" s="17" t="s">
        <v>1399</v>
      </c>
      <c r="D1680" s="15" t="s">
        <v>39</v>
      </c>
      <c r="E1680" s="17" t="s">
        <v>40</v>
      </c>
      <c r="F1680" s="15" t="s">
        <v>25</v>
      </c>
      <c r="G1680" s="17" t="s">
        <v>44</v>
      </c>
      <c r="H1680" s="17" t="s">
        <v>41</v>
      </c>
      <c r="I1680" s="17" t="s">
        <v>32</v>
      </c>
      <c r="J1680" s="18">
        <v>33.299999999999997</v>
      </c>
      <c r="K1680" s="19">
        <v>284</v>
      </c>
      <c r="L1680" s="19">
        <v>83</v>
      </c>
      <c r="M1680" s="20">
        <v>20.2</v>
      </c>
      <c r="N1680" s="21">
        <v>177</v>
      </c>
      <c r="O1680" s="21">
        <v>200</v>
      </c>
      <c r="P1680" s="22">
        <v>0</v>
      </c>
      <c r="Q1680" s="23">
        <v>0</v>
      </c>
      <c r="R1680" s="23">
        <v>0</v>
      </c>
      <c r="S1680" s="24">
        <v>0</v>
      </c>
      <c r="T1680" s="25">
        <v>0</v>
      </c>
      <c r="U1680" s="25">
        <v>0</v>
      </c>
      <c r="V1680" s="18">
        <v>53.5</v>
      </c>
      <c r="W1680" s="19">
        <v>461</v>
      </c>
      <c r="X1680" s="19">
        <v>283</v>
      </c>
    </row>
    <row r="1681" spans="1:24" x14ac:dyDescent="0.2">
      <c r="A1681" s="15">
        <v>2022</v>
      </c>
      <c r="B1681" s="16">
        <v>55781</v>
      </c>
      <c r="C1681" s="17" t="s">
        <v>1399</v>
      </c>
      <c r="D1681" s="15" t="s">
        <v>39</v>
      </c>
      <c r="E1681" s="17" t="s">
        <v>40</v>
      </c>
      <c r="F1681" s="15" t="s">
        <v>25</v>
      </c>
      <c r="G1681" s="17" t="s">
        <v>180</v>
      </c>
      <c r="H1681" s="17" t="s">
        <v>41</v>
      </c>
      <c r="I1681" s="17" t="s">
        <v>136</v>
      </c>
      <c r="J1681" s="18">
        <v>18.5</v>
      </c>
      <c r="K1681" s="19">
        <v>145</v>
      </c>
      <c r="L1681" s="19">
        <v>299</v>
      </c>
      <c r="M1681" s="20">
        <v>5</v>
      </c>
      <c r="N1681" s="21">
        <v>17</v>
      </c>
      <c r="O1681" s="21">
        <v>15</v>
      </c>
      <c r="P1681" s="22">
        <v>0</v>
      </c>
      <c r="Q1681" s="23">
        <v>0</v>
      </c>
      <c r="R1681" s="23">
        <v>0</v>
      </c>
      <c r="S1681" s="24">
        <v>0</v>
      </c>
      <c r="T1681" s="25">
        <v>0</v>
      </c>
      <c r="U1681" s="25">
        <v>0</v>
      </c>
      <c r="V1681" s="18">
        <v>23.5</v>
      </c>
      <c r="W1681" s="19">
        <v>162</v>
      </c>
      <c r="X1681" s="19">
        <v>314</v>
      </c>
    </row>
    <row r="1682" spans="1:24" x14ac:dyDescent="0.2">
      <c r="A1682" s="15">
        <v>2022</v>
      </c>
      <c r="B1682" s="16">
        <v>55781</v>
      </c>
      <c r="C1682" s="17" t="s">
        <v>1399</v>
      </c>
      <c r="D1682" s="15" t="s">
        <v>91</v>
      </c>
      <c r="E1682" s="17" t="s">
        <v>24</v>
      </c>
      <c r="F1682" s="15" t="s">
        <v>25</v>
      </c>
      <c r="G1682" s="17" t="s">
        <v>92</v>
      </c>
      <c r="H1682" s="17" t="s">
        <v>41</v>
      </c>
      <c r="I1682" s="17" t="s">
        <v>93</v>
      </c>
      <c r="J1682" s="18">
        <v>78.7</v>
      </c>
      <c r="K1682" s="19">
        <v>328</v>
      </c>
      <c r="L1682" s="19">
        <v>138</v>
      </c>
      <c r="M1682" s="20">
        <v>4008.1</v>
      </c>
      <c r="N1682" s="21">
        <v>35926</v>
      </c>
      <c r="O1682" s="21">
        <v>793</v>
      </c>
      <c r="P1682" s="22">
        <v>0</v>
      </c>
      <c r="Q1682" s="23">
        <v>0</v>
      </c>
      <c r="R1682" s="23">
        <v>0</v>
      </c>
      <c r="S1682" s="24">
        <v>0</v>
      </c>
      <c r="T1682" s="25">
        <v>0</v>
      </c>
      <c r="U1682" s="25">
        <v>0</v>
      </c>
      <c r="V1682" s="18">
        <v>4086.8</v>
      </c>
      <c r="W1682" s="19">
        <v>36254</v>
      </c>
      <c r="X1682" s="19">
        <v>931</v>
      </c>
    </row>
    <row r="1683" spans="1:24" x14ac:dyDescent="0.2">
      <c r="A1683" s="15">
        <v>2022</v>
      </c>
      <c r="B1683" s="16">
        <v>55787</v>
      </c>
      <c r="C1683" s="17" t="s">
        <v>1400</v>
      </c>
      <c r="D1683" s="15" t="s">
        <v>23</v>
      </c>
      <c r="E1683" s="17" t="s">
        <v>24</v>
      </c>
      <c r="F1683" s="15" t="s">
        <v>25</v>
      </c>
      <c r="G1683" s="17" t="s">
        <v>57</v>
      </c>
      <c r="H1683" s="17" t="s">
        <v>27</v>
      </c>
      <c r="I1683" s="17" t="s">
        <v>58</v>
      </c>
      <c r="J1683" s="18">
        <v>15352.1</v>
      </c>
      <c r="K1683" s="19">
        <v>48753</v>
      </c>
      <c r="L1683" s="19">
        <v>6859</v>
      </c>
      <c r="M1683" s="20">
        <v>30603.5</v>
      </c>
      <c r="N1683" s="21">
        <v>152411</v>
      </c>
      <c r="O1683" s="21">
        <v>887</v>
      </c>
      <c r="P1683" s="22">
        <v>3050.2</v>
      </c>
      <c r="Q1683" s="23">
        <v>13520</v>
      </c>
      <c r="R1683" s="23">
        <v>8</v>
      </c>
      <c r="S1683" s="24">
        <v>0</v>
      </c>
      <c r="T1683" s="25">
        <v>0</v>
      </c>
      <c r="U1683" s="25">
        <v>0</v>
      </c>
      <c r="V1683" s="18">
        <v>49005.8</v>
      </c>
      <c r="W1683" s="19">
        <v>214684</v>
      </c>
      <c r="X1683" s="19">
        <v>7754</v>
      </c>
    </row>
    <row r="1684" spans="1:24" x14ac:dyDescent="0.2">
      <c r="A1684" s="15">
        <v>2022</v>
      </c>
      <c r="B1684" s="16">
        <v>55814</v>
      </c>
      <c r="C1684" s="17" t="s">
        <v>1401</v>
      </c>
      <c r="D1684" s="15" t="s">
        <v>39</v>
      </c>
      <c r="E1684" s="17" t="s">
        <v>40</v>
      </c>
      <c r="F1684" s="15" t="s">
        <v>25</v>
      </c>
      <c r="G1684" s="17" t="s">
        <v>42</v>
      </c>
      <c r="H1684" s="17" t="s">
        <v>41</v>
      </c>
      <c r="I1684" s="17" t="s">
        <v>43</v>
      </c>
      <c r="J1684" s="18">
        <v>9296.6</v>
      </c>
      <c r="K1684" s="19">
        <v>121250</v>
      </c>
      <c r="L1684" s="19">
        <v>15323</v>
      </c>
      <c r="M1684" s="20">
        <v>8540.9</v>
      </c>
      <c r="N1684" s="21">
        <v>104861</v>
      </c>
      <c r="O1684" s="21">
        <v>3142</v>
      </c>
      <c r="P1684" s="22">
        <v>0</v>
      </c>
      <c r="Q1684" s="23">
        <v>0</v>
      </c>
      <c r="R1684" s="23">
        <v>0</v>
      </c>
      <c r="S1684" s="24">
        <v>0</v>
      </c>
      <c r="T1684" s="25">
        <v>0</v>
      </c>
      <c r="U1684" s="25">
        <v>0</v>
      </c>
      <c r="V1684" s="18">
        <v>17837.5</v>
      </c>
      <c r="W1684" s="19">
        <v>226111</v>
      </c>
      <c r="X1684" s="19">
        <v>18465</v>
      </c>
    </row>
    <row r="1685" spans="1:24" x14ac:dyDescent="0.2">
      <c r="A1685" s="15">
        <v>2022</v>
      </c>
      <c r="B1685" s="16">
        <v>55815</v>
      </c>
      <c r="C1685" s="17" t="s">
        <v>1402</v>
      </c>
      <c r="D1685" s="15" t="s">
        <v>39</v>
      </c>
      <c r="E1685" s="17" t="s">
        <v>40</v>
      </c>
      <c r="F1685" s="15" t="s">
        <v>25</v>
      </c>
      <c r="G1685" s="17" t="s">
        <v>510</v>
      </c>
      <c r="H1685" s="17" t="s">
        <v>41</v>
      </c>
      <c r="I1685" s="17" t="s">
        <v>32</v>
      </c>
      <c r="J1685" s="18">
        <v>1937.2</v>
      </c>
      <c r="K1685" s="19">
        <v>12551</v>
      </c>
      <c r="L1685" s="19">
        <v>1340</v>
      </c>
      <c r="M1685" s="20">
        <v>393.1</v>
      </c>
      <c r="N1685" s="21">
        <v>3894</v>
      </c>
      <c r="O1685" s="21">
        <v>44</v>
      </c>
      <c r="P1685" s="22">
        <v>0</v>
      </c>
      <c r="Q1685" s="23">
        <v>0</v>
      </c>
      <c r="R1685" s="23">
        <v>0</v>
      </c>
      <c r="S1685" s="24">
        <v>0</v>
      </c>
      <c r="T1685" s="25">
        <v>0</v>
      </c>
      <c r="U1685" s="25">
        <v>0</v>
      </c>
      <c r="V1685" s="18">
        <v>2330.3000000000002</v>
      </c>
      <c r="W1685" s="19">
        <v>16445</v>
      </c>
      <c r="X1685" s="19">
        <v>1384</v>
      </c>
    </row>
    <row r="1686" spans="1:24" x14ac:dyDescent="0.2">
      <c r="A1686" s="15">
        <v>2022</v>
      </c>
      <c r="B1686" s="16">
        <v>55815</v>
      </c>
      <c r="C1686" s="17" t="s">
        <v>1402</v>
      </c>
      <c r="D1686" s="15" t="s">
        <v>39</v>
      </c>
      <c r="E1686" s="17" t="s">
        <v>40</v>
      </c>
      <c r="F1686" s="15" t="s">
        <v>25</v>
      </c>
      <c r="G1686" s="17" t="s">
        <v>124</v>
      </c>
      <c r="H1686" s="17" t="s">
        <v>41</v>
      </c>
      <c r="I1686" s="17" t="s">
        <v>32</v>
      </c>
      <c r="J1686" s="18">
        <v>4149.3</v>
      </c>
      <c r="K1686" s="19">
        <v>24745</v>
      </c>
      <c r="L1686" s="19">
        <v>4303</v>
      </c>
      <c r="M1686" s="20">
        <v>916.2</v>
      </c>
      <c r="N1686" s="21">
        <v>8102</v>
      </c>
      <c r="O1686" s="21">
        <v>249</v>
      </c>
      <c r="P1686" s="22">
        <v>0</v>
      </c>
      <c r="Q1686" s="23">
        <v>0</v>
      </c>
      <c r="R1686" s="23">
        <v>0</v>
      </c>
      <c r="S1686" s="24">
        <v>0</v>
      </c>
      <c r="T1686" s="25">
        <v>0</v>
      </c>
      <c r="U1686" s="25">
        <v>0</v>
      </c>
      <c r="V1686" s="18">
        <v>5065.5</v>
      </c>
      <c r="W1686" s="19">
        <v>32847</v>
      </c>
      <c r="X1686" s="19">
        <v>4552</v>
      </c>
    </row>
    <row r="1687" spans="1:24" x14ac:dyDescent="0.2">
      <c r="A1687" s="15">
        <v>2022</v>
      </c>
      <c r="B1687" s="16">
        <v>55815</v>
      </c>
      <c r="C1687" s="17" t="s">
        <v>1402</v>
      </c>
      <c r="D1687" s="15" t="s">
        <v>39</v>
      </c>
      <c r="E1687" s="17" t="s">
        <v>40</v>
      </c>
      <c r="F1687" s="15" t="s">
        <v>25</v>
      </c>
      <c r="G1687" s="17" t="s">
        <v>30</v>
      </c>
      <c r="H1687" s="17" t="s">
        <v>41</v>
      </c>
      <c r="I1687" s="17" t="s">
        <v>32</v>
      </c>
      <c r="J1687" s="18">
        <v>7854.1</v>
      </c>
      <c r="K1687" s="19">
        <v>45015</v>
      </c>
      <c r="L1687" s="19">
        <v>5364</v>
      </c>
      <c r="M1687" s="20">
        <v>776.5</v>
      </c>
      <c r="N1687" s="21">
        <v>8738</v>
      </c>
      <c r="O1687" s="21">
        <v>135</v>
      </c>
      <c r="P1687" s="22">
        <v>0</v>
      </c>
      <c r="Q1687" s="23">
        <v>0</v>
      </c>
      <c r="R1687" s="23">
        <v>0</v>
      </c>
      <c r="S1687" s="24">
        <v>0</v>
      </c>
      <c r="T1687" s="25">
        <v>0</v>
      </c>
      <c r="U1687" s="25">
        <v>0</v>
      </c>
      <c r="V1687" s="18">
        <v>8630.6</v>
      </c>
      <c r="W1687" s="19">
        <v>53753</v>
      </c>
      <c r="X1687" s="19">
        <v>5499</v>
      </c>
    </row>
    <row r="1688" spans="1:24" x14ac:dyDescent="0.2">
      <c r="A1688" s="15">
        <v>2022</v>
      </c>
      <c r="B1688" s="16">
        <v>55815</v>
      </c>
      <c r="C1688" s="17" t="s">
        <v>1402</v>
      </c>
      <c r="D1688" s="15" t="s">
        <v>39</v>
      </c>
      <c r="E1688" s="17" t="s">
        <v>40</v>
      </c>
      <c r="F1688" s="15" t="s">
        <v>25</v>
      </c>
      <c r="G1688" s="17" t="s">
        <v>122</v>
      </c>
      <c r="H1688" s="17" t="s">
        <v>41</v>
      </c>
      <c r="I1688" s="17" t="s">
        <v>32</v>
      </c>
      <c r="J1688" s="18">
        <v>6669.1</v>
      </c>
      <c r="K1688" s="19">
        <v>35338</v>
      </c>
      <c r="L1688" s="19">
        <v>5127</v>
      </c>
      <c r="M1688" s="20">
        <v>2976.6</v>
      </c>
      <c r="N1688" s="21">
        <v>32392</v>
      </c>
      <c r="O1688" s="21">
        <v>411</v>
      </c>
      <c r="P1688" s="22">
        <v>0</v>
      </c>
      <c r="Q1688" s="23">
        <v>0</v>
      </c>
      <c r="R1688" s="23">
        <v>0</v>
      </c>
      <c r="S1688" s="24">
        <v>0</v>
      </c>
      <c r="T1688" s="25">
        <v>0</v>
      </c>
      <c r="U1688" s="25">
        <v>0</v>
      </c>
      <c r="V1688" s="18">
        <v>9645.7000000000007</v>
      </c>
      <c r="W1688" s="19">
        <v>67730</v>
      </c>
      <c r="X1688" s="19">
        <v>5538</v>
      </c>
    </row>
    <row r="1689" spans="1:24" x14ac:dyDescent="0.2">
      <c r="A1689" s="15">
        <v>2022</v>
      </c>
      <c r="B1689" s="16">
        <v>55815</v>
      </c>
      <c r="C1689" s="17" t="s">
        <v>1402</v>
      </c>
      <c r="D1689" s="15" t="s">
        <v>39</v>
      </c>
      <c r="E1689" s="17" t="s">
        <v>40</v>
      </c>
      <c r="F1689" s="15" t="s">
        <v>25</v>
      </c>
      <c r="G1689" s="17" t="s">
        <v>42</v>
      </c>
      <c r="H1689" s="17" t="s">
        <v>41</v>
      </c>
      <c r="I1689" s="17" t="s">
        <v>43</v>
      </c>
      <c r="J1689" s="18">
        <v>23783.3</v>
      </c>
      <c r="K1689" s="19">
        <v>116525</v>
      </c>
      <c r="L1689" s="19">
        <v>22241</v>
      </c>
      <c r="M1689" s="20">
        <v>13838.1</v>
      </c>
      <c r="N1689" s="21">
        <v>116230</v>
      </c>
      <c r="O1689" s="21">
        <v>3094</v>
      </c>
      <c r="P1689" s="22">
        <v>0</v>
      </c>
      <c r="Q1689" s="23">
        <v>0</v>
      </c>
      <c r="R1689" s="23">
        <v>0</v>
      </c>
      <c r="S1689" s="24">
        <v>0</v>
      </c>
      <c r="T1689" s="25">
        <v>0</v>
      </c>
      <c r="U1689" s="25">
        <v>0</v>
      </c>
      <c r="V1689" s="18">
        <v>37621.4</v>
      </c>
      <c r="W1689" s="19">
        <v>232755</v>
      </c>
      <c r="X1689" s="19">
        <v>25335</v>
      </c>
    </row>
    <row r="1690" spans="1:24" x14ac:dyDescent="0.2">
      <c r="A1690" s="15">
        <v>2022</v>
      </c>
      <c r="B1690" s="16">
        <v>55815</v>
      </c>
      <c r="C1690" s="17" t="s">
        <v>1402</v>
      </c>
      <c r="D1690" s="15" t="s">
        <v>39</v>
      </c>
      <c r="E1690" s="17" t="s">
        <v>40</v>
      </c>
      <c r="F1690" s="15" t="s">
        <v>25</v>
      </c>
      <c r="G1690" s="17" t="s">
        <v>161</v>
      </c>
      <c r="H1690" s="17" t="s">
        <v>41</v>
      </c>
      <c r="I1690" s="17" t="s">
        <v>32</v>
      </c>
      <c r="J1690" s="18">
        <v>5267.5</v>
      </c>
      <c r="K1690" s="19">
        <v>38085</v>
      </c>
      <c r="L1690" s="19">
        <v>5076</v>
      </c>
      <c r="M1690" s="20">
        <v>100.8</v>
      </c>
      <c r="N1690" s="21">
        <v>1197</v>
      </c>
      <c r="O1690" s="21">
        <v>41</v>
      </c>
      <c r="P1690" s="22">
        <v>0</v>
      </c>
      <c r="Q1690" s="23">
        <v>0</v>
      </c>
      <c r="R1690" s="23">
        <v>0</v>
      </c>
      <c r="S1690" s="24">
        <v>0</v>
      </c>
      <c r="T1690" s="25">
        <v>0</v>
      </c>
      <c r="U1690" s="25">
        <v>0</v>
      </c>
      <c r="V1690" s="18">
        <v>5368.3</v>
      </c>
      <c r="W1690" s="19">
        <v>39282</v>
      </c>
      <c r="X1690" s="19">
        <v>5117</v>
      </c>
    </row>
    <row r="1691" spans="1:24" x14ac:dyDescent="0.2">
      <c r="A1691" s="15">
        <v>2022</v>
      </c>
      <c r="B1691" s="16">
        <v>55815</v>
      </c>
      <c r="C1691" s="17" t="s">
        <v>1402</v>
      </c>
      <c r="D1691" s="15" t="s">
        <v>39</v>
      </c>
      <c r="E1691" s="17" t="s">
        <v>40</v>
      </c>
      <c r="F1691" s="15" t="s">
        <v>25</v>
      </c>
      <c r="G1691" s="17" t="s">
        <v>44</v>
      </c>
      <c r="H1691" s="17" t="s">
        <v>41</v>
      </c>
      <c r="I1691" s="17" t="s">
        <v>32</v>
      </c>
      <c r="J1691" s="18">
        <v>14167.2</v>
      </c>
      <c r="K1691" s="19">
        <v>85854</v>
      </c>
      <c r="L1691" s="19">
        <v>10069</v>
      </c>
      <c r="M1691" s="20">
        <v>1482.3</v>
      </c>
      <c r="N1691" s="21">
        <v>10658</v>
      </c>
      <c r="O1691" s="21">
        <v>679</v>
      </c>
      <c r="P1691" s="22">
        <v>0</v>
      </c>
      <c r="Q1691" s="23">
        <v>0</v>
      </c>
      <c r="R1691" s="23">
        <v>0</v>
      </c>
      <c r="S1691" s="24">
        <v>0</v>
      </c>
      <c r="T1691" s="25">
        <v>0</v>
      </c>
      <c r="U1691" s="25">
        <v>0</v>
      </c>
      <c r="V1691" s="18">
        <v>15649.5</v>
      </c>
      <c r="W1691" s="19">
        <v>96512</v>
      </c>
      <c r="X1691" s="19">
        <v>10748</v>
      </c>
    </row>
    <row r="1692" spans="1:24" x14ac:dyDescent="0.2">
      <c r="A1692" s="15">
        <v>2022</v>
      </c>
      <c r="B1692" s="16">
        <v>55874</v>
      </c>
      <c r="C1692" s="17" t="s">
        <v>1403</v>
      </c>
      <c r="D1692" s="15" t="s">
        <v>39</v>
      </c>
      <c r="E1692" s="17" t="s">
        <v>40</v>
      </c>
      <c r="F1692" s="15" t="s">
        <v>25</v>
      </c>
      <c r="G1692" s="17" t="s">
        <v>201</v>
      </c>
      <c r="H1692" s="17" t="s">
        <v>41</v>
      </c>
      <c r="I1692" s="17" t="s">
        <v>136</v>
      </c>
      <c r="J1692" s="18">
        <v>857</v>
      </c>
      <c r="K1692" s="19">
        <v>6977</v>
      </c>
      <c r="L1692" s="19">
        <v>1352</v>
      </c>
      <c r="M1692" s="20">
        <v>935.1</v>
      </c>
      <c r="N1692" s="21">
        <v>5858</v>
      </c>
      <c r="O1692" s="21">
        <v>452</v>
      </c>
      <c r="P1692" s="22">
        <v>0</v>
      </c>
      <c r="Q1692" s="23">
        <v>0</v>
      </c>
      <c r="R1692" s="23">
        <v>0</v>
      </c>
      <c r="S1692" s="24">
        <v>0</v>
      </c>
      <c r="T1692" s="25">
        <v>0</v>
      </c>
      <c r="U1692" s="25">
        <v>0</v>
      </c>
      <c r="V1692" s="18">
        <v>1792.1</v>
      </c>
      <c r="W1692" s="19">
        <v>12835</v>
      </c>
      <c r="X1692" s="19">
        <v>1804</v>
      </c>
    </row>
    <row r="1693" spans="1:24" x14ac:dyDescent="0.2">
      <c r="A1693" s="15">
        <v>2022</v>
      </c>
      <c r="B1693" s="16">
        <v>55874</v>
      </c>
      <c r="C1693" s="17" t="s">
        <v>1403</v>
      </c>
      <c r="D1693" s="15" t="s">
        <v>39</v>
      </c>
      <c r="E1693" s="17" t="s">
        <v>40</v>
      </c>
      <c r="F1693" s="15" t="s">
        <v>25</v>
      </c>
      <c r="G1693" s="17" t="s">
        <v>510</v>
      </c>
      <c r="H1693" s="17" t="s">
        <v>41</v>
      </c>
      <c r="I1693" s="17" t="s">
        <v>32</v>
      </c>
      <c r="J1693" s="18">
        <v>327</v>
      </c>
      <c r="K1693" s="19">
        <v>2219</v>
      </c>
      <c r="L1693" s="19">
        <v>282</v>
      </c>
      <c r="M1693" s="20">
        <v>342</v>
      </c>
      <c r="N1693" s="21">
        <v>3287</v>
      </c>
      <c r="O1693" s="21">
        <v>37</v>
      </c>
      <c r="P1693" s="22">
        <v>0</v>
      </c>
      <c r="Q1693" s="23">
        <v>0</v>
      </c>
      <c r="R1693" s="23">
        <v>0</v>
      </c>
      <c r="S1693" s="24">
        <v>0</v>
      </c>
      <c r="T1693" s="25">
        <v>0</v>
      </c>
      <c r="U1693" s="25">
        <v>0</v>
      </c>
      <c r="V1693" s="18">
        <v>669</v>
      </c>
      <c r="W1693" s="19">
        <v>5506</v>
      </c>
      <c r="X1693" s="19">
        <v>319</v>
      </c>
    </row>
    <row r="1694" spans="1:24" x14ac:dyDescent="0.2">
      <c r="A1694" s="15">
        <v>2022</v>
      </c>
      <c r="B1694" s="16">
        <v>55874</v>
      </c>
      <c r="C1694" s="17" t="s">
        <v>1403</v>
      </c>
      <c r="D1694" s="15" t="s">
        <v>39</v>
      </c>
      <c r="E1694" s="17" t="s">
        <v>40</v>
      </c>
      <c r="F1694" s="15" t="s">
        <v>25</v>
      </c>
      <c r="G1694" s="17" t="s">
        <v>124</v>
      </c>
      <c r="H1694" s="17" t="s">
        <v>41</v>
      </c>
      <c r="I1694" s="17" t="s">
        <v>36</v>
      </c>
      <c r="J1694" s="18">
        <v>18459</v>
      </c>
      <c r="K1694" s="19">
        <v>162367</v>
      </c>
      <c r="L1694" s="19">
        <v>21314</v>
      </c>
      <c r="M1694" s="20">
        <v>1923</v>
      </c>
      <c r="N1694" s="21">
        <v>23931</v>
      </c>
      <c r="O1694" s="21">
        <v>646</v>
      </c>
      <c r="P1694" s="22">
        <v>0</v>
      </c>
      <c r="Q1694" s="23">
        <v>0</v>
      </c>
      <c r="R1694" s="23">
        <v>0</v>
      </c>
      <c r="S1694" s="24">
        <v>0</v>
      </c>
      <c r="T1694" s="25">
        <v>0</v>
      </c>
      <c r="U1694" s="25">
        <v>0</v>
      </c>
      <c r="V1694" s="18">
        <v>20382</v>
      </c>
      <c r="W1694" s="19">
        <v>186298</v>
      </c>
      <c r="X1694" s="19">
        <v>21960</v>
      </c>
    </row>
    <row r="1695" spans="1:24" x14ac:dyDescent="0.2">
      <c r="A1695" s="15">
        <v>2022</v>
      </c>
      <c r="B1695" s="16">
        <v>55874</v>
      </c>
      <c r="C1695" s="17" t="s">
        <v>1403</v>
      </c>
      <c r="D1695" s="15" t="s">
        <v>39</v>
      </c>
      <c r="E1695" s="17" t="s">
        <v>40</v>
      </c>
      <c r="F1695" s="15" t="s">
        <v>25</v>
      </c>
      <c r="G1695" s="17" t="s">
        <v>203</v>
      </c>
      <c r="H1695" s="17" t="s">
        <v>41</v>
      </c>
      <c r="I1695" s="17" t="s">
        <v>136</v>
      </c>
      <c r="J1695" s="18">
        <v>5369</v>
      </c>
      <c r="K1695" s="19">
        <v>30364</v>
      </c>
      <c r="L1695" s="19">
        <v>5045</v>
      </c>
      <c r="M1695" s="20">
        <v>4215</v>
      </c>
      <c r="N1695" s="21">
        <v>25105</v>
      </c>
      <c r="O1695" s="21">
        <v>2006</v>
      </c>
      <c r="P1695" s="22">
        <v>0</v>
      </c>
      <c r="Q1695" s="23">
        <v>0</v>
      </c>
      <c r="R1695" s="23">
        <v>0</v>
      </c>
      <c r="S1695" s="24">
        <v>0</v>
      </c>
      <c r="T1695" s="25">
        <v>0</v>
      </c>
      <c r="U1695" s="25">
        <v>0</v>
      </c>
      <c r="V1695" s="18">
        <v>9584</v>
      </c>
      <c r="W1695" s="19">
        <v>55469</v>
      </c>
      <c r="X1695" s="19">
        <v>7051</v>
      </c>
    </row>
    <row r="1696" spans="1:24" x14ac:dyDescent="0.2">
      <c r="A1696" s="15">
        <v>2022</v>
      </c>
      <c r="B1696" s="16">
        <v>55874</v>
      </c>
      <c r="C1696" s="17" t="s">
        <v>1403</v>
      </c>
      <c r="D1696" s="15" t="s">
        <v>39</v>
      </c>
      <c r="E1696" s="17" t="s">
        <v>40</v>
      </c>
      <c r="F1696" s="15" t="s">
        <v>25</v>
      </c>
      <c r="G1696" s="17" t="s">
        <v>30</v>
      </c>
      <c r="H1696" s="17" t="s">
        <v>41</v>
      </c>
      <c r="I1696" s="17" t="s">
        <v>32</v>
      </c>
      <c r="J1696" s="18">
        <v>11224</v>
      </c>
      <c r="K1696" s="19">
        <v>76224</v>
      </c>
      <c r="L1696" s="19">
        <v>7714</v>
      </c>
      <c r="M1696" s="20">
        <v>1894</v>
      </c>
      <c r="N1696" s="21">
        <v>17634</v>
      </c>
      <c r="O1696" s="21">
        <v>472</v>
      </c>
      <c r="P1696" s="22">
        <v>0</v>
      </c>
      <c r="Q1696" s="23">
        <v>0</v>
      </c>
      <c r="R1696" s="23">
        <v>0</v>
      </c>
      <c r="S1696" s="24">
        <v>0</v>
      </c>
      <c r="T1696" s="25">
        <v>0</v>
      </c>
      <c r="U1696" s="25">
        <v>0</v>
      </c>
      <c r="V1696" s="18">
        <v>13118</v>
      </c>
      <c r="W1696" s="19">
        <v>93858</v>
      </c>
      <c r="X1696" s="19">
        <v>8186</v>
      </c>
    </row>
    <row r="1697" spans="1:24" x14ac:dyDescent="0.2">
      <c r="A1697" s="15">
        <v>2022</v>
      </c>
      <c r="B1697" s="16">
        <v>55874</v>
      </c>
      <c r="C1697" s="17" t="s">
        <v>1403</v>
      </c>
      <c r="D1697" s="15" t="s">
        <v>39</v>
      </c>
      <c r="E1697" s="17" t="s">
        <v>40</v>
      </c>
      <c r="F1697" s="15" t="s">
        <v>25</v>
      </c>
      <c r="G1697" s="17" t="s">
        <v>122</v>
      </c>
      <c r="H1697" s="17" t="s">
        <v>41</v>
      </c>
      <c r="I1697" s="17" t="s">
        <v>32</v>
      </c>
      <c r="J1697" s="18">
        <v>2791</v>
      </c>
      <c r="K1697" s="19">
        <v>17845</v>
      </c>
      <c r="L1697" s="19">
        <v>2775</v>
      </c>
      <c r="M1697" s="20">
        <v>8385</v>
      </c>
      <c r="N1697" s="21">
        <v>79984</v>
      </c>
      <c r="O1697" s="21">
        <v>1035</v>
      </c>
      <c r="P1697" s="22">
        <v>0</v>
      </c>
      <c r="Q1697" s="23">
        <v>0</v>
      </c>
      <c r="R1697" s="23">
        <v>0</v>
      </c>
      <c r="S1697" s="24">
        <v>0</v>
      </c>
      <c r="T1697" s="25">
        <v>0</v>
      </c>
      <c r="U1697" s="25">
        <v>0</v>
      </c>
      <c r="V1697" s="18">
        <v>11176</v>
      </c>
      <c r="W1697" s="19">
        <v>97829</v>
      </c>
      <c r="X1697" s="19">
        <v>3810</v>
      </c>
    </row>
    <row r="1698" spans="1:24" x14ac:dyDescent="0.2">
      <c r="A1698" s="15">
        <v>2022</v>
      </c>
      <c r="B1698" s="16">
        <v>55874</v>
      </c>
      <c r="C1698" s="17" t="s">
        <v>1403</v>
      </c>
      <c r="D1698" s="15" t="s">
        <v>39</v>
      </c>
      <c r="E1698" s="17" t="s">
        <v>40</v>
      </c>
      <c r="F1698" s="15" t="s">
        <v>25</v>
      </c>
      <c r="G1698" s="17" t="s">
        <v>42</v>
      </c>
      <c r="H1698" s="17" t="s">
        <v>41</v>
      </c>
      <c r="I1698" s="17" t="s">
        <v>43</v>
      </c>
      <c r="J1698" s="18">
        <v>11961</v>
      </c>
      <c r="K1698" s="19">
        <v>96868</v>
      </c>
      <c r="L1698" s="19">
        <v>13860</v>
      </c>
      <c r="M1698" s="20">
        <v>8890</v>
      </c>
      <c r="N1698" s="21">
        <v>84829</v>
      </c>
      <c r="O1698" s="21">
        <v>3602</v>
      </c>
      <c r="P1698" s="22">
        <v>0</v>
      </c>
      <c r="Q1698" s="23">
        <v>0</v>
      </c>
      <c r="R1698" s="23">
        <v>0</v>
      </c>
      <c r="S1698" s="24">
        <v>0</v>
      </c>
      <c r="T1698" s="25">
        <v>0</v>
      </c>
      <c r="U1698" s="25">
        <v>0</v>
      </c>
      <c r="V1698" s="18">
        <v>20851</v>
      </c>
      <c r="W1698" s="19">
        <v>181697</v>
      </c>
      <c r="X1698" s="19">
        <v>17462</v>
      </c>
    </row>
    <row r="1699" spans="1:24" x14ac:dyDescent="0.2">
      <c r="A1699" s="15">
        <v>2022</v>
      </c>
      <c r="B1699" s="16">
        <v>55874</v>
      </c>
      <c r="C1699" s="17" t="s">
        <v>1403</v>
      </c>
      <c r="D1699" s="15" t="s">
        <v>39</v>
      </c>
      <c r="E1699" s="17" t="s">
        <v>40</v>
      </c>
      <c r="F1699" s="15" t="s">
        <v>25</v>
      </c>
      <c r="G1699" s="17" t="s">
        <v>161</v>
      </c>
      <c r="H1699" s="17" t="s">
        <v>41</v>
      </c>
      <c r="I1699" s="17" t="s">
        <v>32</v>
      </c>
      <c r="J1699" s="18">
        <v>3615</v>
      </c>
      <c r="K1699" s="19">
        <v>32941</v>
      </c>
      <c r="L1699" s="19">
        <v>3499</v>
      </c>
      <c r="M1699" s="20">
        <v>256</v>
      </c>
      <c r="N1699" s="21">
        <v>4010</v>
      </c>
      <c r="O1699" s="21">
        <v>113</v>
      </c>
      <c r="P1699" s="22">
        <v>0</v>
      </c>
      <c r="Q1699" s="23">
        <v>0</v>
      </c>
      <c r="R1699" s="23">
        <v>0</v>
      </c>
      <c r="S1699" s="24">
        <v>0</v>
      </c>
      <c r="T1699" s="25">
        <v>0</v>
      </c>
      <c r="U1699" s="25">
        <v>0</v>
      </c>
      <c r="V1699" s="18">
        <v>3871</v>
      </c>
      <c r="W1699" s="19">
        <v>36951</v>
      </c>
      <c r="X1699" s="19">
        <v>3612</v>
      </c>
    </row>
    <row r="1700" spans="1:24" x14ac:dyDescent="0.2">
      <c r="A1700" s="15">
        <v>2022</v>
      </c>
      <c r="B1700" s="16">
        <v>55874</v>
      </c>
      <c r="C1700" s="17" t="s">
        <v>1403</v>
      </c>
      <c r="D1700" s="15" t="s">
        <v>39</v>
      </c>
      <c r="E1700" s="17" t="s">
        <v>40</v>
      </c>
      <c r="F1700" s="15" t="s">
        <v>25</v>
      </c>
      <c r="G1700" s="17" t="s">
        <v>44</v>
      </c>
      <c r="H1700" s="17" t="s">
        <v>41</v>
      </c>
      <c r="I1700" s="17" t="s">
        <v>32</v>
      </c>
      <c r="J1700" s="18">
        <v>18452</v>
      </c>
      <c r="K1700" s="19">
        <v>142707</v>
      </c>
      <c r="L1700" s="19">
        <v>17925</v>
      </c>
      <c r="M1700" s="20">
        <v>5280</v>
      </c>
      <c r="N1700" s="21">
        <v>62331</v>
      </c>
      <c r="O1700" s="21">
        <v>1772</v>
      </c>
      <c r="P1700" s="22">
        <v>0</v>
      </c>
      <c r="Q1700" s="23">
        <v>0</v>
      </c>
      <c r="R1700" s="23">
        <v>0</v>
      </c>
      <c r="S1700" s="24">
        <v>0</v>
      </c>
      <c r="T1700" s="25">
        <v>0</v>
      </c>
      <c r="U1700" s="25">
        <v>0</v>
      </c>
      <c r="V1700" s="18">
        <v>23732</v>
      </c>
      <c r="W1700" s="19">
        <v>205038</v>
      </c>
      <c r="X1700" s="19">
        <v>19697</v>
      </c>
    </row>
    <row r="1701" spans="1:24" x14ac:dyDescent="0.2">
      <c r="A1701" s="15">
        <v>2022</v>
      </c>
      <c r="B1701" s="16">
        <v>55878</v>
      </c>
      <c r="C1701" s="17" t="s">
        <v>1404</v>
      </c>
      <c r="D1701" s="15" t="s">
        <v>39</v>
      </c>
      <c r="E1701" s="17" t="s">
        <v>40</v>
      </c>
      <c r="F1701" s="15" t="s">
        <v>25</v>
      </c>
      <c r="G1701" s="17" t="s">
        <v>124</v>
      </c>
      <c r="H1701" s="17" t="s">
        <v>41</v>
      </c>
      <c r="I1701" s="17" t="s">
        <v>36</v>
      </c>
      <c r="J1701" s="18">
        <v>0</v>
      </c>
      <c r="K1701" s="19">
        <v>0</v>
      </c>
      <c r="L1701" s="19">
        <v>0</v>
      </c>
      <c r="M1701" s="20">
        <v>34451.199999999997</v>
      </c>
      <c r="N1701" s="21">
        <v>491500</v>
      </c>
      <c r="O1701" s="21">
        <v>2836</v>
      </c>
      <c r="P1701" s="22">
        <v>0</v>
      </c>
      <c r="Q1701" s="23">
        <v>0</v>
      </c>
      <c r="R1701" s="23">
        <v>0</v>
      </c>
      <c r="S1701" s="24">
        <v>0</v>
      </c>
      <c r="T1701" s="25">
        <v>0</v>
      </c>
      <c r="U1701" s="25">
        <v>0</v>
      </c>
      <c r="V1701" s="18">
        <v>34451.199999999997</v>
      </c>
      <c r="W1701" s="19">
        <v>491500</v>
      </c>
      <c r="X1701" s="19">
        <v>2836</v>
      </c>
    </row>
    <row r="1702" spans="1:24" x14ac:dyDescent="0.2">
      <c r="A1702" s="15">
        <v>2022</v>
      </c>
      <c r="B1702" s="16">
        <v>55878</v>
      </c>
      <c r="C1702" s="17" t="s">
        <v>1404</v>
      </c>
      <c r="D1702" s="15" t="s">
        <v>39</v>
      </c>
      <c r="E1702" s="17" t="s">
        <v>40</v>
      </c>
      <c r="F1702" s="15" t="s">
        <v>25</v>
      </c>
      <c r="G1702" s="17" t="s">
        <v>203</v>
      </c>
      <c r="H1702" s="17" t="s">
        <v>41</v>
      </c>
      <c r="I1702" s="17" t="s">
        <v>136</v>
      </c>
      <c r="J1702" s="18">
        <v>0</v>
      </c>
      <c r="K1702" s="19">
        <v>0</v>
      </c>
      <c r="L1702" s="19">
        <v>0</v>
      </c>
      <c r="M1702" s="20">
        <v>67303.7</v>
      </c>
      <c r="N1702" s="21">
        <v>610756</v>
      </c>
      <c r="O1702" s="21">
        <v>6160</v>
      </c>
      <c r="P1702" s="22">
        <v>0</v>
      </c>
      <c r="Q1702" s="23">
        <v>0</v>
      </c>
      <c r="R1702" s="23">
        <v>0</v>
      </c>
      <c r="S1702" s="24">
        <v>0</v>
      </c>
      <c r="T1702" s="25">
        <v>0</v>
      </c>
      <c r="U1702" s="25">
        <v>0</v>
      </c>
      <c r="V1702" s="18">
        <v>67303.7</v>
      </c>
      <c r="W1702" s="19">
        <v>610756</v>
      </c>
      <c r="X1702" s="19">
        <v>6160</v>
      </c>
    </row>
    <row r="1703" spans="1:24" x14ac:dyDescent="0.2">
      <c r="A1703" s="15">
        <v>2022</v>
      </c>
      <c r="B1703" s="16">
        <v>55878</v>
      </c>
      <c r="C1703" s="17" t="s">
        <v>1404</v>
      </c>
      <c r="D1703" s="15" t="s">
        <v>39</v>
      </c>
      <c r="E1703" s="17" t="s">
        <v>40</v>
      </c>
      <c r="F1703" s="15" t="s">
        <v>25</v>
      </c>
      <c r="G1703" s="17" t="s">
        <v>30</v>
      </c>
      <c r="H1703" s="17" t="s">
        <v>41</v>
      </c>
      <c r="I1703" s="17" t="s">
        <v>32</v>
      </c>
      <c r="J1703" s="18">
        <v>0</v>
      </c>
      <c r="K1703" s="19">
        <v>0</v>
      </c>
      <c r="L1703" s="19">
        <v>0</v>
      </c>
      <c r="M1703" s="20">
        <v>6022.9</v>
      </c>
      <c r="N1703" s="21">
        <v>71602</v>
      </c>
      <c r="O1703" s="21">
        <v>777</v>
      </c>
      <c r="P1703" s="22">
        <v>0</v>
      </c>
      <c r="Q1703" s="23">
        <v>0</v>
      </c>
      <c r="R1703" s="23">
        <v>0</v>
      </c>
      <c r="S1703" s="24">
        <v>0</v>
      </c>
      <c r="T1703" s="25">
        <v>0</v>
      </c>
      <c r="U1703" s="25">
        <v>0</v>
      </c>
      <c r="V1703" s="18">
        <v>6022.9</v>
      </c>
      <c r="W1703" s="19">
        <v>71602</v>
      </c>
      <c r="X1703" s="19">
        <v>777</v>
      </c>
    </row>
    <row r="1704" spans="1:24" x14ac:dyDescent="0.2">
      <c r="A1704" s="15">
        <v>2022</v>
      </c>
      <c r="B1704" s="16">
        <v>55878</v>
      </c>
      <c r="C1704" s="17" t="s">
        <v>1404</v>
      </c>
      <c r="D1704" s="15" t="s">
        <v>39</v>
      </c>
      <c r="E1704" s="17" t="s">
        <v>40</v>
      </c>
      <c r="F1704" s="15" t="s">
        <v>25</v>
      </c>
      <c r="G1704" s="17" t="s">
        <v>122</v>
      </c>
      <c r="H1704" s="17" t="s">
        <v>41</v>
      </c>
      <c r="I1704" s="17" t="s">
        <v>32</v>
      </c>
      <c r="J1704" s="18">
        <v>0</v>
      </c>
      <c r="K1704" s="19">
        <v>0</v>
      </c>
      <c r="L1704" s="19">
        <v>0</v>
      </c>
      <c r="M1704" s="20">
        <v>54579.8</v>
      </c>
      <c r="N1704" s="21">
        <v>535789</v>
      </c>
      <c r="O1704" s="21">
        <v>4774</v>
      </c>
      <c r="P1704" s="22">
        <v>0</v>
      </c>
      <c r="Q1704" s="23">
        <v>0</v>
      </c>
      <c r="R1704" s="23">
        <v>0</v>
      </c>
      <c r="S1704" s="24">
        <v>0</v>
      </c>
      <c r="T1704" s="25">
        <v>0</v>
      </c>
      <c r="U1704" s="25">
        <v>0</v>
      </c>
      <c r="V1704" s="18">
        <v>54579.8</v>
      </c>
      <c r="W1704" s="19">
        <v>535789</v>
      </c>
      <c r="X1704" s="19">
        <v>4774</v>
      </c>
    </row>
    <row r="1705" spans="1:24" x14ac:dyDescent="0.2">
      <c r="A1705" s="15">
        <v>2022</v>
      </c>
      <c r="B1705" s="16">
        <v>55878</v>
      </c>
      <c r="C1705" s="17" t="s">
        <v>1404</v>
      </c>
      <c r="D1705" s="15" t="s">
        <v>39</v>
      </c>
      <c r="E1705" s="17" t="s">
        <v>40</v>
      </c>
      <c r="F1705" s="15" t="s">
        <v>25</v>
      </c>
      <c r="G1705" s="17" t="s">
        <v>42</v>
      </c>
      <c r="H1705" s="17" t="s">
        <v>41</v>
      </c>
      <c r="I1705" s="17" t="s">
        <v>43</v>
      </c>
      <c r="J1705" s="18">
        <v>259.7</v>
      </c>
      <c r="K1705" s="19">
        <v>2366</v>
      </c>
      <c r="L1705" s="19">
        <v>59</v>
      </c>
      <c r="M1705" s="20">
        <v>41713.9</v>
      </c>
      <c r="N1705" s="21">
        <v>447603</v>
      </c>
      <c r="O1705" s="21">
        <v>5105</v>
      </c>
      <c r="P1705" s="22">
        <v>0</v>
      </c>
      <c r="Q1705" s="23">
        <v>0</v>
      </c>
      <c r="R1705" s="23">
        <v>0</v>
      </c>
      <c r="S1705" s="24">
        <v>0</v>
      </c>
      <c r="T1705" s="25">
        <v>0</v>
      </c>
      <c r="U1705" s="25">
        <v>0</v>
      </c>
      <c r="V1705" s="18">
        <v>41973.599999999999</v>
      </c>
      <c r="W1705" s="19">
        <v>449969</v>
      </c>
      <c r="X1705" s="19">
        <v>5164</v>
      </c>
    </row>
    <row r="1706" spans="1:24" x14ac:dyDescent="0.2">
      <c r="A1706" s="15">
        <v>2022</v>
      </c>
      <c r="B1706" s="16">
        <v>55878</v>
      </c>
      <c r="C1706" s="17" t="s">
        <v>1404</v>
      </c>
      <c r="D1706" s="15" t="s">
        <v>39</v>
      </c>
      <c r="E1706" s="17" t="s">
        <v>40</v>
      </c>
      <c r="F1706" s="15" t="s">
        <v>25</v>
      </c>
      <c r="G1706" s="17" t="s">
        <v>161</v>
      </c>
      <c r="H1706" s="17" t="s">
        <v>41</v>
      </c>
      <c r="I1706" s="17" t="s">
        <v>32</v>
      </c>
      <c r="J1706" s="18">
        <v>0</v>
      </c>
      <c r="K1706" s="19">
        <v>0</v>
      </c>
      <c r="L1706" s="19">
        <v>0</v>
      </c>
      <c r="M1706" s="20">
        <v>17342.3</v>
      </c>
      <c r="N1706" s="21">
        <v>267173</v>
      </c>
      <c r="O1706" s="21">
        <v>2698</v>
      </c>
      <c r="P1706" s="22">
        <v>0</v>
      </c>
      <c r="Q1706" s="23">
        <v>0</v>
      </c>
      <c r="R1706" s="23">
        <v>0</v>
      </c>
      <c r="S1706" s="24">
        <v>0</v>
      </c>
      <c r="T1706" s="25">
        <v>0</v>
      </c>
      <c r="U1706" s="25">
        <v>0</v>
      </c>
      <c r="V1706" s="18">
        <v>17342.3</v>
      </c>
      <c r="W1706" s="19">
        <v>267173</v>
      </c>
      <c r="X1706" s="19">
        <v>2698</v>
      </c>
    </row>
    <row r="1707" spans="1:24" x14ac:dyDescent="0.2">
      <c r="A1707" s="15">
        <v>2022</v>
      </c>
      <c r="B1707" s="16">
        <v>55878</v>
      </c>
      <c r="C1707" s="17" t="s">
        <v>1404</v>
      </c>
      <c r="D1707" s="15" t="s">
        <v>39</v>
      </c>
      <c r="E1707" s="17" t="s">
        <v>40</v>
      </c>
      <c r="F1707" s="15" t="s">
        <v>25</v>
      </c>
      <c r="G1707" s="17" t="s">
        <v>44</v>
      </c>
      <c r="H1707" s="17" t="s">
        <v>41</v>
      </c>
      <c r="I1707" s="17" t="s">
        <v>32</v>
      </c>
      <c r="J1707" s="18">
        <v>0</v>
      </c>
      <c r="K1707" s="19">
        <v>0</v>
      </c>
      <c r="L1707" s="19">
        <v>0</v>
      </c>
      <c r="M1707" s="20">
        <v>41863.199999999997</v>
      </c>
      <c r="N1707" s="21">
        <v>584384</v>
      </c>
      <c r="O1707" s="21">
        <v>4739</v>
      </c>
      <c r="P1707" s="22">
        <v>0</v>
      </c>
      <c r="Q1707" s="23">
        <v>0</v>
      </c>
      <c r="R1707" s="23">
        <v>0</v>
      </c>
      <c r="S1707" s="24">
        <v>0</v>
      </c>
      <c r="T1707" s="25">
        <v>0</v>
      </c>
      <c r="U1707" s="25">
        <v>0</v>
      </c>
      <c r="V1707" s="18">
        <v>41863.199999999997</v>
      </c>
      <c r="W1707" s="19">
        <v>584384</v>
      </c>
      <c r="X1707" s="19">
        <v>4739</v>
      </c>
    </row>
    <row r="1708" spans="1:24" x14ac:dyDescent="0.2">
      <c r="A1708" s="15">
        <v>2022</v>
      </c>
      <c r="B1708" s="16">
        <v>55878</v>
      </c>
      <c r="C1708" s="17" t="s">
        <v>1404</v>
      </c>
      <c r="D1708" s="15" t="s">
        <v>91</v>
      </c>
      <c r="E1708" s="17" t="s">
        <v>24</v>
      </c>
      <c r="F1708" s="15" t="s">
        <v>25</v>
      </c>
      <c r="G1708" s="17" t="s">
        <v>92</v>
      </c>
      <c r="H1708" s="17" t="s">
        <v>41</v>
      </c>
      <c r="I1708" s="17" t="s">
        <v>93</v>
      </c>
      <c r="J1708" s="18">
        <v>8723</v>
      </c>
      <c r="K1708" s="19">
        <v>82649</v>
      </c>
      <c r="L1708" s="19">
        <v>4662</v>
      </c>
      <c r="M1708" s="20">
        <v>306978.7</v>
      </c>
      <c r="N1708" s="21">
        <v>3379293</v>
      </c>
      <c r="O1708" s="21">
        <v>36979</v>
      </c>
      <c r="P1708" s="22">
        <v>0</v>
      </c>
      <c r="Q1708" s="23">
        <v>0</v>
      </c>
      <c r="R1708" s="23">
        <v>0</v>
      </c>
      <c r="S1708" s="24">
        <v>0</v>
      </c>
      <c r="T1708" s="25">
        <v>0</v>
      </c>
      <c r="U1708" s="25">
        <v>0</v>
      </c>
      <c r="V1708" s="18">
        <v>315701.7</v>
      </c>
      <c r="W1708" s="19">
        <v>3461942</v>
      </c>
      <c r="X1708" s="19">
        <v>41641</v>
      </c>
    </row>
    <row r="1709" spans="1:24" x14ac:dyDescent="0.2">
      <c r="A1709" s="15">
        <v>2022</v>
      </c>
      <c r="B1709" s="16">
        <v>55937</v>
      </c>
      <c r="C1709" s="17" t="s">
        <v>1405</v>
      </c>
      <c r="D1709" s="15" t="s">
        <v>23</v>
      </c>
      <c r="E1709" s="17" t="s">
        <v>24</v>
      </c>
      <c r="F1709" s="15" t="s">
        <v>25</v>
      </c>
      <c r="G1709" s="17" t="s">
        <v>92</v>
      </c>
      <c r="H1709" s="17" t="s">
        <v>51</v>
      </c>
      <c r="I1709" s="17" t="s">
        <v>36</v>
      </c>
      <c r="J1709" s="18">
        <v>895687.3</v>
      </c>
      <c r="K1709" s="19">
        <v>6678156</v>
      </c>
      <c r="L1709" s="19">
        <v>433077</v>
      </c>
      <c r="M1709" s="20">
        <v>522543</v>
      </c>
      <c r="N1709" s="21">
        <v>5020891</v>
      </c>
      <c r="O1709" s="21">
        <v>54128</v>
      </c>
      <c r="P1709" s="22">
        <v>656549.30000000005</v>
      </c>
      <c r="Q1709" s="23">
        <v>9566505</v>
      </c>
      <c r="R1709" s="23">
        <v>6387</v>
      </c>
      <c r="S1709" s="24" t="s">
        <v>37</v>
      </c>
      <c r="T1709" s="25" t="s">
        <v>37</v>
      </c>
      <c r="U1709" s="25" t="s">
        <v>37</v>
      </c>
      <c r="V1709" s="18">
        <v>2074779.6</v>
      </c>
      <c r="W1709" s="19">
        <v>21265552</v>
      </c>
      <c r="X1709" s="19">
        <v>493592</v>
      </c>
    </row>
    <row r="1710" spans="1:24" x14ac:dyDescent="0.2">
      <c r="A1710" s="15">
        <v>2022</v>
      </c>
      <c r="B1710" s="16">
        <v>55959</v>
      </c>
      <c r="C1710" s="17" t="s">
        <v>1406</v>
      </c>
      <c r="D1710" s="15" t="s">
        <v>23</v>
      </c>
      <c r="E1710" s="17" t="s">
        <v>24</v>
      </c>
      <c r="F1710" s="15" t="s">
        <v>25</v>
      </c>
      <c r="G1710" s="17" t="s">
        <v>145</v>
      </c>
      <c r="H1710" s="17" t="s">
        <v>31</v>
      </c>
      <c r="I1710" s="17" t="s">
        <v>77</v>
      </c>
      <c r="J1710" s="18">
        <v>17530</v>
      </c>
      <c r="K1710" s="19">
        <v>176716</v>
      </c>
      <c r="L1710" s="19">
        <v>11037</v>
      </c>
      <c r="M1710" s="20">
        <v>37287</v>
      </c>
      <c r="N1710" s="21">
        <v>325185</v>
      </c>
      <c r="O1710" s="21">
        <v>3863</v>
      </c>
      <c r="P1710" s="22">
        <v>21489</v>
      </c>
      <c r="Q1710" s="23">
        <v>252349</v>
      </c>
      <c r="R1710" s="23">
        <v>75</v>
      </c>
      <c r="S1710" s="24">
        <v>0</v>
      </c>
      <c r="T1710" s="25">
        <v>0</v>
      </c>
      <c r="U1710" s="25">
        <v>0</v>
      </c>
      <c r="V1710" s="18">
        <v>76306</v>
      </c>
      <c r="W1710" s="19">
        <v>754250</v>
      </c>
      <c r="X1710" s="19">
        <v>14975</v>
      </c>
    </row>
    <row r="1711" spans="1:24" x14ac:dyDescent="0.2">
      <c r="A1711" s="15">
        <v>2022</v>
      </c>
      <c r="B1711" s="16">
        <v>55982</v>
      </c>
      <c r="C1711" s="17" t="s">
        <v>1407</v>
      </c>
      <c r="D1711" s="15" t="s">
        <v>23</v>
      </c>
      <c r="E1711" s="17" t="s">
        <v>24</v>
      </c>
      <c r="F1711" s="15" t="s">
        <v>25</v>
      </c>
      <c r="G1711" s="17" t="s">
        <v>92</v>
      </c>
      <c r="H1711" s="17" t="s">
        <v>31</v>
      </c>
      <c r="I1711" s="17" t="s">
        <v>93</v>
      </c>
      <c r="J1711" s="18">
        <v>45748.6</v>
      </c>
      <c r="K1711" s="19">
        <v>361752</v>
      </c>
      <c r="L1711" s="19">
        <v>17771</v>
      </c>
      <c r="M1711" s="20">
        <v>12094.1</v>
      </c>
      <c r="N1711" s="21">
        <v>91542</v>
      </c>
      <c r="O1711" s="21">
        <v>5982</v>
      </c>
      <c r="P1711" s="22">
        <v>9855.9</v>
      </c>
      <c r="Q1711" s="23">
        <v>116737</v>
      </c>
      <c r="R1711" s="23">
        <v>63</v>
      </c>
      <c r="S1711" s="24" t="s">
        <v>37</v>
      </c>
      <c r="T1711" s="25" t="s">
        <v>37</v>
      </c>
      <c r="U1711" s="25" t="s">
        <v>37</v>
      </c>
      <c r="V1711" s="18">
        <v>67698.600000000006</v>
      </c>
      <c r="W1711" s="19">
        <v>570031</v>
      </c>
      <c r="X1711" s="19">
        <v>23816</v>
      </c>
    </row>
    <row r="1712" spans="1:24" x14ac:dyDescent="0.2">
      <c r="A1712" s="15">
        <v>2022</v>
      </c>
      <c r="B1712" s="16">
        <v>56146</v>
      </c>
      <c r="C1712" s="17" t="s">
        <v>1408</v>
      </c>
      <c r="D1712" s="15" t="s">
        <v>23</v>
      </c>
      <c r="E1712" s="17" t="s">
        <v>24</v>
      </c>
      <c r="F1712" s="15" t="s">
        <v>25</v>
      </c>
      <c r="G1712" s="17" t="s">
        <v>311</v>
      </c>
      <c r="H1712" s="17" t="s">
        <v>51</v>
      </c>
      <c r="I1712" s="17" t="s">
        <v>470</v>
      </c>
      <c r="J1712" s="18">
        <v>123042</v>
      </c>
      <c r="K1712" s="19">
        <v>634576</v>
      </c>
      <c r="L1712" s="19">
        <v>88112</v>
      </c>
      <c r="M1712" s="20">
        <v>125753</v>
      </c>
      <c r="N1712" s="21">
        <v>870831</v>
      </c>
      <c r="O1712" s="21">
        <v>12258</v>
      </c>
      <c r="P1712" s="22">
        <v>44325</v>
      </c>
      <c r="Q1712" s="23">
        <v>388303</v>
      </c>
      <c r="R1712" s="23">
        <v>53</v>
      </c>
      <c r="S1712" s="24">
        <v>0</v>
      </c>
      <c r="T1712" s="25">
        <v>0</v>
      </c>
      <c r="U1712" s="25">
        <v>0</v>
      </c>
      <c r="V1712" s="18">
        <v>293120</v>
      </c>
      <c r="W1712" s="19">
        <v>1893710</v>
      </c>
      <c r="X1712" s="19">
        <v>100423</v>
      </c>
    </row>
    <row r="1713" spans="1:24" x14ac:dyDescent="0.2">
      <c r="A1713" s="15">
        <v>2022</v>
      </c>
      <c r="B1713" s="16">
        <v>56196</v>
      </c>
      <c r="C1713" s="17" t="s">
        <v>1409</v>
      </c>
      <c r="D1713" s="15" t="s">
        <v>39</v>
      </c>
      <c r="E1713" s="17" t="s">
        <v>40</v>
      </c>
      <c r="F1713" s="15" t="s">
        <v>25</v>
      </c>
      <c r="G1713" s="17" t="s">
        <v>42</v>
      </c>
      <c r="H1713" s="17" t="s">
        <v>41</v>
      </c>
      <c r="I1713" s="17" t="s">
        <v>43</v>
      </c>
      <c r="J1713" s="18">
        <v>9917.7999999999993</v>
      </c>
      <c r="K1713" s="19">
        <v>109715</v>
      </c>
      <c r="L1713" s="19">
        <v>15136</v>
      </c>
      <c r="M1713" s="20">
        <v>322</v>
      </c>
      <c r="N1713" s="21">
        <v>3442</v>
      </c>
      <c r="O1713" s="21">
        <v>219</v>
      </c>
      <c r="P1713" s="22">
        <v>0</v>
      </c>
      <c r="Q1713" s="23">
        <v>0</v>
      </c>
      <c r="R1713" s="23">
        <v>0</v>
      </c>
      <c r="S1713" s="24">
        <v>0</v>
      </c>
      <c r="T1713" s="25">
        <v>0</v>
      </c>
      <c r="U1713" s="25">
        <v>0</v>
      </c>
      <c r="V1713" s="18">
        <v>10239.799999999999</v>
      </c>
      <c r="W1713" s="19">
        <v>113157</v>
      </c>
      <c r="X1713" s="19">
        <v>15355</v>
      </c>
    </row>
    <row r="1714" spans="1:24" x14ac:dyDescent="0.2">
      <c r="A1714" s="15">
        <v>2022</v>
      </c>
      <c r="B1714" s="16">
        <v>56212</v>
      </c>
      <c r="C1714" s="17" t="s">
        <v>1410</v>
      </c>
      <c r="D1714" s="15" t="s">
        <v>39</v>
      </c>
      <c r="E1714" s="17" t="s">
        <v>40</v>
      </c>
      <c r="F1714" s="15" t="s">
        <v>25</v>
      </c>
      <c r="G1714" s="17" t="s">
        <v>201</v>
      </c>
      <c r="H1714" s="17" t="s">
        <v>41</v>
      </c>
      <c r="I1714" s="17" t="s">
        <v>136</v>
      </c>
      <c r="J1714" s="18">
        <v>13685</v>
      </c>
      <c r="K1714" s="19">
        <v>140789</v>
      </c>
      <c r="L1714" s="19">
        <v>17258</v>
      </c>
      <c r="M1714" s="20">
        <v>5273</v>
      </c>
      <c r="N1714" s="21">
        <v>43048</v>
      </c>
      <c r="O1714" s="21">
        <v>2303</v>
      </c>
      <c r="P1714" s="22">
        <v>0</v>
      </c>
      <c r="Q1714" s="23">
        <v>0</v>
      </c>
      <c r="R1714" s="23">
        <v>0</v>
      </c>
      <c r="S1714" s="24">
        <v>0</v>
      </c>
      <c r="T1714" s="25">
        <v>0</v>
      </c>
      <c r="U1714" s="25">
        <v>0</v>
      </c>
      <c r="V1714" s="18">
        <v>18958</v>
      </c>
      <c r="W1714" s="19">
        <v>183837</v>
      </c>
      <c r="X1714" s="19">
        <v>19561</v>
      </c>
    </row>
    <row r="1715" spans="1:24" x14ac:dyDescent="0.2">
      <c r="A1715" s="15">
        <v>2022</v>
      </c>
      <c r="B1715" s="16">
        <v>56212</v>
      </c>
      <c r="C1715" s="17" t="s">
        <v>1410</v>
      </c>
      <c r="D1715" s="15" t="s">
        <v>39</v>
      </c>
      <c r="E1715" s="17" t="s">
        <v>40</v>
      </c>
      <c r="F1715" s="15" t="s">
        <v>25</v>
      </c>
      <c r="G1715" s="17" t="s">
        <v>510</v>
      </c>
      <c r="H1715" s="17" t="s">
        <v>41</v>
      </c>
      <c r="I1715" s="17" t="s">
        <v>32</v>
      </c>
      <c r="J1715" s="18">
        <v>326</v>
      </c>
      <c r="K1715" s="19">
        <v>2987</v>
      </c>
      <c r="L1715" s="19">
        <v>350</v>
      </c>
      <c r="M1715" s="20">
        <v>349</v>
      </c>
      <c r="N1715" s="21">
        <v>2727</v>
      </c>
      <c r="O1715" s="21">
        <v>58</v>
      </c>
      <c r="P1715" s="22">
        <v>0</v>
      </c>
      <c r="Q1715" s="23">
        <v>0</v>
      </c>
      <c r="R1715" s="23">
        <v>0</v>
      </c>
      <c r="S1715" s="24">
        <v>0</v>
      </c>
      <c r="T1715" s="25">
        <v>0</v>
      </c>
      <c r="U1715" s="25">
        <v>0</v>
      </c>
      <c r="V1715" s="18">
        <v>675</v>
      </c>
      <c r="W1715" s="19">
        <v>5714</v>
      </c>
      <c r="X1715" s="19">
        <v>408</v>
      </c>
    </row>
    <row r="1716" spans="1:24" x14ac:dyDescent="0.2">
      <c r="A1716" s="15">
        <v>2022</v>
      </c>
      <c r="B1716" s="16">
        <v>56212</v>
      </c>
      <c r="C1716" s="17" t="s">
        <v>1410</v>
      </c>
      <c r="D1716" s="15" t="s">
        <v>39</v>
      </c>
      <c r="E1716" s="17" t="s">
        <v>40</v>
      </c>
      <c r="F1716" s="15" t="s">
        <v>25</v>
      </c>
      <c r="G1716" s="17" t="s">
        <v>160</v>
      </c>
      <c r="H1716" s="17" t="s">
        <v>41</v>
      </c>
      <c r="I1716" s="17" t="s">
        <v>32</v>
      </c>
      <c r="J1716" s="18">
        <v>435</v>
      </c>
      <c r="K1716" s="19">
        <v>4708</v>
      </c>
      <c r="L1716" s="19">
        <v>404</v>
      </c>
      <c r="M1716" s="20">
        <v>88</v>
      </c>
      <c r="N1716" s="21">
        <v>803</v>
      </c>
      <c r="O1716" s="21">
        <v>44</v>
      </c>
      <c r="P1716" s="22">
        <v>0</v>
      </c>
      <c r="Q1716" s="23">
        <v>0</v>
      </c>
      <c r="R1716" s="23">
        <v>0</v>
      </c>
      <c r="S1716" s="24">
        <v>0</v>
      </c>
      <c r="T1716" s="25">
        <v>0</v>
      </c>
      <c r="U1716" s="25">
        <v>0</v>
      </c>
      <c r="V1716" s="18">
        <v>523</v>
      </c>
      <c r="W1716" s="19">
        <v>5511</v>
      </c>
      <c r="X1716" s="19">
        <v>448</v>
      </c>
    </row>
    <row r="1717" spans="1:24" x14ac:dyDescent="0.2">
      <c r="A1717" s="15">
        <v>2022</v>
      </c>
      <c r="B1717" s="16">
        <v>56212</v>
      </c>
      <c r="C1717" s="17" t="s">
        <v>1410</v>
      </c>
      <c r="D1717" s="15" t="s">
        <v>39</v>
      </c>
      <c r="E1717" s="17" t="s">
        <v>40</v>
      </c>
      <c r="F1717" s="15" t="s">
        <v>25</v>
      </c>
      <c r="G1717" s="17" t="s">
        <v>124</v>
      </c>
      <c r="H1717" s="17" t="s">
        <v>41</v>
      </c>
      <c r="I1717" s="17" t="s">
        <v>36</v>
      </c>
      <c r="J1717" s="18">
        <v>36031</v>
      </c>
      <c r="K1717" s="19">
        <v>388276</v>
      </c>
      <c r="L1717" s="19">
        <v>39958</v>
      </c>
      <c r="M1717" s="20">
        <v>19361</v>
      </c>
      <c r="N1717" s="21">
        <v>184236</v>
      </c>
      <c r="O1717" s="21">
        <v>8105</v>
      </c>
      <c r="P1717" s="22">
        <v>0</v>
      </c>
      <c r="Q1717" s="23">
        <v>0</v>
      </c>
      <c r="R1717" s="23">
        <v>0</v>
      </c>
      <c r="S1717" s="24">
        <v>0</v>
      </c>
      <c r="T1717" s="25">
        <v>0</v>
      </c>
      <c r="U1717" s="25">
        <v>0</v>
      </c>
      <c r="V1717" s="18">
        <v>55392</v>
      </c>
      <c r="W1717" s="19">
        <v>572512</v>
      </c>
      <c r="X1717" s="19">
        <v>48063</v>
      </c>
    </row>
    <row r="1718" spans="1:24" x14ac:dyDescent="0.2">
      <c r="A1718" s="15">
        <v>2022</v>
      </c>
      <c r="B1718" s="16">
        <v>56212</v>
      </c>
      <c r="C1718" s="17" t="s">
        <v>1410</v>
      </c>
      <c r="D1718" s="15" t="s">
        <v>39</v>
      </c>
      <c r="E1718" s="17" t="s">
        <v>40</v>
      </c>
      <c r="F1718" s="15" t="s">
        <v>25</v>
      </c>
      <c r="G1718" s="17" t="s">
        <v>203</v>
      </c>
      <c r="H1718" s="17" t="s">
        <v>41</v>
      </c>
      <c r="I1718" s="17" t="s">
        <v>136</v>
      </c>
      <c r="J1718" s="18">
        <v>16109</v>
      </c>
      <c r="K1718" s="19">
        <v>88384</v>
      </c>
      <c r="L1718" s="19">
        <v>11550</v>
      </c>
      <c r="M1718" s="20">
        <v>8010</v>
      </c>
      <c r="N1718" s="21">
        <v>50705</v>
      </c>
      <c r="O1718" s="21">
        <v>1973</v>
      </c>
      <c r="P1718" s="22">
        <v>0</v>
      </c>
      <c r="Q1718" s="23">
        <v>0</v>
      </c>
      <c r="R1718" s="23">
        <v>0</v>
      </c>
      <c r="S1718" s="24">
        <v>0</v>
      </c>
      <c r="T1718" s="25">
        <v>0</v>
      </c>
      <c r="U1718" s="25">
        <v>0</v>
      </c>
      <c r="V1718" s="18">
        <v>24119</v>
      </c>
      <c r="W1718" s="19">
        <v>139089</v>
      </c>
      <c r="X1718" s="19">
        <v>13523</v>
      </c>
    </row>
    <row r="1719" spans="1:24" x14ac:dyDescent="0.2">
      <c r="A1719" s="15">
        <v>2022</v>
      </c>
      <c r="B1719" s="16">
        <v>56212</v>
      </c>
      <c r="C1719" s="17" t="s">
        <v>1410</v>
      </c>
      <c r="D1719" s="15" t="s">
        <v>39</v>
      </c>
      <c r="E1719" s="17" t="s">
        <v>40</v>
      </c>
      <c r="F1719" s="15" t="s">
        <v>25</v>
      </c>
      <c r="G1719" s="17" t="s">
        <v>30</v>
      </c>
      <c r="H1719" s="17" t="s">
        <v>41</v>
      </c>
      <c r="I1719" s="17" t="s">
        <v>32</v>
      </c>
      <c r="J1719" s="18">
        <v>10078</v>
      </c>
      <c r="K1719" s="19">
        <v>98614</v>
      </c>
      <c r="L1719" s="19">
        <v>8199</v>
      </c>
      <c r="M1719" s="20">
        <v>2380</v>
      </c>
      <c r="N1719" s="21">
        <v>20040</v>
      </c>
      <c r="O1719" s="21">
        <v>714</v>
      </c>
      <c r="P1719" s="22">
        <v>0</v>
      </c>
      <c r="Q1719" s="23">
        <v>0</v>
      </c>
      <c r="R1719" s="23">
        <v>0</v>
      </c>
      <c r="S1719" s="24">
        <v>0</v>
      </c>
      <c r="T1719" s="25">
        <v>0</v>
      </c>
      <c r="U1719" s="25">
        <v>0</v>
      </c>
      <c r="V1719" s="18">
        <v>12458</v>
      </c>
      <c r="W1719" s="19">
        <v>118654</v>
      </c>
      <c r="X1719" s="19">
        <v>8913</v>
      </c>
    </row>
    <row r="1720" spans="1:24" x14ac:dyDescent="0.2">
      <c r="A1720" s="15">
        <v>2022</v>
      </c>
      <c r="B1720" s="16">
        <v>56212</v>
      </c>
      <c r="C1720" s="17" t="s">
        <v>1410</v>
      </c>
      <c r="D1720" s="15" t="s">
        <v>39</v>
      </c>
      <c r="E1720" s="17" t="s">
        <v>40</v>
      </c>
      <c r="F1720" s="15" t="s">
        <v>25</v>
      </c>
      <c r="G1720" s="17" t="s">
        <v>134</v>
      </c>
      <c r="H1720" s="17" t="s">
        <v>41</v>
      </c>
      <c r="I1720" s="17" t="s">
        <v>136</v>
      </c>
      <c r="J1720" s="18">
        <v>5000</v>
      </c>
      <c r="K1720" s="19">
        <v>40449</v>
      </c>
      <c r="L1720" s="19">
        <v>5314</v>
      </c>
      <c r="M1720" s="20">
        <v>1559</v>
      </c>
      <c r="N1720" s="21">
        <v>11303</v>
      </c>
      <c r="O1720" s="21">
        <v>578</v>
      </c>
      <c r="P1720" s="22">
        <v>0</v>
      </c>
      <c r="Q1720" s="23">
        <v>0</v>
      </c>
      <c r="R1720" s="23">
        <v>0</v>
      </c>
      <c r="S1720" s="24">
        <v>0</v>
      </c>
      <c r="T1720" s="25">
        <v>0</v>
      </c>
      <c r="U1720" s="25">
        <v>0</v>
      </c>
      <c r="V1720" s="18">
        <v>6559</v>
      </c>
      <c r="W1720" s="19">
        <v>51752</v>
      </c>
      <c r="X1720" s="19">
        <v>5892</v>
      </c>
    </row>
    <row r="1721" spans="1:24" x14ac:dyDescent="0.2">
      <c r="A1721" s="15">
        <v>2022</v>
      </c>
      <c r="B1721" s="16">
        <v>56212</v>
      </c>
      <c r="C1721" s="17" t="s">
        <v>1410</v>
      </c>
      <c r="D1721" s="15" t="s">
        <v>39</v>
      </c>
      <c r="E1721" s="17" t="s">
        <v>40</v>
      </c>
      <c r="F1721" s="15" t="s">
        <v>25</v>
      </c>
      <c r="G1721" s="17" t="s">
        <v>511</v>
      </c>
      <c r="H1721" s="17" t="s">
        <v>41</v>
      </c>
      <c r="I1721" s="17" t="s">
        <v>136</v>
      </c>
      <c r="J1721" s="18">
        <v>3283</v>
      </c>
      <c r="K1721" s="19">
        <v>21108</v>
      </c>
      <c r="L1721" s="19">
        <v>2660</v>
      </c>
      <c r="M1721" s="20">
        <v>1356</v>
      </c>
      <c r="N1721" s="21">
        <v>9613</v>
      </c>
      <c r="O1721" s="21">
        <v>526</v>
      </c>
      <c r="P1721" s="22">
        <v>0</v>
      </c>
      <c r="Q1721" s="23">
        <v>0</v>
      </c>
      <c r="R1721" s="23">
        <v>0</v>
      </c>
      <c r="S1721" s="24">
        <v>0</v>
      </c>
      <c r="T1721" s="25">
        <v>0</v>
      </c>
      <c r="U1721" s="25">
        <v>0</v>
      </c>
      <c r="V1721" s="18">
        <v>4639</v>
      </c>
      <c r="W1721" s="19">
        <v>30721</v>
      </c>
      <c r="X1721" s="19">
        <v>3186</v>
      </c>
    </row>
    <row r="1722" spans="1:24" x14ac:dyDescent="0.2">
      <c r="A1722" s="15">
        <v>2022</v>
      </c>
      <c r="B1722" s="16">
        <v>56212</v>
      </c>
      <c r="C1722" s="17" t="s">
        <v>1410</v>
      </c>
      <c r="D1722" s="15" t="s">
        <v>39</v>
      </c>
      <c r="E1722" s="17" t="s">
        <v>40</v>
      </c>
      <c r="F1722" s="15" t="s">
        <v>25</v>
      </c>
      <c r="G1722" s="17" t="s">
        <v>122</v>
      </c>
      <c r="H1722" s="17" t="s">
        <v>41</v>
      </c>
      <c r="I1722" s="17" t="s">
        <v>32</v>
      </c>
      <c r="J1722" s="18">
        <v>12562</v>
      </c>
      <c r="K1722" s="19">
        <v>97788</v>
      </c>
      <c r="L1722" s="19">
        <v>9513</v>
      </c>
      <c r="M1722" s="20">
        <v>7024</v>
      </c>
      <c r="N1722" s="21">
        <v>52265</v>
      </c>
      <c r="O1722" s="21">
        <v>1902</v>
      </c>
      <c r="P1722" s="22">
        <v>0</v>
      </c>
      <c r="Q1722" s="23">
        <v>0</v>
      </c>
      <c r="R1722" s="23">
        <v>0</v>
      </c>
      <c r="S1722" s="24">
        <v>0</v>
      </c>
      <c r="T1722" s="25">
        <v>0</v>
      </c>
      <c r="U1722" s="25">
        <v>0</v>
      </c>
      <c r="V1722" s="18">
        <v>19586</v>
      </c>
      <c r="W1722" s="19">
        <v>150053</v>
      </c>
      <c r="X1722" s="19">
        <v>11415</v>
      </c>
    </row>
    <row r="1723" spans="1:24" x14ac:dyDescent="0.2">
      <c r="A1723" s="15">
        <v>2022</v>
      </c>
      <c r="B1723" s="16">
        <v>56212</v>
      </c>
      <c r="C1723" s="17" t="s">
        <v>1410</v>
      </c>
      <c r="D1723" s="15" t="s">
        <v>39</v>
      </c>
      <c r="E1723" s="17" t="s">
        <v>40</v>
      </c>
      <c r="F1723" s="15" t="s">
        <v>25</v>
      </c>
      <c r="G1723" s="17" t="s">
        <v>42</v>
      </c>
      <c r="H1723" s="17" t="s">
        <v>41</v>
      </c>
      <c r="I1723" s="17" t="s">
        <v>43</v>
      </c>
      <c r="J1723" s="18">
        <v>49634</v>
      </c>
      <c r="K1723" s="19">
        <v>564078</v>
      </c>
      <c r="L1723" s="19">
        <v>64689</v>
      </c>
      <c r="M1723" s="20">
        <v>8219</v>
      </c>
      <c r="N1723" s="21">
        <v>102525</v>
      </c>
      <c r="O1723" s="21">
        <v>6663</v>
      </c>
      <c r="P1723" s="22">
        <v>0</v>
      </c>
      <c r="Q1723" s="23">
        <v>0</v>
      </c>
      <c r="R1723" s="23">
        <v>0</v>
      </c>
      <c r="S1723" s="24">
        <v>0</v>
      </c>
      <c r="T1723" s="25">
        <v>0</v>
      </c>
      <c r="U1723" s="25">
        <v>0</v>
      </c>
      <c r="V1723" s="18">
        <v>57853</v>
      </c>
      <c r="W1723" s="19">
        <v>666603</v>
      </c>
      <c r="X1723" s="19">
        <v>71352</v>
      </c>
    </row>
    <row r="1724" spans="1:24" x14ac:dyDescent="0.2">
      <c r="A1724" s="15">
        <v>2022</v>
      </c>
      <c r="B1724" s="16">
        <v>56212</v>
      </c>
      <c r="C1724" s="17" t="s">
        <v>1410</v>
      </c>
      <c r="D1724" s="15" t="s">
        <v>39</v>
      </c>
      <c r="E1724" s="17" t="s">
        <v>40</v>
      </c>
      <c r="F1724" s="15" t="s">
        <v>25</v>
      </c>
      <c r="G1724" s="17" t="s">
        <v>161</v>
      </c>
      <c r="H1724" s="17" t="s">
        <v>41</v>
      </c>
      <c r="I1724" s="17" t="s">
        <v>32</v>
      </c>
      <c r="J1724" s="18">
        <v>2535</v>
      </c>
      <c r="K1724" s="19">
        <v>32612</v>
      </c>
      <c r="L1724" s="19">
        <v>2959</v>
      </c>
      <c r="M1724" s="20">
        <v>892</v>
      </c>
      <c r="N1724" s="21">
        <v>9990</v>
      </c>
      <c r="O1724" s="21">
        <v>465</v>
      </c>
      <c r="P1724" s="22">
        <v>0</v>
      </c>
      <c r="Q1724" s="23">
        <v>0</v>
      </c>
      <c r="R1724" s="23">
        <v>0</v>
      </c>
      <c r="S1724" s="24">
        <v>0</v>
      </c>
      <c r="T1724" s="25">
        <v>0</v>
      </c>
      <c r="U1724" s="25">
        <v>0</v>
      </c>
      <c r="V1724" s="18">
        <v>3427</v>
      </c>
      <c r="W1724" s="19">
        <v>42602</v>
      </c>
      <c r="X1724" s="19">
        <v>3424</v>
      </c>
    </row>
    <row r="1725" spans="1:24" x14ac:dyDescent="0.2">
      <c r="A1725" s="15">
        <v>2022</v>
      </c>
      <c r="B1725" s="16">
        <v>56212</v>
      </c>
      <c r="C1725" s="17" t="s">
        <v>1410</v>
      </c>
      <c r="D1725" s="15" t="s">
        <v>39</v>
      </c>
      <c r="E1725" s="17" t="s">
        <v>40</v>
      </c>
      <c r="F1725" s="15" t="s">
        <v>25</v>
      </c>
      <c r="G1725" s="17" t="s">
        <v>44</v>
      </c>
      <c r="H1725" s="17" t="s">
        <v>41</v>
      </c>
      <c r="I1725" s="17" t="s">
        <v>32</v>
      </c>
      <c r="J1725" s="18">
        <v>41926</v>
      </c>
      <c r="K1725" s="19">
        <v>438885</v>
      </c>
      <c r="L1725" s="19">
        <v>36012</v>
      </c>
      <c r="M1725" s="20">
        <v>8874</v>
      </c>
      <c r="N1725" s="21">
        <v>104104</v>
      </c>
      <c r="O1725" s="21">
        <v>4862</v>
      </c>
      <c r="P1725" s="22">
        <v>0</v>
      </c>
      <c r="Q1725" s="23">
        <v>0</v>
      </c>
      <c r="R1725" s="23">
        <v>0</v>
      </c>
      <c r="S1725" s="24">
        <v>0</v>
      </c>
      <c r="T1725" s="25">
        <v>0</v>
      </c>
      <c r="U1725" s="25">
        <v>0</v>
      </c>
      <c r="V1725" s="18">
        <v>50800</v>
      </c>
      <c r="W1725" s="19">
        <v>542989</v>
      </c>
      <c r="X1725" s="19">
        <v>40874</v>
      </c>
    </row>
    <row r="1726" spans="1:24" x14ac:dyDescent="0.2">
      <c r="A1726" s="15">
        <v>2022</v>
      </c>
      <c r="B1726" s="16">
        <v>56212</v>
      </c>
      <c r="C1726" s="17" t="s">
        <v>1410</v>
      </c>
      <c r="D1726" s="15" t="s">
        <v>39</v>
      </c>
      <c r="E1726" s="17" t="s">
        <v>40</v>
      </c>
      <c r="F1726" s="15" t="s">
        <v>25</v>
      </c>
      <c r="G1726" s="17" t="s">
        <v>180</v>
      </c>
      <c r="H1726" s="17" t="s">
        <v>41</v>
      </c>
      <c r="I1726" s="17" t="s">
        <v>136</v>
      </c>
      <c r="J1726" s="18">
        <v>1988</v>
      </c>
      <c r="K1726" s="19">
        <v>15591</v>
      </c>
      <c r="L1726" s="19">
        <v>1919</v>
      </c>
      <c r="M1726" s="20">
        <v>832</v>
      </c>
      <c r="N1726" s="21">
        <v>7522</v>
      </c>
      <c r="O1726" s="21">
        <v>314</v>
      </c>
      <c r="P1726" s="22">
        <v>0</v>
      </c>
      <c r="Q1726" s="23">
        <v>0</v>
      </c>
      <c r="R1726" s="23">
        <v>0</v>
      </c>
      <c r="S1726" s="24">
        <v>0</v>
      </c>
      <c r="T1726" s="25">
        <v>0</v>
      </c>
      <c r="U1726" s="25">
        <v>0</v>
      </c>
      <c r="V1726" s="18">
        <v>2820</v>
      </c>
      <c r="W1726" s="19">
        <v>23113</v>
      </c>
      <c r="X1726" s="19">
        <v>2233</v>
      </c>
    </row>
    <row r="1727" spans="1:24" x14ac:dyDescent="0.2">
      <c r="A1727" s="15">
        <v>2022</v>
      </c>
      <c r="B1727" s="16">
        <v>56212</v>
      </c>
      <c r="C1727" s="17" t="s">
        <v>1410</v>
      </c>
      <c r="D1727" s="15" t="s">
        <v>91</v>
      </c>
      <c r="E1727" s="17" t="s">
        <v>24</v>
      </c>
      <c r="F1727" s="15" t="s">
        <v>25</v>
      </c>
      <c r="G1727" s="17" t="s">
        <v>92</v>
      </c>
      <c r="H1727" s="17" t="s">
        <v>41</v>
      </c>
      <c r="I1727" s="17" t="s">
        <v>93</v>
      </c>
      <c r="J1727" s="18">
        <v>737961</v>
      </c>
      <c r="K1727" s="19">
        <v>4789626</v>
      </c>
      <c r="L1727" s="19">
        <v>374951</v>
      </c>
      <c r="M1727" s="20">
        <v>86318</v>
      </c>
      <c r="N1727" s="21">
        <v>522171</v>
      </c>
      <c r="O1727" s="21">
        <v>25692</v>
      </c>
      <c r="P1727" s="22">
        <v>0</v>
      </c>
      <c r="Q1727" s="23">
        <v>0</v>
      </c>
      <c r="R1727" s="23">
        <v>0</v>
      </c>
      <c r="S1727" s="24">
        <v>0</v>
      </c>
      <c r="T1727" s="25">
        <v>0</v>
      </c>
      <c r="U1727" s="25">
        <v>0</v>
      </c>
      <c r="V1727" s="18">
        <v>824279</v>
      </c>
      <c r="W1727" s="19">
        <v>5311797</v>
      </c>
      <c r="X1727" s="19">
        <v>400643</v>
      </c>
    </row>
    <row r="1728" spans="1:24" x14ac:dyDescent="0.2">
      <c r="A1728" s="15">
        <v>2022</v>
      </c>
      <c r="B1728" s="16">
        <v>56220</v>
      </c>
      <c r="C1728" s="17" t="s">
        <v>1411</v>
      </c>
      <c r="D1728" s="15" t="s">
        <v>39</v>
      </c>
      <c r="E1728" s="17" t="s">
        <v>40</v>
      </c>
      <c r="F1728" s="15" t="s">
        <v>25</v>
      </c>
      <c r="G1728" s="17" t="s">
        <v>44</v>
      </c>
      <c r="H1728" s="17" t="s">
        <v>41</v>
      </c>
      <c r="I1728" s="17" t="s">
        <v>32</v>
      </c>
      <c r="J1728" s="18">
        <v>866.7</v>
      </c>
      <c r="K1728" s="19">
        <v>8642</v>
      </c>
      <c r="L1728" s="19">
        <v>718</v>
      </c>
      <c r="M1728" s="20">
        <v>13500.2</v>
      </c>
      <c r="N1728" s="21">
        <v>196282</v>
      </c>
      <c r="O1728" s="21">
        <v>226</v>
      </c>
      <c r="P1728" s="22" t="s">
        <v>37</v>
      </c>
      <c r="Q1728" s="23" t="s">
        <v>37</v>
      </c>
      <c r="R1728" s="23" t="s">
        <v>37</v>
      </c>
      <c r="S1728" s="24" t="s">
        <v>37</v>
      </c>
      <c r="T1728" s="25" t="s">
        <v>37</v>
      </c>
      <c r="U1728" s="25" t="s">
        <v>37</v>
      </c>
      <c r="V1728" s="18">
        <v>14366.9</v>
      </c>
      <c r="W1728" s="19">
        <v>204924</v>
      </c>
      <c r="X1728" s="19">
        <v>944</v>
      </c>
    </row>
    <row r="1729" spans="1:24" x14ac:dyDescent="0.2">
      <c r="A1729" s="15">
        <v>2022</v>
      </c>
      <c r="B1729" s="16">
        <v>56223</v>
      </c>
      <c r="C1729" s="17" t="s">
        <v>1412</v>
      </c>
      <c r="D1729" s="15" t="s">
        <v>39</v>
      </c>
      <c r="E1729" s="17" t="s">
        <v>40</v>
      </c>
      <c r="F1729" s="15" t="s">
        <v>25</v>
      </c>
      <c r="G1729" s="17" t="s">
        <v>192</v>
      </c>
      <c r="H1729" s="17" t="s">
        <v>41</v>
      </c>
      <c r="I1729" s="17" t="s">
        <v>340</v>
      </c>
      <c r="J1729" s="18">
        <v>0</v>
      </c>
      <c r="K1729" s="19">
        <v>0</v>
      </c>
      <c r="L1729" s="19">
        <v>0</v>
      </c>
      <c r="M1729" s="20">
        <v>2875</v>
      </c>
      <c r="N1729" s="21">
        <v>53240</v>
      </c>
      <c r="O1729" s="21">
        <v>1</v>
      </c>
      <c r="P1729" s="22">
        <v>0</v>
      </c>
      <c r="Q1729" s="23">
        <v>0</v>
      </c>
      <c r="R1729" s="23">
        <v>0</v>
      </c>
      <c r="S1729" s="24">
        <v>0</v>
      </c>
      <c r="T1729" s="25">
        <v>0</v>
      </c>
      <c r="U1729" s="25">
        <v>0</v>
      </c>
      <c r="V1729" s="18">
        <v>2875</v>
      </c>
      <c r="W1729" s="19">
        <v>53240</v>
      </c>
      <c r="X1729" s="19">
        <v>1</v>
      </c>
    </row>
    <row r="1730" spans="1:24" x14ac:dyDescent="0.2">
      <c r="A1730" s="15">
        <v>2022</v>
      </c>
      <c r="B1730" s="16">
        <v>56248</v>
      </c>
      <c r="C1730" s="17" t="s">
        <v>1413</v>
      </c>
      <c r="D1730" s="15" t="s">
        <v>91</v>
      </c>
      <c r="E1730" s="17" t="s">
        <v>24</v>
      </c>
      <c r="F1730" s="15" t="s">
        <v>25</v>
      </c>
      <c r="G1730" s="17" t="s">
        <v>92</v>
      </c>
      <c r="H1730" s="17" t="s">
        <v>41</v>
      </c>
      <c r="I1730" s="17" t="s">
        <v>93</v>
      </c>
      <c r="J1730" s="18">
        <v>92471.5</v>
      </c>
      <c r="K1730" s="19">
        <v>450355</v>
      </c>
      <c r="L1730" s="19">
        <v>38452</v>
      </c>
      <c r="M1730" s="20">
        <v>0</v>
      </c>
      <c r="N1730" s="21">
        <v>0</v>
      </c>
      <c r="O1730" s="21">
        <v>0</v>
      </c>
      <c r="P1730" s="22">
        <v>0</v>
      </c>
      <c r="Q1730" s="23">
        <v>0</v>
      </c>
      <c r="R1730" s="23">
        <v>0</v>
      </c>
      <c r="S1730" s="24">
        <v>0</v>
      </c>
      <c r="T1730" s="25">
        <v>0</v>
      </c>
      <c r="U1730" s="25">
        <v>0</v>
      </c>
      <c r="V1730" s="18">
        <v>92471.5</v>
      </c>
      <c r="W1730" s="19">
        <v>450355</v>
      </c>
      <c r="X1730" s="19">
        <v>38452</v>
      </c>
    </row>
    <row r="1731" spans="1:24" x14ac:dyDescent="0.2">
      <c r="A1731" s="15">
        <v>2022</v>
      </c>
      <c r="B1731" s="16">
        <v>56265</v>
      </c>
      <c r="C1731" s="17" t="s">
        <v>1414</v>
      </c>
      <c r="D1731" s="15" t="s">
        <v>39</v>
      </c>
      <c r="E1731" s="17" t="s">
        <v>40</v>
      </c>
      <c r="F1731" s="15" t="s">
        <v>25</v>
      </c>
      <c r="G1731" s="17" t="s">
        <v>201</v>
      </c>
      <c r="H1731" s="17" t="s">
        <v>41</v>
      </c>
      <c r="I1731" s="17" t="s">
        <v>136</v>
      </c>
      <c r="J1731" s="18">
        <v>405</v>
      </c>
      <c r="K1731" s="19">
        <v>3303</v>
      </c>
      <c r="L1731" s="19">
        <v>262</v>
      </c>
      <c r="M1731" s="20">
        <v>308</v>
      </c>
      <c r="N1731" s="21">
        <v>2652</v>
      </c>
      <c r="O1731" s="21">
        <v>158</v>
      </c>
      <c r="P1731" s="22">
        <v>0</v>
      </c>
      <c r="Q1731" s="23">
        <v>0</v>
      </c>
      <c r="R1731" s="23">
        <v>0</v>
      </c>
      <c r="S1731" s="24">
        <v>0</v>
      </c>
      <c r="T1731" s="25">
        <v>0</v>
      </c>
      <c r="U1731" s="25">
        <v>0</v>
      </c>
      <c r="V1731" s="18">
        <v>713</v>
      </c>
      <c r="W1731" s="19">
        <v>5955</v>
      </c>
      <c r="X1731" s="19">
        <v>420</v>
      </c>
    </row>
    <row r="1732" spans="1:24" x14ac:dyDescent="0.2">
      <c r="A1732" s="15">
        <v>2022</v>
      </c>
      <c r="B1732" s="16">
        <v>56265</v>
      </c>
      <c r="C1732" s="17" t="s">
        <v>1414</v>
      </c>
      <c r="D1732" s="15" t="s">
        <v>39</v>
      </c>
      <c r="E1732" s="17" t="s">
        <v>40</v>
      </c>
      <c r="F1732" s="15" t="s">
        <v>25</v>
      </c>
      <c r="G1732" s="17" t="s">
        <v>124</v>
      </c>
      <c r="H1732" s="17" t="s">
        <v>41</v>
      </c>
      <c r="I1732" s="17" t="s">
        <v>32</v>
      </c>
      <c r="J1732" s="18">
        <v>8949</v>
      </c>
      <c r="K1732" s="19">
        <v>63837</v>
      </c>
      <c r="L1732" s="19">
        <v>7788</v>
      </c>
      <c r="M1732" s="20">
        <v>1024</v>
      </c>
      <c r="N1732" s="21">
        <v>7323</v>
      </c>
      <c r="O1732" s="21">
        <v>348</v>
      </c>
      <c r="P1732" s="22">
        <v>0</v>
      </c>
      <c r="Q1732" s="23">
        <v>0</v>
      </c>
      <c r="R1732" s="23">
        <v>0</v>
      </c>
      <c r="S1732" s="24">
        <v>0</v>
      </c>
      <c r="T1732" s="25">
        <v>0</v>
      </c>
      <c r="U1732" s="25">
        <v>0</v>
      </c>
      <c r="V1732" s="18">
        <v>9973</v>
      </c>
      <c r="W1732" s="19">
        <v>71160</v>
      </c>
      <c r="X1732" s="19">
        <v>8136</v>
      </c>
    </row>
    <row r="1733" spans="1:24" x14ac:dyDescent="0.2">
      <c r="A1733" s="15">
        <v>2022</v>
      </c>
      <c r="B1733" s="16">
        <v>56265</v>
      </c>
      <c r="C1733" s="17" t="s">
        <v>1414</v>
      </c>
      <c r="D1733" s="15" t="s">
        <v>39</v>
      </c>
      <c r="E1733" s="17" t="s">
        <v>40</v>
      </c>
      <c r="F1733" s="15" t="s">
        <v>25</v>
      </c>
      <c r="G1733" s="17" t="s">
        <v>203</v>
      </c>
      <c r="H1733" s="17" t="s">
        <v>41</v>
      </c>
      <c r="I1733" s="17" t="s">
        <v>136</v>
      </c>
      <c r="J1733" s="18">
        <v>1827</v>
      </c>
      <c r="K1733" s="19">
        <v>10495</v>
      </c>
      <c r="L1733" s="19">
        <v>1571</v>
      </c>
      <c r="M1733" s="20">
        <v>210</v>
      </c>
      <c r="N1733" s="21">
        <v>1208</v>
      </c>
      <c r="O1733" s="21">
        <v>66</v>
      </c>
      <c r="P1733" s="22">
        <v>0</v>
      </c>
      <c r="Q1733" s="23">
        <v>0</v>
      </c>
      <c r="R1733" s="23">
        <v>0</v>
      </c>
      <c r="S1733" s="24">
        <v>0</v>
      </c>
      <c r="T1733" s="25">
        <v>0</v>
      </c>
      <c r="U1733" s="25">
        <v>0</v>
      </c>
      <c r="V1733" s="18">
        <v>2037</v>
      </c>
      <c r="W1733" s="19">
        <v>11703</v>
      </c>
      <c r="X1733" s="19">
        <v>1637</v>
      </c>
    </row>
    <row r="1734" spans="1:24" x14ac:dyDescent="0.2">
      <c r="A1734" s="15">
        <v>2022</v>
      </c>
      <c r="B1734" s="16">
        <v>56265</v>
      </c>
      <c r="C1734" s="17" t="s">
        <v>1414</v>
      </c>
      <c r="D1734" s="15" t="s">
        <v>39</v>
      </c>
      <c r="E1734" s="17" t="s">
        <v>40</v>
      </c>
      <c r="F1734" s="15" t="s">
        <v>25</v>
      </c>
      <c r="G1734" s="17" t="s">
        <v>30</v>
      </c>
      <c r="H1734" s="17" t="s">
        <v>41</v>
      </c>
      <c r="I1734" s="17" t="s">
        <v>32</v>
      </c>
      <c r="J1734" s="18">
        <v>3277</v>
      </c>
      <c r="K1734" s="19">
        <v>22319</v>
      </c>
      <c r="L1734" s="19">
        <v>2022</v>
      </c>
      <c r="M1734" s="20">
        <v>492</v>
      </c>
      <c r="N1734" s="21">
        <v>3523</v>
      </c>
      <c r="O1734" s="21">
        <v>119</v>
      </c>
      <c r="P1734" s="22">
        <v>0</v>
      </c>
      <c r="Q1734" s="23">
        <v>0</v>
      </c>
      <c r="R1734" s="23">
        <v>0</v>
      </c>
      <c r="S1734" s="24">
        <v>0</v>
      </c>
      <c r="T1734" s="25">
        <v>0</v>
      </c>
      <c r="U1734" s="25">
        <v>0</v>
      </c>
      <c r="V1734" s="18">
        <v>3769</v>
      </c>
      <c r="W1734" s="19">
        <v>25842</v>
      </c>
      <c r="X1734" s="19">
        <v>2141</v>
      </c>
    </row>
    <row r="1735" spans="1:24" x14ac:dyDescent="0.2">
      <c r="A1735" s="15">
        <v>2022</v>
      </c>
      <c r="B1735" s="16">
        <v>56265</v>
      </c>
      <c r="C1735" s="17" t="s">
        <v>1414</v>
      </c>
      <c r="D1735" s="15" t="s">
        <v>39</v>
      </c>
      <c r="E1735" s="17" t="s">
        <v>40</v>
      </c>
      <c r="F1735" s="15" t="s">
        <v>25</v>
      </c>
      <c r="G1735" s="17" t="s">
        <v>122</v>
      </c>
      <c r="H1735" s="17" t="s">
        <v>41</v>
      </c>
      <c r="I1735" s="17" t="s">
        <v>32</v>
      </c>
      <c r="J1735" s="18">
        <v>7125</v>
      </c>
      <c r="K1735" s="19">
        <v>42833</v>
      </c>
      <c r="L1735" s="19">
        <v>4686</v>
      </c>
      <c r="M1735" s="20">
        <v>1458</v>
      </c>
      <c r="N1735" s="21">
        <v>8775</v>
      </c>
      <c r="O1735" s="21">
        <v>503</v>
      </c>
      <c r="P1735" s="22">
        <v>0</v>
      </c>
      <c r="Q1735" s="23">
        <v>0</v>
      </c>
      <c r="R1735" s="23">
        <v>0</v>
      </c>
      <c r="S1735" s="24">
        <v>0</v>
      </c>
      <c r="T1735" s="25">
        <v>0</v>
      </c>
      <c r="U1735" s="25">
        <v>0</v>
      </c>
      <c r="V1735" s="18">
        <v>8583</v>
      </c>
      <c r="W1735" s="19">
        <v>51608</v>
      </c>
      <c r="X1735" s="19">
        <v>5189</v>
      </c>
    </row>
    <row r="1736" spans="1:24" x14ac:dyDescent="0.2">
      <c r="A1736" s="15">
        <v>2022</v>
      </c>
      <c r="B1736" s="16">
        <v>56265</v>
      </c>
      <c r="C1736" s="17" t="s">
        <v>1414</v>
      </c>
      <c r="D1736" s="15" t="s">
        <v>39</v>
      </c>
      <c r="E1736" s="17" t="s">
        <v>40</v>
      </c>
      <c r="F1736" s="15" t="s">
        <v>25</v>
      </c>
      <c r="G1736" s="17" t="s">
        <v>42</v>
      </c>
      <c r="H1736" s="17" t="s">
        <v>41</v>
      </c>
      <c r="I1736" s="17" t="s">
        <v>43</v>
      </c>
      <c r="J1736" s="18">
        <v>7892</v>
      </c>
      <c r="K1736" s="19">
        <v>52485</v>
      </c>
      <c r="L1736" s="19">
        <v>9315</v>
      </c>
      <c r="M1736" s="20">
        <v>2929</v>
      </c>
      <c r="N1736" s="21">
        <v>20027</v>
      </c>
      <c r="O1736" s="21">
        <v>1386</v>
      </c>
      <c r="P1736" s="22">
        <v>0</v>
      </c>
      <c r="Q1736" s="23">
        <v>0</v>
      </c>
      <c r="R1736" s="23">
        <v>0</v>
      </c>
      <c r="S1736" s="24">
        <v>0</v>
      </c>
      <c r="T1736" s="25">
        <v>0</v>
      </c>
      <c r="U1736" s="25">
        <v>0</v>
      </c>
      <c r="V1736" s="18">
        <v>10821</v>
      </c>
      <c r="W1736" s="19">
        <v>72512</v>
      </c>
      <c r="X1736" s="19">
        <v>10701</v>
      </c>
    </row>
    <row r="1737" spans="1:24" x14ac:dyDescent="0.2">
      <c r="A1737" s="15">
        <v>2022</v>
      </c>
      <c r="B1737" s="16">
        <v>56265</v>
      </c>
      <c r="C1737" s="17" t="s">
        <v>1414</v>
      </c>
      <c r="D1737" s="15" t="s">
        <v>39</v>
      </c>
      <c r="E1737" s="17" t="s">
        <v>40</v>
      </c>
      <c r="F1737" s="15" t="s">
        <v>25</v>
      </c>
      <c r="G1737" s="17" t="s">
        <v>161</v>
      </c>
      <c r="H1737" s="17" t="s">
        <v>41</v>
      </c>
      <c r="I1737" s="17" t="s">
        <v>32</v>
      </c>
      <c r="J1737" s="18">
        <v>260</v>
      </c>
      <c r="K1737" s="19">
        <v>2101</v>
      </c>
      <c r="L1737" s="19">
        <v>214</v>
      </c>
      <c r="M1737" s="20">
        <v>6</v>
      </c>
      <c r="N1737" s="21">
        <v>47</v>
      </c>
      <c r="O1737" s="21">
        <v>3</v>
      </c>
      <c r="P1737" s="22">
        <v>0</v>
      </c>
      <c r="Q1737" s="23">
        <v>0</v>
      </c>
      <c r="R1737" s="23">
        <v>0</v>
      </c>
      <c r="S1737" s="24">
        <v>0</v>
      </c>
      <c r="T1737" s="25">
        <v>0</v>
      </c>
      <c r="U1737" s="25">
        <v>0</v>
      </c>
      <c r="V1737" s="18">
        <v>266</v>
      </c>
      <c r="W1737" s="19">
        <v>2148</v>
      </c>
      <c r="X1737" s="19">
        <v>217</v>
      </c>
    </row>
    <row r="1738" spans="1:24" x14ac:dyDescent="0.2">
      <c r="A1738" s="15">
        <v>2022</v>
      </c>
      <c r="B1738" s="16">
        <v>56265</v>
      </c>
      <c r="C1738" s="17" t="s">
        <v>1414</v>
      </c>
      <c r="D1738" s="15" t="s">
        <v>39</v>
      </c>
      <c r="E1738" s="17" t="s">
        <v>40</v>
      </c>
      <c r="F1738" s="15" t="s">
        <v>25</v>
      </c>
      <c r="G1738" s="17" t="s">
        <v>44</v>
      </c>
      <c r="H1738" s="17" t="s">
        <v>41</v>
      </c>
      <c r="I1738" s="17" t="s">
        <v>32</v>
      </c>
      <c r="J1738" s="18">
        <v>30922</v>
      </c>
      <c r="K1738" s="19">
        <v>272313</v>
      </c>
      <c r="L1738" s="19">
        <v>24563</v>
      </c>
      <c r="M1738" s="20">
        <v>1836</v>
      </c>
      <c r="N1738" s="21">
        <v>16184</v>
      </c>
      <c r="O1738" s="21">
        <v>913</v>
      </c>
      <c r="P1738" s="22">
        <v>0</v>
      </c>
      <c r="Q1738" s="23">
        <v>0</v>
      </c>
      <c r="R1738" s="23">
        <v>0</v>
      </c>
      <c r="S1738" s="24">
        <v>0</v>
      </c>
      <c r="T1738" s="25">
        <v>0</v>
      </c>
      <c r="U1738" s="25">
        <v>0</v>
      </c>
      <c r="V1738" s="18">
        <v>32758</v>
      </c>
      <c r="W1738" s="19">
        <v>288497</v>
      </c>
      <c r="X1738" s="19">
        <v>25476</v>
      </c>
    </row>
    <row r="1739" spans="1:24" x14ac:dyDescent="0.2">
      <c r="A1739" s="15">
        <v>2022</v>
      </c>
      <c r="B1739" s="16">
        <v>56279</v>
      </c>
      <c r="C1739" s="17" t="s">
        <v>1415</v>
      </c>
      <c r="D1739" s="15" t="s">
        <v>39</v>
      </c>
      <c r="E1739" s="17" t="s">
        <v>40</v>
      </c>
      <c r="F1739" s="15" t="s">
        <v>25</v>
      </c>
      <c r="G1739" s="17" t="s">
        <v>82</v>
      </c>
      <c r="H1739" s="17" t="s">
        <v>41</v>
      </c>
      <c r="I1739" s="17" t="s">
        <v>36</v>
      </c>
      <c r="J1739" s="18" t="s">
        <v>37</v>
      </c>
      <c r="K1739" s="19" t="s">
        <v>37</v>
      </c>
      <c r="L1739" s="19" t="s">
        <v>37</v>
      </c>
      <c r="M1739" s="20" t="s">
        <v>37</v>
      </c>
      <c r="N1739" s="21" t="s">
        <v>37</v>
      </c>
      <c r="O1739" s="21" t="s">
        <v>37</v>
      </c>
      <c r="P1739" s="22">
        <v>16378.2</v>
      </c>
      <c r="Q1739" s="23">
        <v>218555</v>
      </c>
      <c r="R1739" s="23">
        <v>3</v>
      </c>
      <c r="S1739" s="24" t="s">
        <v>37</v>
      </c>
      <c r="T1739" s="25" t="s">
        <v>37</v>
      </c>
      <c r="U1739" s="25" t="s">
        <v>37</v>
      </c>
      <c r="V1739" s="18">
        <v>16378.2</v>
      </c>
      <c r="W1739" s="19">
        <v>218555</v>
      </c>
      <c r="X1739" s="19">
        <v>3</v>
      </c>
    </row>
    <row r="1740" spans="1:24" x14ac:dyDescent="0.2">
      <c r="A1740" s="15">
        <v>2022</v>
      </c>
      <c r="B1740" s="16">
        <v>56286</v>
      </c>
      <c r="C1740" s="17" t="s">
        <v>1416</v>
      </c>
      <c r="D1740" s="15" t="s">
        <v>39</v>
      </c>
      <c r="E1740" s="17" t="s">
        <v>40</v>
      </c>
      <c r="F1740" s="15" t="s">
        <v>25</v>
      </c>
      <c r="G1740" s="17" t="s">
        <v>124</v>
      </c>
      <c r="H1740" s="17" t="s">
        <v>41</v>
      </c>
      <c r="I1740" s="17" t="s">
        <v>32</v>
      </c>
      <c r="J1740" s="18">
        <v>1217.5</v>
      </c>
      <c r="K1740" s="19">
        <v>8473</v>
      </c>
      <c r="L1740" s="19">
        <v>1282</v>
      </c>
      <c r="M1740" s="20">
        <v>0</v>
      </c>
      <c r="N1740" s="21">
        <v>0</v>
      </c>
      <c r="O1740" s="21">
        <v>0</v>
      </c>
      <c r="P1740" s="22">
        <v>0</v>
      </c>
      <c r="Q1740" s="23">
        <v>0</v>
      </c>
      <c r="R1740" s="23">
        <v>0</v>
      </c>
      <c r="S1740" s="24">
        <v>0</v>
      </c>
      <c r="T1740" s="25">
        <v>0</v>
      </c>
      <c r="U1740" s="25">
        <v>0</v>
      </c>
      <c r="V1740" s="18">
        <v>1217.5</v>
      </c>
      <c r="W1740" s="19">
        <v>8473</v>
      </c>
      <c r="X1740" s="19">
        <v>1282</v>
      </c>
    </row>
    <row r="1741" spans="1:24" x14ac:dyDescent="0.2">
      <c r="A1741" s="15">
        <v>2022</v>
      </c>
      <c r="B1741" s="16">
        <v>56286</v>
      </c>
      <c r="C1741" s="17" t="s">
        <v>1416</v>
      </c>
      <c r="D1741" s="15" t="s">
        <v>39</v>
      </c>
      <c r="E1741" s="17" t="s">
        <v>40</v>
      </c>
      <c r="F1741" s="15" t="s">
        <v>25</v>
      </c>
      <c r="G1741" s="17" t="s">
        <v>122</v>
      </c>
      <c r="H1741" s="17" t="s">
        <v>41</v>
      </c>
      <c r="I1741" s="17" t="s">
        <v>32</v>
      </c>
      <c r="J1741" s="18">
        <v>2594.3000000000002</v>
      </c>
      <c r="K1741" s="19">
        <v>15634</v>
      </c>
      <c r="L1741" s="19">
        <v>1300</v>
      </c>
      <c r="M1741" s="20">
        <v>0</v>
      </c>
      <c r="N1741" s="21">
        <v>0</v>
      </c>
      <c r="O1741" s="21">
        <v>0</v>
      </c>
      <c r="P1741" s="22">
        <v>0</v>
      </c>
      <c r="Q1741" s="23">
        <v>0</v>
      </c>
      <c r="R1741" s="23">
        <v>0</v>
      </c>
      <c r="S1741" s="24">
        <v>0</v>
      </c>
      <c r="T1741" s="25">
        <v>0</v>
      </c>
      <c r="U1741" s="25">
        <v>0</v>
      </c>
      <c r="V1741" s="18">
        <v>2594.3000000000002</v>
      </c>
      <c r="W1741" s="19">
        <v>15634</v>
      </c>
      <c r="X1741" s="19">
        <v>1300</v>
      </c>
    </row>
    <row r="1742" spans="1:24" x14ac:dyDescent="0.2">
      <c r="A1742" s="15">
        <v>2022</v>
      </c>
      <c r="B1742" s="16">
        <v>56286</v>
      </c>
      <c r="C1742" s="17" t="s">
        <v>1416</v>
      </c>
      <c r="D1742" s="15" t="s">
        <v>39</v>
      </c>
      <c r="E1742" s="17" t="s">
        <v>40</v>
      </c>
      <c r="F1742" s="15" t="s">
        <v>25</v>
      </c>
      <c r="G1742" s="17" t="s">
        <v>161</v>
      </c>
      <c r="H1742" s="17" t="s">
        <v>41</v>
      </c>
      <c r="I1742" s="17" t="s">
        <v>32</v>
      </c>
      <c r="J1742" s="18">
        <v>1471.1</v>
      </c>
      <c r="K1742" s="19">
        <v>11267</v>
      </c>
      <c r="L1742" s="19">
        <v>1393</v>
      </c>
      <c r="M1742" s="20">
        <v>0</v>
      </c>
      <c r="N1742" s="21">
        <v>0</v>
      </c>
      <c r="O1742" s="21">
        <v>0</v>
      </c>
      <c r="P1742" s="22">
        <v>0</v>
      </c>
      <c r="Q1742" s="23">
        <v>0</v>
      </c>
      <c r="R1742" s="23">
        <v>0</v>
      </c>
      <c r="S1742" s="24">
        <v>0</v>
      </c>
      <c r="T1742" s="25">
        <v>0</v>
      </c>
      <c r="U1742" s="25">
        <v>0</v>
      </c>
      <c r="V1742" s="18">
        <v>1471.1</v>
      </c>
      <c r="W1742" s="19">
        <v>11267</v>
      </c>
      <c r="X1742" s="19">
        <v>1393</v>
      </c>
    </row>
    <row r="1743" spans="1:24" x14ac:dyDescent="0.2">
      <c r="A1743" s="15">
        <v>2022</v>
      </c>
      <c r="B1743" s="16">
        <v>56286</v>
      </c>
      <c r="C1743" s="17" t="s">
        <v>1416</v>
      </c>
      <c r="D1743" s="15" t="s">
        <v>39</v>
      </c>
      <c r="E1743" s="17" t="s">
        <v>40</v>
      </c>
      <c r="F1743" s="15" t="s">
        <v>25</v>
      </c>
      <c r="G1743" s="17" t="s">
        <v>44</v>
      </c>
      <c r="H1743" s="17" t="s">
        <v>41</v>
      </c>
      <c r="I1743" s="17" t="s">
        <v>32</v>
      </c>
      <c r="J1743" s="18">
        <v>20223.599999999999</v>
      </c>
      <c r="K1743" s="19">
        <v>200068</v>
      </c>
      <c r="L1743" s="19">
        <v>16968</v>
      </c>
      <c r="M1743" s="20">
        <v>11.6</v>
      </c>
      <c r="N1743" s="21">
        <v>96</v>
      </c>
      <c r="O1743" s="21">
        <v>2</v>
      </c>
      <c r="P1743" s="22">
        <v>0</v>
      </c>
      <c r="Q1743" s="23">
        <v>0</v>
      </c>
      <c r="R1743" s="23">
        <v>0</v>
      </c>
      <c r="S1743" s="24">
        <v>0</v>
      </c>
      <c r="T1743" s="25">
        <v>0</v>
      </c>
      <c r="U1743" s="25">
        <v>0</v>
      </c>
      <c r="V1743" s="18">
        <v>20235.2</v>
      </c>
      <c r="W1743" s="19">
        <v>200164</v>
      </c>
      <c r="X1743" s="19">
        <v>16970</v>
      </c>
    </row>
    <row r="1744" spans="1:24" x14ac:dyDescent="0.2">
      <c r="A1744" s="15">
        <v>2022</v>
      </c>
      <c r="B1744" s="16">
        <v>56286</v>
      </c>
      <c r="C1744" s="17" t="s">
        <v>1416</v>
      </c>
      <c r="D1744" s="15" t="s">
        <v>91</v>
      </c>
      <c r="E1744" s="17" t="s">
        <v>24</v>
      </c>
      <c r="F1744" s="15" t="s">
        <v>25</v>
      </c>
      <c r="G1744" s="17" t="s">
        <v>92</v>
      </c>
      <c r="H1744" s="17" t="s">
        <v>41</v>
      </c>
      <c r="I1744" s="17" t="s">
        <v>93</v>
      </c>
      <c r="J1744" s="18">
        <v>269358.90000000002</v>
      </c>
      <c r="K1744" s="19">
        <v>1758093</v>
      </c>
      <c r="L1744" s="19">
        <v>119604</v>
      </c>
      <c r="M1744" s="20">
        <v>17312.7</v>
      </c>
      <c r="N1744" s="21">
        <v>162047</v>
      </c>
      <c r="O1744" s="21">
        <v>344</v>
      </c>
      <c r="P1744" s="22">
        <v>0</v>
      </c>
      <c r="Q1744" s="23">
        <v>0</v>
      </c>
      <c r="R1744" s="23">
        <v>0</v>
      </c>
      <c r="S1744" s="24">
        <v>0</v>
      </c>
      <c r="T1744" s="25">
        <v>0</v>
      </c>
      <c r="U1744" s="25">
        <v>0</v>
      </c>
      <c r="V1744" s="18">
        <v>286671.59999999998</v>
      </c>
      <c r="W1744" s="19">
        <v>1920140</v>
      </c>
      <c r="X1744" s="19">
        <v>119948</v>
      </c>
    </row>
    <row r="1745" spans="1:24" x14ac:dyDescent="0.2">
      <c r="A1745" s="15">
        <v>2022</v>
      </c>
      <c r="B1745" s="16">
        <v>56379</v>
      </c>
      <c r="C1745" s="17" t="s">
        <v>1417</v>
      </c>
      <c r="D1745" s="15" t="s">
        <v>39</v>
      </c>
      <c r="E1745" s="17" t="s">
        <v>40</v>
      </c>
      <c r="F1745" s="15" t="s">
        <v>25</v>
      </c>
      <c r="G1745" s="17" t="s">
        <v>124</v>
      </c>
      <c r="H1745" s="17" t="s">
        <v>41</v>
      </c>
      <c r="I1745" s="17" t="s">
        <v>32</v>
      </c>
      <c r="J1745" s="18">
        <v>61135</v>
      </c>
      <c r="K1745" s="19">
        <v>681440</v>
      </c>
      <c r="L1745" s="19">
        <v>66987</v>
      </c>
      <c r="M1745" s="20">
        <v>33303</v>
      </c>
      <c r="N1745" s="21">
        <v>455819</v>
      </c>
      <c r="O1745" s="21">
        <v>9707</v>
      </c>
      <c r="P1745" s="22">
        <v>2604</v>
      </c>
      <c r="Q1745" s="23">
        <v>33333</v>
      </c>
      <c r="R1745" s="23">
        <v>34</v>
      </c>
      <c r="S1745" s="24">
        <v>0</v>
      </c>
      <c r="T1745" s="25">
        <v>0</v>
      </c>
      <c r="U1745" s="25">
        <v>0</v>
      </c>
      <c r="V1745" s="18">
        <v>97042</v>
      </c>
      <c r="W1745" s="19">
        <v>1170592</v>
      </c>
      <c r="X1745" s="19">
        <v>76728</v>
      </c>
    </row>
    <row r="1746" spans="1:24" x14ac:dyDescent="0.2">
      <c r="A1746" s="15">
        <v>2022</v>
      </c>
      <c r="B1746" s="16">
        <v>56408</v>
      </c>
      <c r="C1746" s="17" t="s">
        <v>1418</v>
      </c>
      <c r="D1746" s="15" t="s">
        <v>39</v>
      </c>
      <c r="E1746" s="17" t="s">
        <v>40</v>
      </c>
      <c r="F1746" s="15" t="s">
        <v>25</v>
      </c>
      <c r="G1746" s="17" t="s">
        <v>510</v>
      </c>
      <c r="H1746" s="17" t="s">
        <v>41</v>
      </c>
      <c r="I1746" s="17" t="s">
        <v>32</v>
      </c>
      <c r="J1746" s="18">
        <v>0</v>
      </c>
      <c r="K1746" s="19">
        <v>0</v>
      </c>
      <c r="L1746" s="19">
        <v>0</v>
      </c>
      <c r="M1746" s="20">
        <v>62.5</v>
      </c>
      <c r="N1746" s="21">
        <v>552</v>
      </c>
      <c r="O1746" s="21">
        <v>10</v>
      </c>
      <c r="P1746" s="22">
        <v>0</v>
      </c>
      <c r="Q1746" s="23">
        <v>0</v>
      </c>
      <c r="R1746" s="23">
        <v>0</v>
      </c>
      <c r="S1746" s="24">
        <v>0</v>
      </c>
      <c r="T1746" s="25">
        <v>0</v>
      </c>
      <c r="U1746" s="25">
        <v>0</v>
      </c>
      <c r="V1746" s="18">
        <v>62.5</v>
      </c>
      <c r="W1746" s="19">
        <v>552</v>
      </c>
      <c r="X1746" s="19">
        <v>10</v>
      </c>
    </row>
    <row r="1747" spans="1:24" x14ac:dyDescent="0.2">
      <c r="A1747" s="15">
        <v>2022</v>
      </c>
      <c r="B1747" s="16">
        <v>56408</v>
      </c>
      <c r="C1747" s="17" t="s">
        <v>1418</v>
      </c>
      <c r="D1747" s="15" t="s">
        <v>39</v>
      </c>
      <c r="E1747" s="17" t="s">
        <v>40</v>
      </c>
      <c r="F1747" s="15" t="s">
        <v>25</v>
      </c>
      <c r="G1747" s="17" t="s">
        <v>160</v>
      </c>
      <c r="H1747" s="17" t="s">
        <v>41</v>
      </c>
      <c r="I1747" s="17" t="s">
        <v>32</v>
      </c>
      <c r="J1747" s="18">
        <v>0</v>
      </c>
      <c r="K1747" s="19">
        <v>0</v>
      </c>
      <c r="L1747" s="19">
        <v>0</v>
      </c>
      <c r="M1747" s="20">
        <v>513.5</v>
      </c>
      <c r="N1747" s="21">
        <v>8100</v>
      </c>
      <c r="O1747" s="21">
        <v>23</v>
      </c>
      <c r="P1747" s="22">
        <v>1082.5</v>
      </c>
      <c r="Q1747" s="23">
        <v>12700</v>
      </c>
      <c r="R1747" s="23">
        <v>8</v>
      </c>
      <c r="S1747" s="24">
        <v>0</v>
      </c>
      <c r="T1747" s="25">
        <v>0</v>
      </c>
      <c r="U1747" s="25">
        <v>0</v>
      </c>
      <c r="V1747" s="18">
        <v>1596</v>
      </c>
      <c r="W1747" s="19">
        <v>20800</v>
      </c>
      <c r="X1747" s="19">
        <v>31</v>
      </c>
    </row>
    <row r="1748" spans="1:24" x14ac:dyDescent="0.2">
      <c r="A1748" s="15">
        <v>2022</v>
      </c>
      <c r="B1748" s="16">
        <v>56408</v>
      </c>
      <c r="C1748" s="17" t="s">
        <v>1418</v>
      </c>
      <c r="D1748" s="15" t="s">
        <v>39</v>
      </c>
      <c r="E1748" s="17" t="s">
        <v>40</v>
      </c>
      <c r="F1748" s="15" t="s">
        <v>25</v>
      </c>
      <c r="G1748" s="17" t="s">
        <v>30</v>
      </c>
      <c r="H1748" s="17" t="s">
        <v>41</v>
      </c>
      <c r="I1748" s="17" t="s">
        <v>32</v>
      </c>
      <c r="J1748" s="18">
        <v>0</v>
      </c>
      <c r="K1748" s="19">
        <v>0</v>
      </c>
      <c r="L1748" s="19">
        <v>0</v>
      </c>
      <c r="M1748" s="20">
        <v>2484.9</v>
      </c>
      <c r="N1748" s="21">
        <v>25646</v>
      </c>
      <c r="O1748" s="21">
        <v>112</v>
      </c>
      <c r="P1748" s="22">
        <v>3261.2</v>
      </c>
      <c r="Q1748" s="23">
        <v>24683</v>
      </c>
      <c r="R1748" s="23">
        <v>25</v>
      </c>
      <c r="S1748" s="24">
        <v>0</v>
      </c>
      <c r="T1748" s="25">
        <v>0</v>
      </c>
      <c r="U1748" s="25">
        <v>0</v>
      </c>
      <c r="V1748" s="18">
        <v>5746.1</v>
      </c>
      <c r="W1748" s="19">
        <v>50329</v>
      </c>
      <c r="X1748" s="19">
        <v>137</v>
      </c>
    </row>
    <row r="1749" spans="1:24" x14ac:dyDescent="0.2">
      <c r="A1749" s="15">
        <v>2022</v>
      </c>
      <c r="B1749" s="16">
        <v>56408</v>
      </c>
      <c r="C1749" s="17" t="s">
        <v>1418</v>
      </c>
      <c r="D1749" s="15" t="s">
        <v>39</v>
      </c>
      <c r="E1749" s="17" t="s">
        <v>40</v>
      </c>
      <c r="F1749" s="15" t="s">
        <v>25</v>
      </c>
      <c r="G1749" s="17" t="s">
        <v>122</v>
      </c>
      <c r="H1749" s="17" t="s">
        <v>41</v>
      </c>
      <c r="I1749" s="17" t="s">
        <v>32</v>
      </c>
      <c r="J1749" s="18">
        <v>0</v>
      </c>
      <c r="K1749" s="19">
        <v>0</v>
      </c>
      <c r="L1749" s="19">
        <v>0</v>
      </c>
      <c r="M1749" s="20">
        <v>4548.3</v>
      </c>
      <c r="N1749" s="21">
        <v>45008</v>
      </c>
      <c r="O1749" s="21">
        <v>415</v>
      </c>
      <c r="P1749" s="22">
        <v>57.6</v>
      </c>
      <c r="Q1749" s="23">
        <v>4781</v>
      </c>
      <c r="R1749" s="23">
        <v>21</v>
      </c>
      <c r="S1749" s="24">
        <v>0</v>
      </c>
      <c r="T1749" s="25">
        <v>0</v>
      </c>
      <c r="U1749" s="25">
        <v>0</v>
      </c>
      <c r="V1749" s="18">
        <v>4605.8999999999996</v>
      </c>
      <c r="W1749" s="19">
        <v>49789</v>
      </c>
      <c r="X1749" s="19">
        <v>436</v>
      </c>
    </row>
    <row r="1750" spans="1:24" x14ac:dyDescent="0.2">
      <c r="A1750" s="15">
        <v>2022</v>
      </c>
      <c r="B1750" s="16">
        <v>56408</v>
      </c>
      <c r="C1750" s="17" t="s">
        <v>1418</v>
      </c>
      <c r="D1750" s="15" t="s">
        <v>39</v>
      </c>
      <c r="E1750" s="17" t="s">
        <v>40</v>
      </c>
      <c r="F1750" s="15" t="s">
        <v>25</v>
      </c>
      <c r="G1750" s="17" t="s">
        <v>42</v>
      </c>
      <c r="H1750" s="17" t="s">
        <v>41</v>
      </c>
      <c r="I1750" s="17" t="s">
        <v>43</v>
      </c>
      <c r="J1750" s="18">
        <v>0</v>
      </c>
      <c r="K1750" s="19">
        <v>0</v>
      </c>
      <c r="L1750" s="19">
        <v>0</v>
      </c>
      <c r="M1750" s="20">
        <v>644</v>
      </c>
      <c r="N1750" s="21">
        <v>8049</v>
      </c>
      <c r="O1750" s="21">
        <v>38</v>
      </c>
      <c r="P1750" s="22">
        <v>56.9</v>
      </c>
      <c r="Q1750" s="23">
        <v>561</v>
      </c>
      <c r="R1750" s="23">
        <v>3</v>
      </c>
      <c r="S1750" s="24">
        <v>0</v>
      </c>
      <c r="T1750" s="25">
        <v>0</v>
      </c>
      <c r="U1750" s="25">
        <v>0</v>
      </c>
      <c r="V1750" s="18">
        <v>700.9</v>
      </c>
      <c r="W1750" s="19">
        <v>8610</v>
      </c>
      <c r="X1750" s="19">
        <v>41</v>
      </c>
    </row>
    <row r="1751" spans="1:24" x14ac:dyDescent="0.2">
      <c r="A1751" s="15">
        <v>2022</v>
      </c>
      <c r="B1751" s="16">
        <v>56408</v>
      </c>
      <c r="C1751" s="17" t="s">
        <v>1418</v>
      </c>
      <c r="D1751" s="15" t="s">
        <v>39</v>
      </c>
      <c r="E1751" s="17" t="s">
        <v>40</v>
      </c>
      <c r="F1751" s="15" t="s">
        <v>25</v>
      </c>
      <c r="G1751" s="17" t="s">
        <v>44</v>
      </c>
      <c r="H1751" s="17" t="s">
        <v>41</v>
      </c>
      <c r="I1751" s="17" t="s">
        <v>32</v>
      </c>
      <c r="J1751" s="18">
        <v>286.10000000000002</v>
      </c>
      <c r="K1751" s="19">
        <v>3372</v>
      </c>
      <c r="L1751" s="19">
        <v>287</v>
      </c>
      <c r="M1751" s="20">
        <v>55963.7</v>
      </c>
      <c r="N1751" s="21">
        <v>704487</v>
      </c>
      <c r="O1751" s="21">
        <v>2603</v>
      </c>
      <c r="P1751" s="22">
        <v>16757.5</v>
      </c>
      <c r="Q1751" s="23">
        <v>232628</v>
      </c>
      <c r="R1751" s="23">
        <v>350</v>
      </c>
      <c r="S1751" s="24">
        <v>0</v>
      </c>
      <c r="T1751" s="25">
        <v>0</v>
      </c>
      <c r="U1751" s="25">
        <v>0</v>
      </c>
      <c r="V1751" s="18">
        <v>73007.3</v>
      </c>
      <c r="W1751" s="19">
        <v>940487</v>
      </c>
      <c r="X1751" s="19">
        <v>3240</v>
      </c>
    </row>
    <row r="1752" spans="1:24" x14ac:dyDescent="0.2">
      <c r="A1752" s="15">
        <v>2022</v>
      </c>
      <c r="B1752" s="16">
        <v>56496</v>
      </c>
      <c r="C1752" s="17" t="s">
        <v>1419</v>
      </c>
      <c r="D1752" s="15" t="s">
        <v>39</v>
      </c>
      <c r="E1752" s="17" t="s">
        <v>40</v>
      </c>
      <c r="F1752" s="15" t="s">
        <v>25</v>
      </c>
      <c r="G1752" s="17" t="s">
        <v>82</v>
      </c>
      <c r="H1752" s="17" t="s">
        <v>41</v>
      </c>
      <c r="I1752" s="17" t="s">
        <v>36</v>
      </c>
      <c r="J1752" s="18">
        <v>0</v>
      </c>
      <c r="K1752" s="19">
        <v>0</v>
      </c>
      <c r="L1752" s="19">
        <v>0</v>
      </c>
      <c r="M1752" s="20">
        <v>0</v>
      </c>
      <c r="N1752" s="21">
        <v>0</v>
      </c>
      <c r="O1752" s="21">
        <v>0</v>
      </c>
      <c r="P1752" s="22">
        <v>1164.9000000000001</v>
      </c>
      <c r="Q1752" s="23">
        <v>16460</v>
      </c>
      <c r="R1752" s="23">
        <v>1</v>
      </c>
      <c r="S1752" s="24">
        <v>0</v>
      </c>
      <c r="T1752" s="25">
        <v>0</v>
      </c>
      <c r="U1752" s="25">
        <v>0</v>
      </c>
      <c r="V1752" s="18">
        <v>1164.9000000000001</v>
      </c>
      <c r="W1752" s="19">
        <v>16460</v>
      </c>
      <c r="X1752" s="19">
        <v>1</v>
      </c>
    </row>
    <row r="1753" spans="1:24" x14ac:dyDescent="0.2">
      <c r="A1753" s="15">
        <v>2022</v>
      </c>
      <c r="B1753" s="16">
        <v>56501</v>
      </c>
      <c r="C1753" s="17" t="s">
        <v>1420</v>
      </c>
      <c r="D1753" s="15" t="s">
        <v>39</v>
      </c>
      <c r="E1753" s="17" t="s">
        <v>40</v>
      </c>
      <c r="F1753" s="15" t="s">
        <v>25</v>
      </c>
      <c r="G1753" s="17" t="s">
        <v>122</v>
      </c>
      <c r="H1753" s="17" t="s">
        <v>41</v>
      </c>
      <c r="I1753" s="17" t="s">
        <v>32</v>
      </c>
      <c r="J1753" s="18">
        <v>6187</v>
      </c>
      <c r="K1753" s="19">
        <v>21623</v>
      </c>
      <c r="L1753" s="19">
        <v>5496</v>
      </c>
      <c r="M1753" s="20">
        <v>3572.3</v>
      </c>
      <c r="N1753" s="21">
        <v>42657</v>
      </c>
      <c r="O1753" s="21">
        <v>496</v>
      </c>
      <c r="P1753" s="22">
        <v>0</v>
      </c>
      <c r="Q1753" s="23">
        <v>0</v>
      </c>
      <c r="R1753" s="23">
        <v>0</v>
      </c>
      <c r="S1753" s="24">
        <v>0</v>
      </c>
      <c r="T1753" s="25">
        <v>0</v>
      </c>
      <c r="U1753" s="25">
        <v>0</v>
      </c>
      <c r="V1753" s="18">
        <v>9759.2999999999993</v>
      </c>
      <c r="W1753" s="19">
        <v>64280</v>
      </c>
      <c r="X1753" s="19">
        <v>5992</v>
      </c>
    </row>
    <row r="1754" spans="1:24" x14ac:dyDescent="0.2">
      <c r="A1754" s="15">
        <v>2022</v>
      </c>
      <c r="B1754" s="16">
        <v>56504</v>
      </c>
      <c r="C1754" s="17" t="s">
        <v>1421</v>
      </c>
      <c r="D1754" s="15" t="s">
        <v>39</v>
      </c>
      <c r="E1754" s="17" t="s">
        <v>40</v>
      </c>
      <c r="F1754" s="15" t="s">
        <v>25</v>
      </c>
      <c r="G1754" s="17" t="s">
        <v>201</v>
      </c>
      <c r="H1754" s="17" t="s">
        <v>41</v>
      </c>
      <c r="I1754" s="17" t="s">
        <v>136</v>
      </c>
      <c r="J1754" s="18">
        <v>6024</v>
      </c>
      <c r="K1754" s="19">
        <v>51467</v>
      </c>
      <c r="L1754" s="19">
        <v>5124</v>
      </c>
      <c r="M1754" s="20">
        <v>2391</v>
      </c>
      <c r="N1754" s="21">
        <v>21352</v>
      </c>
      <c r="O1754" s="21">
        <v>487</v>
      </c>
      <c r="P1754" s="22">
        <v>0</v>
      </c>
      <c r="Q1754" s="23">
        <v>0</v>
      </c>
      <c r="R1754" s="23">
        <v>0</v>
      </c>
      <c r="S1754" s="24">
        <v>0</v>
      </c>
      <c r="T1754" s="25">
        <v>0</v>
      </c>
      <c r="U1754" s="25">
        <v>0</v>
      </c>
      <c r="V1754" s="18">
        <v>8415</v>
      </c>
      <c r="W1754" s="19">
        <v>72819</v>
      </c>
      <c r="X1754" s="19">
        <v>5611</v>
      </c>
    </row>
    <row r="1755" spans="1:24" x14ac:dyDescent="0.2">
      <c r="A1755" s="15">
        <v>2022</v>
      </c>
      <c r="B1755" s="16">
        <v>56504</v>
      </c>
      <c r="C1755" s="17" t="s">
        <v>1421</v>
      </c>
      <c r="D1755" s="15" t="s">
        <v>39</v>
      </c>
      <c r="E1755" s="17" t="s">
        <v>40</v>
      </c>
      <c r="F1755" s="15" t="s">
        <v>25</v>
      </c>
      <c r="G1755" s="17" t="s">
        <v>510</v>
      </c>
      <c r="H1755" s="17" t="s">
        <v>41</v>
      </c>
      <c r="I1755" s="17" t="s">
        <v>32</v>
      </c>
      <c r="J1755" s="18">
        <v>746</v>
      </c>
      <c r="K1755" s="19">
        <v>4956</v>
      </c>
      <c r="L1755" s="19">
        <v>449</v>
      </c>
      <c r="M1755" s="20">
        <v>363</v>
      </c>
      <c r="N1755" s="21">
        <v>4747</v>
      </c>
      <c r="O1755" s="21">
        <v>12</v>
      </c>
      <c r="P1755" s="22">
        <v>0</v>
      </c>
      <c r="Q1755" s="23">
        <v>0</v>
      </c>
      <c r="R1755" s="23">
        <v>0</v>
      </c>
      <c r="S1755" s="24">
        <v>0</v>
      </c>
      <c r="T1755" s="25">
        <v>0</v>
      </c>
      <c r="U1755" s="25">
        <v>0</v>
      </c>
      <c r="V1755" s="18">
        <v>1109</v>
      </c>
      <c r="W1755" s="19">
        <v>9703</v>
      </c>
      <c r="X1755" s="19">
        <v>461</v>
      </c>
    </row>
    <row r="1756" spans="1:24" x14ac:dyDescent="0.2">
      <c r="A1756" s="15">
        <v>2022</v>
      </c>
      <c r="B1756" s="16">
        <v>56504</v>
      </c>
      <c r="C1756" s="17" t="s">
        <v>1421</v>
      </c>
      <c r="D1756" s="15" t="s">
        <v>39</v>
      </c>
      <c r="E1756" s="17" t="s">
        <v>40</v>
      </c>
      <c r="F1756" s="15" t="s">
        <v>25</v>
      </c>
      <c r="G1756" s="17" t="s">
        <v>124</v>
      </c>
      <c r="H1756" s="17" t="s">
        <v>41</v>
      </c>
      <c r="I1756" s="17" t="s">
        <v>32</v>
      </c>
      <c r="J1756" s="18">
        <v>591</v>
      </c>
      <c r="K1756" s="19">
        <v>3639</v>
      </c>
      <c r="L1756" s="19">
        <v>661</v>
      </c>
      <c r="M1756" s="20">
        <v>236</v>
      </c>
      <c r="N1756" s="21">
        <v>2746</v>
      </c>
      <c r="O1756" s="21">
        <v>25</v>
      </c>
      <c r="P1756" s="22">
        <v>0</v>
      </c>
      <c r="Q1756" s="23">
        <v>0</v>
      </c>
      <c r="R1756" s="23">
        <v>0</v>
      </c>
      <c r="S1756" s="24">
        <v>0</v>
      </c>
      <c r="T1756" s="25">
        <v>0</v>
      </c>
      <c r="U1756" s="25">
        <v>0</v>
      </c>
      <c r="V1756" s="18">
        <v>827</v>
      </c>
      <c r="W1756" s="19">
        <v>6385</v>
      </c>
      <c r="X1756" s="19">
        <v>686</v>
      </c>
    </row>
    <row r="1757" spans="1:24" x14ac:dyDescent="0.2">
      <c r="A1757" s="15">
        <v>2022</v>
      </c>
      <c r="B1757" s="16">
        <v>56504</v>
      </c>
      <c r="C1757" s="17" t="s">
        <v>1421</v>
      </c>
      <c r="D1757" s="15" t="s">
        <v>39</v>
      </c>
      <c r="E1757" s="17" t="s">
        <v>40</v>
      </c>
      <c r="F1757" s="15" t="s">
        <v>25</v>
      </c>
      <c r="G1757" s="17" t="s">
        <v>203</v>
      </c>
      <c r="H1757" s="17" t="s">
        <v>41</v>
      </c>
      <c r="I1757" s="17" t="s">
        <v>136</v>
      </c>
      <c r="J1757" s="18">
        <v>4452</v>
      </c>
      <c r="K1757" s="19">
        <v>19553</v>
      </c>
      <c r="L1757" s="19">
        <v>3213</v>
      </c>
      <c r="M1757" s="20">
        <v>3381</v>
      </c>
      <c r="N1757" s="21">
        <v>24814</v>
      </c>
      <c r="O1757" s="21">
        <v>408</v>
      </c>
      <c r="P1757" s="22">
        <v>0</v>
      </c>
      <c r="Q1757" s="23">
        <v>0</v>
      </c>
      <c r="R1757" s="23">
        <v>0</v>
      </c>
      <c r="S1757" s="24">
        <v>0</v>
      </c>
      <c r="T1757" s="25">
        <v>0</v>
      </c>
      <c r="U1757" s="25">
        <v>0</v>
      </c>
      <c r="V1757" s="18">
        <v>7833</v>
      </c>
      <c r="W1757" s="19">
        <v>44367</v>
      </c>
      <c r="X1757" s="19">
        <v>3621</v>
      </c>
    </row>
    <row r="1758" spans="1:24" x14ac:dyDescent="0.2">
      <c r="A1758" s="15">
        <v>2022</v>
      </c>
      <c r="B1758" s="16">
        <v>56504</v>
      </c>
      <c r="C1758" s="17" t="s">
        <v>1421</v>
      </c>
      <c r="D1758" s="15" t="s">
        <v>39</v>
      </c>
      <c r="E1758" s="17" t="s">
        <v>40</v>
      </c>
      <c r="F1758" s="15" t="s">
        <v>25</v>
      </c>
      <c r="G1758" s="17" t="s">
        <v>30</v>
      </c>
      <c r="H1758" s="17" t="s">
        <v>41</v>
      </c>
      <c r="I1758" s="17" t="s">
        <v>32</v>
      </c>
      <c r="J1758" s="18">
        <v>5143</v>
      </c>
      <c r="K1758" s="19">
        <v>35181</v>
      </c>
      <c r="L1758" s="19">
        <v>3252</v>
      </c>
      <c r="M1758" s="20">
        <v>1526</v>
      </c>
      <c r="N1758" s="21">
        <v>18603</v>
      </c>
      <c r="O1758" s="21">
        <v>208</v>
      </c>
      <c r="P1758" s="22">
        <v>0</v>
      </c>
      <c r="Q1758" s="23">
        <v>0</v>
      </c>
      <c r="R1758" s="23">
        <v>0</v>
      </c>
      <c r="S1758" s="24">
        <v>0</v>
      </c>
      <c r="T1758" s="25">
        <v>0</v>
      </c>
      <c r="U1758" s="25">
        <v>0</v>
      </c>
      <c r="V1758" s="18">
        <v>6669</v>
      </c>
      <c r="W1758" s="19">
        <v>53784</v>
      </c>
      <c r="X1758" s="19">
        <v>3460</v>
      </c>
    </row>
    <row r="1759" spans="1:24" x14ac:dyDescent="0.2">
      <c r="A1759" s="15">
        <v>2022</v>
      </c>
      <c r="B1759" s="16">
        <v>56504</v>
      </c>
      <c r="C1759" s="17" t="s">
        <v>1421</v>
      </c>
      <c r="D1759" s="15" t="s">
        <v>39</v>
      </c>
      <c r="E1759" s="17" t="s">
        <v>40</v>
      </c>
      <c r="F1759" s="15" t="s">
        <v>25</v>
      </c>
      <c r="G1759" s="17" t="s">
        <v>134</v>
      </c>
      <c r="H1759" s="17" t="s">
        <v>41</v>
      </c>
      <c r="I1759" s="17" t="s">
        <v>136</v>
      </c>
      <c r="J1759" s="18">
        <v>128.69999999999999</v>
      </c>
      <c r="K1759" s="19">
        <v>642</v>
      </c>
      <c r="L1759" s="19">
        <v>217</v>
      </c>
      <c r="M1759" s="20">
        <v>2.2999999999999998</v>
      </c>
      <c r="N1759" s="21">
        <v>17</v>
      </c>
      <c r="O1759" s="21">
        <v>5</v>
      </c>
      <c r="P1759" s="22">
        <v>0</v>
      </c>
      <c r="Q1759" s="23">
        <v>0</v>
      </c>
      <c r="R1759" s="23">
        <v>0</v>
      </c>
      <c r="S1759" s="24">
        <v>0</v>
      </c>
      <c r="T1759" s="25">
        <v>0</v>
      </c>
      <c r="U1759" s="25">
        <v>0</v>
      </c>
      <c r="V1759" s="18">
        <v>131</v>
      </c>
      <c r="W1759" s="19">
        <v>659</v>
      </c>
      <c r="X1759" s="19">
        <v>222</v>
      </c>
    </row>
    <row r="1760" spans="1:24" x14ac:dyDescent="0.2">
      <c r="A1760" s="15">
        <v>2022</v>
      </c>
      <c r="B1760" s="16">
        <v>56504</v>
      </c>
      <c r="C1760" s="17" t="s">
        <v>1421</v>
      </c>
      <c r="D1760" s="15" t="s">
        <v>39</v>
      </c>
      <c r="E1760" s="17" t="s">
        <v>40</v>
      </c>
      <c r="F1760" s="15" t="s">
        <v>25</v>
      </c>
      <c r="G1760" s="17" t="s">
        <v>42</v>
      </c>
      <c r="H1760" s="17" t="s">
        <v>41</v>
      </c>
      <c r="I1760" s="17" t="s">
        <v>43</v>
      </c>
      <c r="J1760" s="18">
        <v>7230</v>
      </c>
      <c r="K1760" s="19">
        <v>75104</v>
      </c>
      <c r="L1760" s="19">
        <v>9488</v>
      </c>
      <c r="M1760" s="20">
        <v>7073</v>
      </c>
      <c r="N1760" s="21">
        <v>70764</v>
      </c>
      <c r="O1760" s="21">
        <v>1784</v>
      </c>
      <c r="P1760" s="22">
        <v>0</v>
      </c>
      <c r="Q1760" s="23">
        <v>0</v>
      </c>
      <c r="R1760" s="23">
        <v>0</v>
      </c>
      <c r="S1760" s="24">
        <v>0</v>
      </c>
      <c r="T1760" s="25">
        <v>0</v>
      </c>
      <c r="U1760" s="25">
        <v>0</v>
      </c>
      <c r="V1760" s="18">
        <v>14303</v>
      </c>
      <c r="W1760" s="19">
        <v>145868</v>
      </c>
      <c r="X1760" s="19">
        <v>11272</v>
      </c>
    </row>
    <row r="1761" spans="1:24" x14ac:dyDescent="0.2">
      <c r="A1761" s="15">
        <v>2022</v>
      </c>
      <c r="B1761" s="16">
        <v>56504</v>
      </c>
      <c r="C1761" s="17" t="s">
        <v>1421</v>
      </c>
      <c r="D1761" s="15" t="s">
        <v>39</v>
      </c>
      <c r="E1761" s="17" t="s">
        <v>40</v>
      </c>
      <c r="F1761" s="15" t="s">
        <v>25</v>
      </c>
      <c r="G1761" s="17" t="s">
        <v>161</v>
      </c>
      <c r="H1761" s="17" t="s">
        <v>41</v>
      </c>
      <c r="I1761" s="17" t="s">
        <v>32</v>
      </c>
      <c r="J1761" s="18">
        <v>522</v>
      </c>
      <c r="K1761" s="19">
        <v>4026</v>
      </c>
      <c r="L1761" s="19">
        <v>540</v>
      </c>
      <c r="M1761" s="20">
        <v>25</v>
      </c>
      <c r="N1761" s="21">
        <v>355</v>
      </c>
      <c r="O1761" s="21">
        <v>6</v>
      </c>
      <c r="P1761" s="22">
        <v>0</v>
      </c>
      <c r="Q1761" s="23">
        <v>0</v>
      </c>
      <c r="R1761" s="23">
        <v>0</v>
      </c>
      <c r="S1761" s="24">
        <v>0</v>
      </c>
      <c r="T1761" s="25">
        <v>0</v>
      </c>
      <c r="U1761" s="25">
        <v>0</v>
      </c>
      <c r="V1761" s="18">
        <v>547</v>
      </c>
      <c r="W1761" s="19">
        <v>4381</v>
      </c>
      <c r="X1761" s="19">
        <v>546</v>
      </c>
    </row>
    <row r="1762" spans="1:24" x14ac:dyDescent="0.2">
      <c r="A1762" s="15">
        <v>2022</v>
      </c>
      <c r="B1762" s="16">
        <v>56521</v>
      </c>
      <c r="C1762" s="17" t="s">
        <v>1422</v>
      </c>
      <c r="D1762" s="15" t="s">
        <v>39</v>
      </c>
      <c r="E1762" s="17" t="s">
        <v>40</v>
      </c>
      <c r="F1762" s="15" t="s">
        <v>25</v>
      </c>
      <c r="G1762" s="17" t="s">
        <v>510</v>
      </c>
      <c r="H1762" s="17" t="s">
        <v>41</v>
      </c>
      <c r="I1762" s="17" t="s">
        <v>32</v>
      </c>
      <c r="J1762" s="18">
        <v>0</v>
      </c>
      <c r="K1762" s="19">
        <v>0</v>
      </c>
      <c r="L1762" s="19">
        <v>0</v>
      </c>
      <c r="M1762" s="20">
        <v>963.8</v>
      </c>
      <c r="N1762" s="21">
        <v>8544</v>
      </c>
      <c r="O1762" s="21">
        <v>1</v>
      </c>
      <c r="P1762" s="22">
        <v>0</v>
      </c>
      <c r="Q1762" s="23">
        <v>0</v>
      </c>
      <c r="R1762" s="23">
        <v>0</v>
      </c>
      <c r="S1762" s="24">
        <v>0</v>
      </c>
      <c r="T1762" s="25">
        <v>0</v>
      </c>
      <c r="U1762" s="25">
        <v>0</v>
      </c>
      <c r="V1762" s="18">
        <v>963.8</v>
      </c>
      <c r="W1762" s="19">
        <v>8544</v>
      </c>
      <c r="X1762" s="19">
        <v>1</v>
      </c>
    </row>
    <row r="1763" spans="1:24" x14ac:dyDescent="0.2">
      <c r="A1763" s="15">
        <v>2022</v>
      </c>
      <c r="B1763" s="16">
        <v>56521</v>
      </c>
      <c r="C1763" s="17" t="s">
        <v>1422</v>
      </c>
      <c r="D1763" s="15" t="s">
        <v>39</v>
      </c>
      <c r="E1763" s="17" t="s">
        <v>40</v>
      </c>
      <c r="F1763" s="15" t="s">
        <v>25</v>
      </c>
      <c r="G1763" s="17" t="s">
        <v>203</v>
      </c>
      <c r="H1763" s="17" t="s">
        <v>41</v>
      </c>
      <c r="I1763" s="17" t="s">
        <v>136</v>
      </c>
      <c r="J1763" s="18">
        <v>0</v>
      </c>
      <c r="K1763" s="19">
        <v>0</v>
      </c>
      <c r="L1763" s="19">
        <v>0</v>
      </c>
      <c r="M1763" s="20">
        <v>6733.6</v>
      </c>
      <c r="N1763" s="21">
        <v>69899</v>
      </c>
      <c r="O1763" s="21">
        <v>1</v>
      </c>
      <c r="P1763" s="22">
        <v>0</v>
      </c>
      <c r="Q1763" s="23">
        <v>0</v>
      </c>
      <c r="R1763" s="23">
        <v>0</v>
      </c>
      <c r="S1763" s="24">
        <v>0</v>
      </c>
      <c r="T1763" s="25">
        <v>0</v>
      </c>
      <c r="U1763" s="25">
        <v>0</v>
      </c>
      <c r="V1763" s="18">
        <v>6733.6</v>
      </c>
      <c r="W1763" s="19">
        <v>69899</v>
      </c>
      <c r="X1763" s="19">
        <v>1</v>
      </c>
    </row>
    <row r="1764" spans="1:24" x14ac:dyDescent="0.2">
      <c r="A1764" s="15">
        <v>2022</v>
      </c>
      <c r="B1764" s="16">
        <v>56521</v>
      </c>
      <c r="C1764" s="17" t="s">
        <v>1422</v>
      </c>
      <c r="D1764" s="15" t="s">
        <v>39</v>
      </c>
      <c r="E1764" s="17" t="s">
        <v>40</v>
      </c>
      <c r="F1764" s="15" t="s">
        <v>25</v>
      </c>
      <c r="G1764" s="17" t="s">
        <v>511</v>
      </c>
      <c r="H1764" s="17" t="s">
        <v>41</v>
      </c>
      <c r="I1764" s="17" t="s">
        <v>136</v>
      </c>
      <c r="J1764" s="18">
        <v>0</v>
      </c>
      <c r="K1764" s="19">
        <v>0</v>
      </c>
      <c r="L1764" s="19">
        <v>0</v>
      </c>
      <c r="M1764" s="20">
        <v>2440.1999999999998</v>
      </c>
      <c r="N1764" s="21">
        <v>26034</v>
      </c>
      <c r="O1764" s="21">
        <v>1</v>
      </c>
      <c r="P1764" s="22">
        <v>0</v>
      </c>
      <c r="Q1764" s="23">
        <v>0</v>
      </c>
      <c r="R1764" s="23">
        <v>0</v>
      </c>
      <c r="S1764" s="24">
        <v>0</v>
      </c>
      <c r="T1764" s="25">
        <v>0</v>
      </c>
      <c r="U1764" s="25">
        <v>0</v>
      </c>
      <c r="V1764" s="18">
        <v>2440.1999999999998</v>
      </c>
      <c r="W1764" s="19">
        <v>26034</v>
      </c>
      <c r="X1764" s="19">
        <v>1</v>
      </c>
    </row>
    <row r="1765" spans="1:24" x14ac:dyDescent="0.2">
      <c r="A1765" s="15">
        <v>2022</v>
      </c>
      <c r="B1765" s="16">
        <v>56521</v>
      </c>
      <c r="C1765" s="17" t="s">
        <v>1422</v>
      </c>
      <c r="D1765" s="15" t="s">
        <v>39</v>
      </c>
      <c r="E1765" s="17" t="s">
        <v>40</v>
      </c>
      <c r="F1765" s="15" t="s">
        <v>25</v>
      </c>
      <c r="G1765" s="17" t="s">
        <v>180</v>
      </c>
      <c r="H1765" s="17" t="s">
        <v>41</v>
      </c>
      <c r="I1765" s="17" t="s">
        <v>136</v>
      </c>
      <c r="J1765" s="18">
        <v>0</v>
      </c>
      <c r="K1765" s="19">
        <v>0</v>
      </c>
      <c r="L1765" s="19">
        <v>0</v>
      </c>
      <c r="M1765" s="20">
        <v>1795.9</v>
      </c>
      <c r="N1765" s="21">
        <v>18784</v>
      </c>
      <c r="O1765" s="21">
        <v>1</v>
      </c>
      <c r="P1765" s="22">
        <v>0</v>
      </c>
      <c r="Q1765" s="23">
        <v>0</v>
      </c>
      <c r="R1765" s="23">
        <v>0</v>
      </c>
      <c r="S1765" s="24">
        <v>0</v>
      </c>
      <c r="T1765" s="25">
        <v>0</v>
      </c>
      <c r="U1765" s="25">
        <v>0</v>
      </c>
      <c r="V1765" s="18">
        <v>1795.9</v>
      </c>
      <c r="W1765" s="19">
        <v>18784</v>
      </c>
      <c r="X1765" s="19">
        <v>1</v>
      </c>
    </row>
    <row r="1766" spans="1:24" x14ac:dyDescent="0.2">
      <c r="A1766" s="15">
        <v>2022</v>
      </c>
      <c r="B1766" s="16">
        <v>56571</v>
      </c>
      <c r="C1766" s="17" t="s">
        <v>1423</v>
      </c>
      <c r="D1766" s="15" t="s">
        <v>39</v>
      </c>
      <c r="E1766" s="17" t="s">
        <v>40</v>
      </c>
      <c r="F1766" s="15" t="s">
        <v>25</v>
      </c>
      <c r="G1766" s="17" t="s">
        <v>30</v>
      </c>
      <c r="H1766" s="17" t="s">
        <v>41</v>
      </c>
      <c r="I1766" s="17" t="s">
        <v>32</v>
      </c>
      <c r="J1766" s="18">
        <v>460.9</v>
      </c>
      <c r="K1766" s="19">
        <v>3097</v>
      </c>
      <c r="L1766" s="19">
        <v>302</v>
      </c>
      <c r="M1766" s="20">
        <v>5053.3999999999996</v>
      </c>
      <c r="N1766" s="21">
        <v>60642</v>
      </c>
      <c r="O1766" s="21">
        <v>389</v>
      </c>
      <c r="P1766" s="22">
        <v>0</v>
      </c>
      <c r="Q1766" s="23">
        <v>0</v>
      </c>
      <c r="R1766" s="23">
        <v>0</v>
      </c>
      <c r="S1766" s="24">
        <v>0</v>
      </c>
      <c r="T1766" s="25">
        <v>0</v>
      </c>
      <c r="U1766" s="25">
        <v>0</v>
      </c>
      <c r="V1766" s="18">
        <v>5514.3</v>
      </c>
      <c r="W1766" s="19">
        <v>63739</v>
      </c>
      <c r="X1766" s="19">
        <v>691</v>
      </c>
    </row>
    <row r="1767" spans="1:24" x14ac:dyDescent="0.2">
      <c r="A1767" s="15">
        <v>2022</v>
      </c>
      <c r="B1767" s="16">
        <v>56571</v>
      </c>
      <c r="C1767" s="17" t="s">
        <v>1423</v>
      </c>
      <c r="D1767" s="15" t="s">
        <v>39</v>
      </c>
      <c r="E1767" s="17" t="s">
        <v>40</v>
      </c>
      <c r="F1767" s="15" t="s">
        <v>25</v>
      </c>
      <c r="G1767" s="17" t="s">
        <v>122</v>
      </c>
      <c r="H1767" s="17" t="s">
        <v>41</v>
      </c>
      <c r="I1767" s="17" t="s">
        <v>32</v>
      </c>
      <c r="J1767" s="18">
        <v>410.2</v>
      </c>
      <c r="K1767" s="19">
        <v>2124</v>
      </c>
      <c r="L1767" s="19">
        <v>322</v>
      </c>
      <c r="M1767" s="20">
        <v>11044.7</v>
      </c>
      <c r="N1767" s="21">
        <v>113903</v>
      </c>
      <c r="O1767" s="21">
        <v>1075</v>
      </c>
      <c r="P1767" s="22">
        <v>0</v>
      </c>
      <c r="Q1767" s="23">
        <v>0</v>
      </c>
      <c r="R1767" s="23">
        <v>0</v>
      </c>
      <c r="S1767" s="24">
        <v>0</v>
      </c>
      <c r="T1767" s="25">
        <v>0</v>
      </c>
      <c r="U1767" s="25">
        <v>0</v>
      </c>
      <c r="V1767" s="18">
        <v>11454.9</v>
      </c>
      <c r="W1767" s="19">
        <v>116027</v>
      </c>
      <c r="X1767" s="19">
        <v>1397</v>
      </c>
    </row>
    <row r="1768" spans="1:24" x14ac:dyDescent="0.2">
      <c r="A1768" s="15">
        <v>2022</v>
      </c>
      <c r="B1768" s="16">
        <v>56571</v>
      </c>
      <c r="C1768" s="17" t="s">
        <v>1423</v>
      </c>
      <c r="D1768" s="15" t="s">
        <v>39</v>
      </c>
      <c r="E1768" s="17" t="s">
        <v>40</v>
      </c>
      <c r="F1768" s="15" t="s">
        <v>25</v>
      </c>
      <c r="G1768" s="17" t="s">
        <v>42</v>
      </c>
      <c r="H1768" s="17" t="s">
        <v>41</v>
      </c>
      <c r="I1768" s="17" t="s">
        <v>43</v>
      </c>
      <c r="J1768" s="18">
        <v>0</v>
      </c>
      <c r="K1768" s="19">
        <v>0</v>
      </c>
      <c r="L1768" s="19">
        <v>0</v>
      </c>
      <c r="M1768" s="20">
        <v>794.4</v>
      </c>
      <c r="N1768" s="21">
        <v>5354</v>
      </c>
      <c r="O1768" s="21">
        <v>66</v>
      </c>
      <c r="P1768" s="22">
        <v>0</v>
      </c>
      <c r="Q1768" s="23">
        <v>0</v>
      </c>
      <c r="R1768" s="23">
        <v>0</v>
      </c>
      <c r="S1768" s="24">
        <v>0</v>
      </c>
      <c r="T1768" s="25">
        <v>0</v>
      </c>
      <c r="U1768" s="25">
        <v>0</v>
      </c>
      <c r="V1768" s="18">
        <v>794.4</v>
      </c>
      <c r="W1768" s="19">
        <v>5354</v>
      </c>
      <c r="X1768" s="19">
        <v>66</v>
      </c>
    </row>
    <row r="1769" spans="1:24" x14ac:dyDescent="0.2">
      <c r="A1769" s="15">
        <v>2022</v>
      </c>
      <c r="B1769" s="16">
        <v>56571</v>
      </c>
      <c r="C1769" s="17" t="s">
        <v>1423</v>
      </c>
      <c r="D1769" s="15" t="s">
        <v>39</v>
      </c>
      <c r="E1769" s="17" t="s">
        <v>40</v>
      </c>
      <c r="F1769" s="15" t="s">
        <v>25</v>
      </c>
      <c r="G1769" s="17" t="s">
        <v>161</v>
      </c>
      <c r="H1769" s="17" t="s">
        <v>41</v>
      </c>
      <c r="I1769" s="17" t="s">
        <v>32</v>
      </c>
      <c r="J1769" s="18">
        <v>2349</v>
      </c>
      <c r="K1769" s="19">
        <v>16141</v>
      </c>
      <c r="L1769" s="19">
        <v>1584</v>
      </c>
      <c r="M1769" s="20">
        <v>8616</v>
      </c>
      <c r="N1769" s="21">
        <v>167243</v>
      </c>
      <c r="O1769" s="21">
        <v>1364</v>
      </c>
      <c r="P1769" s="22">
        <v>0</v>
      </c>
      <c r="Q1769" s="23">
        <v>0</v>
      </c>
      <c r="R1769" s="23">
        <v>0</v>
      </c>
      <c r="S1769" s="24">
        <v>0</v>
      </c>
      <c r="T1769" s="25">
        <v>0</v>
      </c>
      <c r="U1769" s="25">
        <v>0</v>
      </c>
      <c r="V1769" s="18">
        <v>10965</v>
      </c>
      <c r="W1769" s="19">
        <v>183384</v>
      </c>
      <c r="X1769" s="19">
        <v>2948</v>
      </c>
    </row>
    <row r="1770" spans="1:24" x14ac:dyDescent="0.2">
      <c r="A1770" s="15">
        <v>2022</v>
      </c>
      <c r="B1770" s="16">
        <v>56571</v>
      </c>
      <c r="C1770" s="17" t="s">
        <v>1423</v>
      </c>
      <c r="D1770" s="15" t="s">
        <v>39</v>
      </c>
      <c r="E1770" s="17" t="s">
        <v>40</v>
      </c>
      <c r="F1770" s="15" t="s">
        <v>25</v>
      </c>
      <c r="G1770" s="17" t="s">
        <v>44</v>
      </c>
      <c r="H1770" s="17" t="s">
        <v>41</v>
      </c>
      <c r="I1770" s="17" t="s">
        <v>32</v>
      </c>
      <c r="J1770" s="18">
        <v>9379.9</v>
      </c>
      <c r="K1770" s="19">
        <v>64198</v>
      </c>
      <c r="L1770" s="19">
        <v>6066</v>
      </c>
      <c r="M1770" s="20">
        <v>15730.2</v>
      </c>
      <c r="N1770" s="21">
        <v>208420</v>
      </c>
      <c r="O1770" s="21">
        <v>1987</v>
      </c>
      <c r="P1770" s="22">
        <v>0</v>
      </c>
      <c r="Q1770" s="23">
        <v>0</v>
      </c>
      <c r="R1770" s="23">
        <v>0</v>
      </c>
      <c r="S1770" s="24">
        <v>0</v>
      </c>
      <c r="T1770" s="25">
        <v>0</v>
      </c>
      <c r="U1770" s="25">
        <v>0</v>
      </c>
      <c r="V1770" s="18">
        <v>25110.1</v>
      </c>
      <c r="W1770" s="19">
        <v>272618</v>
      </c>
      <c r="X1770" s="19">
        <v>8053</v>
      </c>
    </row>
    <row r="1771" spans="1:24" x14ac:dyDescent="0.2">
      <c r="A1771" s="15">
        <v>2022</v>
      </c>
      <c r="B1771" s="16">
        <v>56571</v>
      </c>
      <c r="C1771" s="17" t="s">
        <v>1423</v>
      </c>
      <c r="D1771" s="15" t="s">
        <v>91</v>
      </c>
      <c r="E1771" s="17" t="s">
        <v>24</v>
      </c>
      <c r="F1771" s="15" t="s">
        <v>25</v>
      </c>
      <c r="G1771" s="17" t="s">
        <v>92</v>
      </c>
      <c r="H1771" s="17" t="s">
        <v>41</v>
      </c>
      <c r="I1771" s="17" t="s">
        <v>93</v>
      </c>
      <c r="J1771" s="18">
        <v>30109.5</v>
      </c>
      <c r="K1771" s="19">
        <v>390187</v>
      </c>
      <c r="L1771" s="19">
        <v>20706</v>
      </c>
      <c r="M1771" s="20">
        <v>75460.7</v>
      </c>
      <c r="N1771" s="21">
        <v>1274883</v>
      </c>
      <c r="O1771" s="21">
        <v>25218</v>
      </c>
      <c r="P1771" s="22">
        <v>0</v>
      </c>
      <c r="Q1771" s="23">
        <v>0</v>
      </c>
      <c r="R1771" s="23">
        <v>0</v>
      </c>
      <c r="S1771" s="24">
        <v>0</v>
      </c>
      <c r="T1771" s="25">
        <v>0</v>
      </c>
      <c r="U1771" s="25">
        <v>0</v>
      </c>
      <c r="V1771" s="18">
        <v>105570.2</v>
      </c>
      <c r="W1771" s="19">
        <v>1665070</v>
      </c>
      <c r="X1771" s="19">
        <v>45924</v>
      </c>
    </row>
    <row r="1772" spans="1:24" x14ac:dyDescent="0.2">
      <c r="A1772" s="15">
        <v>2022</v>
      </c>
      <c r="B1772" s="16">
        <v>56573</v>
      </c>
      <c r="C1772" s="17" t="s">
        <v>1424</v>
      </c>
      <c r="D1772" s="15" t="s">
        <v>39</v>
      </c>
      <c r="E1772" s="17" t="s">
        <v>40</v>
      </c>
      <c r="F1772" s="15" t="s">
        <v>25</v>
      </c>
      <c r="G1772" s="17" t="s">
        <v>44</v>
      </c>
      <c r="H1772" s="17" t="s">
        <v>41</v>
      </c>
      <c r="I1772" s="17" t="s">
        <v>32</v>
      </c>
      <c r="J1772" s="18">
        <v>8058</v>
      </c>
      <c r="K1772" s="19">
        <v>38577</v>
      </c>
      <c r="L1772" s="19">
        <v>5117</v>
      </c>
      <c r="M1772" s="20">
        <v>455.2</v>
      </c>
      <c r="N1772" s="21">
        <v>4078</v>
      </c>
      <c r="O1772" s="21">
        <v>183</v>
      </c>
      <c r="P1772" s="22">
        <v>0</v>
      </c>
      <c r="Q1772" s="23">
        <v>0</v>
      </c>
      <c r="R1772" s="23">
        <v>0</v>
      </c>
      <c r="S1772" s="24">
        <v>0</v>
      </c>
      <c r="T1772" s="25">
        <v>0</v>
      </c>
      <c r="U1772" s="25">
        <v>0</v>
      </c>
      <c r="V1772" s="18">
        <v>8513.2000000000007</v>
      </c>
      <c r="W1772" s="19">
        <v>42655</v>
      </c>
      <c r="X1772" s="19">
        <v>5300</v>
      </c>
    </row>
    <row r="1773" spans="1:24" x14ac:dyDescent="0.2">
      <c r="A1773" s="15">
        <v>2022</v>
      </c>
      <c r="B1773" s="16">
        <v>56692</v>
      </c>
      <c r="C1773" s="17" t="s">
        <v>1425</v>
      </c>
      <c r="D1773" s="15" t="s">
        <v>39</v>
      </c>
      <c r="E1773" s="17" t="s">
        <v>40</v>
      </c>
      <c r="F1773" s="15" t="s">
        <v>25</v>
      </c>
      <c r="G1773" s="17" t="s">
        <v>57</v>
      </c>
      <c r="H1773" s="17" t="s">
        <v>1426</v>
      </c>
      <c r="I1773" s="17" t="s">
        <v>58</v>
      </c>
      <c r="J1773" s="18">
        <v>286681.40000000002</v>
      </c>
      <c r="K1773" s="19">
        <v>2797083</v>
      </c>
      <c r="L1773" s="19">
        <v>510940</v>
      </c>
      <c r="M1773" s="20">
        <v>265759.7</v>
      </c>
      <c r="N1773" s="21">
        <v>2638343</v>
      </c>
      <c r="O1773" s="21">
        <v>60788</v>
      </c>
      <c r="P1773" s="22">
        <v>0</v>
      </c>
      <c r="Q1773" s="23">
        <v>0</v>
      </c>
      <c r="R1773" s="23">
        <v>0</v>
      </c>
      <c r="S1773" s="24">
        <v>0</v>
      </c>
      <c r="T1773" s="25">
        <v>0</v>
      </c>
      <c r="U1773" s="25">
        <v>0</v>
      </c>
      <c r="V1773" s="18">
        <v>552441.1</v>
      </c>
      <c r="W1773" s="19">
        <v>5435426</v>
      </c>
      <c r="X1773" s="19">
        <v>571728</v>
      </c>
    </row>
    <row r="1774" spans="1:24" x14ac:dyDescent="0.2">
      <c r="A1774" s="15">
        <v>2022</v>
      </c>
      <c r="B1774" s="16">
        <v>56697</v>
      </c>
      <c r="C1774" s="17" t="s">
        <v>1427</v>
      </c>
      <c r="D1774" s="15" t="s">
        <v>23</v>
      </c>
      <c r="E1774" s="17" t="s">
        <v>24</v>
      </c>
      <c r="F1774" s="15" t="s">
        <v>25</v>
      </c>
      <c r="G1774" s="17" t="s">
        <v>124</v>
      </c>
      <c r="H1774" s="17" t="s">
        <v>51</v>
      </c>
      <c r="I1774" s="17" t="s">
        <v>36</v>
      </c>
      <c r="J1774" s="18">
        <v>930759.6</v>
      </c>
      <c r="K1774" s="19">
        <v>6055726</v>
      </c>
      <c r="L1774" s="19">
        <v>531572</v>
      </c>
      <c r="M1774" s="20">
        <v>445324</v>
      </c>
      <c r="N1774" s="21">
        <v>3048860</v>
      </c>
      <c r="O1774" s="21">
        <v>74687</v>
      </c>
      <c r="P1774" s="22">
        <v>57322.8</v>
      </c>
      <c r="Q1774" s="23">
        <v>570152</v>
      </c>
      <c r="R1774" s="23">
        <v>290</v>
      </c>
      <c r="S1774" s="24" t="s">
        <v>37</v>
      </c>
      <c r="T1774" s="25" t="s">
        <v>37</v>
      </c>
      <c r="U1774" s="25" t="s">
        <v>37</v>
      </c>
      <c r="V1774" s="18">
        <v>1433406.4</v>
      </c>
      <c r="W1774" s="19">
        <v>9674738</v>
      </c>
      <c r="X1774" s="19">
        <v>606549</v>
      </c>
    </row>
    <row r="1775" spans="1:24" x14ac:dyDescent="0.2">
      <c r="A1775" s="15">
        <v>2022</v>
      </c>
      <c r="B1775" s="16">
        <v>56697</v>
      </c>
      <c r="C1775" s="17" t="s">
        <v>1427</v>
      </c>
      <c r="D1775" s="15" t="s">
        <v>112</v>
      </c>
      <c r="E1775" s="17" t="s">
        <v>113</v>
      </c>
      <c r="F1775" s="15" t="s">
        <v>25</v>
      </c>
      <c r="G1775" s="17" t="s">
        <v>124</v>
      </c>
      <c r="H1775" s="17" t="s">
        <v>51</v>
      </c>
      <c r="I1775" s="17" t="s">
        <v>36</v>
      </c>
      <c r="J1775" s="18">
        <v>393933.4</v>
      </c>
      <c r="K1775" s="19">
        <v>5600927</v>
      </c>
      <c r="L1775" s="19">
        <v>530403</v>
      </c>
      <c r="M1775" s="20">
        <v>358630.2</v>
      </c>
      <c r="N1775" s="21">
        <v>9146598</v>
      </c>
      <c r="O1775" s="21">
        <v>91749</v>
      </c>
      <c r="P1775" s="22">
        <v>142438.39999999999</v>
      </c>
      <c r="Q1775" s="23">
        <v>10411155</v>
      </c>
      <c r="R1775" s="23">
        <v>675</v>
      </c>
      <c r="S1775" s="24">
        <v>504</v>
      </c>
      <c r="T1775" s="25">
        <v>15946</v>
      </c>
      <c r="U1775" s="25">
        <v>1</v>
      </c>
      <c r="V1775" s="18">
        <v>895506</v>
      </c>
      <c r="W1775" s="19">
        <v>25174626</v>
      </c>
      <c r="X1775" s="19">
        <v>622828</v>
      </c>
    </row>
    <row r="1776" spans="1:24" x14ac:dyDescent="0.2">
      <c r="A1776" s="15">
        <v>2022</v>
      </c>
      <c r="B1776" s="16">
        <v>56734</v>
      </c>
      <c r="C1776" s="17" t="s">
        <v>1428</v>
      </c>
      <c r="D1776" s="15" t="s">
        <v>91</v>
      </c>
      <c r="E1776" s="17" t="s">
        <v>24</v>
      </c>
      <c r="F1776" s="15" t="s">
        <v>25</v>
      </c>
      <c r="G1776" s="17" t="s">
        <v>92</v>
      </c>
      <c r="H1776" s="17" t="s">
        <v>41</v>
      </c>
      <c r="I1776" s="17" t="s">
        <v>93</v>
      </c>
      <c r="J1776" s="18">
        <v>240.7</v>
      </c>
      <c r="K1776" s="19">
        <v>1510</v>
      </c>
      <c r="L1776" s="19">
        <v>149</v>
      </c>
      <c r="M1776" s="20">
        <v>0</v>
      </c>
      <c r="N1776" s="21">
        <v>0</v>
      </c>
      <c r="O1776" s="21">
        <v>0</v>
      </c>
      <c r="P1776" s="22">
        <v>0</v>
      </c>
      <c r="Q1776" s="23">
        <v>0</v>
      </c>
      <c r="R1776" s="23">
        <v>0</v>
      </c>
      <c r="S1776" s="24">
        <v>0</v>
      </c>
      <c r="T1776" s="25">
        <v>0</v>
      </c>
      <c r="U1776" s="25">
        <v>0</v>
      </c>
      <c r="V1776" s="18">
        <v>240.7</v>
      </c>
      <c r="W1776" s="19">
        <v>1510</v>
      </c>
      <c r="X1776" s="19">
        <v>149</v>
      </c>
    </row>
    <row r="1777" spans="1:24" x14ac:dyDescent="0.2">
      <c r="A1777" s="15">
        <v>2022</v>
      </c>
      <c r="B1777" s="16">
        <v>56737</v>
      </c>
      <c r="C1777" s="17" t="s">
        <v>1429</v>
      </c>
      <c r="D1777" s="15" t="s">
        <v>39</v>
      </c>
      <c r="E1777" s="17" t="s">
        <v>40</v>
      </c>
      <c r="F1777" s="15" t="s">
        <v>25</v>
      </c>
      <c r="G1777" s="17" t="s">
        <v>44</v>
      </c>
      <c r="H1777" s="17" t="s">
        <v>41</v>
      </c>
      <c r="I1777" s="17" t="s">
        <v>32</v>
      </c>
      <c r="J1777" s="18">
        <v>46948.3</v>
      </c>
      <c r="K1777" s="19">
        <v>409811</v>
      </c>
      <c r="L1777" s="19">
        <v>36918</v>
      </c>
      <c r="M1777" s="20">
        <v>7436.3</v>
      </c>
      <c r="N1777" s="21">
        <v>81866</v>
      </c>
      <c r="O1777" s="21">
        <v>2079</v>
      </c>
      <c r="P1777" s="22">
        <v>0</v>
      </c>
      <c r="Q1777" s="23">
        <v>0</v>
      </c>
      <c r="R1777" s="23">
        <v>0</v>
      </c>
      <c r="S1777" s="24">
        <v>0</v>
      </c>
      <c r="T1777" s="25">
        <v>0</v>
      </c>
      <c r="U1777" s="25">
        <v>0</v>
      </c>
      <c r="V1777" s="18">
        <v>54384.6</v>
      </c>
      <c r="W1777" s="19">
        <v>491677</v>
      </c>
      <c r="X1777" s="19">
        <v>38997</v>
      </c>
    </row>
    <row r="1778" spans="1:24" x14ac:dyDescent="0.2">
      <c r="A1778" s="15">
        <v>2022</v>
      </c>
      <c r="B1778" s="16">
        <v>56876</v>
      </c>
      <c r="C1778" s="17" t="s">
        <v>1430</v>
      </c>
      <c r="D1778" s="15" t="s">
        <v>39</v>
      </c>
      <c r="E1778" s="17" t="s">
        <v>40</v>
      </c>
      <c r="F1778" s="15" t="s">
        <v>25</v>
      </c>
      <c r="G1778" s="17" t="s">
        <v>30</v>
      </c>
      <c r="H1778" s="17" t="s">
        <v>41</v>
      </c>
      <c r="I1778" s="17" t="s">
        <v>32</v>
      </c>
      <c r="J1778" s="18">
        <v>7434.3</v>
      </c>
      <c r="K1778" s="19">
        <v>48330</v>
      </c>
      <c r="L1778" s="19">
        <v>4152</v>
      </c>
      <c r="M1778" s="20">
        <v>815.5</v>
      </c>
      <c r="N1778" s="21">
        <v>6322</v>
      </c>
      <c r="O1778" s="21">
        <v>232</v>
      </c>
      <c r="P1778" s="22">
        <v>0</v>
      </c>
      <c r="Q1778" s="23">
        <v>0</v>
      </c>
      <c r="R1778" s="23">
        <v>0</v>
      </c>
      <c r="S1778" s="24">
        <v>0</v>
      </c>
      <c r="T1778" s="25">
        <v>0</v>
      </c>
      <c r="U1778" s="25">
        <v>0</v>
      </c>
      <c r="V1778" s="18">
        <v>8249.7999999999993</v>
      </c>
      <c r="W1778" s="19">
        <v>54652</v>
      </c>
      <c r="X1778" s="19">
        <v>4384</v>
      </c>
    </row>
    <row r="1779" spans="1:24" x14ac:dyDescent="0.2">
      <c r="A1779" s="15">
        <v>2022</v>
      </c>
      <c r="B1779" s="16">
        <v>57037</v>
      </c>
      <c r="C1779" s="17" t="s">
        <v>1431</v>
      </c>
      <c r="D1779" s="15" t="s">
        <v>39</v>
      </c>
      <c r="E1779" s="17" t="s">
        <v>40</v>
      </c>
      <c r="F1779" s="15" t="s">
        <v>25</v>
      </c>
      <c r="G1779" s="17" t="s">
        <v>201</v>
      </c>
      <c r="H1779" s="17" t="s">
        <v>41</v>
      </c>
      <c r="I1779" s="17" t="s">
        <v>136</v>
      </c>
      <c r="J1779" s="18">
        <v>1484</v>
      </c>
      <c r="K1779" s="19">
        <v>11247</v>
      </c>
      <c r="L1779" s="19">
        <v>1350</v>
      </c>
      <c r="M1779" s="20">
        <v>979</v>
      </c>
      <c r="N1779" s="21">
        <v>8656</v>
      </c>
      <c r="O1779" s="21">
        <v>326</v>
      </c>
      <c r="P1779" s="22">
        <v>14052</v>
      </c>
      <c r="Q1779" s="23">
        <v>176810</v>
      </c>
      <c r="R1779" s="23">
        <v>9</v>
      </c>
      <c r="S1779" s="24">
        <v>0</v>
      </c>
      <c r="T1779" s="25">
        <v>0</v>
      </c>
      <c r="U1779" s="25">
        <v>0</v>
      </c>
      <c r="V1779" s="18">
        <v>16515</v>
      </c>
      <c r="W1779" s="19">
        <v>196713</v>
      </c>
      <c r="X1779" s="19">
        <v>1685</v>
      </c>
    </row>
    <row r="1780" spans="1:24" x14ac:dyDescent="0.2">
      <c r="A1780" s="15">
        <v>2022</v>
      </c>
      <c r="B1780" s="16">
        <v>57037</v>
      </c>
      <c r="C1780" s="17" t="s">
        <v>1431</v>
      </c>
      <c r="D1780" s="15" t="s">
        <v>39</v>
      </c>
      <c r="E1780" s="17" t="s">
        <v>40</v>
      </c>
      <c r="F1780" s="15" t="s">
        <v>25</v>
      </c>
      <c r="G1780" s="17" t="s">
        <v>510</v>
      </c>
      <c r="H1780" s="17" t="s">
        <v>41</v>
      </c>
      <c r="I1780" s="17" t="s">
        <v>32</v>
      </c>
      <c r="J1780" s="18">
        <v>457</v>
      </c>
      <c r="K1780" s="19">
        <v>3145</v>
      </c>
      <c r="L1780" s="19">
        <v>389</v>
      </c>
      <c r="M1780" s="20">
        <v>142</v>
      </c>
      <c r="N1780" s="21">
        <v>1338</v>
      </c>
      <c r="O1780" s="21">
        <v>27</v>
      </c>
      <c r="P1780" s="22">
        <v>11014</v>
      </c>
      <c r="Q1780" s="23">
        <v>181238</v>
      </c>
      <c r="R1780" s="23">
        <v>5</v>
      </c>
      <c r="S1780" s="24">
        <v>0</v>
      </c>
      <c r="T1780" s="25">
        <v>0</v>
      </c>
      <c r="U1780" s="25">
        <v>0</v>
      </c>
      <c r="V1780" s="18">
        <v>11613</v>
      </c>
      <c r="W1780" s="19">
        <v>185721</v>
      </c>
      <c r="X1780" s="19">
        <v>421</v>
      </c>
    </row>
    <row r="1781" spans="1:24" x14ac:dyDescent="0.2">
      <c r="A1781" s="15">
        <v>2022</v>
      </c>
      <c r="B1781" s="16">
        <v>57037</v>
      </c>
      <c r="C1781" s="17" t="s">
        <v>1431</v>
      </c>
      <c r="D1781" s="15" t="s">
        <v>39</v>
      </c>
      <c r="E1781" s="17" t="s">
        <v>40</v>
      </c>
      <c r="F1781" s="15" t="s">
        <v>25</v>
      </c>
      <c r="G1781" s="17" t="s">
        <v>160</v>
      </c>
      <c r="H1781" s="17" t="s">
        <v>41</v>
      </c>
      <c r="I1781" s="17" t="s">
        <v>32</v>
      </c>
      <c r="J1781" s="18">
        <v>2385</v>
      </c>
      <c r="K1781" s="19">
        <v>17377</v>
      </c>
      <c r="L1781" s="19">
        <v>1607</v>
      </c>
      <c r="M1781" s="20">
        <v>0</v>
      </c>
      <c r="N1781" s="21">
        <v>0</v>
      </c>
      <c r="O1781" s="21">
        <v>0</v>
      </c>
      <c r="P1781" s="22">
        <v>5109</v>
      </c>
      <c r="Q1781" s="23">
        <v>69185</v>
      </c>
      <c r="R1781" s="23">
        <v>23</v>
      </c>
      <c r="S1781" s="24">
        <v>0</v>
      </c>
      <c r="T1781" s="25">
        <v>0</v>
      </c>
      <c r="U1781" s="25">
        <v>0</v>
      </c>
      <c r="V1781" s="18">
        <v>7494</v>
      </c>
      <c r="W1781" s="19">
        <v>86562</v>
      </c>
      <c r="X1781" s="19">
        <v>1630</v>
      </c>
    </row>
    <row r="1782" spans="1:24" x14ac:dyDescent="0.2">
      <c r="A1782" s="15">
        <v>2022</v>
      </c>
      <c r="B1782" s="16">
        <v>57037</v>
      </c>
      <c r="C1782" s="17" t="s">
        <v>1431</v>
      </c>
      <c r="D1782" s="15" t="s">
        <v>39</v>
      </c>
      <c r="E1782" s="17" t="s">
        <v>40</v>
      </c>
      <c r="F1782" s="15" t="s">
        <v>25</v>
      </c>
      <c r="G1782" s="17" t="s">
        <v>124</v>
      </c>
      <c r="H1782" s="17" t="s">
        <v>41</v>
      </c>
      <c r="I1782" s="17" t="s">
        <v>32</v>
      </c>
      <c r="J1782" s="18">
        <v>120007</v>
      </c>
      <c r="K1782" s="19">
        <v>964712</v>
      </c>
      <c r="L1782" s="19">
        <v>114251</v>
      </c>
      <c r="M1782" s="20">
        <v>122</v>
      </c>
      <c r="N1782" s="21">
        <v>1204</v>
      </c>
      <c r="O1782" s="21">
        <v>73</v>
      </c>
      <c r="P1782" s="22">
        <v>4386.6000000000004</v>
      </c>
      <c r="Q1782" s="23">
        <v>73907</v>
      </c>
      <c r="R1782" s="23">
        <v>45</v>
      </c>
      <c r="S1782" s="24">
        <v>0</v>
      </c>
      <c r="T1782" s="25">
        <v>0</v>
      </c>
      <c r="U1782" s="25">
        <v>0</v>
      </c>
      <c r="V1782" s="18">
        <v>124515.6</v>
      </c>
      <c r="W1782" s="19">
        <v>1039823</v>
      </c>
      <c r="X1782" s="19">
        <v>114369</v>
      </c>
    </row>
    <row r="1783" spans="1:24" x14ac:dyDescent="0.2">
      <c r="A1783" s="15">
        <v>2022</v>
      </c>
      <c r="B1783" s="16">
        <v>57037</v>
      </c>
      <c r="C1783" s="17" t="s">
        <v>1431</v>
      </c>
      <c r="D1783" s="15" t="s">
        <v>39</v>
      </c>
      <c r="E1783" s="17" t="s">
        <v>40</v>
      </c>
      <c r="F1783" s="15" t="s">
        <v>25</v>
      </c>
      <c r="G1783" s="17" t="s">
        <v>203</v>
      </c>
      <c r="H1783" s="17" t="s">
        <v>41</v>
      </c>
      <c r="I1783" s="17" t="s">
        <v>136</v>
      </c>
      <c r="J1783" s="18">
        <v>49859</v>
      </c>
      <c r="K1783" s="19">
        <v>267755</v>
      </c>
      <c r="L1783" s="19">
        <v>38687</v>
      </c>
      <c r="M1783" s="20">
        <v>3717</v>
      </c>
      <c r="N1783" s="21">
        <v>19851</v>
      </c>
      <c r="O1783" s="21">
        <v>1136</v>
      </c>
      <c r="P1783" s="22">
        <v>8935</v>
      </c>
      <c r="Q1783" s="23">
        <v>97128</v>
      </c>
      <c r="R1783" s="23">
        <v>12</v>
      </c>
      <c r="S1783" s="24">
        <v>0</v>
      </c>
      <c r="T1783" s="25">
        <v>0</v>
      </c>
      <c r="U1783" s="25">
        <v>0</v>
      </c>
      <c r="V1783" s="18">
        <v>62511</v>
      </c>
      <c r="W1783" s="19">
        <v>384734</v>
      </c>
      <c r="X1783" s="19">
        <v>39835</v>
      </c>
    </row>
    <row r="1784" spans="1:24" x14ac:dyDescent="0.2">
      <c r="A1784" s="15">
        <v>2022</v>
      </c>
      <c r="B1784" s="16">
        <v>57037</v>
      </c>
      <c r="C1784" s="17" t="s">
        <v>1431</v>
      </c>
      <c r="D1784" s="15" t="s">
        <v>39</v>
      </c>
      <c r="E1784" s="17" t="s">
        <v>40</v>
      </c>
      <c r="F1784" s="15" t="s">
        <v>25</v>
      </c>
      <c r="G1784" s="17" t="s">
        <v>30</v>
      </c>
      <c r="H1784" s="17" t="s">
        <v>41</v>
      </c>
      <c r="I1784" s="17" t="s">
        <v>32</v>
      </c>
      <c r="J1784" s="18">
        <v>34958</v>
      </c>
      <c r="K1784" s="19">
        <v>248267</v>
      </c>
      <c r="L1784" s="19">
        <v>21601</v>
      </c>
      <c r="M1784" s="20">
        <v>720</v>
      </c>
      <c r="N1784" s="21">
        <v>5559</v>
      </c>
      <c r="O1784" s="21">
        <v>210</v>
      </c>
      <c r="P1784" s="22">
        <v>10969</v>
      </c>
      <c r="Q1784" s="23">
        <v>164758</v>
      </c>
      <c r="R1784" s="23">
        <v>87</v>
      </c>
      <c r="S1784" s="24">
        <v>0</v>
      </c>
      <c r="T1784" s="25">
        <v>0</v>
      </c>
      <c r="U1784" s="25">
        <v>0</v>
      </c>
      <c r="V1784" s="18">
        <v>46647</v>
      </c>
      <c r="W1784" s="19">
        <v>418584</v>
      </c>
      <c r="X1784" s="19">
        <v>21898</v>
      </c>
    </row>
    <row r="1785" spans="1:24" x14ac:dyDescent="0.2">
      <c r="A1785" s="15">
        <v>2022</v>
      </c>
      <c r="B1785" s="16">
        <v>57037</v>
      </c>
      <c r="C1785" s="17" t="s">
        <v>1431</v>
      </c>
      <c r="D1785" s="15" t="s">
        <v>39</v>
      </c>
      <c r="E1785" s="17" t="s">
        <v>40</v>
      </c>
      <c r="F1785" s="15" t="s">
        <v>25</v>
      </c>
      <c r="G1785" s="17" t="s">
        <v>122</v>
      </c>
      <c r="H1785" s="17" t="s">
        <v>41</v>
      </c>
      <c r="I1785" s="17" t="s">
        <v>32</v>
      </c>
      <c r="J1785" s="18">
        <v>20657</v>
      </c>
      <c r="K1785" s="19">
        <v>136703</v>
      </c>
      <c r="L1785" s="19">
        <v>13704</v>
      </c>
      <c r="M1785" s="20">
        <v>1206</v>
      </c>
      <c r="N1785" s="21">
        <v>9133</v>
      </c>
      <c r="O1785" s="21">
        <v>161</v>
      </c>
      <c r="P1785" s="22">
        <v>13027</v>
      </c>
      <c r="Q1785" s="23">
        <v>177265</v>
      </c>
      <c r="R1785" s="23">
        <v>18</v>
      </c>
      <c r="S1785" s="24">
        <v>0</v>
      </c>
      <c r="T1785" s="25">
        <v>0</v>
      </c>
      <c r="U1785" s="25">
        <v>0</v>
      </c>
      <c r="V1785" s="18">
        <v>34890</v>
      </c>
      <c r="W1785" s="19">
        <v>323101</v>
      </c>
      <c r="X1785" s="19">
        <v>13883</v>
      </c>
    </row>
    <row r="1786" spans="1:24" x14ac:dyDescent="0.2">
      <c r="A1786" s="15">
        <v>2022</v>
      </c>
      <c r="B1786" s="16">
        <v>57037</v>
      </c>
      <c r="C1786" s="17" t="s">
        <v>1431</v>
      </c>
      <c r="D1786" s="15" t="s">
        <v>39</v>
      </c>
      <c r="E1786" s="17" t="s">
        <v>40</v>
      </c>
      <c r="F1786" s="15" t="s">
        <v>25</v>
      </c>
      <c r="G1786" s="17" t="s">
        <v>42</v>
      </c>
      <c r="H1786" s="17" t="s">
        <v>41</v>
      </c>
      <c r="I1786" s="17" t="s">
        <v>43</v>
      </c>
      <c r="J1786" s="18">
        <v>15210</v>
      </c>
      <c r="K1786" s="19">
        <v>133307</v>
      </c>
      <c r="L1786" s="19">
        <v>15565</v>
      </c>
      <c r="M1786" s="20">
        <v>0</v>
      </c>
      <c r="N1786" s="21">
        <v>0</v>
      </c>
      <c r="O1786" s="21">
        <v>0</v>
      </c>
      <c r="P1786" s="22">
        <v>18842</v>
      </c>
      <c r="Q1786" s="23">
        <v>237652</v>
      </c>
      <c r="R1786" s="23">
        <v>22</v>
      </c>
      <c r="S1786" s="24">
        <v>0</v>
      </c>
      <c r="T1786" s="25">
        <v>0</v>
      </c>
      <c r="U1786" s="25">
        <v>0</v>
      </c>
      <c r="V1786" s="18">
        <v>34052</v>
      </c>
      <c r="W1786" s="19">
        <v>370959</v>
      </c>
      <c r="X1786" s="19">
        <v>15587</v>
      </c>
    </row>
    <row r="1787" spans="1:24" x14ac:dyDescent="0.2">
      <c r="A1787" s="15">
        <v>2022</v>
      </c>
      <c r="B1787" s="16">
        <v>57037</v>
      </c>
      <c r="C1787" s="17" t="s">
        <v>1431</v>
      </c>
      <c r="D1787" s="15" t="s">
        <v>39</v>
      </c>
      <c r="E1787" s="17" t="s">
        <v>40</v>
      </c>
      <c r="F1787" s="15" t="s">
        <v>25</v>
      </c>
      <c r="G1787" s="17" t="s">
        <v>161</v>
      </c>
      <c r="H1787" s="17" t="s">
        <v>41</v>
      </c>
      <c r="I1787" s="17" t="s">
        <v>32</v>
      </c>
      <c r="J1787" s="18">
        <v>95205</v>
      </c>
      <c r="K1787" s="19">
        <v>905943</v>
      </c>
      <c r="L1787" s="19">
        <v>85370</v>
      </c>
      <c r="M1787" s="20">
        <v>208</v>
      </c>
      <c r="N1787" s="21">
        <v>1802</v>
      </c>
      <c r="O1787" s="21">
        <v>53</v>
      </c>
      <c r="P1787" s="22">
        <v>17905</v>
      </c>
      <c r="Q1787" s="23">
        <v>470351</v>
      </c>
      <c r="R1787" s="23">
        <v>6</v>
      </c>
      <c r="S1787" s="24">
        <v>0</v>
      </c>
      <c r="T1787" s="25">
        <v>0</v>
      </c>
      <c r="U1787" s="25">
        <v>0</v>
      </c>
      <c r="V1787" s="18">
        <v>113318</v>
      </c>
      <c r="W1787" s="19">
        <v>1378096</v>
      </c>
      <c r="X1787" s="19">
        <v>85429</v>
      </c>
    </row>
    <row r="1788" spans="1:24" x14ac:dyDescent="0.2">
      <c r="A1788" s="15">
        <v>2022</v>
      </c>
      <c r="B1788" s="16">
        <v>57037</v>
      </c>
      <c r="C1788" s="17" t="s">
        <v>1431</v>
      </c>
      <c r="D1788" s="15" t="s">
        <v>39</v>
      </c>
      <c r="E1788" s="17" t="s">
        <v>40</v>
      </c>
      <c r="F1788" s="15" t="s">
        <v>25</v>
      </c>
      <c r="G1788" s="17" t="s">
        <v>44</v>
      </c>
      <c r="H1788" s="17" t="s">
        <v>41</v>
      </c>
      <c r="I1788" s="17" t="s">
        <v>32</v>
      </c>
      <c r="J1788" s="18">
        <v>205772</v>
      </c>
      <c r="K1788" s="19">
        <v>1653613</v>
      </c>
      <c r="L1788" s="19">
        <v>155700</v>
      </c>
      <c r="M1788" s="20">
        <v>6616</v>
      </c>
      <c r="N1788" s="21">
        <v>55494</v>
      </c>
      <c r="O1788" s="21">
        <v>3267</v>
      </c>
      <c r="P1788" s="22">
        <v>26736</v>
      </c>
      <c r="Q1788" s="23">
        <v>381240</v>
      </c>
      <c r="R1788" s="23">
        <v>146</v>
      </c>
      <c r="S1788" s="24">
        <v>0</v>
      </c>
      <c r="T1788" s="25">
        <v>0</v>
      </c>
      <c r="U1788" s="25">
        <v>0</v>
      </c>
      <c r="V1788" s="18">
        <v>239124</v>
      </c>
      <c r="W1788" s="19">
        <v>2090347</v>
      </c>
      <c r="X1788" s="19">
        <v>159113</v>
      </c>
    </row>
    <row r="1789" spans="1:24" x14ac:dyDescent="0.2">
      <c r="A1789" s="15">
        <v>2022</v>
      </c>
      <c r="B1789" s="16">
        <v>57067</v>
      </c>
      <c r="C1789" s="17" t="s">
        <v>1432</v>
      </c>
      <c r="D1789" s="15" t="s">
        <v>39</v>
      </c>
      <c r="E1789" s="17" t="s">
        <v>40</v>
      </c>
      <c r="F1789" s="15" t="s">
        <v>25</v>
      </c>
      <c r="G1789" s="17" t="s">
        <v>201</v>
      </c>
      <c r="H1789" s="17" t="s">
        <v>41</v>
      </c>
      <c r="I1789" s="17" t="s">
        <v>136</v>
      </c>
      <c r="J1789" s="18">
        <v>158.19999999999999</v>
      </c>
      <c r="K1789" s="19">
        <v>1722</v>
      </c>
      <c r="L1789" s="19">
        <v>183</v>
      </c>
      <c r="M1789" s="20">
        <v>378.9</v>
      </c>
      <c r="N1789" s="21">
        <v>2731</v>
      </c>
      <c r="O1789" s="21">
        <v>106</v>
      </c>
      <c r="P1789" s="22">
        <v>0</v>
      </c>
      <c r="Q1789" s="23">
        <v>0</v>
      </c>
      <c r="R1789" s="23">
        <v>0</v>
      </c>
      <c r="S1789" s="24">
        <v>0</v>
      </c>
      <c r="T1789" s="25">
        <v>0</v>
      </c>
      <c r="U1789" s="25">
        <v>0</v>
      </c>
      <c r="V1789" s="18">
        <v>537.1</v>
      </c>
      <c r="W1789" s="19">
        <v>4453</v>
      </c>
      <c r="X1789" s="19">
        <v>289</v>
      </c>
    </row>
    <row r="1790" spans="1:24" x14ac:dyDescent="0.2">
      <c r="A1790" s="15">
        <v>2022</v>
      </c>
      <c r="B1790" s="16">
        <v>57067</v>
      </c>
      <c r="C1790" s="17" t="s">
        <v>1432</v>
      </c>
      <c r="D1790" s="15" t="s">
        <v>39</v>
      </c>
      <c r="E1790" s="17" t="s">
        <v>40</v>
      </c>
      <c r="F1790" s="15" t="s">
        <v>25</v>
      </c>
      <c r="G1790" s="17" t="s">
        <v>510</v>
      </c>
      <c r="H1790" s="17" t="s">
        <v>41</v>
      </c>
      <c r="I1790" s="17" t="s">
        <v>32</v>
      </c>
      <c r="J1790" s="18">
        <v>32.799999999999997</v>
      </c>
      <c r="K1790" s="19">
        <v>430</v>
      </c>
      <c r="L1790" s="19">
        <v>43</v>
      </c>
      <c r="M1790" s="20">
        <v>0</v>
      </c>
      <c r="N1790" s="21">
        <v>0</v>
      </c>
      <c r="O1790" s="21">
        <v>0</v>
      </c>
      <c r="P1790" s="22">
        <v>0</v>
      </c>
      <c r="Q1790" s="23">
        <v>0</v>
      </c>
      <c r="R1790" s="23">
        <v>0</v>
      </c>
      <c r="S1790" s="24">
        <v>0</v>
      </c>
      <c r="T1790" s="25">
        <v>0</v>
      </c>
      <c r="U1790" s="25">
        <v>0</v>
      </c>
      <c r="V1790" s="18">
        <v>32.799999999999997</v>
      </c>
      <c r="W1790" s="19">
        <v>430</v>
      </c>
      <c r="X1790" s="19">
        <v>43</v>
      </c>
    </row>
    <row r="1791" spans="1:24" x14ac:dyDescent="0.2">
      <c r="A1791" s="15">
        <v>2022</v>
      </c>
      <c r="B1791" s="16">
        <v>57067</v>
      </c>
      <c r="C1791" s="17" t="s">
        <v>1432</v>
      </c>
      <c r="D1791" s="15" t="s">
        <v>39</v>
      </c>
      <c r="E1791" s="17" t="s">
        <v>40</v>
      </c>
      <c r="F1791" s="15" t="s">
        <v>25</v>
      </c>
      <c r="G1791" s="17" t="s">
        <v>160</v>
      </c>
      <c r="H1791" s="17" t="s">
        <v>41</v>
      </c>
      <c r="I1791" s="17" t="s">
        <v>32</v>
      </c>
      <c r="J1791" s="18">
        <v>22.5</v>
      </c>
      <c r="K1791" s="19">
        <v>120</v>
      </c>
      <c r="L1791" s="19">
        <v>15</v>
      </c>
      <c r="M1791" s="20">
        <v>48.1</v>
      </c>
      <c r="N1791" s="21">
        <v>273</v>
      </c>
      <c r="O1791" s="21">
        <v>5</v>
      </c>
      <c r="P1791" s="22">
        <v>0</v>
      </c>
      <c r="Q1791" s="23">
        <v>0</v>
      </c>
      <c r="R1791" s="23">
        <v>0</v>
      </c>
      <c r="S1791" s="24">
        <v>0</v>
      </c>
      <c r="T1791" s="25">
        <v>0</v>
      </c>
      <c r="U1791" s="25">
        <v>0</v>
      </c>
      <c r="V1791" s="18">
        <v>70.599999999999994</v>
      </c>
      <c r="W1791" s="19">
        <v>393</v>
      </c>
      <c r="X1791" s="19">
        <v>20</v>
      </c>
    </row>
    <row r="1792" spans="1:24" x14ac:dyDescent="0.2">
      <c r="A1792" s="15">
        <v>2022</v>
      </c>
      <c r="B1792" s="16">
        <v>57067</v>
      </c>
      <c r="C1792" s="17" t="s">
        <v>1432</v>
      </c>
      <c r="D1792" s="15" t="s">
        <v>39</v>
      </c>
      <c r="E1792" s="17" t="s">
        <v>40</v>
      </c>
      <c r="F1792" s="15" t="s">
        <v>25</v>
      </c>
      <c r="G1792" s="17" t="s">
        <v>124</v>
      </c>
      <c r="H1792" s="17" t="s">
        <v>41</v>
      </c>
      <c r="I1792" s="17" t="s">
        <v>32</v>
      </c>
      <c r="J1792" s="18">
        <v>1586</v>
      </c>
      <c r="K1792" s="19">
        <v>9048</v>
      </c>
      <c r="L1792" s="19">
        <v>1637</v>
      </c>
      <c r="M1792" s="20">
        <v>315.2</v>
      </c>
      <c r="N1792" s="21">
        <v>2181</v>
      </c>
      <c r="O1792" s="21">
        <v>64</v>
      </c>
      <c r="P1792" s="22">
        <v>0</v>
      </c>
      <c r="Q1792" s="23">
        <v>0</v>
      </c>
      <c r="R1792" s="23">
        <v>0</v>
      </c>
      <c r="S1792" s="24">
        <v>0</v>
      </c>
      <c r="T1792" s="25">
        <v>0</v>
      </c>
      <c r="U1792" s="25">
        <v>0</v>
      </c>
      <c r="V1792" s="18">
        <v>1901.2</v>
      </c>
      <c r="W1792" s="19">
        <v>11229</v>
      </c>
      <c r="X1792" s="19">
        <v>1701</v>
      </c>
    </row>
    <row r="1793" spans="1:24" x14ac:dyDescent="0.2">
      <c r="A1793" s="15">
        <v>2022</v>
      </c>
      <c r="B1793" s="16">
        <v>57067</v>
      </c>
      <c r="C1793" s="17" t="s">
        <v>1432</v>
      </c>
      <c r="D1793" s="15" t="s">
        <v>39</v>
      </c>
      <c r="E1793" s="17" t="s">
        <v>40</v>
      </c>
      <c r="F1793" s="15" t="s">
        <v>25</v>
      </c>
      <c r="G1793" s="17" t="s">
        <v>203</v>
      </c>
      <c r="H1793" s="17" t="s">
        <v>41</v>
      </c>
      <c r="I1793" s="17" t="s">
        <v>136</v>
      </c>
      <c r="J1793" s="18">
        <v>5144.3</v>
      </c>
      <c r="K1793" s="19">
        <v>26075</v>
      </c>
      <c r="L1793" s="19">
        <v>3494</v>
      </c>
      <c r="M1793" s="20">
        <v>2634.1</v>
      </c>
      <c r="N1793" s="21">
        <v>13354</v>
      </c>
      <c r="O1793" s="21">
        <v>484</v>
      </c>
      <c r="P1793" s="22">
        <v>0</v>
      </c>
      <c r="Q1793" s="23">
        <v>0</v>
      </c>
      <c r="R1793" s="23">
        <v>0</v>
      </c>
      <c r="S1793" s="24">
        <v>0</v>
      </c>
      <c r="T1793" s="25">
        <v>0</v>
      </c>
      <c r="U1793" s="25">
        <v>0</v>
      </c>
      <c r="V1793" s="18">
        <v>7778.4</v>
      </c>
      <c r="W1793" s="19">
        <v>39429</v>
      </c>
      <c r="X1793" s="19">
        <v>3978</v>
      </c>
    </row>
    <row r="1794" spans="1:24" x14ac:dyDescent="0.2">
      <c r="A1794" s="15">
        <v>2022</v>
      </c>
      <c r="B1794" s="16">
        <v>57067</v>
      </c>
      <c r="C1794" s="17" t="s">
        <v>1432</v>
      </c>
      <c r="D1794" s="15" t="s">
        <v>39</v>
      </c>
      <c r="E1794" s="17" t="s">
        <v>40</v>
      </c>
      <c r="F1794" s="15" t="s">
        <v>25</v>
      </c>
      <c r="G1794" s="17" t="s">
        <v>30</v>
      </c>
      <c r="H1794" s="17" t="s">
        <v>41</v>
      </c>
      <c r="I1794" s="17" t="s">
        <v>32</v>
      </c>
      <c r="J1794" s="18">
        <v>691.1</v>
      </c>
      <c r="K1794" s="19">
        <v>3934</v>
      </c>
      <c r="L1794" s="19">
        <v>391</v>
      </c>
      <c r="M1794" s="20">
        <v>919.9</v>
      </c>
      <c r="N1794" s="21">
        <v>6849</v>
      </c>
      <c r="O1794" s="21">
        <v>169</v>
      </c>
      <c r="P1794" s="22">
        <v>0</v>
      </c>
      <c r="Q1794" s="23">
        <v>0</v>
      </c>
      <c r="R1794" s="23">
        <v>0</v>
      </c>
      <c r="S1794" s="24">
        <v>0</v>
      </c>
      <c r="T1794" s="25">
        <v>0</v>
      </c>
      <c r="U1794" s="25">
        <v>0</v>
      </c>
      <c r="V1794" s="18">
        <v>1611</v>
      </c>
      <c r="W1794" s="19">
        <v>10783</v>
      </c>
      <c r="X1794" s="19">
        <v>560</v>
      </c>
    </row>
    <row r="1795" spans="1:24" x14ac:dyDescent="0.2">
      <c r="A1795" s="15">
        <v>2022</v>
      </c>
      <c r="B1795" s="16">
        <v>57067</v>
      </c>
      <c r="C1795" s="17" t="s">
        <v>1432</v>
      </c>
      <c r="D1795" s="15" t="s">
        <v>39</v>
      </c>
      <c r="E1795" s="17" t="s">
        <v>40</v>
      </c>
      <c r="F1795" s="15" t="s">
        <v>25</v>
      </c>
      <c r="G1795" s="17" t="s">
        <v>134</v>
      </c>
      <c r="H1795" s="17" t="s">
        <v>41</v>
      </c>
      <c r="I1795" s="17" t="s">
        <v>136</v>
      </c>
      <c r="J1795" s="18">
        <v>1727.7</v>
      </c>
      <c r="K1795" s="19">
        <v>12504</v>
      </c>
      <c r="L1795" s="19">
        <v>1792</v>
      </c>
      <c r="M1795" s="20">
        <v>416</v>
      </c>
      <c r="N1795" s="21">
        <v>3106</v>
      </c>
      <c r="O1795" s="21">
        <v>37</v>
      </c>
      <c r="P1795" s="22">
        <v>0</v>
      </c>
      <c r="Q1795" s="23">
        <v>0</v>
      </c>
      <c r="R1795" s="23">
        <v>0</v>
      </c>
      <c r="S1795" s="24">
        <v>0</v>
      </c>
      <c r="T1795" s="25">
        <v>0</v>
      </c>
      <c r="U1795" s="25">
        <v>0</v>
      </c>
      <c r="V1795" s="18">
        <v>2143.6999999999998</v>
      </c>
      <c r="W1795" s="19">
        <v>15610</v>
      </c>
      <c r="X1795" s="19">
        <v>1829</v>
      </c>
    </row>
    <row r="1796" spans="1:24" x14ac:dyDescent="0.2">
      <c r="A1796" s="15">
        <v>2022</v>
      </c>
      <c r="B1796" s="16">
        <v>57067</v>
      </c>
      <c r="C1796" s="17" t="s">
        <v>1432</v>
      </c>
      <c r="D1796" s="15" t="s">
        <v>39</v>
      </c>
      <c r="E1796" s="17" t="s">
        <v>40</v>
      </c>
      <c r="F1796" s="15" t="s">
        <v>25</v>
      </c>
      <c r="G1796" s="17" t="s">
        <v>511</v>
      </c>
      <c r="H1796" s="17" t="s">
        <v>41</v>
      </c>
      <c r="I1796" s="17" t="s">
        <v>136</v>
      </c>
      <c r="J1796" s="18">
        <v>443.5</v>
      </c>
      <c r="K1796" s="19">
        <v>3794</v>
      </c>
      <c r="L1796" s="19">
        <v>618</v>
      </c>
      <c r="M1796" s="20">
        <v>4.9000000000000004</v>
      </c>
      <c r="N1796" s="21">
        <v>37</v>
      </c>
      <c r="O1796" s="21">
        <v>3</v>
      </c>
      <c r="P1796" s="22">
        <v>0</v>
      </c>
      <c r="Q1796" s="23">
        <v>0</v>
      </c>
      <c r="R1796" s="23">
        <v>0</v>
      </c>
      <c r="S1796" s="24">
        <v>0</v>
      </c>
      <c r="T1796" s="25">
        <v>0</v>
      </c>
      <c r="U1796" s="25">
        <v>0</v>
      </c>
      <c r="V1796" s="18">
        <v>448.4</v>
      </c>
      <c r="W1796" s="19">
        <v>3831</v>
      </c>
      <c r="X1796" s="19">
        <v>621</v>
      </c>
    </row>
    <row r="1797" spans="1:24" x14ac:dyDescent="0.2">
      <c r="A1797" s="15">
        <v>2022</v>
      </c>
      <c r="B1797" s="16">
        <v>57067</v>
      </c>
      <c r="C1797" s="17" t="s">
        <v>1432</v>
      </c>
      <c r="D1797" s="15" t="s">
        <v>39</v>
      </c>
      <c r="E1797" s="17" t="s">
        <v>40</v>
      </c>
      <c r="F1797" s="15" t="s">
        <v>25</v>
      </c>
      <c r="G1797" s="17" t="s">
        <v>122</v>
      </c>
      <c r="H1797" s="17" t="s">
        <v>41</v>
      </c>
      <c r="I1797" s="17" t="s">
        <v>32</v>
      </c>
      <c r="J1797" s="18">
        <v>199.9</v>
      </c>
      <c r="K1797" s="19">
        <v>1771</v>
      </c>
      <c r="L1797" s="19">
        <v>273</v>
      </c>
      <c r="M1797" s="20">
        <v>31</v>
      </c>
      <c r="N1797" s="21">
        <v>268</v>
      </c>
      <c r="O1797" s="21">
        <v>8</v>
      </c>
      <c r="P1797" s="22">
        <v>0</v>
      </c>
      <c r="Q1797" s="23">
        <v>0</v>
      </c>
      <c r="R1797" s="23">
        <v>0</v>
      </c>
      <c r="S1797" s="24">
        <v>0</v>
      </c>
      <c r="T1797" s="25">
        <v>0</v>
      </c>
      <c r="U1797" s="25">
        <v>0</v>
      </c>
      <c r="V1797" s="18">
        <v>230.9</v>
      </c>
      <c r="W1797" s="19">
        <v>2039</v>
      </c>
      <c r="X1797" s="19">
        <v>281</v>
      </c>
    </row>
    <row r="1798" spans="1:24" x14ac:dyDescent="0.2">
      <c r="A1798" s="15">
        <v>2022</v>
      </c>
      <c r="B1798" s="16">
        <v>57067</v>
      </c>
      <c r="C1798" s="17" t="s">
        <v>1432</v>
      </c>
      <c r="D1798" s="15" t="s">
        <v>39</v>
      </c>
      <c r="E1798" s="17" t="s">
        <v>40</v>
      </c>
      <c r="F1798" s="15" t="s">
        <v>25</v>
      </c>
      <c r="G1798" s="17" t="s">
        <v>42</v>
      </c>
      <c r="H1798" s="17" t="s">
        <v>41</v>
      </c>
      <c r="I1798" s="17" t="s">
        <v>43</v>
      </c>
      <c r="J1798" s="18">
        <v>27.5</v>
      </c>
      <c r="K1798" s="19">
        <v>369</v>
      </c>
      <c r="L1798" s="19">
        <v>40</v>
      </c>
      <c r="M1798" s="20">
        <v>134.4</v>
      </c>
      <c r="N1798" s="21">
        <v>2047</v>
      </c>
      <c r="O1798" s="21">
        <v>65</v>
      </c>
      <c r="P1798" s="22">
        <v>0</v>
      </c>
      <c r="Q1798" s="23">
        <v>0</v>
      </c>
      <c r="R1798" s="23">
        <v>0</v>
      </c>
      <c r="S1798" s="24">
        <v>0</v>
      </c>
      <c r="T1798" s="25">
        <v>0</v>
      </c>
      <c r="U1798" s="25">
        <v>0</v>
      </c>
      <c r="V1798" s="18">
        <v>161.9</v>
      </c>
      <c r="W1798" s="19">
        <v>2416</v>
      </c>
      <c r="X1798" s="19">
        <v>105</v>
      </c>
    </row>
    <row r="1799" spans="1:24" x14ac:dyDescent="0.2">
      <c r="A1799" s="15">
        <v>2022</v>
      </c>
      <c r="B1799" s="16">
        <v>57067</v>
      </c>
      <c r="C1799" s="17" t="s">
        <v>1432</v>
      </c>
      <c r="D1799" s="15" t="s">
        <v>39</v>
      </c>
      <c r="E1799" s="17" t="s">
        <v>40</v>
      </c>
      <c r="F1799" s="15" t="s">
        <v>25</v>
      </c>
      <c r="G1799" s="17" t="s">
        <v>161</v>
      </c>
      <c r="H1799" s="17" t="s">
        <v>41</v>
      </c>
      <c r="I1799" s="17" t="s">
        <v>32</v>
      </c>
      <c r="J1799" s="18">
        <v>1231.5999999999999</v>
      </c>
      <c r="K1799" s="19">
        <v>8042</v>
      </c>
      <c r="L1799" s="19">
        <v>1111</v>
      </c>
      <c r="M1799" s="20">
        <v>138.80000000000001</v>
      </c>
      <c r="N1799" s="21">
        <v>1267</v>
      </c>
      <c r="O1799" s="21">
        <v>31</v>
      </c>
      <c r="P1799" s="22">
        <v>0</v>
      </c>
      <c r="Q1799" s="23">
        <v>0</v>
      </c>
      <c r="R1799" s="23">
        <v>0</v>
      </c>
      <c r="S1799" s="24">
        <v>0</v>
      </c>
      <c r="T1799" s="25">
        <v>0</v>
      </c>
      <c r="U1799" s="25">
        <v>0</v>
      </c>
      <c r="V1799" s="18">
        <v>1370.4</v>
      </c>
      <c r="W1799" s="19">
        <v>9309</v>
      </c>
      <c r="X1799" s="19">
        <v>1142</v>
      </c>
    </row>
    <row r="1800" spans="1:24" x14ac:dyDescent="0.2">
      <c r="A1800" s="15">
        <v>2022</v>
      </c>
      <c r="B1800" s="16">
        <v>57067</v>
      </c>
      <c r="C1800" s="17" t="s">
        <v>1432</v>
      </c>
      <c r="D1800" s="15" t="s">
        <v>39</v>
      </c>
      <c r="E1800" s="17" t="s">
        <v>40</v>
      </c>
      <c r="F1800" s="15" t="s">
        <v>25</v>
      </c>
      <c r="G1800" s="17" t="s">
        <v>44</v>
      </c>
      <c r="H1800" s="17" t="s">
        <v>41</v>
      </c>
      <c r="I1800" s="17" t="s">
        <v>32</v>
      </c>
      <c r="J1800" s="18">
        <v>7469</v>
      </c>
      <c r="K1800" s="19">
        <v>50849</v>
      </c>
      <c r="L1800" s="19">
        <v>6087</v>
      </c>
      <c r="M1800" s="20">
        <v>2323.6999999999998</v>
      </c>
      <c r="N1800" s="21">
        <v>15629</v>
      </c>
      <c r="O1800" s="21">
        <v>609</v>
      </c>
      <c r="P1800" s="22">
        <v>0</v>
      </c>
      <c r="Q1800" s="23">
        <v>0</v>
      </c>
      <c r="R1800" s="23">
        <v>0</v>
      </c>
      <c r="S1800" s="24">
        <v>0</v>
      </c>
      <c r="T1800" s="25">
        <v>0</v>
      </c>
      <c r="U1800" s="25">
        <v>0</v>
      </c>
      <c r="V1800" s="18">
        <v>9792.7000000000007</v>
      </c>
      <c r="W1800" s="19">
        <v>66478</v>
      </c>
      <c r="X1800" s="19">
        <v>6696</v>
      </c>
    </row>
    <row r="1801" spans="1:24" x14ac:dyDescent="0.2">
      <c r="A1801" s="15">
        <v>2022</v>
      </c>
      <c r="B1801" s="16">
        <v>57067</v>
      </c>
      <c r="C1801" s="17" t="s">
        <v>1432</v>
      </c>
      <c r="D1801" s="15" t="s">
        <v>39</v>
      </c>
      <c r="E1801" s="17" t="s">
        <v>40</v>
      </c>
      <c r="F1801" s="15" t="s">
        <v>25</v>
      </c>
      <c r="G1801" s="17" t="s">
        <v>180</v>
      </c>
      <c r="H1801" s="17" t="s">
        <v>41</v>
      </c>
      <c r="I1801" s="17" t="s">
        <v>136</v>
      </c>
      <c r="J1801" s="18">
        <v>188.4</v>
      </c>
      <c r="K1801" s="19">
        <v>1873</v>
      </c>
      <c r="L1801" s="19">
        <v>354</v>
      </c>
      <c r="M1801" s="20">
        <v>8.8000000000000007</v>
      </c>
      <c r="N1801" s="21">
        <v>78</v>
      </c>
      <c r="O1801" s="21">
        <v>2</v>
      </c>
      <c r="P1801" s="22">
        <v>0</v>
      </c>
      <c r="Q1801" s="23">
        <v>0</v>
      </c>
      <c r="R1801" s="23">
        <v>0</v>
      </c>
      <c r="S1801" s="24">
        <v>0</v>
      </c>
      <c r="T1801" s="25">
        <v>0</v>
      </c>
      <c r="U1801" s="25">
        <v>0</v>
      </c>
      <c r="V1801" s="18">
        <v>197.2</v>
      </c>
      <c r="W1801" s="19">
        <v>1951</v>
      </c>
      <c r="X1801" s="19">
        <v>356</v>
      </c>
    </row>
    <row r="1802" spans="1:24" x14ac:dyDescent="0.2">
      <c r="A1802" s="15">
        <v>2022</v>
      </c>
      <c r="B1802" s="16">
        <v>57067</v>
      </c>
      <c r="C1802" s="17" t="s">
        <v>1432</v>
      </c>
      <c r="D1802" s="15" t="s">
        <v>91</v>
      </c>
      <c r="E1802" s="17" t="s">
        <v>24</v>
      </c>
      <c r="F1802" s="15" t="s">
        <v>25</v>
      </c>
      <c r="G1802" s="17" t="s">
        <v>92</v>
      </c>
      <c r="H1802" s="17" t="s">
        <v>41</v>
      </c>
      <c r="I1802" s="17" t="s">
        <v>93</v>
      </c>
      <c r="J1802" s="18">
        <v>18881.7</v>
      </c>
      <c r="K1802" s="19">
        <v>151900</v>
      </c>
      <c r="L1802" s="19">
        <v>10731</v>
      </c>
      <c r="M1802" s="20">
        <v>1159.4000000000001</v>
      </c>
      <c r="N1802" s="21">
        <v>9282</v>
      </c>
      <c r="O1802" s="21">
        <v>301</v>
      </c>
      <c r="P1802" s="22">
        <v>0</v>
      </c>
      <c r="Q1802" s="23">
        <v>0</v>
      </c>
      <c r="R1802" s="23">
        <v>0</v>
      </c>
      <c r="S1802" s="24">
        <v>0</v>
      </c>
      <c r="T1802" s="25">
        <v>0</v>
      </c>
      <c r="U1802" s="25">
        <v>0</v>
      </c>
      <c r="V1802" s="18">
        <v>20041.099999999999</v>
      </c>
      <c r="W1802" s="19">
        <v>161182</v>
      </c>
      <c r="X1802" s="19">
        <v>11032</v>
      </c>
    </row>
    <row r="1803" spans="1:24" x14ac:dyDescent="0.2">
      <c r="A1803" s="15">
        <v>2022</v>
      </c>
      <c r="B1803" s="16">
        <v>57074</v>
      </c>
      <c r="C1803" s="17" t="s">
        <v>1433</v>
      </c>
      <c r="D1803" s="15" t="s">
        <v>39</v>
      </c>
      <c r="E1803" s="17" t="s">
        <v>40</v>
      </c>
      <c r="F1803" s="15" t="s">
        <v>25</v>
      </c>
      <c r="G1803" s="17" t="s">
        <v>122</v>
      </c>
      <c r="H1803" s="17" t="s">
        <v>41</v>
      </c>
      <c r="I1803" s="17" t="s">
        <v>32</v>
      </c>
      <c r="J1803" s="18">
        <v>12736.2</v>
      </c>
      <c r="K1803" s="19">
        <v>79991</v>
      </c>
      <c r="L1803" s="19">
        <v>8651</v>
      </c>
      <c r="M1803" s="20">
        <v>3815.3</v>
      </c>
      <c r="N1803" s="21">
        <v>29127</v>
      </c>
      <c r="O1803" s="21">
        <v>1041</v>
      </c>
      <c r="P1803" s="22">
        <v>0</v>
      </c>
      <c r="Q1803" s="23">
        <v>0</v>
      </c>
      <c r="R1803" s="23">
        <v>0</v>
      </c>
      <c r="S1803" s="24">
        <v>0</v>
      </c>
      <c r="T1803" s="25">
        <v>0</v>
      </c>
      <c r="U1803" s="25">
        <v>0</v>
      </c>
      <c r="V1803" s="18">
        <v>16551.5</v>
      </c>
      <c r="W1803" s="19">
        <v>109118</v>
      </c>
      <c r="X1803" s="19">
        <v>9692</v>
      </c>
    </row>
    <row r="1804" spans="1:24" x14ac:dyDescent="0.2">
      <c r="A1804" s="15">
        <v>2022</v>
      </c>
      <c r="B1804" s="16">
        <v>57132</v>
      </c>
      <c r="C1804" s="17" t="s">
        <v>1434</v>
      </c>
      <c r="D1804" s="15" t="s">
        <v>91</v>
      </c>
      <c r="E1804" s="17" t="s">
        <v>24</v>
      </c>
      <c r="F1804" s="15" t="s">
        <v>25</v>
      </c>
      <c r="G1804" s="17" t="s">
        <v>92</v>
      </c>
      <c r="H1804" s="17" t="s">
        <v>41</v>
      </c>
      <c r="I1804" s="17" t="s">
        <v>93</v>
      </c>
      <c r="J1804" s="18">
        <v>660182</v>
      </c>
      <c r="K1804" s="19">
        <v>5251001</v>
      </c>
      <c r="L1804" s="19">
        <v>319021</v>
      </c>
      <c r="M1804" s="20">
        <v>319885</v>
      </c>
      <c r="N1804" s="21">
        <v>3223857</v>
      </c>
      <c r="O1804" s="21">
        <v>57678</v>
      </c>
      <c r="P1804" s="22">
        <v>0</v>
      </c>
      <c r="Q1804" s="23">
        <v>0</v>
      </c>
      <c r="R1804" s="23">
        <v>0</v>
      </c>
      <c r="S1804" s="24">
        <v>0</v>
      </c>
      <c r="T1804" s="25">
        <v>0</v>
      </c>
      <c r="U1804" s="25">
        <v>0</v>
      </c>
      <c r="V1804" s="18">
        <v>980067</v>
      </c>
      <c r="W1804" s="19">
        <v>8474858</v>
      </c>
      <c r="X1804" s="19">
        <v>376699</v>
      </c>
    </row>
    <row r="1805" spans="1:24" x14ac:dyDescent="0.2">
      <c r="A1805" s="15">
        <v>2022</v>
      </c>
      <c r="B1805" s="16">
        <v>57185</v>
      </c>
      <c r="C1805" s="17" t="s">
        <v>1435</v>
      </c>
      <c r="D1805" s="15" t="s">
        <v>39</v>
      </c>
      <c r="E1805" s="17" t="s">
        <v>40</v>
      </c>
      <c r="F1805" s="15" t="s">
        <v>25</v>
      </c>
      <c r="G1805" s="17" t="s">
        <v>30</v>
      </c>
      <c r="H1805" s="17" t="s">
        <v>41</v>
      </c>
      <c r="I1805" s="17" t="s">
        <v>32</v>
      </c>
      <c r="J1805" s="18">
        <v>6282</v>
      </c>
      <c r="K1805" s="19">
        <v>26298</v>
      </c>
      <c r="L1805" s="19">
        <v>3932</v>
      </c>
      <c r="M1805" s="20">
        <v>77.8</v>
      </c>
      <c r="N1805" s="21">
        <v>787</v>
      </c>
      <c r="O1805" s="21">
        <v>17</v>
      </c>
      <c r="P1805" s="22">
        <v>0</v>
      </c>
      <c r="Q1805" s="23">
        <v>0</v>
      </c>
      <c r="R1805" s="23">
        <v>0</v>
      </c>
      <c r="S1805" s="24">
        <v>0</v>
      </c>
      <c r="T1805" s="25">
        <v>0</v>
      </c>
      <c r="U1805" s="25">
        <v>0</v>
      </c>
      <c r="V1805" s="18">
        <v>6359.8</v>
      </c>
      <c r="W1805" s="19">
        <v>27085</v>
      </c>
      <c r="X1805" s="19">
        <v>3949</v>
      </c>
    </row>
    <row r="1806" spans="1:24" x14ac:dyDescent="0.2">
      <c r="A1806" s="15">
        <v>2022</v>
      </c>
      <c r="B1806" s="16">
        <v>57307</v>
      </c>
      <c r="C1806" s="17" t="s">
        <v>1436</v>
      </c>
      <c r="D1806" s="15" t="s">
        <v>39</v>
      </c>
      <c r="E1806" s="17" t="s">
        <v>40</v>
      </c>
      <c r="F1806" s="15" t="s">
        <v>25</v>
      </c>
      <c r="G1806" s="17" t="s">
        <v>124</v>
      </c>
      <c r="H1806" s="17" t="s">
        <v>41</v>
      </c>
      <c r="I1806" s="17" t="s">
        <v>32</v>
      </c>
      <c r="J1806" s="18">
        <v>590</v>
      </c>
      <c r="K1806" s="19">
        <v>3229</v>
      </c>
      <c r="L1806" s="19">
        <v>493</v>
      </c>
      <c r="M1806" s="20">
        <v>2426</v>
      </c>
      <c r="N1806" s="21">
        <v>38123</v>
      </c>
      <c r="O1806" s="21">
        <v>95</v>
      </c>
      <c r="P1806" s="22">
        <v>0</v>
      </c>
      <c r="Q1806" s="23">
        <v>0</v>
      </c>
      <c r="R1806" s="23">
        <v>0</v>
      </c>
      <c r="S1806" s="24">
        <v>0</v>
      </c>
      <c r="T1806" s="25">
        <v>0</v>
      </c>
      <c r="U1806" s="25">
        <v>0</v>
      </c>
      <c r="V1806" s="18">
        <v>3016</v>
      </c>
      <c r="W1806" s="19">
        <v>41352</v>
      </c>
      <c r="X1806" s="19">
        <v>588</v>
      </c>
    </row>
    <row r="1807" spans="1:24" x14ac:dyDescent="0.2">
      <c r="A1807" s="15">
        <v>2022</v>
      </c>
      <c r="B1807" s="16">
        <v>57307</v>
      </c>
      <c r="C1807" s="17" t="s">
        <v>1436</v>
      </c>
      <c r="D1807" s="15" t="s">
        <v>39</v>
      </c>
      <c r="E1807" s="17" t="s">
        <v>40</v>
      </c>
      <c r="F1807" s="15" t="s">
        <v>25</v>
      </c>
      <c r="G1807" s="17" t="s">
        <v>30</v>
      </c>
      <c r="H1807" s="17" t="s">
        <v>41</v>
      </c>
      <c r="I1807" s="17" t="s">
        <v>32</v>
      </c>
      <c r="J1807" s="18">
        <v>371.6</v>
      </c>
      <c r="K1807" s="19">
        <v>1865</v>
      </c>
      <c r="L1807" s="19">
        <v>187</v>
      </c>
      <c r="M1807" s="20">
        <v>2745</v>
      </c>
      <c r="N1807" s="21">
        <v>35519</v>
      </c>
      <c r="O1807" s="21">
        <v>1223</v>
      </c>
      <c r="P1807" s="22">
        <v>0</v>
      </c>
      <c r="Q1807" s="23">
        <v>0</v>
      </c>
      <c r="R1807" s="23">
        <v>0</v>
      </c>
      <c r="S1807" s="24">
        <v>0</v>
      </c>
      <c r="T1807" s="25">
        <v>0</v>
      </c>
      <c r="U1807" s="25">
        <v>0</v>
      </c>
      <c r="V1807" s="18">
        <v>3116.6</v>
      </c>
      <c r="W1807" s="19">
        <v>37384</v>
      </c>
      <c r="X1807" s="19">
        <v>1410</v>
      </c>
    </row>
    <row r="1808" spans="1:24" x14ac:dyDescent="0.2">
      <c r="A1808" s="15">
        <v>2022</v>
      </c>
      <c r="B1808" s="16">
        <v>57307</v>
      </c>
      <c r="C1808" s="17" t="s">
        <v>1436</v>
      </c>
      <c r="D1808" s="15" t="s">
        <v>39</v>
      </c>
      <c r="E1808" s="17" t="s">
        <v>40</v>
      </c>
      <c r="F1808" s="15" t="s">
        <v>25</v>
      </c>
      <c r="G1808" s="17" t="s">
        <v>122</v>
      </c>
      <c r="H1808" s="17" t="s">
        <v>41</v>
      </c>
      <c r="I1808" s="17" t="s">
        <v>32</v>
      </c>
      <c r="J1808" s="18">
        <v>1297</v>
      </c>
      <c r="K1808" s="19">
        <v>6855</v>
      </c>
      <c r="L1808" s="19">
        <v>677</v>
      </c>
      <c r="M1808" s="20">
        <v>30045</v>
      </c>
      <c r="N1808" s="21">
        <v>295578</v>
      </c>
      <c r="O1808" s="21">
        <v>1797</v>
      </c>
      <c r="P1808" s="22">
        <v>0</v>
      </c>
      <c r="Q1808" s="23">
        <v>0</v>
      </c>
      <c r="R1808" s="23">
        <v>0</v>
      </c>
      <c r="S1808" s="24">
        <v>0</v>
      </c>
      <c r="T1808" s="25">
        <v>0</v>
      </c>
      <c r="U1808" s="25">
        <v>0</v>
      </c>
      <c r="V1808" s="18">
        <v>31342</v>
      </c>
      <c r="W1808" s="19">
        <v>302433</v>
      </c>
      <c r="X1808" s="19">
        <v>2474</v>
      </c>
    </row>
    <row r="1809" spans="1:24" x14ac:dyDescent="0.2">
      <c r="A1809" s="15">
        <v>2022</v>
      </c>
      <c r="B1809" s="16">
        <v>57307</v>
      </c>
      <c r="C1809" s="17" t="s">
        <v>1436</v>
      </c>
      <c r="D1809" s="15" t="s">
        <v>39</v>
      </c>
      <c r="E1809" s="17" t="s">
        <v>40</v>
      </c>
      <c r="F1809" s="15" t="s">
        <v>25</v>
      </c>
      <c r="G1809" s="17" t="s">
        <v>42</v>
      </c>
      <c r="H1809" s="17" t="s">
        <v>41</v>
      </c>
      <c r="I1809" s="17" t="s">
        <v>43</v>
      </c>
      <c r="J1809" s="18">
        <v>60.5</v>
      </c>
      <c r="K1809" s="19">
        <v>330</v>
      </c>
      <c r="L1809" s="19">
        <v>69</v>
      </c>
      <c r="M1809" s="20">
        <v>94390</v>
      </c>
      <c r="N1809" s="21">
        <v>1176775</v>
      </c>
      <c r="O1809" s="21">
        <v>6990</v>
      </c>
      <c r="P1809" s="22">
        <v>0</v>
      </c>
      <c r="Q1809" s="23">
        <v>0</v>
      </c>
      <c r="R1809" s="23">
        <v>0</v>
      </c>
      <c r="S1809" s="24">
        <v>0</v>
      </c>
      <c r="T1809" s="25">
        <v>0</v>
      </c>
      <c r="U1809" s="25">
        <v>0</v>
      </c>
      <c r="V1809" s="18">
        <v>94450.5</v>
      </c>
      <c r="W1809" s="19">
        <v>1177105</v>
      </c>
      <c r="X1809" s="19">
        <v>7059</v>
      </c>
    </row>
    <row r="1810" spans="1:24" x14ac:dyDescent="0.2">
      <c r="A1810" s="15">
        <v>2022</v>
      </c>
      <c r="B1810" s="16">
        <v>57307</v>
      </c>
      <c r="C1810" s="17" t="s">
        <v>1436</v>
      </c>
      <c r="D1810" s="15" t="s">
        <v>39</v>
      </c>
      <c r="E1810" s="17" t="s">
        <v>40</v>
      </c>
      <c r="F1810" s="15" t="s">
        <v>25</v>
      </c>
      <c r="G1810" s="17" t="s">
        <v>161</v>
      </c>
      <c r="H1810" s="17" t="s">
        <v>41</v>
      </c>
      <c r="I1810" s="17" t="s">
        <v>32</v>
      </c>
      <c r="J1810" s="18">
        <v>315</v>
      </c>
      <c r="K1810" s="19">
        <v>2007</v>
      </c>
      <c r="L1810" s="19">
        <v>267</v>
      </c>
      <c r="M1810" s="20">
        <v>359</v>
      </c>
      <c r="N1810" s="21">
        <v>5809</v>
      </c>
      <c r="O1810" s="21">
        <v>47</v>
      </c>
      <c r="P1810" s="22">
        <v>0</v>
      </c>
      <c r="Q1810" s="23">
        <v>0</v>
      </c>
      <c r="R1810" s="23">
        <v>0</v>
      </c>
      <c r="S1810" s="24">
        <v>0</v>
      </c>
      <c r="T1810" s="25">
        <v>0</v>
      </c>
      <c r="U1810" s="25">
        <v>0</v>
      </c>
      <c r="V1810" s="18">
        <v>674</v>
      </c>
      <c r="W1810" s="19">
        <v>7816</v>
      </c>
      <c r="X1810" s="19">
        <v>314</v>
      </c>
    </row>
    <row r="1811" spans="1:24" x14ac:dyDescent="0.2">
      <c r="A1811" s="15">
        <v>2022</v>
      </c>
      <c r="B1811" s="16">
        <v>57307</v>
      </c>
      <c r="C1811" s="17" t="s">
        <v>1436</v>
      </c>
      <c r="D1811" s="15" t="s">
        <v>39</v>
      </c>
      <c r="E1811" s="17" t="s">
        <v>40</v>
      </c>
      <c r="F1811" s="15" t="s">
        <v>25</v>
      </c>
      <c r="G1811" s="17" t="s">
        <v>44</v>
      </c>
      <c r="H1811" s="17" t="s">
        <v>41</v>
      </c>
      <c r="I1811" s="17" t="s">
        <v>32</v>
      </c>
      <c r="J1811" s="18">
        <v>614</v>
      </c>
      <c r="K1811" s="19">
        <v>3166</v>
      </c>
      <c r="L1811" s="19">
        <v>329</v>
      </c>
      <c r="M1811" s="20">
        <v>3175</v>
      </c>
      <c r="N1811" s="21">
        <v>39883</v>
      </c>
      <c r="O1811" s="21">
        <v>352</v>
      </c>
      <c r="P1811" s="22">
        <v>0</v>
      </c>
      <c r="Q1811" s="23">
        <v>0</v>
      </c>
      <c r="R1811" s="23">
        <v>0</v>
      </c>
      <c r="S1811" s="24">
        <v>0</v>
      </c>
      <c r="T1811" s="25">
        <v>0</v>
      </c>
      <c r="U1811" s="25">
        <v>0</v>
      </c>
      <c r="V1811" s="18">
        <v>3789</v>
      </c>
      <c r="W1811" s="19">
        <v>43049</v>
      </c>
      <c r="X1811" s="19">
        <v>681</v>
      </c>
    </row>
    <row r="1812" spans="1:24" x14ac:dyDescent="0.2">
      <c r="A1812" s="15">
        <v>2022</v>
      </c>
      <c r="B1812" s="16">
        <v>57313</v>
      </c>
      <c r="C1812" s="17" t="s">
        <v>1437</v>
      </c>
      <c r="D1812" s="15" t="s">
        <v>23</v>
      </c>
      <c r="E1812" s="17" t="s">
        <v>24</v>
      </c>
      <c r="F1812" s="15" t="s">
        <v>25</v>
      </c>
      <c r="G1812" s="17" t="s">
        <v>50</v>
      </c>
      <c r="H1812" s="17" t="s">
        <v>1438</v>
      </c>
      <c r="I1812" s="17" t="s">
        <v>52</v>
      </c>
      <c r="J1812" s="18">
        <v>35127</v>
      </c>
      <c r="K1812" s="19">
        <v>278597</v>
      </c>
      <c r="L1812" s="19">
        <v>24454</v>
      </c>
      <c r="M1812" s="20">
        <v>2283</v>
      </c>
      <c r="N1812" s="21">
        <v>44326</v>
      </c>
      <c r="O1812" s="21">
        <v>365</v>
      </c>
      <c r="P1812" s="22">
        <v>0</v>
      </c>
      <c r="Q1812" s="23">
        <v>0</v>
      </c>
      <c r="R1812" s="23">
        <v>0</v>
      </c>
      <c r="S1812" s="24">
        <v>0</v>
      </c>
      <c r="T1812" s="25">
        <v>0</v>
      </c>
      <c r="U1812" s="25">
        <v>0</v>
      </c>
      <c r="V1812" s="18">
        <v>37410</v>
      </c>
      <c r="W1812" s="19">
        <v>322923</v>
      </c>
      <c r="X1812" s="19">
        <v>24819</v>
      </c>
    </row>
    <row r="1813" spans="1:24" x14ac:dyDescent="0.2">
      <c r="A1813" s="15">
        <v>2022</v>
      </c>
      <c r="B1813" s="16">
        <v>57313</v>
      </c>
      <c r="C1813" s="17" t="s">
        <v>1437</v>
      </c>
      <c r="D1813" s="15" t="s">
        <v>23</v>
      </c>
      <c r="E1813" s="17" t="s">
        <v>24</v>
      </c>
      <c r="F1813" s="15" t="s">
        <v>25</v>
      </c>
      <c r="G1813" s="17" t="s">
        <v>50</v>
      </c>
      <c r="H1813" s="17" t="s">
        <v>1438</v>
      </c>
      <c r="I1813" s="17" t="s">
        <v>1043</v>
      </c>
      <c r="J1813" s="18">
        <v>8794</v>
      </c>
      <c r="K1813" s="19">
        <v>85630</v>
      </c>
      <c r="L1813" s="19">
        <v>6752</v>
      </c>
      <c r="M1813" s="20">
        <v>2082</v>
      </c>
      <c r="N1813" s="21">
        <v>26821</v>
      </c>
      <c r="O1813" s="21">
        <v>47</v>
      </c>
      <c r="P1813" s="22">
        <v>0</v>
      </c>
      <c r="Q1813" s="23">
        <v>0</v>
      </c>
      <c r="R1813" s="23">
        <v>0</v>
      </c>
      <c r="S1813" s="24">
        <v>0</v>
      </c>
      <c r="T1813" s="25">
        <v>0</v>
      </c>
      <c r="U1813" s="25">
        <v>0</v>
      </c>
      <c r="V1813" s="18">
        <v>10876</v>
      </c>
      <c r="W1813" s="19">
        <v>112451</v>
      </c>
      <c r="X1813" s="19">
        <v>6799</v>
      </c>
    </row>
    <row r="1814" spans="1:24" x14ac:dyDescent="0.2">
      <c r="A1814" s="15">
        <v>2022</v>
      </c>
      <c r="B1814" s="16">
        <v>57313</v>
      </c>
      <c r="C1814" s="17" t="s">
        <v>1437</v>
      </c>
      <c r="D1814" s="15" t="s">
        <v>23</v>
      </c>
      <c r="E1814" s="17" t="s">
        <v>24</v>
      </c>
      <c r="F1814" s="15" t="s">
        <v>25</v>
      </c>
      <c r="G1814" s="17" t="s">
        <v>50</v>
      </c>
      <c r="H1814" s="17" t="s">
        <v>1438</v>
      </c>
      <c r="I1814" s="17" t="s">
        <v>826</v>
      </c>
      <c r="J1814" s="18">
        <v>11794</v>
      </c>
      <c r="K1814" s="19">
        <v>100692</v>
      </c>
      <c r="L1814" s="19">
        <v>8859</v>
      </c>
      <c r="M1814" s="20">
        <v>1614</v>
      </c>
      <c r="N1814" s="21">
        <v>11935</v>
      </c>
      <c r="O1814" s="21">
        <v>416</v>
      </c>
      <c r="P1814" s="22">
        <v>0</v>
      </c>
      <c r="Q1814" s="23">
        <v>0</v>
      </c>
      <c r="R1814" s="23">
        <v>0</v>
      </c>
      <c r="S1814" s="24">
        <v>0</v>
      </c>
      <c r="T1814" s="25">
        <v>0</v>
      </c>
      <c r="U1814" s="25">
        <v>0</v>
      </c>
      <c r="V1814" s="18">
        <v>13408</v>
      </c>
      <c r="W1814" s="19">
        <v>112627</v>
      </c>
      <c r="X1814" s="19">
        <v>9275</v>
      </c>
    </row>
    <row r="1815" spans="1:24" x14ac:dyDescent="0.2">
      <c r="A1815" s="15">
        <v>2022</v>
      </c>
      <c r="B1815" s="16">
        <v>57313</v>
      </c>
      <c r="C1815" s="17" t="s">
        <v>1437</v>
      </c>
      <c r="D1815" s="15" t="s">
        <v>23</v>
      </c>
      <c r="E1815" s="17" t="s">
        <v>24</v>
      </c>
      <c r="F1815" s="15" t="s">
        <v>25</v>
      </c>
      <c r="G1815" s="17" t="s">
        <v>50</v>
      </c>
      <c r="H1815" s="17" t="s">
        <v>1438</v>
      </c>
      <c r="I1815" s="17" t="s">
        <v>193</v>
      </c>
      <c r="J1815" s="18">
        <v>208</v>
      </c>
      <c r="K1815" s="19">
        <v>1849</v>
      </c>
      <c r="L1815" s="19">
        <v>166</v>
      </c>
      <c r="M1815" s="20">
        <v>0</v>
      </c>
      <c r="N1815" s="21">
        <v>0</v>
      </c>
      <c r="O1815" s="21">
        <v>0</v>
      </c>
      <c r="P1815" s="22">
        <v>0</v>
      </c>
      <c r="Q1815" s="23">
        <v>0</v>
      </c>
      <c r="R1815" s="23">
        <v>0</v>
      </c>
      <c r="S1815" s="24">
        <v>0</v>
      </c>
      <c r="T1815" s="25">
        <v>0</v>
      </c>
      <c r="U1815" s="25">
        <v>0</v>
      </c>
      <c r="V1815" s="18">
        <v>208</v>
      </c>
      <c r="W1815" s="19">
        <v>1849</v>
      </c>
      <c r="X1815" s="19">
        <v>166</v>
      </c>
    </row>
    <row r="1816" spans="1:24" x14ac:dyDescent="0.2">
      <c r="A1816" s="15">
        <v>2022</v>
      </c>
      <c r="B1816" s="16">
        <v>57313</v>
      </c>
      <c r="C1816" s="17" t="s">
        <v>1437</v>
      </c>
      <c r="D1816" s="15" t="s">
        <v>23</v>
      </c>
      <c r="E1816" s="17" t="s">
        <v>24</v>
      </c>
      <c r="F1816" s="15" t="s">
        <v>25</v>
      </c>
      <c r="G1816" s="17" t="s">
        <v>57</v>
      </c>
      <c r="H1816" s="17" t="s">
        <v>1438</v>
      </c>
      <c r="I1816" s="17" t="s">
        <v>58</v>
      </c>
      <c r="J1816" s="18">
        <v>174977</v>
      </c>
      <c r="K1816" s="19">
        <v>914176</v>
      </c>
      <c r="L1816" s="19">
        <v>126750</v>
      </c>
      <c r="M1816" s="20">
        <v>46344</v>
      </c>
      <c r="N1816" s="21">
        <v>340537</v>
      </c>
      <c r="O1816" s="21">
        <v>6224</v>
      </c>
      <c r="P1816" s="22">
        <v>0</v>
      </c>
      <c r="Q1816" s="23">
        <v>0</v>
      </c>
      <c r="R1816" s="23">
        <v>0</v>
      </c>
      <c r="S1816" s="24">
        <v>0</v>
      </c>
      <c r="T1816" s="25">
        <v>0</v>
      </c>
      <c r="U1816" s="25">
        <v>0</v>
      </c>
      <c r="V1816" s="18">
        <v>221321</v>
      </c>
      <c r="W1816" s="19">
        <v>1254713</v>
      </c>
      <c r="X1816" s="19">
        <v>132974</v>
      </c>
    </row>
    <row r="1817" spans="1:24" x14ac:dyDescent="0.2">
      <c r="A1817" s="15">
        <v>2022</v>
      </c>
      <c r="B1817" s="16">
        <v>57313</v>
      </c>
      <c r="C1817" s="17" t="s">
        <v>1437</v>
      </c>
      <c r="D1817" s="15" t="s">
        <v>23</v>
      </c>
      <c r="E1817" s="17" t="s">
        <v>24</v>
      </c>
      <c r="F1817" s="15" t="s">
        <v>25</v>
      </c>
      <c r="G1817" s="17" t="s">
        <v>57</v>
      </c>
      <c r="H1817" s="17" t="s">
        <v>1438</v>
      </c>
      <c r="I1817" s="17" t="s">
        <v>589</v>
      </c>
      <c r="J1817" s="18">
        <v>2013</v>
      </c>
      <c r="K1817" s="19">
        <v>15092</v>
      </c>
      <c r="L1817" s="19">
        <v>1356</v>
      </c>
      <c r="M1817" s="20">
        <v>7</v>
      </c>
      <c r="N1817" s="21">
        <v>879</v>
      </c>
      <c r="O1817" s="21">
        <v>2</v>
      </c>
      <c r="P1817" s="22">
        <v>0</v>
      </c>
      <c r="Q1817" s="23">
        <v>0</v>
      </c>
      <c r="R1817" s="23">
        <v>0</v>
      </c>
      <c r="S1817" s="24">
        <v>0</v>
      </c>
      <c r="T1817" s="25">
        <v>0</v>
      </c>
      <c r="U1817" s="25">
        <v>0</v>
      </c>
      <c r="V1817" s="18">
        <v>2020</v>
      </c>
      <c r="W1817" s="19">
        <v>15971</v>
      </c>
      <c r="X1817" s="19">
        <v>1358</v>
      </c>
    </row>
    <row r="1818" spans="1:24" x14ac:dyDescent="0.2">
      <c r="A1818" s="15">
        <v>2022</v>
      </c>
      <c r="B1818" s="16">
        <v>57313</v>
      </c>
      <c r="C1818" s="17" t="s">
        <v>1437</v>
      </c>
      <c r="D1818" s="15" t="s">
        <v>23</v>
      </c>
      <c r="E1818" s="17" t="s">
        <v>24</v>
      </c>
      <c r="F1818" s="15" t="s">
        <v>25</v>
      </c>
      <c r="G1818" s="17" t="s">
        <v>57</v>
      </c>
      <c r="H1818" s="17" t="s">
        <v>1438</v>
      </c>
      <c r="I1818" s="17" t="s">
        <v>218</v>
      </c>
      <c r="J1818" s="18">
        <v>8589</v>
      </c>
      <c r="K1818" s="19">
        <v>57676</v>
      </c>
      <c r="L1818" s="19">
        <v>8954</v>
      </c>
      <c r="M1818" s="20">
        <v>111</v>
      </c>
      <c r="N1818" s="21">
        <v>1196</v>
      </c>
      <c r="O1818" s="21">
        <v>71</v>
      </c>
      <c r="P1818" s="22">
        <v>0</v>
      </c>
      <c r="Q1818" s="23">
        <v>0</v>
      </c>
      <c r="R1818" s="23">
        <v>0</v>
      </c>
      <c r="S1818" s="24">
        <v>0</v>
      </c>
      <c r="T1818" s="25">
        <v>0</v>
      </c>
      <c r="U1818" s="25">
        <v>0</v>
      </c>
      <c r="V1818" s="18">
        <v>8700</v>
      </c>
      <c r="W1818" s="19">
        <v>58872</v>
      </c>
      <c r="X1818" s="19">
        <v>9025</v>
      </c>
    </row>
    <row r="1819" spans="1:24" x14ac:dyDescent="0.2">
      <c r="A1819" s="15">
        <v>2022</v>
      </c>
      <c r="B1819" s="16">
        <v>57313</v>
      </c>
      <c r="C1819" s="17" t="s">
        <v>1437</v>
      </c>
      <c r="D1819" s="15" t="s">
        <v>23</v>
      </c>
      <c r="E1819" s="17" t="s">
        <v>24</v>
      </c>
      <c r="F1819" s="15" t="s">
        <v>25</v>
      </c>
      <c r="G1819" s="17" t="s">
        <v>57</v>
      </c>
      <c r="H1819" s="17" t="s">
        <v>1438</v>
      </c>
      <c r="I1819" s="17" t="s">
        <v>922</v>
      </c>
      <c r="J1819" s="18">
        <v>2</v>
      </c>
      <c r="K1819" s="19">
        <v>14</v>
      </c>
      <c r="L1819" s="19">
        <v>2</v>
      </c>
      <c r="M1819" s="20">
        <v>0</v>
      </c>
      <c r="N1819" s="21">
        <v>886</v>
      </c>
      <c r="O1819" s="21">
        <v>2</v>
      </c>
      <c r="P1819" s="22">
        <v>0</v>
      </c>
      <c r="Q1819" s="23">
        <v>0</v>
      </c>
      <c r="R1819" s="23">
        <v>0</v>
      </c>
      <c r="S1819" s="24">
        <v>0</v>
      </c>
      <c r="T1819" s="25">
        <v>0</v>
      </c>
      <c r="U1819" s="25">
        <v>0</v>
      </c>
      <c r="V1819" s="18">
        <v>2</v>
      </c>
      <c r="W1819" s="19">
        <v>900</v>
      </c>
      <c r="X1819" s="19">
        <v>4</v>
      </c>
    </row>
    <row r="1820" spans="1:24" x14ac:dyDescent="0.2">
      <c r="A1820" s="15">
        <v>2022</v>
      </c>
      <c r="B1820" s="16">
        <v>57313</v>
      </c>
      <c r="C1820" s="17" t="s">
        <v>1437</v>
      </c>
      <c r="D1820" s="15" t="s">
        <v>23</v>
      </c>
      <c r="E1820" s="17" t="s">
        <v>24</v>
      </c>
      <c r="F1820" s="15" t="s">
        <v>25</v>
      </c>
      <c r="G1820" s="17" t="s">
        <v>57</v>
      </c>
      <c r="H1820" s="17" t="s">
        <v>1438</v>
      </c>
      <c r="I1820" s="17" t="s">
        <v>1206</v>
      </c>
      <c r="J1820" s="18">
        <v>499</v>
      </c>
      <c r="K1820" s="19">
        <v>3127</v>
      </c>
      <c r="L1820" s="19">
        <v>404</v>
      </c>
      <c r="M1820" s="20">
        <v>0</v>
      </c>
      <c r="N1820" s="21">
        <v>1037</v>
      </c>
      <c r="O1820" s="21">
        <v>2</v>
      </c>
      <c r="P1820" s="22">
        <v>0</v>
      </c>
      <c r="Q1820" s="23">
        <v>0</v>
      </c>
      <c r="R1820" s="23">
        <v>0</v>
      </c>
      <c r="S1820" s="24">
        <v>0</v>
      </c>
      <c r="T1820" s="25">
        <v>0</v>
      </c>
      <c r="U1820" s="25">
        <v>0</v>
      </c>
      <c r="V1820" s="18">
        <v>499</v>
      </c>
      <c r="W1820" s="19">
        <v>4164</v>
      </c>
      <c r="X1820" s="19">
        <v>406</v>
      </c>
    </row>
    <row r="1821" spans="1:24" x14ac:dyDescent="0.2">
      <c r="A1821" s="15">
        <v>2022</v>
      </c>
      <c r="B1821" s="16">
        <v>57313</v>
      </c>
      <c r="C1821" s="17" t="s">
        <v>1437</v>
      </c>
      <c r="D1821" s="15" t="s">
        <v>23</v>
      </c>
      <c r="E1821" s="17" t="s">
        <v>24</v>
      </c>
      <c r="F1821" s="15" t="s">
        <v>25</v>
      </c>
      <c r="G1821" s="17" t="s">
        <v>57</v>
      </c>
      <c r="H1821" s="17" t="s">
        <v>1438</v>
      </c>
      <c r="I1821" s="17" t="s">
        <v>193</v>
      </c>
      <c r="J1821" s="18">
        <v>4</v>
      </c>
      <c r="K1821" s="19">
        <v>18</v>
      </c>
      <c r="L1821" s="19">
        <v>1</v>
      </c>
      <c r="M1821" s="20">
        <v>0</v>
      </c>
      <c r="N1821" s="21">
        <v>0</v>
      </c>
      <c r="O1821" s="21">
        <v>0</v>
      </c>
      <c r="P1821" s="22">
        <v>0</v>
      </c>
      <c r="Q1821" s="23">
        <v>0</v>
      </c>
      <c r="R1821" s="23">
        <v>0</v>
      </c>
      <c r="S1821" s="24">
        <v>0</v>
      </c>
      <c r="T1821" s="25">
        <v>0</v>
      </c>
      <c r="U1821" s="25">
        <v>0</v>
      </c>
      <c r="V1821" s="18">
        <v>4</v>
      </c>
      <c r="W1821" s="19">
        <v>18</v>
      </c>
      <c r="X1821" s="19">
        <v>1</v>
      </c>
    </row>
    <row r="1822" spans="1:24" x14ac:dyDescent="0.2">
      <c r="A1822" s="15">
        <v>2022</v>
      </c>
      <c r="B1822" s="16">
        <v>57313</v>
      </c>
      <c r="C1822" s="17" t="s">
        <v>1437</v>
      </c>
      <c r="D1822" s="15" t="s">
        <v>23</v>
      </c>
      <c r="E1822" s="17" t="s">
        <v>24</v>
      </c>
      <c r="F1822" s="15" t="s">
        <v>25</v>
      </c>
      <c r="G1822" s="17" t="s">
        <v>57</v>
      </c>
      <c r="H1822" s="17" t="s">
        <v>1438</v>
      </c>
      <c r="I1822" s="17" t="s">
        <v>789</v>
      </c>
      <c r="J1822" s="18">
        <v>9043</v>
      </c>
      <c r="K1822" s="19">
        <v>69331</v>
      </c>
      <c r="L1822" s="19">
        <v>9939</v>
      </c>
      <c r="M1822" s="20">
        <v>1328</v>
      </c>
      <c r="N1822" s="21">
        <v>14319</v>
      </c>
      <c r="O1822" s="21">
        <v>25</v>
      </c>
      <c r="P1822" s="22">
        <v>0</v>
      </c>
      <c r="Q1822" s="23">
        <v>0</v>
      </c>
      <c r="R1822" s="23">
        <v>0</v>
      </c>
      <c r="S1822" s="24">
        <v>0</v>
      </c>
      <c r="T1822" s="25">
        <v>0</v>
      </c>
      <c r="U1822" s="25">
        <v>0</v>
      </c>
      <c r="V1822" s="18">
        <v>10371</v>
      </c>
      <c r="W1822" s="19">
        <v>83650</v>
      </c>
      <c r="X1822" s="19">
        <v>9964</v>
      </c>
    </row>
    <row r="1823" spans="1:24" x14ac:dyDescent="0.2">
      <c r="A1823" s="15">
        <v>2022</v>
      </c>
      <c r="B1823" s="16">
        <v>57313</v>
      </c>
      <c r="C1823" s="17" t="s">
        <v>1437</v>
      </c>
      <c r="D1823" s="15" t="s">
        <v>23</v>
      </c>
      <c r="E1823" s="17" t="s">
        <v>24</v>
      </c>
      <c r="F1823" s="15" t="s">
        <v>25</v>
      </c>
      <c r="G1823" s="17" t="s">
        <v>311</v>
      </c>
      <c r="H1823" s="17" t="s">
        <v>1438</v>
      </c>
      <c r="I1823" s="17" t="s">
        <v>470</v>
      </c>
      <c r="J1823" s="18">
        <v>10530</v>
      </c>
      <c r="K1823" s="19">
        <v>89810</v>
      </c>
      <c r="L1823" s="19">
        <v>12892</v>
      </c>
      <c r="M1823" s="20">
        <v>1093</v>
      </c>
      <c r="N1823" s="21">
        <v>12367</v>
      </c>
      <c r="O1823" s="21">
        <v>62</v>
      </c>
      <c r="P1823" s="22">
        <v>0</v>
      </c>
      <c r="Q1823" s="23">
        <v>0</v>
      </c>
      <c r="R1823" s="23">
        <v>0</v>
      </c>
      <c r="S1823" s="24">
        <v>0</v>
      </c>
      <c r="T1823" s="25">
        <v>0</v>
      </c>
      <c r="U1823" s="25">
        <v>0</v>
      </c>
      <c r="V1823" s="18">
        <v>11623</v>
      </c>
      <c r="W1823" s="19">
        <v>102177</v>
      </c>
      <c r="X1823" s="19">
        <v>12954</v>
      </c>
    </row>
    <row r="1824" spans="1:24" x14ac:dyDescent="0.2">
      <c r="A1824" s="15">
        <v>2022</v>
      </c>
      <c r="B1824" s="16">
        <v>57313</v>
      </c>
      <c r="C1824" s="17" t="s">
        <v>1437</v>
      </c>
      <c r="D1824" s="15" t="s">
        <v>23</v>
      </c>
      <c r="E1824" s="17" t="s">
        <v>24</v>
      </c>
      <c r="F1824" s="15" t="s">
        <v>25</v>
      </c>
      <c r="G1824" s="17" t="s">
        <v>311</v>
      </c>
      <c r="H1824" s="17" t="s">
        <v>1438</v>
      </c>
      <c r="I1824" s="17" t="s">
        <v>210</v>
      </c>
      <c r="J1824" s="18">
        <v>12</v>
      </c>
      <c r="K1824" s="19">
        <v>135</v>
      </c>
      <c r="L1824" s="19">
        <v>19</v>
      </c>
      <c r="M1824" s="20">
        <v>990</v>
      </c>
      <c r="N1824" s="21">
        <v>9021</v>
      </c>
      <c r="O1824" s="21">
        <v>939</v>
      </c>
      <c r="P1824" s="22">
        <v>0</v>
      </c>
      <c r="Q1824" s="23">
        <v>0</v>
      </c>
      <c r="R1824" s="23">
        <v>0</v>
      </c>
      <c r="S1824" s="24">
        <v>0</v>
      </c>
      <c r="T1824" s="25">
        <v>0</v>
      </c>
      <c r="U1824" s="25">
        <v>0</v>
      </c>
      <c r="V1824" s="18">
        <v>1002</v>
      </c>
      <c r="W1824" s="19">
        <v>9156</v>
      </c>
      <c r="X1824" s="19">
        <v>958</v>
      </c>
    </row>
    <row r="1825" spans="1:24" x14ac:dyDescent="0.2">
      <c r="A1825" s="15">
        <v>2022</v>
      </c>
      <c r="B1825" s="16">
        <v>57313</v>
      </c>
      <c r="C1825" s="17" t="s">
        <v>1437</v>
      </c>
      <c r="D1825" s="15" t="s">
        <v>23</v>
      </c>
      <c r="E1825" s="17" t="s">
        <v>24</v>
      </c>
      <c r="F1825" s="15" t="s">
        <v>25</v>
      </c>
      <c r="G1825" s="17" t="s">
        <v>201</v>
      </c>
      <c r="H1825" s="17" t="s">
        <v>1438</v>
      </c>
      <c r="I1825" s="17" t="s">
        <v>136</v>
      </c>
      <c r="J1825" s="18">
        <v>9989</v>
      </c>
      <c r="K1825" s="19">
        <v>58470</v>
      </c>
      <c r="L1825" s="19">
        <v>8461</v>
      </c>
      <c r="M1825" s="20">
        <v>1836</v>
      </c>
      <c r="N1825" s="21">
        <v>18123</v>
      </c>
      <c r="O1825" s="21">
        <v>848</v>
      </c>
      <c r="P1825" s="22">
        <v>0</v>
      </c>
      <c r="Q1825" s="23">
        <v>0</v>
      </c>
      <c r="R1825" s="23">
        <v>0</v>
      </c>
      <c r="S1825" s="24">
        <v>0</v>
      </c>
      <c r="T1825" s="25">
        <v>0</v>
      </c>
      <c r="U1825" s="25">
        <v>0</v>
      </c>
      <c r="V1825" s="18">
        <v>11825</v>
      </c>
      <c r="W1825" s="19">
        <v>76593</v>
      </c>
      <c r="X1825" s="19">
        <v>9309</v>
      </c>
    </row>
    <row r="1826" spans="1:24" x14ac:dyDescent="0.2">
      <c r="A1826" s="15">
        <v>2022</v>
      </c>
      <c r="B1826" s="16">
        <v>57313</v>
      </c>
      <c r="C1826" s="17" t="s">
        <v>1437</v>
      </c>
      <c r="D1826" s="15" t="s">
        <v>23</v>
      </c>
      <c r="E1826" s="17" t="s">
        <v>24</v>
      </c>
      <c r="F1826" s="15" t="s">
        <v>25</v>
      </c>
      <c r="G1826" s="17" t="s">
        <v>510</v>
      </c>
      <c r="H1826" s="17" t="s">
        <v>1438</v>
      </c>
      <c r="I1826" s="17" t="s">
        <v>32</v>
      </c>
      <c r="J1826" s="18">
        <v>256</v>
      </c>
      <c r="K1826" s="19">
        <v>2105</v>
      </c>
      <c r="L1826" s="19">
        <v>506</v>
      </c>
      <c r="M1826" s="20">
        <v>0</v>
      </c>
      <c r="N1826" s="21">
        <v>0</v>
      </c>
      <c r="O1826" s="21">
        <v>0</v>
      </c>
      <c r="P1826" s="22">
        <v>0</v>
      </c>
      <c r="Q1826" s="23">
        <v>0</v>
      </c>
      <c r="R1826" s="23">
        <v>0</v>
      </c>
      <c r="S1826" s="24">
        <v>0</v>
      </c>
      <c r="T1826" s="25">
        <v>0</v>
      </c>
      <c r="U1826" s="25">
        <v>0</v>
      </c>
      <c r="V1826" s="18">
        <v>256</v>
      </c>
      <c r="W1826" s="19">
        <v>2105</v>
      </c>
      <c r="X1826" s="19">
        <v>506</v>
      </c>
    </row>
    <row r="1827" spans="1:24" x14ac:dyDescent="0.2">
      <c r="A1827" s="15">
        <v>2022</v>
      </c>
      <c r="B1827" s="16">
        <v>57313</v>
      </c>
      <c r="C1827" s="17" t="s">
        <v>1437</v>
      </c>
      <c r="D1827" s="15" t="s">
        <v>23</v>
      </c>
      <c r="E1827" s="17" t="s">
        <v>24</v>
      </c>
      <c r="F1827" s="15" t="s">
        <v>25</v>
      </c>
      <c r="G1827" s="17" t="s">
        <v>160</v>
      </c>
      <c r="H1827" s="17" t="s">
        <v>1438</v>
      </c>
      <c r="I1827" s="17" t="s">
        <v>32</v>
      </c>
      <c r="J1827" s="18">
        <v>4676</v>
      </c>
      <c r="K1827" s="19">
        <v>31062</v>
      </c>
      <c r="L1827" s="19">
        <v>3327</v>
      </c>
      <c r="M1827" s="20">
        <v>35</v>
      </c>
      <c r="N1827" s="21">
        <v>557</v>
      </c>
      <c r="O1827" s="21">
        <v>1</v>
      </c>
      <c r="P1827" s="22">
        <v>0</v>
      </c>
      <c r="Q1827" s="23">
        <v>0</v>
      </c>
      <c r="R1827" s="23">
        <v>0</v>
      </c>
      <c r="S1827" s="24">
        <v>0</v>
      </c>
      <c r="T1827" s="25">
        <v>0</v>
      </c>
      <c r="U1827" s="25">
        <v>0</v>
      </c>
      <c r="V1827" s="18">
        <v>4711</v>
      </c>
      <c r="W1827" s="19">
        <v>31619</v>
      </c>
      <c r="X1827" s="19">
        <v>3328</v>
      </c>
    </row>
    <row r="1828" spans="1:24" x14ac:dyDescent="0.2">
      <c r="A1828" s="15">
        <v>2022</v>
      </c>
      <c r="B1828" s="16">
        <v>57313</v>
      </c>
      <c r="C1828" s="17" t="s">
        <v>1437</v>
      </c>
      <c r="D1828" s="15" t="s">
        <v>23</v>
      </c>
      <c r="E1828" s="17" t="s">
        <v>24</v>
      </c>
      <c r="F1828" s="15" t="s">
        <v>25</v>
      </c>
      <c r="G1828" s="17" t="s">
        <v>142</v>
      </c>
      <c r="H1828" s="17" t="s">
        <v>1438</v>
      </c>
      <c r="I1828" s="17" t="s">
        <v>461</v>
      </c>
      <c r="J1828" s="18">
        <v>4</v>
      </c>
      <c r="K1828" s="19">
        <v>51</v>
      </c>
      <c r="L1828" s="19">
        <v>10</v>
      </c>
      <c r="M1828" s="20">
        <v>0</v>
      </c>
      <c r="N1828" s="21">
        <v>0</v>
      </c>
      <c r="O1828" s="21">
        <v>0</v>
      </c>
      <c r="P1828" s="22">
        <v>0</v>
      </c>
      <c r="Q1828" s="23">
        <v>0</v>
      </c>
      <c r="R1828" s="23">
        <v>0</v>
      </c>
      <c r="S1828" s="24">
        <v>0</v>
      </c>
      <c r="T1828" s="25">
        <v>0</v>
      </c>
      <c r="U1828" s="25">
        <v>0</v>
      </c>
      <c r="V1828" s="18">
        <v>4</v>
      </c>
      <c r="W1828" s="19">
        <v>51</v>
      </c>
      <c r="X1828" s="19">
        <v>10</v>
      </c>
    </row>
    <row r="1829" spans="1:24" x14ac:dyDescent="0.2">
      <c r="A1829" s="15">
        <v>2022</v>
      </c>
      <c r="B1829" s="16">
        <v>57313</v>
      </c>
      <c r="C1829" s="17" t="s">
        <v>1437</v>
      </c>
      <c r="D1829" s="15" t="s">
        <v>23</v>
      </c>
      <c r="E1829" s="17" t="s">
        <v>24</v>
      </c>
      <c r="F1829" s="15" t="s">
        <v>25</v>
      </c>
      <c r="G1829" s="17" t="s">
        <v>142</v>
      </c>
      <c r="H1829" s="17" t="s">
        <v>1438</v>
      </c>
      <c r="I1829" s="17" t="s">
        <v>143</v>
      </c>
      <c r="J1829" s="18">
        <v>293</v>
      </c>
      <c r="K1829" s="19">
        <v>3555</v>
      </c>
      <c r="L1829" s="19">
        <v>436</v>
      </c>
      <c r="M1829" s="20">
        <v>0</v>
      </c>
      <c r="N1829" s="21">
        <v>0</v>
      </c>
      <c r="O1829" s="21">
        <v>0</v>
      </c>
      <c r="P1829" s="22">
        <v>0</v>
      </c>
      <c r="Q1829" s="23">
        <v>0</v>
      </c>
      <c r="R1829" s="23">
        <v>0</v>
      </c>
      <c r="S1829" s="24">
        <v>0</v>
      </c>
      <c r="T1829" s="25">
        <v>0</v>
      </c>
      <c r="U1829" s="25">
        <v>0</v>
      </c>
      <c r="V1829" s="18">
        <v>293</v>
      </c>
      <c r="W1829" s="19">
        <v>3555</v>
      </c>
      <c r="X1829" s="19">
        <v>436</v>
      </c>
    </row>
    <row r="1830" spans="1:24" x14ac:dyDescent="0.2">
      <c r="A1830" s="15">
        <v>2022</v>
      </c>
      <c r="B1830" s="16">
        <v>57313</v>
      </c>
      <c r="C1830" s="17" t="s">
        <v>1437</v>
      </c>
      <c r="D1830" s="15" t="s">
        <v>23</v>
      </c>
      <c r="E1830" s="17" t="s">
        <v>24</v>
      </c>
      <c r="F1830" s="15" t="s">
        <v>25</v>
      </c>
      <c r="G1830" s="17" t="s">
        <v>142</v>
      </c>
      <c r="H1830" s="17" t="s">
        <v>1438</v>
      </c>
      <c r="I1830" s="17" t="s">
        <v>55</v>
      </c>
      <c r="J1830" s="18">
        <v>0</v>
      </c>
      <c r="K1830" s="19">
        <v>0</v>
      </c>
      <c r="L1830" s="19">
        <v>0</v>
      </c>
      <c r="M1830" s="20">
        <v>339</v>
      </c>
      <c r="N1830" s="21">
        <v>2594</v>
      </c>
      <c r="O1830" s="21">
        <v>267</v>
      </c>
      <c r="P1830" s="22">
        <v>0</v>
      </c>
      <c r="Q1830" s="23">
        <v>0</v>
      </c>
      <c r="R1830" s="23">
        <v>0</v>
      </c>
      <c r="S1830" s="24">
        <v>0</v>
      </c>
      <c r="T1830" s="25">
        <v>0</v>
      </c>
      <c r="U1830" s="25">
        <v>0</v>
      </c>
      <c r="V1830" s="18">
        <v>339</v>
      </c>
      <c r="W1830" s="19">
        <v>2594</v>
      </c>
      <c r="X1830" s="19">
        <v>267</v>
      </c>
    </row>
    <row r="1831" spans="1:24" x14ac:dyDescent="0.2">
      <c r="A1831" s="15">
        <v>2022</v>
      </c>
      <c r="B1831" s="16">
        <v>57313</v>
      </c>
      <c r="C1831" s="17" t="s">
        <v>1437</v>
      </c>
      <c r="D1831" s="15" t="s">
        <v>23</v>
      </c>
      <c r="E1831" s="17" t="s">
        <v>24</v>
      </c>
      <c r="F1831" s="15" t="s">
        <v>25</v>
      </c>
      <c r="G1831" s="17" t="s">
        <v>142</v>
      </c>
      <c r="H1831" s="17" t="s">
        <v>1438</v>
      </c>
      <c r="I1831" s="17" t="s">
        <v>249</v>
      </c>
      <c r="J1831" s="18">
        <v>61</v>
      </c>
      <c r="K1831" s="19">
        <v>746</v>
      </c>
      <c r="L1831" s="19">
        <v>245</v>
      </c>
      <c r="M1831" s="20">
        <v>0</v>
      </c>
      <c r="N1831" s="21">
        <v>0</v>
      </c>
      <c r="O1831" s="21">
        <v>0</v>
      </c>
      <c r="P1831" s="22">
        <v>0</v>
      </c>
      <c r="Q1831" s="23">
        <v>0</v>
      </c>
      <c r="R1831" s="23">
        <v>0</v>
      </c>
      <c r="S1831" s="24">
        <v>0</v>
      </c>
      <c r="T1831" s="25">
        <v>0</v>
      </c>
      <c r="U1831" s="25">
        <v>0</v>
      </c>
      <c r="V1831" s="18">
        <v>61</v>
      </c>
      <c r="W1831" s="19">
        <v>746</v>
      </c>
      <c r="X1831" s="19">
        <v>245</v>
      </c>
    </row>
    <row r="1832" spans="1:24" x14ac:dyDescent="0.2">
      <c r="A1832" s="15">
        <v>2022</v>
      </c>
      <c r="B1832" s="16">
        <v>57313</v>
      </c>
      <c r="C1832" s="17" t="s">
        <v>1437</v>
      </c>
      <c r="D1832" s="15" t="s">
        <v>23</v>
      </c>
      <c r="E1832" s="17" t="s">
        <v>24</v>
      </c>
      <c r="F1832" s="15" t="s">
        <v>25</v>
      </c>
      <c r="G1832" s="17" t="s">
        <v>142</v>
      </c>
      <c r="H1832" s="17" t="s">
        <v>1438</v>
      </c>
      <c r="I1832" s="17" t="s">
        <v>475</v>
      </c>
      <c r="J1832" s="18">
        <v>1</v>
      </c>
      <c r="K1832" s="19">
        <v>16</v>
      </c>
      <c r="L1832" s="19">
        <v>12</v>
      </c>
      <c r="M1832" s="20">
        <v>0</v>
      </c>
      <c r="N1832" s="21">
        <v>0</v>
      </c>
      <c r="O1832" s="21">
        <v>0</v>
      </c>
      <c r="P1832" s="22">
        <v>0</v>
      </c>
      <c r="Q1832" s="23">
        <v>0</v>
      </c>
      <c r="R1832" s="23">
        <v>0</v>
      </c>
      <c r="S1832" s="24">
        <v>0</v>
      </c>
      <c r="T1832" s="25">
        <v>0</v>
      </c>
      <c r="U1832" s="25">
        <v>0</v>
      </c>
      <c r="V1832" s="18">
        <v>1</v>
      </c>
      <c r="W1832" s="19">
        <v>16</v>
      </c>
      <c r="X1832" s="19">
        <v>12</v>
      </c>
    </row>
    <row r="1833" spans="1:24" x14ac:dyDescent="0.2">
      <c r="A1833" s="15">
        <v>2022</v>
      </c>
      <c r="B1833" s="16">
        <v>57313</v>
      </c>
      <c r="C1833" s="17" t="s">
        <v>1437</v>
      </c>
      <c r="D1833" s="15" t="s">
        <v>23</v>
      </c>
      <c r="E1833" s="17" t="s">
        <v>24</v>
      </c>
      <c r="F1833" s="15" t="s">
        <v>25</v>
      </c>
      <c r="G1833" s="17" t="s">
        <v>552</v>
      </c>
      <c r="H1833" s="17" t="s">
        <v>1438</v>
      </c>
      <c r="I1833" s="17" t="s">
        <v>61</v>
      </c>
      <c r="J1833" s="18">
        <v>632</v>
      </c>
      <c r="K1833" s="19">
        <v>2786</v>
      </c>
      <c r="L1833" s="19">
        <v>464</v>
      </c>
      <c r="M1833" s="20">
        <v>303</v>
      </c>
      <c r="N1833" s="21">
        <v>1857</v>
      </c>
      <c r="O1833" s="21">
        <v>18</v>
      </c>
      <c r="P1833" s="22">
        <v>0</v>
      </c>
      <c r="Q1833" s="23">
        <v>0</v>
      </c>
      <c r="R1833" s="23">
        <v>0</v>
      </c>
      <c r="S1833" s="24">
        <v>0</v>
      </c>
      <c r="T1833" s="25">
        <v>0</v>
      </c>
      <c r="U1833" s="25">
        <v>0</v>
      </c>
      <c r="V1833" s="18">
        <v>935</v>
      </c>
      <c r="W1833" s="19">
        <v>4643</v>
      </c>
      <c r="X1833" s="19">
        <v>482</v>
      </c>
    </row>
    <row r="1834" spans="1:24" x14ac:dyDescent="0.2">
      <c r="A1834" s="15">
        <v>2022</v>
      </c>
      <c r="B1834" s="16">
        <v>57313</v>
      </c>
      <c r="C1834" s="17" t="s">
        <v>1437</v>
      </c>
      <c r="D1834" s="15" t="s">
        <v>23</v>
      </c>
      <c r="E1834" s="17" t="s">
        <v>24</v>
      </c>
      <c r="F1834" s="15" t="s">
        <v>25</v>
      </c>
      <c r="G1834" s="17" t="s">
        <v>552</v>
      </c>
      <c r="H1834" s="17" t="s">
        <v>1438</v>
      </c>
      <c r="I1834" s="17" t="s">
        <v>1226</v>
      </c>
      <c r="J1834" s="18">
        <v>3345</v>
      </c>
      <c r="K1834" s="19">
        <v>18674</v>
      </c>
      <c r="L1834" s="19">
        <v>1907</v>
      </c>
      <c r="M1834" s="20">
        <v>3245</v>
      </c>
      <c r="N1834" s="21">
        <v>33026</v>
      </c>
      <c r="O1834" s="21">
        <v>2353</v>
      </c>
      <c r="P1834" s="22">
        <v>0</v>
      </c>
      <c r="Q1834" s="23">
        <v>0</v>
      </c>
      <c r="R1834" s="23">
        <v>0</v>
      </c>
      <c r="S1834" s="24">
        <v>0</v>
      </c>
      <c r="T1834" s="25">
        <v>0</v>
      </c>
      <c r="U1834" s="25">
        <v>0</v>
      </c>
      <c r="V1834" s="18">
        <v>6590</v>
      </c>
      <c r="W1834" s="19">
        <v>51700</v>
      </c>
      <c r="X1834" s="19">
        <v>4260</v>
      </c>
    </row>
    <row r="1835" spans="1:24" x14ac:dyDescent="0.2">
      <c r="A1835" s="15">
        <v>2022</v>
      </c>
      <c r="B1835" s="16">
        <v>57313</v>
      </c>
      <c r="C1835" s="17" t="s">
        <v>1437</v>
      </c>
      <c r="D1835" s="15" t="s">
        <v>23</v>
      </c>
      <c r="E1835" s="17" t="s">
        <v>24</v>
      </c>
      <c r="F1835" s="15" t="s">
        <v>25</v>
      </c>
      <c r="G1835" s="17" t="s">
        <v>124</v>
      </c>
      <c r="H1835" s="17" t="s">
        <v>1438</v>
      </c>
      <c r="I1835" s="17" t="s">
        <v>32</v>
      </c>
      <c r="J1835" s="18">
        <v>2</v>
      </c>
      <c r="K1835" s="19">
        <v>24</v>
      </c>
      <c r="L1835" s="19">
        <v>4</v>
      </c>
      <c r="M1835" s="20">
        <v>0</v>
      </c>
      <c r="N1835" s="21">
        <v>0</v>
      </c>
      <c r="O1835" s="21">
        <v>0</v>
      </c>
      <c r="P1835" s="22">
        <v>0</v>
      </c>
      <c r="Q1835" s="23">
        <v>0</v>
      </c>
      <c r="R1835" s="23">
        <v>0</v>
      </c>
      <c r="S1835" s="24">
        <v>0</v>
      </c>
      <c r="T1835" s="25">
        <v>0</v>
      </c>
      <c r="U1835" s="25">
        <v>0</v>
      </c>
      <c r="V1835" s="18">
        <v>2</v>
      </c>
      <c r="W1835" s="19">
        <v>24</v>
      </c>
      <c r="X1835" s="19">
        <v>4</v>
      </c>
    </row>
    <row r="1836" spans="1:24" x14ac:dyDescent="0.2">
      <c r="A1836" s="15">
        <v>2022</v>
      </c>
      <c r="B1836" s="16">
        <v>57313</v>
      </c>
      <c r="C1836" s="17" t="s">
        <v>1437</v>
      </c>
      <c r="D1836" s="15" t="s">
        <v>23</v>
      </c>
      <c r="E1836" s="17" t="s">
        <v>24</v>
      </c>
      <c r="F1836" s="15" t="s">
        <v>25</v>
      </c>
      <c r="G1836" s="17" t="s">
        <v>203</v>
      </c>
      <c r="H1836" s="17" t="s">
        <v>1438</v>
      </c>
      <c r="I1836" s="17" t="s">
        <v>136</v>
      </c>
      <c r="J1836" s="18">
        <v>19645</v>
      </c>
      <c r="K1836" s="19">
        <v>125077</v>
      </c>
      <c r="L1836" s="19">
        <v>19247</v>
      </c>
      <c r="M1836" s="20">
        <v>657</v>
      </c>
      <c r="N1836" s="21">
        <v>5066</v>
      </c>
      <c r="O1836" s="21">
        <v>25</v>
      </c>
      <c r="P1836" s="22">
        <v>0</v>
      </c>
      <c r="Q1836" s="23">
        <v>0</v>
      </c>
      <c r="R1836" s="23">
        <v>0</v>
      </c>
      <c r="S1836" s="24">
        <v>0</v>
      </c>
      <c r="T1836" s="25">
        <v>0</v>
      </c>
      <c r="U1836" s="25">
        <v>0</v>
      </c>
      <c r="V1836" s="18">
        <v>20302</v>
      </c>
      <c r="W1836" s="19">
        <v>130143</v>
      </c>
      <c r="X1836" s="19">
        <v>19272</v>
      </c>
    </row>
    <row r="1837" spans="1:24" x14ac:dyDescent="0.2">
      <c r="A1837" s="15">
        <v>2022</v>
      </c>
      <c r="B1837" s="16">
        <v>57313</v>
      </c>
      <c r="C1837" s="17" t="s">
        <v>1437</v>
      </c>
      <c r="D1837" s="15" t="s">
        <v>23</v>
      </c>
      <c r="E1837" s="17" t="s">
        <v>24</v>
      </c>
      <c r="F1837" s="15" t="s">
        <v>25</v>
      </c>
      <c r="G1837" s="17" t="s">
        <v>30</v>
      </c>
      <c r="H1837" s="17" t="s">
        <v>1438</v>
      </c>
      <c r="I1837" s="17" t="s">
        <v>32</v>
      </c>
      <c r="J1837" s="18">
        <v>33184</v>
      </c>
      <c r="K1837" s="19">
        <v>221166</v>
      </c>
      <c r="L1837" s="19">
        <v>26985</v>
      </c>
      <c r="M1837" s="20">
        <v>1403</v>
      </c>
      <c r="N1837" s="21">
        <v>25241</v>
      </c>
      <c r="O1837" s="21">
        <v>148</v>
      </c>
      <c r="P1837" s="22">
        <v>0</v>
      </c>
      <c r="Q1837" s="23">
        <v>0</v>
      </c>
      <c r="R1837" s="23">
        <v>0</v>
      </c>
      <c r="S1837" s="24">
        <v>0</v>
      </c>
      <c r="T1837" s="25">
        <v>0</v>
      </c>
      <c r="U1837" s="25">
        <v>0</v>
      </c>
      <c r="V1837" s="18">
        <v>34587</v>
      </c>
      <c r="W1837" s="19">
        <v>246407</v>
      </c>
      <c r="X1837" s="19">
        <v>27133</v>
      </c>
    </row>
    <row r="1838" spans="1:24" x14ac:dyDescent="0.2">
      <c r="A1838" s="15">
        <v>2022</v>
      </c>
      <c r="B1838" s="16">
        <v>57313</v>
      </c>
      <c r="C1838" s="17" t="s">
        <v>1437</v>
      </c>
      <c r="D1838" s="15" t="s">
        <v>23</v>
      </c>
      <c r="E1838" s="17" t="s">
        <v>24</v>
      </c>
      <c r="F1838" s="15" t="s">
        <v>25</v>
      </c>
      <c r="G1838" s="17" t="s">
        <v>134</v>
      </c>
      <c r="H1838" s="17" t="s">
        <v>1438</v>
      </c>
      <c r="I1838" s="17" t="s">
        <v>136</v>
      </c>
      <c r="J1838" s="18">
        <v>0</v>
      </c>
      <c r="K1838" s="19">
        <v>0</v>
      </c>
      <c r="L1838" s="19">
        <v>0</v>
      </c>
      <c r="M1838" s="20">
        <v>160</v>
      </c>
      <c r="N1838" s="21">
        <v>1365</v>
      </c>
      <c r="O1838" s="21">
        <v>4</v>
      </c>
      <c r="P1838" s="22">
        <v>0</v>
      </c>
      <c r="Q1838" s="23">
        <v>0</v>
      </c>
      <c r="R1838" s="23">
        <v>0</v>
      </c>
      <c r="S1838" s="24">
        <v>0</v>
      </c>
      <c r="T1838" s="25">
        <v>0</v>
      </c>
      <c r="U1838" s="25">
        <v>0</v>
      </c>
      <c r="V1838" s="18">
        <v>160</v>
      </c>
      <c r="W1838" s="19">
        <v>1365</v>
      </c>
      <c r="X1838" s="19">
        <v>4</v>
      </c>
    </row>
    <row r="1839" spans="1:24" x14ac:dyDescent="0.2">
      <c r="A1839" s="15">
        <v>2022</v>
      </c>
      <c r="B1839" s="16">
        <v>57313</v>
      </c>
      <c r="C1839" s="17" t="s">
        <v>1437</v>
      </c>
      <c r="D1839" s="15" t="s">
        <v>23</v>
      </c>
      <c r="E1839" s="17" t="s">
        <v>24</v>
      </c>
      <c r="F1839" s="15" t="s">
        <v>25</v>
      </c>
      <c r="G1839" s="17" t="s">
        <v>511</v>
      </c>
      <c r="H1839" s="17" t="s">
        <v>1438</v>
      </c>
      <c r="I1839" s="17" t="s">
        <v>136</v>
      </c>
      <c r="J1839" s="18">
        <v>1486</v>
      </c>
      <c r="K1839" s="19">
        <v>8690</v>
      </c>
      <c r="L1839" s="19">
        <v>1205</v>
      </c>
      <c r="M1839" s="20">
        <v>0</v>
      </c>
      <c r="N1839" s="21">
        <v>0</v>
      </c>
      <c r="O1839" s="21">
        <v>0</v>
      </c>
      <c r="P1839" s="22">
        <v>0</v>
      </c>
      <c r="Q1839" s="23">
        <v>0</v>
      </c>
      <c r="R1839" s="23">
        <v>0</v>
      </c>
      <c r="S1839" s="24">
        <v>0</v>
      </c>
      <c r="T1839" s="25">
        <v>0</v>
      </c>
      <c r="U1839" s="25">
        <v>0</v>
      </c>
      <c r="V1839" s="18">
        <v>1486</v>
      </c>
      <c r="W1839" s="19">
        <v>8690</v>
      </c>
      <c r="X1839" s="19">
        <v>1205</v>
      </c>
    </row>
    <row r="1840" spans="1:24" x14ac:dyDescent="0.2">
      <c r="A1840" s="15">
        <v>2022</v>
      </c>
      <c r="B1840" s="16">
        <v>57313</v>
      </c>
      <c r="C1840" s="17" t="s">
        <v>1437</v>
      </c>
      <c r="D1840" s="15" t="s">
        <v>23</v>
      </c>
      <c r="E1840" s="17" t="s">
        <v>24</v>
      </c>
      <c r="F1840" s="15" t="s">
        <v>25</v>
      </c>
      <c r="G1840" s="17" t="s">
        <v>122</v>
      </c>
      <c r="H1840" s="17" t="s">
        <v>1438</v>
      </c>
      <c r="I1840" s="17" t="s">
        <v>43</v>
      </c>
      <c r="J1840" s="18">
        <v>262</v>
      </c>
      <c r="K1840" s="19">
        <v>1480</v>
      </c>
      <c r="L1840" s="19">
        <v>245</v>
      </c>
      <c r="M1840" s="20">
        <v>0</v>
      </c>
      <c r="N1840" s="21">
        <v>0</v>
      </c>
      <c r="O1840" s="21">
        <v>0</v>
      </c>
      <c r="P1840" s="22">
        <v>0</v>
      </c>
      <c r="Q1840" s="23">
        <v>0</v>
      </c>
      <c r="R1840" s="23">
        <v>0</v>
      </c>
      <c r="S1840" s="24">
        <v>0</v>
      </c>
      <c r="T1840" s="25">
        <v>0</v>
      </c>
      <c r="U1840" s="25">
        <v>0</v>
      </c>
      <c r="V1840" s="18">
        <v>262</v>
      </c>
      <c r="W1840" s="19">
        <v>1480</v>
      </c>
      <c r="X1840" s="19">
        <v>245</v>
      </c>
    </row>
    <row r="1841" spans="1:24" x14ac:dyDescent="0.2">
      <c r="A1841" s="15">
        <v>2022</v>
      </c>
      <c r="B1841" s="16">
        <v>57313</v>
      </c>
      <c r="C1841" s="17" t="s">
        <v>1437</v>
      </c>
      <c r="D1841" s="15" t="s">
        <v>23</v>
      </c>
      <c r="E1841" s="17" t="s">
        <v>24</v>
      </c>
      <c r="F1841" s="15" t="s">
        <v>25</v>
      </c>
      <c r="G1841" s="17" t="s">
        <v>122</v>
      </c>
      <c r="H1841" s="17" t="s">
        <v>1438</v>
      </c>
      <c r="I1841" s="17" t="s">
        <v>32</v>
      </c>
      <c r="J1841" s="18">
        <v>12680</v>
      </c>
      <c r="K1841" s="19">
        <v>74104</v>
      </c>
      <c r="L1841" s="19">
        <v>9812</v>
      </c>
      <c r="M1841" s="20">
        <v>345</v>
      </c>
      <c r="N1841" s="21">
        <v>4284</v>
      </c>
      <c r="O1841" s="21">
        <v>75</v>
      </c>
      <c r="P1841" s="22">
        <v>0</v>
      </c>
      <c r="Q1841" s="23">
        <v>0</v>
      </c>
      <c r="R1841" s="23">
        <v>0</v>
      </c>
      <c r="S1841" s="24">
        <v>0</v>
      </c>
      <c r="T1841" s="25">
        <v>0</v>
      </c>
      <c r="U1841" s="25">
        <v>0</v>
      </c>
      <c r="V1841" s="18">
        <v>13025</v>
      </c>
      <c r="W1841" s="19">
        <v>78388</v>
      </c>
      <c r="X1841" s="19">
        <v>9887</v>
      </c>
    </row>
    <row r="1842" spans="1:24" x14ac:dyDescent="0.2">
      <c r="A1842" s="15">
        <v>2022</v>
      </c>
      <c r="B1842" s="16">
        <v>57313</v>
      </c>
      <c r="C1842" s="17" t="s">
        <v>1437</v>
      </c>
      <c r="D1842" s="15" t="s">
        <v>23</v>
      </c>
      <c r="E1842" s="17" t="s">
        <v>24</v>
      </c>
      <c r="F1842" s="15" t="s">
        <v>25</v>
      </c>
      <c r="G1842" s="17" t="s">
        <v>258</v>
      </c>
      <c r="H1842" s="17" t="s">
        <v>1438</v>
      </c>
      <c r="I1842" s="17" t="s">
        <v>418</v>
      </c>
      <c r="J1842" s="18">
        <v>1</v>
      </c>
      <c r="K1842" s="19">
        <v>27</v>
      </c>
      <c r="L1842" s="19">
        <v>3</v>
      </c>
      <c r="M1842" s="20">
        <v>109</v>
      </c>
      <c r="N1842" s="21">
        <v>1915</v>
      </c>
      <c r="O1842" s="21">
        <v>3</v>
      </c>
      <c r="P1842" s="22">
        <v>0</v>
      </c>
      <c r="Q1842" s="23">
        <v>0</v>
      </c>
      <c r="R1842" s="23">
        <v>0</v>
      </c>
      <c r="S1842" s="24">
        <v>0</v>
      </c>
      <c r="T1842" s="25">
        <v>0</v>
      </c>
      <c r="U1842" s="25">
        <v>0</v>
      </c>
      <c r="V1842" s="18">
        <v>110</v>
      </c>
      <c r="W1842" s="19">
        <v>1942</v>
      </c>
      <c r="X1842" s="19">
        <v>6</v>
      </c>
    </row>
    <row r="1843" spans="1:24" x14ac:dyDescent="0.2">
      <c r="A1843" s="15">
        <v>2022</v>
      </c>
      <c r="B1843" s="16">
        <v>57313</v>
      </c>
      <c r="C1843" s="17" t="s">
        <v>1437</v>
      </c>
      <c r="D1843" s="15" t="s">
        <v>23</v>
      </c>
      <c r="E1843" s="17" t="s">
        <v>24</v>
      </c>
      <c r="F1843" s="15" t="s">
        <v>25</v>
      </c>
      <c r="G1843" s="17" t="s">
        <v>258</v>
      </c>
      <c r="H1843" s="17" t="s">
        <v>1438</v>
      </c>
      <c r="I1843" s="17" t="s">
        <v>259</v>
      </c>
      <c r="J1843" s="18">
        <v>470</v>
      </c>
      <c r="K1843" s="19">
        <v>3065</v>
      </c>
      <c r="L1843" s="19">
        <v>347</v>
      </c>
      <c r="M1843" s="20">
        <v>998</v>
      </c>
      <c r="N1843" s="21">
        <v>8849</v>
      </c>
      <c r="O1843" s="21">
        <v>770</v>
      </c>
      <c r="P1843" s="22">
        <v>0</v>
      </c>
      <c r="Q1843" s="23">
        <v>0</v>
      </c>
      <c r="R1843" s="23">
        <v>0</v>
      </c>
      <c r="S1843" s="24">
        <v>0</v>
      </c>
      <c r="T1843" s="25">
        <v>0</v>
      </c>
      <c r="U1843" s="25">
        <v>0</v>
      </c>
      <c r="V1843" s="18">
        <v>1468</v>
      </c>
      <c r="W1843" s="19">
        <v>11914</v>
      </c>
      <c r="X1843" s="19">
        <v>1117</v>
      </c>
    </row>
    <row r="1844" spans="1:24" x14ac:dyDescent="0.2">
      <c r="A1844" s="15">
        <v>2022</v>
      </c>
      <c r="B1844" s="16">
        <v>57313</v>
      </c>
      <c r="C1844" s="17" t="s">
        <v>1437</v>
      </c>
      <c r="D1844" s="15" t="s">
        <v>23</v>
      </c>
      <c r="E1844" s="17" t="s">
        <v>24</v>
      </c>
      <c r="F1844" s="15" t="s">
        <v>25</v>
      </c>
      <c r="G1844" s="17" t="s">
        <v>192</v>
      </c>
      <c r="H1844" s="17" t="s">
        <v>1438</v>
      </c>
      <c r="I1844" s="17" t="s">
        <v>340</v>
      </c>
      <c r="J1844" s="18">
        <v>15137</v>
      </c>
      <c r="K1844" s="19">
        <v>124480</v>
      </c>
      <c r="L1844" s="19">
        <v>12391</v>
      </c>
      <c r="M1844" s="20">
        <v>291</v>
      </c>
      <c r="N1844" s="21">
        <v>3760</v>
      </c>
      <c r="O1844" s="21">
        <v>7</v>
      </c>
      <c r="P1844" s="22">
        <v>0</v>
      </c>
      <c r="Q1844" s="23">
        <v>0</v>
      </c>
      <c r="R1844" s="23">
        <v>0</v>
      </c>
      <c r="S1844" s="24">
        <v>0</v>
      </c>
      <c r="T1844" s="25">
        <v>0</v>
      </c>
      <c r="U1844" s="25">
        <v>0</v>
      </c>
      <c r="V1844" s="18">
        <v>15428</v>
      </c>
      <c r="W1844" s="19">
        <v>128240</v>
      </c>
      <c r="X1844" s="19">
        <v>12398</v>
      </c>
    </row>
    <row r="1845" spans="1:24" x14ac:dyDescent="0.2">
      <c r="A1845" s="15">
        <v>2022</v>
      </c>
      <c r="B1845" s="16">
        <v>57313</v>
      </c>
      <c r="C1845" s="17" t="s">
        <v>1437</v>
      </c>
      <c r="D1845" s="15" t="s">
        <v>23</v>
      </c>
      <c r="E1845" s="17" t="s">
        <v>24</v>
      </c>
      <c r="F1845" s="15" t="s">
        <v>25</v>
      </c>
      <c r="G1845" s="17" t="s">
        <v>42</v>
      </c>
      <c r="H1845" s="17" t="s">
        <v>1438</v>
      </c>
      <c r="I1845" s="17" t="s">
        <v>136</v>
      </c>
      <c r="J1845" s="18">
        <v>1</v>
      </c>
      <c r="K1845" s="19">
        <v>3</v>
      </c>
      <c r="L1845" s="19">
        <v>1</v>
      </c>
      <c r="M1845" s="20">
        <v>0</v>
      </c>
      <c r="N1845" s="21">
        <v>0</v>
      </c>
      <c r="O1845" s="21">
        <v>0</v>
      </c>
      <c r="P1845" s="22">
        <v>0</v>
      </c>
      <c r="Q1845" s="23">
        <v>0</v>
      </c>
      <c r="R1845" s="23">
        <v>0</v>
      </c>
      <c r="S1845" s="24">
        <v>0</v>
      </c>
      <c r="T1845" s="25">
        <v>0</v>
      </c>
      <c r="U1845" s="25">
        <v>0</v>
      </c>
      <c r="V1845" s="18">
        <v>1</v>
      </c>
      <c r="W1845" s="19">
        <v>3</v>
      </c>
      <c r="X1845" s="19">
        <v>1</v>
      </c>
    </row>
    <row r="1846" spans="1:24" x14ac:dyDescent="0.2">
      <c r="A1846" s="15">
        <v>2022</v>
      </c>
      <c r="B1846" s="16">
        <v>57313</v>
      </c>
      <c r="C1846" s="17" t="s">
        <v>1437</v>
      </c>
      <c r="D1846" s="15" t="s">
        <v>23</v>
      </c>
      <c r="E1846" s="17" t="s">
        <v>24</v>
      </c>
      <c r="F1846" s="15" t="s">
        <v>25</v>
      </c>
      <c r="G1846" s="17" t="s">
        <v>42</v>
      </c>
      <c r="H1846" s="17" t="s">
        <v>1438</v>
      </c>
      <c r="I1846" s="17" t="s">
        <v>43</v>
      </c>
      <c r="J1846" s="18">
        <v>21003</v>
      </c>
      <c r="K1846" s="19">
        <v>122511</v>
      </c>
      <c r="L1846" s="19">
        <v>16989</v>
      </c>
      <c r="M1846" s="20">
        <v>1192</v>
      </c>
      <c r="N1846" s="21">
        <v>17018</v>
      </c>
      <c r="O1846" s="21">
        <v>165</v>
      </c>
      <c r="P1846" s="22">
        <v>0</v>
      </c>
      <c r="Q1846" s="23">
        <v>0</v>
      </c>
      <c r="R1846" s="23">
        <v>0</v>
      </c>
      <c r="S1846" s="24">
        <v>0</v>
      </c>
      <c r="T1846" s="25">
        <v>0</v>
      </c>
      <c r="U1846" s="25">
        <v>0</v>
      </c>
      <c r="V1846" s="18">
        <v>22195</v>
      </c>
      <c r="W1846" s="19">
        <v>139529</v>
      </c>
      <c r="X1846" s="19">
        <v>17154</v>
      </c>
    </row>
    <row r="1847" spans="1:24" x14ac:dyDescent="0.2">
      <c r="A1847" s="15">
        <v>2022</v>
      </c>
      <c r="B1847" s="16">
        <v>57313</v>
      </c>
      <c r="C1847" s="17" t="s">
        <v>1437</v>
      </c>
      <c r="D1847" s="15" t="s">
        <v>23</v>
      </c>
      <c r="E1847" s="17" t="s">
        <v>24</v>
      </c>
      <c r="F1847" s="15" t="s">
        <v>25</v>
      </c>
      <c r="G1847" s="17" t="s">
        <v>161</v>
      </c>
      <c r="H1847" s="17" t="s">
        <v>1438</v>
      </c>
      <c r="I1847" s="17" t="s">
        <v>32</v>
      </c>
      <c r="J1847" s="18">
        <v>0</v>
      </c>
      <c r="K1847" s="19">
        <v>0</v>
      </c>
      <c r="L1847" s="19">
        <v>0</v>
      </c>
      <c r="M1847" s="20">
        <v>258</v>
      </c>
      <c r="N1847" s="21">
        <v>7733</v>
      </c>
      <c r="O1847" s="21">
        <v>19</v>
      </c>
      <c r="P1847" s="22">
        <v>0</v>
      </c>
      <c r="Q1847" s="23">
        <v>0</v>
      </c>
      <c r="R1847" s="23">
        <v>0</v>
      </c>
      <c r="S1847" s="24">
        <v>0</v>
      </c>
      <c r="T1847" s="25">
        <v>0</v>
      </c>
      <c r="U1847" s="25">
        <v>0</v>
      </c>
      <c r="V1847" s="18">
        <v>258</v>
      </c>
      <c r="W1847" s="19">
        <v>7733</v>
      </c>
      <c r="X1847" s="19">
        <v>19</v>
      </c>
    </row>
    <row r="1848" spans="1:24" x14ac:dyDescent="0.2">
      <c r="A1848" s="15">
        <v>2022</v>
      </c>
      <c r="B1848" s="16">
        <v>57313</v>
      </c>
      <c r="C1848" s="17" t="s">
        <v>1437</v>
      </c>
      <c r="D1848" s="15" t="s">
        <v>23</v>
      </c>
      <c r="E1848" s="17" t="s">
        <v>24</v>
      </c>
      <c r="F1848" s="15" t="s">
        <v>25</v>
      </c>
      <c r="G1848" s="17" t="s">
        <v>168</v>
      </c>
      <c r="H1848" s="17" t="s">
        <v>1438</v>
      </c>
      <c r="I1848" s="17" t="s">
        <v>154</v>
      </c>
      <c r="J1848" s="18">
        <v>8</v>
      </c>
      <c r="K1848" s="19">
        <v>87</v>
      </c>
      <c r="L1848" s="19">
        <v>17</v>
      </c>
      <c r="M1848" s="20">
        <v>48</v>
      </c>
      <c r="N1848" s="21">
        <v>507</v>
      </c>
      <c r="O1848" s="21">
        <v>2</v>
      </c>
      <c r="P1848" s="22">
        <v>0</v>
      </c>
      <c r="Q1848" s="23">
        <v>0</v>
      </c>
      <c r="R1848" s="23">
        <v>0</v>
      </c>
      <c r="S1848" s="24">
        <v>0</v>
      </c>
      <c r="T1848" s="25">
        <v>0</v>
      </c>
      <c r="U1848" s="25">
        <v>0</v>
      </c>
      <c r="V1848" s="18">
        <v>56</v>
      </c>
      <c r="W1848" s="19">
        <v>594</v>
      </c>
      <c r="X1848" s="19">
        <v>19</v>
      </c>
    </row>
    <row r="1849" spans="1:24" x14ac:dyDescent="0.2">
      <c r="A1849" s="15">
        <v>2022</v>
      </c>
      <c r="B1849" s="16">
        <v>57313</v>
      </c>
      <c r="C1849" s="17" t="s">
        <v>1437</v>
      </c>
      <c r="D1849" s="15" t="s">
        <v>23</v>
      </c>
      <c r="E1849" s="17" t="s">
        <v>24</v>
      </c>
      <c r="F1849" s="15" t="s">
        <v>25</v>
      </c>
      <c r="G1849" s="17" t="s">
        <v>168</v>
      </c>
      <c r="H1849" s="17" t="s">
        <v>1438</v>
      </c>
      <c r="I1849" s="17" t="s">
        <v>922</v>
      </c>
      <c r="J1849" s="18">
        <v>263</v>
      </c>
      <c r="K1849" s="19">
        <v>2859</v>
      </c>
      <c r="L1849" s="19">
        <v>475</v>
      </c>
      <c r="M1849" s="20">
        <v>232</v>
      </c>
      <c r="N1849" s="21">
        <v>3748</v>
      </c>
      <c r="O1849" s="21">
        <v>27</v>
      </c>
      <c r="P1849" s="22">
        <v>0</v>
      </c>
      <c r="Q1849" s="23">
        <v>0</v>
      </c>
      <c r="R1849" s="23">
        <v>0</v>
      </c>
      <c r="S1849" s="24">
        <v>0</v>
      </c>
      <c r="T1849" s="25">
        <v>0</v>
      </c>
      <c r="U1849" s="25">
        <v>0</v>
      </c>
      <c r="V1849" s="18">
        <v>495</v>
      </c>
      <c r="W1849" s="19">
        <v>6607</v>
      </c>
      <c r="X1849" s="19">
        <v>502</v>
      </c>
    </row>
    <row r="1850" spans="1:24" x14ac:dyDescent="0.2">
      <c r="A1850" s="15">
        <v>2022</v>
      </c>
      <c r="B1850" s="16">
        <v>57313</v>
      </c>
      <c r="C1850" s="17" t="s">
        <v>1437</v>
      </c>
      <c r="D1850" s="15" t="s">
        <v>23</v>
      </c>
      <c r="E1850" s="17" t="s">
        <v>24</v>
      </c>
      <c r="F1850" s="15" t="s">
        <v>25</v>
      </c>
      <c r="G1850" s="17" t="s">
        <v>168</v>
      </c>
      <c r="H1850" s="17" t="s">
        <v>1438</v>
      </c>
      <c r="I1850" s="17" t="s">
        <v>346</v>
      </c>
      <c r="J1850" s="18">
        <v>1950</v>
      </c>
      <c r="K1850" s="19">
        <v>17252</v>
      </c>
      <c r="L1850" s="19">
        <v>3167</v>
      </c>
      <c r="M1850" s="20">
        <v>208</v>
      </c>
      <c r="N1850" s="21">
        <v>3835</v>
      </c>
      <c r="O1850" s="21">
        <v>19</v>
      </c>
      <c r="P1850" s="22">
        <v>0</v>
      </c>
      <c r="Q1850" s="23">
        <v>0</v>
      </c>
      <c r="R1850" s="23">
        <v>0</v>
      </c>
      <c r="S1850" s="24">
        <v>0</v>
      </c>
      <c r="T1850" s="25">
        <v>0</v>
      </c>
      <c r="U1850" s="25">
        <v>0</v>
      </c>
      <c r="V1850" s="18">
        <v>2158</v>
      </c>
      <c r="W1850" s="19">
        <v>21087</v>
      </c>
      <c r="X1850" s="19">
        <v>3186</v>
      </c>
    </row>
    <row r="1851" spans="1:24" x14ac:dyDescent="0.2">
      <c r="A1851" s="15">
        <v>2022</v>
      </c>
      <c r="B1851" s="16">
        <v>57313</v>
      </c>
      <c r="C1851" s="17" t="s">
        <v>1437</v>
      </c>
      <c r="D1851" s="15" t="s">
        <v>23</v>
      </c>
      <c r="E1851" s="17" t="s">
        <v>24</v>
      </c>
      <c r="F1851" s="15" t="s">
        <v>25</v>
      </c>
      <c r="G1851" s="17" t="s">
        <v>44</v>
      </c>
      <c r="H1851" s="17" t="s">
        <v>1438</v>
      </c>
      <c r="I1851" s="17" t="s">
        <v>32</v>
      </c>
      <c r="J1851" s="18">
        <v>8721</v>
      </c>
      <c r="K1851" s="19">
        <v>59447</v>
      </c>
      <c r="L1851" s="19">
        <v>6956</v>
      </c>
      <c r="M1851" s="20">
        <v>49</v>
      </c>
      <c r="N1851" s="21">
        <v>2372</v>
      </c>
      <c r="O1851" s="21">
        <v>8</v>
      </c>
      <c r="P1851" s="22">
        <v>0</v>
      </c>
      <c r="Q1851" s="23">
        <v>0</v>
      </c>
      <c r="R1851" s="23">
        <v>0</v>
      </c>
      <c r="S1851" s="24">
        <v>0</v>
      </c>
      <c r="T1851" s="25">
        <v>0</v>
      </c>
      <c r="U1851" s="25">
        <v>0</v>
      </c>
      <c r="V1851" s="18">
        <v>8770</v>
      </c>
      <c r="W1851" s="19">
        <v>61819</v>
      </c>
      <c r="X1851" s="19">
        <v>6964</v>
      </c>
    </row>
    <row r="1852" spans="1:24" x14ac:dyDescent="0.2">
      <c r="A1852" s="15">
        <v>2022</v>
      </c>
      <c r="B1852" s="16">
        <v>57313</v>
      </c>
      <c r="C1852" s="17" t="s">
        <v>1437</v>
      </c>
      <c r="D1852" s="15" t="s">
        <v>23</v>
      </c>
      <c r="E1852" s="17" t="s">
        <v>24</v>
      </c>
      <c r="F1852" s="15" t="s">
        <v>25</v>
      </c>
      <c r="G1852" s="17" t="s">
        <v>180</v>
      </c>
      <c r="H1852" s="17" t="s">
        <v>1438</v>
      </c>
      <c r="I1852" s="17" t="s">
        <v>136</v>
      </c>
      <c r="J1852" s="18">
        <v>153</v>
      </c>
      <c r="K1852" s="19">
        <v>736</v>
      </c>
      <c r="L1852" s="19">
        <v>95</v>
      </c>
      <c r="M1852" s="20">
        <v>254</v>
      </c>
      <c r="N1852" s="21">
        <v>2383</v>
      </c>
      <c r="O1852" s="21">
        <v>214</v>
      </c>
      <c r="P1852" s="22">
        <v>0</v>
      </c>
      <c r="Q1852" s="23">
        <v>0</v>
      </c>
      <c r="R1852" s="23">
        <v>0</v>
      </c>
      <c r="S1852" s="24">
        <v>0</v>
      </c>
      <c r="T1852" s="25">
        <v>0</v>
      </c>
      <c r="U1852" s="25">
        <v>0</v>
      </c>
      <c r="V1852" s="18">
        <v>407</v>
      </c>
      <c r="W1852" s="19">
        <v>3119</v>
      </c>
      <c r="X1852" s="19">
        <v>309</v>
      </c>
    </row>
    <row r="1853" spans="1:24" x14ac:dyDescent="0.2">
      <c r="A1853" s="15">
        <v>2022</v>
      </c>
      <c r="B1853" s="16">
        <v>57313</v>
      </c>
      <c r="C1853" s="17" t="s">
        <v>1437</v>
      </c>
      <c r="D1853" s="15" t="s">
        <v>23</v>
      </c>
      <c r="E1853" s="17" t="s">
        <v>24</v>
      </c>
      <c r="F1853" s="15" t="s">
        <v>25</v>
      </c>
      <c r="G1853" s="17" t="s">
        <v>92</v>
      </c>
      <c r="H1853" s="17" t="s">
        <v>1438</v>
      </c>
      <c r="I1853" s="17" t="s">
        <v>418</v>
      </c>
      <c r="J1853" s="18">
        <v>1064</v>
      </c>
      <c r="K1853" s="19">
        <v>8969</v>
      </c>
      <c r="L1853" s="19">
        <v>1126</v>
      </c>
      <c r="M1853" s="20">
        <v>101</v>
      </c>
      <c r="N1853" s="21">
        <v>920</v>
      </c>
      <c r="O1853" s="21">
        <v>2</v>
      </c>
      <c r="P1853" s="22">
        <v>0</v>
      </c>
      <c r="Q1853" s="23">
        <v>0</v>
      </c>
      <c r="R1853" s="23">
        <v>0</v>
      </c>
      <c r="S1853" s="24">
        <v>0</v>
      </c>
      <c r="T1853" s="25">
        <v>0</v>
      </c>
      <c r="U1853" s="25">
        <v>0</v>
      </c>
      <c r="V1853" s="18">
        <v>1165</v>
      </c>
      <c r="W1853" s="19">
        <v>9889</v>
      </c>
      <c r="X1853" s="19">
        <v>1128</v>
      </c>
    </row>
    <row r="1854" spans="1:24" x14ac:dyDescent="0.2">
      <c r="A1854" s="15">
        <v>2022</v>
      </c>
      <c r="B1854" s="16">
        <v>57313</v>
      </c>
      <c r="C1854" s="17" t="s">
        <v>1437</v>
      </c>
      <c r="D1854" s="15" t="s">
        <v>23</v>
      </c>
      <c r="E1854" s="17" t="s">
        <v>24</v>
      </c>
      <c r="F1854" s="15" t="s">
        <v>25</v>
      </c>
      <c r="G1854" s="17" t="s">
        <v>92</v>
      </c>
      <c r="H1854" s="17" t="s">
        <v>1438</v>
      </c>
      <c r="I1854" s="17" t="s">
        <v>93</v>
      </c>
      <c r="J1854" s="18">
        <v>7949</v>
      </c>
      <c r="K1854" s="19">
        <v>60624</v>
      </c>
      <c r="L1854" s="19">
        <v>6137</v>
      </c>
      <c r="M1854" s="20">
        <v>2210</v>
      </c>
      <c r="N1854" s="21">
        <v>22140</v>
      </c>
      <c r="O1854" s="21">
        <v>1269</v>
      </c>
      <c r="P1854" s="22">
        <v>0</v>
      </c>
      <c r="Q1854" s="23">
        <v>0</v>
      </c>
      <c r="R1854" s="23">
        <v>0</v>
      </c>
      <c r="S1854" s="24">
        <v>0</v>
      </c>
      <c r="T1854" s="25">
        <v>0</v>
      </c>
      <c r="U1854" s="25">
        <v>0</v>
      </c>
      <c r="V1854" s="18">
        <v>10159</v>
      </c>
      <c r="W1854" s="19">
        <v>82764</v>
      </c>
      <c r="X1854" s="19">
        <v>7406</v>
      </c>
    </row>
    <row r="1855" spans="1:24" x14ac:dyDescent="0.2">
      <c r="A1855" s="15">
        <v>2022</v>
      </c>
      <c r="B1855" s="16">
        <v>57313</v>
      </c>
      <c r="C1855" s="17" t="s">
        <v>1437</v>
      </c>
      <c r="D1855" s="15" t="s">
        <v>23</v>
      </c>
      <c r="E1855" s="17" t="s">
        <v>24</v>
      </c>
      <c r="F1855" s="15" t="s">
        <v>25</v>
      </c>
      <c r="G1855" s="17" t="s">
        <v>195</v>
      </c>
      <c r="H1855" s="17" t="s">
        <v>1438</v>
      </c>
      <c r="I1855" s="17" t="s">
        <v>196</v>
      </c>
      <c r="J1855" s="18">
        <v>0</v>
      </c>
      <c r="K1855" s="19">
        <v>0</v>
      </c>
      <c r="L1855" s="19">
        <v>0</v>
      </c>
      <c r="M1855" s="20">
        <v>222</v>
      </c>
      <c r="N1855" s="21">
        <v>3629</v>
      </c>
      <c r="O1855" s="21">
        <v>4</v>
      </c>
      <c r="P1855" s="22">
        <v>0</v>
      </c>
      <c r="Q1855" s="23">
        <v>0</v>
      </c>
      <c r="R1855" s="23">
        <v>0</v>
      </c>
      <c r="S1855" s="24">
        <v>0</v>
      </c>
      <c r="T1855" s="25">
        <v>0</v>
      </c>
      <c r="U1855" s="25">
        <v>0</v>
      </c>
      <c r="V1855" s="18">
        <v>222</v>
      </c>
      <c r="W1855" s="19">
        <v>3629</v>
      </c>
      <c r="X1855" s="19">
        <v>4</v>
      </c>
    </row>
    <row r="1856" spans="1:24" x14ac:dyDescent="0.2">
      <c r="A1856" s="15">
        <v>2022</v>
      </c>
      <c r="B1856" s="16">
        <v>57313</v>
      </c>
      <c r="C1856" s="17" t="s">
        <v>1437</v>
      </c>
      <c r="D1856" s="15" t="s">
        <v>23</v>
      </c>
      <c r="E1856" s="17" t="s">
        <v>24</v>
      </c>
      <c r="F1856" s="15" t="s">
        <v>25</v>
      </c>
      <c r="G1856" s="17" t="s">
        <v>33</v>
      </c>
      <c r="H1856" s="17" t="s">
        <v>1438</v>
      </c>
      <c r="I1856" s="17" t="s">
        <v>32</v>
      </c>
      <c r="J1856" s="18">
        <v>23</v>
      </c>
      <c r="K1856" s="19">
        <v>308</v>
      </c>
      <c r="L1856" s="19">
        <v>66</v>
      </c>
      <c r="M1856" s="20">
        <v>32</v>
      </c>
      <c r="N1856" s="21">
        <v>309</v>
      </c>
      <c r="O1856" s="21">
        <v>2</v>
      </c>
      <c r="P1856" s="22">
        <v>0</v>
      </c>
      <c r="Q1856" s="23">
        <v>0</v>
      </c>
      <c r="R1856" s="23">
        <v>0</v>
      </c>
      <c r="S1856" s="24">
        <v>0</v>
      </c>
      <c r="T1856" s="25">
        <v>0</v>
      </c>
      <c r="U1856" s="25">
        <v>0</v>
      </c>
      <c r="V1856" s="18">
        <v>55</v>
      </c>
      <c r="W1856" s="19">
        <v>617</v>
      </c>
      <c r="X1856" s="19">
        <v>68</v>
      </c>
    </row>
    <row r="1857" spans="1:24" x14ac:dyDescent="0.2">
      <c r="A1857" s="15">
        <v>2022</v>
      </c>
      <c r="B1857" s="16">
        <v>57313</v>
      </c>
      <c r="C1857" s="17" t="s">
        <v>1437</v>
      </c>
      <c r="D1857" s="15" t="s">
        <v>23</v>
      </c>
      <c r="E1857" s="17" t="s">
        <v>24</v>
      </c>
      <c r="F1857" s="15" t="s">
        <v>25</v>
      </c>
      <c r="G1857" s="17" t="s">
        <v>220</v>
      </c>
      <c r="H1857" s="17" t="s">
        <v>1438</v>
      </c>
      <c r="I1857" s="17" t="s">
        <v>136</v>
      </c>
      <c r="J1857" s="18">
        <v>1745</v>
      </c>
      <c r="K1857" s="19">
        <v>9087</v>
      </c>
      <c r="L1857" s="19">
        <v>1588</v>
      </c>
      <c r="M1857" s="20">
        <v>0</v>
      </c>
      <c r="N1857" s="21">
        <v>0</v>
      </c>
      <c r="O1857" s="21">
        <v>0</v>
      </c>
      <c r="P1857" s="22">
        <v>0</v>
      </c>
      <c r="Q1857" s="23">
        <v>0</v>
      </c>
      <c r="R1857" s="23">
        <v>0</v>
      </c>
      <c r="S1857" s="24">
        <v>0</v>
      </c>
      <c r="T1857" s="25">
        <v>0</v>
      </c>
      <c r="U1857" s="25">
        <v>0</v>
      </c>
      <c r="V1857" s="18">
        <v>1745</v>
      </c>
      <c r="W1857" s="19">
        <v>9087</v>
      </c>
      <c r="X1857" s="19">
        <v>1588</v>
      </c>
    </row>
    <row r="1858" spans="1:24" x14ac:dyDescent="0.2">
      <c r="A1858" s="15">
        <v>2022</v>
      </c>
      <c r="B1858" s="16">
        <v>57313</v>
      </c>
      <c r="C1858" s="17" t="s">
        <v>1437</v>
      </c>
      <c r="D1858" s="15" t="s">
        <v>23</v>
      </c>
      <c r="E1858" s="17" t="s">
        <v>24</v>
      </c>
      <c r="F1858" s="15" t="s">
        <v>25</v>
      </c>
      <c r="G1858" s="17" t="s">
        <v>89</v>
      </c>
      <c r="H1858" s="17" t="s">
        <v>1438</v>
      </c>
      <c r="I1858" s="17" t="s">
        <v>90</v>
      </c>
      <c r="J1858" s="18">
        <v>76</v>
      </c>
      <c r="K1858" s="19">
        <v>576</v>
      </c>
      <c r="L1858" s="19">
        <v>99</v>
      </c>
      <c r="M1858" s="20">
        <v>0</v>
      </c>
      <c r="N1858" s="21">
        <v>0</v>
      </c>
      <c r="O1858" s="21">
        <v>0</v>
      </c>
      <c r="P1858" s="22">
        <v>0</v>
      </c>
      <c r="Q1858" s="23">
        <v>0</v>
      </c>
      <c r="R1858" s="23">
        <v>0</v>
      </c>
      <c r="S1858" s="24">
        <v>0</v>
      </c>
      <c r="T1858" s="25">
        <v>0</v>
      </c>
      <c r="U1858" s="25">
        <v>0</v>
      </c>
      <c r="V1858" s="18">
        <v>76</v>
      </c>
      <c r="W1858" s="19">
        <v>576</v>
      </c>
      <c r="X1858" s="19">
        <v>99</v>
      </c>
    </row>
    <row r="1859" spans="1:24" x14ac:dyDescent="0.2">
      <c r="A1859" s="15">
        <v>2022</v>
      </c>
      <c r="B1859" s="16">
        <v>57350</v>
      </c>
      <c r="C1859" s="17" t="s">
        <v>1439</v>
      </c>
      <c r="D1859" s="15" t="s">
        <v>91</v>
      </c>
      <c r="E1859" s="17" t="s">
        <v>24</v>
      </c>
      <c r="F1859" s="15" t="s">
        <v>25</v>
      </c>
      <c r="G1859" s="17" t="s">
        <v>92</v>
      </c>
      <c r="H1859" s="17" t="s">
        <v>41</v>
      </c>
      <c r="I1859" s="17" t="s">
        <v>93</v>
      </c>
      <c r="J1859" s="18">
        <v>59247</v>
      </c>
      <c r="K1859" s="19">
        <v>395476</v>
      </c>
      <c r="L1859" s="19">
        <v>27921</v>
      </c>
      <c r="M1859" s="20">
        <v>214350</v>
      </c>
      <c r="N1859" s="21">
        <v>2271116</v>
      </c>
      <c r="O1859" s="21">
        <v>38495</v>
      </c>
      <c r="P1859" s="22">
        <v>0</v>
      </c>
      <c r="Q1859" s="23">
        <v>0</v>
      </c>
      <c r="R1859" s="23">
        <v>0</v>
      </c>
      <c r="S1859" s="24">
        <v>0</v>
      </c>
      <c r="T1859" s="25">
        <v>0</v>
      </c>
      <c r="U1859" s="25">
        <v>0</v>
      </c>
      <c r="V1859" s="18">
        <v>273597</v>
      </c>
      <c r="W1859" s="19">
        <v>2666592</v>
      </c>
      <c r="X1859" s="19">
        <v>66416</v>
      </c>
    </row>
    <row r="1860" spans="1:24" x14ac:dyDescent="0.2">
      <c r="A1860" s="15">
        <v>2022</v>
      </c>
      <c r="B1860" s="16">
        <v>57394</v>
      </c>
      <c r="C1860" s="17" t="s">
        <v>1440</v>
      </c>
      <c r="D1860" s="15" t="s">
        <v>91</v>
      </c>
      <c r="E1860" s="17" t="s">
        <v>24</v>
      </c>
      <c r="F1860" s="15" t="s">
        <v>25</v>
      </c>
      <c r="G1860" s="17" t="s">
        <v>92</v>
      </c>
      <c r="H1860" s="17" t="s">
        <v>41</v>
      </c>
      <c r="I1860" s="17" t="s">
        <v>93</v>
      </c>
      <c r="J1860" s="18">
        <v>388937</v>
      </c>
      <c r="K1860" s="19">
        <v>2742120</v>
      </c>
      <c r="L1860" s="19">
        <v>183858</v>
      </c>
      <c r="M1860" s="20">
        <v>0</v>
      </c>
      <c r="N1860" s="21">
        <v>0</v>
      </c>
      <c r="O1860" s="21">
        <v>0</v>
      </c>
      <c r="P1860" s="22">
        <v>0</v>
      </c>
      <c r="Q1860" s="23">
        <v>0</v>
      </c>
      <c r="R1860" s="23">
        <v>0</v>
      </c>
      <c r="S1860" s="24">
        <v>0</v>
      </c>
      <c r="T1860" s="25">
        <v>0</v>
      </c>
      <c r="U1860" s="25">
        <v>0</v>
      </c>
      <c r="V1860" s="18">
        <v>388937</v>
      </c>
      <c r="W1860" s="19">
        <v>2742120</v>
      </c>
      <c r="X1860" s="19">
        <v>183858</v>
      </c>
    </row>
    <row r="1861" spans="1:24" x14ac:dyDescent="0.2">
      <c r="A1861" s="15">
        <v>2022</v>
      </c>
      <c r="B1861" s="16">
        <v>57459</v>
      </c>
      <c r="C1861" s="17" t="s">
        <v>1441</v>
      </c>
      <c r="D1861" s="15" t="s">
        <v>91</v>
      </c>
      <c r="E1861" s="17" t="s">
        <v>24</v>
      </c>
      <c r="F1861" s="15" t="s">
        <v>25</v>
      </c>
      <c r="G1861" s="17" t="s">
        <v>92</v>
      </c>
      <c r="H1861" s="17" t="s">
        <v>41</v>
      </c>
      <c r="I1861" s="17" t="s">
        <v>93</v>
      </c>
      <c r="J1861" s="18">
        <v>311.3</v>
      </c>
      <c r="K1861" s="19">
        <v>2920</v>
      </c>
      <c r="L1861" s="19">
        <v>121</v>
      </c>
      <c r="M1861" s="20">
        <v>2524.4</v>
      </c>
      <c r="N1861" s="21">
        <v>38515</v>
      </c>
      <c r="O1861" s="21">
        <v>1159</v>
      </c>
      <c r="P1861" s="22">
        <v>0</v>
      </c>
      <c r="Q1861" s="23">
        <v>0</v>
      </c>
      <c r="R1861" s="23">
        <v>0</v>
      </c>
      <c r="S1861" s="24">
        <v>0</v>
      </c>
      <c r="T1861" s="25">
        <v>0</v>
      </c>
      <c r="U1861" s="25">
        <v>0</v>
      </c>
      <c r="V1861" s="18">
        <v>2835.7</v>
      </c>
      <c r="W1861" s="19">
        <v>41435</v>
      </c>
      <c r="X1861" s="19">
        <v>1280</v>
      </c>
    </row>
    <row r="1862" spans="1:24" x14ac:dyDescent="0.2">
      <c r="A1862" s="15">
        <v>2022</v>
      </c>
      <c r="B1862" s="16">
        <v>57483</v>
      </c>
      <c r="C1862" s="17" t="s">
        <v>1442</v>
      </c>
      <c r="D1862" s="15" t="s">
        <v>23</v>
      </c>
      <c r="E1862" s="17" t="s">
        <v>24</v>
      </c>
      <c r="F1862" s="15" t="s">
        <v>25</v>
      </c>
      <c r="G1862" s="17" t="s">
        <v>57</v>
      </c>
      <c r="H1862" s="17" t="s">
        <v>51</v>
      </c>
      <c r="I1862" s="17" t="s">
        <v>58</v>
      </c>
      <c r="J1862" s="18">
        <v>46741.5</v>
      </c>
      <c r="K1862" s="19">
        <v>294017</v>
      </c>
      <c r="L1862" s="19">
        <v>43856</v>
      </c>
      <c r="M1862" s="20">
        <v>37401.800000000003</v>
      </c>
      <c r="N1862" s="21">
        <v>267710</v>
      </c>
      <c r="O1862" s="21">
        <v>6133</v>
      </c>
      <c r="P1862" s="22" t="s">
        <v>37</v>
      </c>
      <c r="Q1862" s="23" t="s">
        <v>37</v>
      </c>
      <c r="R1862" s="23" t="s">
        <v>37</v>
      </c>
      <c r="S1862" s="24" t="s">
        <v>37</v>
      </c>
      <c r="T1862" s="25" t="s">
        <v>37</v>
      </c>
      <c r="U1862" s="25" t="s">
        <v>37</v>
      </c>
      <c r="V1862" s="18">
        <v>84143.3</v>
      </c>
      <c r="W1862" s="19">
        <v>561727</v>
      </c>
      <c r="X1862" s="19">
        <v>49989</v>
      </c>
    </row>
    <row r="1863" spans="1:24" x14ac:dyDescent="0.2">
      <c r="A1863" s="15">
        <v>2022</v>
      </c>
      <c r="B1863" s="16">
        <v>57486</v>
      </c>
      <c r="C1863" s="17" t="s">
        <v>1443</v>
      </c>
      <c r="D1863" s="15" t="s">
        <v>91</v>
      </c>
      <c r="E1863" s="17" t="s">
        <v>24</v>
      </c>
      <c r="F1863" s="15" t="s">
        <v>25</v>
      </c>
      <c r="G1863" s="17" t="s">
        <v>92</v>
      </c>
      <c r="H1863" s="17" t="s">
        <v>41</v>
      </c>
      <c r="I1863" s="17" t="s">
        <v>93</v>
      </c>
      <c r="J1863" s="18">
        <v>90381.6</v>
      </c>
      <c r="K1863" s="19">
        <v>622402</v>
      </c>
      <c r="L1863" s="19">
        <v>41382</v>
      </c>
      <c r="M1863" s="20">
        <v>8365.2000000000007</v>
      </c>
      <c r="N1863" s="21">
        <v>51190</v>
      </c>
      <c r="O1863" s="21">
        <v>2008</v>
      </c>
      <c r="P1863" s="22">
        <v>0</v>
      </c>
      <c r="Q1863" s="23">
        <v>0</v>
      </c>
      <c r="R1863" s="23">
        <v>0</v>
      </c>
      <c r="S1863" s="24">
        <v>0</v>
      </c>
      <c r="T1863" s="25">
        <v>0</v>
      </c>
      <c r="U1863" s="25">
        <v>0</v>
      </c>
      <c r="V1863" s="18">
        <v>98746.8</v>
      </c>
      <c r="W1863" s="19">
        <v>673592</v>
      </c>
      <c r="X1863" s="19">
        <v>43390</v>
      </c>
    </row>
    <row r="1864" spans="1:24" x14ac:dyDescent="0.2">
      <c r="A1864" s="15">
        <v>2022</v>
      </c>
      <c r="B1864" s="16">
        <v>57487</v>
      </c>
      <c r="C1864" s="17" t="s">
        <v>1444</v>
      </c>
      <c r="D1864" s="15" t="s">
        <v>39</v>
      </c>
      <c r="E1864" s="17" t="s">
        <v>40</v>
      </c>
      <c r="F1864" s="15" t="s">
        <v>25</v>
      </c>
      <c r="G1864" s="17" t="s">
        <v>201</v>
      </c>
      <c r="H1864" s="17" t="s">
        <v>41</v>
      </c>
      <c r="I1864" s="17" t="s">
        <v>136</v>
      </c>
      <c r="J1864" s="18">
        <v>3818.3</v>
      </c>
      <c r="K1864" s="19">
        <v>40257</v>
      </c>
      <c r="L1864" s="19">
        <v>5074</v>
      </c>
      <c r="M1864" s="20">
        <v>2536.3000000000002</v>
      </c>
      <c r="N1864" s="21">
        <v>23312</v>
      </c>
      <c r="O1864" s="21">
        <v>838</v>
      </c>
      <c r="P1864" s="22">
        <v>0</v>
      </c>
      <c r="Q1864" s="23">
        <v>0</v>
      </c>
      <c r="R1864" s="23">
        <v>0</v>
      </c>
      <c r="S1864" s="24">
        <v>0</v>
      </c>
      <c r="T1864" s="25">
        <v>0</v>
      </c>
      <c r="U1864" s="25">
        <v>0</v>
      </c>
      <c r="V1864" s="18">
        <v>6354.6</v>
      </c>
      <c r="W1864" s="19">
        <v>63569</v>
      </c>
      <c r="X1864" s="19">
        <v>5912</v>
      </c>
    </row>
    <row r="1865" spans="1:24" x14ac:dyDescent="0.2">
      <c r="A1865" s="15">
        <v>2022</v>
      </c>
      <c r="B1865" s="16">
        <v>57488</v>
      </c>
      <c r="C1865" s="17" t="s">
        <v>1445</v>
      </c>
      <c r="D1865" s="15" t="s">
        <v>39</v>
      </c>
      <c r="E1865" s="17" t="s">
        <v>40</v>
      </c>
      <c r="F1865" s="15" t="s">
        <v>25</v>
      </c>
      <c r="G1865" s="17" t="s">
        <v>124</v>
      </c>
      <c r="H1865" s="17" t="s">
        <v>41</v>
      </c>
      <c r="I1865" s="17" t="s">
        <v>32</v>
      </c>
      <c r="J1865" s="18">
        <v>13811</v>
      </c>
      <c r="K1865" s="19">
        <v>110825</v>
      </c>
      <c r="L1865" s="19">
        <v>14276</v>
      </c>
      <c r="M1865" s="20">
        <v>5161</v>
      </c>
      <c r="N1865" s="21">
        <v>43546</v>
      </c>
      <c r="O1865" s="21">
        <v>1879</v>
      </c>
      <c r="P1865" s="22">
        <v>0</v>
      </c>
      <c r="Q1865" s="23">
        <v>0</v>
      </c>
      <c r="R1865" s="23">
        <v>0</v>
      </c>
      <c r="S1865" s="24">
        <v>0</v>
      </c>
      <c r="T1865" s="25">
        <v>0</v>
      </c>
      <c r="U1865" s="25">
        <v>0</v>
      </c>
      <c r="V1865" s="18">
        <v>18972</v>
      </c>
      <c r="W1865" s="19">
        <v>154371</v>
      </c>
      <c r="X1865" s="19">
        <v>16155</v>
      </c>
    </row>
    <row r="1866" spans="1:24" x14ac:dyDescent="0.2">
      <c r="A1866" s="15">
        <v>2022</v>
      </c>
      <c r="B1866" s="16">
        <v>57489</v>
      </c>
      <c r="C1866" s="17" t="s">
        <v>1446</v>
      </c>
      <c r="D1866" s="15" t="s">
        <v>39</v>
      </c>
      <c r="E1866" s="17" t="s">
        <v>40</v>
      </c>
      <c r="F1866" s="15" t="s">
        <v>25</v>
      </c>
      <c r="G1866" s="17" t="s">
        <v>203</v>
      </c>
      <c r="H1866" s="17" t="s">
        <v>41</v>
      </c>
      <c r="I1866" s="17" t="s">
        <v>136</v>
      </c>
      <c r="J1866" s="18">
        <v>4256</v>
      </c>
      <c r="K1866" s="19">
        <v>27107</v>
      </c>
      <c r="L1866" s="19">
        <v>3891</v>
      </c>
      <c r="M1866" s="20">
        <v>1945</v>
      </c>
      <c r="N1866" s="21">
        <v>12524</v>
      </c>
      <c r="O1866" s="21">
        <v>786</v>
      </c>
      <c r="P1866" s="22">
        <v>0</v>
      </c>
      <c r="Q1866" s="23">
        <v>0</v>
      </c>
      <c r="R1866" s="23">
        <v>0</v>
      </c>
      <c r="S1866" s="24">
        <v>0</v>
      </c>
      <c r="T1866" s="25">
        <v>0</v>
      </c>
      <c r="U1866" s="25">
        <v>0</v>
      </c>
      <c r="V1866" s="18">
        <v>6201</v>
      </c>
      <c r="W1866" s="19">
        <v>39631</v>
      </c>
      <c r="X1866" s="19">
        <v>4677</v>
      </c>
    </row>
    <row r="1867" spans="1:24" x14ac:dyDescent="0.2">
      <c r="A1867" s="15">
        <v>2022</v>
      </c>
      <c r="B1867" s="16">
        <v>57490</v>
      </c>
      <c r="C1867" s="17" t="s">
        <v>1447</v>
      </c>
      <c r="D1867" s="15" t="s">
        <v>39</v>
      </c>
      <c r="E1867" s="17" t="s">
        <v>40</v>
      </c>
      <c r="F1867" s="15" t="s">
        <v>25</v>
      </c>
      <c r="G1867" s="17" t="s">
        <v>30</v>
      </c>
      <c r="H1867" s="17" t="s">
        <v>41</v>
      </c>
      <c r="I1867" s="17" t="s">
        <v>32</v>
      </c>
      <c r="J1867" s="18">
        <v>15162</v>
      </c>
      <c r="K1867" s="19">
        <v>104343</v>
      </c>
      <c r="L1867" s="19">
        <v>9573</v>
      </c>
      <c r="M1867" s="20">
        <v>6635</v>
      </c>
      <c r="N1867" s="21">
        <v>52443</v>
      </c>
      <c r="O1867" s="21">
        <v>1113</v>
      </c>
      <c r="P1867" s="22">
        <v>0</v>
      </c>
      <c r="Q1867" s="23">
        <v>0</v>
      </c>
      <c r="R1867" s="23">
        <v>0</v>
      </c>
      <c r="S1867" s="24">
        <v>0</v>
      </c>
      <c r="T1867" s="25">
        <v>0</v>
      </c>
      <c r="U1867" s="25">
        <v>0</v>
      </c>
      <c r="V1867" s="18">
        <v>21797</v>
      </c>
      <c r="W1867" s="19">
        <v>156786</v>
      </c>
      <c r="X1867" s="19">
        <v>10686</v>
      </c>
    </row>
    <row r="1868" spans="1:24" x14ac:dyDescent="0.2">
      <c r="A1868" s="15">
        <v>2022</v>
      </c>
      <c r="B1868" s="16">
        <v>57491</v>
      </c>
      <c r="C1868" s="17" t="s">
        <v>1448</v>
      </c>
      <c r="D1868" s="15" t="s">
        <v>39</v>
      </c>
      <c r="E1868" s="17" t="s">
        <v>40</v>
      </c>
      <c r="F1868" s="15" t="s">
        <v>25</v>
      </c>
      <c r="G1868" s="17" t="s">
        <v>122</v>
      </c>
      <c r="H1868" s="17" t="s">
        <v>41</v>
      </c>
      <c r="I1868" s="17" t="s">
        <v>32</v>
      </c>
      <c r="J1868" s="18">
        <v>5042</v>
      </c>
      <c r="K1868" s="19">
        <v>28990</v>
      </c>
      <c r="L1868" s="19">
        <v>3305</v>
      </c>
      <c r="M1868" s="20">
        <v>4665</v>
      </c>
      <c r="N1868" s="21">
        <v>29953</v>
      </c>
      <c r="O1868" s="21">
        <v>1118</v>
      </c>
      <c r="P1868" s="22">
        <v>0</v>
      </c>
      <c r="Q1868" s="23">
        <v>0</v>
      </c>
      <c r="R1868" s="23">
        <v>0</v>
      </c>
      <c r="S1868" s="24">
        <v>0</v>
      </c>
      <c r="T1868" s="25">
        <v>0</v>
      </c>
      <c r="U1868" s="25">
        <v>0</v>
      </c>
      <c r="V1868" s="18">
        <v>9707</v>
      </c>
      <c r="W1868" s="19">
        <v>58943</v>
      </c>
      <c r="X1868" s="19">
        <v>4423</v>
      </c>
    </row>
    <row r="1869" spans="1:24" x14ac:dyDescent="0.2">
      <c r="A1869" s="15">
        <v>2022</v>
      </c>
      <c r="B1869" s="16">
        <v>58085</v>
      </c>
      <c r="C1869" s="17" t="s">
        <v>1449</v>
      </c>
      <c r="D1869" s="15" t="s">
        <v>39</v>
      </c>
      <c r="E1869" s="17" t="s">
        <v>40</v>
      </c>
      <c r="F1869" s="15" t="s">
        <v>25</v>
      </c>
      <c r="G1869" s="17" t="s">
        <v>134</v>
      </c>
      <c r="H1869" s="17" t="s">
        <v>41</v>
      </c>
      <c r="I1869" s="17" t="s">
        <v>136</v>
      </c>
      <c r="J1869" s="18">
        <v>24052</v>
      </c>
      <c r="K1869" s="19">
        <v>171601</v>
      </c>
      <c r="L1869" s="19">
        <v>26067</v>
      </c>
      <c r="M1869" s="20">
        <v>2732</v>
      </c>
      <c r="N1869" s="21">
        <v>21502</v>
      </c>
      <c r="O1869" s="21">
        <v>1360</v>
      </c>
      <c r="P1869" s="22">
        <v>0</v>
      </c>
      <c r="Q1869" s="23">
        <v>0</v>
      </c>
      <c r="R1869" s="23">
        <v>0</v>
      </c>
      <c r="S1869" s="24">
        <v>0</v>
      </c>
      <c r="T1869" s="25">
        <v>0</v>
      </c>
      <c r="U1869" s="25">
        <v>0</v>
      </c>
      <c r="V1869" s="18">
        <v>26784</v>
      </c>
      <c r="W1869" s="19">
        <v>193103</v>
      </c>
      <c r="X1869" s="19">
        <v>27427</v>
      </c>
    </row>
    <row r="1870" spans="1:24" x14ac:dyDescent="0.2">
      <c r="A1870" s="15">
        <v>2022</v>
      </c>
      <c r="B1870" s="16">
        <v>58086</v>
      </c>
      <c r="C1870" s="17" t="s">
        <v>1450</v>
      </c>
      <c r="D1870" s="15" t="s">
        <v>39</v>
      </c>
      <c r="E1870" s="17" t="s">
        <v>40</v>
      </c>
      <c r="F1870" s="15" t="s">
        <v>25</v>
      </c>
      <c r="G1870" s="17" t="s">
        <v>511</v>
      </c>
      <c r="H1870" s="17" t="s">
        <v>41</v>
      </c>
      <c r="I1870" s="17" t="s">
        <v>136</v>
      </c>
      <c r="J1870" s="18">
        <v>16971</v>
      </c>
      <c r="K1870" s="19">
        <v>121155</v>
      </c>
      <c r="L1870" s="19">
        <v>17769</v>
      </c>
      <c r="M1870" s="20">
        <v>2751</v>
      </c>
      <c r="N1870" s="21">
        <v>19287</v>
      </c>
      <c r="O1870" s="21">
        <v>1599</v>
      </c>
      <c r="P1870" s="22">
        <v>0</v>
      </c>
      <c r="Q1870" s="23">
        <v>0</v>
      </c>
      <c r="R1870" s="23">
        <v>0</v>
      </c>
      <c r="S1870" s="24">
        <v>0</v>
      </c>
      <c r="T1870" s="25">
        <v>0</v>
      </c>
      <c r="U1870" s="25">
        <v>0</v>
      </c>
      <c r="V1870" s="18">
        <v>19722</v>
      </c>
      <c r="W1870" s="19">
        <v>140442</v>
      </c>
      <c r="X1870" s="19">
        <v>19368</v>
      </c>
    </row>
    <row r="1871" spans="1:24" x14ac:dyDescent="0.2">
      <c r="A1871" s="15">
        <v>2022</v>
      </c>
      <c r="B1871" s="16">
        <v>58116</v>
      </c>
      <c r="C1871" s="17" t="s">
        <v>1451</v>
      </c>
      <c r="D1871" s="15" t="s">
        <v>39</v>
      </c>
      <c r="E1871" s="17" t="s">
        <v>40</v>
      </c>
      <c r="F1871" s="15" t="s">
        <v>25</v>
      </c>
      <c r="G1871" s="17" t="s">
        <v>30</v>
      </c>
      <c r="H1871" s="17" t="s">
        <v>41</v>
      </c>
      <c r="I1871" s="17" t="s">
        <v>32</v>
      </c>
      <c r="J1871" s="18">
        <v>7041</v>
      </c>
      <c r="K1871" s="19">
        <v>61151</v>
      </c>
      <c r="L1871" s="19">
        <v>2870</v>
      </c>
      <c r="M1871" s="20">
        <v>296</v>
      </c>
      <c r="N1871" s="21">
        <v>2560</v>
      </c>
      <c r="O1871" s="21">
        <v>184</v>
      </c>
      <c r="P1871" s="22">
        <v>0</v>
      </c>
      <c r="Q1871" s="23">
        <v>0</v>
      </c>
      <c r="R1871" s="23">
        <v>0</v>
      </c>
      <c r="S1871" s="24">
        <v>0</v>
      </c>
      <c r="T1871" s="25">
        <v>0</v>
      </c>
      <c r="U1871" s="25">
        <v>0</v>
      </c>
      <c r="V1871" s="18">
        <v>7337</v>
      </c>
      <c r="W1871" s="19">
        <v>63711</v>
      </c>
      <c r="X1871" s="19">
        <v>3054</v>
      </c>
    </row>
    <row r="1872" spans="1:24" x14ac:dyDescent="0.2">
      <c r="A1872" s="15">
        <v>2022</v>
      </c>
      <c r="B1872" s="16">
        <v>58118</v>
      </c>
      <c r="C1872" s="17" t="s">
        <v>1452</v>
      </c>
      <c r="D1872" s="15" t="s">
        <v>39</v>
      </c>
      <c r="E1872" s="17" t="s">
        <v>40</v>
      </c>
      <c r="F1872" s="15" t="s">
        <v>25</v>
      </c>
      <c r="G1872" s="17" t="s">
        <v>44</v>
      </c>
      <c r="H1872" s="17" t="s">
        <v>41</v>
      </c>
      <c r="I1872" s="17" t="s">
        <v>32</v>
      </c>
      <c r="J1872" s="18">
        <v>11184</v>
      </c>
      <c r="K1872" s="19">
        <v>137673</v>
      </c>
      <c r="L1872" s="19">
        <v>4942</v>
      </c>
      <c r="M1872" s="20">
        <v>3731</v>
      </c>
      <c r="N1872" s="21">
        <v>32980</v>
      </c>
      <c r="O1872" s="21">
        <v>2835</v>
      </c>
      <c r="P1872" s="22">
        <v>0</v>
      </c>
      <c r="Q1872" s="23">
        <v>0</v>
      </c>
      <c r="R1872" s="23">
        <v>0</v>
      </c>
      <c r="S1872" s="24">
        <v>0</v>
      </c>
      <c r="T1872" s="25">
        <v>0</v>
      </c>
      <c r="U1872" s="25">
        <v>0</v>
      </c>
      <c r="V1872" s="18">
        <v>14915</v>
      </c>
      <c r="W1872" s="19">
        <v>170653</v>
      </c>
      <c r="X1872" s="19">
        <v>7777</v>
      </c>
    </row>
    <row r="1873" spans="1:24" x14ac:dyDescent="0.2">
      <c r="A1873" s="15">
        <v>2022</v>
      </c>
      <c r="B1873" s="16">
        <v>58119</v>
      </c>
      <c r="C1873" s="17" t="s">
        <v>1453</v>
      </c>
      <c r="D1873" s="15" t="s">
        <v>39</v>
      </c>
      <c r="E1873" s="17" t="s">
        <v>40</v>
      </c>
      <c r="F1873" s="15" t="s">
        <v>25</v>
      </c>
      <c r="G1873" s="17" t="s">
        <v>201</v>
      </c>
      <c r="H1873" s="17" t="s">
        <v>41</v>
      </c>
      <c r="I1873" s="17" t="s">
        <v>136</v>
      </c>
      <c r="J1873" s="18">
        <v>5380</v>
      </c>
      <c r="K1873" s="19">
        <v>52376</v>
      </c>
      <c r="L1873" s="19">
        <v>7490</v>
      </c>
      <c r="M1873" s="20">
        <v>6392</v>
      </c>
      <c r="N1873" s="21">
        <v>53735</v>
      </c>
      <c r="O1873" s="21">
        <v>6122</v>
      </c>
      <c r="P1873" s="22">
        <v>0</v>
      </c>
      <c r="Q1873" s="23">
        <v>0</v>
      </c>
      <c r="R1873" s="23">
        <v>0</v>
      </c>
      <c r="S1873" s="24">
        <v>0</v>
      </c>
      <c r="T1873" s="25">
        <v>0</v>
      </c>
      <c r="U1873" s="25">
        <v>0</v>
      </c>
      <c r="V1873" s="18">
        <v>11772</v>
      </c>
      <c r="W1873" s="19">
        <v>106111</v>
      </c>
      <c r="X1873" s="19">
        <v>13612</v>
      </c>
    </row>
    <row r="1874" spans="1:24" x14ac:dyDescent="0.2">
      <c r="A1874" s="15">
        <v>2022</v>
      </c>
      <c r="B1874" s="16">
        <v>58119</v>
      </c>
      <c r="C1874" s="17" t="s">
        <v>1453</v>
      </c>
      <c r="D1874" s="15" t="s">
        <v>39</v>
      </c>
      <c r="E1874" s="17" t="s">
        <v>40</v>
      </c>
      <c r="F1874" s="15" t="s">
        <v>25</v>
      </c>
      <c r="G1874" s="17" t="s">
        <v>510</v>
      </c>
      <c r="H1874" s="17" t="s">
        <v>41</v>
      </c>
      <c r="I1874" s="17" t="s">
        <v>32</v>
      </c>
      <c r="J1874" s="18">
        <v>1283</v>
      </c>
      <c r="K1874" s="19">
        <v>10170</v>
      </c>
      <c r="L1874" s="19">
        <v>701</v>
      </c>
      <c r="M1874" s="20">
        <v>55</v>
      </c>
      <c r="N1874" s="21">
        <v>509</v>
      </c>
      <c r="O1874" s="21">
        <v>47</v>
      </c>
      <c r="P1874" s="22">
        <v>0</v>
      </c>
      <c r="Q1874" s="23">
        <v>0</v>
      </c>
      <c r="R1874" s="23">
        <v>0</v>
      </c>
      <c r="S1874" s="24">
        <v>0</v>
      </c>
      <c r="T1874" s="25">
        <v>0</v>
      </c>
      <c r="U1874" s="25">
        <v>0</v>
      </c>
      <c r="V1874" s="18">
        <v>1338</v>
      </c>
      <c r="W1874" s="19">
        <v>10679</v>
      </c>
      <c r="X1874" s="19">
        <v>748</v>
      </c>
    </row>
    <row r="1875" spans="1:24" x14ac:dyDescent="0.2">
      <c r="A1875" s="15">
        <v>2022</v>
      </c>
      <c r="B1875" s="16">
        <v>58119</v>
      </c>
      <c r="C1875" s="17" t="s">
        <v>1453</v>
      </c>
      <c r="D1875" s="15" t="s">
        <v>39</v>
      </c>
      <c r="E1875" s="17" t="s">
        <v>40</v>
      </c>
      <c r="F1875" s="15" t="s">
        <v>25</v>
      </c>
      <c r="G1875" s="17" t="s">
        <v>124</v>
      </c>
      <c r="H1875" s="17" t="s">
        <v>41</v>
      </c>
      <c r="I1875" s="17" t="s">
        <v>32</v>
      </c>
      <c r="J1875" s="18">
        <v>826</v>
      </c>
      <c r="K1875" s="19">
        <v>7894</v>
      </c>
      <c r="L1875" s="19">
        <v>819</v>
      </c>
      <c r="M1875" s="20">
        <v>6861</v>
      </c>
      <c r="N1875" s="21">
        <v>91922</v>
      </c>
      <c r="O1875" s="21">
        <v>2274</v>
      </c>
      <c r="P1875" s="22">
        <v>0</v>
      </c>
      <c r="Q1875" s="23">
        <v>0</v>
      </c>
      <c r="R1875" s="23">
        <v>0</v>
      </c>
      <c r="S1875" s="24">
        <v>0</v>
      </c>
      <c r="T1875" s="25">
        <v>0</v>
      </c>
      <c r="U1875" s="25">
        <v>0</v>
      </c>
      <c r="V1875" s="18">
        <v>7687</v>
      </c>
      <c r="W1875" s="19">
        <v>99816</v>
      </c>
      <c r="X1875" s="19">
        <v>3093</v>
      </c>
    </row>
    <row r="1876" spans="1:24" x14ac:dyDescent="0.2">
      <c r="A1876" s="15">
        <v>2022</v>
      </c>
      <c r="B1876" s="16">
        <v>58119</v>
      </c>
      <c r="C1876" s="17" t="s">
        <v>1453</v>
      </c>
      <c r="D1876" s="15" t="s">
        <v>39</v>
      </c>
      <c r="E1876" s="17" t="s">
        <v>40</v>
      </c>
      <c r="F1876" s="15" t="s">
        <v>25</v>
      </c>
      <c r="G1876" s="17" t="s">
        <v>203</v>
      </c>
      <c r="H1876" s="17" t="s">
        <v>41</v>
      </c>
      <c r="I1876" s="17" t="s">
        <v>136</v>
      </c>
      <c r="J1876" s="18">
        <v>789</v>
      </c>
      <c r="K1876" s="19">
        <v>5505</v>
      </c>
      <c r="L1876" s="19">
        <v>684</v>
      </c>
      <c r="M1876" s="20">
        <v>5862</v>
      </c>
      <c r="N1876" s="21">
        <v>50778</v>
      </c>
      <c r="O1876" s="21">
        <v>1292</v>
      </c>
      <c r="P1876" s="22">
        <v>0</v>
      </c>
      <c r="Q1876" s="23">
        <v>0</v>
      </c>
      <c r="R1876" s="23">
        <v>0</v>
      </c>
      <c r="S1876" s="24">
        <v>0</v>
      </c>
      <c r="T1876" s="25">
        <v>0</v>
      </c>
      <c r="U1876" s="25">
        <v>0</v>
      </c>
      <c r="V1876" s="18">
        <v>6651</v>
      </c>
      <c r="W1876" s="19">
        <v>56283</v>
      </c>
      <c r="X1876" s="19">
        <v>1976</v>
      </c>
    </row>
    <row r="1877" spans="1:24" x14ac:dyDescent="0.2">
      <c r="A1877" s="15">
        <v>2022</v>
      </c>
      <c r="B1877" s="16">
        <v>58119</v>
      </c>
      <c r="C1877" s="17" t="s">
        <v>1453</v>
      </c>
      <c r="D1877" s="15" t="s">
        <v>39</v>
      </c>
      <c r="E1877" s="17" t="s">
        <v>40</v>
      </c>
      <c r="F1877" s="15" t="s">
        <v>25</v>
      </c>
      <c r="G1877" s="17" t="s">
        <v>42</v>
      </c>
      <c r="H1877" s="17" t="s">
        <v>41</v>
      </c>
      <c r="I1877" s="17" t="s">
        <v>43</v>
      </c>
      <c r="J1877" s="18">
        <v>3461</v>
      </c>
      <c r="K1877" s="19">
        <v>36875</v>
      </c>
      <c r="L1877" s="19">
        <v>4686</v>
      </c>
      <c r="M1877" s="20">
        <v>5338</v>
      </c>
      <c r="N1877" s="21">
        <v>59132</v>
      </c>
      <c r="O1877" s="21">
        <v>2588</v>
      </c>
      <c r="P1877" s="22">
        <v>0</v>
      </c>
      <c r="Q1877" s="23">
        <v>0</v>
      </c>
      <c r="R1877" s="23">
        <v>0</v>
      </c>
      <c r="S1877" s="24">
        <v>0</v>
      </c>
      <c r="T1877" s="25">
        <v>0</v>
      </c>
      <c r="U1877" s="25">
        <v>0</v>
      </c>
      <c r="V1877" s="18">
        <v>8799</v>
      </c>
      <c r="W1877" s="19">
        <v>96007</v>
      </c>
      <c r="X1877" s="19">
        <v>7274</v>
      </c>
    </row>
    <row r="1878" spans="1:24" x14ac:dyDescent="0.2">
      <c r="A1878" s="15">
        <v>2022</v>
      </c>
      <c r="B1878" s="16">
        <v>58119</v>
      </c>
      <c r="C1878" s="17" t="s">
        <v>1453</v>
      </c>
      <c r="D1878" s="15" t="s">
        <v>39</v>
      </c>
      <c r="E1878" s="17" t="s">
        <v>40</v>
      </c>
      <c r="F1878" s="15" t="s">
        <v>25</v>
      </c>
      <c r="G1878" s="17" t="s">
        <v>161</v>
      </c>
      <c r="H1878" s="17" t="s">
        <v>41</v>
      </c>
      <c r="I1878" s="17" t="s">
        <v>32</v>
      </c>
      <c r="J1878" s="18">
        <v>3068</v>
      </c>
      <c r="K1878" s="19">
        <v>38381</v>
      </c>
      <c r="L1878" s="19">
        <v>3312</v>
      </c>
      <c r="M1878" s="20">
        <v>4225</v>
      </c>
      <c r="N1878" s="21">
        <v>61957</v>
      </c>
      <c r="O1878" s="21">
        <v>1283</v>
      </c>
      <c r="P1878" s="22">
        <v>0</v>
      </c>
      <c r="Q1878" s="23">
        <v>0</v>
      </c>
      <c r="R1878" s="23">
        <v>0</v>
      </c>
      <c r="S1878" s="24">
        <v>0</v>
      </c>
      <c r="T1878" s="25">
        <v>0</v>
      </c>
      <c r="U1878" s="25">
        <v>0</v>
      </c>
      <c r="V1878" s="18">
        <v>7293</v>
      </c>
      <c r="W1878" s="19">
        <v>100338</v>
      </c>
      <c r="X1878" s="19">
        <v>4595</v>
      </c>
    </row>
    <row r="1879" spans="1:24" x14ac:dyDescent="0.2">
      <c r="A1879" s="15">
        <v>2022</v>
      </c>
      <c r="B1879" s="16">
        <v>58119</v>
      </c>
      <c r="C1879" s="17" t="s">
        <v>1453</v>
      </c>
      <c r="D1879" s="15" t="s">
        <v>39</v>
      </c>
      <c r="E1879" s="17" t="s">
        <v>40</v>
      </c>
      <c r="F1879" s="15" t="s">
        <v>25</v>
      </c>
      <c r="G1879" s="17" t="s">
        <v>180</v>
      </c>
      <c r="H1879" s="17" t="s">
        <v>41</v>
      </c>
      <c r="I1879" s="17" t="s">
        <v>136</v>
      </c>
      <c r="J1879" s="18">
        <v>59</v>
      </c>
      <c r="K1879" s="19">
        <v>474</v>
      </c>
      <c r="L1879" s="19">
        <v>44</v>
      </c>
      <c r="M1879" s="20">
        <v>1333</v>
      </c>
      <c r="N1879" s="21">
        <v>13204</v>
      </c>
      <c r="O1879" s="21">
        <v>429</v>
      </c>
      <c r="P1879" s="22">
        <v>0</v>
      </c>
      <c r="Q1879" s="23">
        <v>0</v>
      </c>
      <c r="R1879" s="23">
        <v>0</v>
      </c>
      <c r="S1879" s="24">
        <v>0</v>
      </c>
      <c r="T1879" s="25">
        <v>0</v>
      </c>
      <c r="U1879" s="25">
        <v>0</v>
      </c>
      <c r="V1879" s="18">
        <v>1392</v>
      </c>
      <c r="W1879" s="19">
        <v>13678</v>
      </c>
      <c r="X1879" s="19">
        <v>473</v>
      </c>
    </row>
    <row r="1880" spans="1:24" x14ac:dyDescent="0.2">
      <c r="A1880" s="15">
        <v>2022</v>
      </c>
      <c r="B1880" s="16">
        <v>58124</v>
      </c>
      <c r="C1880" s="17" t="s">
        <v>1454</v>
      </c>
      <c r="D1880" s="15" t="s">
        <v>23</v>
      </c>
      <c r="E1880" s="17" t="s">
        <v>24</v>
      </c>
      <c r="F1880" s="15" t="s">
        <v>25</v>
      </c>
      <c r="G1880" s="17" t="s">
        <v>142</v>
      </c>
      <c r="H1880" s="17" t="s">
        <v>27</v>
      </c>
      <c r="I1880" s="17" t="s">
        <v>143</v>
      </c>
      <c r="J1880" s="18">
        <v>27428.799999999999</v>
      </c>
      <c r="K1880" s="19">
        <v>191118</v>
      </c>
      <c r="L1880" s="19">
        <v>12304</v>
      </c>
      <c r="M1880" s="20">
        <v>24699.200000000001</v>
      </c>
      <c r="N1880" s="21">
        <v>237117</v>
      </c>
      <c r="O1880" s="21">
        <v>2560</v>
      </c>
      <c r="P1880" s="22" t="s">
        <v>37</v>
      </c>
      <c r="Q1880" s="23" t="s">
        <v>37</v>
      </c>
      <c r="R1880" s="23" t="s">
        <v>37</v>
      </c>
      <c r="S1880" s="24" t="s">
        <v>37</v>
      </c>
      <c r="T1880" s="25" t="s">
        <v>37</v>
      </c>
      <c r="U1880" s="25" t="s">
        <v>37</v>
      </c>
      <c r="V1880" s="18">
        <v>52128</v>
      </c>
      <c r="W1880" s="19">
        <v>428235</v>
      </c>
      <c r="X1880" s="19">
        <v>14864</v>
      </c>
    </row>
    <row r="1881" spans="1:24" x14ac:dyDescent="0.2">
      <c r="A1881" s="15">
        <v>2022</v>
      </c>
      <c r="B1881" s="16">
        <v>58142</v>
      </c>
      <c r="C1881" s="17" t="s">
        <v>1455</v>
      </c>
      <c r="D1881" s="15" t="s">
        <v>39</v>
      </c>
      <c r="E1881" s="17" t="s">
        <v>40</v>
      </c>
      <c r="F1881" s="15" t="s">
        <v>25</v>
      </c>
      <c r="G1881" s="17" t="s">
        <v>161</v>
      </c>
      <c r="H1881" s="17" t="s">
        <v>41</v>
      </c>
      <c r="I1881" s="17" t="s">
        <v>32</v>
      </c>
      <c r="J1881" s="18">
        <v>13437.9</v>
      </c>
      <c r="K1881" s="19">
        <v>129063</v>
      </c>
      <c r="L1881" s="19">
        <v>11083</v>
      </c>
      <c r="M1881" s="20">
        <v>3.3</v>
      </c>
      <c r="N1881" s="21">
        <v>44</v>
      </c>
      <c r="O1881" s="21">
        <v>1</v>
      </c>
      <c r="P1881" s="22">
        <v>0</v>
      </c>
      <c r="Q1881" s="23">
        <v>0</v>
      </c>
      <c r="R1881" s="23">
        <v>0</v>
      </c>
      <c r="S1881" s="24">
        <v>0</v>
      </c>
      <c r="T1881" s="25">
        <v>0</v>
      </c>
      <c r="U1881" s="25">
        <v>0</v>
      </c>
      <c r="V1881" s="18">
        <v>13441.2</v>
      </c>
      <c r="W1881" s="19">
        <v>129107</v>
      </c>
      <c r="X1881" s="19">
        <v>11084</v>
      </c>
    </row>
    <row r="1882" spans="1:24" x14ac:dyDescent="0.2">
      <c r="A1882" s="15">
        <v>2022</v>
      </c>
      <c r="B1882" s="16">
        <v>58158</v>
      </c>
      <c r="C1882" s="17" t="s">
        <v>1456</v>
      </c>
      <c r="D1882" s="15" t="s">
        <v>39</v>
      </c>
      <c r="E1882" s="17" t="s">
        <v>40</v>
      </c>
      <c r="F1882" s="15" t="s">
        <v>25</v>
      </c>
      <c r="G1882" s="17" t="s">
        <v>134</v>
      </c>
      <c r="H1882" s="17" t="s">
        <v>41</v>
      </c>
      <c r="I1882" s="17" t="s">
        <v>136</v>
      </c>
      <c r="J1882" s="18">
        <v>3819.1</v>
      </c>
      <c r="K1882" s="19">
        <v>24293</v>
      </c>
      <c r="L1882" s="19">
        <v>4756</v>
      </c>
      <c r="M1882" s="20">
        <v>4118</v>
      </c>
      <c r="N1882" s="21">
        <v>48420</v>
      </c>
      <c r="O1882" s="21">
        <v>1804</v>
      </c>
      <c r="P1882" s="22">
        <v>0</v>
      </c>
      <c r="Q1882" s="23">
        <v>0</v>
      </c>
      <c r="R1882" s="23">
        <v>0</v>
      </c>
      <c r="S1882" s="24">
        <v>0</v>
      </c>
      <c r="T1882" s="25">
        <v>0</v>
      </c>
      <c r="U1882" s="25">
        <v>0</v>
      </c>
      <c r="V1882" s="18">
        <v>7937.1</v>
      </c>
      <c r="W1882" s="19">
        <v>72713</v>
      </c>
      <c r="X1882" s="19">
        <v>6560</v>
      </c>
    </row>
    <row r="1883" spans="1:24" x14ac:dyDescent="0.2">
      <c r="A1883" s="15">
        <v>2022</v>
      </c>
      <c r="B1883" s="16">
        <v>58158</v>
      </c>
      <c r="C1883" s="17" t="s">
        <v>1456</v>
      </c>
      <c r="D1883" s="15" t="s">
        <v>39</v>
      </c>
      <c r="E1883" s="17" t="s">
        <v>40</v>
      </c>
      <c r="F1883" s="15" t="s">
        <v>25</v>
      </c>
      <c r="G1883" s="17" t="s">
        <v>511</v>
      </c>
      <c r="H1883" s="17" t="s">
        <v>41</v>
      </c>
      <c r="I1883" s="17" t="s">
        <v>136</v>
      </c>
      <c r="J1883" s="18">
        <v>3626</v>
      </c>
      <c r="K1883" s="19">
        <v>22923</v>
      </c>
      <c r="L1883" s="19">
        <v>3418</v>
      </c>
      <c r="M1883" s="20">
        <v>2884</v>
      </c>
      <c r="N1883" s="21">
        <v>30370</v>
      </c>
      <c r="O1883" s="21">
        <v>1045</v>
      </c>
      <c r="P1883" s="22">
        <v>0</v>
      </c>
      <c r="Q1883" s="23">
        <v>0</v>
      </c>
      <c r="R1883" s="23">
        <v>0</v>
      </c>
      <c r="S1883" s="24">
        <v>0</v>
      </c>
      <c r="T1883" s="25">
        <v>0</v>
      </c>
      <c r="U1883" s="25">
        <v>0</v>
      </c>
      <c r="V1883" s="18">
        <v>6510</v>
      </c>
      <c r="W1883" s="19">
        <v>53293</v>
      </c>
      <c r="X1883" s="19">
        <v>4463</v>
      </c>
    </row>
    <row r="1884" spans="1:24" x14ac:dyDescent="0.2">
      <c r="A1884" s="15">
        <v>2022</v>
      </c>
      <c r="B1884" s="16">
        <v>58160</v>
      </c>
      <c r="C1884" s="17" t="s">
        <v>1457</v>
      </c>
      <c r="D1884" s="15" t="s">
        <v>39</v>
      </c>
      <c r="E1884" s="17" t="s">
        <v>40</v>
      </c>
      <c r="F1884" s="15" t="s">
        <v>25</v>
      </c>
      <c r="G1884" s="17" t="s">
        <v>42</v>
      </c>
      <c r="H1884" s="17" t="s">
        <v>41</v>
      </c>
      <c r="I1884" s="17" t="s">
        <v>43</v>
      </c>
      <c r="J1884" s="18">
        <v>7806.2</v>
      </c>
      <c r="K1884" s="19">
        <v>67713</v>
      </c>
      <c r="L1884" s="19">
        <v>8405</v>
      </c>
      <c r="M1884" s="20">
        <v>2972.4</v>
      </c>
      <c r="N1884" s="21">
        <v>27478</v>
      </c>
      <c r="O1884" s="21">
        <v>1189</v>
      </c>
      <c r="P1884" s="22">
        <v>0</v>
      </c>
      <c r="Q1884" s="23">
        <v>0</v>
      </c>
      <c r="R1884" s="23">
        <v>0</v>
      </c>
      <c r="S1884" s="24">
        <v>0</v>
      </c>
      <c r="T1884" s="25">
        <v>0</v>
      </c>
      <c r="U1884" s="25">
        <v>0</v>
      </c>
      <c r="V1884" s="18">
        <v>10778.6</v>
      </c>
      <c r="W1884" s="19">
        <v>95191</v>
      </c>
      <c r="X1884" s="19">
        <v>9594</v>
      </c>
    </row>
    <row r="1885" spans="1:24" x14ac:dyDescent="0.2">
      <c r="A1885" s="15">
        <v>2022</v>
      </c>
      <c r="B1885" s="16">
        <v>58161</v>
      </c>
      <c r="C1885" s="17" t="s">
        <v>1458</v>
      </c>
      <c r="D1885" s="15" t="s">
        <v>39</v>
      </c>
      <c r="E1885" s="17" t="s">
        <v>40</v>
      </c>
      <c r="F1885" s="15" t="s">
        <v>25</v>
      </c>
      <c r="G1885" s="17" t="s">
        <v>201</v>
      </c>
      <c r="H1885" s="17" t="s">
        <v>41</v>
      </c>
      <c r="I1885" s="17" t="s">
        <v>136</v>
      </c>
      <c r="J1885" s="18">
        <v>942</v>
      </c>
      <c r="K1885" s="19">
        <v>6968</v>
      </c>
      <c r="L1885" s="19">
        <v>1281</v>
      </c>
      <c r="M1885" s="20">
        <v>486</v>
      </c>
      <c r="N1885" s="21">
        <v>3282</v>
      </c>
      <c r="O1885" s="21">
        <v>287</v>
      </c>
      <c r="P1885" s="22">
        <v>0</v>
      </c>
      <c r="Q1885" s="23">
        <v>0</v>
      </c>
      <c r="R1885" s="23">
        <v>0</v>
      </c>
      <c r="S1885" s="24">
        <v>0</v>
      </c>
      <c r="T1885" s="25">
        <v>0</v>
      </c>
      <c r="U1885" s="25">
        <v>0</v>
      </c>
      <c r="V1885" s="18">
        <v>1428</v>
      </c>
      <c r="W1885" s="19">
        <v>10250</v>
      </c>
      <c r="X1885" s="19">
        <v>1568</v>
      </c>
    </row>
    <row r="1886" spans="1:24" x14ac:dyDescent="0.2">
      <c r="A1886" s="15">
        <v>2022</v>
      </c>
      <c r="B1886" s="16">
        <v>58161</v>
      </c>
      <c r="C1886" s="17" t="s">
        <v>1458</v>
      </c>
      <c r="D1886" s="15" t="s">
        <v>39</v>
      </c>
      <c r="E1886" s="17" t="s">
        <v>40</v>
      </c>
      <c r="F1886" s="15" t="s">
        <v>25</v>
      </c>
      <c r="G1886" s="17" t="s">
        <v>203</v>
      </c>
      <c r="H1886" s="17" t="s">
        <v>41</v>
      </c>
      <c r="I1886" s="17" t="s">
        <v>136</v>
      </c>
      <c r="J1886" s="18">
        <v>13576.4</v>
      </c>
      <c r="K1886" s="19">
        <v>82920</v>
      </c>
      <c r="L1886" s="19">
        <v>11427</v>
      </c>
      <c r="M1886" s="20">
        <v>3794</v>
      </c>
      <c r="N1886" s="21">
        <v>24538</v>
      </c>
      <c r="O1886" s="21">
        <v>1605</v>
      </c>
      <c r="P1886" s="22">
        <v>0</v>
      </c>
      <c r="Q1886" s="23">
        <v>0</v>
      </c>
      <c r="R1886" s="23">
        <v>0</v>
      </c>
      <c r="S1886" s="24">
        <v>0</v>
      </c>
      <c r="T1886" s="25">
        <v>0</v>
      </c>
      <c r="U1886" s="25">
        <v>0</v>
      </c>
      <c r="V1886" s="18">
        <v>17370.400000000001</v>
      </c>
      <c r="W1886" s="19">
        <v>107458</v>
      </c>
      <c r="X1886" s="19">
        <v>13032</v>
      </c>
    </row>
    <row r="1887" spans="1:24" x14ac:dyDescent="0.2">
      <c r="A1887" s="15">
        <v>2022</v>
      </c>
      <c r="B1887" s="16">
        <v>58161</v>
      </c>
      <c r="C1887" s="17" t="s">
        <v>1458</v>
      </c>
      <c r="D1887" s="15" t="s">
        <v>39</v>
      </c>
      <c r="E1887" s="17" t="s">
        <v>40</v>
      </c>
      <c r="F1887" s="15" t="s">
        <v>25</v>
      </c>
      <c r="G1887" s="17" t="s">
        <v>180</v>
      </c>
      <c r="H1887" s="17" t="s">
        <v>41</v>
      </c>
      <c r="I1887" s="17" t="s">
        <v>136</v>
      </c>
      <c r="J1887" s="18">
        <v>562</v>
      </c>
      <c r="K1887" s="19">
        <v>3514</v>
      </c>
      <c r="L1887" s="19">
        <v>469</v>
      </c>
      <c r="M1887" s="20">
        <v>194.2</v>
      </c>
      <c r="N1887" s="21">
        <v>1319</v>
      </c>
      <c r="O1887" s="21">
        <v>73</v>
      </c>
      <c r="P1887" s="22">
        <v>0</v>
      </c>
      <c r="Q1887" s="23">
        <v>0</v>
      </c>
      <c r="R1887" s="23">
        <v>0</v>
      </c>
      <c r="S1887" s="24">
        <v>0</v>
      </c>
      <c r="T1887" s="25">
        <v>0</v>
      </c>
      <c r="U1887" s="25">
        <v>0</v>
      </c>
      <c r="V1887" s="18">
        <v>756.2</v>
      </c>
      <c r="W1887" s="19">
        <v>4833</v>
      </c>
      <c r="X1887" s="19">
        <v>542</v>
      </c>
    </row>
    <row r="1888" spans="1:24" x14ac:dyDescent="0.2">
      <c r="A1888" s="15">
        <v>2022</v>
      </c>
      <c r="B1888" s="16">
        <v>58162</v>
      </c>
      <c r="C1888" s="17" t="s">
        <v>1459</v>
      </c>
      <c r="D1888" s="15" t="s">
        <v>39</v>
      </c>
      <c r="E1888" s="17" t="s">
        <v>40</v>
      </c>
      <c r="F1888" s="15" t="s">
        <v>25</v>
      </c>
      <c r="G1888" s="17" t="s">
        <v>510</v>
      </c>
      <c r="H1888" s="17" t="s">
        <v>41</v>
      </c>
      <c r="I1888" s="17" t="s">
        <v>32</v>
      </c>
      <c r="J1888" s="18">
        <v>132.6</v>
      </c>
      <c r="K1888" s="19">
        <v>904</v>
      </c>
      <c r="L1888" s="19">
        <v>97</v>
      </c>
      <c r="M1888" s="20">
        <v>30.6</v>
      </c>
      <c r="N1888" s="21">
        <v>256</v>
      </c>
      <c r="O1888" s="21">
        <v>7</v>
      </c>
      <c r="P1888" s="22">
        <v>0</v>
      </c>
      <c r="Q1888" s="23">
        <v>0</v>
      </c>
      <c r="R1888" s="23">
        <v>0</v>
      </c>
      <c r="S1888" s="24">
        <v>0</v>
      </c>
      <c r="T1888" s="25">
        <v>0</v>
      </c>
      <c r="U1888" s="25">
        <v>0</v>
      </c>
      <c r="V1888" s="18">
        <v>163.19999999999999</v>
      </c>
      <c r="W1888" s="19">
        <v>1160</v>
      </c>
      <c r="X1888" s="19">
        <v>104</v>
      </c>
    </row>
    <row r="1889" spans="1:24" x14ac:dyDescent="0.2">
      <c r="A1889" s="15">
        <v>2022</v>
      </c>
      <c r="B1889" s="16">
        <v>58162</v>
      </c>
      <c r="C1889" s="17" t="s">
        <v>1459</v>
      </c>
      <c r="D1889" s="15" t="s">
        <v>39</v>
      </c>
      <c r="E1889" s="17" t="s">
        <v>40</v>
      </c>
      <c r="F1889" s="15" t="s">
        <v>25</v>
      </c>
      <c r="G1889" s="17" t="s">
        <v>160</v>
      </c>
      <c r="H1889" s="17" t="s">
        <v>41</v>
      </c>
      <c r="I1889" s="17" t="s">
        <v>32</v>
      </c>
      <c r="J1889" s="18">
        <v>313.2</v>
      </c>
      <c r="K1889" s="19">
        <v>2309</v>
      </c>
      <c r="L1889" s="19">
        <v>200</v>
      </c>
      <c r="M1889" s="20">
        <v>114.4</v>
      </c>
      <c r="N1889" s="21">
        <v>1193</v>
      </c>
      <c r="O1889" s="21">
        <v>24</v>
      </c>
      <c r="P1889" s="22">
        <v>0</v>
      </c>
      <c r="Q1889" s="23">
        <v>0</v>
      </c>
      <c r="R1889" s="23">
        <v>0</v>
      </c>
      <c r="S1889" s="24">
        <v>0</v>
      </c>
      <c r="T1889" s="25">
        <v>0</v>
      </c>
      <c r="U1889" s="25">
        <v>0</v>
      </c>
      <c r="V1889" s="18">
        <v>427.6</v>
      </c>
      <c r="W1889" s="19">
        <v>3502</v>
      </c>
      <c r="X1889" s="19">
        <v>224</v>
      </c>
    </row>
    <row r="1890" spans="1:24" x14ac:dyDescent="0.2">
      <c r="A1890" s="15">
        <v>2022</v>
      </c>
      <c r="B1890" s="16">
        <v>58162</v>
      </c>
      <c r="C1890" s="17" t="s">
        <v>1459</v>
      </c>
      <c r="D1890" s="15" t="s">
        <v>39</v>
      </c>
      <c r="E1890" s="17" t="s">
        <v>40</v>
      </c>
      <c r="F1890" s="15" t="s">
        <v>25</v>
      </c>
      <c r="G1890" s="17" t="s">
        <v>124</v>
      </c>
      <c r="H1890" s="17" t="s">
        <v>41</v>
      </c>
      <c r="I1890" s="17" t="s">
        <v>32</v>
      </c>
      <c r="J1890" s="18">
        <v>4713.3</v>
      </c>
      <c r="K1890" s="19">
        <v>33584</v>
      </c>
      <c r="L1890" s="19">
        <v>3945</v>
      </c>
      <c r="M1890" s="20">
        <v>1307.8</v>
      </c>
      <c r="N1890" s="21">
        <v>10327</v>
      </c>
      <c r="O1890" s="21">
        <v>509</v>
      </c>
      <c r="P1890" s="22">
        <v>0</v>
      </c>
      <c r="Q1890" s="23">
        <v>0</v>
      </c>
      <c r="R1890" s="23">
        <v>0</v>
      </c>
      <c r="S1890" s="24">
        <v>0</v>
      </c>
      <c r="T1890" s="25">
        <v>0</v>
      </c>
      <c r="U1890" s="25">
        <v>0</v>
      </c>
      <c r="V1890" s="18">
        <v>6021.1</v>
      </c>
      <c r="W1890" s="19">
        <v>43911</v>
      </c>
      <c r="X1890" s="19">
        <v>4454</v>
      </c>
    </row>
    <row r="1891" spans="1:24" x14ac:dyDescent="0.2">
      <c r="A1891" s="15">
        <v>2022</v>
      </c>
      <c r="B1891" s="16">
        <v>58162</v>
      </c>
      <c r="C1891" s="17" t="s">
        <v>1459</v>
      </c>
      <c r="D1891" s="15" t="s">
        <v>39</v>
      </c>
      <c r="E1891" s="17" t="s">
        <v>40</v>
      </c>
      <c r="F1891" s="15" t="s">
        <v>25</v>
      </c>
      <c r="G1891" s="17" t="s">
        <v>30</v>
      </c>
      <c r="H1891" s="17" t="s">
        <v>41</v>
      </c>
      <c r="I1891" s="17" t="s">
        <v>32</v>
      </c>
      <c r="J1891" s="18">
        <v>3367.9</v>
      </c>
      <c r="K1891" s="19">
        <v>21715</v>
      </c>
      <c r="L1891" s="19">
        <v>1985</v>
      </c>
      <c r="M1891" s="20">
        <v>806.3</v>
      </c>
      <c r="N1891" s="21">
        <v>5573</v>
      </c>
      <c r="O1891" s="21">
        <v>330</v>
      </c>
      <c r="P1891" s="22">
        <v>0</v>
      </c>
      <c r="Q1891" s="23">
        <v>0</v>
      </c>
      <c r="R1891" s="23">
        <v>0</v>
      </c>
      <c r="S1891" s="24">
        <v>0</v>
      </c>
      <c r="T1891" s="25">
        <v>0</v>
      </c>
      <c r="U1891" s="25">
        <v>0</v>
      </c>
      <c r="V1891" s="18">
        <v>4174.2</v>
      </c>
      <c r="W1891" s="19">
        <v>27288</v>
      </c>
      <c r="X1891" s="19">
        <v>2315</v>
      </c>
    </row>
    <row r="1892" spans="1:24" x14ac:dyDescent="0.2">
      <c r="A1892" s="15">
        <v>2022</v>
      </c>
      <c r="B1892" s="16">
        <v>58162</v>
      </c>
      <c r="C1892" s="17" t="s">
        <v>1459</v>
      </c>
      <c r="D1892" s="15" t="s">
        <v>39</v>
      </c>
      <c r="E1892" s="17" t="s">
        <v>40</v>
      </c>
      <c r="F1892" s="15" t="s">
        <v>25</v>
      </c>
      <c r="G1892" s="17" t="s">
        <v>122</v>
      </c>
      <c r="H1892" s="17" t="s">
        <v>41</v>
      </c>
      <c r="I1892" s="17" t="s">
        <v>32</v>
      </c>
      <c r="J1892" s="18">
        <v>14308.9</v>
      </c>
      <c r="K1892" s="19">
        <v>85705</v>
      </c>
      <c r="L1892" s="19">
        <v>9100</v>
      </c>
      <c r="M1892" s="20">
        <v>1591.6</v>
      </c>
      <c r="N1892" s="21">
        <v>10887</v>
      </c>
      <c r="O1892" s="21">
        <v>555</v>
      </c>
      <c r="P1892" s="22">
        <v>0</v>
      </c>
      <c r="Q1892" s="23">
        <v>0</v>
      </c>
      <c r="R1892" s="23">
        <v>0</v>
      </c>
      <c r="S1892" s="24">
        <v>0</v>
      </c>
      <c r="T1892" s="25">
        <v>0</v>
      </c>
      <c r="U1892" s="25">
        <v>0</v>
      </c>
      <c r="V1892" s="18">
        <v>15900.5</v>
      </c>
      <c r="W1892" s="19">
        <v>96592</v>
      </c>
      <c r="X1892" s="19">
        <v>9655</v>
      </c>
    </row>
    <row r="1893" spans="1:24" x14ac:dyDescent="0.2">
      <c r="A1893" s="15">
        <v>2022</v>
      </c>
      <c r="B1893" s="16">
        <v>58162</v>
      </c>
      <c r="C1893" s="17" t="s">
        <v>1459</v>
      </c>
      <c r="D1893" s="15" t="s">
        <v>39</v>
      </c>
      <c r="E1893" s="17" t="s">
        <v>40</v>
      </c>
      <c r="F1893" s="15" t="s">
        <v>25</v>
      </c>
      <c r="G1893" s="17" t="s">
        <v>161</v>
      </c>
      <c r="H1893" s="17" t="s">
        <v>41</v>
      </c>
      <c r="I1893" s="17" t="s">
        <v>32</v>
      </c>
      <c r="J1893" s="18">
        <v>74.7</v>
      </c>
      <c r="K1893" s="19">
        <v>679</v>
      </c>
      <c r="L1893" s="19">
        <v>63</v>
      </c>
      <c r="M1893" s="20">
        <v>8.1999999999999993</v>
      </c>
      <c r="N1893" s="21">
        <v>76</v>
      </c>
      <c r="O1893" s="21">
        <v>8</v>
      </c>
      <c r="P1893" s="22">
        <v>0</v>
      </c>
      <c r="Q1893" s="23">
        <v>0</v>
      </c>
      <c r="R1893" s="23">
        <v>0</v>
      </c>
      <c r="S1893" s="24">
        <v>0</v>
      </c>
      <c r="T1893" s="25">
        <v>0</v>
      </c>
      <c r="U1893" s="25">
        <v>0</v>
      </c>
      <c r="V1893" s="18">
        <v>82.9</v>
      </c>
      <c r="W1893" s="19">
        <v>755</v>
      </c>
      <c r="X1893" s="19">
        <v>71</v>
      </c>
    </row>
    <row r="1894" spans="1:24" x14ac:dyDescent="0.2">
      <c r="A1894" s="15">
        <v>2022</v>
      </c>
      <c r="B1894" s="16">
        <v>58162</v>
      </c>
      <c r="C1894" s="17" t="s">
        <v>1459</v>
      </c>
      <c r="D1894" s="15" t="s">
        <v>39</v>
      </c>
      <c r="E1894" s="17" t="s">
        <v>40</v>
      </c>
      <c r="F1894" s="15" t="s">
        <v>25</v>
      </c>
      <c r="G1894" s="17" t="s">
        <v>44</v>
      </c>
      <c r="H1894" s="17" t="s">
        <v>41</v>
      </c>
      <c r="I1894" s="17" t="s">
        <v>32</v>
      </c>
      <c r="J1894" s="18">
        <v>2139.9</v>
      </c>
      <c r="K1894" s="19">
        <v>16222</v>
      </c>
      <c r="L1894" s="19">
        <v>1888</v>
      </c>
      <c r="M1894" s="20">
        <v>356.4</v>
      </c>
      <c r="N1894" s="21">
        <v>2864</v>
      </c>
      <c r="O1894" s="21">
        <v>237</v>
      </c>
      <c r="P1894" s="22">
        <v>0</v>
      </c>
      <c r="Q1894" s="23">
        <v>0</v>
      </c>
      <c r="R1894" s="23">
        <v>0</v>
      </c>
      <c r="S1894" s="24">
        <v>0</v>
      </c>
      <c r="T1894" s="25">
        <v>0</v>
      </c>
      <c r="U1894" s="25">
        <v>0</v>
      </c>
      <c r="V1894" s="18">
        <v>2496.3000000000002</v>
      </c>
      <c r="W1894" s="19">
        <v>19086</v>
      </c>
      <c r="X1894" s="19">
        <v>2125</v>
      </c>
    </row>
    <row r="1895" spans="1:24" x14ac:dyDescent="0.2">
      <c r="A1895" s="15">
        <v>2022</v>
      </c>
      <c r="B1895" s="16">
        <v>58181</v>
      </c>
      <c r="C1895" s="17" t="s">
        <v>1460</v>
      </c>
      <c r="D1895" s="15" t="s">
        <v>39</v>
      </c>
      <c r="E1895" s="17" t="s">
        <v>40</v>
      </c>
      <c r="F1895" s="15" t="s">
        <v>25</v>
      </c>
      <c r="G1895" s="17" t="s">
        <v>42</v>
      </c>
      <c r="H1895" s="17" t="s">
        <v>41</v>
      </c>
      <c r="I1895" s="17" t="s">
        <v>43</v>
      </c>
      <c r="J1895" s="18">
        <v>2739</v>
      </c>
      <c r="K1895" s="19">
        <v>35335</v>
      </c>
      <c r="L1895" s="19">
        <v>4862</v>
      </c>
      <c r="M1895" s="20">
        <v>531</v>
      </c>
      <c r="N1895" s="21">
        <v>4501</v>
      </c>
      <c r="O1895" s="21">
        <v>261</v>
      </c>
      <c r="P1895" s="22">
        <v>0</v>
      </c>
      <c r="Q1895" s="23">
        <v>0</v>
      </c>
      <c r="R1895" s="23">
        <v>0</v>
      </c>
      <c r="S1895" s="24">
        <v>0</v>
      </c>
      <c r="T1895" s="25">
        <v>0</v>
      </c>
      <c r="U1895" s="25">
        <v>0</v>
      </c>
      <c r="V1895" s="18">
        <v>3270</v>
      </c>
      <c r="W1895" s="19">
        <v>39836</v>
      </c>
      <c r="X1895" s="19">
        <v>5123</v>
      </c>
    </row>
    <row r="1896" spans="1:24" x14ac:dyDescent="0.2">
      <c r="A1896" s="15">
        <v>2022</v>
      </c>
      <c r="B1896" s="16">
        <v>58196</v>
      </c>
      <c r="C1896" s="17" t="s">
        <v>1461</v>
      </c>
      <c r="D1896" s="15" t="s">
        <v>39</v>
      </c>
      <c r="E1896" s="17" t="s">
        <v>40</v>
      </c>
      <c r="F1896" s="15" t="s">
        <v>25</v>
      </c>
      <c r="G1896" s="17" t="s">
        <v>134</v>
      </c>
      <c r="H1896" s="17" t="s">
        <v>41</v>
      </c>
      <c r="I1896" s="17" t="s">
        <v>136</v>
      </c>
      <c r="J1896" s="18">
        <v>3191</v>
      </c>
      <c r="K1896" s="19">
        <v>32948</v>
      </c>
      <c r="L1896" s="19">
        <v>4301</v>
      </c>
      <c r="M1896" s="20">
        <v>2991</v>
      </c>
      <c r="N1896" s="21">
        <v>27299</v>
      </c>
      <c r="O1896" s="21">
        <v>561</v>
      </c>
      <c r="P1896" s="22">
        <v>0</v>
      </c>
      <c r="Q1896" s="23">
        <v>0</v>
      </c>
      <c r="R1896" s="23">
        <v>0</v>
      </c>
      <c r="S1896" s="24">
        <v>0</v>
      </c>
      <c r="T1896" s="25">
        <v>0</v>
      </c>
      <c r="U1896" s="25">
        <v>0</v>
      </c>
      <c r="V1896" s="18">
        <v>6182</v>
      </c>
      <c r="W1896" s="19">
        <v>60247</v>
      </c>
      <c r="X1896" s="19">
        <v>4862</v>
      </c>
    </row>
    <row r="1897" spans="1:24" x14ac:dyDescent="0.2">
      <c r="A1897" s="15">
        <v>2022</v>
      </c>
      <c r="B1897" s="16">
        <v>58248</v>
      </c>
      <c r="C1897" s="17" t="s">
        <v>1462</v>
      </c>
      <c r="D1897" s="15" t="s">
        <v>39</v>
      </c>
      <c r="E1897" s="17" t="s">
        <v>40</v>
      </c>
      <c r="F1897" s="15" t="s">
        <v>25</v>
      </c>
      <c r="G1897" s="17" t="s">
        <v>42</v>
      </c>
      <c r="H1897" s="17" t="s">
        <v>41</v>
      </c>
      <c r="I1897" s="17" t="s">
        <v>43</v>
      </c>
      <c r="J1897" s="18">
        <v>1574.9</v>
      </c>
      <c r="K1897" s="19">
        <v>23951</v>
      </c>
      <c r="L1897" s="19">
        <v>3702</v>
      </c>
      <c r="M1897" s="20">
        <v>19507.7</v>
      </c>
      <c r="N1897" s="21">
        <v>322064</v>
      </c>
      <c r="O1897" s="21">
        <v>3354</v>
      </c>
      <c r="P1897" s="22">
        <v>19431.3</v>
      </c>
      <c r="Q1897" s="23">
        <v>338055</v>
      </c>
      <c r="R1897" s="23">
        <v>158</v>
      </c>
      <c r="S1897" s="24">
        <v>0</v>
      </c>
      <c r="T1897" s="25">
        <v>0</v>
      </c>
      <c r="U1897" s="25">
        <v>0</v>
      </c>
      <c r="V1897" s="18">
        <v>40513.9</v>
      </c>
      <c r="W1897" s="19">
        <v>684070</v>
      </c>
      <c r="X1897" s="19">
        <v>7214</v>
      </c>
    </row>
    <row r="1898" spans="1:24" x14ac:dyDescent="0.2">
      <c r="A1898" s="15">
        <v>2022</v>
      </c>
      <c r="B1898" s="16">
        <v>58263</v>
      </c>
      <c r="C1898" s="17" t="s">
        <v>1463</v>
      </c>
      <c r="D1898" s="15" t="s">
        <v>91</v>
      </c>
      <c r="E1898" s="17" t="s">
        <v>24</v>
      </c>
      <c r="F1898" s="15" t="s">
        <v>25</v>
      </c>
      <c r="G1898" s="17" t="s">
        <v>92</v>
      </c>
      <c r="H1898" s="17" t="s">
        <v>41</v>
      </c>
      <c r="I1898" s="17" t="s">
        <v>93</v>
      </c>
      <c r="J1898" s="18">
        <v>10597.3</v>
      </c>
      <c r="K1898" s="19">
        <v>99994</v>
      </c>
      <c r="L1898" s="19">
        <v>23736</v>
      </c>
      <c r="M1898" s="20">
        <v>3690</v>
      </c>
      <c r="N1898" s="21">
        <v>35986</v>
      </c>
      <c r="O1898" s="21">
        <v>2235</v>
      </c>
      <c r="P1898" s="22">
        <v>0</v>
      </c>
      <c r="Q1898" s="23">
        <v>0</v>
      </c>
      <c r="R1898" s="23">
        <v>0</v>
      </c>
      <c r="S1898" s="24">
        <v>0</v>
      </c>
      <c r="T1898" s="25">
        <v>0</v>
      </c>
      <c r="U1898" s="25">
        <v>0</v>
      </c>
      <c r="V1898" s="18">
        <v>14287.3</v>
      </c>
      <c r="W1898" s="19">
        <v>135980</v>
      </c>
      <c r="X1898" s="19">
        <v>25971</v>
      </c>
    </row>
    <row r="1899" spans="1:24" x14ac:dyDescent="0.2">
      <c r="A1899" s="15">
        <v>2022</v>
      </c>
      <c r="B1899" s="16">
        <v>58314</v>
      </c>
      <c r="C1899" s="17" t="s">
        <v>1464</v>
      </c>
      <c r="D1899" s="15" t="s">
        <v>39</v>
      </c>
      <c r="E1899" s="17" t="s">
        <v>40</v>
      </c>
      <c r="F1899" s="15" t="s">
        <v>25</v>
      </c>
      <c r="G1899" s="17" t="s">
        <v>124</v>
      </c>
      <c r="H1899" s="17" t="s">
        <v>41</v>
      </c>
      <c r="I1899" s="17" t="s">
        <v>32</v>
      </c>
      <c r="J1899" s="18">
        <v>16428.7</v>
      </c>
      <c r="K1899" s="19">
        <v>133667</v>
      </c>
      <c r="L1899" s="19">
        <v>28826</v>
      </c>
      <c r="M1899" s="20">
        <v>1748</v>
      </c>
      <c r="N1899" s="21">
        <v>23934</v>
      </c>
      <c r="O1899" s="21">
        <v>162</v>
      </c>
      <c r="P1899" s="22">
        <v>0</v>
      </c>
      <c r="Q1899" s="23">
        <v>0</v>
      </c>
      <c r="R1899" s="23">
        <v>0</v>
      </c>
      <c r="S1899" s="24">
        <v>0</v>
      </c>
      <c r="T1899" s="25">
        <v>0</v>
      </c>
      <c r="U1899" s="25">
        <v>0</v>
      </c>
      <c r="V1899" s="18">
        <v>18176.7</v>
      </c>
      <c r="W1899" s="19">
        <v>157601</v>
      </c>
      <c r="X1899" s="19">
        <v>28988</v>
      </c>
    </row>
    <row r="1900" spans="1:24" x14ac:dyDescent="0.2">
      <c r="A1900" s="15">
        <v>2022</v>
      </c>
      <c r="B1900" s="16">
        <v>58339</v>
      </c>
      <c r="C1900" s="17" t="s">
        <v>1465</v>
      </c>
      <c r="D1900" s="15" t="s">
        <v>39</v>
      </c>
      <c r="E1900" s="17" t="s">
        <v>40</v>
      </c>
      <c r="F1900" s="15" t="s">
        <v>25</v>
      </c>
      <c r="G1900" s="17" t="s">
        <v>44</v>
      </c>
      <c r="H1900" s="17" t="s">
        <v>41</v>
      </c>
      <c r="I1900" s="17" t="s">
        <v>32</v>
      </c>
      <c r="J1900" s="18">
        <v>15108</v>
      </c>
      <c r="K1900" s="19">
        <v>122412</v>
      </c>
      <c r="L1900" s="19">
        <v>11323</v>
      </c>
      <c r="M1900" s="20">
        <v>7074</v>
      </c>
      <c r="N1900" s="21">
        <v>60940</v>
      </c>
      <c r="O1900" s="21">
        <v>2494</v>
      </c>
      <c r="P1900" s="22">
        <v>0</v>
      </c>
      <c r="Q1900" s="23">
        <v>0</v>
      </c>
      <c r="R1900" s="23">
        <v>0</v>
      </c>
      <c r="S1900" s="24">
        <v>0</v>
      </c>
      <c r="T1900" s="25">
        <v>0</v>
      </c>
      <c r="U1900" s="25">
        <v>0</v>
      </c>
      <c r="V1900" s="18">
        <v>22182</v>
      </c>
      <c r="W1900" s="19">
        <v>183352</v>
      </c>
      <c r="X1900" s="19">
        <v>13817</v>
      </c>
    </row>
    <row r="1901" spans="1:24" x14ac:dyDescent="0.2">
      <c r="A1901" s="15">
        <v>2022</v>
      </c>
      <c r="B1901" s="16">
        <v>58364</v>
      </c>
      <c r="C1901" s="17" t="s">
        <v>1466</v>
      </c>
      <c r="D1901" s="15" t="s">
        <v>39</v>
      </c>
      <c r="E1901" s="17" t="s">
        <v>40</v>
      </c>
      <c r="F1901" s="15" t="s">
        <v>25</v>
      </c>
      <c r="G1901" s="17" t="s">
        <v>134</v>
      </c>
      <c r="H1901" s="17" t="s">
        <v>41</v>
      </c>
      <c r="I1901" s="17" t="s">
        <v>135</v>
      </c>
      <c r="J1901" s="18" t="s">
        <v>37</v>
      </c>
      <c r="K1901" s="19" t="s">
        <v>37</v>
      </c>
      <c r="L1901" s="19" t="s">
        <v>37</v>
      </c>
      <c r="M1901" s="20">
        <v>967.6</v>
      </c>
      <c r="N1901" s="21">
        <v>15074</v>
      </c>
      <c r="O1901" s="21">
        <v>2</v>
      </c>
      <c r="P1901" s="22">
        <v>4011.5</v>
      </c>
      <c r="Q1901" s="23">
        <v>69261</v>
      </c>
      <c r="R1901" s="23">
        <v>3</v>
      </c>
      <c r="S1901" s="24" t="s">
        <v>37</v>
      </c>
      <c r="T1901" s="25" t="s">
        <v>37</v>
      </c>
      <c r="U1901" s="25" t="s">
        <v>37</v>
      </c>
      <c r="V1901" s="18">
        <v>4979.1000000000004</v>
      </c>
      <c r="W1901" s="19">
        <v>84335</v>
      </c>
      <c r="X1901" s="19">
        <v>5</v>
      </c>
    </row>
    <row r="1902" spans="1:24" x14ac:dyDescent="0.2">
      <c r="A1902" s="15">
        <v>2022</v>
      </c>
      <c r="B1902" s="16">
        <v>58367</v>
      </c>
      <c r="C1902" s="17" t="s">
        <v>1467</v>
      </c>
      <c r="D1902" s="15" t="s">
        <v>39</v>
      </c>
      <c r="E1902" s="17" t="s">
        <v>40</v>
      </c>
      <c r="F1902" s="15" t="s">
        <v>25</v>
      </c>
      <c r="G1902" s="17" t="s">
        <v>42</v>
      </c>
      <c r="H1902" s="17" t="s">
        <v>41</v>
      </c>
      <c r="I1902" s="17" t="s">
        <v>43</v>
      </c>
      <c r="J1902" s="18">
        <v>15642</v>
      </c>
      <c r="K1902" s="19">
        <v>100780</v>
      </c>
      <c r="L1902" s="19">
        <v>15771</v>
      </c>
      <c r="M1902" s="20">
        <v>21690</v>
      </c>
      <c r="N1902" s="21">
        <v>153934</v>
      </c>
      <c r="O1902" s="21">
        <v>7040</v>
      </c>
      <c r="P1902" s="22">
        <v>0</v>
      </c>
      <c r="Q1902" s="23">
        <v>0</v>
      </c>
      <c r="R1902" s="23">
        <v>0</v>
      </c>
      <c r="S1902" s="24">
        <v>0</v>
      </c>
      <c r="T1902" s="25">
        <v>0</v>
      </c>
      <c r="U1902" s="25">
        <v>0</v>
      </c>
      <c r="V1902" s="18">
        <v>37332</v>
      </c>
      <c r="W1902" s="19">
        <v>254714</v>
      </c>
      <c r="X1902" s="19">
        <v>22811</v>
      </c>
    </row>
    <row r="1903" spans="1:24" x14ac:dyDescent="0.2">
      <c r="A1903" s="15">
        <v>2022</v>
      </c>
      <c r="B1903" s="16">
        <v>58457</v>
      </c>
      <c r="C1903" s="17" t="s">
        <v>1468</v>
      </c>
      <c r="D1903" s="15" t="s">
        <v>39</v>
      </c>
      <c r="E1903" s="17" t="s">
        <v>40</v>
      </c>
      <c r="F1903" s="15" t="s">
        <v>25</v>
      </c>
      <c r="G1903" s="17" t="s">
        <v>57</v>
      </c>
      <c r="H1903" s="17" t="s">
        <v>41</v>
      </c>
      <c r="I1903" s="17" t="s">
        <v>58</v>
      </c>
      <c r="J1903" s="18">
        <v>0</v>
      </c>
      <c r="K1903" s="19">
        <v>0</v>
      </c>
      <c r="L1903" s="19">
        <v>0</v>
      </c>
      <c r="M1903" s="20">
        <v>86637.3</v>
      </c>
      <c r="N1903" s="21">
        <v>727399</v>
      </c>
      <c r="O1903" s="21">
        <v>26</v>
      </c>
      <c r="P1903" s="22">
        <v>39551</v>
      </c>
      <c r="Q1903" s="23">
        <v>451493</v>
      </c>
      <c r="R1903" s="23">
        <v>7</v>
      </c>
      <c r="S1903" s="24">
        <v>0</v>
      </c>
      <c r="T1903" s="25">
        <v>0</v>
      </c>
      <c r="U1903" s="25">
        <v>0</v>
      </c>
      <c r="V1903" s="18">
        <v>126188.3</v>
      </c>
      <c r="W1903" s="19">
        <v>1178892</v>
      </c>
      <c r="X1903" s="19">
        <v>33</v>
      </c>
    </row>
    <row r="1904" spans="1:24" x14ac:dyDescent="0.2">
      <c r="A1904" s="15">
        <v>2022</v>
      </c>
      <c r="B1904" s="16">
        <v>58458</v>
      </c>
      <c r="C1904" s="17" t="s">
        <v>1469</v>
      </c>
      <c r="D1904" s="15" t="s">
        <v>39</v>
      </c>
      <c r="E1904" s="17" t="s">
        <v>40</v>
      </c>
      <c r="F1904" s="15" t="s">
        <v>25</v>
      </c>
      <c r="G1904" s="17" t="s">
        <v>192</v>
      </c>
      <c r="H1904" s="17" t="s">
        <v>41</v>
      </c>
      <c r="I1904" s="17" t="s">
        <v>340</v>
      </c>
      <c r="J1904" s="18" t="s">
        <v>37</v>
      </c>
      <c r="K1904" s="19" t="s">
        <v>37</v>
      </c>
      <c r="L1904" s="19" t="s">
        <v>37</v>
      </c>
      <c r="M1904" s="20">
        <v>60766</v>
      </c>
      <c r="N1904" s="21">
        <v>1036775</v>
      </c>
      <c r="O1904" s="21">
        <v>7</v>
      </c>
      <c r="P1904" s="22" t="s">
        <v>37</v>
      </c>
      <c r="Q1904" s="23" t="s">
        <v>37</v>
      </c>
      <c r="R1904" s="23" t="s">
        <v>37</v>
      </c>
      <c r="S1904" s="24" t="s">
        <v>37</v>
      </c>
      <c r="T1904" s="25" t="s">
        <v>37</v>
      </c>
      <c r="U1904" s="25" t="s">
        <v>37</v>
      </c>
      <c r="V1904" s="18">
        <v>60766</v>
      </c>
      <c r="W1904" s="19">
        <v>1036775</v>
      </c>
      <c r="X1904" s="19">
        <v>7</v>
      </c>
    </row>
    <row r="1905" spans="1:24" x14ac:dyDescent="0.2">
      <c r="A1905" s="15">
        <v>2022</v>
      </c>
      <c r="B1905" s="16">
        <v>58476</v>
      </c>
      <c r="C1905" s="17" t="s">
        <v>1470</v>
      </c>
      <c r="D1905" s="15" t="s">
        <v>39</v>
      </c>
      <c r="E1905" s="17" t="s">
        <v>40</v>
      </c>
      <c r="F1905" s="15" t="s">
        <v>25</v>
      </c>
      <c r="G1905" s="17" t="s">
        <v>510</v>
      </c>
      <c r="H1905" s="17" t="s">
        <v>41</v>
      </c>
      <c r="I1905" s="17" t="s">
        <v>32</v>
      </c>
      <c r="J1905" s="18">
        <v>454.8</v>
      </c>
      <c r="K1905" s="19">
        <v>3093</v>
      </c>
      <c r="L1905" s="19">
        <v>387</v>
      </c>
      <c r="M1905" s="20">
        <v>255.4</v>
      </c>
      <c r="N1905" s="21">
        <v>1675</v>
      </c>
      <c r="O1905" s="21">
        <v>39</v>
      </c>
      <c r="P1905" s="22">
        <v>0</v>
      </c>
      <c r="Q1905" s="23">
        <v>0</v>
      </c>
      <c r="R1905" s="23">
        <v>0</v>
      </c>
      <c r="S1905" s="24">
        <v>0</v>
      </c>
      <c r="T1905" s="25">
        <v>0</v>
      </c>
      <c r="U1905" s="25">
        <v>0</v>
      </c>
      <c r="V1905" s="18">
        <v>710.2</v>
      </c>
      <c r="W1905" s="19">
        <v>4768</v>
      </c>
      <c r="X1905" s="19">
        <v>426</v>
      </c>
    </row>
    <row r="1906" spans="1:24" x14ac:dyDescent="0.2">
      <c r="A1906" s="15">
        <v>2022</v>
      </c>
      <c r="B1906" s="16">
        <v>58630</v>
      </c>
      <c r="C1906" s="17" t="s">
        <v>1471</v>
      </c>
      <c r="D1906" s="15" t="s">
        <v>39</v>
      </c>
      <c r="E1906" s="17" t="s">
        <v>40</v>
      </c>
      <c r="F1906" s="15" t="s">
        <v>25</v>
      </c>
      <c r="G1906" s="17" t="s">
        <v>134</v>
      </c>
      <c r="H1906" s="17" t="s">
        <v>41</v>
      </c>
      <c r="I1906" s="17" t="s">
        <v>136</v>
      </c>
      <c r="J1906" s="18">
        <v>814</v>
      </c>
      <c r="K1906" s="19">
        <v>4977</v>
      </c>
      <c r="L1906" s="19">
        <v>740</v>
      </c>
      <c r="M1906" s="20">
        <v>908</v>
      </c>
      <c r="N1906" s="21">
        <v>9475</v>
      </c>
      <c r="O1906" s="21">
        <v>287</v>
      </c>
      <c r="P1906" s="22">
        <v>0</v>
      </c>
      <c r="Q1906" s="23">
        <v>0</v>
      </c>
      <c r="R1906" s="23">
        <v>0</v>
      </c>
      <c r="S1906" s="24">
        <v>0</v>
      </c>
      <c r="T1906" s="25">
        <v>0</v>
      </c>
      <c r="U1906" s="25">
        <v>0</v>
      </c>
      <c r="V1906" s="18">
        <v>1722</v>
      </c>
      <c r="W1906" s="19">
        <v>14452</v>
      </c>
      <c r="X1906" s="19">
        <v>1027</v>
      </c>
    </row>
    <row r="1907" spans="1:24" x14ac:dyDescent="0.2">
      <c r="A1907" s="15">
        <v>2022</v>
      </c>
      <c r="B1907" s="16">
        <v>58631</v>
      </c>
      <c r="C1907" s="17" t="s">
        <v>1472</v>
      </c>
      <c r="D1907" s="15" t="s">
        <v>39</v>
      </c>
      <c r="E1907" s="17" t="s">
        <v>40</v>
      </c>
      <c r="F1907" s="15" t="s">
        <v>25</v>
      </c>
      <c r="G1907" s="17" t="s">
        <v>180</v>
      </c>
      <c r="H1907" s="17" t="s">
        <v>41</v>
      </c>
      <c r="I1907" s="17" t="s">
        <v>136</v>
      </c>
      <c r="J1907" s="18">
        <v>336</v>
      </c>
      <c r="K1907" s="19">
        <v>2319</v>
      </c>
      <c r="L1907" s="19">
        <v>325</v>
      </c>
      <c r="M1907" s="20">
        <v>123</v>
      </c>
      <c r="N1907" s="21">
        <v>876</v>
      </c>
      <c r="O1907" s="21">
        <v>46</v>
      </c>
      <c r="P1907" s="22">
        <v>0</v>
      </c>
      <c r="Q1907" s="23">
        <v>0</v>
      </c>
      <c r="R1907" s="23">
        <v>0</v>
      </c>
      <c r="S1907" s="24">
        <v>0</v>
      </c>
      <c r="T1907" s="25">
        <v>0</v>
      </c>
      <c r="U1907" s="25">
        <v>0</v>
      </c>
      <c r="V1907" s="18">
        <v>459</v>
      </c>
      <c r="W1907" s="19">
        <v>3195</v>
      </c>
      <c r="X1907" s="19">
        <v>371</v>
      </c>
    </row>
    <row r="1908" spans="1:24" x14ac:dyDescent="0.2">
      <c r="A1908" s="15">
        <v>2022</v>
      </c>
      <c r="B1908" s="16">
        <v>58632</v>
      </c>
      <c r="C1908" s="17" t="s">
        <v>1473</v>
      </c>
      <c r="D1908" s="15" t="s">
        <v>39</v>
      </c>
      <c r="E1908" s="17" t="s">
        <v>40</v>
      </c>
      <c r="F1908" s="15" t="s">
        <v>25</v>
      </c>
      <c r="G1908" s="17" t="s">
        <v>160</v>
      </c>
      <c r="H1908" s="17" t="s">
        <v>41</v>
      </c>
      <c r="I1908" s="17" t="s">
        <v>32</v>
      </c>
      <c r="J1908" s="18">
        <v>768</v>
      </c>
      <c r="K1908" s="19">
        <v>5193</v>
      </c>
      <c r="L1908" s="19">
        <v>471</v>
      </c>
      <c r="M1908" s="20">
        <v>324</v>
      </c>
      <c r="N1908" s="21">
        <v>2278</v>
      </c>
      <c r="O1908" s="21">
        <v>238</v>
      </c>
      <c r="P1908" s="22">
        <v>0</v>
      </c>
      <c r="Q1908" s="23">
        <v>0</v>
      </c>
      <c r="R1908" s="23">
        <v>0</v>
      </c>
      <c r="S1908" s="24">
        <v>0</v>
      </c>
      <c r="T1908" s="25">
        <v>0</v>
      </c>
      <c r="U1908" s="25">
        <v>0</v>
      </c>
      <c r="V1908" s="18">
        <v>1092</v>
      </c>
      <c r="W1908" s="19">
        <v>7471</v>
      </c>
      <c r="X1908" s="19">
        <v>709</v>
      </c>
    </row>
    <row r="1909" spans="1:24" x14ac:dyDescent="0.2">
      <c r="A1909" s="15">
        <v>2022</v>
      </c>
      <c r="B1909" s="16">
        <v>58633</v>
      </c>
      <c r="C1909" s="17" t="s">
        <v>1474</v>
      </c>
      <c r="D1909" s="15" t="s">
        <v>39</v>
      </c>
      <c r="E1909" s="17" t="s">
        <v>40</v>
      </c>
      <c r="F1909" s="15" t="s">
        <v>25</v>
      </c>
      <c r="G1909" s="17" t="s">
        <v>511</v>
      </c>
      <c r="H1909" s="17" t="s">
        <v>41</v>
      </c>
      <c r="I1909" s="17" t="s">
        <v>136</v>
      </c>
      <c r="J1909" s="18">
        <v>1237</v>
      </c>
      <c r="K1909" s="19">
        <v>10248</v>
      </c>
      <c r="L1909" s="19">
        <v>1328</v>
      </c>
      <c r="M1909" s="20">
        <v>212</v>
      </c>
      <c r="N1909" s="21">
        <v>1596</v>
      </c>
      <c r="O1909" s="21">
        <v>219</v>
      </c>
      <c r="P1909" s="22">
        <v>0</v>
      </c>
      <c r="Q1909" s="23">
        <v>0</v>
      </c>
      <c r="R1909" s="23">
        <v>0</v>
      </c>
      <c r="S1909" s="24">
        <v>0</v>
      </c>
      <c r="T1909" s="25">
        <v>0</v>
      </c>
      <c r="U1909" s="25">
        <v>0</v>
      </c>
      <c r="V1909" s="18">
        <v>1449</v>
      </c>
      <c r="W1909" s="19">
        <v>11844</v>
      </c>
      <c r="X1909" s="19">
        <v>1547</v>
      </c>
    </row>
    <row r="1910" spans="1:24" x14ac:dyDescent="0.2">
      <c r="A1910" s="15">
        <v>2022</v>
      </c>
      <c r="B1910" s="16">
        <v>58663</v>
      </c>
      <c r="C1910" s="17" t="s">
        <v>1475</v>
      </c>
      <c r="D1910" s="15" t="s">
        <v>39</v>
      </c>
      <c r="E1910" s="17" t="s">
        <v>40</v>
      </c>
      <c r="F1910" s="15" t="s">
        <v>25</v>
      </c>
      <c r="G1910" s="17" t="s">
        <v>122</v>
      </c>
      <c r="H1910" s="17" t="s">
        <v>41</v>
      </c>
      <c r="I1910" s="17" t="s">
        <v>32</v>
      </c>
      <c r="J1910" s="18">
        <v>2716</v>
      </c>
      <c r="K1910" s="19">
        <v>15682</v>
      </c>
      <c r="L1910" s="19">
        <v>1939</v>
      </c>
      <c r="M1910" s="20">
        <v>3440</v>
      </c>
      <c r="N1910" s="21">
        <v>26409</v>
      </c>
      <c r="O1910" s="21">
        <v>307</v>
      </c>
      <c r="P1910" s="22">
        <v>0</v>
      </c>
      <c r="Q1910" s="23">
        <v>0</v>
      </c>
      <c r="R1910" s="23">
        <v>0</v>
      </c>
      <c r="S1910" s="24">
        <v>0</v>
      </c>
      <c r="T1910" s="25">
        <v>0</v>
      </c>
      <c r="U1910" s="25">
        <v>0</v>
      </c>
      <c r="V1910" s="18">
        <v>6156</v>
      </c>
      <c r="W1910" s="19">
        <v>42091</v>
      </c>
      <c r="X1910" s="19">
        <v>2246</v>
      </c>
    </row>
    <row r="1911" spans="1:24" x14ac:dyDescent="0.2">
      <c r="A1911" s="15">
        <v>2022</v>
      </c>
      <c r="B1911" s="16">
        <v>58663</v>
      </c>
      <c r="C1911" s="17" t="s">
        <v>1475</v>
      </c>
      <c r="D1911" s="15" t="s">
        <v>39</v>
      </c>
      <c r="E1911" s="17" t="s">
        <v>40</v>
      </c>
      <c r="F1911" s="15" t="s">
        <v>25</v>
      </c>
      <c r="G1911" s="17" t="s">
        <v>44</v>
      </c>
      <c r="H1911" s="17" t="s">
        <v>41</v>
      </c>
      <c r="I1911" s="17" t="s">
        <v>32</v>
      </c>
      <c r="J1911" s="18">
        <v>14403</v>
      </c>
      <c r="K1911" s="19">
        <v>121113</v>
      </c>
      <c r="L1911" s="19">
        <v>10794</v>
      </c>
      <c r="M1911" s="20">
        <v>1791</v>
      </c>
      <c r="N1911" s="21">
        <v>14693</v>
      </c>
      <c r="O1911" s="21">
        <v>519</v>
      </c>
      <c r="P1911" s="22">
        <v>0</v>
      </c>
      <c r="Q1911" s="23">
        <v>0</v>
      </c>
      <c r="R1911" s="23">
        <v>0</v>
      </c>
      <c r="S1911" s="24">
        <v>0</v>
      </c>
      <c r="T1911" s="25">
        <v>0</v>
      </c>
      <c r="U1911" s="25">
        <v>0</v>
      </c>
      <c r="V1911" s="18">
        <v>16194</v>
      </c>
      <c r="W1911" s="19">
        <v>135806</v>
      </c>
      <c r="X1911" s="19">
        <v>11313</v>
      </c>
    </row>
    <row r="1912" spans="1:24" x14ac:dyDescent="0.2">
      <c r="A1912" s="15">
        <v>2022</v>
      </c>
      <c r="B1912" s="16">
        <v>58667</v>
      </c>
      <c r="C1912" s="17" t="s">
        <v>1476</v>
      </c>
      <c r="D1912" s="15" t="s">
        <v>39</v>
      </c>
      <c r="E1912" s="17" t="s">
        <v>40</v>
      </c>
      <c r="F1912" s="15" t="s">
        <v>25</v>
      </c>
      <c r="G1912" s="17" t="s">
        <v>201</v>
      </c>
      <c r="H1912" s="17" t="s">
        <v>41</v>
      </c>
      <c r="I1912" s="17" t="s">
        <v>136</v>
      </c>
      <c r="J1912" s="18">
        <v>9328</v>
      </c>
      <c r="K1912" s="19">
        <v>70397</v>
      </c>
      <c r="L1912" s="19">
        <v>8349</v>
      </c>
      <c r="M1912" s="20">
        <v>374</v>
      </c>
      <c r="N1912" s="21">
        <v>2567</v>
      </c>
      <c r="O1912" s="21">
        <v>185</v>
      </c>
      <c r="P1912" s="22">
        <v>0</v>
      </c>
      <c r="Q1912" s="23">
        <v>0</v>
      </c>
      <c r="R1912" s="23">
        <v>0</v>
      </c>
      <c r="S1912" s="24">
        <v>0</v>
      </c>
      <c r="T1912" s="25">
        <v>0</v>
      </c>
      <c r="U1912" s="25">
        <v>0</v>
      </c>
      <c r="V1912" s="18">
        <v>9702</v>
      </c>
      <c r="W1912" s="19">
        <v>72964</v>
      </c>
      <c r="X1912" s="19">
        <v>8534</v>
      </c>
    </row>
    <row r="1913" spans="1:24" x14ac:dyDescent="0.2">
      <c r="A1913" s="15">
        <v>2022</v>
      </c>
      <c r="B1913" s="16">
        <v>58667</v>
      </c>
      <c r="C1913" s="17" t="s">
        <v>1476</v>
      </c>
      <c r="D1913" s="15" t="s">
        <v>39</v>
      </c>
      <c r="E1913" s="17" t="s">
        <v>40</v>
      </c>
      <c r="F1913" s="15" t="s">
        <v>25</v>
      </c>
      <c r="G1913" s="17" t="s">
        <v>124</v>
      </c>
      <c r="H1913" s="17" t="s">
        <v>41</v>
      </c>
      <c r="I1913" s="17" t="s">
        <v>32</v>
      </c>
      <c r="J1913" s="18">
        <v>2216</v>
      </c>
      <c r="K1913" s="19">
        <v>14160</v>
      </c>
      <c r="L1913" s="19">
        <v>1916</v>
      </c>
      <c r="M1913" s="20">
        <v>113</v>
      </c>
      <c r="N1913" s="21">
        <v>722</v>
      </c>
      <c r="O1913" s="21">
        <v>45</v>
      </c>
      <c r="P1913" s="22">
        <v>0</v>
      </c>
      <c r="Q1913" s="23">
        <v>0</v>
      </c>
      <c r="R1913" s="23">
        <v>0</v>
      </c>
      <c r="S1913" s="24">
        <v>0</v>
      </c>
      <c r="T1913" s="25">
        <v>0</v>
      </c>
      <c r="U1913" s="25">
        <v>0</v>
      </c>
      <c r="V1913" s="18">
        <v>2329</v>
      </c>
      <c r="W1913" s="19">
        <v>14882</v>
      </c>
      <c r="X1913" s="19">
        <v>1961</v>
      </c>
    </row>
    <row r="1914" spans="1:24" x14ac:dyDescent="0.2">
      <c r="A1914" s="15">
        <v>2022</v>
      </c>
      <c r="B1914" s="16">
        <v>58667</v>
      </c>
      <c r="C1914" s="17" t="s">
        <v>1476</v>
      </c>
      <c r="D1914" s="15" t="s">
        <v>39</v>
      </c>
      <c r="E1914" s="17" t="s">
        <v>40</v>
      </c>
      <c r="F1914" s="15" t="s">
        <v>25</v>
      </c>
      <c r="G1914" s="17" t="s">
        <v>30</v>
      </c>
      <c r="H1914" s="17" t="s">
        <v>41</v>
      </c>
      <c r="I1914" s="17" t="s">
        <v>32</v>
      </c>
      <c r="J1914" s="18">
        <v>3299</v>
      </c>
      <c r="K1914" s="19">
        <v>21810</v>
      </c>
      <c r="L1914" s="19">
        <v>1725</v>
      </c>
      <c r="M1914" s="20">
        <v>73</v>
      </c>
      <c r="N1914" s="21">
        <v>429</v>
      </c>
      <c r="O1914" s="21">
        <v>20</v>
      </c>
      <c r="P1914" s="22">
        <v>0</v>
      </c>
      <c r="Q1914" s="23">
        <v>0</v>
      </c>
      <c r="R1914" s="23">
        <v>0</v>
      </c>
      <c r="S1914" s="24">
        <v>0</v>
      </c>
      <c r="T1914" s="25">
        <v>0</v>
      </c>
      <c r="U1914" s="25">
        <v>0</v>
      </c>
      <c r="V1914" s="18">
        <v>3372</v>
      </c>
      <c r="W1914" s="19">
        <v>22239</v>
      </c>
      <c r="X1914" s="19">
        <v>1745</v>
      </c>
    </row>
    <row r="1915" spans="1:24" x14ac:dyDescent="0.2">
      <c r="A1915" s="15">
        <v>2022</v>
      </c>
      <c r="B1915" s="16">
        <v>58667</v>
      </c>
      <c r="C1915" s="17" t="s">
        <v>1476</v>
      </c>
      <c r="D1915" s="15" t="s">
        <v>39</v>
      </c>
      <c r="E1915" s="17" t="s">
        <v>40</v>
      </c>
      <c r="F1915" s="15" t="s">
        <v>25</v>
      </c>
      <c r="G1915" s="17" t="s">
        <v>134</v>
      </c>
      <c r="H1915" s="17" t="s">
        <v>41</v>
      </c>
      <c r="I1915" s="17" t="s">
        <v>136</v>
      </c>
      <c r="J1915" s="18">
        <v>2540</v>
      </c>
      <c r="K1915" s="19">
        <v>17480</v>
      </c>
      <c r="L1915" s="19">
        <v>2509</v>
      </c>
      <c r="M1915" s="20">
        <v>78</v>
      </c>
      <c r="N1915" s="21">
        <v>474</v>
      </c>
      <c r="O1915" s="21">
        <v>36</v>
      </c>
      <c r="P1915" s="22">
        <v>0</v>
      </c>
      <c r="Q1915" s="23">
        <v>0</v>
      </c>
      <c r="R1915" s="23">
        <v>0</v>
      </c>
      <c r="S1915" s="24">
        <v>0</v>
      </c>
      <c r="T1915" s="25">
        <v>0</v>
      </c>
      <c r="U1915" s="25">
        <v>0</v>
      </c>
      <c r="V1915" s="18">
        <v>2618</v>
      </c>
      <c r="W1915" s="19">
        <v>17954</v>
      </c>
      <c r="X1915" s="19">
        <v>2545</v>
      </c>
    </row>
    <row r="1916" spans="1:24" x14ac:dyDescent="0.2">
      <c r="A1916" s="15">
        <v>2022</v>
      </c>
      <c r="B1916" s="16">
        <v>58667</v>
      </c>
      <c r="C1916" s="17" t="s">
        <v>1476</v>
      </c>
      <c r="D1916" s="15" t="s">
        <v>39</v>
      </c>
      <c r="E1916" s="17" t="s">
        <v>40</v>
      </c>
      <c r="F1916" s="15" t="s">
        <v>25</v>
      </c>
      <c r="G1916" s="17" t="s">
        <v>511</v>
      </c>
      <c r="H1916" s="17" t="s">
        <v>41</v>
      </c>
      <c r="I1916" s="17" t="s">
        <v>136</v>
      </c>
      <c r="J1916" s="18">
        <v>18334</v>
      </c>
      <c r="K1916" s="19">
        <v>124106</v>
      </c>
      <c r="L1916" s="19">
        <v>16640</v>
      </c>
      <c r="M1916" s="20">
        <v>580</v>
      </c>
      <c r="N1916" s="21">
        <v>3787</v>
      </c>
      <c r="O1916" s="21">
        <v>370</v>
      </c>
      <c r="P1916" s="22">
        <v>0</v>
      </c>
      <c r="Q1916" s="23">
        <v>0</v>
      </c>
      <c r="R1916" s="23">
        <v>0</v>
      </c>
      <c r="S1916" s="24">
        <v>0</v>
      </c>
      <c r="T1916" s="25">
        <v>0</v>
      </c>
      <c r="U1916" s="25">
        <v>0</v>
      </c>
      <c r="V1916" s="18">
        <v>18914</v>
      </c>
      <c r="W1916" s="19">
        <v>127893</v>
      </c>
      <c r="X1916" s="19">
        <v>17010</v>
      </c>
    </row>
    <row r="1917" spans="1:24" x14ac:dyDescent="0.2">
      <c r="A1917" s="15">
        <v>2022</v>
      </c>
      <c r="B1917" s="16">
        <v>58667</v>
      </c>
      <c r="C1917" s="17" t="s">
        <v>1476</v>
      </c>
      <c r="D1917" s="15" t="s">
        <v>39</v>
      </c>
      <c r="E1917" s="17" t="s">
        <v>40</v>
      </c>
      <c r="F1917" s="15" t="s">
        <v>25</v>
      </c>
      <c r="G1917" s="17" t="s">
        <v>122</v>
      </c>
      <c r="H1917" s="17" t="s">
        <v>41</v>
      </c>
      <c r="I1917" s="17" t="s">
        <v>32</v>
      </c>
      <c r="J1917" s="18">
        <v>10007</v>
      </c>
      <c r="K1917" s="19">
        <v>61678</v>
      </c>
      <c r="L1917" s="19">
        <v>6008</v>
      </c>
      <c r="M1917" s="20">
        <v>244</v>
      </c>
      <c r="N1917" s="21">
        <v>1413</v>
      </c>
      <c r="O1917" s="21">
        <v>98</v>
      </c>
      <c r="P1917" s="22">
        <v>0</v>
      </c>
      <c r="Q1917" s="23">
        <v>0</v>
      </c>
      <c r="R1917" s="23">
        <v>0</v>
      </c>
      <c r="S1917" s="24">
        <v>0</v>
      </c>
      <c r="T1917" s="25">
        <v>0</v>
      </c>
      <c r="U1917" s="25">
        <v>0</v>
      </c>
      <c r="V1917" s="18">
        <v>10251</v>
      </c>
      <c r="W1917" s="19">
        <v>63091</v>
      </c>
      <c r="X1917" s="19">
        <v>6106</v>
      </c>
    </row>
    <row r="1918" spans="1:24" x14ac:dyDescent="0.2">
      <c r="A1918" s="15">
        <v>2022</v>
      </c>
      <c r="B1918" s="16">
        <v>58667</v>
      </c>
      <c r="C1918" s="17" t="s">
        <v>1476</v>
      </c>
      <c r="D1918" s="15" t="s">
        <v>39</v>
      </c>
      <c r="E1918" s="17" t="s">
        <v>40</v>
      </c>
      <c r="F1918" s="15" t="s">
        <v>25</v>
      </c>
      <c r="G1918" s="17" t="s">
        <v>42</v>
      </c>
      <c r="H1918" s="17" t="s">
        <v>41</v>
      </c>
      <c r="I1918" s="17" t="s">
        <v>43</v>
      </c>
      <c r="J1918" s="18">
        <v>1734</v>
      </c>
      <c r="K1918" s="19">
        <v>11829</v>
      </c>
      <c r="L1918" s="19">
        <v>1463</v>
      </c>
      <c r="M1918" s="20">
        <v>77</v>
      </c>
      <c r="N1918" s="21">
        <v>521</v>
      </c>
      <c r="O1918" s="21">
        <v>49</v>
      </c>
      <c r="P1918" s="22">
        <v>0</v>
      </c>
      <c r="Q1918" s="23">
        <v>0</v>
      </c>
      <c r="R1918" s="23">
        <v>0</v>
      </c>
      <c r="S1918" s="24">
        <v>0</v>
      </c>
      <c r="T1918" s="25">
        <v>0</v>
      </c>
      <c r="U1918" s="25">
        <v>0</v>
      </c>
      <c r="V1918" s="18">
        <v>1811</v>
      </c>
      <c r="W1918" s="19">
        <v>12350</v>
      </c>
      <c r="X1918" s="19">
        <v>1512</v>
      </c>
    </row>
    <row r="1919" spans="1:24" x14ac:dyDescent="0.2">
      <c r="A1919" s="15">
        <v>2022</v>
      </c>
      <c r="B1919" s="16">
        <v>58667</v>
      </c>
      <c r="C1919" s="17" t="s">
        <v>1476</v>
      </c>
      <c r="D1919" s="15" t="s">
        <v>39</v>
      </c>
      <c r="E1919" s="17" t="s">
        <v>40</v>
      </c>
      <c r="F1919" s="15" t="s">
        <v>25</v>
      </c>
      <c r="G1919" s="17" t="s">
        <v>161</v>
      </c>
      <c r="H1919" s="17" t="s">
        <v>41</v>
      </c>
      <c r="I1919" s="17" t="s">
        <v>32</v>
      </c>
      <c r="J1919" s="18">
        <v>4061</v>
      </c>
      <c r="K1919" s="19">
        <v>34703</v>
      </c>
      <c r="L1919" s="19">
        <v>3285</v>
      </c>
      <c r="M1919" s="20">
        <v>34</v>
      </c>
      <c r="N1919" s="21">
        <v>258</v>
      </c>
      <c r="O1919" s="21">
        <v>18</v>
      </c>
      <c r="P1919" s="22">
        <v>0</v>
      </c>
      <c r="Q1919" s="23">
        <v>0</v>
      </c>
      <c r="R1919" s="23">
        <v>0</v>
      </c>
      <c r="S1919" s="24">
        <v>0</v>
      </c>
      <c r="T1919" s="25">
        <v>0</v>
      </c>
      <c r="U1919" s="25">
        <v>0</v>
      </c>
      <c r="V1919" s="18">
        <v>4095</v>
      </c>
      <c r="W1919" s="19">
        <v>34961</v>
      </c>
      <c r="X1919" s="19">
        <v>3303</v>
      </c>
    </row>
    <row r="1920" spans="1:24" x14ac:dyDescent="0.2">
      <c r="A1920" s="15">
        <v>2022</v>
      </c>
      <c r="B1920" s="16">
        <v>58667</v>
      </c>
      <c r="C1920" s="17" t="s">
        <v>1476</v>
      </c>
      <c r="D1920" s="15" t="s">
        <v>39</v>
      </c>
      <c r="E1920" s="17" t="s">
        <v>40</v>
      </c>
      <c r="F1920" s="15" t="s">
        <v>25</v>
      </c>
      <c r="G1920" s="17" t="s">
        <v>44</v>
      </c>
      <c r="H1920" s="17" t="s">
        <v>41</v>
      </c>
      <c r="I1920" s="17" t="s">
        <v>32</v>
      </c>
      <c r="J1920" s="18">
        <v>15226</v>
      </c>
      <c r="K1920" s="19">
        <v>121343</v>
      </c>
      <c r="L1920" s="19">
        <v>11538</v>
      </c>
      <c r="M1920" s="20">
        <v>390</v>
      </c>
      <c r="N1920" s="21">
        <v>2871</v>
      </c>
      <c r="O1920" s="21">
        <v>203</v>
      </c>
      <c r="P1920" s="22">
        <v>0</v>
      </c>
      <c r="Q1920" s="23">
        <v>0</v>
      </c>
      <c r="R1920" s="23">
        <v>0</v>
      </c>
      <c r="S1920" s="24">
        <v>0</v>
      </c>
      <c r="T1920" s="25">
        <v>0</v>
      </c>
      <c r="U1920" s="25">
        <v>0</v>
      </c>
      <c r="V1920" s="18">
        <v>15616</v>
      </c>
      <c r="W1920" s="19">
        <v>124214</v>
      </c>
      <c r="X1920" s="19">
        <v>11741</v>
      </c>
    </row>
    <row r="1921" spans="1:24" x14ac:dyDescent="0.2">
      <c r="A1921" s="15">
        <v>2022</v>
      </c>
      <c r="B1921" s="16">
        <v>58667</v>
      </c>
      <c r="C1921" s="17" t="s">
        <v>1476</v>
      </c>
      <c r="D1921" s="15" t="s">
        <v>39</v>
      </c>
      <c r="E1921" s="17" t="s">
        <v>40</v>
      </c>
      <c r="F1921" s="15" t="s">
        <v>25</v>
      </c>
      <c r="G1921" s="17" t="s">
        <v>180</v>
      </c>
      <c r="H1921" s="17" t="s">
        <v>41</v>
      </c>
      <c r="I1921" s="17" t="s">
        <v>136</v>
      </c>
      <c r="J1921" s="18">
        <v>3990</v>
      </c>
      <c r="K1921" s="19">
        <v>24291</v>
      </c>
      <c r="L1921" s="19">
        <v>3296</v>
      </c>
      <c r="M1921" s="20">
        <v>70</v>
      </c>
      <c r="N1921" s="21">
        <v>402</v>
      </c>
      <c r="O1921" s="21">
        <v>33</v>
      </c>
      <c r="P1921" s="22">
        <v>0</v>
      </c>
      <c r="Q1921" s="23">
        <v>0</v>
      </c>
      <c r="R1921" s="23">
        <v>0</v>
      </c>
      <c r="S1921" s="24">
        <v>0</v>
      </c>
      <c r="T1921" s="25">
        <v>0</v>
      </c>
      <c r="U1921" s="25">
        <v>0</v>
      </c>
      <c r="V1921" s="18">
        <v>4060</v>
      </c>
      <c r="W1921" s="19">
        <v>24693</v>
      </c>
      <c r="X1921" s="19">
        <v>3329</v>
      </c>
    </row>
    <row r="1922" spans="1:24" x14ac:dyDescent="0.2">
      <c r="A1922" s="15">
        <v>2022</v>
      </c>
      <c r="B1922" s="16">
        <v>58683</v>
      </c>
      <c r="C1922" s="17" t="s">
        <v>1477</v>
      </c>
      <c r="D1922" s="15" t="s">
        <v>39</v>
      </c>
      <c r="E1922" s="17" t="s">
        <v>40</v>
      </c>
      <c r="F1922" s="15" t="s">
        <v>25</v>
      </c>
      <c r="G1922" s="17" t="s">
        <v>201</v>
      </c>
      <c r="H1922" s="17" t="s">
        <v>41</v>
      </c>
      <c r="I1922" s="17" t="s">
        <v>136</v>
      </c>
      <c r="J1922" s="18">
        <v>240.1</v>
      </c>
      <c r="K1922" s="19">
        <v>2007</v>
      </c>
      <c r="L1922" s="19">
        <v>364</v>
      </c>
      <c r="M1922" s="20">
        <v>0</v>
      </c>
      <c r="N1922" s="21">
        <v>0</v>
      </c>
      <c r="O1922" s="21">
        <v>0</v>
      </c>
      <c r="P1922" s="22">
        <v>0</v>
      </c>
      <c r="Q1922" s="23">
        <v>0</v>
      </c>
      <c r="R1922" s="23">
        <v>0</v>
      </c>
      <c r="S1922" s="24">
        <v>0</v>
      </c>
      <c r="T1922" s="25">
        <v>0</v>
      </c>
      <c r="U1922" s="25">
        <v>0</v>
      </c>
      <c r="V1922" s="18">
        <v>240.1</v>
      </c>
      <c r="W1922" s="19">
        <v>2007</v>
      </c>
      <c r="X1922" s="19">
        <v>364</v>
      </c>
    </row>
    <row r="1923" spans="1:24" x14ac:dyDescent="0.2">
      <c r="A1923" s="15">
        <v>2022</v>
      </c>
      <c r="B1923" s="16">
        <v>58683</v>
      </c>
      <c r="C1923" s="17" t="s">
        <v>1477</v>
      </c>
      <c r="D1923" s="15" t="s">
        <v>39</v>
      </c>
      <c r="E1923" s="17" t="s">
        <v>40</v>
      </c>
      <c r="F1923" s="15" t="s">
        <v>25</v>
      </c>
      <c r="G1923" s="17" t="s">
        <v>124</v>
      </c>
      <c r="H1923" s="17" t="s">
        <v>41</v>
      </c>
      <c r="I1923" s="17" t="s">
        <v>32</v>
      </c>
      <c r="J1923" s="18">
        <v>335.1</v>
      </c>
      <c r="K1923" s="19">
        <v>2603</v>
      </c>
      <c r="L1923" s="19">
        <v>317</v>
      </c>
      <c r="M1923" s="20">
        <v>0</v>
      </c>
      <c r="N1923" s="21">
        <v>0</v>
      </c>
      <c r="O1923" s="21">
        <v>0</v>
      </c>
      <c r="P1923" s="22">
        <v>0</v>
      </c>
      <c r="Q1923" s="23">
        <v>0</v>
      </c>
      <c r="R1923" s="23">
        <v>0</v>
      </c>
      <c r="S1923" s="24">
        <v>0</v>
      </c>
      <c r="T1923" s="25">
        <v>0</v>
      </c>
      <c r="U1923" s="25">
        <v>0</v>
      </c>
      <c r="V1923" s="18">
        <v>335.1</v>
      </c>
      <c r="W1923" s="19">
        <v>2603</v>
      </c>
      <c r="X1923" s="19">
        <v>317</v>
      </c>
    </row>
    <row r="1924" spans="1:24" x14ac:dyDescent="0.2">
      <c r="A1924" s="15">
        <v>2022</v>
      </c>
      <c r="B1924" s="16">
        <v>58683</v>
      </c>
      <c r="C1924" s="17" t="s">
        <v>1477</v>
      </c>
      <c r="D1924" s="15" t="s">
        <v>39</v>
      </c>
      <c r="E1924" s="17" t="s">
        <v>40</v>
      </c>
      <c r="F1924" s="15" t="s">
        <v>25</v>
      </c>
      <c r="G1924" s="17" t="s">
        <v>203</v>
      </c>
      <c r="H1924" s="17" t="s">
        <v>41</v>
      </c>
      <c r="I1924" s="17" t="s">
        <v>136</v>
      </c>
      <c r="J1924" s="18">
        <v>100.3</v>
      </c>
      <c r="K1924" s="19">
        <v>663</v>
      </c>
      <c r="L1924" s="19">
        <v>117</v>
      </c>
      <c r="M1924" s="20">
        <v>0</v>
      </c>
      <c r="N1924" s="21">
        <v>0</v>
      </c>
      <c r="O1924" s="21">
        <v>0</v>
      </c>
      <c r="P1924" s="22">
        <v>0</v>
      </c>
      <c r="Q1924" s="23">
        <v>0</v>
      </c>
      <c r="R1924" s="23">
        <v>0</v>
      </c>
      <c r="S1924" s="24">
        <v>0</v>
      </c>
      <c r="T1924" s="25">
        <v>0</v>
      </c>
      <c r="U1924" s="25">
        <v>0</v>
      </c>
      <c r="V1924" s="18">
        <v>100.3</v>
      </c>
      <c r="W1924" s="19">
        <v>663</v>
      </c>
      <c r="X1924" s="19">
        <v>117</v>
      </c>
    </row>
    <row r="1925" spans="1:24" x14ac:dyDescent="0.2">
      <c r="A1925" s="15">
        <v>2022</v>
      </c>
      <c r="B1925" s="16">
        <v>58683</v>
      </c>
      <c r="C1925" s="17" t="s">
        <v>1477</v>
      </c>
      <c r="D1925" s="15" t="s">
        <v>39</v>
      </c>
      <c r="E1925" s="17" t="s">
        <v>40</v>
      </c>
      <c r="F1925" s="15" t="s">
        <v>25</v>
      </c>
      <c r="G1925" s="17" t="s">
        <v>122</v>
      </c>
      <c r="H1925" s="17" t="s">
        <v>41</v>
      </c>
      <c r="I1925" s="17" t="s">
        <v>32</v>
      </c>
      <c r="J1925" s="18">
        <v>323.89999999999998</v>
      </c>
      <c r="K1925" s="19">
        <v>2109</v>
      </c>
      <c r="L1925" s="19">
        <v>269</v>
      </c>
      <c r="M1925" s="20">
        <v>0</v>
      </c>
      <c r="N1925" s="21">
        <v>0</v>
      </c>
      <c r="O1925" s="21">
        <v>0</v>
      </c>
      <c r="P1925" s="22">
        <v>0</v>
      </c>
      <c r="Q1925" s="23">
        <v>0</v>
      </c>
      <c r="R1925" s="23">
        <v>0</v>
      </c>
      <c r="S1925" s="24">
        <v>0</v>
      </c>
      <c r="T1925" s="25">
        <v>0</v>
      </c>
      <c r="U1925" s="25">
        <v>0</v>
      </c>
      <c r="V1925" s="18">
        <v>323.89999999999998</v>
      </c>
      <c r="W1925" s="19">
        <v>2109</v>
      </c>
      <c r="X1925" s="19">
        <v>269</v>
      </c>
    </row>
    <row r="1926" spans="1:24" x14ac:dyDescent="0.2">
      <c r="A1926" s="15">
        <v>2022</v>
      </c>
      <c r="B1926" s="16">
        <v>58683</v>
      </c>
      <c r="C1926" s="17" t="s">
        <v>1477</v>
      </c>
      <c r="D1926" s="15" t="s">
        <v>39</v>
      </c>
      <c r="E1926" s="17" t="s">
        <v>40</v>
      </c>
      <c r="F1926" s="15" t="s">
        <v>25</v>
      </c>
      <c r="G1926" s="17" t="s">
        <v>161</v>
      </c>
      <c r="H1926" s="17" t="s">
        <v>41</v>
      </c>
      <c r="I1926" s="17" t="s">
        <v>32</v>
      </c>
      <c r="J1926" s="18">
        <v>243.6</v>
      </c>
      <c r="K1926" s="19">
        <v>2046</v>
      </c>
      <c r="L1926" s="19">
        <v>243</v>
      </c>
      <c r="M1926" s="20">
        <v>341.9</v>
      </c>
      <c r="N1926" s="21">
        <v>3291</v>
      </c>
      <c r="O1926" s="21">
        <v>74</v>
      </c>
      <c r="P1926" s="22" t="s">
        <v>37</v>
      </c>
      <c r="Q1926" s="23" t="s">
        <v>37</v>
      </c>
      <c r="R1926" s="23" t="s">
        <v>37</v>
      </c>
      <c r="S1926" s="24" t="s">
        <v>37</v>
      </c>
      <c r="T1926" s="25" t="s">
        <v>37</v>
      </c>
      <c r="U1926" s="25" t="s">
        <v>37</v>
      </c>
      <c r="V1926" s="18">
        <v>585.5</v>
      </c>
      <c r="W1926" s="19">
        <v>5337</v>
      </c>
      <c r="X1926" s="19">
        <v>317</v>
      </c>
    </row>
    <row r="1927" spans="1:24" x14ac:dyDescent="0.2">
      <c r="A1927" s="15">
        <v>2022</v>
      </c>
      <c r="B1927" s="16">
        <v>58683</v>
      </c>
      <c r="C1927" s="17" t="s">
        <v>1477</v>
      </c>
      <c r="D1927" s="15" t="s">
        <v>39</v>
      </c>
      <c r="E1927" s="17" t="s">
        <v>40</v>
      </c>
      <c r="F1927" s="15" t="s">
        <v>25</v>
      </c>
      <c r="G1927" s="17" t="s">
        <v>44</v>
      </c>
      <c r="H1927" s="17" t="s">
        <v>41</v>
      </c>
      <c r="I1927" s="17" t="s">
        <v>32</v>
      </c>
      <c r="J1927" s="18">
        <v>1271.2</v>
      </c>
      <c r="K1927" s="19">
        <v>10063</v>
      </c>
      <c r="L1927" s="19">
        <v>1024</v>
      </c>
      <c r="M1927" s="20">
        <v>0</v>
      </c>
      <c r="N1927" s="21">
        <v>0</v>
      </c>
      <c r="O1927" s="21">
        <v>0</v>
      </c>
      <c r="P1927" s="22">
        <v>0</v>
      </c>
      <c r="Q1927" s="23">
        <v>0</v>
      </c>
      <c r="R1927" s="23">
        <v>0</v>
      </c>
      <c r="S1927" s="24">
        <v>0</v>
      </c>
      <c r="T1927" s="25">
        <v>0</v>
      </c>
      <c r="U1927" s="25">
        <v>0</v>
      </c>
      <c r="V1927" s="18">
        <v>1271.2</v>
      </c>
      <c r="W1927" s="19">
        <v>10063</v>
      </c>
      <c r="X1927" s="19">
        <v>1024</v>
      </c>
    </row>
    <row r="1928" spans="1:24" x14ac:dyDescent="0.2">
      <c r="A1928" s="15">
        <v>2022</v>
      </c>
      <c r="B1928" s="16">
        <v>58747</v>
      </c>
      <c r="C1928" s="17" t="s">
        <v>1478</v>
      </c>
      <c r="D1928" s="15" t="s">
        <v>39</v>
      </c>
      <c r="E1928" s="17" t="s">
        <v>40</v>
      </c>
      <c r="F1928" s="15" t="s">
        <v>25</v>
      </c>
      <c r="G1928" s="17" t="s">
        <v>203</v>
      </c>
      <c r="H1928" s="17" t="s">
        <v>41</v>
      </c>
      <c r="I1928" s="17" t="s">
        <v>136</v>
      </c>
      <c r="J1928" s="18">
        <v>20597</v>
      </c>
      <c r="K1928" s="19">
        <v>117359</v>
      </c>
      <c r="L1928" s="19">
        <v>15935</v>
      </c>
      <c r="M1928" s="20">
        <v>4642</v>
      </c>
      <c r="N1928" s="21">
        <v>30348</v>
      </c>
      <c r="O1928" s="21">
        <v>839</v>
      </c>
      <c r="P1928" s="22">
        <v>0</v>
      </c>
      <c r="Q1928" s="23">
        <v>0</v>
      </c>
      <c r="R1928" s="23">
        <v>0</v>
      </c>
      <c r="S1928" s="24">
        <v>0</v>
      </c>
      <c r="T1928" s="25">
        <v>0</v>
      </c>
      <c r="U1928" s="25">
        <v>0</v>
      </c>
      <c r="V1928" s="18">
        <v>25239</v>
      </c>
      <c r="W1928" s="19">
        <v>147707</v>
      </c>
      <c r="X1928" s="19">
        <v>16774</v>
      </c>
    </row>
    <row r="1929" spans="1:24" x14ac:dyDescent="0.2">
      <c r="A1929" s="15">
        <v>2022</v>
      </c>
      <c r="B1929" s="16">
        <v>58799</v>
      </c>
      <c r="C1929" s="17" t="s">
        <v>1479</v>
      </c>
      <c r="D1929" s="15" t="s">
        <v>39</v>
      </c>
      <c r="E1929" s="17" t="s">
        <v>40</v>
      </c>
      <c r="F1929" s="15" t="s">
        <v>25</v>
      </c>
      <c r="G1929" s="17" t="s">
        <v>201</v>
      </c>
      <c r="H1929" s="17" t="s">
        <v>41</v>
      </c>
      <c r="I1929" s="17" t="s">
        <v>136</v>
      </c>
      <c r="J1929" s="18">
        <v>0</v>
      </c>
      <c r="K1929" s="19">
        <v>0</v>
      </c>
      <c r="L1929" s="19">
        <v>0</v>
      </c>
      <c r="M1929" s="20">
        <v>4353</v>
      </c>
      <c r="N1929" s="21">
        <v>41654</v>
      </c>
      <c r="O1929" s="21">
        <v>537</v>
      </c>
      <c r="P1929" s="22">
        <v>0</v>
      </c>
      <c r="Q1929" s="23">
        <v>0</v>
      </c>
      <c r="R1929" s="23">
        <v>0</v>
      </c>
      <c r="S1929" s="24">
        <v>0</v>
      </c>
      <c r="T1929" s="25">
        <v>0</v>
      </c>
      <c r="U1929" s="25">
        <v>0</v>
      </c>
      <c r="V1929" s="18">
        <v>4353</v>
      </c>
      <c r="W1929" s="19">
        <v>41654</v>
      </c>
      <c r="X1929" s="19">
        <v>537</v>
      </c>
    </row>
    <row r="1930" spans="1:24" x14ac:dyDescent="0.2">
      <c r="A1930" s="15">
        <v>2022</v>
      </c>
      <c r="B1930" s="16">
        <v>58799</v>
      </c>
      <c r="C1930" s="17" t="s">
        <v>1479</v>
      </c>
      <c r="D1930" s="15" t="s">
        <v>39</v>
      </c>
      <c r="E1930" s="17" t="s">
        <v>40</v>
      </c>
      <c r="F1930" s="15" t="s">
        <v>25</v>
      </c>
      <c r="G1930" s="17" t="s">
        <v>203</v>
      </c>
      <c r="H1930" s="17" t="s">
        <v>41</v>
      </c>
      <c r="I1930" s="17" t="s">
        <v>136</v>
      </c>
      <c r="J1930" s="18">
        <v>2468</v>
      </c>
      <c r="K1930" s="19">
        <v>10296</v>
      </c>
      <c r="L1930" s="19">
        <v>1476</v>
      </c>
      <c r="M1930" s="20">
        <v>2966</v>
      </c>
      <c r="N1930" s="21">
        <v>21013</v>
      </c>
      <c r="O1930" s="21">
        <v>308</v>
      </c>
      <c r="P1930" s="22">
        <v>0</v>
      </c>
      <c r="Q1930" s="23">
        <v>0</v>
      </c>
      <c r="R1930" s="23">
        <v>0</v>
      </c>
      <c r="S1930" s="24">
        <v>0</v>
      </c>
      <c r="T1930" s="25">
        <v>0</v>
      </c>
      <c r="U1930" s="25">
        <v>0</v>
      </c>
      <c r="V1930" s="18">
        <v>5434</v>
      </c>
      <c r="W1930" s="19">
        <v>31309</v>
      </c>
      <c r="X1930" s="19">
        <v>1784</v>
      </c>
    </row>
    <row r="1931" spans="1:24" x14ac:dyDescent="0.2">
      <c r="A1931" s="15">
        <v>2022</v>
      </c>
      <c r="B1931" s="16">
        <v>58851</v>
      </c>
      <c r="C1931" s="17" t="s">
        <v>1480</v>
      </c>
      <c r="D1931" s="15" t="s">
        <v>39</v>
      </c>
      <c r="E1931" s="17" t="s">
        <v>40</v>
      </c>
      <c r="F1931" s="15" t="s">
        <v>25</v>
      </c>
      <c r="G1931" s="17" t="s">
        <v>57</v>
      </c>
      <c r="H1931" s="17" t="s">
        <v>27</v>
      </c>
      <c r="I1931" s="17" t="s">
        <v>58</v>
      </c>
      <c r="J1931" s="18">
        <v>0</v>
      </c>
      <c r="K1931" s="19">
        <v>0</v>
      </c>
      <c r="L1931" s="19">
        <v>0</v>
      </c>
      <c r="M1931" s="20">
        <v>4765.5</v>
      </c>
      <c r="N1931" s="21">
        <v>51745</v>
      </c>
      <c r="O1931" s="21">
        <v>275</v>
      </c>
      <c r="P1931" s="22">
        <v>1429.6</v>
      </c>
      <c r="Q1931" s="23">
        <v>17326</v>
      </c>
      <c r="R1931" s="23">
        <v>10</v>
      </c>
      <c r="S1931" s="24">
        <v>0</v>
      </c>
      <c r="T1931" s="25">
        <v>0</v>
      </c>
      <c r="U1931" s="25">
        <v>0</v>
      </c>
      <c r="V1931" s="18">
        <v>6195.1</v>
      </c>
      <c r="W1931" s="19">
        <v>69071</v>
      </c>
      <c r="X1931" s="19">
        <v>285</v>
      </c>
    </row>
    <row r="1932" spans="1:24" x14ac:dyDescent="0.2">
      <c r="A1932" s="15">
        <v>2022</v>
      </c>
      <c r="B1932" s="16">
        <v>58853</v>
      </c>
      <c r="C1932" s="17" t="s">
        <v>1481</v>
      </c>
      <c r="D1932" s="15" t="s">
        <v>39</v>
      </c>
      <c r="E1932" s="17" t="s">
        <v>40</v>
      </c>
      <c r="F1932" s="15" t="s">
        <v>25</v>
      </c>
      <c r="G1932" s="17" t="s">
        <v>42</v>
      </c>
      <c r="H1932" s="17" t="s">
        <v>41</v>
      </c>
      <c r="I1932" s="17" t="s">
        <v>43</v>
      </c>
      <c r="J1932" s="18">
        <v>14835</v>
      </c>
      <c r="K1932" s="19">
        <v>85801</v>
      </c>
      <c r="L1932" s="19">
        <v>14926</v>
      </c>
      <c r="M1932" s="20">
        <v>395</v>
      </c>
      <c r="N1932" s="21">
        <v>2297</v>
      </c>
      <c r="O1932" s="21">
        <v>478</v>
      </c>
      <c r="P1932" s="22">
        <v>0</v>
      </c>
      <c r="Q1932" s="23">
        <v>0</v>
      </c>
      <c r="R1932" s="23">
        <v>0</v>
      </c>
      <c r="S1932" s="24">
        <v>0</v>
      </c>
      <c r="T1932" s="25">
        <v>0</v>
      </c>
      <c r="U1932" s="25">
        <v>0</v>
      </c>
      <c r="V1932" s="18">
        <v>15230</v>
      </c>
      <c r="W1932" s="19">
        <v>88098</v>
      </c>
      <c r="X1932" s="19">
        <v>15404</v>
      </c>
    </row>
    <row r="1933" spans="1:24" x14ac:dyDescent="0.2">
      <c r="A1933" s="15">
        <v>2022</v>
      </c>
      <c r="B1933" s="16">
        <v>58853</v>
      </c>
      <c r="C1933" s="17" t="s">
        <v>1481</v>
      </c>
      <c r="D1933" s="15" t="s">
        <v>39</v>
      </c>
      <c r="E1933" s="17" t="s">
        <v>40</v>
      </c>
      <c r="F1933" s="15" t="s">
        <v>25</v>
      </c>
      <c r="G1933" s="17" t="s">
        <v>161</v>
      </c>
      <c r="H1933" s="17" t="s">
        <v>41</v>
      </c>
      <c r="I1933" s="17" t="s">
        <v>32</v>
      </c>
      <c r="J1933" s="18">
        <v>2288</v>
      </c>
      <c r="K1933" s="19">
        <v>14992</v>
      </c>
      <c r="L1933" s="19">
        <v>2124</v>
      </c>
      <c r="M1933" s="20">
        <v>63</v>
      </c>
      <c r="N1933" s="21">
        <v>410</v>
      </c>
      <c r="O1933" s="21">
        <v>68</v>
      </c>
      <c r="P1933" s="22">
        <v>0</v>
      </c>
      <c r="Q1933" s="23">
        <v>0</v>
      </c>
      <c r="R1933" s="23">
        <v>0</v>
      </c>
      <c r="S1933" s="24">
        <v>0</v>
      </c>
      <c r="T1933" s="25">
        <v>0</v>
      </c>
      <c r="U1933" s="25">
        <v>0</v>
      </c>
      <c r="V1933" s="18">
        <v>2351</v>
      </c>
      <c r="W1933" s="19">
        <v>15402</v>
      </c>
      <c r="X1933" s="19">
        <v>2192</v>
      </c>
    </row>
    <row r="1934" spans="1:24" x14ac:dyDescent="0.2">
      <c r="A1934" s="15">
        <v>2022</v>
      </c>
      <c r="B1934" s="16">
        <v>58951</v>
      </c>
      <c r="C1934" s="17" t="s">
        <v>1482</v>
      </c>
      <c r="D1934" s="15" t="s">
        <v>39</v>
      </c>
      <c r="E1934" s="17" t="s">
        <v>40</v>
      </c>
      <c r="F1934" s="15" t="s">
        <v>25</v>
      </c>
      <c r="G1934" s="17" t="s">
        <v>510</v>
      </c>
      <c r="H1934" s="17" t="s">
        <v>41</v>
      </c>
      <c r="I1934" s="17" t="s">
        <v>32</v>
      </c>
      <c r="J1934" s="18">
        <v>13188</v>
      </c>
      <c r="K1934" s="19">
        <v>66960</v>
      </c>
      <c r="L1934" s="19">
        <v>9124</v>
      </c>
      <c r="M1934" s="20">
        <v>386.1</v>
      </c>
      <c r="N1934" s="21">
        <v>2962</v>
      </c>
      <c r="O1934" s="21">
        <v>132</v>
      </c>
      <c r="P1934" s="22">
        <v>0</v>
      </c>
      <c r="Q1934" s="23">
        <v>0</v>
      </c>
      <c r="R1934" s="23">
        <v>0</v>
      </c>
      <c r="S1934" s="24">
        <v>0</v>
      </c>
      <c r="T1934" s="25">
        <v>0</v>
      </c>
      <c r="U1934" s="25">
        <v>0</v>
      </c>
      <c r="V1934" s="18">
        <v>13574.1</v>
      </c>
      <c r="W1934" s="19">
        <v>69922</v>
      </c>
      <c r="X1934" s="19">
        <v>9256</v>
      </c>
    </row>
    <row r="1935" spans="1:24" x14ac:dyDescent="0.2">
      <c r="A1935" s="15">
        <v>2022</v>
      </c>
      <c r="B1935" s="16">
        <v>58951</v>
      </c>
      <c r="C1935" s="17" t="s">
        <v>1482</v>
      </c>
      <c r="D1935" s="15" t="s">
        <v>39</v>
      </c>
      <c r="E1935" s="17" t="s">
        <v>40</v>
      </c>
      <c r="F1935" s="15" t="s">
        <v>25</v>
      </c>
      <c r="G1935" s="17" t="s">
        <v>160</v>
      </c>
      <c r="H1935" s="17" t="s">
        <v>41</v>
      </c>
      <c r="I1935" s="17" t="s">
        <v>32</v>
      </c>
      <c r="J1935" s="18">
        <v>5228.8999999999996</v>
      </c>
      <c r="K1935" s="19">
        <v>29995</v>
      </c>
      <c r="L1935" s="19">
        <v>3316</v>
      </c>
      <c r="M1935" s="20">
        <v>17.2</v>
      </c>
      <c r="N1935" s="21">
        <v>101</v>
      </c>
      <c r="O1935" s="21">
        <v>16</v>
      </c>
      <c r="P1935" s="22">
        <v>0</v>
      </c>
      <c r="Q1935" s="23">
        <v>0</v>
      </c>
      <c r="R1935" s="23">
        <v>0</v>
      </c>
      <c r="S1935" s="24">
        <v>0</v>
      </c>
      <c r="T1935" s="25">
        <v>0</v>
      </c>
      <c r="U1935" s="25">
        <v>0</v>
      </c>
      <c r="V1935" s="18">
        <v>5246.1</v>
      </c>
      <c r="W1935" s="19">
        <v>30096</v>
      </c>
      <c r="X1935" s="19">
        <v>3332</v>
      </c>
    </row>
    <row r="1936" spans="1:24" x14ac:dyDescent="0.2">
      <c r="A1936" s="15">
        <v>2022</v>
      </c>
      <c r="B1936" s="16">
        <v>58951</v>
      </c>
      <c r="C1936" s="17" t="s">
        <v>1482</v>
      </c>
      <c r="D1936" s="15" t="s">
        <v>39</v>
      </c>
      <c r="E1936" s="17" t="s">
        <v>40</v>
      </c>
      <c r="F1936" s="15" t="s">
        <v>25</v>
      </c>
      <c r="G1936" s="17" t="s">
        <v>124</v>
      </c>
      <c r="H1936" s="17" t="s">
        <v>41</v>
      </c>
      <c r="I1936" s="17" t="s">
        <v>32</v>
      </c>
      <c r="J1936" s="18">
        <v>22250.2</v>
      </c>
      <c r="K1936" s="19">
        <v>131119</v>
      </c>
      <c r="L1936" s="19">
        <v>19370</v>
      </c>
      <c r="M1936" s="20">
        <v>95.4</v>
      </c>
      <c r="N1936" s="21">
        <v>542</v>
      </c>
      <c r="O1936" s="21">
        <v>66</v>
      </c>
      <c r="P1936" s="22">
        <v>0</v>
      </c>
      <c r="Q1936" s="23">
        <v>0</v>
      </c>
      <c r="R1936" s="23">
        <v>0</v>
      </c>
      <c r="S1936" s="24">
        <v>0</v>
      </c>
      <c r="T1936" s="25">
        <v>0</v>
      </c>
      <c r="U1936" s="25">
        <v>0</v>
      </c>
      <c r="V1936" s="18">
        <v>22345.599999999999</v>
      </c>
      <c r="W1936" s="19">
        <v>131661</v>
      </c>
      <c r="X1936" s="19">
        <v>19436</v>
      </c>
    </row>
    <row r="1937" spans="1:24" x14ac:dyDescent="0.2">
      <c r="A1937" s="15">
        <v>2022</v>
      </c>
      <c r="B1937" s="16">
        <v>58951</v>
      </c>
      <c r="C1937" s="17" t="s">
        <v>1482</v>
      </c>
      <c r="D1937" s="15" t="s">
        <v>39</v>
      </c>
      <c r="E1937" s="17" t="s">
        <v>40</v>
      </c>
      <c r="F1937" s="15" t="s">
        <v>25</v>
      </c>
      <c r="G1937" s="17" t="s">
        <v>203</v>
      </c>
      <c r="H1937" s="17" t="s">
        <v>41</v>
      </c>
      <c r="I1937" s="17" t="s">
        <v>136</v>
      </c>
      <c r="J1937" s="18">
        <v>51328.7</v>
      </c>
      <c r="K1937" s="19">
        <v>200111</v>
      </c>
      <c r="L1937" s="19">
        <v>34703</v>
      </c>
      <c r="M1937" s="20">
        <v>1238.5999999999999</v>
      </c>
      <c r="N1937" s="21">
        <v>5844</v>
      </c>
      <c r="O1937" s="21">
        <v>695</v>
      </c>
      <c r="P1937" s="22">
        <v>0</v>
      </c>
      <c r="Q1937" s="23">
        <v>0</v>
      </c>
      <c r="R1937" s="23">
        <v>0</v>
      </c>
      <c r="S1937" s="24">
        <v>0</v>
      </c>
      <c r="T1937" s="25">
        <v>0</v>
      </c>
      <c r="U1937" s="25">
        <v>0</v>
      </c>
      <c r="V1937" s="18">
        <v>52567.3</v>
      </c>
      <c r="W1937" s="19">
        <v>205955</v>
      </c>
      <c r="X1937" s="19">
        <v>35398</v>
      </c>
    </row>
    <row r="1938" spans="1:24" x14ac:dyDescent="0.2">
      <c r="A1938" s="15">
        <v>2022</v>
      </c>
      <c r="B1938" s="16">
        <v>58951</v>
      </c>
      <c r="C1938" s="17" t="s">
        <v>1482</v>
      </c>
      <c r="D1938" s="15" t="s">
        <v>39</v>
      </c>
      <c r="E1938" s="17" t="s">
        <v>40</v>
      </c>
      <c r="F1938" s="15" t="s">
        <v>25</v>
      </c>
      <c r="G1938" s="17" t="s">
        <v>30</v>
      </c>
      <c r="H1938" s="17" t="s">
        <v>41</v>
      </c>
      <c r="I1938" s="17" t="s">
        <v>32</v>
      </c>
      <c r="J1938" s="18">
        <v>47138.2</v>
      </c>
      <c r="K1938" s="19">
        <v>248960</v>
      </c>
      <c r="L1938" s="19">
        <v>27191</v>
      </c>
      <c r="M1938" s="20">
        <v>468.6</v>
      </c>
      <c r="N1938" s="21">
        <v>3345</v>
      </c>
      <c r="O1938" s="21">
        <v>187</v>
      </c>
      <c r="P1938" s="22">
        <v>0</v>
      </c>
      <c r="Q1938" s="23">
        <v>0</v>
      </c>
      <c r="R1938" s="23">
        <v>0</v>
      </c>
      <c r="S1938" s="24">
        <v>0</v>
      </c>
      <c r="T1938" s="25">
        <v>0</v>
      </c>
      <c r="U1938" s="25">
        <v>0</v>
      </c>
      <c r="V1938" s="18">
        <v>47606.8</v>
      </c>
      <c r="W1938" s="19">
        <v>252305</v>
      </c>
      <c r="X1938" s="19">
        <v>27378</v>
      </c>
    </row>
    <row r="1939" spans="1:24" x14ac:dyDescent="0.2">
      <c r="A1939" s="15">
        <v>2022</v>
      </c>
      <c r="B1939" s="16">
        <v>58951</v>
      </c>
      <c r="C1939" s="17" t="s">
        <v>1482</v>
      </c>
      <c r="D1939" s="15" t="s">
        <v>39</v>
      </c>
      <c r="E1939" s="17" t="s">
        <v>40</v>
      </c>
      <c r="F1939" s="15" t="s">
        <v>25</v>
      </c>
      <c r="G1939" s="17" t="s">
        <v>122</v>
      </c>
      <c r="H1939" s="17" t="s">
        <v>41</v>
      </c>
      <c r="I1939" s="17" t="s">
        <v>32</v>
      </c>
      <c r="J1939" s="18">
        <v>15762</v>
      </c>
      <c r="K1939" s="19">
        <v>69561</v>
      </c>
      <c r="L1939" s="19">
        <v>9780</v>
      </c>
      <c r="M1939" s="20">
        <v>181.9</v>
      </c>
      <c r="N1939" s="21">
        <v>1153</v>
      </c>
      <c r="O1939" s="21">
        <v>91</v>
      </c>
      <c r="P1939" s="22">
        <v>0</v>
      </c>
      <c r="Q1939" s="23">
        <v>0</v>
      </c>
      <c r="R1939" s="23">
        <v>0</v>
      </c>
      <c r="S1939" s="24">
        <v>0</v>
      </c>
      <c r="T1939" s="25">
        <v>0</v>
      </c>
      <c r="U1939" s="25">
        <v>0</v>
      </c>
      <c r="V1939" s="18">
        <v>15943.9</v>
      </c>
      <c r="W1939" s="19">
        <v>70714</v>
      </c>
      <c r="X1939" s="19">
        <v>9871</v>
      </c>
    </row>
    <row r="1940" spans="1:24" x14ac:dyDescent="0.2">
      <c r="A1940" s="15">
        <v>2022</v>
      </c>
      <c r="B1940" s="16">
        <v>58951</v>
      </c>
      <c r="C1940" s="17" t="s">
        <v>1482</v>
      </c>
      <c r="D1940" s="15" t="s">
        <v>39</v>
      </c>
      <c r="E1940" s="17" t="s">
        <v>40</v>
      </c>
      <c r="F1940" s="15" t="s">
        <v>25</v>
      </c>
      <c r="G1940" s="17" t="s">
        <v>42</v>
      </c>
      <c r="H1940" s="17" t="s">
        <v>41</v>
      </c>
      <c r="I1940" s="17" t="s">
        <v>43</v>
      </c>
      <c r="J1940" s="18">
        <v>59108.3</v>
      </c>
      <c r="K1940" s="19">
        <v>233145</v>
      </c>
      <c r="L1940" s="19">
        <v>43991</v>
      </c>
      <c r="M1940" s="20">
        <v>427</v>
      </c>
      <c r="N1940" s="21">
        <v>2216</v>
      </c>
      <c r="O1940" s="21">
        <v>116</v>
      </c>
      <c r="P1940" s="22">
        <v>0</v>
      </c>
      <c r="Q1940" s="23">
        <v>0</v>
      </c>
      <c r="R1940" s="23">
        <v>0</v>
      </c>
      <c r="S1940" s="24">
        <v>0</v>
      </c>
      <c r="T1940" s="25">
        <v>0</v>
      </c>
      <c r="U1940" s="25">
        <v>0</v>
      </c>
      <c r="V1940" s="18">
        <v>59535.3</v>
      </c>
      <c r="W1940" s="19">
        <v>235361</v>
      </c>
      <c r="X1940" s="19">
        <v>44107</v>
      </c>
    </row>
    <row r="1941" spans="1:24" x14ac:dyDescent="0.2">
      <c r="A1941" s="15">
        <v>2022</v>
      </c>
      <c r="B1941" s="16">
        <v>58951</v>
      </c>
      <c r="C1941" s="17" t="s">
        <v>1482</v>
      </c>
      <c r="D1941" s="15" t="s">
        <v>39</v>
      </c>
      <c r="E1941" s="17" t="s">
        <v>40</v>
      </c>
      <c r="F1941" s="15" t="s">
        <v>25</v>
      </c>
      <c r="G1941" s="17" t="s">
        <v>161</v>
      </c>
      <c r="H1941" s="17" t="s">
        <v>41</v>
      </c>
      <c r="I1941" s="17" t="s">
        <v>32</v>
      </c>
      <c r="J1941" s="18">
        <v>21864.400000000001</v>
      </c>
      <c r="K1941" s="19">
        <v>151660</v>
      </c>
      <c r="L1941" s="19">
        <v>19142</v>
      </c>
      <c r="M1941" s="20">
        <v>78.599999999999994</v>
      </c>
      <c r="N1941" s="21">
        <v>577</v>
      </c>
      <c r="O1941" s="21">
        <v>89</v>
      </c>
      <c r="P1941" s="22">
        <v>0</v>
      </c>
      <c r="Q1941" s="23">
        <v>0</v>
      </c>
      <c r="R1941" s="23">
        <v>0</v>
      </c>
      <c r="S1941" s="24">
        <v>0</v>
      </c>
      <c r="T1941" s="25">
        <v>0</v>
      </c>
      <c r="U1941" s="25">
        <v>0</v>
      </c>
      <c r="V1941" s="18">
        <v>21943</v>
      </c>
      <c r="W1941" s="19">
        <v>152237</v>
      </c>
      <c r="X1941" s="19">
        <v>19231</v>
      </c>
    </row>
    <row r="1942" spans="1:24" x14ac:dyDescent="0.2">
      <c r="A1942" s="15">
        <v>2022</v>
      </c>
      <c r="B1942" s="16">
        <v>58951</v>
      </c>
      <c r="C1942" s="17" t="s">
        <v>1482</v>
      </c>
      <c r="D1942" s="15" t="s">
        <v>39</v>
      </c>
      <c r="E1942" s="17" t="s">
        <v>40</v>
      </c>
      <c r="F1942" s="15" t="s">
        <v>25</v>
      </c>
      <c r="G1942" s="17" t="s">
        <v>44</v>
      </c>
      <c r="H1942" s="17" t="s">
        <v>41</v>
      </c>
      <c r="I1942" s="17" t="s">
        <v>32</v>
      </c>
      <c r="J1942" s="18">
        <v>67370.5</v>
      </c>
      <c r="K1942" s="19">
        <v>430077</v>
      </c>
      <c r="L1942" s="19">
        <v>54133</v>
      </c>
      <c r="M1942" s="20">
        <v>536.6</v>
      </c>
      <c r="N1942" s="21">
        <v>3542</v>
      </c>
      <c r="O1942" s="21">
        <v>361</v>
      </c>
      <c r="P1942" s="22">
        <v>0</v>
      </c>
      <c r="Q1942" s="23">
        <v>0</v>
      </c>
      <c r="R1942" s="23">
        <v>0</v>
      </c>
      <c r="S1942" s="24">
        <v>0</v>
      </c>
      <c r="T1942" s="25">
        <v>0</v>
      </c>
      <c r="U1942" s="25">
        <v>0</v>
      </c>
      <c r="V1942" s="18">
        <v>67907.100000000006</v>
      </c>
      <c r="W1942" s="19">
        <v>433619</v>
      </c>
      <c r="X1942" s="19">
        <v>54494</v>
      </c>
    </row>
    <row r="1943" spans="1:24" x14ac:dyDescent="0.2">
      <c r="A1943" s="15">
        <v>2022</v>
      </c>
      <c r="B1943" s="16">
        <v>58952</v>
      </c>
      <c r="C1943" s="17" t="s">
        <v>1483</v>
      </c>
      <c r="D1943" s="15" t="s">
        <v>39</v>
      </c>
      <c r="E1943" s="17" t="s">
        <v>40</v>
      </c>
      <c r="F1943" s="15" t="s">
        <v>25</v>
      </c>
      <c r="G1943" s="17" t="s">
        <v>124</v>
      </c>
      <c r="H1943" s="17" t="s">
        <v>41</v>
      </c>
      <c r="I1943" s="17" t="s">
        <v>32</v>
      </c>
      <c r="J1943" s="18">
        <v>4177.8999999999996</v>
      </c>
      <c r="K1943" s="19">
        <v>17803</v>
      </c>
      <c r="L1943" s="19">
        <v>2589</v>
      </c>
      <c r="M1943" s="20">
        <v>353.5</v>
      </c>
      <c r="N1943" s="21">
        <v>1504</v>
      </c>
      <c r="O1943" s="21">
        <v>70</v>
      </c>
      <c r="P1943" s="22">
        <v>0</v>
      </c>
      <c r="Q1943" s="23">
        <v>0</v>
      </c>
      <c r="R1943" s="23">
        <v>0</v>
      </c>
      <c r="S1943" s="24">
        <v>0</v>
      </c>
      <c r="T1943" s="25">
        <v>0</v>
      </c>
      <c r="U1943" s="25">
        <v>0</v>
      </c>
      <c r="V1943" s="18">
        <v>4531.3999999999996</v>
      </c>
      <c r="W1943" s="19">
        <v>19307</v>
      </c>
      <c r="X1943" s="19">
        <v>2659</v>
      </c>
    </row>
    <row r="1944" spans="1:24" x14ac:dyDescent="0.2">
      <c r="A1944" s="15">
        <v>2022</v>
      </c>
      <c r="B1944" s="16">
        <v>58952</v>
      </c>
      <c r="C1944" s="17" t="s">
        <v>1483</v>
      </c>
      <c r="D1944" s="15" t="s">
        <v>39</v>
      </c>
      <c r="E1944" s="17" t="s">
        <v>40</v>
      </c>
      <c r="F1944" s="15" t="s">
        <v>25</v>
      </c>
      <c r="G1944" s="17" t="s">
        <v>30</v>
      </c>
      <c r="H1944" s="17" t="s">
        <v>41</v>
      </c>
      <c r="I1944" s="17" t="s">
        <v>32</v>
      </c>
      <c r="J1944" s="18">
        <v>8678.2999999999993</v>
      </c>
      <c r="K1944" s="19">
        <v>51686</v>
      </c>
      <c r="L1944" s="19">
        <v>4907</v>
      </c>
      <c r="M1944" s="20">
        <v>1.5</v>
      </c>
      <c r="N1944" s="21">
        <v>6</v>
      </c>
      <c r="O1944" s="21">
        <v>2</v>
      </c>
      <c r="P1944" s="22">
        <v>0</v>
      </c>
      <c r="Q1944" s="23">
        <v>0</v>
      </c>
      <c r="R1944" s="23">
        <v>0</v>
      </c>
      <c r="S1944" s="24">
        <v>0</v>
      </c>
      <c r="T1944" s="25">
        <v>0</v>
      </c>
      <c r="U1944" s="25">
        <v>0</v>
      </c>
      <c r="V1944" s="18">
        <v>8679.7999999999993</v>
      </c>
      <c r="W1944" s="19">
        <v>51692</v>
      </c>
      <c r="X1944" s="19">
        <v>4909</v>
      </c>
    </row>
    <row r="1945" spans="1:24" x14ac:dyDescent="0.2">
      <c r="A1945" s="15">
        <v>2022</v>
      </c>
      <c r="B1945" s="16">
        <v>58952</v>
      </c>
      <c r="C1945" s="17" t="s">
        <v>1483</v>
      </c>
      <c r="D1945" s="15" t="s">
        <v>39</v>
      </c>
      <c r="E1945" s="17" t="s">
        <v>40</v>
      </c>
      <c r="F1945" s="15" t="s">
        <v>25</v>
      </c>
      <c r="G1945" s="17" t="s">
        <v>122</v>
      </c>
      <c r="H1945" s="17" t="s">
        <v>41</v>
      </c>
      <c r="I1945" s="17" t="s">
        <v>32</v>
      </c>
      <c r="J1945" s="18">
        <v>4036.6</v>
      </c>
      <c r="K1945" s="19">
        <v>17527</v>
      </c>
      <c r="L1945" s="19">
        <v>2472</v>
      </c>
      <c r="M1945" s="20">
        <v>3.9</v>
      </c>
      <c r="N1945" s="21">
        <v>15</v>
      </c>
      <c r="O1945" s="21">
        <v>7</v>
      </c>
      <c r="P1945" s="22">
        <v>0</v>
      </c>
      <c r="Q1945" s="23">
        <v>0</v>
      </c>
      <c r="R1945" s="23">
        <v>0</v>
      </c>
      <c r="S1945" s="24">
        <v>0</v>
      </c>
      <c r="T1945" s="25">
        <v>0</v>
      </c>
      <c r="U1945" s="25">
        <v>0</v>
      </c>
      <c r="V1945" s="18">
        <v>4040.5</v>
      </c>
      <c r="W1945" s="19">
        <v>17542</v>
      </c>
      <c r="X1945" s="19">
        <v>2479</v>
      </c>
    </row>
    <row r="1946" spans="1:24" x14ac:dyDescent="0.2">
      <c r="A1946" s="15">
        <v>2022</v>
      </c>
      <c r="B1946" s="16">
        <v>58952</v>
      </c>
      <c r="C1946" s="17" t="s">
        <v>1483</v>
      </c>
      <c r="D1946" s="15" t="s">
        <v>39</v>
      </c>
      <c r="E1946" s="17" t="s">
        <v>40</v>
      </c>
      <c r="F1946" s="15" t="s">
        <v>25</v>
      </c>
      <c r="G1946" s="17" t="s">
        <v>161</v>
      </c>
      <c r="H1946" s="17" t="s">
        <v>41</v>
      </c>
      <c r="I1946" s="17" t="s">
        <v>32</v>
      </c>
      <c r="J1946" s="18">
        <v>6617.1</v>
      </c>
      <c r="K1946" s="19">
        <v>37228</v>
      </c>
      <c r="L1946" s="19">
        <v>4631</v>
      </c>
      <c r="M1946" s="20">
        <v>3.8</v>
      </c>
      <c r="N1946" s="21">
        <v>16</v>
      </c>
      <c r="O1946" s="21">
        <v>4</v>
      </c>
      <c r="P1946" s="22">
        <v>0</v>
      </c>
      <c r="Q1946" s="23">
        <v>0</v>
      </c>
      <c r="R1946" s="23">
        <v>0</v>
      </c>
      <c r="S1946" s="24">
        <v>0</v>
      </c>
      <c r="T1946" s="25">
        <v>0</v>
      </c>
      <c r="U1946" s="25">
        <v>0</v>
      </c>
      <c r="V1946" s="18">
        <v>6620.9</v>
      </c>
      <c r="W1946" s="19">
        <v>37244</v>
      </c>
      <c r="X1946" s="19">
        <v>4635</v>
      </c>
    </row>
    <row r="1947" spans="1:24" x14ac:dyDescent="0.2">
      <c r="A1947" s="15">
        <v>2022</v>
      </c>
      <c r="B1947" s="16">
        <v>58952</v>
      </c>
      <c r="C1947" s="17" t="s">
        <v>1483</v>
      </c>
      <c r="D1947" s="15" t="s">
        <v>39</v>
      </c>
      <c r="E1947" s="17" t="s">
        <v>40</v>
      </c>
      <c r="F1947" s="15" t="s">
        <v>25</v>
      </c>
      <c r="G1947" s="17" t="s">
        <v>44</v>
      </c>
      <c r="H1947" s="17" t="s">
        <v>41</v>
      </c>
      <c r="I1947" s="17" t="s">
        <v>32</v>
      </c>
      <c r="J1947" s="18">
        <v>37369.1</v>
      </c>
      <c r="K1947" s="19">
        <v>281330</v>
      </c>
      <c r="L1947" s="19">
        <v>27606</v>
      </c>
      <c r="M1947" s="20">
        <v>694.7</v>
      </c>
      <c r="N1947" s="21">
        <v>4216</v>
      </c>
      <c r="O1947" s="21">
        <v>251</v>
      </c>
      <c r="P1947" s="22">
        <v>0</v>
      </c>
      <c r="Q1947" s="23">
        <v>0</v>
      </c>
      <c r="R1947" s="23">
        <v>0</v>
      </c>
      <c r="S1947" s="24">
        <v>0</v>
      </c>
      <c r="T1947" s="25">
        <v>0</v>
      </c>
      <c r="U1947" s="25">
        <v>0</v>
      </c>
      <c r="V1947" s="18">
        <v>38063.800000000003</v>
      </c>
      <c r="W1947" s="19">
        <v>285546</v>
      </c>
      <c r="X1947" s="19">
        <v>27857</v>
      </c>
    </row>
    <row r="1948" spans="1:24" x14ac:dyDescent="0.2">
      <c r="A1948" s="15">
        <v>2022</v>
      </c>
      <c r="B1948" s="16">
        <v>58952</v>
      </c>
      <c r="C1948" s="17" t="s">
        <v>1483</v>
      </c>
      <c r="D1948" s="15" t="s">
        <v>91</v>
      </c>
      <c r="E1948" s="17" t="s">
        <v>24</v>
      </c>
      <c r="F1948" s="15" t="s">
        <v>25</v>
      </c>
      <c r="G1948" s="17" t="s">
        <v>92</v>
      </c>
      <c r="H1948" s="17" t="s">
        <v>41</v>
      </c>
      <c r="I1948" s="17" t="s">
        <v>93</v>
      </c>
      <c r="J1948" s="18">
        <v>6320.7</v>
      </c>
      <c r="K1948" s="19">
        <v>50129</v>
      </c>
      <c r="L1948" s="19">
        <v>3321</v>
      </c>
      <c r="M1948" s="20">
        <v>0</v>
      </c>
      <c r="N1948" s="21">
        <v>0</v>
      </c>
      <c r="O1948" s="21">
        <v>0</v>
      </c>
      <c r="P1948" s="22">
        <v>0</v>
      </c>
      <c r="Q1948" s="23">
        <v>0</v>
      </c>
      <c r="R1948" s="23">
        <v>0</v>
      </c>
      <c r="S1948" s="24">
        <v>0</v>
      </c>
      <c r="T1948" s="25">
        <v>0</v>
      </c>
      <c r="U1948" s="25">
        <v>0</v>
      </c>
      <c r="V1948" s="18">
        <v>6320.7</v>
      </c>
      <c r="W1948" s="19">
        <v>50129</v>
      </c>
      <c r="X1948" s="19">
        <v>3321</v>
      </c>
    </row>
    <row r="1949" spans="1:24" x14ac:dyDescent="0.2">
      <c r="A1949" s="15">
        <v>2022</v>
      </c>
      <c r="B1949" s="16">
        <v>58953</v>
      </c>
      <c r="C1949" s="17" t="s">
        <v>1484</v>
      </c>
      <c r="D1949" s="15" t="s">
        <v>39</v>
      </c>
      <c r="E1949" s="17" t="s">
        <v>40</v>
      </c>
      <c r="F1949" s="15" t="s">
        <v>25</v>
      </c>
      <c r="G1949" s="17" t="s">
        <v>510</v>
      </c>
      <c r="H1949" s="17" t="s">
        <v>41</v>
      </c>
      <c r="I1949" s="17" t="s">
        <v>32</v>
      </c>
      <c r="J1949" s="18">
        <v>973.1</v>
      </c>
      <c r="K1949" s="19">
        <v>7606</v>
      </c>
      <c r="L1949" s="19">
        <v>1611</v>
      </c>
      <c r="M1949" s="20">
        <v>0</v>
      </c>
      <c r="N1949" s="21">
        <v>0</v>
      </c>
      <c r="O1949" s="21">
        <v>0</v>
      </c>
      <c r="P1949" s="22">
        <v>0</v>
      </c>
      <c r="Q1949" s="23">
        <v>0</v>
      </c>
      <c r="R1949" s="23">
        <v>0</v>
      </c>
      <c r="S1949" s="24">
        <v>0</v>
      </c>
      <c r="T1949" s="25">
        <v>0</v>
      </c>
      <c r="U1949" s="25">
        <v>0</v>
      </c>
      <c r="V1949" s="18">
        <v>973.1</v>
      </c>
      <c r="W1949" s="19">
        <v>7606</v>
      </c>
      <c r="X1949" s="19">
        <v>1611</v>
      </c>
    </row>
    <row r="1950" spans="1:24" x14ac:dyDescent="0.2">
      <c r="A1950" s="15">
        <v>2022</v>
      </c>
      <c r="B1950" s="16">
        <v>58953</v>
      </c>
      <c r="C1950" s="17" t="s">
        <v>1484</v>
      </c>
      <c r="D1950" s="15" t="s">
        <v>39</v>
      </c>
      <c r="E1950" s="17" t="s">
        <v>40</v>
      </c>
      <c r="F1950" s="15" t="s">
        <v>25</v>
      </c>
      <c r="G1950" s="17" t="s">
        <v>124</v>
      </c>
      <c r="H1950" s="17" t="s">
        <v>41</v>
      </c>
      <c r="I1950" s="17" t="s">
        <v>32</v>
      </c>
      <c r="J1950" s="18">
        <v>7241</v>
      </c>
      <c r="K1950" s="19">
        <v>64487</v>
      </c>
      <c r="L1950" s="19">
        <v>10480</v>
      </c>
      <c r="M1950" s="20">
        <v>0</v>
      </c>
      <c r="N1950" s="21">
        <v>0</v>
      </c>
      <c r="O1950" s="21">
        <v>0</v>
      </c>
      <c r="P1950" s="22">
        <v>0</v>
      </c>
      <c r="Q1950" s="23">
        <v>0</v>
      </c>
      <c r="R1950" s="23">
        <v>0</v>
      </c>
      <c r="S1950" s="24">
        <v>0</v>
      </c>
      <c r="T1950" s="25">
        <v>0</v>
      </c>
      <c r="U1950" s="25">
        <v>0</v>
      </c>
      <c r="V1950" s="18">
        <v>7241</v>
      </c>
      <c r="W1950" s="19">
        <v>64487</v>
      </c>
      <c r="X1950" s="19">
        <v>10480</v>
      </c>
    </row>
    <row r="1951" spans="1:24" x14ac:dyDescent="0.2">
      <c r="A1951" s="15">
        <v>2022</v>
      </c>
      <c r="B1951" s="16">
        <v>58953</v>
      </c>
      <c r="C1951" s="17" t="s">
        <v>1484</v>
      </c>
      <c r="D1951" s="15" t="s">
        <v>39</v>
      </c>
      <c r="E1951" s="17" t="s">
        <v>40</v>
      </c>
      <c r="F1951" s="15" t="s">
        <v>25</v>
      </c>
      <c r="G1951" s="17" t="s">
        <v>30</v>
      </c>
      <c r="H1951" s="17" t="s">
        <v>41</v>
      </c>
      <c r="I1951" s="17" t="s">
        <v>32</v>
      </c>
      <c r="J1951" s="18">
        <v>2553.4</v>
      </c>
      <c r="K1951" s="19">
        <v>22064</v>
      </c>
      <c r="L1951" s="19">
        <v>3189</v>
      </c>
      <c r="M1951" s="20">
        <v>0</v>
      </c>
      <c r="N1951" s="21">
        <v>0</v>
      </c>
      <c r="O1951" s="21">
        <v>0</v>
      </c>
      <c r="P1951" s="22">
        <v>0</v>
      </c>
      <c r="Q1951" s="23">
        <v>0</v>
      </c>
      <c r="R1951" s="23">
        <v>0</v>
      </c>
      <c r="S1951" s="24">
        <v>0</v>
      </c>
      <c r="T1951" s="25">
        <v>0</v>
      </c>
      <c r="U1951" s="25">
        <v>0</v>
      </c>
      <c r="V1951" s="18">
        <v>2553.4</v>
      </c>
      <c r="W1951" s="19">
        <v>22064</v>
      </c>
      <c r="X1951" s="19">
        <v>3189</v>
      </c>
    </row>
    <row r="1952" spans="1:24" x14ac:dyDescent="0.2">
      <c r="A1952" s="15">
        <v>2022</v>
      </c>
      <c r="B1952" s="16">
        <v>58953</v>
      </c>
      <c r="C1952" s="17" t="s">
        <v>1484</v>
      </c>
      <c r="D1952" s="15" t="s">
        <v>39</v>
      </c>
      <c r="E1952" s="17" t="s">
        <v>40</v>
      </c>
      <c r="F1952" s="15" t="s">
        <v>25</v>
      </c>
      <c r="G1952" s="17" t="s">
        <v>122</v>
      </c>
      <c r="H1952" s="17" t="s">
        <v>41</v>
      </c>
      <c r="I1952" s="17" t="s">
        <v>32</v>
      </c>
      <c r="J1952" s="18">
        <v>2951.4</v>
      </c>
      <c r="K1952" s="19">
        <v>15443</v>
      </c>
      <c r="L1952" s="19">
        <v>3388</v>
      </c>
      <c r="M1952" s="20">
        <v>0</v>
      </c>
      <c r="N1952" s="21">
        <v>0</v>
      </c>
      <c r="O1952" s="21">
        <v>0</v>
      </c>
      <c r="P1952" s="22">
        <v>0</v>
      </c>
      <c r="Q1952" s="23">
        <v>0</v>
      </c>
      <c r="R1952" s="23">
        <v>0</v>
      </c>
      <c r="S1952" s="24">
        <v>0</v>
      </c>
      <c r="T1952" s="25">
        <v>0</v>
      </c>
      <c r="U1952" s="25">
        <v>0</v>
      </c>
      <c r="V1952" s="18">
        <v>2951.4</v>
      </c>
      <c r="W1952" s="19">
        <v>15443</v>
      </c>
      <c r="X1952" s="19">
        <v>3388</v>
      </c>
    </row>
    <row r="1953" spans="1:24" x14ac:dyDescent="0.2">
      <c r="A1953" s="15">
        <v>2022</v>
      </c>
      <c r="B1953" s="16">
        <v>58953</v>
      </c>
      <c r="C1953" s="17" t="s">
        <v>1484</v>
      </c>
      <c r="D1953" s="15" t="s">
        <v>39</v>
      </c>
      <c r="E1953" s="17" t="s">
        <v>40</v>
      </c>
      <c r="F1953" s="15" t="s">
        <v>25</v>
      </c>
      <c r="G1953" s="17" t="s">
        <v>161</v>
      </c>
      <c r="H1953" s="17" t="s">
        <v>41</v>
      </c>
      <c r="I1953" s="17" t="s">
        <v>32</v>
      </c>
      <c r="J1953" s="18">
        <v>3074.8</v>
      </c>
      <c r="K1953" s="19">
        <v>33504</v>
      </c>
      <c r="L1953" s="19">
        <v>4852</v>
      </c>
      <c r="M1953" s="20">
        <v>0</v>
      </c>
      <c r="N1953" s="21">
        <v>0</v>
      </c>
      <c r="O1953" s="21">
        <v>0</v>
      </c>
      <c r="P1953" s="22">
        <v>0</v>
      </c>
      <c r="Q1953" s="23">
        <v>0</v>
      </c>
      <c r="R1953" s="23">
        <v>0</v>
      </c>
      <c r="S1953" s="24">
        <v>0</v>
      </c>
      <c r="T1953" s="25">
        <v>0</v>
      </c>
      <c r="U1953" s="25">
        <v>0</v>
      </c>
      <c r="V1953" s="18">
        <v>3074.8</v>
      </c>
      <c r="W1953" s="19">
        <v>33504</v>
      </c>
      <c r="X1953" s="19">
        <v>4852</v>
      </c>
    </row>
    <row r="1954" spans="1:24" x14ac:dyDescent="0.2">
      <c r="A1954" s="15">
        <v>2022</v>
      </c>
      <c r="B1954" s="16">
        <v>58953</v>
      </c>
      <c r="C1954" s="17" t="s">
        <v>1484</v>
      </c>
      <c r="D1954" s="15" t="s">
        <v>39</v>
      </c>
      <c r="E1954" s="17" t="s">
        <v>40</v>
      </c>
      <c r="F1954" s="15" t="s">
        <v>25</v>
      </c>
      <c r="G1954" s="17" t="s">
        <v>44</v>
      </c>
      <c r="H1954" s="17" t="s">
        <v>41</v>
      </c>
      <c r="I1954" s="17" t="s">
        <v>32</v>
      </c>
      <c r="J1954" s="18">
        <v>3695.3</v>
      </c>
      <c r="K1954" s="19">
        <v>35559</v>
      </c>
      <c r="L1954" s="19">
        <v>5211</v>
      </c>
      <c r="M1954" s="20">
        <v>0</v>
      </c>
      <c r="N1954" s="21">
        <v>0</v>
      </c>
      <c r="O1954" s="21">
        <v>0</v>
      </c>
      <c r="P1954" s="22">
        <v>0</v>
      </c>
      <c r="Q1954" s="23">
        <v>0</v>
      </c>
      <c r="R1954" s="23">
        <v>0</v>
      </c>
      <c r="S1954" s="24">
        <v>0</v>
      </c>
      <c r="T1954" s="25">
        <v>0</v>
      </c>
      <c r="U1954" s="25">
        <v>0</v>
      </c>
      <c r="V1954" s="18">
        <v>3695.3</v>
      </c>
      <c r="W1954" s="19">
        <v>35559</v>
      </c>
      <c r="X1954" s="19">
        <v>5211</v>
      </c>
    </row>
    <row r="1955" spans="1:24" x14ac:dyDescent="0.2">
      <c r="A1955" s="15">
        <v>2022</v>
      </c>
      <c r="B1955" s="16">
        <v>58956</v>
      </c>
      <c r="C1955" s="17" t="s">
        <v>1485</v>
      </c>
      <c r="D1955" s="15" t="s">
        <v>39</v>
      </c>
      <c r="E1955" s="17" t="s">
        <v>40</v>
      </c>
      <c r="F1955" s="15" t="s">
        <v>25</v>
      </c>
      <c r="G1955" s="17" t="s">
        <v>510</v>
      </c>
      <c r="H1955" s="17" t="s">
        <v>41</v>
      </c>
      <c r="I1955" s="17" t="s">
        <v>32</v>
      </c>
      <c r="J1955" s="18">
        <v>5375.2</v>
      </c>
      <c r="K1955" s="19">
        <v>28137</v>
      </c>
      <c r="L1955" s="19">
        <v>3861</v>
      </c>
      <c r="M1955" s="20">
        <v>0</v>
      </c>
      <c r="N1955" s="21">
        <v>0</v>
      </c>
      <c r="O1955" s="21">
        <v>0</v>
      </c>
      <c r="P1955" s="22">
        <v>0</v>
      </c>
      <c r="Q1955" s="23">
        <v>0</v>
      </c>
      <c r="R1955" s="23">
        <v>0</v>
      </c>
      <c r="S1955" s="24">
        <v>0</v>
      </c>
      <c r="T1955" s="25">
        <v>0</v>
      </c>
      <c r="U1955" s="25">
        <v>0</v>
      </c>
      <c r="V1955" s="18">
        <v>5375.2</v>
      </c>
      <c r="W1955" s="19">
        <v>28137</v>
      </c>
      <c r="X1955" s="19">
        <v>3861</v>
      </c>
    </row>
    <row r="1956" spans="1:24" x14ac:dyDescent="0.2">
      <c r="A1956" s="15">
        <v>2022</v>
      </c>
      <c r="B1956" s="16">
        <v>58956</v>
      </c>
      <c r="C1956" s="17" t="s">
        <v>1485</v>
      </c>
      <c r="D1956" s="15" t="s">
        <v>39</v>
      </c>
      <c r="E1956" s="17" t="s">
        <v>40</v>
      </c>
      <c r="F1956" s="15" t="s">
        <v>25</v>
      </c>
      <c r="G1956" s="17" t="s">
        <v>160</v>
      </c>
      <c r="H1956" s="17" t="s">
        <v>41</v>
      </c>
      <c r="I1956" s="17" t="s">
        <v>32</v>
      </c>
      <c r="J1956" s="18">
        <v>4304</v>
      </c>
      <c r="K1956" s="19">
        <v>23030</v>
      </c>
      <c r="L1956" s="19">
        <v>2322</v>
      </c>
      <c r="M1956" s="20">
        <v>0</v>
      </c>
      <c r="N1956" s="21">
        <v>0</v>
      </c>
      <c r="O1956" s="21">
        <v>0</v>
      </c>
      <c r="P1956" s="22">
        <v>0</v>
      </c>
      <c r="Q1956" s="23">
        <v>0</v>
      </c>
      <c r="R1956" s="23">
        <v>0</v>
      </c>
      <c r="S1956" s="24">
        <v>0</v>
      </c>
      <c r="T1956" s="25">
        <v>0</v>
      </c>
      <c r="U1956" s="25">
        <v>0</v>
      </c>
      <c r="V1956" s="18">
        <v>4304</v>
      </c>
      <c r="W1956" s="19">
        <v>23030</v>
      </c>
      <c r="X1956" s="19">
        <v>2322</v>
      </c>
    </row>
    <row r="1957" spans="1:24" x14ac:dyDescent="0.2">
      <c r="A1957" s="15">
        <v>2022</v>
      </c>
      <c r="B1957" s="16">
        <v>58956</v>
      </c>
      <c r="C1957" s="17" t="s">
        <v>1485</v>
      </c>
      <c r="D1957" s="15" t="s">
        <v>39</v>
      </c>
      <c r="E1957" s="17" t="s">
        <v>40</v>
      </c>
      <c r="F1957" s="15" t="s">
        <v>25</v>
      </c>
      <c r="G1957" s="17" t="s">
        <v>124</v>
      </c>
      <c r="H1957" s="17" t="s">
        <v>41</v>
      </c>
      <c r="I1957" s="17" t="s">
        <v>32</v>
      </c>
      <c r="J1957" s="18">
        <v>13426.5</v>
      </c>
      <c r="K1957" s="19">
        <v>96852</v>
      </c>
      <c r="L1957" s="19">
        <v>16325</v>
      </c>
      <c r="M1957" s="20">
        <v>0</v>
      </c>
      <c r="N1957" s="21">
        <v>0</v>
      </c>
      <c r="O1957" s="21">
        <v>0</v>
      </c>
      <c r="P1957" s="22">
        <v>0</v>
      </c>
      <c r="Q1957" s="23">
        <v>0</v>
      </c>
      <c r="R1957" s="23">
        <v>0</v>
      </c>
      <c r="S1957" s="24">
        <v>0</v>
      </c>
      <c r="T1957" s="25">
        <v>0</v>
      </c>
      <c r="U1957" s="25">
        <v>0</v>
      </c>
      <c r="V1957" s="18">
        <v>13426.5</v>
      </c>
      <c r="W1957" s="19">
        <v>96852</v>
      </c>
      <c r="X1957" s="19">
        <v>16325</v>
      </c>
    </row>
    <row r="1958" spans="1:24" x14ac:dyDescent="0.2">
      <c r="A1958" s="15">
        <v>2022</v>
      </c>
      <c r="B1958" s="16">
        <v>58956</v>
      </c>
      <c r="C1958" s="17" t="s">
        <v>1485</v>
      </c>
      <c r="D1958" s="15" t="s">
        <v>39</v>
      </c>
      <c r="E1958" s="17" t="s">
        <v>40</v>
      </c>
      <c r="F1958" s="15" t="s">
        <v>25</v>
      </c>
      <c r="G1958" s="17" t="s">
        <v>124</v>
      </c>
      <c r="H1958" s="17" t="s">
        <v>41</v>
      </c>
      <c r="I1958" s="17" t="s">
        <v>36</v>
      </c>
      <c r="J1958" s="18">
        <v>12524</v>
      </c>
      <c r="K1958" s="19">
        <v>94455</v>
      </c>
      <c r="L1958" s="19">
        <v>10463</v>
      </c>
      <c r="M1958" s="20">
        <v>0</v>
      </c>
      <c r="N1958" s="21">
        <v>0</v>
      </c>
      <c r="O1958" s="21">
        <v>0</v>
      </c>
      <c r="P1958" s="22">
        <v>0</v>
      </c>
      <c r="Q1958" s="23">
        <v>0</v>
      </c>
      <c r="R1958" s="23">
        <v>0</v>
      </c>
      <c r="S1958" s="24">
        <v>0</v>
      </c>
      <c r="T1958" s="25">
        <v>0</v>
      </c>
      <c r="U1958" s="25">
        <v>0</v>
      </c>
      <c r="V1958" s="18">
        <v>12524</v>
      </c>
      <c r="W1958" s="19">
        <v>94455</v>
      </c>
      <c r="X1958" s="19">
        <v>10463</v>
      </c>
    </row>
    <row r="1959" spans="1:24" x14ac:dyDescent="0.2">
      <c r="A1959" s="15">
        <v>2022</v>
      </c>
      <c r="B1959" s="16">
        <v>58956</v>
      </c>
      <c r="C1959" s="17" t="s">
        <v>1485</v>
      </c>
      <c r="D1959" s="15" t="s">
        <v>39</v>
      </c>
      <c r="E1959" s="17" t="s">
        <v>40</v>
      </c>
      <c r="F1959" s="15" t="s">
        <v>25</v>
      </c>
      <c r="G1959" s="17" t="s">
        <v>203</v>
      </c>
      <c r="H1959" s="17" t="s">
        <v>41</v>
      </c>
      <c r="I1959" s="17" t="s">
        <v>136</v>
      </c>
      <c r="J1959" s="18">
        <v>15840.8</v>
      </c>
      <c r="K1959" s="19">
        <v>75660</v>
      </c>
      <c r="L1959" s="19">
        <v>13971</v>
      </c>
      <c r="M1959" s="20">
        <v>0</v>
      </c>
      <c r="N1959" s="21">
        <v>0</v>
      </c>
      <c r="O1959" s="21">
        <v>0</v>
      </c>
      <c r="P1959" s="22">
        <v>0</v>
      </c>
      <c r="Q1959" s="23">
        <v>0</v>
      </c>
      <c r="R1959" s="23">
        <v>0</v>
      </c>
      <c r="S1959" s="24">
        <v>0</v>
      </c>
      <c r="T1959" s="25">
        <v>0</v>
      </c>
      <c r="U1959" s="25">
        <v>0</v>
      </c>
      <c r="V1959" s="18">
        <v>15840.8</v>
      </c>
      <c r="W1959" s="19">
        <v>75660</v>
      </c>
      <c r="X1959" s="19">
        <v>13971</v>
      </c>
    </row>
    <row r="1960" spans="1:24" x14ac:dyDescent="0.2">
      <c r="A1960" s="15">
        <v>2022</v>
      </c>
      <c r="B1960" s="16">
        <v>58956</v>
      </c>
      <c r="C1960" s="17" t="s">
        <v>1485</v>
      </c>
      <c r="D1960" s="15" t="s">
        <v>39</v>
      </c>
      <c r="E1960" s="17" t="s">
        <v>40</v>
      </c>
      <c r="F1960" s="15" t="s">
        <v>25</v>
      </c>
      <c r="G1960" s="17" t="s">
        <v>30</v>
      </c>
      <c r="H1960" s="17" t="s">
        <v>41</v>
      </c>
      <c r="I1960" s="17" t="s">
        <v>32</v>
      </c>
      <c r="J1960" s="18">
        <v>9765.6</v>
      </c>
      <c r="K1960" s="19">
        <v>57929</v>
      </c>
      <c r="L1960" s="19">
        <v>5848</v>
      </c>
      <c r="M1960" s="20">
        <v>0</v>
      </c>
      <c r="N1960" s="21">
        <v>0</v>
      </c>
      <c r="O1960" s="21">
        <v>0</v>
      </c>
      <c r="P1960" s="22">
        <v>0</v>
      </c>
      <c r="Q1960" s="23">
        <v>0</v>
      </c>
      <c r="R1960" s="23">
        <v>0</v>
      </c>
      <c r="S1960" s="24">
        <v>0</v>
      </c>
      <c r="T1960" s="25">
        <v>0</v>
      </c>
      <c r="U1960" s="25">
        <v>0</v>
      </c>
      <c r="V1960" s="18">
        <v>9765.6</v>
      </c>
      <c r="W1960" s="19">
        <v>57929</v>
      </c>
      <c r="X1960" s="19">
        <v>5848</v>
      </c>
    </row>
    <row r="1961" spans="1:24" x14ac:dyDescent="0.2">
      <c r="A1961" s="15">
        <v>2022</v>
      </c>
      <c r="B1961" s="16">
        <v>58956</v>
      </c>
      <c r="C1961" s="17" t="s">
        <v>1485</v>
      </c>
      <c r="D1961" s="15" t="s">
        <v>39</v>
      </c>
      <c r="E1961" s="17" t="s">
        <v>40</v>
      </c>
      <c r="F1961" s="15" t="s">
        <v>25</v>
      </c>
      <c r="G1961" s="17" t="s">
        <v>134</v>
      </c>
      <c r="H1961" s="17" t="s">
        <v>41</v>
      </c>
      <c r="I1961" s="17" t="s">
        <v>136</v>
      </c>
      <c r="J1961" s="18">
        <v>13718.3</v>
      </c>
      <c r="K1961" s="19">
        <v>84458</v>
      </c>
      <c r="L1961" s="19">
        <v>10986</v>
      </c>
      <c r="M1961" s="20">
        <v>0</v>
      </c>
      <c r="N1961" s="21">
        <v>0</v>
      </c>
      <c r="O1961" s="21">
        <v>0</v>
      </c>
      <c r="P1961" s="22">
        <v>0</v>
      </c>
      <c r="Q1961" s="23">
        <v>0</v>
      </c>
      <c r="R1961" s="23">
        <v>0</v>
      </c>
      <c r="S1961" s="24">
        <v>0</v>
      </c>
      <c r="T1961" s="25">
        <v>0</v>
      </c>
      <c r="U1961" s="25">
        <v>0</v>
      </c>
      <c r="V1961" s="18">
        <v>13718.3</v>
      </c>
      <c r="W1961" s="19">
        <v>84458</v>
      </c>
      <c r="X1961" s="19">
        <v>10986</v>
      </c>
    </row>
    <row r="1962" spans="1:24" x14ac:dyDescent="0.2">
      <c r="A1962" s="15">
        <v>2022</v>
      </c>
      <c r="B1962" s="16">
        <v>58956</v>
      </c>
      <c r="C1962" s="17" t="s">
        <v>1485</v>
      </c>
      <c r="D1962" s="15" t="s">
        <v>39</v>
      </c>
      <c r="E1962" s="17" t="s">
        <v>40</v>
      </c>
      <c r="F1962" s="15" t="s">
        <v>25</v>
      </c>
      <c r="G1962" s="17" t="s">
        <v>511</v>
      </c>
      <c r="H1962" s="17" t="s">
        <v>41</v>
      </c>
      <c r="I1962" s="17" t="s">
        <v>136</v>
      </c>
      <c r="J1962" s="18">
        <v>6383.6</v>
      </c>
      <c r="K1962" s="19">
        <v>37132</v>
      </c>
      <c r="L1962" s="19">
        <v>5847</v>
      </c>
      <c r="M1962" s="20">
        <v>0</v>
      </c>
      <c r="N1962" s="21">
        <v>0</v>
      </c>
      <c r="O1962" s="21">
        <v>0</v>
      </c>
      <c r="P1962" s="22">
        <v>0</v>
      </c>
      <c r="Q1962" s="23">
        <v>0</v>
      </c>
      <c r="R1962" s="23">
        <v>0</v>
      </c>
      <c r="S1962" s="24">
        <v>0</v>
      </c>
      <c r="T1962" s="25">
        <v>0</v>
      </c>
      <c r="U1962" s="25">
        <v>0</v>
      </c>
      <c r="V1962" s="18">
        <v>6383.6</v>
      </c>
      <c r="W1962" s="19">
        <v>37132</v>
      </c>
      <c r="X1962" s="19">
        <v>5847</v>
      </c>
    </row>
    <row r="1963" spans="1:24" x14ac:dyDescent="0.2">
      <c r="A1963" s="15">
        <v>2022</v>
      </c>
      <c r="B1963" s="16">
        <v>58956</v>
      </c>
      <c r="C1963" s="17" t="s">
        <v>1485</v>
      </c>
      <c r="D1963" s="15" t="s">
        <v>39</v>
      </c>
      <c r="E1963" s="17" t="s">
        <v>40</v>
      </c>
      <c r="F1963" s="15" t="s">
        <v>25</v>
      </c>
      <c r="G1963" s="17" t="s">
        <v>122</v>
      </c>
      <c r="H1963" s="17" t="s">
        <v>41</v>
      </c>
      <c r="I1963" s="17" t="s">
        <v>32</v>
      </c>
      <c r="J1963" s="18">
        <v>21380.2</v>
      </c>
      <c r="K1963" s="19">
        <v>100143</v>
      </c>
      <c r="L1963" s="19">
        <v>17558</v>
      </c>
      <c r="M1963" s="20" t="s">
        <v>37</v>
      </c>
      <c r="N1963" s="21" t="s">
        <v>37</v>
      </c>
      <c r="O1963" s="21" t="s">
        <v>37</v>
      </c>
      <c r="P1963" s="22" t="s">
        <v>37</v>
      </c>
      <c r="Q1963" s="23" t="s">
        <v>37</v>
      </c>
      <c r="R1963" s="23" t="s">
        <v>37</v>
      </c>
      <c r="S1963" s="24" t="s">
        <v>37</v>
      </c>
      <c r="T1963" s="25" t="s">
        <v>37</v>
      </c>
      <c r="U1963" s="25" t="s">
        <v>37</v>
      </c>
      <c r="V1963" s="18">
        <v>21380.2</v>
      </c>
      <c r="W1963" s="19">
        <v>100143</v>
      </c>
      <c r="X1963" s="19">
        <v>17558</v>
      </c>
    </row>
    <row r="1964" spans="1:24" x14ac:dyDescent="0.2">
      <c r="A1964" s="15">
        <v>2022</v>
      </c>
      <c r="B1964" s="16">
        <v>58956</v>
      </c>
      <c r="C1964" s="17" t="s">
        <v>1485</v>
      </c>
      <c r="D1964" s="15" t="s">
        <v>39</v>
      </c>
      <c r="E1964" s="17" t="s">
        <v>40</v>
      </c>
      <c r="F1964" s="15" t="s">
        <v>25</v>
      </c>
      <c r="G1964" s="17" t="s">
        <v>42</v>
      </c>
      <c r="H1964" s="17" t="s">
        <v>41</v>
      </c>
      <c r="I1964" s="17" t="s">
        <v>43</v>
      </c>
      <c r="J1964" s="18">
        <v>2820.1</v>
      </c>
      <c r="K1964" s="19">
        <v>35210</v>
      </c>
      <c r="L1964" s="19">
        <v>6281</v>
      </c>
      <c r="M1964" s="20">
        <v>0</v>
      </c>
      <c r="N1964" s="21">
        <v>0</v>
      </c>
      <c r="O1964" s="21">
        <v>0</v>
      </c>
      <c r="P1964" s="22">
        <v>0</v>
      </c>
      <c r="Q1964" s="23">
        <v>0</v>
      </c>
      <c r="R1964" s="23">
        <v>0</v>
      </c>
      <c r="S1964" s="24">
        <v>0</v>
      </c>
      <c r="T1964" s="25">
        <v>0</v>
      </c>
      <c r="U1964" s="25">
        <v>0</v>
      </c>
      <c r="V1964" s="18">
        <v>2820.1</v>
      </c>
      <c r="W1964" s="19">
        <v>35210</v>
      </c>
      <c r="X1964" s="19">
        <v>6281</v>
      </c>
    </row>
    <row r="1965" spans="1:24" x14ac:dyDescent="0.2">
      <c r="A1965" s="15">
        <v>2022</v>
      </c>
      <c r="B1965" s="16">
        <v>58956</v>
      </c>
      <c r="C1965" s="17" t="s">
        <v>1485</v>
      </c>
      <c r="D1965" s="15" t="s">
        <v>39</v>
      </c>
      <c r="E1965" s="17" t="s">
        <v>40</v>
      </c>
      <c r="F1965" s="15" t="s">
        <v>25</v>
      </c>
      <c r="G1965" s="17" t="s">
        <v>161</v>
      </c>
      <c r="H1965" s="17" t="s">
        <v>41</v>
      </c>
      <c r="I1965" s="17" t="s">
        <v>32</v>
      </c>
      <c r="J1965" s="18">
        <v>30863.9</v>
      </c>
      <c r="K1965" s="19">
        <v>205375</v>
      </c>
      <c r="L1965" s="19">
        <v>25749</v>
      </c>
      <c r="M1965" s="20">
        <v>0</v>
      </c>
      <c r="N1965" s="21">
        <v>0</v>
      </c>
      <c r="O1965" s="21">
        <v>0</v>
      </c>
      <c r="P1965" s="22">
        <v>0</v>
      </c>
      <c r="Q1965" s="23">
        <v>0</v>
      </c>
      <c r="R1965" s="23">
        <v>0</v>
      </c>
      <c r="S1965" s="24">
        <v>0</v>
      </c>
      <c r="T1965" s="25">
        <v>0</v>
      </c>
      <c r="U1965" s="25">
        <v>0</v>
      </c>
      <c r="V1965" s="18">
        <v>30863.9</v>
      </c>
      <c r="W1965" s="19">
        <v>205375</v>
      </c>
      <c r="X1965" s="19">
        <v>25749</v>
      </c>
    </row>
    <row r="1966" spans="1:24" x14ac:dyDescent="0.2">
      <c r="A1966" s="15">
        <v>2022</v>
      </c>
      <c r="B1966" s="16">
        <v>58956</v>
      </c>
      <c r="C1966" s="17" t="s">
        <v>1485</v>
      </c>
      <c r="D1966" s="15" t="s">
        <v>39</v>
      </c>
      <c r="E1966" s="17" t="s">
        <v>40</v>
      </c>
      <c r="F1966" s="15" t="s">
        <v>25</v>
      </c>
      <c r="G1966" s="17" t="s">
        <v>44</v>
      </c>
      <c r="H1966" s="17" t="s">
        <v>41</v>
      </c>
      <c r="I1966" s="17" t="s">
        <v>32</v>
      </c>
      <c r="J1966" s="18">
        <v>45947.8</v>
      </c>
      <c r="K1966" s="19">
        <v>268535</v>
      </c>
      <c r="L1966" s="19">
        <v>35459</v>
      </c>
      <c r="M1966" s="20">
        <v>0</v>
      </c>
      <c r="N1966" s="21">
        <v>0</v>
      </c>
      <c r="O1966" s="21">
        <v>0</v>
      </c>
      <c r="P1966" s="22">
        <v>0</v>
      </c>
      <c r="Q1966" s="23">
        <v>0</v>
      </c>
      <c r="R1966" s="23">
        <v>0</v>
      </c>
      <c r="S1966" s="24">
        <v>0</v>
      </c>
      <c r="T1966" s="25">
        <v>0</v>
      </c>
      <c r="U1966" s="25">
        <v>0</v>
      </c>
      <c r="V1966" s="18">
        <v>45947.8</v>
      </c>
      <c r="W1966" s="19">
        <v>268535</v>
      </c>
      <c r="X1966" s="19">
        <v>35459</v>
      </c>
    </row>
    <row r="1967" spans="1:24" x14ac:dyDescent="0.2">
      <c r="A1967" s="15">
        <v>2022</v>
      </c>
      <c r="B1967" s="16">
        <v>58956</v>
      </c>
      <c r="C1967" s="17" t="s">
        <v>1485</v>
      </c>
      <c r="D1967" s="15" t="s">
        <v>39</v>
      </c>
      <c r="E1967" s="17" t="s">
        <v>40</v>
      </c>
      <c r="F1967" s="15" t="s">
        <v>25</v>
      </c>
      <c r="G1967" s="17" t="s">
        <v>180</v>
      </c>
      <c r="H1967" s="17" t="s">
        <v>41</v>
      </c>
      <c r="I1967" s="17" t="s">
        <v>136</v>
      </c>
      <c r="J1967" s="18">
        <v>7005.9</v>
      </c>
      <c r="K1967" s="19">
        <v>40095</v>
      </c>
      <c r="L1967" s="19">
        <v>6696</v>
      </c>
      <c r="M1967" s="20">
        <v>0</v>
      </c>
      <c r="N1967" s="21">
        <v>0</v>
      </c>
      <c r="O1967" s="21">
        <v>0</v>
      </c>
      <c r="P1967" s="22">
        <v>0</v>
      </c>
      <c r="Q1967" s="23">
        <v>0</v>
      </c>
      <c r="R1967" s="23">
        <v>0</v>
      </c>
      <c r="S1967" s="24">
        <v>0</v>
      </c>
      <c r="T1967" s="25">
        <v>0</v>
      </c>
      <c r="U1967" s="25">
        <v>0</v>
      </c>
      <c r="V1967" s="18">
        <v>7005.9</v>
      </c>
      <c r="W1967" s="19">
        <v>40095</v>
      </c>
      <c r="X1967" s="19">
        <v>6696</v>
      </c>
    </row>
    <row r="1968" spans="1:24" x14ac:dyDescent="0.2">
      <c r="A1968" s="15">
        <v>2022</v>
      </c>
      <c r="B1968" s="16">
        <v>58956</v>
      </c>
      <c r="C1968" s="17" t="s">
        <v>1485</v>
      </c>
      <c r="D1968" s="15" t="s">
        <v>91</v>
      </c>
      <c r="E1968" s="17" t="s">
        <v>24</v>
      </c>
      <c r="F1968" s="15" t="s">
        <v>25</v>
      </c>
      <c r="G1968" s="17" t="s">
        <v>92</v>
      </c>
      <c r="H1968" s="17" t="s">
        <v>41</v>
      </c>
      <c r="I1968" s="17" t="s">
        <v>93</v>
      </c>
      <c r="J1968" s="18">
        <v>7.5</v>
      </c>
      <c r="K1968" s="19">
        <v>51</v>
      </c>
      <c r="L1968" s="19">
        <v>3</v>
      </c>
      <c r="M1968" s="20">
        <v>0</v>
      </c>
      <c r="N1968" s="21">
        <v>0</v>
      </c>
      <c r="O1968" s="21">
        <v>0</v>
      </c>
      <c r="P1968" s="22">
        <v>0</v>
      </c>
      <c r="Q1968" s="23">
        <v>0</v>
      </c>
      <c r="R1968" s="23">
        <v>0</v>
      </c>
      <c r="S1968" s="24">
        <v>0</v>
      </c>
      <c r="T1968" s="25">
        <v>0</v>
      </c>
      <c r="U1968" s="25">
        <v>0</v>
      </c>
      <c r="V1968" s="18">
        <v>7.5</v>
      </c>
      <c r="W1968" s="19">
        <v>51</v>
      </c>
      <c r="X1968" s="19">
        <v>3</v>
      </c>
    </row>
    <row r="1969" spans="1:24" x14ac:dyDescent="0.2">
      <c r="A1969" s="15">
        <v>2022</v>
      </c>
      <c r="B1969" s="16">
        <v>58957</v>
      </c>
      <c r="C1969" s="17" t="s">
        <v>1486</v>
      </c>
      <c r="D1969" s="15" t="s">
        <v>39</v>
      </c>
      <c r="E1969" s="17" t="s">
        <v>40</v>
      </c>
      <c r="F1969" s="15" t="s">
        <v>25</v>
      </c>
      <c r="G1969" s="17" t="s">
        <v>124</v>
      </c>
      <c r="H1969" s="17" t="s">
        <v>41</v>
      </c>
      <c r="I1969" s="17" t="s">
        <v>32</v>
      </c>
      <c r="J1969" s="18">
        <v>19533</v>
      </c>
      <c r="K1969" s="19">
        <v>156809</v>
      </c>
      <c r="L1969" s="19">
        <v>20189</v>
      </c>
      <c r="M1969" s="20">
        <v>50312</v>
      </c>
      <c r="N1969" s="21">
        <v>726358</v>
      </c>
      <c r="O1969" s="21">
        <v>3728</v>
      </c>
      <c r="P1969" s="22">
        <v>0</v>
      </c>
      <c r="Q1969" s="23">
        <v>0</v>
      </c>
      <c r="R1969" s="23">
        <v>0</v>
      </c>
      <c r="S1969" s="24">
        <v>0</v>
      </c>
      <c r="T1969" s="25">
        <v>0</v>
      </c>
      <c r="U1969" s="25">
        <v>0</v>
      </c>
      <c r="V1969" s="18">
        <v>69845</v>
      </c>
      <c r="W1969" s="19">
        <v>883167</v>
      </c>
      <c r="X1969" s="19">
        <v>23917</v>
      </c>
    </row>
    <row r="1970" spans="1:24" x14ac:dyDescent="0.2">
      <c r="A1970" s="15">
        <v>2022</v>
      </c>
      <c r="B1970" s="16">
        <v>58957</v>
      </c>
      <c r="C1970" s="17" t="s">
        <v>1486</v>
      </c>
      <c r="D1970" s="15" t="s">
        <v>39</v>
      </c>
      <c r="E1970" s="17" t="s">
        <v>40</v>
      </c>
      <c r="F1970" s="15" t="s">
        <v>25</v>
      </c>
      <c r="G1970" s="17" t="s">
        <v>30</v>
      </c>
      <c r="H1970" s="17" t="s">
        <v>41</v>
      </c>
      <c r="I1970" s="17" t="s">
        <v>32</v>
      </c>
      <c r="J1970" s="18">
        <v>1943</v>
      </c>
      <c r="K1970" s="19">
        <v>14727</v>
      </c>
      <c r="L1970" s="19">
        <v>1696</v>
      </c>
      <c r="M1970" s="20">
        <v>3962</v>
      </c>
      <c r="N1970" s="21">
        <v>48634</v>
      </c>
      <c r="O1970" s="21">
        <v>155</v>
      </c>
      <c r="P1970" s="22">
        <v>0</v>
      </c>
      <c r="Q1970" s="23">
        <v>0</v>
      </c>
      <c r="R1970" s="23">
        <v>0</v>
      </c>
      <c r="S1970" s="24">
        <v>0</v>
      </c>
      <c r="T1970" s="25">
        <v>0</v>
      </c>
      <c r="U1970" s="25">
        <v>0</v>
      </c>
      <c r="V1970" s="18">
        <v>5905</v>
      </c>
      <c r="W1970" s="19">
        <v>63361</v>
      </c>
      <c r="X1970" s="19">
        <v>1851</v>
      </c>
    </row>
    <row r="1971" spans="1:24" x14ac:dyDescent="0.2">
      <c r="A1971" s="15">
        <v>2022</v>
      </c>
      <c r="B1971" s="16">
        <v>58957</v>
      </c>
      <c r="C1971" s="17" t="s">
        <v>1486</v>
      </c>
      <c r="D1971" s="15" t="s">
        <v>39</v>
      </c>
      <c r="E1971" s="17" t="s">
        <v>40</v>
      </c>
      <c r="F1971" s="15" t="s">
        <v>25</v>
      </c>
      <c r="G1971" s="17" t="s">
        <v>161</v>
      </c>
      <c r="H1971" s="17" t="s">
        <v>41</v>
      </c>
      <c r="I1971" s="17" t="s">
        <v>32</v>
      </c>
      <c r="J1971" s="18">
        <v>182871</v>
      </c>
      <c r="K1971" s="19">
        <v>1802839</v>
      </c>
      <c r="L1971" s="19">
        <v>193588</v>
      </c>
      <c r="M1971" s="20">
        <v>263156</v>
      </c>
      <c r="N1971" s="21">
        <v>4758080</v>
      </c>
      <c r="O1971" s="21">
        <v>35389</v>
      </c>
      <c r="P1971" s="22">
        <v>0</v>
      </c>
      <c r="Q1971" s="23">
        <v>0</v>
      </c>
      <c r="R1971" s="23">
        <v>0</v>
      </c>
      <c r="S1971" s="24">
        <v>0</v>
      </c>
      <c r="T1971" s="25">
        <v>0</v>
      </c>
      <c r="U1971" s="25">
        <v>0</v>
      </c>
      <c r="V1971" s="18">
        <v>446027</v>
      </c>
      <c r="W1971" s="19">
        <v>6560919</v>
      </c>
      <c r="X1971" s="19">
        <v>228977</v>
      </c>
    </row>
    <row r="1972" spans="1:24" x14ac:dyDescent="0.2">
      <c r="A1972" s="15">
        <v>2022</v>
      </c>
      <c r="B1972" s="16">
        <v>58957</v>
      </c>
      <c r="C1972" s="17" t="s">
        <v>1486</v>
      </c>
      <c r="D1972" s="15" t="s">
        <v>39</v>
      </c>
      <c r="E1972" s="17" t="s">
        <v>40</v>
      </c>
      <c r="F1972" s="15" t="s">
        <v>25</v>
      </c>
      <c r="G1972" s="17" t="s">
        <v>44</v>
      </c>
      <c r="H1972" s="17" t="s">
        <v>41</v>
      </c>
      <c r="I1972" s="17" t="s">
        <v>32</v>
      </c>
      <c r="J1972" s="18">
        <v>66848</v>
      </c>
      <c r="K1972" s="19">
        <v>495792</v>
      </c>
      <c r="L1972" s="19">
        <v>45322</v>
      </c>
      <c r="M1972" s="20">
        <v>87136</v>
      </c>
      <c r="N1972" s="21">
        <v>1279206</v>
      </c>
      <c r="O1972" s="21">
        <v>6950</v>
      </c>
      <c r="P1972" s="22">
        <v>0</v>
      </c>
      <c r="Q1972" s="23">
        <v>0</v>
      </c>
      <c r="R1972" s="23">
        <v>0</v>
      </c>
      <c r="S1972" s="24">
        <v>0</v>
      </c>
      <c r="T1972" s="25">
        <v>0</v>
      </c>
      <c r="U1972" s="25">
        <v>0</v>
      </c>
      <c r="V1972" s="18">
        <v>153984</v>
      </c>
      <c r="W1972" s="19">
        <v>1774998</v>
      </c>
      <c r="X1972" s="19">
        <v>52272</v>
      </c>
    </row>
    <row r="1973" spans="1:24" x14ac:dyDescent="0.2">
      <c r="A1973" s="15">
        <v>2022</v>
      </c>
      <c r="B1973" s="16">
        <v>58963</v>
      </c>
      <c r="C1973" s="17" t="s">
        <v>1487</v>
      </c>
      <c r="D1973" s="15" t="s">
        <v>91</v>
      </c>
      <c r="E1973" s="17" t="s">
        <v>24</v>
      </c>
      <c r="F1973" s="15" t="s">
        <v>25</v>
      </c>
      <c r="G1973" s="17" t="s">
        <v>92</v>
      </c>
      <c r="H1973" s="17" t="s">
        <v>41</v>
      </c>
      <c r="I1973" s="17" t="s">
        <v>93</v>
      </c>
      <c r="J1973" s="18">
        <v>16442</v>
      </c>
      <c r="K1973" s="19">
        <v>139426</v>
      </c>
      <c r="L1973" s="19">
        <v>11474</v>
      </c>
      <c r="M1973" s="20">
        <v>244</v>
      </c>
      <c r="N1973" s="21">
        <v>3539</v>
      </c>
      <c r="O1973" s="21">
        <v>23</v>
      </c>
      <c r="P1973" s="22">
        <v>0</v>
      </c>
      <c r="Q1973" s="23">
        <v>0</v>
      </c>
      <c r="R1973" s="23">
        <v>0</v>
      </c>
      <c r="S1973" s="24">
        <v>0</v>
      </c>
      <c r="T1973" s="25">
        <v>0</v>
      </c>
      <c r="U1973" s="25">
        <v>0</v>
      </c>
      <c r="V1973" s="18">
        <v>16686</v>
      </c>
      <c r="W1973" s="19">
        <v>142965</v>
      </c>
      <c r="X1973" s="19">
        <v>11497</v>
      </c>
    </row>
    <row r="1974" spans="1:24" x14ac:dyDescent="0.2">
      <c r="A1974" s="15">
        <v>2022</v>
      </c>
      <c r="B1974" s="16">
        <v>58964</v>
      </c>
      <c r="C1974" s="17" t="s">
        <v>1488</v>
      </c>
      <c r="D1974" s="15" t="s">
        <v>39</v>
      </c>
      <c r="E1974" s="17" t="s">
        <v>40</v>
      </c>
      <c r="F1974" s="15" t="s">
        <v>25</v>
      </c>
      <c r="G1974" s="17" t="s">
        <v>510</v>
      </c>
      <c r="H1974" s="17" t="s">
        <v>41</v>
      </c>
      <c r="I1974" s="17" t="s">
        <v>32</v>
      </c>
      <c r="J1974" s="18">
        <v>40.4</v>
      </c>
      <c r="K1974" s="19">
        <v>281</v>
      </c>
      <c r="L1974" s="19">
        <v>28</v>
      </c>
      <c r="M1974" s="20">
        <v>0</v>
      </c>
      <c r="N1974" s="21">
        <v>0</v>
      </c>
      <c r="O1974" s="21">
        <v>0</v>
      </c>
      <c r="P1974" s="22">
        <v>0</v>
      </c>
      <c r="Q1974" s="23">
        <v>0</v>
      </c>
      <c r="R1974" s="23">
        <v>0</v>
      </c>
      <c r="S1974" s="24">
        <v>0</v>
      </c>
      <c r="T1974" s="25">
        <v>0</v>
      </c>
      <c r="U1974" s="25">
        <v>0</v>
      </c>
      <c r="V1974" s="18">
        <v>40.4</v>
      </c>
      <c r="W1974" s="19">
        <v>281</v>
      </c>
      <c r="X1974" s="19">
        <v>28</v>
      </c>
    </row>
    <row r="1975" spans="1:24" x14ac:dyDescent="0.2">
      <c r="A1975" s="15">
        <v>2022</v>
      </c>
      <c r="B1975" s="16">
        <v>58964</v>
      </c>
      <c r="C1975" s="17" t="s">
        <v>1488</v>
      </c>
      <c r="D1975" s="15" t="s">
        <v>39</v>
      </c>
      <c r="E1975" s="17" t="s">
        <v>40</v>
      </c>
      <c r="F1975" s="15" t="s">
        <v>25</v>
      </c>
      <c r="G1975" s="17" t="s">
        <v>124</v>
      </c>
      <c r="H1975" s="17" t="s">
        <v>41</v>
      </c>
      <c r="I1975" s="17" t="s">
        <v>32</v>
      </c>
      <c r="J1975" s="18">
        <v>4057</v>
      </c>
      <c r="K1975" s="19">
        <v>30541</v>
      </c>
      <c r="L1975" s="19">
        <v>4923</v>
      </c>
      <c r="M1975" s="20">
        <v>0</v>
      </c>
      <c r="N1975" s="21">
        <v>0</v>
      </c>
      <c r="O1975" s="21">
        <v>0</v>
      </c>
      <c r="P1975" s="22">
        <v>0</v>
      </c>
      <c r="Q1975" s="23">
        <v>0</v>
      </c>
      <c r="R1975" s="23">
        <v>0</v>
      </c>
      <c r="S1975" s="24">
        <v>0</v>
      </c>
      <c r="T1975" s="25">
        <v>0</v>
      </c>
      <c r="U1975" s="25">
        <v>0</v>
      </c>
      <c r="V1975" s="18">
        <v>4057</v>
      </c>
      <c r="W1975" s="19">
        <v>30541</v>
      </c>
      <c r="X1975" s="19">
        <v>4923</v>
      </c>
    </row>
    <row r="1976" spans="1:24" x14ac:dyDescent="0.2">
      <c r="A1976" s="15">
        <v>2022</v>
      </c>
      <c r="B1976" s="16">
        <v>58964</v>
      </c>
      <c r="C1976" s="17" t="s">
        <v>1488</v>
      </c>
      <c r="D1976" s="15" t="s">
        <v>39</v>
      </c>
      <c r="E1976" s="17" t="s">
        <v>40</v>
      </c>
      <c r="F1976" s="15" t="s">
        <v>25</v>
      </c>
      <c r="G1976" s="17" t="s">
        <v>203</v>
      </c>
      <c r="H1976" s="17" t="s">
        <v>41</v>
      </c>
      <c r="I1976" s="17" t="s">
        <v>136</v>
      </c>
      <c r="J1976" s="18">
        <v>4452.3999999999996</v>
      </c>
      <c r="K1976" s="19">
        <v>19553</v>
      </c>
      <c r="L1976" s="19">
        <v>3213</v>
      </c>
      <c r="M1976" s="20">
        <v>3381</v>
      </c>
      <c r="N1976" s="21">
        <v>24814</v>
      </c>
      <c r="O1976" s="21">
        <v>408</v>
      </c>
      <c r="P1976" s="22">
        <v>0</v>
      </c>
      <c r="Q1976" s="23">
        <v>0</v>
      </c>
      <c r="R1976" s="23">
        <v>0</v>
      </c>
      <c r="S1976" s="24">
        <v>0</v>
      </c>
      <c r="T1976" s="25">
        <v>0</v>
      </c>
      <c r="U1976" s="25">
        <v>0</v>
      </c>
      <c r="V1976" s="18">
        <v>7833.4</v>
      </c>
      <c r="W1976" s="19">
        <v>44367</v>
      </c>
      <c r="X1976" s="19">
        <v>3621</v>
      </c>
    </row>
    <row r="1977" spans="1:24" x14ac:dyDescent="0.2">
      <c r="A1977" s="15">
        <v>2022</v>
      </c>
      <c r="B1977" s="16">
        <v>58964</v>
      </c>
      <c r="C1977" s="17" t="s">
        <v>1488</v>
      </c>
      <c r="D1977" s="15" t="s">
        <v>39</v>
      </c>
      <c r="E1977" s="17" t="s">
        <v>40</v>
      </c>
      <c r="F1977" s="15" t="s">
        <v>25</v>
      </c>
      <c r="G1977" s="17" t="s">
        <v>30</v>
      </c>
      <c r="H1977" s="17" t="s">
        <v>41</v>
      </c>
      <c r="I1977" s="17" t="s">
        <v>32</v>
      </c>
      <c r="J1977" s="18">
        <v>1672.3</v>
      </c>
      <c r="K1977" s="19">
        <v>12859</v>
      </c>
      <c r="L1977" s="19">
        <v>1587</v>
      </c>
      <c r="M1977" s="20">
        <v>0</v>
      </c>
      <c r="N1977" s="21">
        <v>0</v>
      </c>
      <c r="O1977" s="21">
        <v>0</v>
      </c>
      <c r="P1977" s="22">
        <v>0</v>
      </c>
      <c r="Q1977" s="23">
        <v>0</v>
      </c>
      <c r="R1977" s="23">
        <v>0</v>
      </c>
      <c r="S1977" s="24">
        <v>0</v>
      </c>
      <c r="T1977" s="25">
        <v>0</v>
      </c>
      <c r="U1977" s="25">
        <v>0</v>
      </c>
      <c r="V1977" s="18">
        <v>1672.3</v>
      </c>
      <c r="W1977" s="19">
        <v>12859</v>
      </c>
      <c r="X1977" s="19">
        <v>1587</v>
      </c>
    </row>
    <row r="1978" spans="1:24" x14ac:dyDescent="0.2">
      <c r="A1978" s="15">
        <v>2022</v>
      </c>
      <c r="B1978" s="16">
        <v>58964</v>
      </c>
      <c r="C1978" s="17" t="s">
        <v>1488</v>
      </c>
      <c r="D1978" s="15" t="s">
        <v>39</v>
      </c>
      <c r="E1978" s="17" t="s">
        <v>40</v>
      </c>
      <c r="F1978" s="15" t="s">
        <v>25</v>
      </c>
      <c r="G1978" s="17" t="s">
        <v>122</v>
      </c>
      <c r="H1978" s="17" t="s">
        <v>41</v>
      </c>
      <c r="I1978" s="17" t="s">
        <v>32</v>
      </c>
      <c r="J1978" s="18">
        <v>1799.2</v>
      </c>
      <c r="K1978" s="19">
        <v>12214</v>
      </c>
      <c r="L1978" s="19">
        <v>1488</v>
      </c>
      <c r="M1978" s="20">
        <v>1146.7</v>
      </c>
      <c r="N1978" s="21">
        <v>8917</v>
      </c>
      <c r="O1978" s="21">
        <v>24</v>
      </c>
      <c r="P1978" s="22">
        <v>0</v>
      </c>
      <c r="Q1978" s="23">
        <v>0</v>
      </c>
      <c r="R1978" s="23">
        <v>0</v>
      </c>
      <c r="S1978" s="24">
        <v>0</v>
      </c>
      <c r="T1978" s="25">
        <v>0</v>
      </c>
      <c r="U1978" s="25">
        <v>0</v>
      </c>
      <c r="V1978" s="18">
        <v>2945.9</v>
      </c>
      <c r="W1978" s="19">
        <v>21131</v>
      </c>
      <c r="X1978" s="19">
        <v>1512</v>
      </c>
    </row>
    <row r="1979" spans="1:24" x14ac:dyDescent="0.2">
      <c r="A1979" s="15">
        <v>2022</v>
      </c>
      <c r="B1979" s="16">
        <v>58964</v>
      </c>
      <c r="C1979" s="17" t="s">
        <v>1488</v>
      </c>
      <c r="D1979" s="15" t="s">
        <v>39</v>
      </c>
      <c r="E1979" s="17" t="s">
        <v>40</v>
      </c>
      <c r="F1979" s="15" t="s">
        <v>25</v>
      </c>
      <c r="G1979" s="17" t="s">
        <v>42</v>
      </c>
      <c r="H1979" s="17" t="s">
        <v>41</v>
      </c>
      <c r="I1979" s="17" t="s">
        <v>43</v>
      </c>
      <c r="J1979" s="18">
        <v>7789.4</v>
      </c>
      <c r="K1979" s="19">
        <v>64011</v>
      </c>
      <c r="L1979" s="19">
        <v>9502</v>
      </c>
      <c r="M1979" s="20">
        <v>3079.1</v>
      </c>
      <c r="N1979" s="21">
        <v>36871</v>
      </c>
      <c r="O1979" s="21">
        <v>134</v>
      </c>
      <c r="P1979" s="22">
        <v>0</v>
      </c>
      <c r="Q1979" s="23">
        <v>0</v>
      </c>
      <c r="R1979" s="23">
        <v>0</v>
      </c>
      <c r="S1979" s="24">
        <v>0</v>
      </c>
      <c r="T1979" s="25">
        <v>0</v>
      </c>
      <c r="U1979" s="25">
        <v>0</v>
      </c>
      <c r="V1979" s="18">
        <v>10868.5</v>
      </c>
      <c r="W1979" s="19">
        <v>100882</v>
      </c>
      <c r="X1979" s="19">
        <v>9636</v>
      </c>
    </row>
    <row r="1980" spans="1:24" x14ac:dyDescent="0.2">
      <c r="A1980" s="15">
        <v>2022</v>
      </c>
      <c r="B1980" s="16">
        <v>58964</v>
      </c>
      <c r="C1980" s="17" t="s">
        <v>1488</v>
      </c>
      <c r="D1980" s="15" t="s">
        <v>39</v>
      </c>
      <c r="E1980" s="17" t="s">
        <v>40</v>
      </c>
      <c r="F1980" s="15" t="s">
        <v>25</v>
      </c>
      <c r="G1980" s="17" t="s">
        <v>161</v>
      </c>
      <c r="H1980" s="17" t="s">
        <v>41</v>
      </c>
      <c r="I1980" s="17" t="s">
        <v>32</v>
      </c>
      <c r="J1980" s="18">
        <v>932.5</v>
      </c>
      <c r="K1980" s="19">
        <v>9740</v>
      </c>
      <c r="L1980" s="19">
        <v>907</v>
      </c>
      <c r="M1980" s="20">
        <v>431.6</v>
      </c>
      <c r="N1980" s="21">
        <v>5624</v>
      </c>
      <c r="O1980" s="21">
        <v>14</v>
      </c>
      <c r="P1980" s="22">
        <v>0</v>
      </c>
      <c r="Q1980" s="23">
        <v>0</v>
      </c>
      <c r="R1980" s="23">
        <v>0</v>
      </c>
      <c r="S1980" s="24">
        <v>0</v>
      </c>
      <c r="T1980" s="25">
        <v>0</v>
      </c>
      <c r="U1980" s="25">
        <v>0</v>
      </c>
      <c r="V1980" s="18">
        <v>1364.1</v>
      </c>
      <c r="W1980" s="19">
        <v>15364</v>
      </c>
      <c r="X1980" s="19">
        <v>921</v>
      </c>
    </row>
    <row r="1981" spans="1:24" x14ac:dyDescent="0.2">
      <c r="A1981" s="15">
        <v>2022</v>
      </c>
      <c r="B1981" s="16">
        <v>58964</v>
      </c>
      <c r="C1981" s="17" t="s">
        <v>1488</v>
      </c>
      <c r="D1981" s="15" t="s">
        <v>39</v>
      </c>
      <c r="E1981" s="17" t="s">
        <v>40</v>
      </c>
      <c r="F1981" s="15" t="s">
        <v>25</v>
      </c>
      <c r="G1981" s="17" t="s">
        <v>44</v>
      </c>
      <c r="H1981" s="17" t="s">
        <v>41</v>
      </c>
      <c r="I1981" s="17" t="s">
        <v>32</v>
      </c>
      <c r="J1981" s="18">
        <v>1732.7</v>
      </c>
      <c r="K1981" s="19">
        <v>15807</v>
      </c>
      <c r="L1981" s="19">
        <v>1398</v>
      </c>
      <c r="M1981" s="20">
        <v>144</v>
      </c>
      <c r="N1981" s="21">
        <v>1484</v>
      </c>
      <c r="O1981" s="21">
        <v>21</v>
      </c>
      <c r="P1981" s="22">
        <v>0</v>
      </c>
      <c r="Q1981" s="23">
        <v>0</v>
      </c>
      <c r="R1981" s="23">
        <v>0</v>
      </c>
      <c r="S1981" s="24">
        <v>0</v>
      </c>
      <c r="T1981" s="25">
        <v>0</v>
      </c>
      <c r="U1981" s="25">
        <v>0</v>
      </c>
      <c r="V1981" s="18">
        <v>1876.7</v>
      </c>
      <c r="W1981" s="19">
        <v>17291</v>
      </c>
      <c r="X1981" s="19">
        <v>1419</v>
      </c>
    </row>
    <row r="1982" spans="1:24" x14ac:dyDescent="0.2">
      <c r="A1982" s="15">
        <v>2022</v>
      </c>
      <c r="B1982" s="16">
        <v>58966</v>
      </c>
      <c r="C1982" s="17" t="s">
        <v>1489</v>
      </c>
      <c r="D1982" s="15" t="s">
        <v>39</v>
      </c>
      <c r="E1982" s="17" t="s">
        <v>40</v>
      </c>
      <c r="F1982" s="15" t="s">
        <v>25</v>
      </c>
      <c r="G1982" s="17" t="s">
        <v>30</v>
      </c>
      <c r="H1982" s="17" t="s">
        <v>41</v>
      </c>
      <c r="I1982" s="17" t="s">
        <v>32</v>
      </c>
      <c r="J1982" s="18">
        <v>0</v>
      </c>
      <c r="K1982" s="19">
        <v>0</v>
      </c>
      <c r="L1982" s="19">
        <v>0</v>
      </c>
      <c r="M1982" s="20">
        <v>324.3</v>
      </c>
      <c r="N1982" s="21">
        <v>3830</v>
      </c>
      <c r="O1982" s="21">
        <v>166</v>
      </c>
      <c r="P1982" s="22">
        <v>0</v>
      </c>
      <c r="Q1982" s="23">
        <v>0</v>
      </c>
      <c r="R1982" s="23">
        <v>0</v>
      </c>
      <c r="S1982" s="24">
        <v>0</v>
      </c>
      <c r="T1982" s="25">
        <v>0</v>
      </c>
      <c r="U1982" s="25">
        <v>0</v>
      </c>
      <c r="V1982" s="18">
        <v>324.3</v>
      </c>
      <c r="W1982" s="19">
        <v>3830</v>
      </c>
      <c r="X1982" s="19">
        <v>166</v>
      </c>
    </row>
    <row r="1983" spans="1:24" x14ac:dyDescent="0.2">
      <c r="A1983" s="15">
        <v>2022</v>
      </c>
      <c r="B1983" s="16">
        <v>58966</v>
      </c>
      <c r="C1983" s="17" t="s">
        <v>1489</v>
      </c>
      <c r="D1983" s="15" t="s">
        <v>39</v>
      </c>
      <c r="E1983" s="17" t="s">
        <v>40</v>
      </c>
      <c r="F1983" s="15" t="s">
        <v>25</v>
      </c>
      <c r="G1983" s="17" t="s">
        <v>122</v>
      </c>
      <c r="H1983" s="17" t="s">
        <v>41</v>
      </c>
      <c r="I1983" s="17" t="s">
        <v>32</v>
      </c>
      <c r="J1983" s="18">
        <v>687.3</v>
      </c>
      <c r="K1983" s="19">
        <v>5715</v>
      </c>
      <c r="L1983" s="19">
        <v>374</v>
      </c>
      <c r="M1983" s="20">
        <v>39464.300000000003</v>
      </c>
      <c r="N1983" s="21">
        <v>403708</v>
      </c>
      <c r="O1983" s="21">
        <v>1867</v>
      </c>
      <c r="P1983" s="22">
        <v>0</v>
      </c>
      <c r="Q1983" s="23">
        <v>0</v>
      </c>
      <c r="R1983" s="23">
        <v>0</v>
      </c>
      <c r="S1983" s="24">
        <v>0</v>
      </c>
      <c r="T1983" s="25">
        <v>0</v>
      </c>
      <c r="U1983" s="25">
        <v>0</v>
      </c>
      <c r="V1983" s="18">
        <v>40151.599999999999</v>
      </c>
      <c r="W1983" s="19">
        <v>409423</v>
      </c>
      <c r="X1983" s="19">
        <v>2241</v>
      </c>
    </row>
    <row r="1984" spans="1:24" x14ac:dyDescent="0.2">
      <c r="A1984" s="15">
        <v>2022</v>
      </c>
      <c r="B1984" s="16">
        <v>58966</v>
      </c>
      <c r="C1984" s="17" t="s">
        <v>1489</v>
      </c>
      <c r="D1984" s="15" t="s">
        <v>39</v>
      </c>
      <c r="E1984" s="17" t="s">
        <v>40</v>
      </c>
      <c r="F1984" s="15" t="s">
        <v>25</v>
      </c>
      <c r="G1984" s="17" t="s">
        <v>42</v>
      </c>
      <c r="H1984" s="17" t="s">
        <v>41</v>
      </c>
      <c r="I1984" s="17" t="s">
        <v>43</v>
      </c>
      <c r="J1984" s="18">
        <v>5003.1000000000004</v>
      </c>
      <c r="K1984" s="19">
        <v>58707</v>
      </c>
      <c r="L1984" s="19">
        <v>1835</v>
      </c>
      <c r="M1984" s="20">
        <v>91044.2</v>
      </c>
      <c r="N1984" s="21">
        <v>1306207</v>
      </c>
      <c r="O1984" s="21">
        <v>11817</v>
      </c>
      <c r="P1984" s="22">
        <v>0</v>
      </c>
      <c r="Q1984" s="23">
        <v>0</v>
      </c>
      <c r="R1984" s="23">
        <v>0</v>
      </c>
      <c r="S1984" s="24">
        <v>0</v>
      </c>
      <c r="T1984" s="25">
        <v>0</v>
      </c>
      <c r="U1984" s="25">
        <v>0</v>
      </c>
      <c r="V1984" s="18">
        <v>96047.3</v>
      </c>
      <c r="W1984" s="19">
        <v>1364914</v>
      </c>
      <c r="X1984" s="19">
        <v>13652</v>
      </c>
    </row>
    <row r="1985" spans="1:24" x14ac:dyDescent="0.2">
      <c r="A1985" s="15">
        <v>2022</v>
      </c>
      <c r="B1985" s="16">
        <v>58966</v>
      </c>
      <c r="C1985" s="17" t="s">
        <v>1489</v>
      </c>
      <c r="D1985" s="15" t="s">
        <v>39</v>
      </c>
      <c r="E1985" s="17" t="s">
        <v>40</v>
      </c>
      <c r="F1985" s="15" t="s">
        <v>25</v>
      </c>
      <c r="G1985" s="17" t="s">
        <v>44</v>
      </c>
      <c r="H1985" s="17" t="s">
        <v>41</v>
      </c>
      <c r="I1985" s="17" t="s">
        <v>32</v>
      </c>
      <c r="J1985" s="18">
        <v>68.400000000000006</v>
      </c>
      <c r="K1985" s="19">
        <v>743</v>
      </c>
      <c r="L1985" s="19">
        <v>39</v>
      </c>
      <c r="M1985" s="20">
        <v>10414.5</v>
      </c>
      <c r="N1985" s="21">
        <v>131763</v>
      </c>
      <c r="O1985" s="21">
        <v>1035</v>
      </c>
      <c r="P1985" s="22">
        <v>0</v>
      </c>
      <c r="Q1985" s="23">
        <v>0</v>
      </c>
      <c r="R1985" s="23">
        <v>0</v>
      </c>
      <c r="S1985" s="24">
        <v>0</v>
      </c>
      <c r="T1985" s="25">
        <v>0</v>
      </c>
      <c r="U1985" s="25">
        <v>0</v>
      </c>
      <c r="V1985" s="18">
        <v>10482.9</v>
      </c>
      <c r="W1985" s="19">
        <v>132506</v>
      </c>
      <c r="X1985" s="19">
        <v>1074</v>
      </c>
    </row>
    <row r="1986" spans="1:24" x14ac:dyDescent="0.2">
      <c r="A1986" s="15">
        <v>2022</v>
      </c>
      <c r="B1986" s="16">
        <v>58972</v>
      </c>
      <c r="C1986" s="17" t="s">
        <v>1490</v>
      </c>
      <c r="D1986" s="15" t="s">
        <v>39</v>
      </c>
      <c r="E1986" s="17" t="s">
        <v>40</v>
      </c>
      <c r="F1986" s="15" t="s">
        <v>25</v>
      </c>
      <c r="G1986" s="17" t="s">
        <v>124</v>
      </c>
      <c r="H1986" s="17" t="s">
        <v>41</v>
      </c>
      <c r="I1986" s="17" t="s">
        <v>32</v>
      </c>
      <c r="J1986" s="18">
        <v>16729.900000000001</v>
      </c>
      <c r="K1986" s="19">
        <v>140119</v>
      </c>
      <c r="L1986" s="19">
        <v>14466</v>
      </c>
      <c r="M1986" s="20">
        <v>8287.1</v>
      </c>
      <c r="N1986" s="21">
        <v>89532</v>
      </c>
      <c r="O1986" s="21">
        <v>2067</v>
      </c>
      <c r="P1986" s="22">
        <v>0</v>
      </c>
      <c r="Q1986" s="23">
        <v>0</v>
      </c>
      <c r="R1986" s="23">
        <v>0</v>
      </c>
      <c r="S1986" s="24">
        <v>0</v>
      </c>
      <c r="T1986" s="25">
        <v>0</v>
      </c>
      <c r="U1986" s="25">
        <v>0</v>
      </c>
      <c r="V1986" s="18">
        <v>25017</v>
      </c>
      <c r="W1986" s="19">
        <v>229651</v>
      </c>
      <c r="X1986" s="19">
        <v>16533</v>
      </c>
    </row>
    <row r="1987" spans="1:24" x14ac:dyDescent="0.2">
      <c r="A1987" s="15">
        <v>2022</v>
      </c>
      <c r="B1987" s="16">
        <v>58972</v>
      </c>
      <c r="C1987" s="17" t="s">
        <v>1490</v>
      </c>
      <c r="D1987" s="15" t="s">
        <v>39</v>
      </c>
      <c r="E1987" s="17" t="s">
        <v>40</v>
      </c>
      <c r="F1987" s="15" t="s">
        <v>25</v>
      </c>
      <c r="G1987" s="17" t="s">
        <v>161</v>
      </c>
      <c r="H1987" s="17" t="s">
        <v>41</v>
      </c>
      <c r="I1987" s="17" t="s">
        <v>32</v>
      </c>
      <c r="J1987" s="18">
        <v>3336.4</v>
      </c>
      <c r="K1987" s="19">
        <v>30210</v>
      </c>
      <c r="L1987" s="19">
        <v>3196</v>
      </c>
      <c r="M1987" s="20">
        <v>2751.5</v>
      </c>
      <c r="N1987" s="21">
        <v>25610</v>
      </c>
      <c r="O1987" s="21">
        <v>1672</v>
      </c>
      <c r="P1987" s="22">
        <v>0</v>
      </c>
      <c r="Q1987" s="23">
        <v>0</v>
      </c>
      <c r="R1987" s="23">
        <v>0</v>
      </c>
      <c r="S1987" s="24">
        <v>0</v>
      </c>
      <c r="T1987" s="25">
        <v>0</v>
      </c>
      <c r="U1987" s="25">
        <v>0</v>
      </c>
      <c r="V1987" s="18">
        <v>6087.9</v>
      </c>
      <c r="W1987" s="19">
        <v>55820</v>
      </c>
      <c r="X1987" s="19">
        <v>4868</v>
      </c>
    </row>
    <row r="1988" spans="1:24" x14ac:dyDescent="0.2">
      <c r="A1988" s="15">
        <v>2022</v>
      </c>
      <c r="B1988" s="16">
        <v>58973</v>
      </c>
      <c r="C1988" s="17" t="s">
        <v>1491</v>
      </c>
      <c r="D1988" s="15" t="s">
        <v>39</v>
      </c>
      <c r="E1988" s="17" t="s">
        <v>40</v>
      </c>
      <c r="F1988" s="15" t="s">
        <v>25</v>
      </c>
      <c r="G1988" s="17" t="s">
        <v>30</v>
      </c>
      <c r="H1988" s="17" t="s">
        <v>41</v>
      </c>
      <c r="I1988" s="17" t="s">
        <v>32</v>
      </c>
      <c r="J1988" s="18">
        <v>159.19999999999999</v>
      </c>
      <c r="K1988" s="19">
        <v>903</v>
      </c>
      <c r="L1988" s="19">
        <v>82</v>
      </c>
      <c r="M1988" s="20">
        <v>0</v>
      </c>
      <c r="N1988" s="21">
        <v>0</v>
      </c>
      <c r="O1988" s="21">
        <v>0</v>
      </c>
      <c r="P1988" s="22">
        <v>0</v>
      </c>
      <c r="Q1988" s="23">
        <v>0</v>
      </c>
      <c r="R1988" s="23">
        <v>0</v>
      </c>
      <c r="S1988" s="24">
        <v>0</v>
      </c>
      <c r="T1988" s="25">
        <v>0</v>
      </c>
      <c r="U1988" s="25">
        <v>0</v>
      </c>
      <c r="V1988" s="18">
        <v>159.19999999999999</v>
      </c>
      <c r="W1988" s="19">
        <v>903</v>
      </c>
      <c r="X1988" s="19">
        <v>82</v>
      </c>
    </row>
    <row r="1989" spans="1:24" x14ac:dyDescent="0.2">
      <c r="A1989" s="15">
        <v>2022</v>
      </c>
      <c r="B1989" s="16">
        <v>58973</v>
      </c>
      <c r="C1989" s="17" t="s">
        <v>1491</v>
      </c>
      <c r="D1989" s="15" t="s">
        <v>39</v>
      </c>
      <c r="E1989" s="17" t="s">
        <v>40</v>
      </c>
      <c r="F1989" s="15" t="s">
        <v>25</v>
      </c>
      <c r="G1989" s="17" t="s">
        <v>122</v>
      </c>
      <c r="H1989" s="17" t="s">
        <v>41</v>
      </c>
      <c r="I1989" s="17" t="s">
        <v>32</v>
      </c>
      <c r="J1989" s="18">
        <v>405.7</v>
      </c>
      <c r="K1989" s="19">
        <v>2244</v>
      </c>
      <c r="L1989" s="19">
        <v>290</v>
      </c>
      <c r="M1989" s="20">
        <v>1.9</v>
      </c>
      <c r="N1989" s="21">
        <v>14</v>
      </c>
      <c r="O1989" s="21">
        <v>3</v>
      </c>
      <c r="P1989" s="22">
        <v>0</v>
      </c>
      <c r="Q1989" s="23">
        <v>0</v>
      </c>
      <c r="R1989" s="23">
        <v>0</v>
      </c>
      <c r="S1989" s="24">
        <v>0</v>
      </c>
      <c r="T1989" s="25">
        <v>0</v>
      </c>
      <c r="U1989" s="25">
        <v>0</v>
      </c>
      <c r="V1989" s="18">
        <v>407.6</v>
      </c>
      <c r="W1989" s="19">
        <v>2258</v>
      </c>
      <c r="X1989" s="19">
        <v>293</v>
      </c>
    </row>
    <row r="1990" spans="1:24" x14ac:dyDescent="0.2">
      <c r="A1990" s="15">
        <v>2022</v>
      </c>
      <c r="B1990" s="16">
        <v>58973</v>
      </c>
      <c r="C1990" s="17" t="s">
        <v>1491</v>
      </c>
      <c r="D1990" s="15" t="s">
        <v>39</v>
      </c>
      <c r="E1990" s="17" t="s">
        <v>40</v>
      </c>
      <c r="F1990" s="15" t="s">
        <v>25</v>
      </c>
      <c r="G1990" s="17" t="s">
        <v>161</v>
      </c>
      <c r="H1990" s="17" t="s">
        <v>41</v>
      </c>
      <c r="I1990" s="17" t="s">
        <v>32</v>
      </c>
      <c r="J1990" s="18">
        <v>889.8</v>
      </c>
      <c r="K1990" s="19">
        <v>5921</v>
      </c>
      <c r="L1990" s="19">
        <v>649</v>
      </c>
      <c r="M1990" s="20">
        <v>12.3</v>
      </c>
      <c r="N1990" s="21">
        <v>97</v>
      </c>
      <c r="O1990" s="21">
        <v>24</v>
      </c>
      <c r="P1990" s="22">
        <v>0</v>
      </c>
      <c r="Q1990" s="23">
        <v>0</v>
      </c>
      <c r="R1990" s="23">
        <v>0</v>
      </c>
      <c r="S1990" s="24">
        <v>0</v>
      </c>
      <c r="T1990" s="25">
        <v>0</v>
      </c>
      <c r="U1990" s="25">
        <v>0</v>
      </c>
      <c r="V1990" s="18">
        <v>902.1</v>
      </c>
      <c r="W1990" s="19">
        <v>6018</v>
      </c>
      <c r="X1990" s="19">
        <v>673</v>
      </c>
    </row>
    <row r="1991" spans="1:24" x14ac:dyDescent="0.2">
      <c r="A1991" s="15">
        <v>2022</v>
      </c>
      <c r="B1991" s="16">
        <v>58973</v>
      </c>
      <c r="C1991" s="17" t="s">
        <v>1491</v>
      </c>
      <c r="D1991" s="15" t="s">
        <v>39</v>
      </c>
      <c r="E1991" s="17" t="s">
        <v>40</v>
      </c>
      <c r="F1991" s="15" t="s">
        <v>25</v>
      </c>
      <c r="G1991" s="17" t="s">
        <v>44</v>
      </c>
      <c r="H1991" s="17" t="s">
        <v>41</v>
      </c>
      <c r="I1991" s="17" t="s">
        <v>32</v>
      </c>
      <c r="J1991" s="18">
        <v>5732.5</v>
      </c>
      <c r="K1991" s="19">
        <v>49854</v>
      </c>
      <c r="L1991" s="19">
        <v>4075</v>
      </c>
      <c r="M1991" s="20">
        <v>138.1</v>
      </c>
      <c r="N1991" s="21">
        <v>1245</v>
      </c>
      <c r="O1991" s="21">
        <v>121</v>
      </c>
      <c r="P1991" s="22">
        <v>0</v>
      </c>
      <c r="Q1991" s="23">
        <v>0</v>
      </c>
      <c r="R1991" s="23">
        <v>0</v>
      </c>
      <c r="S1991" s="24">
        <v>0</v>
      </c>
      <c r="T1991" s="25">
        <v>0</v>
      </c>
      <c r="U1991" s="25">
        <v>0</v>
      </c>
      <c r="V1991" s="18">
        <v>5870.6</v>
      </c>
      <c r="W1991" s="19">
        <v>51099</v>
      </c>
      <c r="X1991" s="19">
        <v>4196</v>
      </c>
    </row>
    <row r="1992" spans="1:24" x14ac:dyDescent="0.2">
      <c r="A1992" s="15">
        <v>2022</v>
      </c>
      <c r="B1992" s="16">
        <v>58974</v>
      </c>
      <c r="C1992" s="17" t="s">
        <v>1492</v>
      </c>
      <c r="D1992" s="15" t="s">
        <v>39</v>
      </c>
      <c r="E1992" s="17" t="s">
        <v>40</v>
      </c>
      <c r="F1992" s="15" t="s">
        <v>25</v>
      </c>
      <c r="G1992" s="17" t="s">
        <v>201</v>
      </c>
      <c r="H1992" s="17" t="s">
        <v>41</v>
      </c>
      <c r="I1992" s="17" t="s">
        <v>136</v>
      </c>
      <c r="J1992" s="18">
        <v>5.0999999999999996</v>
      </c>
      <c r="K1992" s="19">
        <v>56</v>
      </c>
      <c r="L1992" s="19">
        <v>46</v>
      </c>
      <c r="M1992" s="20">
        <v>0.8</v>
      </c>
      <c r="N1992" s="21">
        <v>6</v>
      </c>
      <c r="O1992" s="21">
        <v>8</v>
      </c>
      <c r="P1992" s="22">
        <v>0</v>
      </c>
      <c r="Q1992" s="23">
        <v>0</v>
      </c>
      <c r="R1992" s="23">
        <v>0</v>
      </c>
      <c r="S1992" s="24">
        <v>0</v>
      </c>
      <c r="T1992" s="25">
        <v>0</v>
      </c>
      <c r="U1992" s="25">
        <v>0</v>
      </c>
      <c r="V1992" s="18">
        <v>5.9</v>
      </c>
      <c r="W1992" s="19">
        <v>62</v>
      </c>
      <c r="X1992" s="19">
        <v>54</v>
      </c>
    </row>
    <row r="1993" spans="1:24" x14ac:dyDescent="0.2">
      <c r="A1993" s="15">
        <v>2022</v>
      </c>
      <c r="B1993" s="16">
        <v>58974</v>
      </c>
      <c r="C1993" s="17" t="s">
        <v>1492</v>
      </c>
      <c r="D1993" s="15" t="s">
        <v>39</v>
      </c>
      <c r="E1993" s="17" t="s">
        <v>40</v>
      </c>
      <c r="F1993" s="15" t="s">
        <v>25</v>
      </c>
      <c r="G1993" s="17" t="s">
        <v>510</v>
      </c>
      <c r="H1993" s="17" t="s">
        <v>41</v>
      </c>
      <c r="I1993" s="17" t="s">
        <v>32</v>
      </c>
      <c r="J1993" s="18">
        <v>702.7</v>
      </c>
      <c r="K1993" s="19">
        <v>3990</v>
      </c>
      <c r="L1993" s="19">
        <v>476</v>
      </c>
      <c r="M1993" s="20">
        <v>434</v>
      </c>
      <c r="N1993" s="21">
        <v>4389</v>
      </c>
      <c r="O1993" s="21">
        <v>9</v>
      </c>
      <c r="P1993" s="22">
        <v>0</v>
      </c>
      <c r="Q1993" s="23">
        <v>0</v>
      </c>
      <c r="R1993" s="23">
        <v>0</v>
      </c>
      <c r="S1993" s="24">
        <v>0</v>
      </c>
      <c r="T1993" s="25">
        <v>0</v>
      </c>
      <c r="U1993" s="25">
        <v>0</v>
      </c>
      <c r="V1993" s="18">
        <v>1136.7</v>
      </c>
      <c r="W1993" s="19">
        <v>8379</v>
      </c>
      <c r="X1993" s="19">
        <v>485</v>
      </c>
    </row>
    <row r="1994" spans="1:24" x14ac:dyDescent="0.2">
      <c r="A1994" s="15">
        <v>2022</v>
      </c>
      <c r="B1994" s="16">
        <v>58974</v>
      </c>
      <c r="C1994" s="17" t="s">
        <v>1492</v>
      </c>
      <c r="D1994" s="15" t="s">
        <v>39</v>
      </c>
      <c r="E1994" s="17" t="s">
        <v>40</v>
      </c>
      <c r="F1994" s="15" t="s">
        <v>25</v>
      </c>
      <c r="G1994" s="17" t="s">
        <v>160</v>
      </c>
      <c r="H1994" s="17" t="s">
        <v>41</v>
      </c>
      <c r="I1994" s="17" t="s">
        <v>32</v>
      </c>
      <c r="J1994" s="18">
        <v>991</v>
      </c>
      <c r="K1994" s="19">
        <v>5373</v>
      </c>
      <c r="L1994" s="19">
        <v>591</v>
      </c>
      <c r="M1994" s="20">
        <v>16.7</v>
      </c>
      <c r="N1994" s="21">
        <v>90</v>
      </c>
      <c r="O1994" s="21">
        <v>3</v>
      </c>
      <c r="P1994" s="22">
        <v>0</v>
      </c>
      <c r="Q1994" s="23">
        <v>0</v>
      </c>
      <c r="R1994" s="23">
        <v>0</v>
      </c>
      <c r="S1994" s="24">
        <v>0</v>
      </c>
      <c r="T1994" s="25">
        <v>0</v>
      </c>
      <c r="U1994" s="25">
        <v>0</v>
      </c>
      <c r="V1994" s="18">
        <v>1007.7</v>
      </c>
      <c r="W1994" s="19">
        <v>5463</v>
      </c>
      <c r="X1994" s="19">
        <v>594</v>
      </c>
    </row>
    <row r="1995" spans="1:24" x14ac:dyDescent="0.2">
      <c r="A1995" s="15">
        <v>2022</v>
      </c>
      <c r="B1995" s="16">
        <v>58974</v>
      </c>
      <c r="C1995" s="17" t="s">
        <v>1492</v>
      </c>
      <c r="D1995" s="15" t="s">
        <v>39</v>
      </c>
      <c r="E1995" s="17" t="s">
        <v>40</v>
      </c>
      <c r="F1995" s="15" t="s">
        <v>25</v>
      </c>
      <c r="G1995" s="17" t="s">
        <v>124</v>
      </c>
      <c r="H1995" s="17" t="s">
        <v>41</v>
      </c>
      <c r="I1995" s="17" t="s">
        <v>36</v>
      </c>
      <c r="J1995" s="18">
        <v>17321.099999999999</v>
      </c>
      <c r="K1995" s="19">
        <v>114423</v>
      </c>
      <c r="L1995" s="19">
        <v>13061</v>
      </c>
      <c r="M1995" s="20">
        <v>225.2</v>
      </c>
      <c r="N1995" s="21">
        <v>1286</v>
      </c>
      <c r="O1995" s="21">
        <v>115</v>
      </c>
      <c r="P1995" s="22">
        <v>0</v>
      </c>
      <c r="Q1995" s="23">
        <v>0</v>
      </c>
      <c r="R1995" s="23">
        <v>0</v>
      </c>
      <c r="S1995" s="24">
        <v>0</v>
      </c>
      <c r="T1995" s="25">
        <v>0</v>
      </c>
      <c r="U1995" s="25">
        <v>0</v>
      </c>
      <c r="V1995" s="18">
        <v>17546.3</v>
      </c>
      <c r="W1995" s="19">
        <v>115709</v>
      </c>
      <c r="X1995" s="19">
        <v>13176</v>
      </c>
    </row>
    <row r="1996" spans="1:24" x14ac:dyDescent="0.2">
      <c r="A1996" s="15">
        <v>2022</v>
      </c>
      <c r="B1996" s="16">
        <v>58974</v>
      </c>
      <c r="C1996" s="17" t="s">
        <v>1492</v>
      </c>
      <c r="D1996" s="15" t="s">
        <v>39</v>
      </c>
      <c r="E1996" s="17" t="s">
        <v>40</v>
      </c>
      <c r="F1996" s="15" t="s">
        <v>25</v>
      </c>
      <c r="G1996" s="17" t="s">
        <v>203</v>
      </c>
      <c r="H1996" s="17" t="s">
        <v>41</v>
      </c>
      <c r="I1996" s="17" t="s">
        <v>136</v>
      </c>
      <c r="J1996" s="18">
        <v>17578.599999999999</v>
      </c>
      <c r="K1996" s="19">
        <v>89080</v>
      </c>
      <c r="L1996" s="19">
        <v>10715</v>
      </c>
      <c r="M1996" s="20">
        <v>629.5</v>
      </c>
      <c r="N1996" s="21">
        <v>3855</v>
      </c>
      <c r="O1996" s="21">
        <v>193</v>
      </c>
      <c r="P1996" s="22">
        <v>0</v>
      </c>
      <c r="Q1996" s="23">
        <v>0</v>
      </c>
      <c r="R1996" s="23">
        <v>0</v>
      </c>
      <c r="S1996" s="24">
        <v>0</v>
      </c>
      <c r="T1996" s="25">
        <v>0</v>
      </c>
      <c r="U1996" s="25">
        <v>0</v>
      </c>
      <c r="V1996" s="18">
        <v>18208.099999999999</v>
      </c>
      <c r="W1996" s="19">
        <v>92935</v>
      </c>
      <c r="X1996" s="19">
        <v>10908</v>
      </c>
    </row>
    <row r="1997" spans="1:24" x14ac:dyDescent="0.2">
      <c r="A1997" s="15">
        <v>2022</v>
      </c>
      <c r="B1997" s="16">
        <v>58974</v>
      </c>
      <c r="C1997" s="17" t="s">
        <v>1492</v>
      </c>
      <c r="D1997" s="15" t="s">
        <v>39</v>
      </c>
      <c r="E1997" s="17" t="s">
        <v>40</v>
      </c>
      <c r="F1997" s="15" t="s">
        <v>25</v>
      </c>
      <c r="G1997" s="17" t="s">
        <v>30</v>
      </c>
      <c r="H1997" s="17" t="s">
        <v>41</v>
      </c>
      <c r="I1997" s="17" t="s">
        <v>32</v>
      </c>
      <c r="J1997" s="18">
        <v>6932.6</v>
      </c>
      <c r="K1997" s="19">
        <v>44327</v>
      </c>
      <c r="L1997" s="19">
        <v>3817</v>
      </c>
      <c r="M1997" s="20">
        <v>115.2</v>
      </c>
      <c r="N1997" s="21">
        <v>741</v>
      </c>
      <c r="O1997" s="21">
        <v>52</v>
      </c>
      <c r="P1997" s="22">
        <v>0</v>
      </c>
      <c r="Q1997" s="23">
        <v>0</v>
      </c>
      <c r="R1997" s="23">
        <v>0</v>
      </c>
      <c r="S1997" s="24">
        <v>0</v>
      </c>
      <c r="T1997" s="25">
        <v>0</v>
      </c>
      <c r="U1997" s="25">
        <v>0</v>
      </c>
      <c r="V1997" s="18">
        <v>7047.8</v>
      </c>
      <c r="W1997" s="19">
        <v>45068</v>
      </c>
      <c r="X1997" s="19">
        <v>3869</v>
      </c>
    </row>
    <row r="1998" spans="1:24" x14ac:dyDescent="0.2">
      <c r="A1998" s="15">
        <v>2022</v>
      </c>
      <c r="B1998" s="16">
        <v>58974</v>
      </c>
      <c r="C1998" s="17" t="s">
        <v>1492</v>
      </c>
      <c r="D1998" s="15" t="s">
        <v>39</v>
      </c>
      <c r="E1998" s="17" t="s">
        <v>40</v>
      </c>
      <c r="F1998" s="15" t="s">
        <v>25</v>
      </c>
      <c r="G1998" s="17" t="s">
        <v>134</v>
      </c>
      <c r="H1998" s="17" t="s">
        <v>41</v>
      </c>
      <c r="I1998" s="17" t="s">
        <v>136</v>
      </c>
      <c r="J1998" s="18">
        <v>971</v>
      </c>
      <c r="K1998" s="19">
        <v>5046</v>
      </c>
      <c r="L1998" s="19">
        <v>1116</v>
      </c>
      <c r="M1998" s="20">
        <v>1.8</v>
      </c>
      <c r="N1998" s="21">
        <v>10</v>
      </c>
      <c r="O1998" s="21">
        <v>5</v>
      </c>
      <c r="P1998" s="22" t="s">
        <v>37</v>
      </c>
      <c r="Q1998" s="23" t="s">
        <v>37</v>
      </c>
      <c r="R1998" s="23" t="s">
        <v>37</v>
      </c>
      <c r="S1998" s="24" t="s">
        <v>37</v>
      </c>
      <c r="T1998" s="25" t="s">
        <v>37</v>
      </c>
      <c r="U1998" s="25" t="s">
        <v>37</v>
      </c>
      <c r="V1998" s="18">
        <v>972.8</v>
      </c>
      <c r="W1998" s="19">
        <v>5056</v>
      </c>
      <c r="X1998" s="19">
        <v>1121</v>
      </c>
    </row>
    <row r="1999" spans="1:24" x14ac:dyDescent="0.2">
      <c r="A1999" s="15">
        <v>2022</v>
      </c>
      <c r="B1999" s="16">
        <v>58974</v>
      </c>
      <c r="C1999" s="17" t="s">
        <v>1492</v>
      </c>
      <c r="D1999" s="15" t="s">
        <v>39</v>
      </c>
      <c r="E1999" s="17" t="s">
        <v>40</v>
      </c>
      <c r="F1999" s="15" t="s">
        <v>25</v>
      </c>
      <c r="G1999" s="17" t="s">
        <v>511</v>
      </c>
      <c r="H1999" s="17" t="s">
        <v>41</v>
      </c>
      <c r="I1999" s="17" t="s">
        <v>136</v>
      </c>
      <c r="J1999" s="18">
        <v>1659.2</v>
      </c>
      <c r="K1999" s="19">
        <v>7079</v>
      </c>
      <c r="L1999" s="19">
        <v>1351</v>
      </c>
      <c r="M1999" s="20">
        <v>0</v>
      </c>
      <c r="N1999" s="21">
        <v>0</v>
      </c>
      <c r="O1999" s="21">
        <v>0</v>
      </c>
      <c r="P1999" s="22">
        <v>0</v>
      </c>
      <c r="Q1999" s="23">
        <v>0</v>
      </c>
      <c r="R1999" s="23">
        <v>0</v>
      </c>
      <c r="S1999" s="24">
        <v>0</v>
      </c>
      <c r="T1999" s="25">
        <v>0</v>
      </c>
      <c r="U1999" s="25">
        <v>0</v>
      </c>
      <c r="V1999" s="18">
        <v>1659.2</v>
      </c>
      <c r="W1999" s="19">
        <v>7079</v>
      </c>
      <c r="X1999" s="19">
        <v>1351</v>
      </c>
    </row>
    <row r="2000" spans="1:24" x14ac:dyDescent="0.2">
      <c r="A2000" s="15">
        <v>2022</v>
      </c>
      <c r="B2000" s="16">
        <v>58974</v>
      </c>
      <c r="C2000" s="17" t="s">
        <v>1492</v>
      </c>
      <c r="D2000" s="15" t="s">
        <v>39</v>
      </c>
      <c r="E2000" s="17" t="s">
        <v>40</v>
      </c>
      <c r="F2000" s="15" t="s">
        <v>25</v>
      </c>
      <c r="G2000" s="17" t="s">
        <v>122</v>
      </c>
      <c r="H2000" s="17" t="s">
        <v>41</v>
      </c>
      <c r="I2000" s="17" t="s">
        <v>32</v>
      </c>
      <c r="J2000" s="18">
        <v>7215.2</v>
      </c>
      <c r="K2000" s="19">
        <v>36302</v>
      </c>
      <c r="L2000" s="19">
        <v>3623</v>
      </c>
      <c r="M2000" s="20">
        <v>260.5</v>
      </c>
      <c r="N2000" s="21">
        <v>1161</v>
      </c>
      <c r="O2000" s="21">
        <v>79</v>
      </c>
      <c r="P2000" s="22">
        <v>0</v>
      </c>
      <c r="Q2000" s="23">
        <v>0</v>
      </c>
      <c r="R2000" s="23">
        <v>0</v>
      </c>
      <c r="S2000" s="24">
        <v>0</v>
      </c>
      <c r="T2000" s="25">
        <v>0</v>
      </c>
      <c r="U2000" s="25">
        <v>0</v>
      </c>
      <c r="V2000" s="18">
        <v>7475.7</v>
      </c>
      <c r="W2000" s="19">
        <v>37463</v>
      </c>
      <c r="X2000" s="19">
        <v>3702</v>
      </c>
    </row>
    <row r="2001" spans="1:24" x14ac:dyDescent="0.2">
      <c r="A2001" s="15">
        <v>2022</v>
      </c>
      <c r="B2001" s="16">
        <v>58974</v>
      </c>
      <c r="C2001" s="17" t="s">
        <v>1492</v>
      </c>
      <c r="D2001" s="15" t="s">
        <v>39</v>
      </c>
      <c r="E2001" s="17" t="s">
        <v>40</v>
      </c>
      <c r="F2001" s="15" t="s">
        <v>25</v>
      </c>
      <c r="G2001" s="17" t="s">
        <v>42</v>
      </c>
      <c r="H2001" s="17" t="s">
        <v>41</v>
      </c>
      <c r="I2001" s="17" t="s">
        <v>43</v>
      </c>
      <c r="J2001" s="18">
        <v>3683</v>
      </c>
      <c r="K2001" s="19">
        <v>35915</v>
      </c>
      <c r="L2001" s="19">
        <v>4442</v>
      </c>
      <c r="M2001" s="20">
        <v>131.69999999999999</v>
      </c>
      <c r="N2001" s="21">
        <v>1275</v>
      </c>
      <c r="O2001" s="21">
        <v>65</v>
      </c>
      <c r="P2001" s="22">
        <v>0</v>
      </c>
      <c r="Q2001" s="23">
        <v>0</v>
      </c>
      <c r="R2001" s="23">
        <v>0</v>
      </c>
      <c r="S2001" s="24">
        <v>0</v>
      </c>
      <c r="T2001" s="25">
        <v>0</v>
      </c>
      <c r="U2001" s="25">
        <v>0</v>
      </c>
      <c r="V2001" s="18">
        <v>3814.7</v>
      </c>
      <c r="W2001" s="19">
        <v>37190</v>
      </c>
      <c r="X2001" s="19">
        <v>4507</v>
      </c>
    </row>
    <row r="2002" spans="1:24" x14ac:dyDescent="0.2">
      <c r="A2002" s="15">
        <v>2022</v>
      </c>
      <c r="B2002" s="16">
        <v>58974</v>
      </c>
      <c r="C2002" s="17" t="s">
        <v>1492</v>
      </c>
      <c r="D2002" s="15" t="s">
        <v>39</v>
      </c>
      <c r="E2002" s="17" t="s">
        <v>40</v>
      </c>
      <c r="F2002" s="15" t="s">
        <v>25</v>
      </c>
      <c r="G2002" s="17" t="s">
        <v>161</v>
      </c>
      <c r="H2002" s="17" t="s">
        <v>41</v>
      </c>
      <c r="I2002" s="17" t="s">
        <v>32</v>
      </c>
      <c r="J2002" s="18">
        <v>1847.7</v>
      </c>
      <c r="K2002" s="19">
        <v>15781</v>
      </c>
      <c r="L2002" s="19">
        <v>1914</v>
      </c>
      <c r="M2002" s="20">
        <v>0</v>
      </c>
      <c r="N2002" s="21">
        <v>0</v>
      </c>
      <c r="O2002" s="21">
        <v>0</v>
      </c>
      <c r="P2002" s="22">
        <v>0</v>
      </c>
      <c r="Q2002" s="23">
        <v>0</v>
      </c>
      <c r="R2002" s="23">
        <v>0</v>
      </c>
      <c r="S2002" s="24">
        <v>0</v>
      </c>
      <c r="T2002" s="25">
        <v>0</v>
      </c>
      <c r="U2002" s="25">
        <v>0</v>
      </c>
      <c r="V2002" s="18">
        <v>1847.7</v>
      </c>
      <c r="W2002" s="19">
        <v>15781</v>
      </c>
      <c r="X2002" s="19">
        <v>1914</v>
      </c>
    </row>
    <row r="2003" spans="1:24" x14ac:dyDescent="0.2">
      <c r="A2003" s="15">
        <v>2022</v>
      </c>
      <c r="B2003" s="16">
        <v>58974</v>
      </c>
      <c r="C2003" s="17" t="s">
        <v>1492</v>
      </c>
      <c r="D2003" s="15" t="s">
        <v>39</v>
      </c>
      <c r="E2003" s="17" t="s">
        <v>40</v>
      </c>
      <c r="F2003" s="15" t="s">
        <v>25</v>
      </c>
      <c r="G2003" s="17" t="s">
        <v>44</v>
      </c>
      <c r="H2003" s="17" t="s">
        <v>41</v>
      </c>
      <c r="I2003" s="17" t="s">
        <v>32</v>
      </c>
      <c r="J2003" s="18">
        <v>15749.6</v>
      </c>
      <c r="K2003" s="19">
        <v>110948</v>
      </c>
      <c r="L2003" s="19">
        <v>10483</v>
      </c>
      <c r="M2003" s="20">
        <v>235.2</v>
      </c>
      <c r="N2003" s="21">
        <v>1382</v>
      </c>
      <c r="O2003" s="21">
        <v>146</v>
      </c>
      <c r="P2003" s="22">
        <v>0</v>
      </c>
      <c r="Q2003" s="23">
        <v>0</v>
      </c>
      <c r="R2003" s="23">
        <v>0</v>
      </c>
      <c r="S2003" s="24">
        <v>0</v>
      </c>
      <c r="T2003" s="25">
        <v>0</v>
      </c>
      <c r="U2003" s="25">
        <v>0</v>
      </c>
      <c r="V2003" s="18">
        <v>15984.8</v>
      </c>
      <c r="W2003" s="19">
        <v>112330</v>
      </c>
      <c r="X2003" s="19">
        <v>10629</v>
      </c>
    </row>
    <row r="2004" spans="1:24" x14ac:dyDescent="0.2">
      <c r="A2004" s="15">
        <v>2022</v>
      </c>
      <c r="B2004" s="16">
        <v>58974</v>
      </c>
      <c r="C2004" s="17" t="s">
        <v>1492</v>
      </c>
      <c r="D2004" s="15" t="s">
        <v>39</v>
      </c>
      <c r="E2004" s="17" t="s">
        <v>40</v>
      </c>
      <c r="F2004" s="15" t="s">
        <v>25</v>
      </c>
      <c r="G2004" s="17" t="s">
        <v>180</v>
      </c>
      <c r="H2004" s="17" t="s">
        <v>41</v>
      </c>
      <c r="I2004" s="17" t="s">
        <v>136</v>
      </c>
      <c r="J2004" s="18">
        <v>8114.4</v>
      </c>
      <c r="K2004" s="19">
        <v>43750</v>
      </c>
      <c r="L2004" s="19">
        <v>7633</v>
      </c>
      <c r="M2004" s="20">
        <v>22.9</v>
      </c>
      <c r="N2004" s="21">
        <v>118</v>
      </c>
      <c r="O2004" s="21">
        <v>22</v>
      </c>
      <c r="P2004" s="22">
        <v>0</v>
      </c>
      <c r="Q2004" s="23">
        <v>0</v>
      </c>
      <c r="R2004" s="23">
        <v>0</v>
      </c>
      <c r="S2004" s="24">
        <v>0</v>
      </c>
      <c r="T2004" s="25">
        <v>0</v>
      </c>
      <c r="U2004" s="25">
        <v>0</v>
      </c>
      <c r="V2004" s="18">
        <v>8137.3</v>
      </c>
      <c r="W2004" s="19">
        <v>43868</v>
      </c>
      <c r="X2004" s="19">
        <v>7655</v>
      </c>
    </row>
    <row r="2005" spans="1:24" x14ac:dyDescent="0.2">
      <c r="A2005" s="15">
        <v>2022</v>
      </c>
      <c r="B2005" s="16">
        <v>58974</v>
      </c>
      <c r="C2005" s="17" t="s">
        <v>1492</v>
      </c>
      <c r="D2005" s="15" t="s">
        <v>91</v>
      </c>
      <c r="E2005" s="17" t="s">
        <v>24</v>
      </c>
      <c r="F2005" s="15" t="s">
        <v>25</v>
      </c>
      <c r="G2005" s="17" t="s">
        <v>92</v>
      </c>
      <c r="H2005" s="17" t="s">
        <v>41</v>
      </c>
      <c r="I2005" s="17" t="s">
        <v>93</v>
      </c>
      <c r="J2005" s="18">
        <v>990.7</v>
      </c>
      <c r="K2005" s="19">
        <v>6166</v>
      </c>
      <c r="L2005" s="19">
        <v>590</v>
      </c>
      <c r="M2005" s="20">
        <v>0</v>
      </c>
      <c r="N2005" s="21">
        <v>0</v>
      </c>
      <c r="O2005" s="21">
        <v>0</v>
      </c>
      <c r="P2005" s="22">
        <v>0</v>
      </c>
      <c r="Q2005" s="23">
        <v>0</v>
      </c>
      <c r="R2005" s="23">
        <v>0</v>
      </c>
      <c r="S2005" s="24">
        <v>0</v>
      </c>
      <c r="T2005" s="25">
        <v>0</v>
      </c>
      <c r="U2005" s="25">
        <v>0</v>
      </c>
      <c r="V2005" s="18">
        <v>990.7</v>
      </c>
      <c r="W2005" s="19">
        <v>6166</v>
      </c>
      <c r="X2005" s="19">
        <v>590</v>
      </c>
    </row>
    <row r="2006" spans="1:24" x14ac:dyDescent="0.2">
      <c r="A2006" s="15">
        <v>2022</v>
      </c>
      <c r="B2006" s="16">
        <v>58978</v>
      </c>
      <c r="C2006" s="17" t="s">
        <v>1493</v>
      </c>
      <c r="D2006" s="15" t="s">
        <v>39</v>
      </c>
      <c r="E2006" s="17" t="s">
        <v>40</v>
      </c>
      <c r="F2006" s="15" t="s">
        <v>25</v>
      </c>
      <c r="G2006" s="17" t="s">
        <v>122</v>
      </c>
      <c r="H2006" s="17" t="s">
        <v>41</v>
      </c>
      <c r="I2006" s="17" t="s">
        <v>32</v>
      </c>
      <c r="J2006" s="18">
        <v>745.2</v>
      </c>
      <c r="K2006" s="19">
        <v>3232</v>
      </c>
      <c r="L2006" s="19">
        <v>468</v>
      </c>
      <c r="M2006" s="20">
        <v>7.8</v>
      </c>
      <c r="N2006" s="21">
        <v>50</v>
      </c>
      <c r="O2006" s="21">
        <v>4</v>
      </c>
      <c r="P2006" s="22">
        <v>0</v>
      </c>
      <c r="Q2006" s="23">
        <v>0</v>
      </c>
      <c r="R2006" s="23">
        <v>0</v>
      </c>
      <c r="S2006" s="24">
        <v>0</v>
      </c>
      <c r="T2006" s="25">
        <v>0</v>
      </c>
      <c r="U2006" s="25">
        <v>0</v>
      </c>
      <c r="V2006" s="18">
        <v>753</v>
      </c>
      <c r="W2006" s="19">
        <v>3282</v>
      </c>
      <c r="X2006" s="19">
        <v>472</v>
      </c>
    </row>
    <row r="2007" spans="1:24" x14ac:dyDescent="0.2">
      <c r="A2007" s="15">
        <v>2022</v>
      </c>
      <c r="B2007" s="16">
        <v>59012</v>
      </c>
      <c r="C2007" s="17" t="s">
        <v>1494</v>
      </c>
      <c r="D2007" s="15" t="s">
        <v>39</v>
      </c>
      <c r="E2007" s="17" t="s">
        <v>40</v>
      </c>
      <c r="F2007" s="15" t="s">
        <v>25</v>
      </c>
      <c r="G2007" s="17" t="s">
        <v>511</v>
      </c>
      <c r="H2007" s="17" t="s">
        <v>41</v>
      </c>
      <c r="I2007" s="17" t="s">
        <v>136</v>
      </c>
      <c r="J2007" s="18">
        <v>600</v>
      </c>
      <c r="K2007" s="19">
        <v>2656</v>
      </c>
      <c r="L2007" s="19">
        <v>410</v>
      </c>
      <c r="M2007" s="20">
        <v>736</v>
      </c>
      <c r="N2007" s="21">
        <v>4582</v>
      </c>
      <c r="O2007" s="21">
        <v>88</v>
      </c>
      <c r="P2007" s="22">
        <v>0</v>
      </c>
      <c r="Q2007" s="23">
        <v>0</v>
      </c>
      <c r="R2007" s="23">
        <v>0</v>
      </c>
      <c r="S2007" s="24">
        <v>0</v>
      </c>
      <c r="T2007" s="25">
        <v>0</v>
      </c>
      <c r="U2007" s="25">
        <v>0</v>
      </c>
      <c r="V2007" s="18">
        <v>1336</v>
      </c>
      <c r="W2007" s="19">
        <v>7238</v>
      </c>
      <c r="X2007" s="19">
        <v>498</v>
      </c>
    </row>
    <row r="2008" spans="1:24" x14ac:dyDescent="0.2">
      <c r="A2008" s="15">
        <v>2022</v>
      </c>
      <c r="B2008" s="16">
        <v>59013</v>
      </c>
      <c r="C2008" s="17" t="s">
        <v>1495</v>
      </c>
      <c r="D2008" s="15" t="s">
        <v>23</v>
      </c>
      <c r="E2008" s="17" t="s">
        <v>24</v>
      </c>
      <c r="F2008" s="15" t="s">
        <v>25</v>
      </c>
      <c r="G2008" s="17" t="s">
        <v>89</v>
      </c>
      <c r="H2008" s="17" t="s">
        <v>153</v>
      </c>
      <c r="I2008" s="17" t="s">
        <v>154</v>
      </c>
      <c r="J2008" s="18">
        <v>27669</v>
      </c>
      <c r="K2008" s="19">
        <v>229986</v>
      </c>
      <c r="L2008" s="19">
        <v>18047</v>
      </c>
      <c r="M2008" s="20">
        <v>8214.7999999999993</v>
      </c>
      <c r="N2008" s="21">
        <v>68850</v>
      </c>
      <c r="O2008" s="21">
        <v>2685</v>
      </c>
      <c r="P2008" s="22">
        <v>5814.5</v>
      </c>
      <c r="Q2008" s="23">
        <v>95574</v>
      </c>
      <c r="R2008" s="23">
        <v>21</v>
      </c>
      <c r="S2008" s="24" t="s">
        <v>37</v>
      </c>
      <c r="T2008" s="25" t="s">
        <v>37</v>
      </c>
      <c r="U2008" s="25" t="s">
        <v>37</v>
      </c>
      <c r="V2008" s="18">
        <v>41698.300000000003</v>
      </c>
      <c r="W2008" s="19">
        <v>394410</v>
      </c>
      <c r="X2008" s="19">
        <v>20753</v>
      </c>
    </row>
    <row r="2009" spans="1:24" x14ac:dyDescent="0.2">
      <c r="A2009" s="15">
        <v>2022</v>
      </c>
      <c r="B2009" s="16">
        <v>59052</v>
      </c>
      <c r="C2009" s="17" t="s">
        <v>1496</v>
      </c>
      <c r="D2009" s="15" t="s">
        <v>39</v>
      </c>
      <c r="E2009" s="17" t="s">
        <v>40</v>
      </c>
      <c r="F2009" s="15" t="s">
        <v>25</v>
      </c>
      <c r="G2009" s="17" t="s">
        <v>203</v>
      </c>
      <c r="H2009" s="17" t="s">
        <v>41</v>
      </c>
      <c r="I2009" s="17" t="s">
        <v>136</v>
      </c>
      <c r="J2009" s="18">
        <v>13.1</v>
      </c>
      <c r="K2009" s="19">
        <v>120</v>
      </c>
      <c r="L2009" s="19">
        <v>13</v>
      </c>
      <c r="M2009" s="20">
        <v>11.5</v>
      </c>
      <c r="N2009" s="21">
        <v>98</v>
      </c>
      <c r="O2009" s="21">
        <v>2</v>
      </c>
      <c r="P2009" s="22">
        <v>0</v>
      </c>
      <c r="Q2009" s="23">
        <v>0</v>
      </c>
      <c r="R2009" s="23">
        <v>0</v>
      </c>
      <c r="S2009" s="24">
        <v>0</v>
      </c>
      <c r="T2009" s="25">
        <v>0</v>
      </c>
      <c r="U2009" s="25">
        <v>0</v>
      </c>
      <c r="V2009" s="18">
        <v>24.6</v>
      </c>
      <c r="W2009" s="19">
        <v>218</v>
      </c>
      <c r="X2009" s="19">
        <v>15</v>
      </c>
    </row>
    <row r="2010" spans="1:24" x14ac:dyDescent="0.2">
      <c r="A2010" s="15">
        <v>2022</v>
      </c>
      <c r="B2010" s="16">
        <v>59052</v>
      </c>
      <c r="C2010" s="17" t="s">
        <v>1496</v>
      </c>
      <c r="D2010" s="15" t="s">
        <v>39</v>
      </c>
      <c r="E2010" s="17" t="s">
        <v>40</v>
      </c>
      <c r="F2010" s="15" t="s">
        <v>25</v>
      </c>
      <c r="G2010" s="17" t="s">
        <v>30</v>
      </c>
      <c r="H2010" s="17" t="s">
        <v>41</v>
      </c>
      <c r="I2010" s="17" t="s">
        <v>32</v>
      </c>
      <c r="J2010" s="18">
        <v>16.399999999999999</v>
      </c>
      <c r="K2010" s="19">
        <v>221</v>
      </c>
      <c r="L2010" s="19">
        <v>9</v>
      </c>
      <c r="M2010" s="20">
        <v>0</v>
      </c>
      <c r="N2010" s="21">
        <v>0</v>
      </c>
      <c r="O2010" s="21">
        <v>0</v>
      </c>
      <c r="P2010" s="22">
        <v>0</v>
      </c>
      <c r="Q2010" s="23">
        <v>0</v>
      </c>
      <c r="R2010" s="23">
        <v>0</v>
      </c>
      <c r="S2010" s="24">
        <v>0</v>
      </c>
      <c r="T2010" s="25">
        <v>0</v>
      </c>
      <c r="U2010" s="25">
        <v>0</v>
      </c>
      <c r="V2010" s="18">
        <v>16.399999999999999</v>
      </c>
      <c r="W2010" s="19">
        <v>221</v>
      </c>
      <c r="X2010" s="19">
        <v>9</v>
      </c>
    </row>
    <row r="2011" spans="1:24" x14ac:dyDescent="0.2">
      <c r="A2011" s="15">
        <v>2022</v>
      </c>
      <c r="B2011" s="16">
        <v>59052</v>
      </c>
      <c r="C2011" s="17" t="s">
        <v>1496</v>
      </c>
      <c r="D2011" s="15" t="s">
        <v>39</v>
      </c>
      <c r="E2011" s="17" t="s">
        <v>40</v>
      </c>
      <c r="F2011" s="15" t="s">
        <v>25</v>
      </c>
      <c r="G2011" s="17" t="s">
        <v>122</v>
      </c>
      <c r="H2011" s="17" t="s">
        <v>41</v>
      </c>
      <c r="I2011" s="17" t="s">
        <v>32</v>
      </c>
      <c r="J2011" s="18">
        <v>1087.5999999999999</v>
      </c>
      <c r="K2011" s="19">
        <v>4875</v>
      </c>
      <c r="L2011" s="19">
        <v>520</v>
      </c>
      <c r="M2011" s="20">
        <v>5427.2</v>
      </c>
      <c r="N2011" s="21">
        <v>45976</v>
      </c>
      <c r="O2011" s="21">
        <v>364</v>
      </c>
      <c r="P2011" s="22">
        <v>0</v>
      </c>
      <c r="Q2011" s="23">
        <v>0</v>
      </c>
      <c r="R2011" s="23">
        <v>0</v>
      </c>
      <c r="S2011" s="24">
        <v>0</v>
      </c>
      <c r="T2011" s="25">
        <v>0</v>
      </c>
      <c r="U2011" s="25">
        <v>0</v>
      </c>
      <c r="V2011" s="18">
        <v>6514.8</v>
      </c>
      <c r="W2011" s="19">
        <v>50851</v>
      </c>
      <c r="X2011" s="19">
        <v>884</v>
      </c>
    </row>
    <row r="2012" spans="1:24" x14ac:dyDescent="0.2">
      <c r="A2012" s="15">
        <v>2022</v>
      </c>
      <c r="B2012" s="16">
        <v>59052</v>
      </c>
      <c r="C2012" s="17" t="s">
        <v>1496</v>
      </c>
      <c r="D2012" s="15" t="s">
        <v>39</v>
      </c>
      <c r="E2012" s="17" t="s">
        <v>40</v>
      </c>
      <c r="F2012" s="15" t="s">
        <v>25</v>
      </c>
      <c r="G2012" s="17" t="s">
        <v>42</v>
      </c>
      <c r="H2012" s="17" t="s">
        <v>41</v>
      </c>
      <c r="I2012" s="17" t="s">
        <v>43</v>
      </c>
      <c r="J2012" s="18">
        <v>693.9</v>
      </c>
      <c r="K2012" s="19">
        <v>5078</v>
      </c>
      <c r="L2012" s="19">
        <v>721</v>
      </c>
      <c r="M2012" s="20">
        <v>5267.5</v>
      </c>
      <c r="N2012" s="21">
        <v>45069</v>
      </c>
      <c r="O2012" s="21">
        <v>998</v>
      </c>
      <c r="P2012" s="22">
        <v>0</v>
      </c>
      <c r="Q2012" s="23">
        <v>0</v>
      </c>
      <c r="R2012" s="23">
        <v>0</v>
      </c>
      <c r="S2012" s="24">
        <v>0</v>
      </c>
      <c r="T2012" s="25">
        <v>0</v>
      </c>
      <c r="U2012" s="25">
        <v>0</v>
      </c>
      <c r="V2012" s="18">
        <v>5961.4</v>
      </c>
      <c r="W2012" s="19">
        <v>50147</v>
      </c>
      <c r="X2012" s="19">
        <v>1719</v>
      </c>
    </row>
    <row r="2013" spans="1:24" x14ac:dyDescent="0.2">
      <c r="A2013" s="15">
        <v>2022</v>
      </c>
      <c r="B2013" s="16">
        <v>59052</v>
      </c>
      <c r="C2013" s="17" t="s">
        <v>1496</v>
      </c>
      <c r="D2013" s="15" t="s">
        <v>39</v>
      </c>
      <c r="E2013" s="17" t="s">
        <v>40</v>
      </c>
      <c r="F2013" s="15" t="s">
        <v>25</v>
      </c>
      <c r="G2013" s="17" t="s">
        <v>161</v>
      </c>
      <c r="H2013" s="17" t="s">
        <v>41</v>
      </c>
      <c r="I2013" s="17" t="s">
        <v>32</v>
      </c>
      <c r="J2013" s="18">
        <v>3.2</v>
      </c>
      <c r="K2013" s="19">
        <v>43</v>
      </c>
      <c r="L2013" s="19">
        <v>5</v>
      </c>
      <c r="M2013" s="20">
        <v>16.899999999999999</v>
      </c>
      <c r="N2013" s="21">
        <v>180</v>
      </c>
      <c r="O2013" s="21">
        <v>13</v>
      </c>
      <c r="P2013" s="22">
        <v>0</v>
      </c>
      <c r="Q2013" s="23">
        <v>0</v>
      </c>
      <c r="R2013" s="23">
        <v>0</v>
      </c>
      <c r="S2013" s="24">
        <v>0</v>
      </c>
      <c r="T2013" s="25">
        <v>0</v>
      </c>
      <c r="U2013" s="25">
        <v>0</v>
      </c>
      <c r="V2013" s="18">
        <v>20.100000000000001</v>
      </c>
      <c r="W2013" s="19">
        <v>223</v>
      </c>
      <c r="X2013" s="19">
        <v>18</v>
      </c>
    </row>
    <row r="2014" spans="1:24" x14ac:dyDescent="0.2">
      <c r="A2014" s="15">
        <v>2022</v>
      </c>
      <c r="B2014" s="16">
        <v>59052</v>
      </c>
      <c r="C2014" s="17" t="s">
        <v>1496</v>
      </c>
      <c r="D2014" s="15" t="s">
        <v>39</v>
      </c>
      <c r="E2014" s="17" t="s">
        <v>40</v>
      </c>
      <c r="F2014" s="15" t="s">
        <v>25</v>
      </c>
      <c r="G2014" s="17" t="s">
        <v>44</v>
      </c>
      <c r="H2014" s="17" t="s">
        <v>41</v>
      </c>
      <c r="I2014" s="17" t="s">
        <v>32</v>
      </c>
      <c r="J2014" s="18">
        <v>821.6</v>
      </c>
      <c r="K2014" s="19">
        <v>6915</v>
      </c>
      <c r="L2014" s="19">
        <v>518</v>
      </c>
      <c r="M2014" s="20">
        <v>359.4</v>
      </c>
      <c r="N2014" s="21">
        <v>3834</v>
      </c>
      <c r="O2014" s="21">
        <v>84</v>
      </c>
      <c r="P2014" s="22">
        <v>0</v>
      </c>
      <c r="Q2014" s="23">
        <v>0</v>
      </c>
      <c r="R2014" s="23">
        <v>0</v>
      </c>
      <c r="S2014" s="24">
        <v>0</v>
      </c>
      <c r="T2014" s="25">
        <v>0</v>
      </c>
      <c r="U2014" s="25">
        <v>0</v>
      </c>
      <c r="V2014" s="18">
        <v>1181</v>
      </c>
      <c r="W2014" s="19">
        <v>10749</v>
      </c>
      <c r="X2014" s="19">
        <v>602</v>
      </c>
    </row>
    <row r="2015" spans="1:24" x14ac:dyDescent="0.2">
      <c r="A2015" s="15">
        <v>2022</v>
      </c>
      <c r="B2015" s="16">
        <v>59053</v>
      </c>
      <c r="C2015" s="17" t="s">
        <v>1497</v>
      </c>
      <c r="D2015" s="15" t="s">
        <v>39</v>
      </c>
      <c r="E2015" s="17" t="s">
        <v>40</v>
      </c>
      <c r="F2015" s="15" t="s">
        <v>25</v>
      </c>
      <c r="G2015" s="17" t="s">
        <v>42</v>
      </c>
      <c r="H2015" s="17" t="s">
        <v>41</v>
      </c>
      <c r="I2015" s="17" t="s">
        <v>43</v>
      </c>
      <c r="J2015" s="18">
        <v>3530</v>
      </c>
      <c r="K2015" s="19">
        <v>19069</v>
      </c>
      <c r="L2015" s="19">
        <v>3450</v>
      </c>
      <c r="M2015" s="20">
        <v>92</v>
      </c>
      <c r="N2015" s="21">
        <v>437</v>
      </c>
      <c r="O2015" s="21">
        <v>22</v>
      </c>
      <c r="P2015" s="22">
        <v>0</v>
      </c>
      <c r="Q2015" s="23">
        <v>0</v>
      </c>
      <c r="R2015" s="23">
        <v>0</v>
      </c>
      <c r="S2015" s="24">
        <v>0</v>
      </c>
      <c r="T2015" s="25">
        <v>0</v>
      </c>
      <c r="U2015" s="25">
        <v>0</v>
      </c>
      <c r="V2015" s="18">
        <v>3622</v>
      </c>
      <c r="W2015" s="19">
        <v>19506</v>
      </c>
      <c r="X2015" s="19">
        <v>3472</v>
      </c>
    </row>
    <row r="2016" spans="1:24" x14ac:dyDescent="0.2">
      <c r="A2016" s="15">
        <v>2022</v>
      </c>
      <c r="B2016" s="16">
        <v>59054</v>
      </c>
      <c r="C2016" s="17" t="s">
        <v>1498</v>
      </c>
      <c r="D2016" s="15" t="s">
        <v>39</v>
      </c>
      <c r="E2016" s="17" t="s">
        <v>40</v>
      </c>
      <c r="F2016" s="15" t="s">
        <v>25</v>
      </c>
      <c r="G2016" s="17" t="s">
        <v>201</v>
      </c>
      <c r="H2016" s="17" t="s">
        <v>41</v>
      </c>
      <c r="I2016" s="17" t="s">
        <v>136</v>
      </c>
      <c r="J2016" s="18">
        <v>0</v>
      </c>
      <c r="K2016" s="19">
        <v>0</v>
      </c>
      <c r="L2016" s="19">
        <v>0</v>
      </c>
      <c r="M2016" s="20">
        <v>7213.7</v>
      </c>
      <c r="N2016" s="21">
        <v>41464</v>
      </c>
      <c r="O2016" s="21">
        <v>1378</v>
      </c>
      <c r="P2016" s="22">
        <v>0</v>
      </c>
      <c r="Q2016" s="23">
        <v>0</v>
      </c>
      <c r="R2016" s="23">
        <v>0</v>
      </c>
      <c r="S2016" s="24">
        <v>0</v>
      </c>
      <c r="T2016" s="25">
        <v>0</v>
      </c>
      <c r="U2016" s="25">
        <v>0</v>
      </c>
      <c r="V2016" s="18">
        <v>7213.7</v>
      </c>
      <c r="W2016" s="19">
        <v>41464</v>
      </c>
      <c r="X2016" s="19">
        <v>1378</v>
      </c>
    </row>
    <row r="2017" spans="1:24" x14ac:dyDescent="0.2">
      <c r="A2017" s="15">
        <v>2022</v>
      </c>
      <c r="B2017" s="16">
        <v>59054</v>
      </c>
      <c r="C2017" s="17" t="s">
        <v>1498</v>
      </c>
      <c r="D2017" s="15" t="s">
        <v>39</v>
      </c>
      <c r="E2017" s="17" t="s">
        <v>40</v>
      </c>
      <c r="F2017" s="15" t="s">
        <v>25</v>
      </c>
      <c r="G2017" s="17" t="s">
        <v>510</v>
      </c>
      <c r="H2017" s="17" t="s">
        <v>41</v>
      </c>
      <c r="I2017" s="17" t="s">
        <v>32</v>
      </c>
      <c r="J2017" s="18">
        <v>324.10000000000002</v>
      </c>
      <c r="K2017" s="19">
        <v>1724</v>
      </c>
      <c r="L2017" s="19">
        <v>210</v>
      </c>
      <c r="M2017" s="20">
        <v>78.2</v>
      </c>
      <c r="N2017" s="21">
        <v>627</v>
      </c>
      <c r="O2017" s="21">
        <v>9</v>
      </c>
      <c r="P2017" s="22">
        <v>0</v>
      </c>
      <c r="Q2017" s="23">
        <v>0</v>
      </c>
      <c r="R2017" s="23">
        <v>0</v>
      </c>
      <c r="S2017" s="24">
        <v>0</v>
      </c>
      <c r="T2017" s="25">
        <v>0</v>
      </c>
      <c r="U2017" s="25">
        <v>0</v>
      </c>
      <c r="V2017" s="18">
        <v>402.3</v>
      </c>
      <c r="W2017" s="19">
        <v>2351</v>
      </c>
      <c r="X2017" s="19">
        <v>219</v>
      </c>
    </row>
    <row r="2018" spans="1:24" x14ac:dyDescent="0.2">
      <c r="A2018" s="15">
        <v>2022</v>
      </c>
      <c r="B2018" s="16">
        <v>59054</v>
      </c>
      <c r="C2018" s="17" t="s">
        <v>1498</v>
      </c>
      <c r="D2018" s="15" t="s">
        <v>39</v>
      </c>
      <c r="E2018" s="17" t="s">
        <v>40</v>
      </c>
      <c r="F2018" s="15" t="s">
        <v>25</v>
      </c>
      <c r="G2018" s="17" t="s">
        <v>124</v>
      </c>
      <c r="H2018" s="17" t="s">
        <v>41</v>
      </c>
      <c r="I2018" s="17" t="s">
        <v>32</v>
      </c>
      <c r="J2018" s="18">
        <v>24575.3</v>
      </c>
      <c r="K2018" s="19">
        <v>292573</v>
      </c>
      <c r="L2018" s="19">
        <v>38981</v>
      </c>
      <c r="M2018" s="20">
        <v>6189.5</v>
      </c>
      <c r="N2018" s="21">
        <v>66700</v>
      </c>
      <c r="O2018" s="21">
        <v>1407</v>
      </c>
      <c r="P2018" s="22">
        <v>0</v>
      </c>
      <c r="Q2018" s="23">
        <v>0</v>
      </c>
      <c r="R2018" s="23">
        <v>0</v>
      </c>
      <c r="S2018" s="24">
        <v>0</v>
      </c>
      <c r="T2018" s="25">
        <v>0</v>
      </c>
      <c r="U2018" s="25">
        <v>0</v>
      </c>
      <c r="V2018" s="18">
        <v>30764.799999999999</v>
      </c>
      <c r="W2018" s="19">
        <v>359273</v>
      </c>
      <c r="X2018" s="19">
        <v>40388</v>
      </c>
    </row>
    <row r="2019" spans="1:24" x14ac:dyDescent="0.2">
      <c r="A2019" s="15">
        <v>2022</v>
      </c>
      <c r="B2019" s="16">
        <v>59054</v>
      </c>
      <c r="C2019" s="17" t="s">
        <v>1498</v>
      </c>
      <c r="D2019" s="15" t="s">
        <v>39</v>
      </c>
      <c r="E2019" s="17" t="s">
        <v>40</v>
      </c>
      <c r="F2019" s="15" t="s">
        <v>25</v>
      </c>
      <c r="G2019" s="17" t="s">
        <v>203</v>
      </c>
      <c r="H2019" s="17" t="s">
        <v>41</v>
      </c>
      <c r="I2019" s="17" t="s">
        <v>136</v>
      </c>
      <c r="J2019" s="18">
        <v>10200.9</v>
      </c>
      <c r="K2019" s="19">
        <v>47605</v>
      </c>
      <c r="L2019" s="19">
        <v>7584</v>
      </c>
      <c r="M2019" s="20">
        <v>230.8</v>
      </c>
      <c r="N2019" s="21">
        <v>1709</v>
      </c>
      <c r="O2019" s="21">
        <v>107</v>
      </c>
      <c r="P2019" s="22">
        <v>0</v>
      </c>
      <c r="Q2019" s="23">
        <v>0</v>
      </c>
      <c r="R2019" s="23">
        <v>0</v>
      </c>
      <c r="S2019" s="24">
        <v>0</v>
      </c>
      <c r="T2019" s="25">
        <v>0</v>
      </c>
      <c r="U2019" s="25">
        <v>0</v>
      </c>
      <c r="V2019" s="18">
        <v>10431.700000000001</v>
      </c>
      <c r="W2019" s="19">
        <v>49314</v>
      </c>
      <c r="X2019" s="19">
        <v>7691</v>
      </c>
    </row>
    <row r="2020" spans="1:24" x14ac:dyDescent="0.2">
      <c r="A2020" s="15">
        <v>2022</v>
      </c>
      <c r="B2020" s="16">
        <v>59054</v>
      </c>
      <c r="C2020" s="17" t="s">
        <v>1498</v>
      </c>
      <c r="D2020" s="15" t="s">
        <v>39</v>
      </c>
      <c r="E2020" s="17" t="s">
        <v>40</v>
      </c>
      <c r="F2020" s="15" t="s">
        <v>25</v>
      </c>
      <c r="G2020" s="17" t="s">
        <v>30</v>
      </c>
      <c r="H2020" s="17" t="s">
        <v>41</v>
      </c>
      <c r="I2020" s="17" t="s">
        <v>32</v>
      </c>
      <c r="J2020" s="18">
        <v>4599.2</v>
      </c>
      <c r="K2020" s="19">
        <v>26304</v>
      </c>
      <c r="L2020" s="19">
        <v>2309</v>
      </c>
      <c r="M2020" s="20">
        <v>2651.2</v>
      </c>
      <c r="N2020" s="21">
        <v>19793</v>
      </c>
      <c r="O2020" s="21">
        <v>365</v>
      </c>
      <c r="P2020" s="22">
        <v>0</v>
      </c>
      <c r="Q2020" s="23">
        <v>0</v>
      </c>
      <c r="R2020" s="23">
        <v>0</v>
      </c>
      <c r="S2020" s="24">
        <v>0</v>
      </c>
      <c r="T2020" s="25">
        <v>0</v>
      </c>
      <c r="U2020" s="25">
        <v>0</v>
      </c>
      <c r="V2020" s="18">
        <v>7250.4</v>
      </c>
      <c r="W2020" s="19">
        <v>46097</v>
      </c>
      <c r="X2020" s="19">
        <v>2674</v>
      </c>
    </row>
    <row r="2021" spans="1:24" x14ac:dyDescent="0.2">
      <c r="A2021" s="15">
        <v>2022</v>
      </c>
      <c r="B2021" s="16">
        <v>59054</v>
      </c>
      <c r="C2021" s="17" t="s">
        <v>1498</v>
      </c>
      <c r="D2021" s="15" t="s">
        <v>39</v>
      </c>
      <c r="E2021" s="17" t="s">
        <v>40</v>
      </c>
      <c r="F2021" s="15" t="s">
        <v>25</v>
      </c>
      <c r="G2021" s="17" t="s">
        <v>122</v>
      </c>
      <c r="H2021" s="17" t="s">
        <v>41</v>
      </c>
      <c r="I2021" s="17" t="s">
        <v>32</v>
      </c>
      <c r="J2021" s="18">
        <v>1090.9000000000001</v>
      </c>
      <c r="K2021" s="19">
        <v>6517</v>
      </c>
      <c r="L2021" s="19">
        <v>613</v>
      </c>
      <c r="M2021" s="20">
        <v>778.9</v>
      </c>
      <c r="N2021" s="21">
        <v>4725</v>
      </c>
      <c r="O2021" s="21">
        <v>156</v>
      </c>
      <c r="P2021" s="22">
        <v>0</v>
      </c>
      <c r="Q2021" s="23">
        <v>0</v>
      </c>
      <c r="R2021" s="23">
        <v>0</v>
      </c>
      <c r="S2021" s="24">
        <v>0</v>
      </c>
      <c r="T2021" s="25">
        <v>0</v>
      </c>
      <c r="U2021" s="25">
        <v>0</v>
      </c>
      <c r="V2021" s="18">
        <v>1869.8</v>
      </c>
      <c r="W2021" s="19">
        <v>11242</v>
      </c>
      <c r="X2021" s="19">
        <v>769</v>
      </c>
    </row>
    <row r="2022" spans="1:24" x14ac:dyDescent="0.2">
      <c r="A2022" s="15">
        <v>2022</v>
      </c>
      <c r="B2022" s="16">
        <v>59054</v>
      </c>
      <c r="C2022" s="17" t="s">
        <v>1498</v>
      </c>
      <c r="D2022" s="15" t="s">
        <v>39</v>
      </c>
      <c r="E2022" s="17" t="s">
        <v>40</v>
      </c>
      <c r="F2022" s="15" t="s">
        <v>25</v>
      </c>
      <c r="G2022" s="17" t="s">
        <v>42</v>
      </c>
      <c r="H2022" s="17" t="s">
        <v>41</v>
      </c>
      <c r="I2022" s="17" t="s">
        <v>43</v>
      </c>
      <c r="J2022" s="18">
        <v>14309</v>
      </c>
      <c r="K2022" s="19">
        <v>91905</v>
      </c>
      <c r="L2022" s="19">
        <v>12929</v>
      </c>
      <c r="M2022" s="20">
        <v>3618.6</v>
      </c>
      <c r="N2022" s="21">
        <v>42624</v>
      </c>
      <c r="O2022" s="21">
        <v>1146</v>
      </c>
      <c r="P2022" s="22">
        <v>0</v>
      </c>
      <c r="Q2022" s="23">
        <v>0</v>
      </c>
      <c r="R2022" s="23">
        <v>0</v>
      </c>
      <c r="S2022" s="24">
        <v>0</v>
      </c>
      <c r="T2022" s="25">
        <v>0</v>
      </c>
      <c r="U2022" s="25">
        <v>0</v>
      </c>
      <c r="V2022" s="18">
        <v>17927.599999999999</v>
      </c>
      <c r="W2022" s="19">
        <v>134529</v>
      </c>
      <c r="X2022" s="19">
        <v>14075</v>
      </c>
    </row>
    <row r="2023" spans="1:24" x14ac:dyDescent="0.2">
      <c r="A2023" s="15">
        <v>2022</v>
      </c>
      <c r="B2023" s="16">
        <v>59054</v>
      </c>
      <c r="C2023" s="17" t="s">
        <v>1498</v>
      </c>
      <c r="D2023" s="15" t="s">
        <v>39</v>
      </c>
      <c r="E2023" s="17" t="s">
        <v>40</v>
      </c>
      <c r="F2023" s="15" t="s">
        <v>25</v>
      </c>
      <c r="G2023" s="17" t="s">
        <v>161</v>
      </c>
      <c r="H2023" s="17" t="s">
        <v>41</v>
      </c>
      <c r="I2023" s="17" t="s">
        <v>32</v>
      </c>
      <c r="J2023" s="18">
        <v>10789</v>
      </c>
      <c r="K2023" s="19">
        <v>85322</v>
      </c>
      <c r="L2023" s="19">
        <v>7550</v>
      </c>
      <c r="M2023" s="20">
        <v>6621.9</v>
      </c>
      <c r="N2023" s="21">
        <v>57055</v>
      </c>
      <c r="O2023" s="21">
        <v>1862</v>
      </c>
      <c r="P2023" s="22">
        <v>0</v>
      </c>
      <c r="Q2023" s="23">
        <v>0</v>
      </c>
      <c r="R2023" s="23">
        <v>0</v>
      </c>
      <c r="S2023" s="24">
        <v>0</v>
      </c>
      <c r="T2023" s="25">
        <v>0</v>
      </c>
      <c r="U2023" s="25">
        <v>0</v>
      </c>
      <c r="V2023" s="18">
        <v>17410.900000000001</v>
      </c>
      <c r="W2023" s="19">
        <v>142377</v>
      </c>
      <c r="X2023" s="19">
        <v>9412</v>
      </c>
    </row>
    <row r="2024" spans="1:24" x14ac:dyDescent="0.2">
      <c r="A2024" s="15">
        <v>2022</v>
      </c>
      <c r="B2024" s="16">
        <v>59054</v>
      </c>
      <c r="C2024" s="17" t="s">
        <v>1498</v>
      </c>
      <c r="D2024" s="15" t="s">
        <v>39</v>
      </c>
      <c r="E2024" s="17" t="s">
        <v>40</v>
      </c>
      <c r="F2024" s="15" t="s">
        <v>25</v>
      </c>
      <c r="G2024" s="17" t="s">
        <v>44</v>
      </c>
      <c r="H2024" s="17" t="s">
        <v>41</v>
      </c>
      <c r="I2024" s="17" t="s">
        <v>32</v>
      </c>
      <c r="J2024" s="18">
        <v>17272.900000000001</v>
      </c>
      <c r="K2024" s="19">
        <v>135967</v>
      </c>
      <c r="L2024" s="19">
        <v>11941</v>
      </c>
      <c r="M2024" s="20">
        <v>7028.2</v>
      </c>
      <c r="N2024" s="21">
        <v>53658</v>
      </c>
      <c r="O2024" s="21">
        <v>2276</v>
      </c>
      <c r="P2024" s="22">
        <v>0</v>
      </c>
      <c r="Q2024" s="23">
        <v>0</v>
      </c>
      <c r="R2024" s="23">
        <v>0</v>
      </c>
      <c r="S2024" s="24">
        <v>0</v>
      </c>
      <c r="T2024" s="25">
        <v>0</v>
      </c>
      <c r="U2024" s="25">
        <v>0</v>
      </c>
      <c r="V2024" s="18">
        <v>24301.1</v>
      </c>
      <c r="W2024" s="19">
        <v>189625</v>
      </c>
      <c r="X2024" s="19">
        <v>14217</v>
      </c>
    </row>
    <row r="2025" spans="1:24" x14ac:dyDescent="0.2">
      <c r="A2025" s="15">
        <v>2022</v>
      </c>
      <c r="B2025" s="16">
        <v>59055</v>
      </c>
      <c r="C2025" s="17" t="s">
        <v>1499</v>
      </c>
      <c r="D2025" s="15" t="s">
        <v>39</v>
      </c>
      <c r="E2025" s="17" t="s">
        <v>40</v>
      </c>
      <c r="F2025" s="15" t="s">
        <v>25</v>
      </c>
      <c r="G2025" s="17" t="s">
        <v>201</v>
      </c>
      <c r="H2025" s="17" t="s">
        <v>41</v>
      </c>
      <c r="I2025" s="17" t="s">
        <v>136</v>
      </c>
      <c r="J2025" s="18">
        <v>320</v>
      </c>
      <c r="K2025" s="19">
        <v>2128</v>
      </c>
      <c r="L2025" s="19">
        <v>1085</v>
      </c>
      <c r="M2025" s="20">
        <v>0</v>
      </c>
      <c r="N2025" s="21">
        <v>0</v>
      </c>
      <c r="O2025" s="21">
        <v>0</v>
      </c>
      <c r="P2025" s="22">
        <v>0</v>
      </c>
      <c r="Q2025" s="23">
        <v>0</v>
      </c>
      <c r="R2025" s="23">
        <v>0</v>
      </c>
      <c r="S2025" s="24">
        <v>0</v>
      </c>
      <c r="T2025" s="25">
        <v>0</v>
      </c>
      <c r="U2025" s="25">
        <v>0</v>
      </c>
      <c r="V2025" s="18">
        <v>320</v>
      </c>
      <c r="W2025" s="19">
        <v>2128</v>
      </c>
      <c r="X2025" s="19">
        <v>1085</v>
      </c>
    </row>
    <row r="2026" spans="1:24" x14ac:dyDescent="0.2">
      <c r="A2026" s="15">
        <v>2022</v>
      </c>
      <c r="B2026" s="16">
        <v>59055</v>
      </c>
      <c r="C2026" s="17" t="s">
        <v>1499</v>
      </c>
      <c r="D2026" s="15" t="s">
        <v>39</v>
      </c>
      <c r="E2026" s="17" t="s">
        <v>40</v>
      </c>
      <c r="F2026" s="15" t="s">
        <v>25</v>
      </c>
      <c r="G2026" s="17" t="s">
        <v>122</v>
      </c>
      <c r="H2026" s="17" t="s">
        <v>41</v>
      </c>
      <c r="I2026" s="17" t="s">
        <v>32</v>
      </c>
      <c r="J2026" s="18">
        <v>1127</v>
      </c>
      <c r="K2026" s="19">
        <v>8219</v>
      </c>
      <c r="L2026" s="19">
        <v>1053</v>
      </c>
      <c r="M2026" s="20">
        <v>0</v>
      </c>
      <c r="N2026" s="21">
        <v>0</v>
      </c>
      <c r="O2026" s="21">
        <v>0</v>
      </c>
      <c r="P2026" s="22">
        <v>0</v>
      </c>
      <c r="Q2026" s="23">
        <v>0</v>
      </c>
      <c r="R2026" s="23">
        <v>0</v>
      </c>
      <c r="S2026" s="24">
        <v>0</v>
      </c>
      <c r="T2026" s="25">
        <v>0</v>
      </c>
      <c r="U2026" s="25">
        <v>0</v>
      </c>
      <c r="V2026" s="18">
        <v>1127</v>
      </c>
      <c r="W2026" s="19">
        <v>8219</v>
      </c>
      <c r="X2026" s="19">
        <v>1053</v>
      </c>
    </row>
    <row r="2027" spans="1:24" x14ac:dyDescent="0.2">
      <c r="A2027" s="15">
        <v>2022</v>
      </c>
      <c r="B2027" s="16">
        <v>59055</v>
      </c>
      <c r="C2027" s="17" t="s">
        <v>1499</v>
      </c>
      <c r="D2027" s="15" t="s">
        <v>39</v>
      </c>
      <c r="E2027" s="17" t="s">
        <v>40</v>
      </c>
      <c r="F2027" s="15" t="s">
        <v>25</v>
      </c>
      <c r="G2027" s="17" t="s">
        <v>161</v>
      </c>
      <c r="H2027" s="17" t="s">
        <v>41</v>
      </c>
      <c r="I2027" s="17" t="s">
        <v>32</v>
      </c>
      <c r="J2027" s="18">
        <v>599</v>
      </c>
      <c r="K2027" s="19">
        <v>5320</v>
      </c>
      <c r="L2027" s="19">
        <v>580</v>
      </c>
      <c r="M2027" s="20">
        <v>0</v>
      </c>
      <c r="N2027" s="21">
        <v>0</v>
      </c>
      <c r="O2027" s="21">
        <v>0</v>
      </c>
      <c r="P2027" s="22">
        <v>0</v>
      </c>
      <c r="Q2027" s="23">
        <v>0</v>
      </c>
      <c r="R2027" s="23">
        <v>0</v>
      </c>
      <c r="S2027" s="24">
        <v>0</v>
      </c>
      <c r="T2027" s="25">
        <v>0</v>
      </c>
      <c r="U2027" s="25">
        <v>0</v>
      </c>
      <c r="V2027" s="18">
        <v>599</v>
      </c>
      <c r="W2027" s="19">
        <v>5320</v>
      </c>
      <c r="X2027" s="19">
        <v>580</v>
      </c>
    </row>
    <row r="2028" spans="1:24" x14ac:dyDescent="0.2">
      <c r="A2028" s="15">
        <v>2022</v>
      </c>
      <c r="B2028" s="16">
        <v>59055</v>
      </c>
      <c r="C2028" s="17" t="s">
        <v>1499</v>
      </c>
      <c r="D2028" s="15" t="s">
        <v>39</v>
      </c>
      <c r="E2028" s="17" t="s">
        <v>40</v>
      </c>
      <c r="F2028" s="15" t="s">
        <v>25</v>
      </c>
      <c r="G2028" s="17" t="s">
        <v>44</v>
      </c>
      <c r="H2028" s="17" t="s">
        <v>41</v>
      </c>
      <c r="I2028" s="17" t="s">
        <v>32</v>
      </c>
      <c r="J2028" s="18">
        <v>6907</v>
      </c>
      <c r="K2028" s="19">
        <v>54859</v>
      </c>
      <c r="L2028" s="19">
        <v>6365</v>
      </c>
      <c r="M2028" s="20">
        <v>0</v>
      </c>
      <c r="N2028" s="21">
        <v>0</v>
      </c>
      <c r="O2028" s="21">
        <v>0</v>
      </c>
      <c r="P2028" s="22">
        <v>0</v>
      </c>
      <c r="Q2028" s="23">
        <v>0</v>
      </c>
      <c r="R2028" s="23">
        <v>0</v>
      </c>
      <c r="S2028" s="24">
        <v>0</v>
      </c>
      <c r="T2028" s="25">
        <v>0</v>
      </c>
      <c r="U2028" s="25">
        <v>0</v>
      </c>
      <c r="V2028" s="18">
        <v>6907</v>
      </c>
      <c r="W2028" s="19">
        <v>54859</v>
      </c>
      <c r="X2028" s="19">
        <v>6365</v>
      </c>
    </row>
    <row r="2029" spans="1:24" x14ac:dyDescent="0.2">
      <c r="A2029" s="15">
        <v>2022</v>
      </c>
      <c r="B2029" s="16">
        <v>59057</v>
      </c>
      <c r="C2029" s="17" t="s">
        <v>1500</v>
      </c>
      <c r="D2029" s="15" t="s">
        <v>39</v>
      </c>
      <c r="E2029" s="17" t="s">
        <v>40</v>
      </c>
      <c r="F2029" s="15" t="s">
        <v>25</v>
      </c>
      <c r="G2029" s="17" t="s">
        <v>134</v>
      </c>
      <c r="H2029" s="17" t="s">
        <v>41</v>
      </c>
      <c r="I2029" s="17" t="s">
        <v>136</v>
      </c>
      <c r="J2029" s="18">
        <v>139</v>
      </c>
      <c r="K2029" s="19">
        <v>851</v>
      </c>
      <c r="L2029" s="19">
        <v>122</v>
      </c>
      <c r="M2029" s="20">
        <v>66</v>
      </c>
      <c r="N2029" s="21">
        <v>801</v>
      </c>
      <c r="O2029" s="21">
        <v>12</v>
      </c>
      <c r="P2029" s="22">
        <v>0</v>
      </c>
      <c r="Q2029" s="23">
        <v>0</v>
      </c>
      <c r="R2029" s="23">
        <v>0</v>
      </c>
      <c r="S2029" s="24">
        <v>0</v>
      </c>
      <c r="T2029" s="25">
        <v>0</v>
      </c>
      <c r="U2029" s="25">
        <v>0</v>
      </c>
      <c r="V2029" s="18">
        <v>205</v>
      </c>
      <c r="W2029" s="19">
        <v>1652</v>
      </c>
      <c r="X2029" s="19">
        <v>134</v>
      </c>
    </row>
    <row r="2030" spans="1:24" x14ac:dyDescent="0.2">
      <c r="A2030" s="15">
        <v>2022</v>
      </c>
      <c r="B2030" s="16">
        <v>59059</v>
      </c>
      <c r="C2030" s="17" t="s">
        <v>1501</v>
      </c>
      <c r="D2030" s="15" t="s">
        <v>39</v>
      </c>
      <c r="E2030" s="17" t="s">
        <v>40</v>
      </c>
      <c r="F2030" s="15" t="s">
        <v>25</v>
      </c>
      <c r="G2030" s="17" t="s">
        <v>201</v>
      </c>
      <c r="H2030" s="17" t="s">
        <v>41</v>
      </c>
      <c r="I2030" s="17" t="s">
        <v>136</v>
      </c>
      <c r="J2030" s="18">
        <v>14605.9</v>
      </c>
      <c r="K2030" s="19">
        <v>149460</v>
      </c>
      <c r="L2030" s="19">
        <v>15874</v>
      </c>
      <c r="M2030" s="20">
        <v>2262.4</v>
      </c>
      <c r="N2030" s="21">
        <v>21821</v>
      </c>
      <c r="O2030" s="21">
        <v>551</v>
      </c>
      <c r="P2030" s="22">
        <v>0</v>
      </c>
      <c r="Q2030" s="23">
        <v>0</v>
      </c>
      <c r="R2030" s="23">
        <v>0</v>
      </c>
      <c r="S2030" s="24">
        <v>0</v>
      </c>
      <c r="T2030" s="25">
        <v>0</v>
      </c>
      <c r="U2030" s="25">
        <v>0</v>
      </c>
      <c r="V2030" s="18">
        <v>16868.3</v>
      </c>
      <c r="W2030" s="19">
        <v>171281</v>
      </c>
      <c r="X2030" s="19">
        <v>16425</v>
      </c>
    </row>
    <row r="2031" spans="1:24" x14ac:dyDescent="0.2">
      <c r="A2031" s="15">
        <v>2022</v>
      </c>
      <c r="B2031" s="16">
        <v>59059</v>
      </c>
      <c r="C2031" s="17" t="s">
        <v>1501</v>
      </c>
      <c r="D2031" s="15" t="s">
        <v>39</v>
      </c>
      <c r="E2031" s="17" t="s">
        <v>40</v>
      </c>
      <c r="F2031" s="15" t="s">
        <v>25</v>
      </c>
      <c r="G2031" s="17" t="s">
        <v>203</v>
      </c>
      <c r="H2031" s="17" t="s">
        <v>41</v>
      </c>
      <c r="I2031" s="17" t="s">
        <v>136</v>
      </c>
      <c r="J2031" s="18">
        <v>11130.3</v>
      </c>
      <c r="K2031" s="19">
        <v>63034</v>
      </c>
      <c r="L2031" s="19">
        <v>8497</v>
      </c>
      <c r="M2031" s="20">
        <v>336.9</v>
      </c>
      <c r="N2031" s="21">
        <v>2122</v>
      </c>
      <c r="O2031" s="21">
        <v>252</v>
      </c>
      <c r="P2031" s="22">
        <v>0</v>
      </c>
      <c r="Q2031" s="23">
        <v>0</v>
      </c>
      <c r="R2031" s="23">
        <v>0</v>
      </c>
      <c r="S2031" s="24">
        <v>0</v>
      </c>
      <c r="T2031" s="25">
        <v>0</v>
      </c>
      <c r="U2031" s="25">
        <v>0</v>
      </c>
      <c r="V2031" s="18">
        <v>11467.2</v>
      </c>
      <c r="W2031" s="19">
        <v>65156</v>
      </c>
      <c r="X2031" s="19">
        <v>8749</v>
      </c>
    </row>
    <row r="2032" spans="1:24" x14ac:dyDescent="0.2">
      <c r="A2032" s="15">
        <v>2022</v>
      </c>
      <c r="B2032" s="16">
        <v>59059</v>
      </c>
      <c r="C2032" s="17" t="s">
        <v>1501</v>
      </c>
      <c r="D2032" s="15" t="s">
        <v>39</v>
      </c>
      <c r="E2032" s="17" t="s">
        <v>40</v>
      </c>
      <c r="F2032" s="15" t="s">
        <v>25</v>
      </c>
      <c r="G2032" s="17" t="s">
        <v>134</v>
      </c>
      <c r="H2032" s="17" t="s">
        <v>41</v>
      </c>
      <c r="I2032" s="17" t="s">
        <v>136</v>
      </c>
      <c r="J2032" s="18">
        <v>1576.4</v>
      </c>
      <c r="K2032" s="19">
        <v>8823</v>
      </c>
      <c r="L2032" s="19">
        <v>1435</v>
      </c>
      <c r="M2032" s="20">
        <v>300.7</v>
      </c>
      <c r="N2032" s="21">
        <v>2206</v>
      </c>
      <c r="O2032" s="21">
        <v>59</v>
      </c>
      <c r="P2032" s="22" t="s">
        <v>37</v>
      </c>
      <c r="Q2032" s="23" t="s">
        <v>37</v>
      </c>
      <c r="R2032" s="23" t="s">
        <v>37</v>
      </c>
      <c r="S2032" s="24" t="s">
        <v>37</v>
      </c>
      <c r="T2032" s="25" t="s">
        <v>37</v>
      </c>
      <c r="U2032" s="25" t="s">
        <v>37</v>
      </c>
      <c r="V2032" s="18">
        <v>1877.1</v>
      </c>
      <c r="W2032" s="19">
        <v>11029</v>
      </c>
      <c r="X2032" s="19">
        <v>1494</v>
      </c>
    </row>
    <row r="2033" spans="1:24" x14ac:dyDescent="0.2">
      <c r="A2033" s="15">
        <v>2022</v>
      </c>
      <c r="B2033" s="16">
        <v>59059</v>
      </c>
      <c r="C2033" s="17" t="s">
        <v>1501</v>
      </c>
      <c r="D2033" s="15" t="s">
        <v>39</v>
      </c>
      <c r="E2033" s="17" t="s">
        <v>40</v>
      </c>
      <c r="F2033" s="15" t="s">
        <v>25</v>
      </c>
      <c r="G2033" s="17" t="s">
        <v>511</v>
      </c>
      <c r="H2033" s="17" t="s">
        <v>41</v>
      </c>
      <c r="I2033" s="17" t="s">
        <v>136</v>
      </c>
      <c r="J2033" s="18">
        <v>5460.9</v>
      </c>
      <c r="K2033" s="19">
        <v>31103</v>
      </c>
      <c r="L2033" s="19">
        <v>4733</v>
      </c>
      <c r="M2033" s="20">
        <v>81.2</v>
      </c>
      <c r="N2033" s="21">
        <v>557</v>
      </c>
      <c r="O2033" s="21">
        <v>150</v>
      </c>
      <c r="P2033" s="22">
        <v>0</v>
      </c>
      <c r="Q2033" s="23">
        <v>0</v>
      </c>
      <c r="R2033" s="23">
        <v>0</v>
      </c>
      <c r="S2033" s="24">
        <v>0</v>
      </c>
      <c r="T2033" s="25">
        <v>0</v>
      </c>
      <c r="U2033" s="25">
        <v>0</v>
      </c>
      <c r="V2033" s="18">
        <v>5542.1</v>
      </c>
      <c r="W2033" s="19">
        <v>31660</v>
      </c>
      <c r="X2033" s="19">
        <v>4883</v>
      </c>
    </row>
    <row r="2034" spans="1:24" x14ac:dyDescent="0.2">
      <c r="A2034" s="15">
        <v>2022</v>
      </c>
      <c r="B2034" s="16">
        <v>59059</v>
      </c>
      <c r="C2034" s="17" t="s">
        <v>1501</v>
      </c>
      <c r="D2034" s="15" t="s">
        <v>39</v>
      </c>
      <c r="E2034" s="17" t="s">
        <v>40</v>
      </c>
      <c r="F2034" s="15" t="s">
        <v>25</v>
      </c>
      <c r="G2034" s="17" t="s">
        <v>180</v>
      </c>
      <c r="H2034" s="17" t="s">
        <v>41</v>
      </c>
      <c r="I2034" s="17" t="s">
        <v>136</v>
      </c>
      <c r="J2034" s="18">
        <v>4422.8</v>
      </c>
      <c r="K2034" s="19">
        <v>21613</v>
      </c>
      <c r="L2034" s="19">
        <v>4137</v>
      </c>
      <c r="M2034" s="20">
        <v>220.1</v>
      </c>
      <c r="N2034" s="21">
        <v>1447</v>
      </c>
      <c r="O2034" s="21">
        <v>106</v>
      </c>
      <c r="P2034" s="22">
        <v>0</v>
      </c>
      <c r="Q2034" s="23">
        <v>0</v>
      </c>
      <c r="R2034" s="23">
        <v>0</v>
      </c>
      <c r="S2034" s="24">
        <v>0</v>
      </c>
      <c r="T2034" s="25">
        <v>0</v>
      </c>
      <c r="U2034" s="25">
        <v>0</v>
      </c>
      <c r="V2034" s="18">
        <v>4642.8999999999996</v>
      </c>
      <c r="W2034" s="19">
        <v>23060</v>
      </c>
      <c r="X2034" s="19">
        <v>4243</v>
      </c>
    </row>
    <row r="2035" spans="1:24" x14ac:dyDescent="0.2">
      <c r="A2035" s="15">
        <v>2022</v>
      </c>
      <c r="B2035" s="16">
        <v>59062</v>
      </c>
      <c r="C2035" s="17" t="s">
        <v>1502</v>
      </c>
      <c r="D2035" s="15" t="s">
        <v>39</v>
      </c>
      <c r="E2035" s="17" t="s">
        <v>40</v>
      </c>
      <c r="F2035" s="15" t="s">
        <v>25</v>
      </c>
      <c r="G2035" s="17" t="s">
        <v>510</v>
      </c>
      <c r="H2035" s="17" t="s">
        <v>41</v>
      </c>
      <c r="I2035" s="17" t="s">
        <v>32</v>
      </c>
      <c r="J2035" s="18">
        <v>223.2</v>
      </c>
      <c r="K2035" s="19">
        <v>1510</v>
      </c>
      <c r="L2035" s="19">
        <v>183</v>
      </c>
      <c r="M2035" s="20">
        <v>981</v>
      </c>
      <c r="N2035" s="21">
        <v>9917</v>
      </c>
      <c r="O2035" s="21">
        <v>110</v>
      </c>
      <c r="P2035" s="22">
        <v>0</v>
      </c>
      <c r="Q2035" s="23">
        <v>0</v>
      </c>
      <c r="R2035" s="23">
        <v>0</v>
      </c>
      <c r="S2035" s="24">
        <v>0</v>
      </c>
      <c r="T2035" s="25">
        <v>0</v>
      </c>
      <c r="U2035" s="25">
        <v>0</v>
      </c>
      <c r="V2035" s="18">
        <v>1204.2</v>
      </c>
      <c r="W2035" s="19">
        <v>11427</v>
      </c>
      <c r="X2035" s="19">
        <v>293</v>
      </c>
    </row>
    <row r="2036" spans="1:24" x14ac:dyDescent="0.2">
      <c r="A2036" s="15">
        <v>2022</v>
      </c>
      <c r="B2036" s="16">
        <v>59062</v>
      </c>
      <c r="C2036" s="17" t="s">
        <v>1502</v>
      </c>
      <c r="D2036" s="15" t="s">
        <v>39</v>
      </c>
      <c r="E2036" s="17" t="s">
        <v>40</v>
      </c>
      <c r="F2036" s="15" t="s">
        <v>25</v>
      </c>
      <c r="G2036" s="17" t="s">
        <v>30</v>
      </c>
      <c r="H2036" s="17" t="s">
        <v>41</v>
      </c>
      <c r="I2036" s="17" t="s">
        <v>32</v>
      </c>
      <c r="J2036" s="18">
        <v>1463</v>
      </c>
      <c r="K2036" s="19">
        <v>12300</v>
      </c>
      <c r="L2036" s="19">
        <v>803</v>
      </c>
      <c r="M2036" s="20">
        <v>3338.8</v>
      </c>
      <c r="N2036" s="21">
        <v>39565</v>
      </c>
      <c r="O2036" s="21">
        <v>242</v>
      </c>
      <c r="P2036" s="22">
        <v>0</v>
      </c>
      <c r="Q2036" s="23">
        <v>0</v>
      </c>
      <c r="R2036" s="23">
        <v>0</v>
      </c>
      <c r="S2036" s="24">
        <v>0</v>
      </c>
      <c r="T2036" s="25">
        <v>0</v>
      </c>
      <c r="U2036" s="25">
        <v>0</v>
      </c>
      <c r="V2036" s="18">
        <v>4801.8</v>
      </c>
      <c r="W2036" s="19">
        <v>51865</v>
      </c>
      <c r="X2036" s="19">
        <v>1045</v>
      </c>
    </row>
    <row r="2037" spans="1:24" x14ac:dyDescent="0.2">
      <c r="A2037" s="15">
        <v>2022</v>
      </c>
      <c r="B2037" s="16">
        <v>59064</v>
      </c>
      <c r="C2037" s="17" t="s">
        <v>1503</v>
      </c>
      <c r="D2037" s="15" t="s">
        <v>39</v>
      </c>
      <c r="E2037" s="17" t="s">
        <v>40</v>
      </c>
      <c r="F2037" s="15" t="s">
        <v>25</v>
      </c>
      <c r="G2037" s="17" t="s">
        <v>124</v>
      </c>
      <c r="H2037" s="17" t="s">
        <v>41</v>
      </c>
      <c r="I2037" s="17" t="s">
        <v>32</v>
      </c>
      <c r="J2037" s="18">
        <v>2205.5</v>
      </c>
      <c r="K2037" s="19">
        <v>21429</v>
      </c>
      <c r="L2037" s="19">
        <v>3226</v>
      </c>
      <c r="M2037" s="20">
        <v>6.1</v>
      </c>
      <c r="N2037" s="21">
        <v>76</v>
      </c>
      <c r="O2037" s="21">
        <v>13</v>
      </c>
      <c r="P2037" s="22">
        <v>0</v>
      </c>
      <c r="Q2037" s="23">
        <v>0</v>
      </c>
      <c r="R2037" s="23">
        <v>0</v>
      </c>
      <c r="S2037" s="24">
        <v>0</v>
      </c>
      <c r="T2037" s="25">
        <v>0</v>
      </c>
      <c r="U2037" s="25">
        <v>0</v>
      </c>
      <c r="V2037" s="18">
        <v>2211.6</v>
      </c>
      <c r="W2037" s="19">
        <v>21505</v>
      </c>
      <c r="X2037" s="19">
        <v>3239</v>
      </c>
    </row>
    <row r="2038" spans="1:24" x14ac:dyDescent="0.2">
      <c r="A2038" s="15">
        <v>2022</v>
      </c>
      <c r="B2038" s="16">
        <v>59064</v>
      </c>
      <c r="C2038" s="17" t="s">
        <v>1503</v>
      </c>
      <c r="D2038" s="15" t="s">
        <v>39</v>
      </c>
      <c r="E2038" s="17" t="s">
        <v>40</v>
      </c>
      <c r="F2038" s="15" t="s">
        <v>25</v>
      </c>
      <c r="G2038" s="17" t="s">
        <v>30</v>
      </c>
      <c r="H2038" s="17" t="s">
        <v>41</v>
      </c>
      <c r="I2038" s="17" t="s">
        <v>32</v>
      </c>
      <c r="J2038" s="18">
        <v>1537.9</v>
      </c>
      <c r="K2038" s="19">
        <v>14801</v>
      </c>
      <c r="L2038" s="19">
        <v>1471</v>
      </c>
      <c r="M2038" s="20">
        <v>6</v>
      </c>
      <c r="N2038" s="21">
        <v>52</v>
      </c>
      <c r="O2038" s="21">
        <v>2</v>
      </c>
      <c r="P2038" s="22">
        <v>0</v>
      </c>
      <c r="Q2038" s="23">
        <v>0</v>
      </c>
      <c r="R2038" s="23">
        <v>0</v>
      </c>
      <c r="S2038" s="24">
        <v>0</v>
      </c>
      <c r="T2038" s="25">
        <v>0</v>
      </c>
      <c r="U2038" s="25">
        <v>0</v>
      </c>
      <c r="V2038" s="18">
        <v>1543.9</v>
      </c>
      <c r="W2038" s="19">
        <v>14853</v>
      </c>
      <c r="X2038" s="19">
        <v>1473</v>
      </c>
    </row>
    <row r="2039" spans="1:24" x14ac:dyDescent="0.2">
      <c r="A2039" s="15">
        <v>2022</v>
      </c>
      <c r="B2039" s="16">
        <v>59064</v>
      </c>
      <c r="C2039" s="17" t="s">
        <v>1503</v>
      </c>
      <c r="D2039" s="15" t="s">
        <v>39</v>
      </c>
      <c r="E2039" s="17" t="s">
        <v>40</v>
      </c>
      <c r="F2039" s="15" t="s">
        <v>25</v>
      </c>
      <c r="G2039" s="17" t="s">
        <v>161</v>
      </c>
      <c r="H2039" s="17" t="s">
        <v>41</v>
      </c>
      <c r="I2039" s="17" t="s">
        <v>32</v>
      </c>
      <c r="J2039" s="18">
        <v>401.7</v>
      </c>
      <c r="K2039" s="19">
        <v>5371</v>
      </c>
      <c r="L2039" s="19">
        <v>471</v>
      </c>
      <c r="M2039" s="20">
        <v>0</v>
      </c>
      <c r="N2039" s="21">
        <v>0</v>
      </c>
      <c r="O2039" s="21">
        <v>0</v>
      </c>
      <c r="P2039" s="22">
        <v>0</v>
      </c>
      <c r="Q2039" s="23">
        <v>0</v>
      </c>
      <c r="R2039" s="23">
        <v>0</v>
      </c>
      <c r="S2039" s="24">
        <v>0</v>
      </c>
      <c r="T2039" s="25">
        <v>0</v>
      </c>
      <c r="U2039" s="25">
        <v>0</v>
      </c>
      <c r="V2039" s="18">
        <v>401.7</v>
      </c>
      <c r="W2039" s="19">
        <v>5371</v>
      </c>
      <c r="X2039" s="19">
        <v>471</v>
      </c>
    </row>
    <row r="2040" spans="1:24" x14ac:dyDescent="0.2">
      <c r="A2040" s="15">
        <v>2022</v>
      </c>
      <c r="B2040" s="16">
        <v>59064</v>
      </c>
      <c r="C2040" s="17" t="s">
        <v>1503</v>
      </c>
      <c r="D2040" s="15" t="s">
        <v>39</v>
      </c>
      <c r="E2040" s="17" t="s">
        <v>40</v>
      </c>
      <c r="F2040" s="15" t="s">
        <v>25</v>
      </c>
      <c r="G2040" s="17" t="s">
        <v>44</v>
      </c>
      <c r="H2040" s="17" t="s">
        <v>41</v>
      </c>
      <c r="I2040" s="17" t="s">
        <v>32</v>
      </c>
      <c r="J2040" s="18">
        <v>9540.7999999999993</v>
      </c>
      <c r="K2040" s="19">
        <v>101939</v>
      </c>
      <c r="L2040" s="19">
        <v>9232</v>
      </c>
      <c r="M2040" s="20">
        <v>2.4</v>
      </c>
      <c r="N2040" s="21">
        <v>21</v>
      </c>
      <c r="O2040" s="21">
        <v>5</v>
      </c>
      <c r="P2040" s="22">
        <v>0</v>
      </c>
      <c r="Q2040" s="23">
        <v>0</v>
      </c>
      <c r="R2040" s="23">
        <v>0</v>
      </c>
      <c r="S2040" s="24">
        <v>0</v>
      </c>
      <c r="T2040" s="25">
        <v>0</v>
      </c>
      <c r="U2040" s="25">
        <v>0</v>
      </c>
      <c r="V2040" s="18">
        <v>9543.2000000000007</v>
      </c>
      <c r="W2040" s="19">
        <v>101960</v>
      </c>
      <c r="X2040" s="19">
        <v>9237</v>
      </c>
    </row>
    <row r="2041" spans="1:24" x14ac:dyDescent="0.2">
      <c r="A2041" s="15">
        <v>2022</v>
      </c>
      <c r="B2041" s="16">
        <v>59065</v>
      </c>
      <c r="C2041" s="17" t="s">
        <v>1504</v>
      </c>
      <c r="D2041" s="15" t="s">
        <v>39</v>
      </c>
      <c r="E2041" s="17" t="s">
        <v>40</v>
      </c>
      <c r="F2041" s="15" t="s">
        <v>25</v>
      </c>
      <c r="G2041" s="17" t="s">
        <v>510</v>
      </c>
      <c r="H2041" s="17" t="s">
        <v>41</v>
      </c>
      <c r="I2041" s="17" t="s">
        <v>32</v>
      </c>
      <c r="J2041" s="18">
        <v>551.5</v>
      </c>
      <c r="K2041" s="19">
        <v>3837</v>
      </c>
      <c r="L2041" s="19">
        <v>357</v>
      </c>
      <c r="M2041" s="20">
        <v>119.9</v>
      </c>
      <c r="N2041" s="21">
        <v>1114</v>
      </c>
      <c r="O2041" s="21">
        <v>9</v>
      </c>
      <c r="P2041" s="22">
        <v>0</v>
      </c>
      <c r="Q2041" s="23">
        <v>0</v>
      </c>
      <c r="R2041" s="23">
        <v>0</v>
      </c>
      <c r="S2041" s="24">
        <v>0</v>
      </c>
      <c r="T2041" s="25">
        <v>0</v>
      </c>
      <c r="U2041" s="25">
        <v>0</v>
      </c>
      <c r="V2041" s="18">
        <v>671.4</v>
      </c>
      <c r="W2041" s="19">
        <v>4951</v>
      </c>
      <c r="X2041" s="19">
        <v>366</v>
      </c>
    </row>
    <row r="2042" spans="1:24" x14ac:dyDescent="0.2">
      <c r="A2042" s="15">
        <v>2022</v>
      </c>
      <c r="B2042" s="16">
        <v>59065</v>
      </c>
      <c r="C2042" s="17" t="s">
        <v>1504</v>
      </c>
      <c r="D2042" s="15" t="s">
        <v>39</v>
      </c>
      <c r="E2042" s="17" t="s">
        <v>40</v>
      </c>
      <c r="F2042" s="15" t="s">
        <v>25</v>
      </c>
      <c r="G2042" s="17" t="s">
        <v>124</v>
      </c>
      <c r="H2042" s="17" t="s">
        <v>41</v>
      </c>
      <c r="I2042" s="17" t="s">
        <v>32</v>
      </c>
      <c r="J2042" s="18">
        <v>21.1</v>
      </c>
      <c r="K2042" s="19">
        <v>257</v>
      </c>
      <c r="L2042" s="19">
        <v>14</v>
      </c>
      <c r="M2042" s="20">
        <v>4341.8999999999996</v>
      </c>
      <c r="N2042" s="21">
        <v>64887</v>
      </c>
      <c r="O2042" s="21">
        <v>586</v>
      </c>
      <c r="P2042" s="22">
        <v>0</v>
      </c>
      <c r="Q2042" s="23">
        <v>0</v>
      </c>
      <c r="R2042" s="23">
        <v>0</v>
      </c>
      <c r="S2042" s="24">
        <v>0</v>
      </c>
      <c r="T2042" s="25">
        <v>0</v>
      </c>
      <c r="U2042" s="25">
        <v>0</v>
      </c>
      <c r="V2042" s="18">
        <v>4363</v>
      </c>
      <c r="W2042" s="19">
        <v>65144</v>
      </c>
      <c r="X2042" s="19">
        <v>600</v>
      </c>
    </row>
    <row r="2043" spans="1:24" x14ac:dyDescent="0.2">
      <c r="A2043" s="15">
        <v>2022</v>
      </c>
      <c r="B2043" s="16">
        <v>59065</v>
      </c>
      <c r="C2043" s="17" t="s">
        <v>1504</v>
      </c>
      <c r="D2043" s="15" t="s">
        <v>39</v>
      </c>
      <c r="E2043" s="17" t="s">
        <v>40</v>
      </c>
      <c r="F2043" s="15" t="s">
        <v>25</v>
      </c>
      <c r="G2043" s="17" t="s">
        <v>203</v>
      </c>
      <c r="H2043" s="17" t="s">
        <v>41</v>
      </c>
      <c r="I2043" s="17" t="s">
        <v>136</v>
      </c>
      <c r="J2043" s="18">
        <v>9953.2999999999993</v>
      </c>
      <c r="K2043" s="19">
        <v>75450</v>
      </c>
      <c r="L2043" s="19">
        <v>7685</v>
      </c>
      <c r="M2043" s="20">
        <v>1625.7</v>
      </c>
      <c r="N2043" s="21">
        <v>13697</v>
      </c>
      <c r="O2043" s="21">
        <v>236</v>
      </c>
      <c r="P2043" s="22">
        <v>0</v>
      </c>
      <c r="Q2043" s="23">
        <v>0</v>
      </c>
      <c r="R2043" s="23">
        <v>0</v>
      </c>
      <c r="S2043" s="24">
        <v>0</v>
      </c>
      <c r="T2043" s="25">
        <v>0</v>
      </c>
      <c r="U2043" s="25">
        <v>0</v>
      </c>
      <c r="V2043" s="18">
        <v>11579</v>
      </c>
      <c r="W2043" s="19">
        <v>89147</v>
      </c>
      <c r="X2043" s="19">
        <v>7921</v>
      </c>
    </row>
    <row r="2044" spans="1:24" x14ac:dyDescent="0.2">
      <c r="A2044" s="15">
        <v>2022</v>
      </c>
      <c r="B2044" s="16">
        <v>59065</v>
      </c>
      <c r="C2044" s="17" t="s">
        <v>1504</v>
      </c>
      <c r="D2044" s="15" t="s">
        <v>39</v>
      </c>
      <c r="E2044" s="17" t="s">
        <v>40</v>
      </c>
      <c r="F2044" s="15" t="s">
        <v>25</v>
      </c>
      <c r="G2044" s="17" t="s">
        <v>30</v>
      </c>
      <c r="H2044" s="17" t="s">
        <v>41</v>
      </c>
      <c r="I2044" s="17" t="s">
        <v>32</v>
      </c>
      <c r="J2044" s="18">
        <v>9712.7000000000007</v>
      </c>
      <c r="K2044" s="19">
        <v>81095</v>
      </c>
      <c r="L2044" s="19">
        <v>6575</v>
      </c>
      <c r="M2044" s="20">
        <v>1299.4000000000001</v>
      </c>
      <c r="N2044" s="21">
        <v>12735</v>
      </c>
      <c r="O2044" s="21">
        <v>192</v>
      </c>
      <c r="P2044" s="22">
        <v>0</v>
      </c>
      <c r="Q2044" s="23">
        <v>0</v>
      </c>
      <c r="R2044" s="23">
        <v>0</v>
      </c>
      <c r="S2044" s="24">
        <v>0</v>
      </c>
      <c r="T2044" s="25">
        <v>0</v>
      </c>
      <c r="U2044" s="25">
        <v>0</v>
      </c>
      <c r="V2044" s="18">
        <v>11012.1</v>
      </c>
      <c r="W2044" s="19">
        <v>93830</v>
      </c>
      <c r="X2044" s="19">
        <v>6767</v>
      </c>
    </row>
    <row r="2045" spans="1:24" x14ac:dyDescent="0.2">
      <c r="A2045" s="15">
        <v>2022</v>
      </c>
      <c r="B2045" s="16">
        <v>59065</v>
      </c>
      <c r="C2045" s="17" t="s">
        <v>1504</v>
      </c>
      <c r="D2045" s="15" t="s">
        <v>39</v>
      </c>
      <c r="E2045" s="17" t="s">
        <v>40</v>
      </c>
      <c r="F2045" s="15" t="s">
        <v>25</v>
      </c>
      <c r="G2045" s="17" t="s">
        <v>122</v>
      </c>
      <c r="H2045" s="17" t="s">
        <v>41</v>
      </c>
      <c r="I2045" s="17" t="s">
        <v>32</v>
      </c>
      <c r="J2045" s="18">
        <v>1219.0999999999999</v>
      </c>
      <c r="K2045" s="19">
        <v>10202</v>
      </c>
      <c r="L2045" s="19">
        <v>1038</v>
      </c>
      <c r="M2045" s="20">
        <v>3152.8</v>
      </c>
      <c r="N2045" s="21">
        <v>28502</v>
      </c>
      <c r="O2045" s="21">
        <v>379</v>
      </c>
      <c r="P2045" s="22">
        <v>0</v>
      </c>
      <c r="Q2045" s="23">
        <v>0</v>
      </c>
      <c r="R2045" s="23">
        <v>0</v>
      </c>
      <c r="S2045" s="24">
        <v>0</v>
      </c>
      <c r="T2045" s="25">
        <v>0</v>
      </c>
      <c r="U2045" s="25">
        <v>0</v>
      </c>
      <c r="V2045" s="18">
        <v>4371.8999999999996</v>
      </c>
      <c r="W2045" s="19">
        <v>38704</v>
      </c>
      <c r="X2045" s="19">
        <v>1417</v>
      </c>
    </row>
    <row r="2046" spans="1:24" x14ac:dyDescent="0.2">
      <c r="A2046" s="15">
        <v>2022</v>
      </c>
      <c r="B2046" s="16">
        <v>59065</v>
      </c>
      <c r="C2046" s="17" t="s">
        <v>1504</v>
      </c>
      <c r="D2046" s="15" t="s">
        <v>39</v>
      </c>
      <c r="E2046" s="17" t="s">
        <v>40</v>
      </c>
      <c r="F2046" s="15" t="s">
        <v>25</v>
      </c>
      <c r="G2046" s="17" t="s">
        <v>161</v>
      </c>
      <c r="H2046" s="17" t="s">
        <v>41</v>
      </c>
      <c r="I2046" s="17" t="s">
        <v>32</v>
      </c>
      <c r="J2046" s="18">
        <v>10692.6</v>
      </c>
      <c r="K2046" s="19">
        <v>81378</v>
      </c>
      <c r="L2046" s="19">
        <v>7735</v>
      </c>
      <c r="M2046" s="20">
        <v>243.1</v>
      </c>
      <c r="N2046" s="21">
        <v>2038</v>
      </c>
      <c r="O2046" s="21">
        <v>47</v>
      </c>
      <c r="P2046" s="22">
        <v>0</v>
      </c>
      <c r="Q2046" s="23">
        <v>0</v>
      </c>
      <c r="R2046" s="23">
        <v>0</v>
      </c>
      <c r="S2046" s="24">
        <v>0</v>
      </c>
      <c r="T2046" s="25">
        <v>0</v>
      </c>
      <c r="U2046" s="25">
        <v>0</v>
      </c>
      <c r="V2046" s="18">
        <v>10935.7</v>
      </c>
      <c r="W2046" s="19">
        <v>83416</v>
      </c>
      <c r="X2046" s="19">
        <v>7782</v>
      </c>
    </row>
    <row r="2047" spans="1:24" x14ac:dyDescent="0.2">
      <c r="A2047" s="15">
        <v>2022</v>
      </c>
      <c r="B2047" s="16">
        <v>59065</v>
      </c>
      <c r="C2047" s="17" t="s">
        <v>1504</v>
      </c>
      <c r="D2047" s="15" t="s">
        <v>39</v>
      </c>
      <c r="E2047" s="17" t="s">
        <v>40</v>
      </c>
      <c r="F2047" s="15" t="s">
        <v>25</v>
      </c>
      <c r="G2047" s="17" t="s">
        <v>44</v>
      </c>
      <c r="H2047" s="17" t="s">
        <v>41</v>
      </c>
      <c r="I2047" s="17" t="s">
        <v>32</v>
      </c>
      <c r="J2047" s="18">
        <v>43042.5</v>
      </c>
      <c r="K2047" s="19">
        <v>379482</v>
      </c>
      <c r="L2047" s="19">
        <v>31762</v>
      </c>
      <c r="M2047" s="20">
        <v>7938.3</v>
      </c>
      <c r="N2047" s="21">
        <v>93229</v>
      </c>
      <c r="O2047" s="21">
        <v>2330</v>
      </c>
      <c r="P2047" s="22">
        <v>0</v>
      </c>
      <c r="Q2047" s="23">
        <v>0</v>
      </c>
      <c r="R2047" s="23">
        <v>0</v>
      </c>
      <c r="S2047" s="24">
        <v>0</v>
      </c>
      <c r="T2047" s="25">
        <v>0</v>
      </c>
      <c r="U2047" s="25">
        <v>0</v>
      </c>
      <c r="V2047" s="18">
        <v>50980.800000000003</v>
      </c>
      <c r="W2047" s="19">
        <v>472711</v>
      </c>
      <c r="X2047" s="19">
        <v>34092</v>
      </c>
    </row>
    <row r="2048" spans="1:24" x14ac:dyDescent="0.2">
      <c r="A2048" s="15">
        <v>2022</v>
      </c>
      <c r="B2048" s="16">
        <v>59082</v>
      </c>
      <c r="C2048" s="17" t="s">
        <v>1505</v>
      </c>
      <c r="D2048" s="15" t="s">
        <v>39</v>
      </c>
      <c r="E2048" s="17" t="s">
        <v>40</v>
      </c>
      <c r="F2048" s="15" t="s">
        <v>25</v>
      </c>
      <c r="G2048" s="17" t="s">
        <v>42</v>
      </c>
      <c r="H2048" s="17" t="s">
        <v>41</v>
      </c>
      <c r="I2048" s="17" t="s">
        <v>43</v>
      </c>
      <c r="J2048" s="18">
        <v>14040</v>
      </c>
      <c r="K2048" s="19">
        <v>151347</v>
      </c>
      <c r="L2048" s="19">
        <v>26685</v>
      </c>
      <c r="M2048" s="20">
        <v>53602</v>
      </c>
      <c r="N2048" s="21">
        <v>575221</v>
      </c>
      <c r="O2048" s="21">
        <v>7887</v>
      </c>
      <c r="P2048" s="22">
        <v>0</v>
      </c>
      <c r="Q2048" s="23">
        <v>0</v>
      </c>
      <c r="R2048" s="23">
        <v>0</v>
      </c>
      <c r="S2048" s="24">
        <v>0</v>
      </c>
      <c r="T2048" s="25">
        <v>0</v>
      </c>
      <c r="U2048" s="25">
        <v>0</v>
      </c>
      <c r="V2048" s="18">
        <v>67642</v>
      </c>
      <c r="W2048" s="19">
        <v>726568</v>
      </c>
      <c r="X2048" s="19">
        <v>34572</v>
      </c>
    </row>
    <row r="2049" spans="1:24" x14ac:dyDescent="0.2">
      <c r="A2049" s="15">
        <v>2022</v>
      </c>
      <c r="B2049" s="16">
        <v>59083</v>
      </c>
      <c r="C2049" s="17" t="s">
        <v>1506</v>
      </c>
      <c r="D2049" s="15" t="s">
        <v>39</v>
      </c>
      <c r="E2049" s="17" t="s">
        <v>40</v>
      </c>
      <c r="F2049" s="15" t="s">
        <v>25</v>
      </c>
      <c r="G2049" s="17" t="s">
        <v>44</v>
      </c>
      <c r="H2049" s="17" t="s">
        <v>41</v>
      </c>
      <c r="I2049" s="17" t="s">
        <v>32</v>
      </c>
      <c r="J2049" s="18">
        <v>16088</v>
      </c>
      <c r="K2049" s="19">
        <v>159396</v>
      </c>
      <c r="L2049" s="19">
        <v>20602</v>
      </c>
      <c r="M2049" s="20">
        <v>29353</v>
      </c>
      <c r="N2049" s="21">
        <v>292078</v>
      </c>
      <c r="O2049" s="21">
        <v>3652</v>
      </c>
      <c r="P2049" s="22">
        <v>0</v>
      </c>
      <c r="Q2049" s="23">
        <v>0</v>
      </c>
      <c r="R2049" s="23">
        <v>0</v>
      </c>
      <c r="S2049" s="24">
        <v>0</v>
      </c>
      <c r="T2049" s="25">
        <v>0</v>
      </c>
      <c r="U2049" s="25">
        <v>0</v>
      </c>
      <c r="V2049" s="18">
        <v>45441</v>
      </c>
      <c r="W2049" s="19">
        <v>451474</v>
      </c>
      <c r="X2049" s="19">
        <v>24254</v>
      </c>
    </row>
    <row r="2050" spans="1:24" x14ac:dyDescent="0.2">
      <c r="A2050" s="15">
        <v>2022</v>
      </c>
      <c r="B2050" s="16">
        <v>59084</v>
      </c>
      <c r="C2050" s="17" t="s">
        <v>1507</v>
      </c>
      <c r="D2050" s="15" t="s">
        <v>39</v>
      </c>
      <c r="E2050" s="17" t="s">
        <v>40</v>
      </c>
      <c r="F2050" s="15" t="s">
        <v>25</v>
      </c>
      <c r="G2050" s="17" t="s">
        <v>30</v>
      </c>
      <c r="H2050" s="17" t="s">
        <v>41</v>
      </c>
      <c r="I2050" s="17" t="s">
        <v>32</v>
      </c>
      <c r="J2050" s="18">
        <v>11860</v>
      </c>
      <c r="K2050" s="19">
        <v>100610</v>
      </c>
      <c r="L2050" s="19">
        <v>10640</v>
      </c>
      <c r="M2050" s="20">
        <v>7538</v>
      </c>
      <c r="N2050" s="21">
        <v>63237</v>
      </c>
      <c r="O2050" s="21">
        <v>984</v>
      </c>
      <c r="P2050" s="22">
        <v>0</v>
      </c>
      <c r="Q2050" s="23">
        <v>0</v>
      </c>
      <c r="R2050" s="23">
        <v>0</v>
      </c>
      <c r="S2050" s="24">
        <v>0</v>
      </c>
      <c r="T2050" s="25">
        <v>0</v>
      </c>
      <c r="U2050" s="25">
        <v>0</v>
      </c>
      <c r="V2050" s="18">
        <v>19398</v>
      </c>
      <c r="W2050" s="19">
        <v>163847</v>
      </c>
      <c r="X2050" s="19">
        <v>11624</v>
      </c>
    </row>
    <row r="2051" spans="1:24" x14ac:dyDescent="0.2">
      <c r="A2051" s="15">
        <v>2022</v>
      </c>
      <c r="B2051" s="16">
        <v>59085</v>
      </c>
      <c r="C2051" s="17" t="s">
        <v>1508</v>
      </c>
      <c r="D2051" s="15" t="s">
        <v>39</v>
      </c>
      <c r="E2051" s="17" t="s">
        <v>40</v>
      </c>
      <c r="F2051" s="15" t="s">
        <v>25</v>
      </c>
      <c r="G2051" s="17" t="s">
        <v>122</v>
      </c>
      <c r="H2051" s="17" t="s">
        <v>41</v>
      </c>
      <c r="I2051" s="17" t="s">
        <v>32</v>
      </c>
      <c r="J2051" s="18">
        <v>4807</v>
      </c>
      <c r="K2051" s="19">
        <v>35705</v>
      </c>
      <c r="L2051" s="19">
        <v>4654</v>
      </c>
      <c r="M2051" s="20">
        <v>14420</v>
      </c>
      <c r="N2051" s="21">
        <v>106684</v>
      </c>
      <c r="O2051" s="21">
        <v>2117</v>
      </c>
      <c r="P2051" s="22">
        <v>0</v>
      </c>
      <c r="Q2051" s="23">
        <v>0</v>
      </c>
      <c r="R2051" s="23">
        <v>0</v>
      </c>
      <c r="S2051" s="24">
        <v>0</v>
      </c>
      <c r="T2051" s="25">
        <v>0</v>
      </c>
      <c r="U2051" s="25">
        <v>0</v>
      </c>
      <c r="V2051" s="18">
        <v>19227</v>
      </c>
      <c r="W2051" s="19">
        <v>142389</v>
      </c>
      <c r="X2051" s="19">
        <v>6771</v>
      </c>
    </row>
    <row r="2052" spans="1:24" x14ac:dyDescent="0.2">
      <c r="A2052" s="15">
        <v>2022</v>
      </c>
      <c r="B2052" s="16">
        <v>59086</v>
      </c>
      <c r="C2052" s="17" t="s">
        <v>1509</v>
      </c>
      <c r="D2052" s="15" t="s">
        <v>23</v>
      </c>
      <c r="E2052" s="17" t="s">
        <v>24</v>
      </c>
      <c r="F2052" s="15" t="s">
        <v>25</v>
      </c>
      <c r="G2052" s="17" t="s">
        <v>50</v>
      </c>
      <c r="H2052" s="17" t="s">
        <v>1438</v>
      </c>
      <c r="I2052" s="17" t="s">
        <v>52</v>
      </c>
      <c r="J2052" s="18">
        <v>0</v>
      </c>
      <c r="K2052" s="19">
        <v>0</v>
      </c>
      <c r="L2052" s="19">
        <v>0</v>
      </c>
      <c r="M2052" s="20">
        <v>3877.9</v>
      </c>
      <c r="N2052" s="21">
        <v>37899</v>
      </c>
      <c r="O2052" s="21">
        <v>8</v>
      </c>
      <c r="P2052" s="22">
        <v>0</v>
      </c>
      <c r="Q2052" s="23">
        <v>0</v>
      </c>
      <c r="R2052" s="23">
        <v>0</v>
      </c>
      <c r="S2052" s="24">
        <v>0</v>
      </c>
      <c r="T2052" s="25">
        <v>0</v>
      </c>
      <c r="U2052" s="25">
        <v>0</v>
      </c>
      <c r="V2052" s="18">
        <v>3877.9</v>
      </c>
      <c r="W2052" s="19">
        <v>37899</v>
      </c>
      <c r="X2052" s="19">
        <v>8</v>
      </c>
    </row>
    <row r="2053" spans="1:24" x14ac:dyDescent="0.2">
      <c r="A2053" s="15">
        <v>2022</v>
      </c>
      <c r="B2053" s="16">
        <v>59086</v>
      </c>
      <c r="C2053" s="17" t="s">
        <v>1509</v>
      </c>
      <c r="D2053" s="15" t="s">
        <v>23</v>
      </c>
      <c r="E2053" s="17" t="s">
        <v>24</v>
      </c>
      <c r="F2053" s="15" t="s">
        <v>25</v>
      </c>
      <c r="G2053" s="17" t="s">
        <v>50</v>
      </c>
      <c r="H2053" s="17" t="s">
        <v>1438</v>
      </c>
      <c r="I2053" s="17" t="s">
        <v>826</v>
      </c>
      <c r="J2053" s="18">
        <v>0</v>
      </c>
      <c r="K2053" s="19">
        <v>0</v>
      </c>
      <c r="L2053" s="19">
        <v>0</v>
      </c>
      <c r="M2053" s="20">
        <v>4469.7</v>
      </c>
      <c r="N2053" s="21">
        <v>41454</v>
      </c>
      <c r="O2053" s="21">
        <v>2</v>
      </c>
      <c r="P2053" s="22">
        <v>0</v>
      </c>
      <c r="Q2053" s="23">
        <v>0</v>
      </c>
      <c r="R2053" s="23">
        <v>0</v>
      </c>
      <c r="S2053" s="24">
        <v>0</v>
      </c>
      <c r="T2053" s="25">
        <v>0</v>
      </c>
      <c r="U2053" s="25">
        <v>0</v>
      </c>
      <c r="V2053" s="18">
        <v>4469.7</v>
      </c>
      <c r="W2053" s="19">
        <v>41454</v>
      </c>
      <c r="X2053" s="19">
        <v>2</v>
      </c>
    </row>
    <row r="2054" spans="1:24" x14ac:dyDescent="0.2">
      <c r="A2054" s="15">
        <v>2022</v>
      </c>
      <c r="B2054" s="16">
        <v>59086</v>
      </c>
      <c r="C2054" s="17" t="s">
        <v>1509</v>
      </c>
      <c r="D2054" s="15" t="s">
        <v>23</v>
      </c>
      <c r="E2054" s="17" t="s">
        <v>24</v>
      </c>
      <c r="F2054" s="15" t="s">
        <v>25</v>
      </c>
      <c r="G2054" s="17" t="s">
        <v>57</v>
      </c>
      <c r="H2054" s="17" t="s">
        <v>1438</v>
      </c>
      <c r="I2054" s="17" t="s">
        <v>58</v>
      </c>
      <c r="J2054" s="18">
        <v>0</v>
      </c>
      <c r="K2054" s="19">
        <v>0</v>
      </c>
      <c r="L2054" s="19">
        <v>0</v>
      </c>
      <c r="M2054" s="20">
        <v>15380.7</v>
      </c>
      <c r="N2054" s="21">
        <v>92626</v>
      </c>
      <c r="O2054" s="21">
        <v>26</v>
      </c>
      <c r="P2054" s="22">
        <v>146.1</v>
      </c>
      <c r="Q2054" s="23">
        <v>1102</v>
      </c>
      <c r="R2054" s="23">
        <v>1</v>
      </c>
      <c r="S2054" s="24">
        <v>0</v>
      </c>
      <c r="T2054" s="25">
        <v>0</v>
      </c>
      <c r="U2054" s="25">
        <v>0</v>
      </c>
      <c r="V2054" s="18">
        <v>15526.8</v>
      </c>
      <c r="W2054" s="19">
        <v>93728</v>
      </c>
      <c r="X2054" s="19">
        <v>27</v>
      </c>
    </row>
    <row r="2055" spans="1:24" x14ac:dyDescent="0.2">
      <c r="A2055" s="15">
        <v>2022</v>
      </c>
      <c r="B2055" s="16">
        <v>59086</v>
      </c>
      <c r="C2055" s="17" t="s">
        <v>1509</v>
      </c>
      <c r="D2055" s="15" t="s">
        <v>23</v>
      </c>
      <c r="E2055" s="17" t="s">
        <v>24</v>
      </c>
      <c r="F2055" s="15" t="s">
        <v>25</v>
      </c>
      <c r="G2055" s="17" t="s">
        <v>201</v>
      </c>
      <c r="H2055" s="17" t="s">
        <v>1438</v>
      </c>
      <c r="I2055" s="17" t="s">
        <v>136</v>
      </c>
      <c r="J2055" s="18">
        <v>0</v>
      </c>
      <c r="K2055" s="19">
        <v>0</v>
      </c>
      <c r="L2055" s="19">
        <v>0</v>
      </c>
      <c r="M2055" s="20">
        <v>68.400000000000006</v>
      </c>
      <c r="N2055" s="21">
        <v>570</v>
      </c>
      <c r="O2055" s="21">
        <v>1</v>
      </c>
      <c r="P2055" s="22">
        <v>0</v>
      </c>
      <c r="Q2055" s="23">
        <v>0</v>
      </c>
      <c r="R2055" s="23">
        <v>0</v>
      </c>
      <c r="S2055" s="24">
        <v>0</v>
      </c>
      <c r="T2055" s="25">
        <v>0</v>
      </c>
      <c r="U2055" s="25">
        <v>0</v>
      </c>
      <c r="V2055" s="18">
        <v>68.400000000000006</v>
      </c>
      <c r="W2055" s="19">
        <v>570</v>
      </c>
      <c r="X2055" s="19">
        <v>1</v>
      </c>
    </row>
    <row r="2056" spans="1:24" x14ac:dyDescent="0.2">
      <c r="A2056" s="15">
        <v>2022</v>
      </c>
      <c r="B2056" s="16">
        <v>59086</v>
      </c>
      <c r="C2056" s="17" t="s">
        <v>1509</v>
      </c>
      <c r="D2056" s="15" t="s">
        <v>23</v>
      </c>
      <c r="E2056" s="17" t="s">
        <v>24</v>
      </c>
      <c r="F2056" s="15" t="s">
        <v>25</v>
      </c>
      <c r="G2056" s="17" t="s">
        <v>510</v>
      </c>
      <c r="H2056" s="17" t="s">
        <v>1438</v>
      </c>
      <c r="I2056" s="17" t="s">
        <v>32</v>
      </c>
      <c r="J2056" s="18">
        <v>0</v>
      </c>
      <c r="K2056" s="19">
        <v>0</v>
      </c>
      <c r="L2056" s="19">
        <v>0</v>
      </c>
      <c r="M2056" s="20">
        <v>68.7</v>
      </c>
      <c r="N2056" s="21">
        <v>1151</v>
      </c>
      <c r="O2056" s="21">
        <v>2</v>
      </c>
      <c r="P2056" s="22">
        <v>0</v>
      </c>
      <c r="Q2056" s="23">
        <v>0</v>
      </c>
      <c r="R2056" s="23">
        <v>0</v>
      </c>
      <c r="S2056" s="24">
        <v>0</v>
      </c>
      <c r="T2056" s="25">
        <v>0</v>
      </c>
      <c r="U2056" s="25">
        <v>0</v>
      </c>
      <c r="V2056" s="18">
        <v>68.7</v>
      </c>
      <c r="W2056" s="19">
        <v>1151</v>
      </c>
      <c r="X2056" s="19">
        <v>2</v>
      </c>
    </row>
    <row r="2057" spans="1:24" x14ac:dyDescent="0.2">
      <c r="A2057" s="15">
        <v>2022</v>
      </c>
      <c r="B2057" s="16">
        <v>59086</v>
      </c>
      <c r="C2057" s="17" t="s">
        <v>1509</v>
      </c>
      <c r="D2057" s="15" t="s">
        <v>23</v>
      </c>
      <c r="E2057" s="17" t="s">
        <v>24</v>
      </c>
      <c r="F2057" s="15" t="s">
        <v>25</v>
      </c>
      <c r="G2057" s="17" t="s">
        <v>160</v>
      </c>
      <c r="H2057" s="17" t="s">
        <v>1438</v>
      </c>
      <c r="I2057" s="17" t="s">
        <v>32</v>
      </c>
      <c r="J2057" s="18">
        <v>0</v>
      </c>
      <c r="K2057" s="19">
        <v>0</v>
      </c>
      <c r="L2057" s="19">
        <v>0</v>
      </c>
      <c r="M2057" s="20">
        <v>66.599999999999994</v>
      </c>
      <c r="N2057" s="21">
        <v>1119</v>
      </c>
      <c r="O2057" s="21">
        <v>1</v>
      </c>
      <c r="P2057" s="22">
        <v>91.4</v>
      </c>
      <c r="Q2057" s="23">
        <v>1219</v>
      </c>
      <c r="R2057" s="23">
        <v>1</v>
      </c>
      <c r="S2057" s="24">
        <v>0</v>
      </c>
      <c r="T2057" s="25">
        <v>0</v>
      </c>
      <c r="U2057" s="25">
        <v>0</v>
      </c>
      <c r="V2057" s="18">
        <v>158</v>
      </c>
      <c r="W2057" s="19">
        <v>2338</v>
      </c>
      <c r="X2057" s="19">
        <v>2</v>
      </c>
    </row>
    <row r="2058" spans="1:24" x14ac:dyDescent="0.2">
      <c r="A2058" s="15">
        <v>2022</v>
      </c>
      <c r="B2058" s="16">
        <v>59086</v>
      </c>
      <c r="C2058" s="17" t="s">
        <v>1509</v>
      </c>
      <c r="D2058" s="15" t="s">
        <v>23</v>
      </c>
      <c r="E2058" s="17" t="s">
        <v>24</v>
      </c>
      <c r="F2058" s="15" t="s">
        <v>25</v>
      </c>
      <c r="G2058" s="17" t="s">
        <v>203</v>
      </c>
      <c r="H2058" s="17" t="s">
        <v>1438</v>
      </c>
      <c r="I2058" s="17" t="s">
        <v>136</v>
      </c>
      <c r="J2058" s="18">
        <v>0</v>
      </c>
      <c r="K2058" s="19">
        <v>0</v>
      </c>
      <c r="L2058" s="19">
        <v>0</v>
      </c>
      <c r="M2058" s="20">
        <v>396.9</v>
      </c>
      <c r="N2058" s="21">
        <v>3388</v>
      </c>
      <c r="O2058" s="21">
        <v>3</v>
      </c>
      <c r="P2058" s="22">
        <v>0</v>
      </c>
      <c r="Q2058" s="23">
        <v>0</v>
      </c>
      <c r="R2058" s="23">
        <v>0</v>
      </c>
      <c r="S2058" s="24">
        <v>0</v>
      </c>
      <c r="T2058" s="25">
        <v>0</v>
      </c>
      <c r="U2058" s="25">
        <v>0</v>
      </c>
      <c r="V2058" s="18">
        <v>396.9</v>
      </c>
      <c r="W2058" s="19">
        <v>3388</v>
      </c>
      <c r="X2058" s="19">
        <v>3</v>
      </c>
    </row>
    <row r="2059" spans="1:24" x14ac:dyDescent="0.2">
      <c r="A2059" s="15">
        <v>2022</v>
      </c>
      <c r="B2059" s="16">
        <v>59086</v>
      </c>
      <c r="C2059" s="17" t="s">
        <v>1509</v>
      </c>
      <c r="D2059" s="15" t="s">
        <v>23</v>
      </c>
      <c r="E2059" s="17" t="s">
        <v>24</v>
      </c>
      <c r="F2059" s="15" t="s">
        <v>25</v>
      </c>
      <c r="G2059" s="17" t="s">
        <v>30</v>
      </c>
      <c r="H2059" s="17" t="s">
        <v>1438</v>
      </c>
      <c r="I2059" s="17" t="s">
        <v>32</v>
      </c>
      <c r="J2059" s="18">
        <v>0</v>
      </c>
      <c r="K2059" s="19">
        <v>0</v>
      </c>
      <c r="L2059" s="19">
        <v>0</v>
      </c>
      <c r="M2059" s="20">
        <v>973.2</v>
      </c>
      <c r="N2059" s="21">
        <v>14199</v>
      </c>
      <c r="O2059" s="21">
        <v>15</v>
      </c>
      <c r="P2059" s="22">
        <v>234.2</v>
      </c>
      <c r="Q2059" s="23">
        <v>1598</v>
      </c>
      <c r="R2059" s="23">
        <v>2</v>
      </c>
      <c r="S2059" s="24">
        <v>0</v>
      </c>
      <c r="T2059" s="25">
        <v>0</v>
      </c>
      <c r="U2059" s="25">
        <v>0</v>
      </c>
      <c r="V2059" s="18">
        <v>1207.4000000000001</v>
      </c>
      <c r="W2059" s="19">
        <v>15797</v>
      </c>
      <c r="X2059" s="19">
        <v>17</v>
      </c>
    </row>
    <row r="2060" spans="1:24" x14ac:dyDescent="0.2">
      <c r="A2060" s="15">
        <v>2022</v>
      </c>
      <c r="B2060" s="16">
        <v>59088</v>
      </c>
      <c r="C2060" s="17" t="s">
        <v>1510</v>
      </c>
      <c r="D2060" s="15" t="s">
        <v>39</v>
      </c>
      <c r="E2060" s="17" t="s">
        <v>40</v>
      </c>
      <c r="F2060" s="15" t="s">
        <v>25</v>
      </c>
      <c r="G2060" s="17" t="s">
        <v>124</v>
      </c>
      <c r="H2060" s="17" t="s">
        <v>41</v>
      </c>
      <c r="I2060" s="17" t="s">
        <v>32</v>
      </c>
      <c r="J2060" s="18">
        <v>1881.4</v>
      </c>
      <c r="K2060" s="19">
        <v>16756</v>
      </c>
      <c r="L2060" s="19">
        <v>1749</v>
      </c>
      <c r="M2060" s="20">
        <v>5616</v>
      </c>
      <c r="N2060" s="21">
        <v>48472</v>
      </c>
      <c r="O2060" s="21">
        <v>957</v>
      </c>
      <c r="P2060" s="22">
        <v>0</v>
      </c>
      <c r="Q2060" s="23">
        <v>0</v>
      </c>
      <c r="R2060" s="23">
        <v>0</v>
      </c>
      <c r="S2060" s="24">
        <v>0</v>
      </c>
      <c r="T2060" s="25">
        <v>0</v>
      </c>
      <c r="U2060" s="25">
        <v>0</v>
      </c>
      <c r="V2060" s="18">
        <v>7497.4</v>
      </c>
      <c r="W2060" s="19">
        <v>65228</v>
      </c>
      <c r="X2060" s="19">
        <v>2706</v>
      </c>
    </row>
    <row r="2061" spans="1:24" x14ac:dyDescent="0.2">
      <c r="A2061" s="15">
        <v>2022</v>
      </c>
      <c r="B2061" s="16">
        <v>59088</v>
      </c>
      <c r="C2061" s="17" t="s">
        <v>1510</v>
      </c>
      <c r="D2061" s="15" t="s">
        <v>39</v>
      </c>
      <c r="E2061" s="17" t="s">
        <v>40</v>
      </c>
      <c r="F2061" s="15" t="s">
        <v>25</v>
      </c>
      <c r="G2061" s="17" t="s">
        <v>124</v>
      </c>
      <c r="H2061" s="17" t="s">
        <v>41</v>
      </c>
      <c r="I2061" s="17" t="s">
        <v>36</v>
      </c>
      <c r="J2061" s="18">
        <v>8249.7000000000007</v>
      </c>
      <c r="K2061" s="19">
        <v>46674</v>
      </c>
      <c r="L2061" s="19">
        <v>5193</v>
      </c>
      <c r="M2061" s="20">
        <v>2633.6</v>
      </c>
      <c r="N2061" s="21">
        <v>17429</v>
      </c>
      <c r="O2061" s="21">
        <v>582</v>
      </c>
      <c r="P2061" s="22">
        <v>0</v>
      </c>
      <c r="Q2061" s="23">
        <v>0</v>
      </c>
      <c r="R2061" s="23">
        <v>0</v>
      </c>
      <c r="S2061" s="24">
        <v>0</v>
      </c>
      <c r="T2061" s="25">
        <v>0</v>
      </c>
      <c r="U2061" s="25">
        <v>0</v>
      </c>
      <c r="V2061" s="18">
        <v>10883.3</v>
      </c>
      <c r="W2061" s="19">
        <v>64103</v>
      </c>
      <c r="X2061" s="19">
        <v>5775</v>
      </c>
    </row>
    <row r="2062" spans="1:24" x14ac:dyDescent="0.2">
      <c r="A2062" s="15">
        <v>2022</v>
      </c>
      <c r="B2062" s="16">
        <v>59088</v>
      </c>
      <c r="C2062" s="17" t="s">
        <v>1510</v>
      </c>
      <c r="D2062" s="15" t="s">
        <v>39</v>
      </c>
      <c r="E2062" s="17" t="s">
        <v>40</v>
      </c>
      <c r="F2062" s="15" t="s">
        <v>25</v>
      </c>
      <c r="G2062" s="17" t="s">
        <v>203</v>
      </c>
      <c r="H2062" s="17" t="s">
        <v>41</v>
      </c>
      <c r="I2062" s="17" t="s">
        <v>136</v>
      </c>
      <c r="J2062" s="18">
        <v>4513</v>
      </c>
      <c r="K2062" s="19">
        <v>21847</v>
      </c>
      <c r="L2062" s="19">
        <v>4547</v>
      </c>
      <c r="M2062" s="20">
        <v>551.20000000000005</v>
      </c>
      <c r="N2062" s="21">
        <v>3209</v>
      </c>
      <c r="O2062" s="21">
        <v>248</v>
      </c>
      <c r="P2062" s="22">
        <v>0</v>
      </c>
      <c r="Q2062" s="23">
        <v>0</v>
      </c>
      <c r="R2062" s="23">
        <v>0</v>
      </c>
      <c r="S2062" s="24">
        <v>0</v>
      </c>
      <c r="T2062" s="25">
        <v>0</v>
      </c>
      <c r="U2062" s="25">
        <v>0</v>
      </c>
      <c r="V2062" s="18">
        <v>5064.2</v>
      </c>
      <c r="W2062" s="19">
        <v>25056</v>
      </c>
      <c r="X2062" s="19">
        <v>4795</v>
      </c>
    </row>
    <row r="2063" spans="1:24" x14ac:dyDescent="0.2">
      <c r="A2063" s="15">
        <v>2022</v>
      </c>
      <c r="B2063" s="16">
        <v>59088</v>
      </c>
      <c r="C2063" s="17" t="s">
        <v>1510</v>
      </c>
      <c r="D2063" s="15" t="s">
        <v>39</v>
      </c>
      <c r="E2063" s="17" t="s">
        <v>40</v>
      </c>
      <c r="F2063" s="15" t="s">
        <v>25</v>
      </c>
      <c r="G2063" s="17" t="s">
        <v>30</v>
      </c>
      <c r="H2063" s="17" t="s">
        <v>41</v>
      </c>
      <c r="I2063" s="17" t="s">
        <v>32</v>
      </c>
      <c r="J2063" s="18">
        <v>527.20000000000005</v>
      </c>
      <c r="K2063" s="19">
        <v>3202</v>
      </c>
      <c r="L2063" s="19">
        <v>478</v>
      </c>
      <c r="M2063" s="20">
        <v>787</v>
      </c>
      <c r="N2063" s="21">
        <v>7064</v>
      </c>
      <c r="O2063" s="21">
        <v>75</v>
      </c>
      <c r="P2063" s="22">
        <v>0</v>
      </c>
      <c r="Q2063" s="23">
        <v>0</v>
      </c>
      <c r="R2063" s="23">
        <v>0</v>
      </c>
      <c r="S2063" s="24">
        <v>0</v>
      </c>
      <c r="T2063" s="25">
        <v>0</v>
      </c>
      <c r="U2063" s="25">
        <v>0</v>
      </c>
      <c r="V2063" s="18">
        <v>1314.2</v>
      </c>
      <c r="W2063" s="19">
        <v>10266</v>
      </c>
      <c r="X2063" s="19">
        <v>553</v>
      </c>
    </row>
    <row r="2064" spans="1:24" x14ac:dyDescent="0.2">
      <c r="A2064" s="15">
        <v>2022</v>
      </c>
      <c r="B2064" s="16">
        <v>59088</v>
      </c>
      <c r="C2064" s="17" t="s">
        <v>1510</v>
      </c>
      <c r="D2064" s="15" t="s">
        <v>39</v>
      </c>
      <c r="E2064" s="17" t="s">
        <v>40</v>
      </c>
      <c r="F2064" s="15" t="s">
        <v>25</v>
      </c>
      <c r="G2064" s="17" t="s">
        <v>122</v>
      </c>
      <c r="H2064" s="17" t="s">
        <v>41</v>
      </c>
      <c r="I2064" s="17" t="s">
        <v>32</v>
      </c>
      <c r="J2064" s="18">
        <v>102.1</v>
      </c>
      <c r="K2064" s="19">
        <v>591</v>
      </c>
      <c r="L2064" s="19">
        <v>71</v>
      </c>
      <c r="M2064" s="20">
        <v>217.1</v>
      </c>
      <c r="N2064" s="21">
        <v>1394</v>
      </c>
      <c r="O2064" s="21">
        <v>39</v>
      </c>
      <c r="P2064" s="22">
        <v>0</v>
      </c>
      <c r="Q2064" s="23">
        <v>0</v>
      </c>
      <c r="R2064" s="23">
        <v>0</v>
      </c>
      <c r="S2064" s="24">
        <v>0</v>
      </c>
      <c r="T2064" s="25">
        <v>0</v>
      </c>
      <c r="U2064" s="25">
        <v>0</v>
      </c>
      <c r="V2064" s="18">
        <v>319.2</v>
      </c>
      <c r="W2064" s="19">
        <v>1985</v>
      </c>
      <c r="X2064" s="19">
        <v>110</v>
      </c>
    </row>
    <row r="2065" spans="1:24" x14ac:dyDescent="0.2">
      <c r="A2065" s="15">
        <v>2022</v>
      </c>
      <c r="B2065" s="16">
        <v>59088</v>
      </c>
      <c r="C2065" s="17" t="s">
        <v>1510</v>
      </c>
      <c r="D2065" s="15" t="s">
        <v>39</v>
      </c>
      <c r="E2065" s="17" t="s">
        <v>40</v>
      </c>
      <c r="F2065" s="15" t="s">
        <v>25</v>
      </c>
      <c r="G2065" s="17" t="s">
        <v>42</v>
      </c>
      <c r="H2065" s="17" t="s">
        <v>41</v>
      </c>
      <c r="I2065" s="17" t="s">
        <v>43</v>
      </c>
      <c r="J2065" s="18">
        <v>178.6</v>
      </c>
      <c r="K2065" s="19">
        <v>1543</v>
      </c>
      <c r="L2065" s="19">
        <v>152</v>
      </c>
      <c r="M2065" s="20">
        <v>0.4</v>
      </c>
      <c r="N2065" s="21">
        <v>3</v>
      </c>
      <c r="O2065" s="21">
        <v>1</v>
      </c>
      <c r="P2065" s="22">
        <v>0</v>
      </c>
      <c r="Q2065" s="23">
        <v>0</v>
      </c>
      <c r="R2065" s="23">
        <v>0</v>
      </c>
      <c r="S2065" s="24">
        <v>0</v>
      </c>
      <c r="T2065" s="25">
        <v>0</v>
      </c>
      <c r="U2065" s="25">
        <v>0</v>
      </c>
      <c r="V2065" s="18">
        <v>179</v>
      </c>
      <c r="W2065" s="19">
        <v>1546</v>
      </c>
      <c r="X2065" s="19">
        <v>153</v>
      </c>
    </row>
    <row r="2066" spans="1:24" x14ac:dyDescent="0.2">
      <c r="A2066" s="15">
        <v>2022</v>
      </c>
      <c r="B2066" s="16">
        <v>59088</v>
      </c>
      <c r="C2066" s="17" t="s">
        <v>1510</v>
      </c>
      <c r="D2066" s="15" t="s">
        <v>39</v>
      </c>
      <c r="E2066" s="17" t="s">
        <v>40</v>
      </c>
      <c r="F2066" s="15" t="s">
        <v>25</v>
      </c>
      <c r="G2066" s="17" t="s">
        <v>161</v>
      </c>
      <c r="H2066" s="17" t="s">
        <v>41</v>
      </c>
      <c r="I2066" s="17" t="s">
        <v>32</v>
      </c>
      <c r="J2066" s="18">
        <v>5263.6</v>
      </c>
      <c r="K2066" s="19">
        <v>39536</v>
      </c>
      <c r="L2066" s="19">
        <v>6062</v>
      </c>
      <c r="M2066" s="20">
        <v>2067.4</v>
      </c>
      <c r="N2066" s="21">
        <v>15927</v>
      </c>
      <c r="O2066" s="21">
        <v>549</v>
      </c>
      <c r="P2066" s="22">
        <v>0</v>
      </c>
      <c r="Q2066" s="23">
        <v>0</v>
      </c>
      <c r="R2066" s="23">
        <v>0</v>
      </c>
      <c r="S2066" s="24">
        <v>0</v>
      </c>
      <c r="T2066" s="25">
        <v>0</v>
      </c>
      <c r="U2066" s="25">
        <v>0</v>
      </c>
      <c r="V2066" s="18">
        <v>7331</v>
      </c>
      <c r="W2066" s="19">
        <v>55463</v>
      </c>
      <c r="X2066" s="19">
        <v>6611</v>
      </c>
    </row>
    <row r="2067" spans="1:24" x14ac:dyDescent="0.2">
      <c r="A2067" s="15">
        <v>2022</v>
      </c>
      <c r="B2067" s="16">
        <v>59088</v>
      </c>
      <c r="C2067" s="17" t="s">
        <v>1510</v>
      </c>
      <c r="D2067" s="15" t="s">
        <v>39</v>
      </c>
      <c r="E2067" s="17" t="s">
        <v>40</v>
      </c>
      <c r="F2067" s="15" t="s">
        <v>25</v>
      </c>
      <c r="G2067" s="17" t="s">
        <v>44</v>
      </c>
      <c r="H2067" s="17" t="s">
        <v>41</v>
      </c>
      <c r="I2067" s="17" t="s">
        <v>32</v>
      </c>
      <c r="J2067" s="18">
        <v>3390</v>
      </c>
      <c r="K2067" s="19">
        <v>28158</v>
      </c>
      <c r="L2067" s="19">
        <v>2756</v>
      </c>
      <c r="M2067" s="20">
        <v>1768</v>
      </c>
      <c r="N2067" s="21">
        <v>13545</v>
      </c>
      <c r="O2067" s="21">
        <v>166</v>
      </c>
      <c r="P2067" s="22">
        <v>0</v>
      </c>
      <c r="Q2067" s="23">
        <v>0</v>
      </c>
      <c r="R2067" s="23">
        <v>0</v>
      </c>
      <c r="S2067" s="24">
        <v>0</v>
      </c>
      <c r="T2067" s="25">
        <v>0</v>
      </c>
      <c r="U2067" s="25">
        <v>0</v>
      </c>
      <c r="V2067" s="18">
        <v>5158</v>
      </c>
      <c r="W2067" s="19">
        <v>41703</v>
      </c>
      <c r="X2067" s="19">
        <v>2922</v>
      </c>
    </row>
    <row r="2068" spans="1:24" x14ac:dyDescent="0.2">
      <c r="A2068" s="15">
        <v>2022</v>
      </c>
      <c r="B2068" s="16">
        <v>59126</v>
      </c>
      <c r="C2068" s="17" t="s">
        <v>1511</v>
      </c>
      <c r="D2068" s="15" t="s">
        <v>39</v>
      </c>
      <c r="E2068" s="17" t="s">
        <v>40</v>
      </c>
      <c r="F2068" s="15" t="s">
        <v>25</v>
      </c>
      <c r="G2068" s="17" t="s">
        <v>57</v>
      </c>
      <c r="H2068" s="17" t="s">
        <v>1426</v>
      </c>
      <c r="I2068" s="17" t="s">
        <v>58</v>
      </c>
      <c r="J2068" s="18">
        <v>121017</v>
      </c>
      <c r="K2068" s="19">
        <v>1085640</v>
      </c>
      <c r="L2068" s="19">
        <v>197960</v>
      </c>
      <c r="M2068" s="20">
        <v>105317</v>
      </c>
      <c r="N2068" s="21">
        <v>951076</v>
      </c>
      <c r="O2068" s="21">
        <v>29032</v>
      </c>
      <c r="P2068" s="22">
        <v>14468</v>
      </c>
      <c r="Q2068" s="23">
        <v>142509</v>
      </c>
      <c r="R2068" s="23">
        <v>2962</v>
      </c>
      <c r="S2068" s="24">
        <v>0</v>
      </c>
      <c r="T2068" s="25">
        <v>0</v>
      </c>
      <c r="U2068" s="25">
        <v>0</v>
      </c>
      <c r="V2068" s="18">
        <v>240802</v>
      </c>
      <c r="W2068" s="19">
        <v>2179225</v>
      </c>
      <c r="X2068" s="19">
        <v>229954</v>
      </c>
    </row>
    <row r="2069" spans="1:24" x14ac:dyDescent="0.2">
      <c r="A2069" s="15">
        <v>2022</v>
      </c>
      <c r="B2069" s="16">
        <v>59127</v>
      </c>
      <c r="C2069" s="17" t="s">
        <v>1512</v>
      </c>
      <c r="D2069" s="15" t="s">
        <v>39</v>
      </c>
      <c r="E2069" s="17" t="s">
        <v>40</v>
      </c>
      <c r="F2069" s="15" t="s">
        <v>25</v>
      </c>
      <c r="G2069" s="17" t="s">
        <v>201</v>
      </c>
      <c r="H2069" s="17" t="s">
        <v>41</v>
      </c>
      <c r="I2069" s="17" t="s">
        <v>136</v>
      </c>
      <c r="J2069" s="18">
        <v>280.39999999999998</v>
      </c>
      <c r="K2069" s="19">
        <v>3227</v>
      </c>
      <c r="L2069" s="19">
        <v>1177</v>
      </c>
      <c r="M2069" s="20">
        <v>849.8</v>
      </c>
      <c r="N2069" s="21">
        <v>8698</v>
      </c>
      <c r="O2069" s="21">
        <v>470</v>
      </c>
      <c r="P2069" s="22">
        <v>0</v>
      </c>
      <c r="Q2069" s="23">
        <v>0</v>
      </c>
      <c r="R2069" s="23">
        <v>0</v>
      </c>
      <c r="S2069" s="24">
        <v>0</v>
      </c>
      <c r="T2069" s="25">
        <v>0</v>
      </c>
      <c r="U2069" s="25">
        <v>0</v>
      </c>
      <c r="V2069" s="18">
        <v>1130.2</v>
      </c>
      <c r="W2069" s="19">
        <v>11925</v>
      </c>
      <c r="X2069" s="19">
        <v>1647</v>
      </c>
    </row>
    <row r="2070" spans="1:24" x14ac:dyDescent="0.2">
      <c r="A2070" s="15">
        <v>2022</v>
      </c>
      <c r="B2070" s="16">
        <v>59127</v>
      </c>
      <c r="C2070" s="17" t="s">
        <v>1512</v>
      </c>
      <c r="D2070" s="15" t="s">
        <v>39</v>
      </c>
      <c r="E2070" s="17" t="s">
        <v>40</v>
      </c>
      <c r="F2070" s="15" t="s">
        <v>25</v>
      </c>
      <c r="G2070" s="17" t="s">
        <v>203</v>
      </c>
      <c r="H2070" s="17" t="s">
        <v>41</v>
      </c>
      <c r="I2070" s="17" t="s">
        <v>136</v>
      </c>
      <c r="J2070" s="18">
        <v>117.6</v>
      </c>
      <c r="K2070" s="19">
        <v>611</v>
      </c>
      <c r="L2070" s="19">
        <v>286</v>
      </c>
      <c r="M2070" s="20">
        <v>679.7</v>
      </c>
      <c r="N2070" s="21">
        <v>5612</v>
      </c>
      <c r="O2070" s="21">
        <v>332</v>
      </c>
      <c r="P2070" s="22">
        <v>0</v>
      </c>
      <c r="Q2070" s="23">
        <v>0</v>
      </c>
      <c r="R2070" s="23">
        <v>0</v>
      </c>
      <c r="S2070" s="24">
        <v>0</v>
      </c>
      <c r="T2070" s="25">
        <v>0</v>
      </c>
      <c r="U2070" s="25">
        <v>0</v>
      </c>
      <c r="V2070" s="18">
        <v>797.3</v>
      </c>
      <c r="W2070" s="19">
        <v>6223</v>
      </c>
      <c r="X2070" s="19">
        <v>618</v>
      </c>
    </row>
    <row r="2071" spans="1:24" x14ac:dyDescent="0.2">
      <c r="A2071" s="15">
        <v>2022</v>
      </c>
      <c r="B2071" s="16">
        <v>59127</v>
      </c>
      <c r="C2071" s="17" t="s">
        <v>1512</v>
      </c>
      <c r="D2071" s="15" t="s">
        <v>39</v>
      </c>
      <c r="E2071" s="17" t="s">
        <v>40</v>
      </c>
      <c r="F2071" s="15" t="s">
        <v>25</v>
      </c>
      <c r="G2071" s="17" t="s">
        <v>30</v>
      </c>
      <c r="H2071" s="17" t="s">
        <v>41</v>
      </c>
      <c r="I2071" s="17" t="s">
        <v>32</v>
      </c>
      <c r="J2071" s="18">
        <v>0</v>
      </c>
      <c r="K2071" s="19">
        <v>0</v>
      </c>
      <c r="L2071" s="19">
        <v>0</v>
      </c>
      <c r="M2071" s="20">
        <v>57.5</v>
      </c>
      <c r="N2071" s="21">
        <v>436</v>
      </c>
      <c r="O2071" s="21">
        <v>10</v>
      </c>
      <c r="P2071" s="22">
        <v>0</v>
      </c>
      <c r="Q2071" s="23">
        <v>0</v>
      </c>
      <c r="R2071" s="23">
        <v>0</v>
      </c>
      <c r="S2071" s="24">
        <v>0</v>
      </c>
      <c r="T2071" s="25">
        <v>0</v>
      </c>
      <c r="U2071" s="25">
        <v>0</v>
      </c>
      <c r="V2071" s="18">
        <v>57.5</v>
      </c>
      <c r="W2071" s="19">
        <v>436</v>
      </c>
      <c r="X2071" s="19">
        <v>10</v>
      </c>
    </row>
    <row r="2072" spans="1:24" x14ac:dyDescent="0.2">
      <c r="A2072" s="15">
        <v>2022</v>
      </c>
      <c r="B2072" s="16">
        <v>59127</v>
      </c>
      <c r="C2072" s="17" t="s">
        <v>1512</v>
      </c>
      <c r="D2072" s="15" t="s">
        <v>39</v>
      </c>
      <c r="E2072" s="17" t="s">
        <v>40</v>
      </c>
      <c r="F2072" s="15" t="s">
        <v>25</v>
      </c>
      <c r="G2072" s="17" t="s">
        <v>134</v>
      </c>
      <c r="H2072" s="17" t="s">
        <v>41</v>
      </c>
      <c r="I2072" s="17" t="s">
        <v>136</v>
      </c>
      <c r="J2072" s="18">
        <v>0</v>
      </c>
      <c r="K2072" s="19">
        <v>0</v>
      </c>
      <c r="L2072" s="19">
        <v>0</v>
      </c>
      <c r="M2072" s="20">
        <v>7.7</v>
      </c>
      <c r="N2072" s="21">
        <v>86</v>
      </c>
      <c r="O2072" s="21">
        <v>9</v>
      </c>
      <c r="P2072" s="22">
        <v>0</v>
      </c>
      <c r="Q2072" s="23">
        <v>0</v>
      </c>
      <c r="R2072" s="23">
        <v>0</v>
      </c>
      <c r="S2072" s="24">
        <v>0</v>
      </c>
      <c r="T2072" s="25">
        <v>0</v>
      </c>
      <c r="U2072" s="25">
        <v>0</v>
      </c>
      <c r="V2072" s="18">
        <v>7.7</v>
      </c>
      <c r="W2072" s="19">
        <v>86</v>
      </c>
      <c r="X2072" s="19">
        <v>9</v>
      </c>
    </row>
    <row r="2073" spans="1:24" x14ac:dyDescent="0.2">
      <c r="A2073" s="15">
        <v>2022</v>
      </c>
      <c r="B2073" s="16">
        <v>59127</v>
      </c>
      <c r="C2073" s="17" t="s">
        <v>1512</v>
      </c>
      <c r="D2073" s="15" t="s">
        <v>39</v>
      </c>
      <c r="E2073" s="17" t="s">
        <v>40</v>
      </c>
      <c r="F2073" s="15" t="s">
        <v>25</v>
      </c>
      <c r="G2073" s="17" t="s">
        <v>511</v>
      </c>
      <c r="H2073" s="17" t="s">
        <v>41</v>
      </c>
      <c r="I2073" s="17" t="s">
        <v>136</v>
      </c>
      <c r="J2073" s="18">
        <v>17.8</v>
      </c>
      <c r="K2073" s="19">
        <v>199</v>
      </c>
      <c r="L2073" s="19">
        <v>112</v>
      </c>
      <c r="M2073" s="20">
        <v>132.6</v>
      </c>
      <c r="N2073" s="21">
        <v>1206</v>
      </c>
      <c r="O2073" s="21">
        <v>39</v>
      </c>
      <c r="P2073" s="22">
        <v>0</v>
      </c>
      <c r="Q2073" s="23">
        <v>0</v>
      </c>
      <c r="R2073" s="23">
        <v>0</v>
      </c>
      <c r="S2073" s="24">
        <v>0</v>
      </c>
      <c r="T2073" s="25">
        <v>0</v>
      </c>
      <c r="U2073" s="25">
        <v>0</v>
      </c>
      <c r="V2073" s="18">
        <v>150.4</v>
      </c>
      <c r="W2073" s="19">
        <v>1405</v>
      </c>
      <c r="X2073" s="19">
        <v>151</v>
      </c>
    </row>
    <row r="2074" spans="1:24" x14ac:dyDescent="0.2">
      <c r="A2074" s="15">
        <v>2022</v>
      </c>
      <c r="B2074" s="16">
        <v>59127</v>
      </c>
      <c r="C2074" s="17" t="s">
        <v>1512</v>
      </c>
      <c r="D2074" s="15" t="s">
        <v>39</v>
      </c>
      <c r="E2074" s="17" t="s">
        <v>40</v>
      </c>
      <c r="F2074" s="15" t="s">
        <v>25</v>
      </c>
      <c r="G2074" s="17" t="s">
        <v>122</v>
      </c>
      <c r="H2074" s="17" t="s">
        <v>41</v>
      </c>
      <c r="I2074" s="17" t="s">
        <v>32</v>
      </c>
      <c r="J2074" s="18">
        <v>22.5</v>
      </c>
      <c r="K2074" s="19">
        <v>190</v>
      </c>
      <c r="L2074" s="19">
        <v>43</v>
      </c>
      <c r="M2074" s="20">
        <v>196.3</v>
      </c>
      <c r="N2074" s="21">
        <v>1789</v>
      </c>
      <c r="O2074" s="21">
        <v>58</v>
      </c>
      <c r="P2074" s="22">
        <v>0</v>
      </c>
      <c r="Q2074" s="23">
        <v>0</v>
      </c>
      <c r="R2074" s="23">
        <v>0</v>
      </c>
      <c r="S2074" s="24">
        <v>0</v>
      </c>
      <c r="T2074" s="25">
        <v>0</v>
      </c>
      <c r="U2074" s="25">
        <v>0</v>
      </c>
      <c r="V2074" s="18">
        <v>218.8</v>
      </c>
      <c r="W2074" s="19">
        <v>1979</v>
      </c>
      <c r="X2074" s="19">
        <v>101</v>
      </c>
    </row>
    <row r="2075" spans="1:24" x14ac:dyDescent="0.2">
      <c r="A2075" s="15">
        <v>2022</v>
      </c>
      <c r="B2075" s="16">
        <v>59127</v>
      </c>
      <c r="C2075" s="17" t="s">
        <v>1512</v>
      </c>
      <c r="D2075" s="15" t="s">
        <v>39</v>
      </c>
      <c r="E2075" s="17" t="s">
        <v>40</v>
      </c>
      <c r="F2075" s="15" t="s">
        <v>25</v>
      </c>
      <c r="G2075" s="17" t="s">
        <v>42</v>
      </c>
      <c r="H2075" s="17" t="s">
        <v>41</v>
      </c>
      <c r="I2075" s="17" t="s">
        <v>43</v>
      </c>
      <c r="J2075" s="18">
        <v>0</v>
      </c>
      <c r="K2075" s="19">
        <v>0</v>
      </c>
      <c r="L2075" s="19">
        <v>0</v>
      </c>
      <c r="M2075" s="20">
        <v>458.2</v>
      </c>
      <c r="N2075" s="21">
        <v>5591</v>
      </c>
      <c r="O2075" s="21">
        <v>138</v>
      </c>
      <c r="P2075" s="22">
        <v>0</v>
      </c>
      <c r="Q2075" s="23">
        <v>0</v>
      </c>
      <c r="R2075" s="23">
        <v>0</v>
      </c>
      <c r="S2075" s="24">
        <v>0</v>
      </c>
      <c r="T2075" s="25">
        <v>0</v>
      </c>
      <c r="U2075" s="25">
        <v>0</v>
      </c>
      <c r="V2075" s="18">
        <v>458.2</v>
      </c>
      <c r="W2075" s="19">
        <v>5591</v>
      </c>
      <c r="X2075" s="19">
        <v>138</v>
      </c>
    </row>
    <row r="2076" spans="1:24" x14ac:dyDescent="0.2">
      <c r="A2076" s="15">
        <v>2022</v>
      </c>
      <c r="B2076" s="16">
        <v>59127</v>
      </c>
      <c r="C2076" s="17" t="s">
        <v>1512</v>
      </c>
      <c r="D2076" s="15" t="s">
        <v>39</v>
      </c>
      <c r="E2076" s="17" t="s">
        <v>40</v>
      </c>
      <c r="F2076" s="15" t="s">
        <v>25</v>
      </c>
      <c r="G2076" s="17" t="s">
        <v>161</v>
      </c>
      <c r="H2076" s="17" t="s">
        <v>41</v>
      </c>
      <c r="I2076" s="17" t="s">
        <v>32</v>
      </c>
      <c r="J2076" s="18">
        <v>40.299999999999997</v>
      </c>
      <c r="K2076" s="19">
        <v>743</v>
      </c>
      <c r="L2076" s="19">
        <v>155</v>
      </c>
      <c r="M2076" s="20">
        <v>324.3</v>
      </c>
      <c r="N2076" s="21">
        <v>5258</v>
      </c>
      <c r="O2076" s="21">
        <v>102</v>
      </c>
      <c r="P2076" s="22">
        <v>0</v>
      </c>
      <c r="Q2076" s="23">
        <v>0</v>
      </c>
      <c r="R2076" s="23">
        <v>0</v>
      </c>
      <c r="S2076" s="24">
        <v>0</v>
      </c>
      <c r="T2076" s="25">
        <v>0</v>
      </c>
      <c r="U2076" s="25">
        <v>0</v>
      </c>
      <c r="V2076" s="18">
        <v>364.6</v>
      </c>
      <c r="W2076" s="19">
        <v>6001</v>
      </c>
      <c r="X2076" s="19">
        <v>257</v>
      </c>
    </row>
    <row r="2077" spans="1:24" x14ac:dyDescent="0.2">
      <c r="A2077" s="15">
        <v>2022</v>
      </c>
      <c r="B2077" s="16">
        <v>59127</v>
      </c>
      <c r="C2077" s="17" t="s">
        <v>1512</v>
      </c>
      <c r="D2077" s="15" t="s">
        <v>39</v>
      </c>
      <c r="E2077" s="17" t="s">
        <v>40</v>
      </c>
      <c r="F2077" s="15" t="s">
        <v>25</v>
      </c>
      <c r="G2077" s="17" t="s">
        <v>44</v>
      </c>
      <c r="H2077" s="17" t="s">
        <v>41</v>
      </c>
      <c r="I2077" s="17" t="s">
        <v>32</v>
      </c>
      <c r="J2077" s="18">
        <v>141.6</v>
      </c>
      <c r="K2077" s="19">
        <v>1091</v>
      </c>
      <c r="L2077" s="19">
        <v>185</v>
      </c>
      <c r="M2077" s="20">
        <v>170.7</v>
      </c>
      <c r="N2077" s="21">
        <v>2036</v>
      </c>
      <c r="O2077" s="21">
        <v>63</v>
      </c>
      <c r="P2077" s="22">
        <v>0</v>
      </c>
      <c r="Q2077" s="23">
        <v>0</v>
      </c>
      <c r="R2077" s="23">
        <v>0</v>
      </c>
      <c r="S2077" s="24">
        <v>0</v>
      </c>
      <c r="T2077" s="25">
        <v>0</v>
      </c>
      <c r="U2077" s="25">
        <v>0</v>
      </c>
      <c r="V2077" s="18">
        <v>312.3</v>
      </c>
      <c r="W2077" s="19">
        <v>3127</v>
      </c>
      <c r="X2077" s="19">
        <v>248</v>
      </c>
    </row>
    <row r="2078" spans="1:24" x14ac:dyDescent="0.2">
      <c r="A2078" s="15">
        <v>2022</v>
      </c>
      <c r="B2078" s="16">
        <v>59127</v>
      </c>
      <c r="C2078" s="17" t="s">
        <v>1512</v>
      </c>
      <c r="D2078" s="15" t="s">
        <v>39</v>
      </c>
      <c r="E2078" s="17" t="s">
        <v>40</v>
      </c>
      <c r="F2078" s="15" t="s">
        <v>25</v>
      </c>
      <c r="G2078" s="17" t="s">
        <v>180</v>
      </c>
      <c r="H2078" s="17" t="s">
        <v>41</v>
      </c>
      <c r="I2078" s="17" t="s">
        <v>136</v>
      </c>
      <c r="J2078" s="18">
        <v>22.1</v>
      </c>
      <c r="K2078" s="19">
        <v>229</v>
      </c>
      <c r="L2078" s="19">
        <v>108</v>
      </c>
      <c r="M2078" s="20">
        <v>23.5</v>
      </c>
      <c r="N2078" s="21">
        <v>281</v>
      </c>
      <c r="O2078" s="21">
        <v>26</v>
      </c>
      <c r="P2078" s="22">
        <v>0</v>
      </c>
      <c r="Q2078" s="23">
        <v>0</v>
      </c>
      <c r="R2078" s="23">
        <v>0</v>
      </c>
      <c r="S2078" s="24">
        <v>0</v>
      </c>
      <c r="T2078" s="25">
        <v>0</v>
      </c>
      <c r="U2078" s="25">
        <v>0</v>
      </c>
      <c r="V2078" s="18">
        <v>45.6</v>
      </c>
      <c r="W2078" s="19">
        <v>510</v>
      </c>
      <c r="X2078" s="19">
        <v>134</v>
      </c>
    </row>
    <row r="2079" spans="1:24" x14ac:dyDescent="0.2">
      <c r="A2079" s="15">
        <v>2022</v>
      </c>
      <c r="B2079" s="16">
        <v>59128</v>
      </c>
      <c r="C2079" s="17" t="s">
        <v>1513</v>
      </c>
      <c r="D2079" s="15" t="s">
        <v>39</v>
      </c>
      <c r="E2079" s="17" t="s">
        <v>40</v>
      </c>
      <c r="F2079" s="15" t="s">
        <v>25</v>
      </c>
      <c r="G2079" s="17" t="s">
        <v>42</v>
      </c>
      <c r="H2079" s="17" t="s">
        <v>41</v>
      </c>
      <c r="I2079" s="17" t="s">
        <v>43</v>
      </c>
      <c r="J2079" s="18">
        <v>22315.7</v>
      </c>
      <c r="K2079" s="19">
        <v>121334</v>
      </c>
      <c r="L2079" s="19">
        <v>31674</v>
      </c>
      <c r="M2079" s="20">
        <v>6843.6</v>
      </c>
      <c r="N2079" s="21">
        <v>38964</v>
      </c>
      <c r="O2079" s="21">
        <v>1647</v>
      </c>
      <c r="P2079" s="22">
        <v>0</v>
      </c>
      <c r="Q2079" s="23">
        <v>0</v>
      </c>
      <c r="R2079" s="23">
        <v>0</v>
      </c>
      <c r="S2079" s="24">
        <v>0</v>
      </c>
      <c r="T2079" s="25">
        <v>0</v>
      </c>
      <c r="U2079" s="25">
        <v>0</v>
      </c>
      <c r="V2079" s="18">
        <v>29159.3</v>
      </c>
      <c r="W2079" s="19">
        <v>160298</v>
      </c>
      <c r="X2079" s="19">
        <v>33321</v>
      </c>
    </row>
    <row r="2080" spans="1:24" x14ac:dyDescent="0.2">
      <c r="A2080" s="15">
        <v>2022</v>
      </c>
      <c r="B2080" s="16">
        <v>59310</v>
      </c>
      <c r="C2080" s="17" t="s">
        <v>1514</v>
      </c>
      <c r="D2080" s="15" t="s">
        <v>39</v>
      </c>
      <c r="E2080" s="17" t="s">
        <v>40</v>
      </c>
      <c r="F2080" s="15" t="s">
        <v>25</v>
      </c>
      <c r="G2080" s="17" t="s">
        <v>510</v>
      </c>
      <c r="H2080" s="17" t="s">
        <v>41</v>
      </c>
      <c r="I2080" s="17" t="s">
        <v>32</v>
      </c>
      <c r="J2080" s="18">
        <v>315.10000000000002</v>
      </c>
      <c r="K2080" s="19">
        <v>2519</v>
      </c>
      <c r="L2080" s="19">
        <v>317</v>
      </c>
      <c r="M2080" s="20">
        <v>0</v>
      </c>
      <c r="N2080" s="21">
        <v>0</v>
      </c>
      <c r="O2080" s="21">
        <v>0</v>
      </c>
      <c r="P2080" s="22">
        <v>0</v>
      </c>
      <c r="Q2080" s="23">
        <v>0</v>
      </c>
      <c r="R2080" s="23">
        <v>0</v>
      </c>
      <c r="S2080" s="24">
        <v>0</v>
      </c>
      <c r="T2080" s="25">
        <v>0</v>
      </c>
      <c r="U2080" s="25">
        <v>0</v>
      </c>
      <c r="V2080" s="18">
        <v>315.10000000000002</v>
      </c>
      <c r="W2080" s="19">
        <v>2519</v>
      </c>
      <c r="X2080" s="19">
        <v>317</v>
      </c>
    </row>
    <row r="2081" spans="1:24" x14ac:dyDescent="0.2">
      <c r="A2081" s="15">
        <v>2022</v>
      </c>
      <c r="B2081" s="16">
        <v>59310</v>
      </c>
      <c r="C2081" s="17" t="s">
        <v>1514</v>
      </c>
      <c r="D2081" s="15" t="s">
        <v>39</v>
      </c>
      <c r="E2081" s="17" t="s">
        <v>40</v>
      </c>
      <c r="F2081" s="15" t="s">
        <v>25</v>
      </c>
      <c r="G2081" s="17" t="s">
        <v>160</v>
      </c>
      <c r="H2081" s="17" t="s">
        <v>41</v>
      </c>
      <c r="I2081" s="17" t="s">
        <v>32</v>
      </c>
      <c r="J2081" s="18">
        <v>2220</v>
      </c>
      <c r="K2081" s="19">
        <v>21860</v>
      </c>
      <c r="L2081" s="19">
        <v>2244</v>
      </c>
      <c r="M2081" s="20">
        <v>3.1</v>
      </c>
      <c r="N2081" s="21">
        <v>30</v>
      </c>
      <c r="O2081" s="21">
        <v>3</v>
      </c>
      <c r="P2081" s="22">
        <v>0</v>
      </c>
      <c r="Q2081" s="23">
        <v>0</v>
      </c>
      <c r="R2081" s="23">
        <v>0</v>
      </c>
      <c r="S2081" s="24">
        <v>0</v>
      </c>
      <c r="T2081" s="25">
        <v>0</v>
      </c>
      <c r="U2081" s="25">
        <v>0</v>
      </c>
      <c r="V2081" s="18">
        <v>2223.1</v>
      </c>
      <c r="W2081" s="19">
        <v>21890</v>
      </c>
      <c r="X2081" s="19">
        <v>2247</v>
      </c>
    </row>
    <row r="2082" spans="1:24" x14ac:dyDescent="0.2">
      <c r="A2082" s="15">
        <v>2022</v>
      </c>
      <c r="B2082" s="16">
        <v>59310</v>
      </c>
      <c r="C2082" s="17" t="s">
        <v>1514</v>
      </c>
      <c r="D2082" s="15" t="s">
        <v>39</v>
      </c>
      <c r="E2082" s="17" t="s">
        <v>40</v>
      </c>
      <c r="F2082" s="15" t="s">
        <v>25</v>
      </c>
      <c r="G2082" s="17" t="s">
        <v>124</v>
      </c>
      <c r="H2082" s="17" t="s">
        <v>41</v>
      </c>
      <c r="I2082" s="17" t="s">
        <v>32</v>
      </c>
      <c r="J2082" s="18">
        <v>9493</v>
      </c>
      <c r="K2082" s="19">
        <v>84539</v>
      </c>
      <c r="L2082" s="19">
        <v>10478</v>
      </c>
      <c r="M2082" s="20">
        <v>0</v>
      </c>
      <c r="N2082" s="21">
        <v>0</v>
      </c>
      <c r="O2082" s="21">
        <v>0</v>
      </c>
      <c r="P2082" s="22">
        <v>0</v>
      </c>
      <c r="Q2082" s="23">
        <v>0</v>
      </c>
      <c r="R2082" s="23">
        <v>0</v>
      </c>
      <c r="S2082" s="24">
        <v>0</v>
      </c>
      <c r="T2082" s="25">
        <v>0</v>
      </c>
      <c r="U2082" s="25">
        <v>0</v>
      </c>
      <c r="V2082" s="18">
        <v>9493</v>
      </c>
      <c r="W2082" s="19">
        <v>84539</v>
      </c>
      <c r="X2082" s="19">
        <v>10478</v>
      </c>
    </row>
    <row r="2083" spans="1:24" x14ac:dyDescent="0.2">
      <c r="A2083" s="15">
        <v>2022</v>
      </c>
      <c r="B2083" s="16">
        <v>59310</v>
      </c>
      <c r="C2083" s="17" t="s">
        <v>1514</v>
      </c>
      <c r="D2083" s="15" t="s">
        <v>39</v>
      </c>
      <c r="E2083" s="17" t="s">
        <v>40</v>
      </c>
      <c r="F2083" s="15" t="s">
        <v>25</v>
      </c>
      <c r="G2083" s="17" t="s">
        <v>203</v>
      </c>
      <c r="H2083" s="17" t="s">
        <v>41</v>
      </c>
      <c r="I2083" s="17" t="s">
        <v>136</v>
      </c>
      <c r="J2083" s="18">
        <v>60803.4</v>
      </c>
      <c r="K2083" s="19">
        <v>411908</v>
      </c>
      <c r="L2083" s="19">
        <v>57931</v>
      </c>
      <c r="M2083" s="20">
        <v>6697.7</v>
      </c>
      <c r="N2083" s="21">
        <v>61451</v>
      </c>
      <c r="O2083" s="21">
        <v>2614</v>
      </c>
      <c r="P2083" s="22">
        <v>0</v>
      </c>
      <c r="Q2083" s="23">
        <v>0</v>
      </c>
      <c r="R2083" s="23">
        <v>0</v>
      </c>
      <c r="S2083" s="24">
        <v>0</v>
      </c>
      <c r="T2083" s="25">
        <v>0</v>
      </c>
      <c r="U2083" s="25">
        <v>0</v>
      </c>
      <c r="V2083" s="18">
        <v>67501.100000000006</v>
      </c>
      <c r="W2083" s="19">
        <v>473359</v>
      </c>
      <c r="X2083" s="19">
        <v>60545</v>
      </c>
    </row>
    <row r="2084" spans="1:24" x14ac:dyDescent="0.2">
      <c r="A2084" s="15">
        <v>2022</v>
      </c>
      <c r="B2084" s="16">
        <v>59310</v>
      </c>
      <c r="C2084" s="17" t="s">
        <v>1514</v>
      </c>
      <c r="D2084" s="15" t="s">
        <v>39</v>
      </c>
      <c r="E2084" s="17" t="s">
        <v>40</v>
      </c>
      <c r="F2084" s="15" t="s">
        <v>25</v>
      </c>
      <c r="G2084" s="17" t="s">
        <v>30</v>
      </c>
      <c r="H2084" s="17" t="s">
        <v>41</v>
      </c>
      <c r="I2084" s="17" t="s">
        <v>32</v>
      </c>
      <c r="J2084" s="18">
        <v>45574</v>
      </c>
      <c r="K2084" s="19">
        <v>363618</v>
      </c>
      <c r="L2084" s="19">
        <v>34958</v>
      </c>
      <c r="M2084" s="20">
        <v>277.5</v>
      </c>
      <c r="N2084" s="21">
        <v>2140</v>
      </c>
      <c r="O2084" s="21">
        <v>139</v>
      </c>
      <c r="P2084" s="22">
        <v>0</v>
      </c>
      <c r="Q2084" s="23">
        <v>0</v>
      </c>
      <c r="R2084" s="23">
        <v>0</v>
      </c>
      <c r="S2084" s="24">
        <v>0</v>
      </c>
      <c r="T2084" s="25">
        <v>0</v>
      </c>
      <c r="U2084" s="25">
        <v>0</v>
      </c>
      <c r="V2084" s="18">
        <v>45851.5</v>
      </c>
      <c r="W2084" s="19">
        <v>365758</v>
      </c>
      <c r="X2084" s="19">
        <v>35097</v>
      </c>
    </row>
    <row r="2085" spans="1:24" x14ac:dyDescent="0.2">
      <c r="A2085" s="15">
        <v>2022</v>
      </c>
      <c r="B2085" s="16">
        <v>59310</v>
      </c>
      <c r="C2085" s="17" t="s">
        <v>1514</v>
      </c>
      <c r="D2085" s="15" t="s">
        <v>39</v>
      </c>
      <c r="E2085" s="17" t="s">
        <v>40</v>
      </c>
      <c r="F2085" s="15" t="s">
        <v>25</v>
      </c>
      <c r="G2085" s="17" t="s">
        <v>122</v>
      </c>
      <c r="H2085" s="17" t="s">
        <v>41</v>
      </c>
      <c r="I2085" s="17" t="s">
        <v>32</v>
      </c>
      <c r="J2085" s="18">
        <v>44771.3</v>
      </c>
      <c r="K2085" s="19">
        <v>277577</v>
      </c>
      <c r="L2085" s="19">
        <v>32234</v>
      </c>
      <c r="M2085" s="20">
        <v>143.1</v>
      </c>
      <c r="N2085" s="21">
        <v>971</v>
      </c>
      <c r="O2085" s="21">
        <v>48</v>
      </c>
      <c r="P2085" s="22">
        <v>0</v>
      </c>
      <c r="Q2085" s="23">
        <v>0</v>
      </c>
      <c r="R2085" s="23">
        <v>0</v>
      </c>
      <c r="S2085" s="24">
        <v>0</v>
      </c>
      <c r="T2085" s="25">
        <v>0</v>
      </c>
      <c r="U2085" s="25">
        <v>0</v>
      </c>
      <c r="V2085" s="18">
        <v>44914.400000000001</v>
      </c>
      <c r="W2085" s="19">
        <v>278548</v>
      </c>
      <c r="X2085" s="19">
        <v>32282</v>
      </c>
    </row>
    <row r="2086" spans="1:24" x14ac:dyDescent="0.2">
      <c r="A2086" s="15">
        <v>2022</v>
      </c>
      <c r="B2086" s="16">
        <v>59310</v>
      </c>
      <c r="C2086" s="17" t="s">
        <v>1514</v>
      </c>
      <c r="D2086" s="15" t="s">
        <v>39</v>
      </c>
      <c r="E2086" s="17" t="s">
        <v>40</v>
      </c>
      <c r="F2086" s="15" t="s">
        <v>25</v>
      </c>
      <c r="G2086" s="17" t="s">
        <v>42</v>
      </c>
      <c r="H2086" s="17" t="s">
        <v>41</v>
      </c>
      <c r="I2086" s="17" t="s">
        <v>43</v>
      </c>
      <c r="J2086" s="18">
        <v>11765</v>
      </c>
      <c r="K2086" s="19">
        <v>112702</v>
      </c>
      <c r="L2086" s="19">
        <v>16649</v>
      </c>
      <c r="M2086" s="20">
        <v>44.4</v>
      </c>
      <c r="N2086" s="21">
        <v>486</v>
      </c>
      <c r="O2086" s="21">
        <v>28</v>
      </c>
      <c r="P2086" s="22">
        <v>0</v>
      </c>
      <c r="Q2086" s="23">
        <v>0</v>
      </c>
      <c r="R2086" s="23">
        <v>0</v>
      </c>
      <c r="S2086" s="24">
        <v>0</v>
      </c>
      <c r="T2086" s="25">
        <v>0</v>
      </c>
      <c r="U2086" s="25">
        <v>0</v>
      </c>
      <c r="V2086" s="18">
        <v>11809.4</v>
      </c>
      <c r="W2086" s="19">
        <v>113188</v>
      </c>
      <c r="X2086" s="19">
        <v>16677</v>
      </c>
    </row>
    <row r="2087" spans="1:24" x14ac:dyDescent="0.2">
      <c r="A2087" s="15">
        <v>2022</v>
      </c>
      <c r="B2087" s="16">
        <v>59310</v>
      </c>
      <c r="C2087" s="17" t="s">
        <v>1514</v>
      </c>
      <c r="D2087" s="15" t="s">
        <v>39</v>
      </c>
      <c r="E2087" s="17" t="s">
        <v>40</v>
      </c>
      <c r="F2087" s="15" t="s">
        <v>25</v>
      </c>
      <c r="G2087" s="17" t="s">
        <v>161</v>
      </c>
      <c r="H2087" s="17" t="s">
        <v>41</v>
      </c>
      <c r="I2087" s="17" t="s">
        <v>32</v>
      </c>
      <c r="J2087" s="18">
        <v>38895.300000000003</v>
      </c>
      <c r="K2087" s="19">
        <v>371367</v>
      </c>
      <c r="L2087" s="19">
        <v>41635</v>
      </c>
      <c r="M2087" s="20">
        <v>212.7</v>
      </c>
      <c r="N2087" s="21">
        <v>3762</v>
      </c>
      <c r="O2087" s="21">
        <v>196</v>
      </c>
      <c r="P2087" s="22">
        <v>0</v>
      </c>
      <c r="Q2087" s="23">
        <v>0</v>
      </c>
      <c r="R2087" s="23">
        <v>0</v>
      </c>
      <c r="S2087" s="24">
        <v>0</v>
      </c>
      <c r="T2087" s="25">
        <v>0</v>
      </c>
      <c r="U2087" s="25">
        <v>0</v>
      </c>
      <c r="V2087" s="18">
        <v>39108</v>
      </c>
      <c r="W2087" s="19">
        <v>375129</v>
      </c>
      <c r="X2087" s="19">
        <v>41831</v>
      </c>
    </row>
    <row r="2088" spans="1:24" x14ac:dyDescent="0.2">
      <c r="A2088" s="15">
        <v>2022</v>
      </c>
      <c r="B2088" s="16">
        <v>59310</v>
      </c>
      <c r="C2088" s="17" t="s">
        <v>1514</v>
      </c>
      <c r="D2088" s="15" t="s">
        <v>39</v>
      </c>
      <c r="E2088" s="17" t="s">
        <v>40</v>
      </c>
      <c r="F2088" s="15" t="s">
        <v>25</v>
      </c>
      <c r="G2088" s="17" t="s">
        <v>44</v>
      </c>
      <c r="H2088" s="17" t="s">
        <v>41</v>
      </c>
      <c r="I2088" s="17" t="s">
        <v>32</v>
      </c>
      <c r="J2088" s="18">
        <v>86978.3</v>
      </c>
      <c r="K2088" s="19">
        <v>789946</v>
      </c>
      <c r="L2088" s="19">
        <v>77465</v>
      </c>
      <c r="M2088" s="20">
        <v>1731</v>
      </c>
      <c r="N2088" s="21">
        <v>20644</v>
      </c>
      <c r="O2088" s="21">
        <v>999</v>
      </c>
      <c r="P2088" s="22">
        <v>0</v>
      </c>
      <c r="Q2088" s="23">
        <v>0</v>
      </c>
      <c r="R2088" s="23">
        <v>0</v>
      </c>
      <c r="S2088" s="24">
        <v>0</v>
      </c>
      <c r="T2088" s="25">
        <v>0</v>
      </c>
      <c r="U2088" s="25">
        <v>0</v>
      </c>
      <c r="V2088" s="18">
        <v>88709.3</v>
      </c>
      <c r="W2088" s="19">
        <v>810590</v>
      </c>
      <c r="X2088" s="19">
        <v>78464</v>
      </c>
    </row>
    <row r="2089" spans="1:24" x14ac:dyDescent="0.2">
      <c r="A2089" s="15">
        <v>2022</v>
      </c>
      <c r="B2089" s="16">
        <v>59311</v>
      </c>
      <c r="C2089" s="17" t="s">
        <v>1515</v>
      </c>
      <c r="D2089" s="15" t="s">
        <v>39</v>
      </c>
      <c r="E2089" s="17" t="s">
        <v>40</v>
      </c>
      <c r="F2089" s="15" t="s">
        <v>25</v>
      </c>
      <c r="G2089" s="17" t="s">
        <v>161</v>
      </c>
      <c r="H2089" s="17" t="s">
        <v>41</v>
      </c>
      <c r="I2089" s="17" t="s">
        <v>32</v>
      </c>
      <c r="J2089" s="18">
        <v>10888</v>
      </c>
      <c r="K2089" s="19">
        <v>101466</v>
      </c>
      <c r="L2089" s="19">
        <v>10088</v>
      </c>
      <c r="M2089" s="20">
        <v>5291</v>
      </c>
      <c r="N2089" s="21">
        <v>51613</v>
      </c>
      <c r="O2089" s="21">
        <v>1987</v>
      </c>
      <c r="P2089" s="22">
        <v>0</v>
      </c>
      <c r="Q2089" s="23">
        <v>0</v>
      </c>
      <c r="R2089" s="23">
        <v>0</v>
      </c>
      <c r="S2089" s="24">
        <v>0</v>
      </c>
      <c r="T2089" s="25">
        <v>0</v>
      </c>
      <c r="U2089" s="25">
        <v>0</v>
      </c>
      <c r="V2089" s="18">
        <v>16179</v>
      </c>
      <c r="W2089" s="19">
        <v>153079</v>
      </c>
      <c r="X2089" s="19">
        <v>12075</v>
      </c>
    </row>
    <row r="2090" spans="1:24" x14ac:dyDescent="0.2">
      <c r="A2090" s="15">
        <v>2022</v>
      </c>
      <c r="B2090" s="16">
        <v>59312</v>
      </c>
      <c r="C2090" s="17" t="s">
        <v>1516</v>
      </c>
      <c r="D2090" s="15" t="s">
        <v>39</v>
      </c>
      <c r="E2090" s="17" t="s">
        <v>40</v>
      </c>
      <c r="F2090" s="15" t="s">
        <v>25</v>
      </c>
      <c r="G2090" s="17" t="s">
        <v>510</v>
      </c>
      <c r="H2090" s="17" t="s">
        <v>41</v>
      </c>
      <c r="I2090" s="17" t="s">
        <v>32</v>
      </c>
      <c r="J2090" s="18">
        <v>1290</v>
      </c>
      <c r="K2090" s="19">
        <v>8847</v>
      </c>
      <c r="L2090" s="19">
        <v>1129</v>
      </c>
      <c r="M2090" s="20">
        <v>736</v>
      </c>
      <c r="N2090" s="21">
        <v>5239</v>
      </c>
      <c r="O2090" s="21">
        <v>434</v>
      </c>
      <c r="P2090" s="22">
        <v>0</v>
      </c>
      <c r="Q2090" s="23">
        <v>0</v>
      </c>
      <c r="R2090" s="23">
        <v>0</v>
      </c>
      <c r="S2090" s="24">
        <v>0</v>
      </c>
      <c r="T2090" s="25">
        <v>0</v>
      </c>
      <c r="U2090" s="25">
        <v>0</v>
      </c>
      <c r="V2090" s="18">
        <v>2026</v>
      </c>
      <c r="W2090" s="19">
        <v>14086</v>
      </c>
      <c r="X2090" s="19">
        <v>1563</v>
      </c>
    </row>
    <row r="2091" spans="1:24" x14ac:dyDescent="0.2">
      <c r="A2091" s="15">
        <v>2022</v>
      </c>
      <c r="B2091" s="16">
        <v>59313</v>
      </c>
      <c r="C2091" s="17" t="s">
        <v>1517</v>
      </c>
      <c r="D2091" s="15" t="s">
        <v>39</v>
      </c>
      <c r="E2091" s="17" t="s">
        <v>40</v>
      </c>
      <c r="F2091" s="15" t="s">
        <v>25</v>
      </c>
      <c r="G2091" s="17" t="s">
        <v>203</v>
      </c>
      <c r="H2091" s="17" t="s">
        <v>41</v>
      </c>
      <c r="I2091" s="17" t="s">
        <v>136</v>
      </c>
      <c r="J2091" s="18">
        <v>9665.7000000000007</v>
      </c>
      <c r="K2091" s="19">
        <v>36862</v>
      </c>
      <c r="L2091" s="19">
        <v>6591</v>
      </c>
      <c r="M2091" s="20">
        <v>1947.9</v>
      </c>
      <c r="N2091" s="21">
        <v>13079</v>
      </c>
      <c r="O2091" s="21">
        <v>254</v>
      </c>
      <c r="P2091" s="22">
        <v>0</v>
      </c>
      <c r="Q2091" s="23">
        <v>0</v>
      </c>
      <c r="R2091" s="23">
        <v>0</v>
      </c>
      <c r="S2091" s="24">
        <v>0</v>
      </c>
      <c r="T2091" s="25">
        <v>0</v>
      </c>
      <c r="U2091" s="25">
        <v>0</v>
      </c>
      <c r="V2091" s="18">
        <v>11613.6</v>
      </c>
      <c r="W2091" s="19">
        <v>49941</v>
      </c>
      <c r="X2091" s="19">
        <v>6845</v>
      </c>
    </row>
    <row r="2092" spans="1:24" x14ac:dyDescent="0.2">
      <c r="A2092" s="15">
        <v>2022</v>
      </c>
      <c r="B2092" s="16">
        <v>59314</v>
      </c>
      <c r="C2092" s="17" t="s">
        <v>1518</v>
      </c>
      <c r="D2092" s="15" t="s">
        <v>91</v>
      </c>
      <c r="E2092" s="17" t="s">
        <v>24</v>
      </c>
      <c r="F2092" s="15" t="s">
        <v>25</v>
      </c>
      <c r="G2092" s="17" t="s">
        <v>92</v>
      </c>
      <c r="H2092" s="17" t="s">
        <v>41</v>
      </c>
      <c r="I2092" s="17" t="s">
        <v>93</v>
      </c>
      <c r="J2092" s="18">
        <v>12487.1</v>
      </c>
      <c r="K2092" s="19">
        <v>109622</v>
      </c>
      <c r="L2092" s="19">
        <v>16667</v>
      </c>
      <c r="M2092" s="20">
        <v>1423.3</v>
      </c>
      <c r="N2092" s="21">
        <v>12767</v>
      </c>
      <c r="O2092" s="21">
        <v>773</v>
      </c>
      <c r="P2092" s="22">
        <v>0</v>
      </c>
      <c r="Q2092" s="23">
        <v>0</v>
      </c>
      <c r="R2092" s="23">
        <v>0</v>
      </c>
      <c r="S2092" s="24">
        <v>0</v>
      </c>
      <c r="T2092" s="25">
        <v>0</v>
      </c>
      <c r="U2092" s="25">
        <v>0</v>
      </c>
      <c r="V2092" s="18">
        <v>13910.4</v>
      </c>
      <c r="W2092" s="19">
        <v>122389</v>
      </c>
      <c r="X2092" s="19">
        <v>17440</v>
      </c>
    </row>
    <row r="2093" spans="1:24" x14ac:dyDescent="0.2">
      <c r="A2093" s="15">
        <v>2022</v>
      </c>
      <c r="B2093" s="16">
        <v>59385</v>
      </c>
      <c r="C2093" s="17" t="s">
        <v>1519</v>
      </c>
      <c r="D2093" s="15" t="s">
        <v>39</v>
      </c>
      <c r="E2093" s="17" t="s">
        <v>40</v>
      </c>
      <c r="F2093" s="15" t="s">
        <v>25</v>
      </c>
      <c r="G2093" s="17" t="s">
        <v>124</v>
      </c>
      <c r="H2093" s="17" t="s">
        <v>41</v>
      </c>
      <c r="I2093" s="17" t="s">
        <v>32</v>
      </c>
      <c r="J2093" s="18">
        <v>39167.599999999999</v>
      </c>
      <c r="K2093" s="19">
        <v>622630</v>
      </c>
      <c r="L2093" s="19">
        <v>59147</v>
      </c>
      <c r="M2093" s="20">
        <v>239922.1</v>
      </c>
      <c r="N2093" s="21">
        <v>4024950</v>
      </c>
      <c r="O2093" s="21">
        <v>3137</v>
      </c>
      <c r="P2093" s="22">
        <v>4564.3</v>
      </c>
      <c r="Q2093" s="23">
        <v>79092</v>
      </c>
      <c r="R2093" s="23">
        <v>22</v>
      </c>
      <c r="S2093" s="24">
        <v>19465.7</v>
      </c>
      <c r="T2093" s="25">
        <v>384524</v>
      </c>
      <c r="U2093" s="25">
        <v>1</v>
      </c>
      <c r="V2093" s="18">
        <v>303119.7</v>
      </c>
      <c r="W2093" s="19">
        <v>5111196</v>
      </c>
      <c r="X2093" s="19">
        <v>62307</v>
      </c>
    </row>
    <row r="2094" spans="1:24" x14ac:dyDescent="0.2">
      <c r="A2094" s="15">
        <v>2022</v>
      </c>
      <c r="B2094" s="16">
        <v>59385</v>
      </c>
      <c r="C2094" s="17" t="s">
        <v>1519</v>
      </c>
      <c r="D2094" s="15" t="s">
        <v>39</v>
      </c>
      <c r="E2094" s="17" t="s">
        <v>40</v>
      </c>
      <c r="F2094" s="15" t="s">
        <v>25</v>
      </c>
      <c r="G2094" s="17" t="s">
        <v>203</v>
      </c>
      <c r="H2094" s="17" t="s">
        <v>41</v>
      </c>
      <c r="I2094" s="17" t="s">
        <v>136</v>
      </c>
      <c r="J2094" s="18">
        <v>132511.79999999999</v>
      </c>
      <c r="K2094" s="19">
        <v>1277042</v>
      </c>
      <c r="L2094" s="19">
        <v>165707</v>
      </c>
      <c r="M2094" s="20">
        <v>39585.9</v>
      </c>
      <c r="N2094" s="21">
        <v>360254</v>
      </c>
      <c r="O2094" s="21">
        <v>18775</v>
      </c>
      <c r="P2094" s="22">
        <v>1347</v>
      </c>
      <c r="Q2094" s="23">
        <v>12072</v>
      </c>
      <c r="R2094" s="23">
        <v>23</v>
      </c>
      <c r="S2094" s="24">
        <v>0</v>
      </c>
      <c r="T2094" s="25">
        <v>0</v>
      </c>
      <c r="U2094" s="25">
        <v>0</v>
      </c>
      <c r="V2094" s="18">
        <v>173444.7</v>
      </c>
      <c r="W2094" s="19">
        <v>1649368</v>
      </c>
      <c r="X2094" s="19">
        <v>184505</v>
      </c>
    </row>
    <row r="2095" spans="1:24" x14ac:dyDescent="0.2">
      <c r="A2095" s="15">
        <v>2022</v>
      </c>
      <c r="B2095" s="16">
        <v>59385</v>
      </c>
      <c r="C2095" s="17" t="s">
        <v>1519</v>
      </c>
      <c r="D2095" s="15" t="s">
        <v>39</v>
      </c>
      <c r="E2095" s="17" t="s">
        <v>40</v>
      </c>
      <c r="F2095" s="15" t="s">
        <v>25</v>
      </c>
      <c r="G2095" s="17" t="s">
        <v>161</v>
      </c>
      <c r="H2095" s="17" t="s">
        <v>41</v>
      </c>
      <c r="I2095" s="17" t="s">
        <v>32</v>
      </c>
      <c r="J2095" s="18">
        <v>194937</v>
      </c>
      <c r="K2095" s="19">
        <v>3720279</v>
      </c>
      <c r="L2095" s="19">
        <v>330707</v>
      </c>
      <c r="M2095" s="20">
        <v>352306</v>
      </c>
      <c r="N2095" s="21">
        <v>7357735</v>
      </c>
      <c r="O2095" s="21">
        <v>4774</v>
      </c>
      <c r="P2095" s="22">
        <v>21446.7</v>
      </c>
      <c r="Q2095" s="23">
        <v>418361</v>
      </c>
      <c r="R2095" s="23">
        <v>37</v>
      </c>
      <c r="S2095" s="24">
        <v>0</v>
      </c>
      <c r="T2095" s="25">
        <v>0</v>
      </c>
      <c r="U2095" s="25">
        <v>0</v>
      </c>
      <c r="V2095" s="18">
        <v>568689.69999999995</v>
      </c>
      <c r="W2095" s="19">
        <v>11496375</v>
      </c>
      <c r="X2095" s="19">
        <v>335518</v>
      </c>
    </row>
    <row r="2096" spans="1:24" x14ac:dyDescent="0.2">
      <c r="A2096" s="15">
        <v>2022</v>
      </c>
      <c r="B2096" s="16">
        <v>59385</v>
      </c>
      <c r="C2096" s="17" t="s">
        <v>1519</v>
      </c>
      <c r="D2096" s="15" t="s">
        <v>39</v>
      </c>
      <c r="E2096" s="17" t="s">
        <v>40</v>
      </c>
      <c r="F2096" s="15" t="s">
        <v>25</v>
      </c>
      <c r="G2096" s="17" t="s">
        <v>44</v>
      </c>
      <c r="H2096" s="17" t="s">
        <v>41</v>
      </c>
      <c r="I2096" s="17" t="s">
        <v>32</v>
      </c>
      <c r="J2096" s="18">
        <v>39540</v>
      </c>
      <c r="K2096" s="19">
        <v>505848</v>
      </c>
      <c r="L2096" s="19">
        <v>36812</v>
      </c>
      <c r="M2096" s="20">
        <v>127745.9</v>
      </c>
      <c r="N2096" s="21">
        <v>2174243</v>
      </c>
      <c r="O2096" s="21">
        <v>1941</v>
      </c>
      <c r="P2096" s="22">
        <v>2718.5</v>
      </c>
      <c r="Q2096" s="23">
        <v>55650</v>
      </c>
      <c r="R2096" s="23">
        <v>12</v>
      </c>
      <c r="S2096" s="24">
        <v>0</v>
      </c>
      <c r="T2096" s="25">
        <v>0</v>
      </c>
      <c r="U2096" s="25">
        <v>0</v>
      </c>
      <c r="V2096" s="18">
        <v>170004.4</v>
      </c>
      <c r="W2096" s="19">
        <v>2735741</v>
      </c>
      <c r="X2096" s="19">
        <v>38765</v>
      </c>
    </row>
    <row r="2097" spans="1:24" x14ac:dyDescent="0.2">
      <c r="A2097" s="15">
        <v>2022</v>
      </c>
      <c r="B2097" s="16">
        <v>59410</v>
      </c>
      <c r="C2097" s="17" t="s">
        <v>1520</v>
      </c>
      <c r="D2097" s="15" t="s">
        <v>39</v>
      </c>
      <c r="E2097" s="17" t="s">
        <v>40</v>
      </c>
      <c r="F2097" s="15" t="s">
        <v>25</v>
      </c>
      <c r="G2097" s="17" t="s">
        <v>30</v>
      </c>
      <c r="H2097" s="17" t="s">
        <v>41</v>
      </c>
      <c r="I2097" s="17" t="s">
        <v>32</v>
      </c>
      <c r="J2097" s="18">
        <v>501.1</v>
      </c>
      <c r="K2097" s="19">
        <v>3919</v>
      </c>
      <c r="L2097" s="19">
        <v>305</v>
      </c>
      <c r="M2097" s="20">
        <v>0</v>
      </c>
      <c r="N2097" s="21">
        <v>0</v>
      </c>
      <c r="O2097" s="21">
        <v>0</v>
      </c>
      <c r="P2097" s="22">
        <v>0</v>
      </c>
      <c r="Q2097" s="23">
        <v>0</v>
      </c>
      <c r="R2097" s="23">
        <v>0</v>
      </c>
      <c r="S2097" s="24">
        <v>0</v>
      </c>
      <c r="T2097" s="25">
        <v>0</v>
      </c>
      <c r="U2097" s="25">
        <v>0</v>
      </c>
      <c r="V2097" s="18">
        <v>501.1</v>
      </c>
      <c r="W2097" s="19">
        <v>3919</v>
      </c>
      <c r="X2097" s="19">
        <v>305</v>
      </c>
    </row>
    <row r="2098" spans="1:24" x14ac:dyDescent="0.2">
      <c r="A2098" s="15">
        <v>2022</v>
      </c>
      <c r="B2098" s="16">
        <v>59410</v>
      </c>
      <c r="C2098" s="17" t="s">
        <v>1520</v>
      </c>
      <c r="D2098" s="15" t="s">
        <v>39</v>
      </c>
      <c r="E2098" s="17" t="s">
        <v>40</v>
      </c>
      <c r="F2098" s="15" t="s">
        <v>25</v>
      </c>
      <c r="G2098" s="17" t="s">
        <v>161</v>
      </c>
      <c r="H2098" s="17" t="s">
        <v>41</v>
      </c>
      <c r="I2098" s="17" t="s">
        <v>32</v>
      </c>
      <c r="J2098" s="18">
        <v>1699.5</v>
      </c>
      <c r="K2098" s="19">
        <v>25089</v>
      </c>
      <c r="L2098" s="19">
        <v>2014</v>
      </c>
      <c r="M2098" s="20">
        <v>5364.2</v>
      </c>
      <c r="N2098" s="21">
        <v>111128</v>
      </c>
      <c r="O2098" s="21">
        <v>728</v>
      </c>
      <c r="P2098" s="22">
        <v>1524.8</v>
      </c>
      <c r="Q2098" s="23">
        <v>27544</v>
      </c>
      <c r="R2098" s="23">
        <v>62</v>
      </c>
      <c r="S2098" s="24">
        <v>0</v>
      </c>
      <c r="T2098" s="25">
        <v>0</v>
      </c>
      <c r="U2098" s="25">
        <v>0</v>
      </c>
      <c r="V2098" s="18">
        <v>8588.5</v>
      </c>
      <c r="W2098" s="19">
        <v>163761</v>
      </c>
      <c r="X2098" s="19">
        <v>2804</v>
      </c>
    </row>
    <row r="2099" spans="1:24" x14ac:dyDescent="0.2">
      <c r="A2099" s="15">
        <v>2022</v>
      </c>
      <c r="B2099" s="16">
        <v>59410</v>
      </c>
      <c r="C2099" s="17" t="s">
        <v>1520</v>
      </c>
      <c r="D2099" s="15" t="s">
        <v>39</v>
      </c>
      <c r="E2099" s="17" t="s">
        <v>40</v>
      </c>
      <c r="F2099" s="15" t="s">
        <v>25</v>
      </c>
      <c r="G2099" s="17" t="s">
        <v>44</v>
      </c>
      <c r="H2099" s="17" t="s">
        <v>41</v>
      </c>
      <c r="I2099" s="17" t="s">
        <v>32</v>
      </c>
      <c r="J2099" s="18">
        <v>14931.5</v>
      </c>
      <c r="K2099" s="19">
        <v>127836</v>
      </c>
      <c r="L2099" s="19">
        <v>11513</v>
      </c>
      <c r="M2099" s="20">
        <v>335</v>
      </c>
      <c r="N2099" s="21">
        <v>3839</v>
      </c>
      <c r="O2099" s="21">
        <v>114</v>
      </c>
      <c r="P2099" s="22">
        <v>0</v>
      </c>
      <c r="Q2099" s="23">
        <v>0</v>
      </c>
      <c r="R2099" s="23">
        <v>0</v>
      </c>
      <c r="S2099" s="24">
        <v>0</v>
      </c>
      <c r="T2099" s="25">
        <v>0</v>
      </c>
      <c r="U2099" s="25">
        <v>0</v>
      </c>
      <c r="V2099" s="18">
        <v>15266.5</v>
      </c>
      <c r="W2099" s="19">
        <v>131675</v>
      </c>
      <c r="X2099" s="19">
        <v>11627</v>
      </c>
    </row>
    <row r="2100" spans="1:24" x14ac:dyDescent="0.2">
      <c r="A2100" s="15">
        <v>2022</v>
      </c>
      <c r="B2100" s="16">
        <v>59505</v>
      </c>
      <c r="C2100" s="17" t="s">
        <v>1521</v>
      </c>
      <c r="D2100" s="15" t="s">
        <v>23</v>
      </c>
      <c r="E2100" s="17" t="s">
        <v>24</v>
      </c>
      <c r="F2100" s="15" t="s">
        <v>25</v>
      </c>
      <c r="G2100" s="17" t="s">
        <v>72</v>
      </c>
      <c r="H2100" s="17" t="s">
        <v>31</v>
      </c>
      <c r="I2100" s="17" t="s">
        <v>32</v>
      </c>
      <c r="J2100" s="18">
        <v>36863</v>
      </c>
      <c r="K2100" s="19">
        <v>269107</v>
      </c>
      <c r="L2100" s="19">
        <v>17777</v>
      </c>
      <c r="M2100" s="20">
        <v>19998</v>
      </c>
      <c r="N2100" s="21">
        <v>167602</v>
      </c>
      <c r="O2100" s="21">
        <v>449</v>
      </c>
      <c r="P2100" s="22">
        <v>21141</v>
      </c>
      <c r="Q2100" s="23">
        <v>251250</v>
      </c>
      <c r="R2100" s="23">
        <v>7</v>
      </c>
      <c r="S2100" s="24" t="s">
        <v>37</v>
      </c>
      <c r="T2100" s="25" t="s">
        <v>37</v>
      </c>
      <c r="U2100" s="25" t="s">
        <v>37</v>
      </c>
      <c r="V2100" s="18">
        <v>78002</v>
      </c>
      <c r="W2100" s="19">
        <v>687959</v>
      </c>
      <c r="X2100" s="19">
        <v>18233</v>
      </c>
    </row>
    <row r="2101" spans="1:24" x14ac:dyDescent="0.2">
      <c r="A2101" s="15">
        <v>2022</v>
      </c>
      <c r="B2101" s="16">
        <v>59579</v>
      </c>
      <c r="C2101" s="17" t="s">
        <v>1522</v>
      </c>
      <c r="D2101" s="15" t="s">
        <v>23</v>
      </c>
      <c r="E2101" s="17" t="s">
        <v>24</v>
      </c>
      <c r="F2101" s="15" t="s">
        <v>25</v>
      </c>
      <c r="G2101" s="17" t="s">
        <v>50</v>
      </c>
      <c r="H2101" s="17" t="s">
        <v>1438</v>
      </c>
      <c r="I2101" s="17" t="s">
        <v>52</v>
      </c>
      <c r="J2101" s="18">
        <v>3726.7</v>
      </c>
      <c r="K2101" s="19">
        <v>34880</v>
      </c>
      <c r="L2101" s="19">
        <v>2384</v>
      </c>
      <c r="M2101" s="20">
        <v>0</v>
      </c>
      <c r="N2101" s="21">
        <v>0</v>
      </c>
      <c r="O2101" s="21">
        <v>0</v>
      </c>
      <c r="P2101" s="22">
        <v>0</v>
      </c>
      <c r="Q2101" s="23">
        <v>0</v>
      </c>
      <c r="R2101" s="23">
        <v>0</v>
      </c>
      <c r="S2101" s="24">
        <v>0</v>
      </c>
      <c r="T2101" s="25">
        <v>0</v>
      </c>
      <c r="U2101" s="25">
        <v>0</v>
      </c>
      <c r="V2101" s="18">
        <v>3726.7</v>
      </c>
      <c r="W2101" s="19">
        <v>34880</v>
      </c>
      <c r="X2101" s="19">
        <v>2384</v>
      </c>
    </row>
    <row r="2102" spans="1:24" x14ac:dyDescent="0.2">
      <c r="A2102" s="15">
        <v>2022</v>
      </c>
      <c r="B2102" s="16">
        <v>59579</v>
      </c>
      <c r="C2102" s="17" t="s">
        <v>1522</v>
      </c>
      <c r="D2102" s="15" t="s">
        <v>23</v>
      </c>
      <c r="E2102" s="17" t="s">
        <v>24</v>
      </c>
      <c r="F2102" s="15" t="s">
        <v>25</v>
      </c>
      <c r="G2102" s="17" t="s">
        <v>50</v>
      </c>
      <c r="H2102" s="17" t="s">
        <v>1438</v>
      </c>
      <c r="I2102" s="17" t="s">
        <v>1043</v>
      </c>
      <c r="J2102" s="18">
        <v>896.9</v>
      </c>
      <c r="K2102" s="19">
        <v>8394</v>
      </c>
      <c r="L2102" s="19">
        <v>758</v>
      </c>
      <c r="M2102" s="20">
        <v>0</v>
      </c>
      <c r="N2102" s="21">
        <v>0</v>
      </c>
      <c r="O2102" s="21">
        <v>0</v>
      </c>
      <c r="P2102" s="22">
        <v>0</v>
      </c>
      <c r="Q2102" s="23">
        <v>0</v>
      </c>
      <c r="R2102" s="23">
        <v>0</v>
      </c>
      <c r="S2102" s="24">
        <v>0</v>
      </c>
      <c r="T2102" s="25">
        <v>0</v>
      </c>
      <c r="U2102" s="25">
        <v>0</v>
      </c>
      <c r="V2102" s="18">
        <v>896.9</v>
      </c>
      <c r="W2102" s="19">
        <v>8394</v>
      </c>
      <c r="X2102" s="19">
        <v>758</v>
      </c>
    </row>
    <row r="2103" spans="1:24" x14ac:dyDescent="0.2">
      <c r="A2103" s="15">
        <v>2022</v>
      </c>
      <c r="B2103" s="16">
        <v>59579</v>
      </c>
      <c r="C2103" s="17" t="s">
        <v>1522</v>
      </c>
      <c r="D2103" s="15" t="s">
        <v>23</v>
      </c>
      <c r="E2103" s="17" t="s">
        <v>24</v>
      </c>
      <c r="F2103" s="15" t="s">
        <v>25</v>
      </c>
      <c r="G2103" s="17" t="s">
        <v>50</v>
      </c>
      <c r="H2103" s="17" t="s">
        <v>1438</v>
      </c>
      <c r="I2103" s="17" t="s">
        <v>826</v>
      </c>
      <c r="J2103" s="18">
        <v>400.6</v>
      </c>
      <c r="K2103" s="19">
        <v>3749</v>
      </c>
      <c r="L2103" s="19">
        <v>289</v>
      </c>
      <c r="M2103" s="20">
        <v>0</v>
      </c>
      <c r="N2103" s="21">
        <v>0</v>
      </c>
      <c r="O2103" s="21">
        <v>0</v>
      </c>
      <c r="P2103" s="22">
        <v>0</v>
      </c>
      <c r="Q2103" s="23">
        <v>0</v>
      </c>
      <c r="R2103" s="23">
        <v>0</v>
      </c>
      <c r="S2103" s="24">
        <v>0</v>
      </c>
      <c r="T2103" s="25">
        <v>0</v>
      </c>
      <c r="U2103" s="25">
        <v>0</v>
      </c>
      <c r="V2103" s="18">
        <v>400.6</v>
      </c>
      <c r="W2103" s="19">
        <v>3749</v>
      </c>
      <c r="X2103" s="19">
        <v>289</v>
      </c>
    </row>
    <row r="2104" spans="1:24" x14ac:dyDescent="0.2">
      <c r="A2104" s="15">
        <v>2022</v>
      </c>
      <c r="B2104" s="16">
        <v>59579</v>
      </c>
      <c r="C2104" s="17" t="s">
        <v>1522</v>
      </c>
      <c r="D2104" s="15" t="s">
        <v>23</v>
      </c>
      <c r="E2104" s="17" t="s">
        <v>24</v>
      </c>
      <c r="F2104" s="15" t="s">
        <v>25</v>
      </c>
      <c r="G2104" s="17" t="s">
        <v>50</v>
      </c>
      <c r="H2104" s="17" t="s">
        <v>1438</v>
      </c>
      <c r="I2104" s="17" t="s">
        <v>193</v>
      </c>
      <c r="J2104" s="18">
        <v>53.3</v>
      </c>
      <c r="K2104" s="19">
        <v>498</v>
      </c>
      <c r="L2104" s="19">
        <v>35</v>
      </c>
      <c r="M2104" s="20">
        <v>0</v>
      </c>
      <c r="N2104" s="21">
        <v>0</v>
      </c>
      <c r="O2104" s="21">
        <v>0</v>
      </c>
      <c r="P2104" s="22">
        <v>0</v>
      </c>
      <c r="Q2104" s="23">
        <v>0</v>
      </c>
      <c r="R2104" s="23">
        <v>0</v>
      </c>
      <c r="S2104" s="24">
        <v>0</v>
      </c>
      <c r="T2104" s="25">
        <v>0</v>
      </c>
      <c r="U2104" s="25">
        <v>0</v>
      </c>
      <c r="V2104" s="18">
        <v>53.3</v>
      </c>
      <c r="W2104" s="19">
        <v>498</v>
      </c>
      <c r="X2104" s="19">
        <v>35</v>
      </c>
    </row>
    <row r="2105" spans="1:24" x14ac:dyDescent="0.2">
      <c r="A2105" s="15">
        <v>2022</v>
      </c>
      <c r="B2105" s="16">
        <v>59579</v>
      </c>
      <c r="C2105" s="17" t="s">
        <v>1522</v>
      </c>
      <c r="D2105" s="15" t="s">
        <v>23</v>
      </c>
      <c r="E2105" s="17" t="s">
        <v>24</v>
      </c>
      <c r="F2105" s="15" t="s">
        <v>25</v>
      </c>
      <c r="G2105" s="17" t="s">
        <v>57</v>
      </c>
      <c r="H2105" s="17" t="s">
        <v>1438</v>
      </c>
      <c r="I2105" s="17" t="s">
        <v>58</v>
      </c>
      <c r="J2105" s="18">
        <v>57973.9</v>
      </c>
      <c r="K2105" s="19">
        <v>405547</v>
      </c>
      <c r="L2105" s="19">
        <v>49086</v>
      </c>
      <c r="M2105" s="20">
        <v>0</v>
      </c>
      <c r="N2105" s="21">
        <v>0</v>
      </c>
      <c r="O2105" s="21">
        <v>0</v>
      </c>
      <c r="P2105" s="22">
        <v>0</v>
      </c>
      <c r="Q2105" s="23">
        <v>0</v>
      </c>
      <c r="R2105" s="23">
        <v>0</v>
      </c>
      <c r="S2105" s="24">
        <v>0</v>
      </c>
      <c r="T2105" s="25">
        <v>0</v>
      </c>
      <c r="U2105" s="25">
        <v>0</v>
      </c>
      <c r="V2105" s="18">
        <v>57973.9</v>
      </c>
      <c r="W2105" s="19">
        <v>405547</v>
      </c>
      <c r="X2105" s="19">
        <v>49086</v>
      </c>
    </row>
    <row r="2106" spans="1:24" x14ac:dyDescent="0.2">
      <c r="A2106" s="15">
        <v>2022</v>
      </c>
      <c r="B2106" s="16">
        <v>59579</v>
      </c>
      <c r="C2106" s="17" t="s">
        <v>1522</v>
      </c>
      <c r="D2106" s="15" t="s">
        <v>23</v>
      </c>
      <c r="E2106" s="17" t="s">
        <v>24</v>
      </c>
      <c r="F2106" s="15" t="s">
        <v>25</v>
      </c>
      <c r="G2106" s="17" t="s">
        <v>57</v>
      </c>
      <c r="H2106" s="17" t="s">
        <v>1438</v>
      </c>
      <c r="I2106" s="17" t="s">
        <v>589</v>
      </c>
      <c r="J2106" s="18">
        <v>82.6</v>
      </c>
      <c r="K2106" s="19">
        <v>578</v>
      </c>
      <c r="L2106" s="19">
        <v>238</v>
      </c>
      <c r="M2106" s="20">
        <v>0</v>
      </c>
      <c r="N2106" s="21">
        <v>0</v>
      </c>
      <c r="O2106" s="21">
        <v>0</v>
      </c>
      <c r="P2106" s="22">
        <v>0</v>
      </c>
      <c r="Q2106" s="23">
        <v>0</v>
      </c>
      <c r="R2106" s="23">
        <v>0</v>
      </c>
      <c r="S2106" s="24">
        <v>0</v>
      </c>
      <c r="T2106" s="25">
        <v>0</v>
      </c>
      <c r="U2106" s="25">
        <v>0</v>
      </c>
      <c r="V2106" s="18">
        <v>82.6</v>
      </c>
      <c r="W2106" s="19">
        <v>578</v>
      </c>
      <c r="X2106" s="19">
        <v>238</v>
      </c>
    </row>
    <row r="2107" spans="1:24" x14ac:dyDescent="0.2">
      <c r="A2107" s="15">
        <v>2022</v>
      </c>
      <c r="B2107" s="16">
        <v>59579</v>
      </c>
      <c r="C2107" s="17" t="s">
        <v>1522</v>
      </c>
      <c r="D2107" s="15" t="s">
        <v>23</v>
      </c>
      <c r="E2107" s="17" t="s">
        <v>24</v>
      </c>
      <c r="F2107" s="15" t="s">
        <v>25</v>
      </c>
      <c r="G2107" s="17" t="s">
        <v>57</v>
      </c>
      <c r="H2107" s="17" t="s">
        <v>1438</v>
      </c>
      <c r="I2107" s="17" t="s">
        <v>218</v>
      </c>
      <c r="J2107" s="18">
        <v>1135.2</v>
      </c>
      <c r="K2107" s="19">
        <v>7941</v>
      </c>
      <c r="L2107" s="19">
        <v>1186</v>
      </c>
      <c r="M2107" s="20">
        <v>0</v>
      </c>
      <c r="N2107" s="21">
        <v>0</v>
      </c>
      <c r="O2107" s="21">
        <v>0</v>
      </c>
      <c r="P2107" s="22">
        <v>0</v>
      </c>
      <c r="Q2107" s="23">
        <v>0</v>
      </c>
      <c r="R2107" s="23">
        <v>0</v>
      </c>
      <c r="S2107" s="24">
        <v>0</v>
      </c>
      <c r="T2107" s="25">
        <v>0</v>
      </c>
      <c r="U2107" s="25">
        <v>0</v>
      </c>
      <c r="V2107" s="18">
        <v>1135.2</v>
      </c>
      <c r="W2107" s="19">
        <v>7941</v>
      </c>
      <c r="X2107" s="19">
        <v>1186</v>
      </c>
    </row>
    <row r="2108" spans="1:24" x14ac:dyDescent="0.2">
      <c r="A2108" s="15">
        <v>2022</v>
      </c>
      <c r="B2108" s="16">
        <v>59579</v>
      </c>
      <c r="C2108" s="17" t="s">
        <v>1522</v>
      </c>
      <c r="D2108" s="15" t="s">
        <v>23</v>
      </c>
      <c r="E2108" s="17" t="s">
        <v>24</v>
      </c>
      <c r="F2108" s="15" t="s">
        <v>25</v>
      </c>
      <c r="G2108" s="17" t="s">
        <v>57</v>
      </c>
      <c r="H2108" s="17" t="s">
        <v>1438</v>
      </c>
      <c r="I2108" s="17" t="s">
        <v>1206</v>
      </c>
      <c r="J2108" s="18">
        <v>124.9</v>
      </c>
      <c r="K2108" s="19">
        <v>874</v>
      </c>
      <c r="L2108" s="19">
        <v>144</v>
      </c>
      <c r="M2108" s="20">
        <v>0</v>
      </c>
      <c r="N2108" s="21">
        <v>0</v>
      </c>
      <c r="O2108" s="21">
        <v>0</v>
      </c>
      <c r="P2108" s="22">
        <v>0</v>
      </c>
      <c r="Q2108" s="23">
        <v>0</v>
      </c>
      <c r="R2108" s="23">
        <v>0</v>
      </c>
      <c r="S2108" s="24">
        <v>0</v>
      </c>
      <c r="T2108" s="25">
        <v>0</v>
      </c>
      <c r="U2108" s="25">
        <v>0</v>
      </c>
      <c r="V2108" s="18">
        <v>124.9</v>
      </c>
      <c r="W2108" s="19">
        <v>874</v>
      </c>
      <c r="X2108" s="19">
        <v>144</v>
      </c>
    </row>
    <row r="2109" spans="1:24" x14ac:dyDescent="0.2">
      <c r="A2109" s="15">
        <v>2022</v>
      </c>
      <c r="B2109" s="16">
        <v>59579</v>
      </c>
      <c r="C2109" s="17" t="s">
        <v>1522</v>
      </c>
      <c r="D2109" s="15" t="s">
        <v>23</v>
      </c>
      <c r="E2109" s="17" t="s">
        <v>24</v>
      </c>
      <c r="F2109" s="15" t="s">
        <v>25</v>
      </c>
      <c r="G2109" s="17" t="s">
        <v>57</v>
      </c>
      <c r="H2109" s="17" t="s">
        <v>1438</v>
      </c>
      <c r="I2109" s="17" t="s">
        <v>789</v>
      </c>
      <c r="J2109" s="18">
        <v>1739.1</v>
      </c>
      <c r="K2109" s="19">
        <v>12166</v>
      </c>
      <c r="L2109" s="19">
        <v>3150</v>
      </c>
      <c r="M2109" s="20">
        <v>0</v>
      </c>
      <c r="N2109" s="21">
        <v>0</v>
      </c>
      <c r="O2109" s="21">
        <v>0</v>
      </c>
      <c r="P2109" s="22">
        <v>0</v>
      </c>
      <c r="Q2109" s="23">
        <v>0</v>
      </c>
      <c r="R2109" s="23">
        <v>0</v>
      </c>
      <c r="S2109" s="24">
        <v>0</v>
      </c>
      <c r="T2109" s="25">
        <v>0</v>
      </c>
      <c r="U2109" s="25">
        <v>0</v>
      </c>
      <c r="V2109" s="18">
        <v>1739.1</v>
      </c>
      <c r="W2109" s="19">
        <v>12166</v>
      </c>
      <c r="X2109" s="19">
        <v>3150</v>
      </c>
    </row>
    <row r="2110" spans="1:24" x14ac:dyDescent="0.2">
      <c r="A2110" s="15">
        <v>2022</v>
      </c>
      <c r="B2110" s="16">
        <v>59579</v>
      </c>
      <c r="C2110" s="17" t="s">
        <v>1522</v>
      </c>
      <c r="D2110" s="15" t="s">
        <v>23</v>
      </c>
      <c r="E2110" s="17" t="s">
        <v>24</v>
      </c>
      <c r="F2110" s="15" t="s">
        <v>25</v>
      </c>
      <c r="G2110" s="17" t="s">
        <v>311</v>
      </c>
      <c r="H2110" s="17" t="s">
        <v>1438</v>
      </c>
      <c r="I2110" s="17" t="s">
        <v>470</v>
      </c>
      <c r="J2110" s="18">
        <v>452.4</v>
      </c>
      <c r="K2110" s="19">
        <v>8815</v>
      </c>
      <c r="L2110" s="19">
        <v>2574</v>
      </c>
      <c r="M2110" s="20">
        <v>0</v>
      </c>
      <c r="N2110" s="21">
        <v>0</v>
      </c>
      <c r="O2110" s="21">
        <v>0</v>
      </c>
      <c r="P2110" s="22">
        <v>0</v>
      </c>
      <c r="Q2110" s="23">
        <v>0</v>
      </c>
      <c r="R2110" s="23">
        <v>0</v>
      </c>
      <c r="S2110" s="24">
        <v>0</v>
      </c>
      <c r="T2110" s="25">
        <v>0</v>
      </c>
      <c r="U2110" s="25">
        <v>0</v>
      </c>
      <c r="V2110" s="18">
        <v>452.4</v>
      </c>
      <c r="W2110" s="19">
        <v>8815</v>
      </c>
      <c r="X2110" s="19">
        <v>2574</v>
      </c>
    </row>
    <row r="2111" spans="1:24" x14ac:dyDescent="0.2">
      <c r="A2111" s="15">
        <v>2022</v>
      </c>
      <c r="B2111" s="16">
        <v>59579</v>
      </c>
      <c r="C2111" s="17" t="s">
        <v>1522</v>
      </c>
      <c r="D2111" s="15" t="s">
        <v>23</v>
      </c>
      <c r="E2111" s="17" t="s">
        <v>24</v>
      </c>
      <c r="F2111" s="15" t="s">
        <v>25</v>
      </c>
      <c r="G2111" s="17" t="s">
        <v>201</v>
      </c>
      <c r="H2111" s="17" t="s">
        <v>1438</v>
      </c>
      <c r="I2111" s="17" t="s">
        <v>136</v>
      </c>
      <c r="J2111" s="18">
        <v>22494</v>
      </c>
      <c r="K2111" s="19">
        <v>135739</v>
      </c>
      <c r="L2111" s="19">
        <v>14930</v>
      </c>
      <c r="M2111" s="20">
        <v>0</v>
      </c>
      <c r="N2111" s="21">
        <v>0</v>
      </c>
      <c r="O2111" s="21">
        <v>0</v>
      </c>
      <c r="P2111" s="22">
        <v>0</v>
      </c>
      <c r="Q2111" s="23">
        <v>0</v>
      </c>
      <c r="R2111" s="23">
        <v>0</v>
      </c>
      <c r="S2111" s="24">
        <v>0</v>
      </c>
      <c r="T2111" s="25">
        <v>0</v>
      </c>
      <c r="U2111" s="25">
        <v>0</v>
      </c>
      <c r="V2111" s="18">
        <v>22494</v>
      </c>
      <c r="W2111" s="19">
        <v>135739</v>
      </c>
      <c r="X2111" s="19">
        <v>14930</v>
      </c>
    </row>
    <row r="2112" spans="1:24" x14ac:dyDescent="0.2">
      <c r="A2112" s="15">
        <v>2022</v>
      </c>
      <c r="B2112" s="16">
        <v>59579</v>
      </c>
      <c r="C2112" s="17" t="s">
        <v>1522</v>
      </c>
      <c r="D2112" s="15" t="s">
        <v>23</v>
      </c>
      <c r="E2112" s="17" t="s">
        <v>24</v>
      </c>
      <c r="F2112" s="15" t="s">
        <v>25</v>
      </c>
      <c r="G2112" s="17" t="s">
        <v>510</v>
      </c>
      <c r="H2112" s="17" t="s">
        <v>1438</v>
      </c>
      <c r="I2112" s="17" t="s">
        <v>32</v>
      </c>
      <c r="J2112" s="18">
        <v>15.1</v>
      </c>
      <c r="K2112" s="19">
        <v>273</v>
      </c>
      <c r="L2112" s="19">
        <v>32</v>
      </c>
      <c r="M2112" s="20">
        <v>0</v>
      </c>
      <c r="N2112" s="21">
        <v>0</v>
      </c>
      <c r="O2112" s="21">
        <v>0</v>
      </c>
      <c r="P2112" s="22">
        <v>0</v>
      </c>
      <c r="Q2112" s="23">
        <v>0</v>
      </c>
      <c r="R2112" s="23">
        <v>0</v>
      </c>
      <c r="S2112" s="24">
        <v>0</v>
      </c>
      <c r="T2112" s="25">
        <v>0</v>
      </c>
      <c r="U2112" s="25">
        <v>0</v>
      </c>
      <c r="V2112" s="18">
        <v>15.1</v>
      </c>
      <c r="W2112" s="19">
        <v>273</v>
      </c>
      <c r="X2112" s="19">
        <v>32</v>
      </c>
    </row>
    <row r="2113" spans="1:24" x14ac:dyDescent="0.2">
      <c r="A2113" s="15">
        <v>2022</v>
      </c>
      <c r="B2113" s="16">
        <v>59579</v>
      </c>
      <c r="C2113" s="17" t="s">
        <v>1522</v>
      </c>
      <c r="D2113" s="15" t="s">
        <v>23</v>
      </c>
      <c r="E2113" s="17" t="s">
        <v>24</v>
      </c>
      <c r="F2113" s="15" t="s">
        <v>25</v>
      </c>
      <c r="G2113" s="17" t="s">
        <v>160</v>
      </c>
      <c r="H2113" s="17" t="s">
        <v>1438</v>
      </c>
      <c r="I2113" s="17" t="s">
        <v>32</v>
      </c>
      <c r="J2113" s="18">
        <v>52.8</v>
      </c>
      <c r="K2113" s="19">
        <v>826</v>
      </c>
      <c r="L2113" s="19">
        <v>72</v>
      </c>
      <c r="M2113" s="20">
        <v>0</v>
      </c>
      <c r="N2113" s="21">
        <v>0</v>
      </c>
      <c r="O2113" s="21">
        <v>0</v>
      </c>
      <c r="P2113" s="22">
        <v>0</v>
      </c>
      <c r="Q2113" s="23">
        <v>0</v>
      </c>
      <c r="R2113" s="23">
        <v>0</v>
      </c>
      <c r="S2113" s="24">
        <v>0</v>
      </c>
      <c r="T2113" s="25">
        <v>0</v>
      </c>
      <c r="U2113" s="25">
        <v>0</v>
      </c>
      <c r="V2113" s="18">
        <v>52.8</v>
      </c>
      <c r="W2113" s="19">
        <v>826</v>
      </c>
      <c r="X2113" s="19">
        <v>72</v>
      </c>
    </row>
    <row r="2114" spans="1:24" x14ac:dyDescent="0.2">
      <c r="A2114" s="15">
        <v>2022</v>
      </c>
      <c r="B2114" s="16">
        <v>59579</v>
      </c>
      <c r="C2114" s="17" t="s">
        <v>1522</v>
      </c>
      <c r="D2114" s="15" t="s">
        <v>23</v>
      </c>
      <c r="E2114" s="17" t="s">
        <v>24</v>
      </c>
      <c r="F2114" s="15" t="s">
        <v>25</v>
      </c>
      <c r="G2114" s="17" t="s">
        <v>142</v>
      </c>
      <c r="H2114" s="17" t="s">
        <v>1438</v>
      </c>
      <c r="I2114" s="17" t="s">
        <v>461</v>
      </c>
      <c r="J2114" s="18">
        <v>1304.3</v>
      </c>
      <c r="K2114" s="19">
        <v>16020</v>
      </c>
      <c r="L2114" s="19">
        <v>1569</v>
      </c>
      <c r="M2114" s="20">
        <v>0</v>
      </c>
      <c r="N2114" s="21">
        <v>0</v>
      </c>
      <c r="O2114" s="21">
        <v>0</v>
      </c>
      <c r="P2114" s="22">
        <v>0</v>
      </c>
      <c r="Q2114" s="23">
        <v>0</v>
      </c>
      <c r="R2114" s="23">
        <v>0</v>
      </c>
      <c r="S2114" s="24">
        <v>0</v>
      </c>
      <c r="T2114" s="25">
        <v>0</v>
      </c>
      <c r="U2114" s="25">
        <v>0</v>
      </c>
      <c r="V2114" s="18">
        <v>1304.3</v>
      </c>
      <c r="W2114" s="19">
        <v>16020</v>
      </c>
      <c r="X2114" s="19">
        <v>1569</v>
      </c>
    </row>
    <row r="2115" spans="1:24" x14ac:dyDescent="0.2">
      <c r="A2115" s="15">
        <v>2022</v>
      </c>
      <c r="B2115" s="16">
        <v>59579</v>
      </c>
      <c r="C2115" s="17" t="s">
        <v>1522</v>
      </c>
      <c r="D2115" s="15" t="s">
        <v>23</v>
      </c>
      <c r="E2115" s="17" t="s">
        <v>24</v>
      </c>
      <c r="F2115" s="15" t="s">
        <v>25</v>
      </c>
      <c r="G2115" s="17" t="s">
        <v>142</v>
      </c>
      <c r="H2115" s="17" t="s">
        <v>1438</v>
      </c>
      <c r="I2115" s="17" t="s">
        <v>143</v>
      </c>
      <c r="J2115" s="18">
        <v>2565.8000000000002</v>
      </c>
      <c r="K2115" s="19">
        <v>31514</v>
      </c>
      <c r="L2115" s="19">
        <v>2272</v>
      </c>
      <c r="M2115" s="20">
        <v>0</v>
      </c>
      <c r="N2115" s="21">
        <v>0</v>
      </c>
      <c r="O2115" s="21">
        <v>0</v>
      </c>
      <c r="P2115" s="22">
        <v>0</v>
      </c>
      <c r="Q2115" s="23">
        <v>0</v>
      </c>
      <c r="R2115" s="23">
        <v>0</v>
      </c>
      <c r="S2115" s="24">
        <v>0</v>
      </c>
      <c r="T2115" s="25">
        <v>0</v>
      </c>
      <c r="U2115" s="25">
        <v>0</v>
      </c>
      <c r="V2115" s="18">
        <v>2565.8000000000002</v>
      </c>
      <c r="W2115" s="19">
        <v>31514</v>
      </c>
      <c r="X2115" s="19">
        <v>2272</v>
      </c>
    </row>
    <row r="2116" spans="1:24" x14ac:dyDescent="0.2">
      <c r="A2116" s="15">
        <v>2022</v>
      </c>
      <c r="B2116" s="16">
        <v>59579</v>
      </c>
      <c r="C2116" s="17" t="s">
        <v>1522</v>
      </c>
      <c r="D2116" s="15" t="s">
        <v>23</v>
      </c>
      <c r="E2116" s="17" t="s">
        <v>24</v>
      </c>
      <c r="F2116" s="15" t="s">
        <v>25</v>
      </c>
      <c r="G2116" s="17" t="s">
        <v>142</v>
      </c>
      <c r="H2116" s="17" t="s">
        <v>1438</v>
      </c>
      <c r="I2116" s="17" t="s">
        <v>571</v>
      </c>
      <c r="J2116" s="18">
        <v>15</v>
      </c>
      <c r="K2116" s="19">
        <v>184</v>
      </c>
      <c r="L2116" s="19">
        <v>12</v>
      </c>
      <c r="M2116" s="20">
        <v>0</v>
      </c>
      <c r="N2116" s="21">
        <v>0</v>
      </c>
      <c r="O2116" s="21">
        <v>0</v>
      </c>
      <c r="P2116" s="22">
        <v>0</v>
      </c>
      <c r="Q2116" s="23">
        <v>0</v>
      </c>
      <c r="R2116" s="23">
        <v>0</v>
      </c>
      <c r="S2116" s="24">
        <v>0</v>
      </c>
      <c r="T2116" s="25">
        <v>0</v>
      </c>
      <c r="U2116" s="25">
        <v>0</v>
      </c>
      <c r="V2116" s="18">
        <v>15</v>
      </c>
      <c r="W2116" s="19">
        <v>184</v>
      </c>
      <c r="X2116" s="19">
        <v>12</v>
      </c>
    </row>
    <row r="2117" spans="1:24" x14ac:dyDescent="0.2">
      <c r="A2117" s="15">
        <v>2022</v>
      </c>
      <c r="B2117" s="16">
        <v>59579</v>
      </c>
      <c r="C2117" s="17" t="s">
        <v>1522</v>
      </c>
      <c r="D2117" s="15" t="s">
        <v>23</v>
      </c>
      <c r="E2117" s="17" t="s">
        <v>24</v>
      </c>
      <c r="F2117" s="15" t="s">
        <v>25</v>
      </c>
      <c r="G2117" s="17" t="s">
        <v>142</v>
      </c>
      <c r="H2117" s="17" t="s">
        <v>1438</v>
      </c>
      <c r="I2117" s="17" t="s">
        <v>465</v>
      </c>
      <c r="J2117" s="18">
        <v>2.1</v>
      </c>
      <c r="K2117" s="19">
        <v>26</v>
      </c>
      <c r="L2117" s="19">
        <v>2</v>
      </c>
      <c r="M2117" s="20">
        <v>0</v>
      </c>
      <c r="N2117" s="21">
        <v>0</v>
      </c>
      <c r="O2117" s="21">
        <v>0</v>
      </c>
      <c r="P2117" s="22">
        <v>0</v>
      </c>
      <c r="Q2117" s="23">
        <v>0</v>
      </c>
      <c r="R2117" s="23">
        <v>0</v>
      </c>
      <c r="S2117" s="24">
        <v>0</v>
      </c>
      <c r="T2117" s="25">
        <v>0</v>
      </c>
      <c r="U2117" s="25">
        <v>0</v>
      </c>
      <c r="V2117" s="18">
        <v>2.1</v>
      </c>
      <c r="W2117" s="19">
        <v>26</v>
      </c>
      <c r="X2117" s="19">
        <v>2</v>
      </c>
    </row>
    <row r="2118" spans="1:24" x14ac:dyDescent="0.2">
      <c r="A2118" s="15">
        <v>2022</v>
      </c>
      <c r="B2118" s="16">
        <v>59579</v>
      </c>
      <c r="C2118" s="17" t="s">
        <v>1522</v>
      </c>
      <c r="D2118" s="15" t="s">
        <v>23</v>
      </c>
      <c r="E2118" s="17" t="s">
        <v>24</v>
      </c>
      <c r="F2118" s="15" t="s">
        <v>25</v>
      </c>
      <c r="G2118" s="17" t="s">
        <v>142</v>
      </c>
      <c r="H2118" s="17" t="s">
        <v>1438</v>
      </c>
      <c r="I2118" s="17" t="s">
        <v>1165</v>
      </c>
      <c r="J2118" s="18">
        <v>346.6</v>
      </c>
      <c r="K2118" s="19">
        <v>4257</v>
      </c>
      <c r="L2118" s="19">
        <v>399</v>
      </c>
      <c r="M2118" s="20">
        <v>0</v>
      </c>
      <c r="N2118" s="21">
        <v>0</v>
      </c>
      <c r="O2118" s="21">
        <v>0</v>
      </c>
      <c r="P2118" s="22">
        <v>0</v>
      </c>
      <c r="Q2118" s="23">
        <v>0</v>
      </c>
      <c r="R2118" s="23">
        <v>0</v>
      </c>
      <c r="S2118" s="24">
        <v>0</v>
      </c>
      <c r="T2118" s="25">
        <v>0</v>
      </c>
      <c r="U2118" s="25">
        <v>0</v>
      </c>
      <c r="V2118" s="18">
        <v>346.6</v>
      </c>
      <c r="W2118" s="19">
        <v>4257</v>
      </c>
      <c r="X2118" s="19">
        <v>399</v>
      </c>
    </row>
    <row r="2119" spans="1:24" x14ac:dyDescent="0.2">
      <c r="A2119" s="15">
        <v>2022</v>
      </c>
      <c r="B2119" s="16">
        <v>59579</v>
      </c>
      <c r="C2119" s="17" t="s">
        <v>1522</v>
      </c>
      <c r="D2119" s="15" t="s">
        <v>23</v>
      </c>
      <c r="E2119" s="17" t="s">
        <v>24</v>
      </c>
      <c r="F2119" s="15" t="s">
        <v>25</v>
      </c>
      <c r="G2119" s="17" t="s">
        <v>142</v>
      </c>
      <c r="H2119" s="17" t="s">
        <v>1438</v>
      </c>
      <c r="I2119" s="17" t="s">
        <v>249</v>
      </c>
      <c r="J2119" s="18">
        <v>182.2</v>
      </c>
      <c r="K2119" s="19">
        <v>2238</v>
      </c>
      <c r="L2119" s="19">
        <v>328</v>
      </c>
      <c r="M2119" s="20">
        <v>0</v>
      </c>
      <c r="N2119" s="21">
        <v>0</v>
      </c>
      <c r="O2119" s="21">
        <v>0</v>
      </c>
      <c r="P2119" s="22">
        <v>0</v>
      </c>
      <c r="Q2119" s="23">
        <v>0</v>
      </c>
      <c r="R2119" s="23">
        <v>0</v>
      </c>
      <c r="S2119" s="24">
        <v>0</v>
      </c>
      <c r="T2119" s="25">
        <v>0</v>
      </c>
      <c r="U2119" s="25">
        <v>0</v>
      </c>
      <c r="V2119" s="18">
        <v>182.2</v>
      </c>
      <c r="W2119" s="19">
        <v>2238</v>
      </c>
      <c r="X2119" s="19">
        <v>328</v>
      </c>
    </row>
    <row r="2120" spans="1:24" x14ac:dyDescent="0.2">
      <c r="A2120" s="15">
        <v>2022</v>
      </c>
      <c r="B2120" s="16">
        <v>59579</v>
      </c>
      <c r="C2120" s="17" t="s">
        <v>1522</v>
      </c>
      <c r="D2120" s="15" t="s">
        <v>23</v>
      </c>
      <c r="E2120" s="17" t="s">
        <v>24</v>
      </c>
      <c r="F2120" s="15" t="s">
        <v>25</v>
      </c>
      <c r="G2120" s="17" t="s">
        <v>65</v>
      </c>
      <c r="H2120" s="17" t="s">
        <v>1438</v>
      </c>
      <c r="I2120" s="17" t="s">
        <v>68</v>
      </c>
      <c r="J2120" s="18">
        <v>2.7</v>
      </c>
      <c r="K2120" s="19">
        <v>36</v>
      </c>
      <c r="L2120" s="19">
        <v>1</v>
      </c>
      <c r="M2120" s="20">
        <v>0</v>
      </c>
      <c r="N2120" s="21">
        <v>0</v>
      </c>
      <c r="O2120" s="21">
        <v>0</v>
      </c>
      <c r="P2120" s="22">
        <v>0</v>
      </c>
      <c r="Q2120" s="23">
        <v>0</v>
      </c>
      <c r="R2120" s="23">
        <v>0</v>
      </c>
      <c r="S2120" s="24">
        <v>0</v>
      </c>
      <c r="T2120" s="25">
        <v>0</v>
      </c>
      <c r="U2120" s="25">
        <v>0</v>
      </c>
      <c r="V2120" s="18">
        <v>2.7</v>
      </c>
      <c r="W2120" s="19">
        <v>36</v>
      </c>
      <c r="X2120" s="19">
        <v>1</v>
      </c>
    </row>
    <row r="2121" spans="1:24" x14ac:dyDescent="0.2">
      <c r="A2121" s="15">
        <v>2022</v>
      </c>
      <c r="B2121" s="16">
        <v>59579</v>
      </c>
      <c r="C2121" s="17" t="s">
        <v>1522</v>
      </c>
      <c r="D2121" s="15" t="s">
        <v>23</v>
      </c>
      <c r="E2121" s="17" t="s">
        <v>24</v>
      </c>
      <c r="F2121" s="15" t="s">
        <v>25</v>
      </c>
      <c r="G2121" s="17" t="s">
        <v>552</v>
      </c>
      <c r="H2121" s="17" t="s">
        <v>1438</v>
      </c>
      <c r="I2121" s="17" t="s">
        <v>61</v>
      </c>
      <c r="J2121" s="18">
        <v>590.1</v>
      </c>
      <c r="K2121" s="19">
        <v>3016</v>
      </c>
      <c r="L2121" s="19">
        <v>351</v>
      </c>
      <c r="M2121" s="20">
        <v>0</v>
      </c>
      <c r="N2121" s="21">
        <v>0</v>
      </c>
      <c r="O2121" s="21">
        <v>0</v>
      </c>
      <c r="P2121" s="22">
        <v>0</v>
      </c>
      <c r="Q2121" s="23">
        <v>0</v>
      </c>
      <c r="R2121" s="23">
        <v>0</v>
      </c>
      <c r="S2121" s="24">
        <v>0</v>
      </c>
      <c r="T2121" s="25">
        <v>0</v>
      </c>
      <c r="U2121" s="25">
        <v>0</v>
      </c>
      <c r="V2121" s="18">
        <v>590.1</v>
      </c>
      <c r="W2121" s="19">
        <v>3016</v>
      </c>
      <c r="X2121" s="19">
        <v>351</v>
      </c>
    </row>
    <row r="2122" spans="1:24" x14ac:dyDescent="0.2">
      <c r="A2122" s="15">
        <v>2022</v>
      </c>
      <c r="B2122" s="16">
        <v>59579</v>
      </c>
      <c r="C2122" s="17" t="s">
        <v>1522</v>
      </c>
      <c r="D2122" s="15" t="s">
        <v>23</v>
      </c>
      <c r="E2122" s="17" t="s">
        <v>24</v>
      </c>
      <c r="F2122" s="15" t="s">
        <v>25</v>
      </c>
      <c r="G2122" s="17" t="s">
        <v>552</v>
      </c>
      <c r="H2122" s="17" t="s">
        <v>1438</v>
      </c>
      <c r="I2122" s="17" t="s">
        <v>1226</v>
      </c>
      <c r="J2122" s="18">
        <v>2754.5</v>
      </c>
      <c r="K2122" s="19">
        <v>14077</v>
      </c>
      <c r="L2122" s="19">
        <v>1246</v>
      </c>
      <c r="M2122" s="20">
        <v>0</v>
      </c>
      <c r="N2122" s="21">
        <v>0</v>
      </c>
      <c r="O2122" s="21">
        <v>0</v>
      </c>
      <c r="P2122" s="22">
        <v>0</v>
      </c>
      <c r="Q2122" s="23">
        <v>0</v>
      </c>
      <c r="R2122" s="23">
        <v>0</v>
      </c>
      <c r="S2122" s="24">
        <v>0</v>
      </c>
      <c r="T2122" s="25">
        <v>0</v>
      </c>
      <c r="U2122" s="25">
        <v>0</v>
      </c>
      <c r="V2122" s="18">
        <v>2754.5</v>
      </c>
      <c r="W2122" s="19">
        <v>14077</v>
      </c>
      <c r="X2122" s="19">
        <v>1246</v>
      </c>
    </row>
    <row r="2123" spans="1:24" x14ac:dyDescent="0.2">
      <c r="A2123" s="15">
        <v>2022</v>
      </c>
      <c r="B2123" s="16">
        <v>59579</v>
      </c>
      <c r="C2123" s="17" t="s">
        <v>1522</v>
      </c>
      <c r="D2123" s="15" t="s">
        <v>23</v>
      </c>
      <c r="E2123" s="17" t="s">
        <v>24</v>
      </c>
      <c r="F2123" s="15" t="s">
        <v>25</v>
      </c>
      <c r="G2123" s="17" t="s">
        <v>124</v>
      </c>
      <c r="H2123" s="17" t="s">
        <v>1438</v>
      </c>
      <c r="I2123" s="17" t="s">
        <v>32</v>
      </c>
      <c r="J2123" s="18">
        <v>150.9</v>
      </c>
      <c r="K2123" s="19">
        <v>949</v>
      </c>
      <c r="L2123" s="19">
        <v>144</v>
      </c>
      <c r="M2123" s="20">
        <v>0</v>
      </c>
      <c r="N2123" s="21">
        <v>0</v>
      </c>
      <c r="O2123" s="21">
        <v>0</v>
      </c>
      <c r="P2123" s="22">
        <v>0</v>
      </c>
      <c r="Q2123" s="23">
        <v>0</v>
      </c>
      <c r="R2123" s="23">
        <v>0</v>
      </c>
      <c r="S2123" s="24">
        <v>0</v>
      </c>
      <c r="T2123" s="25">
        <v>0</v>
      </c>
      <c r="U2123" s="25">
        <v>0</v>
      </c>
      <c r="V2123" s="18">
        <v>150.9</v>
      </c>
      <c r="W2123" s="19">
        <v>949</v>
      </c>
      <c r="X2123" s="19">
        <v>144</v>
      </c>
    </row>
    <row r="2124" spans="1:24" x14ac:dyDescent="0.2">
      <c r="A2124" s="15">
        <v>2022</v>
      </c>
      <c r="B2124" s="16">
        <v>59579</v>
      </c>
      <c r="C2124" s="17" t="s">
        <v>1522</v>
      </c>
      <c r="D2124" s="15" t="s">
        <v>23</v>
      </c>
      <c r="E2124" s="17" t="s">
        <v>24</v>
      </c>
      <c r="F2124" s="15" t="s">
        <v>25</v>
      </c>
      <c r="G2124" s="17" t="s">
        <v>72</v>
      </c>
      <c r="H2124" s="17" t="s">
        <v>1438</v>
      </c>
      <c r="I2124" s="17" t="s">
        <v>32</v>
      </c>
      <c r="J2124" s="18">
        <v>4.4000000000000004</v>
      </c>
      <c r="K2124" s="19">
        <v>23</v>
      </c>
      <c r="L2124" s="19">
        <v>2</v>
      </c>
      <c r="M2124" s="20">
        <v>0</v>
      </c>
      <c r="N2124" s="21">
        <v>0</v>
      </c>
      <c r="O2124" s="21">
        <v>0</v>
      </c>
      <c r="P2124" s="22">
        <v>0</v>
      </c>
      <c r="Q2124" s="23">
        <v>0</v>
      </c>
      <c r="R2124" s="23">
        <v>0</v>
      </c>
      <c r="S2124" s="24">
        <v>0</v>
      </c>
      <c r="T2124" s="25">
        <v>0</v>
      </c>
      <c r="U2124" s="25">
        <v>0</v>
      </c>
      <c r="V2124" s="18">
        <v>4.4000000000000004</v>
      </c>
      <c r="W2124" s="19">
        <v>23</v>
      </c>
      <c r="X2124" s="19">
        <v>2</v>
      </c>
    </row>
    <row r="2125" spans="1:24" x14ac:dyDescent="0.2">
      <c r="A2125" s="15">
        <v>2022</v>
      </c>
      <c r="B2125" s="16">
        <v>59579</v>
      </c>
      <c r="C2125" s="17" t="s">
        <v>1522</v>
      </c>
      <c r="D2125" s="15" t="s">
        <v>23</v>
      </c>
      <c r="E2125" s="17" t="s">
        <v>24</v>
      </c>
      <c r="F2125" s="15" t="s">
        <v>25</v>
      </c>
      <c r="G2125" s="17" t="s">
        <v>80</v>
      </c>
      <c r="H2125" s="17" t="s">
        <v>1438</v>
      </c>
      <c r="I2125" s="17" t="s">
        <v>36</v>
      </c>
      <c r="J2125" s="18">
        <v>19</v>
      </c>
      <c r="K2125" s="19">
        <v>133</v>
      </c>
      <c r="L2125" s="19">
        <v>20</v>
      </c>
      <c r="M2125" s="20">
        <v>0</v>
      </c>
      <c r="N2125" s="21">
        <v>0</v>
      </c>
      <c r="O2125" s="21">
        <v>0</v>
      </c>
      <c r="P2125" s="22">
        <v>0</v>
      </c>
      <c r="Q2125" s="23">
        <v>0</v>
      </c>
      <c r="R2125" s="23">
        <v>0</v>
      </c>
      <c r="S2125" s="24">
        <v>0</v>
      </c>
      <c r="T2125" s="25">
        <v>0</v>
      </c>
      <c r="U2125" s="25">
        <v>0</v>
      </c>
      <c r="V2125" s="18">
        <v>19</v>
      </c>
      <c r="W2125" s="19">
        <v>133</v>
      </c>
      <c r="X2125" s="19">
        <v>20</v>
      </c>
    </row>
    <row r="2126" spans="1:24" x14ac:dyDescent="0.2">
      <c r="A2126" s="15">
        <v>2022</v>
      </c>
      <c r="B2126" s="16">
        <v>59579</v>
      </c>
      <c r="C2126" s="17" t="s">
        <v>1522</v>
      </c>
      <c r="D2126" s="15" t="s">
        <v>23</v>
      </c>
      <c r="E2126" s="17" t="s">
        <v>24</v>
      </c>
      <c r="F2126" s="15" t="s">
        <v>25</v>
      </c>
      <c r="G2126" s="17" t="s">
        <v>80</v>
      </c>
      <c r="H2126" s="17" t="s">
        <v>1438</v>
      </c>
      <c r="I2126" s="17" t="s">
        <v>77</v>
      </c>
      <c r="J2126" s="18">
        <v>8.3000000000000007</v>
      </c>
      <c r="K2126" s="19">
        <v>58</v>
      </c>
      <c r="L2126" s="19">
        <v>7</v>
      </c>
      <c r="M2126" s="20">
        <v>0</v>
      </c>
      <c r="N2126" s="21">
        <v>0</v>
      </c>
      <c r="O2126" s="21">
        <v>0</v>
      </c>
      <c r="P2126" s="22">
        <v>0</v>
      </c>
      <c r="Q2126" s="23">
        <v>0</v>
      </c>
      <c r="R2126" s="23">
        <v>0</v>
      </c>
      <c r="S2126" s="24">
        <v>0</v>
      </c>
      <c r="T2126" s="25">
        <v>0</v>
      </c>
      <c r="U2126" s="25">
        <v>0</v>
      </c>
      <c r="V2126" s="18">
        <v>8.3000000000000007</v>
      </c>
      <c r="W2126" s="19">
        <v>58</v>
      </c>
      <c r="X2126" s="19">
        <v>7</v>
      </c>
    </row>
    <row r="2127" spans="1:24" x14ac:dyDescent="0.2">
      <c r="A2127" s="15">
        <v>2022</v>
      </c>
      <c r="B2127" s="16">
        <v>59579</v>
      </c>
      <c r="C2127" s="17" t="s">
        <v>1522</v>
      </c>
      <c r="D2127" s="15" t="s">
        <v>23</v>
      </c>
      <c r="E2127" s="17" t="s">
        <v>24</v>
      </c>
      <c r="F2127" s="15" t="s">
        <v>25</v>
      </c>
      <c r="G2127" s="17" t="s">
        <v>203</v>
      </c>
      <c r="H2127" s="17" t="s">
        <v>1438</v>
      </c>
      <c r="I2127" s="17" t="s">
        <v>136</v>
      </c>
      <c r="J2127" s="18">
        <v>17586.7</v>
      </c>
      <c r="K2127" s="19">
        <v>104717</v>
      </c>
      <c r="L2127" s="19">
        <v>12555</v>
      </c>
      <c r="M2127" s="20">
        <v>0</v>
      </c>
      <c r="N2127" s="21">
        <v>0</v>
      </c>
      <c r="O2127" s="21">
        <v>0</v>
      </c>
      <c r="P2127" s="22">
        <v>0</v>
      </c>
      <c r="Q2127" s="23">
        <v>0</v>
      </c>
      <c r="R2127" s="23">
        <v>0</v>
      </c>
      <c r="S2127" s="24">
        <v>0</v>
      </c>
      <c r="T2127" s="25">
        <v>0</v>
      </c>
      <c r="U2127" s="25">
        <v>0</v>
      </c>
      <c r="V2127" s="18">
        <v>17586.7</v>
      </c>
      <c r="W2127" s="19">
        <v>104717</v>
      </c>
      <c r="X2127" s="19">
        <v>12555</v>
      </c>
    </row>
    <row r="2128" spans="1:24" x14ac:dyDescent="0.2">
      <c r="A2128" s="15">
        <v>2022</v>
      </c>
      <c r="B2128" s="16">
        <v>59579</v>
      </c>
      <c r="C2128" s="17" t="s">
        <v>1522</v>
      </c>
      <c r="D2128" s="15" t="s">
        <v>23</v>
      </c>
      <c r="E2128" s="17" t="s">
        <v>24</v>
      </c>
      <c r="F2128" s="15" t="s">
        <v>25</v>
      </c>
      <c r="G2128" s="17" t="s">
        <v>30</v>
      </c>
      <c r="H2128" s="17" t="s">
        <v>1438</v>
      </c>
      <c r="I2128" s="17" t="s">
        <v>32</v>
      </c>
      <c r="J2128" s="18">
        <v>7318.6</v>
      </c>
      <c r="K2128" s="19">
        <v>52856</v>
      </c>
      <c r="L2128" s="19">
        <v>4629</v>
      </c>
      <c r="M2128" s="20">
        <v>0</v>
      </c>
      <c r="N2128" s="21">
        <v>0</v>
      </c>
      <c r="O2128" s="21">
        <v>0</v>
      </c>
      <c r="P2128" s="22">
        <v>0</v>
      </c>
      <c r="Q2128" s="23">
        <v>0</v>
      </c>
      <c r="R2128" s="23">
        <v>0</v>
      </c>
      <c r="S2128" s="24">
        <v>0</v>
      </c>
      <c r="T2128" s="25">
        <v>0</v>
      </c>
      <c r="U2128" s="25">
        <v>0</v>
      </c>
      <c r="V2128" s="18">
        <v>7318.6</v>
      </c>
      <c r="W2128" s="19">
        <v>52856</v>
      </c>
      <c r="X2128" s="19">
        <v>4629</v>
      </c>
    </row>
    <row r="2129" spans="1:24" x14ac:dyDescent="0.2">
      <c r="A2129" s="15">
        <v>2022</v>
      </c>
      <c r="B2129" s="16">
        <v>59579</v>
      </c>
      <c r="C2129" s="17" t="s">
        <v>1522</v>
      </c>
      <c r="D2129" s="15" t="s">
        <v>23</v>
      </c>
      <c r="E2129" s="17" t="s">
        <v>24</v>
      </c>
      <c r="F2129" s="15" t="s">
        <v>25</v>
      </c>
      <c r="G2129" s="17" t="s">
        <v>46</v>
      </c>
      <c r="H2129" s="17" t="s">
        <v>1438</v>
      </c>
      <c r="I2129" s="17" t="s">
        <v>36</v>
      </c>
      <c r="J2129" s="18">
        <v>0.9</v>
      </c>
      <c r="K2129" s="19">
        <v>16</v>
      </c>
      <c r="L2129" s="19">
        <v>4</v>
      </c>
      <c r="M2129" s="20">
        <v>0</v>
      </c>
      <c r="N2129" s="21">
        <v>0</v>
      </c>
      <c r="O2129" s="21">
        <v>0</v>
      </c>
      <c r="P2129" s="22">
        <v>0</v>
      </c>
      <c r="Q2129" s="23">
        <v>0</v>
      </c>
      <c r="R2129" s="23">
        <v>0</v>
      </c>
      <c r="S2129" s="24">
        <v>0</v>
      </c>
      <c r="T2129" s="25">
        <v>0</v>
      </c>
      <c r="U2129" s="25">
        <v>0</v>
      </c>
      <c r="V2129" s="18">
        <v>0.9</v>
      </c>
      <c r="W2129" s="19">
        <v>16</v>
      </c>
      <c r="X2129" s="19">
        <v>4</v>
      </c>
    </row>
    <row r="2130" spans="1:24" x14ac:dyDescent="0.2">
      <c r="A2130" s="15">
        <v>2022</v>
      </c>
      <c r="B2130" s="16">
        <v>59579</v>
      </c>
      <c r="C2130" s="17" t="s">
        <v>1522</v>
      </c>
      <c r="D2130" s="15" t="s">
        <v>23</v>
      </c>
      <c r="E2130" s="17" t="s">
        <v>24</v>
      </c>
      <c r="F2130" s="15" t="s">
        <v>25</v>
      </c>
      <c r="G2130" s="17" t="s">
        <v>175</v>
      </c>
      <c r="H2130" s="17" t="s">
        <v>1438</v>
      </c>
      <c r="I2130" s="17" t="s">
        <v>36</v>
      </c>
      <c r="J2130" s="18">
        <v>1.1000000000000001</v>
      </c>
      <c r="K2130" s="19">
        <v>8</v>
      </c>
      <c r="L2130" s="19">
        <v>1</v>
      </c>
      <c r="M2130" s="20">
        <v>0</v>
      </c>
      <c r="N2130" s="21">
        <v>0</v>
      </c>
      <c r="O2130" s="21">
        <v>0</v>
      </c>
      <c r="P2130" s="22">
        <v>0</v>
      </c>
      <c r="Q2130" s="23">
        <v>0</v>
      </c>
      <c r="R2130" s="23">
        <v>0</v>
      </c>
      <c r="S2130" s="24">
        <v>0</v>
      </c>
      <c r="T2130" s="25">
        <v>0</v>
      </c>
      <c r="U2130" s="25">
        <v>0</v>
      </c>
      <c r="V2130" s="18">
        <v>1.1000000000000001</v>
      </c>
      <c r="W2130" s="19">
        <v>8</v>
      </c>
      <c r="X2130" s="19">
        <v>1</v>
      </c>
    </row>
    <row r="2131" spans="1:24" x14ac:dyDescent="0.2">
      <c r="A2131" s="15">
        <v>2022</v>
      </c>
      <c r="B2131" s="16">
        <v>59579</v>
      </c>
      <c r="C2131" s="17" t="s">
        <v>1522</v>
      </c>
      <c r="D2131" s="15" t="s">
        <v>23</v>
      </c>
      <c r="E2131" s="17" t="s">
        <v>24</v>
      </c>
      <c r="F2131" s="15" t="s">
        <v>25</v>
      </c>
      <c r="G2131" s="17" t="s">
        <v>67</v>
      </c>
      <c r="H2131" s="17" t="s">
        <v>1438</v>
      </c>
      <c r="I2131" s="17" t="s">
        <v>68</v>
      </c>
      <c r="J2131" s="18">
        <v>6.7</v>
      </c>
      <c r="K2131" s="19">
        <v>141</v>
      </c>
      <c r="L2131" s="19">
        <v>9</v>
      </c>
      <c r="M2131" s="20">
        <v>0</v>
      </c>
      <c r="N2131" s="21">
        <v>0</v>
      </c>
      <c r="O2131" s="21">
        <v>0</v>
      </c>
      <c r="P2131" s="22">
        <v>0</v>
      </c>
      <c r="Q2131" s="23">
        <v>0</v>
      </c>
      <c r="R2131" s="23">
        <v>0</v>
      </c>
      <c r="S2131" s="24">
        <v>0</v>
      </c>
      <c r="T2131" s="25">
        <v>0</v>
      </c>
      <c r="U2131" s="25">
        <v>0</v>
      </c>
      <c r="V2131" s="18">
        <v>6.7</v>
      </c>
      <c r="W2131" s="19">
        <v>141</v>
      </c>
      <c r="X2131" s="19">
        <v>9</v>
      </c>
    </row>
    <row r="2132" spans="1:24" x14ac:dyDescent="0.2">
      <c r="A2132" s="15">
        <v>2022</v>
      </c>
      <c r="B2132" s="16">
        <v>59579</v>
      </c>
      <c r="C2132" s="17" t="s">
        <v>1522</v>
      </c>
      <c r="D2132" s="15" t="s">
        <v>23</v>
      </c>
      <c r="E2132" s="17" t="s">
        <v>24</v>
      </c>
      <c r="F2132" s="15" t="s">
        <v>25</v>
      </c>
      <c r="G2132" s="17" t="s">
        <v>511</v>
      </c>
      <c r="H2132" s="17" t="s">
        <v>1438</v>
      </c>
      <c r="I2132" s="17" t="s">
        <v>136</v>
      </c>
      <c r="J2132" s="18">
        <v>37.700000000000003</v>
      </c>
      <c r="K2132" s="19">
        <v>437</v>
      </c>
      <c r="L2132" s="19">
        <v>55</v>
      </c>
      <c r="M2132" s="20">
        <v>0</v>
      </c>
      <c r="N2132" s="21">
        <v>0</v>
      </c>
      <c r="O2132" s="21">
        <v>0</v>
      </c>
      <c r="P2132" s="22">
        <v>0</v>
      </c>
      <c r="Q2132" s="23">
        <v>0</v>
      </c>
      <c r="R2132" s="23">
        <v>0</v>
      </c>
      <c r="S2132" s="24">
        <v>0</v>
      </c>
      <c r="T2132" s="25">
        <v>0</v>
      </c>
      <c r="U2132" s="25">
        <v>0</v>
      </c>
      <c r="V2132" s="18">
        <v>37.700000000000003</v>
      </c>
      <c r="W2132" s="19">
        <v>437</v>
      </c>
      <c r="X2132" s="19">
        <v>55</v>
      </c>
    </row>
    <row r="2133" spans="1:24" x14ac:dyDescent="0.2">
      <c r="A2133" s="15">
        <v>2022</v>
      </c>
      <c r="B2133" s="16">
        <v>59579</v>
      </c>
      <c r="C2133" s="17" t="s">
        <v>1522</v>
      </c>
      <c r="D2133" s="15" t="s">
        <v>23</v>
      </c>
      <c r="E2133" s="17" t="s">
        <v>24</v>
      </c>
      <c r="F2133" s="15" t="s">
        <v>25</v>
      </c>
      <c r="G2133" s="17" t="s">
        <v>122</v>
      </c>
      <c r="H2133" s="17" t="s">
        <v>1438</v>
      </c>
      <c r="I2133" s="17" t="s">
        <v>43</v>
      </c>
      <c r="J2133" s="18">
        <v>161.1</v>
      </c>
      <c r="K2133" s="19">
        <v>1042</v>
      </c>
      <c r="L2133" s="19">
        <v>90</v>
      </c>
      <c r="M2133" s="20">
        <v>0</v>
      </c>
      <c r="N2133" s="21">
        <v>0</v>
      </c>
      <c r="O2133" s="21">
        <v>0</v>
      </c>
      <c r="P2133" s="22">
        <v>0</v>
      </c>
      <c r="Q2133" s="23">
        <v>0</v>
      </c>
      <c r="R2133" s="23">
        <v>0</v>
      </c>
      <c r="S2133" s="24">
        <v>0</v>
      </c>
      <c r="T2133" s="25">
        <v>0</v>
      </c>
      <c r="U2133" s="25">
        <v>0</v>
      </c>
      <c r="V2133" s="18">
        <v>161.1</v>
      </c>
      <c r="W2133" s="19">
        <v>1042</v>
      </c>
      <c r="X2133" s="19">
        <v>90</v>
      </c>
    </row>
    <row r="2134" spans="1:24" x14ac:dyDescent="0.2">
      <c r="A2134" s="15">
        <v>2022</v>
      </c>
      <c r="B2134" s="16">
        <v>59579</v>
      </c>
      <c r="C2134" s="17" t="s">
        <v>1522</v>
      </c>
      <c r="D2134" s="15" t="s">
        <v>23</v>
      </c>
      <c r="E2134" s="17" t="s">
        <v>24</v>
      </c>
      <c r="F2134" s="15" t="s">
        <v>25</v>
      </c>
      <c r="G2134" s="17" t="s">
        <v>122</v>
      </c>
      <c r="H2134" s="17" t="s">
        <v>1438</v>
      </c>
      <c r="I2134" s="17" t="s">
        <v>32</v>
      </c>
      <c r="J2134" s="18">
        <v>44366.400000000001</v>
      </c>
      <c r="K2134" s="19">
        <v>286924</v>
      </c>
      <c r="L2134" s="19">
        <v>30570</v>
      </c>
      <c r="M2134" s="20">
        <v>0</v>
      </c>
      <c r="N2134" s="21">
        <v>0</v>
      </c>
      <c r="O2134" s="21">
        <v>0</v>
      </c>
      <c r="P2134" s="22">
        <v>0</v>
      </c>
      <c r="Q2134" s="23">
        <v>0</v>
      </c>
      <c r="R2134" s="23">
        <v>0</v>
      </c>
      <c r="S2134" s="24">
        <v>0</v>
      </c>
      <c r="T2134" s="25">
        <v>0</v>
      </c>
      <c r="U2134" s="25">
        <v>0</v>
      </c>
      <c r="V2134" s="18">
        <v>44366.400000000001</v>
      </c>
      <c r="W2134" s="19">
        <v>286924</v>
      </c>
      <c r="X2134" s="19">
        <v>30570</v>
      </c>
    </row>
    <row r="2135" spans="1:24" x14ac:dyDescent="0.2">
      <c r="A2135" s="15">
        <v>2022</v>
      </c>
      <c r="B2135" s="16">
        <v>59579</v>
      </c>
      <c r="C2135" s="17" t="s">
        <v>1522</v>
      </c>
      <c r="D2135" s="15" t="s">
        <v>23</v>
      </c>
      <c r="E2135" s="17" t="s">
        <v>24</v>
      </c>
      <c r="F2135" s="15" t="s">
        <v>25</v>
      </c>
      <c r="G2135" s="17" t="s">
        <v>258</v>
      </c>
      <c r="H2135" s="17" t="s">
        <v>1438</v>
      </c>
      <c r="I2135" s="17" t="s">
        <v>418</v>
      </c>
      <c r="J2135" s="18">
        <v>26.3</v>
      </c>
      <c r="K2135" s="19">
        <v>157</v>
      </c>
      <c r="L2135" s="19">
        <v>17</v>
      </c>
      <c r="M2135" s="20">
        <v>0</v>
      </c>
      <c r="N2135" s="21">
        <v>0</v>
      </c>
      <c r="O2135" s="21">
        <v>0</v>
      </c>
      <c r="P2135" s="22">
        <v>0</v>
      </c>
      <c r="Q2135" s="23">
        <v>0</v>
      </c>
      <c r="R2135" s="23">
        <v>0</v>
      </c>
      <c r="S2135" s="24">
        <v>0</v>
      </c>
      <c r="T2135" s="25">
        <v>0</v>
      </c>
      <c r="U2135" s="25">
        <v>0</v>
      </c>
      <c r="V2135" s="18">
        <v>26.3</v>
      </c>
      <c r="W2135" s="19">
        <v>157</v>
      </c>
      <c r="X2135" s="19">
        <v>17</v>
      </c>
    </row>
    <row r="2136" spans="1:24" x14ac:dyDescent="0.2">
      <c r="A2136" s="15">
        <v>2022</v>
      </c>
      <c r="B2136" s="16">
        <v>59579</v>
      </c>
      <c r="C2136" s="17" t="s">
        <v>1522</v>
      </c>
      <c r="D2136" s="15" t="s">
        <v>23</v>
      </c>
      <c r="E2136" s="17" t="s">
        <v>24</v>
      </c>
      <c r="F2136" s="15" t="s">
        <v>25</v>
      </c>
      <c r="G2136" s="17" t="s">
        <v>258</v>
      </c>
      <c r="H2136" s="17" t="s">
        <v>1438</v>
      </c>
      <c r="I2136" s="17" t="s">
        <v>259</v>
      </c>
      <c r="J2136" s="18">
        <v>1317.1</v>
      </c>
      <c r="K2136" s="19">
        <v>7895</v>
      </c>
      <c r="L2136" s="19">
        <v>840</v>
      </c>
      <c r="M2136" s="20">
        <v>0</v>
      </c>
      <c r="N2136" s="21">
        <v>0</v>
      </c>
      <c r="O2136" s="21">
        <v>0</v>
      </c>
      <c r="P2136" s="22">
        <v>0</v>
      </c>
      <c r="Q2136" s="23">
        <v>0</v>
      </c>
      <c r="R2136" s="23">
        <v>0</v>
      </c>
      <c r="S2136" s="24">
        <v>0</v>
      </c>
      <c r="T2136" s="25">
        <v>0</v>
      </c>
      <c r="U2136" s="25">
        <v>0</v>
      </c>
      <c r="V2136" s="18">
        <v>1317.1</v>
      </c>
      <c r="W2136" s="19">
        <v>7895</v>
      </c>
      <c r="X2136" s="19">
        <v>840</v>
      </c>
    </row>
    <row r="2137" spans="1:24" x14ac:dyDescent="0.2">
      <c r="A2137" s="15">
        <v>2022</v>
      </c>
      <c r="B2137" s="16">
        <v>59579</v>
      </c>
      <c r="C2137" s="17" t="s">
        <v>1522</v>
      </c>
      <c r="D2137" s="15" t="s">
        <v>23</v>
      </c>
      <c r="E2137" s="17" t="s">
        <v>24</v>
      </c>
      <c r="F2137" s="15" t="s">
        <v>25</v>
      </c>
      <c r="G2137" s="17" t="s">
        <v>258</v>
      </c>
      <c r="H2137" s="17" t="s">
        <v>1438</v>
      </c>
      <c r="I2137" s="17" t="s">
        <v>77</v>
      </c>
      <c r="J2137" s="18">
        <v>5.5</v>
      </c>
      <c r="K2137" s="19">
        <v>33</v>
      </c>
      <c r="L2137" s="19">
        <v>3</v>
      </c>
      <c r="M2137" s="20">
        <v>0</v>
      </c>
      <c r="N2137" s="21">
        <v>0</v>
      </c>
      <c r="O2137" s="21">
        <v>0</v>
      </c>
      <c r="P2137" s="22">
        <v>0</v>
      </c>
      <c r="Q2137" s="23">
        <v>0</v>
      </c>
      <c r="R2137" s="23">
        <v>0</v>
      </c>
      <c r="S2137" s="24">
        <v>0</v>
      </c>
      <c r="T2137" s="25">
        <v>0</v>
      </c>
      <c r="U2137" s="25">
        <v>0</v>
      </c>
      <c r="V2137" s="18">
        <v>5.5</v>
      </c>
      <c r="W2137" s="19">
        <v>33</v>
      </c>
      <c r="X2137" s="19">
        <v>3</v>
      </c>
    </row>
    <row r="2138" spans="1:24" x14ac:dyDescent="0.2">
      <c r="A2138" s="15">
        <v>2022</v>
      </c>
      <c r="B2138" s="16">
        <v>59579</v>
      </c>
      <c r="C2138" s="17" t="s">
        <v>1522</v>
      </c>
      <c r="D2138" s="15" t="s">
        <v>23</v>
      </c>
      <c r="E2138" s="17" t="s">
        <v>24</v>
      </c>
      <c r="F2138" s="15" t="s">
        <v>25</v>
      </c>
      <c r="G2138" s="17" t="s">
        <v>192</v>
      </c>
      <c r="H2138" s="17" t="s">
        <v>1438</v>
      </c>
      <c r="I2138" s="17" t="s">
        <v>340</v>
      </c>
      <c r="J2138" s="18">
        <v>5745.1</v>
      </c>
      <c r="K2138" s="19">
        <v>47714</v>
      </c>
      <c r="L2138" s="19">
        <v>4533</v>
      </c>
      <c r="M2138" s="20">
        <v>0</v>
      </c>
      <c r="N2138" s="21">
        <v>0</v>
      </c>
      <c r="O2138" s="21">
        <v>0</v>
      </c>
      <c r="P2138" s="22">
        <v>0</v>
      </c>
      <c r="Q2138" s="23">
        <v>0</v>
      </c>
      <c r="R2138" s="23">
        <v>0</v>
      </c>
      <c r="S2138" s="24">
        <v>0</v>
      </c>
      <c r="T2138" s="25">
        <v>0</v>
      </c>
      <c r="U2138" s="25">
        <v>0</v>
      </c>
      <c r="V2138" s="18">
        <v>5745.1</v>
      </c>
      <c r="W2138" s="19">
        <v>47714</v>
      </c>
      <c r="X2138" s="19">
        <v>4533</v>
      </c>
    </row>
    <row r="2139" spans="1:24" x14ac:dyDescent="0.2">
      <c r="A2139" s="15">
        <v>2022</v>
      </c>
      <c r="B2139" s="16">
        <v>59579</v>
      </c>
      <c r="C2139" s="17" t="s">
        <v>1522</v>
      </c>
      <c r="D2139" s="15" t="s">
        <v>23</v>
      </c>
      <c r="E2139" s="17" t="s">
        <v>24</v>
      </c>
      <c r="F2139" s="15" t="s">
        <v>25</v>
      </c>
      <c r="G2139" s="17" t="s">
        <v>42</v>
      </c>
      <c r="H2139" s="17" t="s">
        <v>1438</v>
      </c>
      <c r="I2139" s="17" t="s">
        <v>61</v>
      </c>
      <c r="J2139" s="18">
        <v>0.6</v>
      </c>
      <c r="K2139" s="19">
        <v>3</v>
      </c>
      <c r="L2139" s="19">
        <v>79</v>
      </c>
      <c r="M2139" s="20">
        <v>0</v>
      </c>
      <c r="N2139" s="21">
        <v>0</v>
      </c>
      <c r="O2139" s="21">
        <v>0</v>
      </c>
      <c r="P2139" s="22">
        <v>0</v>
      </c>
      <c r="Q2139" s="23">
        <v>0</v>
      </c>
      <c r="R2139" s="23">
        <v>0</v>
      </c>
      <c r="S2139" s="24">
        <v>0</v>
      </c>
      <c r="T2139" s="25">
        <v>0</v>
      </c>
      <c r="U2139" s="25">
        <v>0</v>
      </c>
      <c r="V2139" s="18">
        <v>0.6</v>
      </c>
      <c r="W2139" s="19">
        <v>3</v>
      </c>
      <c r="X2139" s="19">
        <v>79</v>
      </c>
    </row>
    <row r="2140" spans="1:24" x14ac:dyDescent="0.2">
      <c r="A2140" s="15">
        <v>2022</v>
      </c>
      <c r="B2140" s="16">
        <v>59579</v>
      </c>
      <c r="C2140" s="17" t="s">
        <v>1522</v>
      </c>
      <c r="D2140" s="15" t="s">
        <v>23</v>
      </c>
      <c r="E2140" s="17" t="s">
        <v>24</v>
      </c>
      <c r="F2140" s="15" t="s">
        <v>25</v>
      </c>
      <c r="G2140" s="17" t="s">
        <v>42</v>
      </c>
      <c r="H2140" s="17" t="s">
        <v>1438</v>
      </c>
      <c r="I2140" s="17" t="s">
        <v>43</v>
      </c>
      <c r="J2140" s="18">
        <v>6128.4</v>
      </c>
      <c r="K2140" s="19">
        <v>32806</v>
      </c>
      <c r="L2140" s="19">
        <v>3988</v>
      </c>
      <c r="M2140" s="20">
        <v>0</v>
      </c>
      <c r="N2140" s="21">
        <v>0</v>
      </c>
      <c r="O2140" s="21">
        <v>0</v>
      </c>
      <c r="P2140" s="22">
        <v>0</v>
      </c>
      <c r="Q2140" s="23">
        <v>0</v>
      </c>
      <c r="R2140" s="23">
        <v>0</v>
      </c>
      <c r="S2140" s="24">
        <v>0</v>
      </c>
      <c r="T2140" s="25">
        <v>0</v>
      </c>
      <c r="U2140" s="25">
        <v>0</v>
      </c>
      <c r="V2140" s="18">
        <v>6128.4</v>
      </c>
      <c r="W2140" s="19">
        <v>32806</v>
      </c>
      <c r="X2140" s="19">
        <v>3988</v>
      </c>
    </row>
    <row r="2141" spans="1:24" x14ac:dyDescent="0.2">
      <c r="A2141" s="15">
        <v>2022</v>
      </c>
      <c r="B2141" s="16">
        <v>59579</v>
      </c>
      <c r="C2141" s="17" t="s">
        <v>1522</v>
      </c>
      <c r="D2141" s="15" t="s">
        <v>23</v>
      </c>
      <c r="E2141" s="17" t="s">
        <v>24</v>
      </c>
      <c r="F2141" s="15" t="s">
        <v>25</v>
      </c>
      <c r="G2141" s="17" t="s">
        <v>42</v>
      </c>
      <c r="H2141" s="17" t="s">
        <v>1438</v>
      </c>
      <c r="I2141" s="17" t="s">
        <v>32</v>
      </c>
      <c r="J2141" s="18">
        <v>5341.7</v>
      </c>
      <c r="K2141" s="19">
        <v>28594</v>
      </c>
      <c r="L2141" s="19">
        <v>3441</v>
      </c>
      <c r="M2141" s="20">
        <v>0</v>
      </c>
      <c r="N2141" s="21">
        <v>0</v>
      </c>
      <c r="O2141" s="21">
        <v>0</v>
      </c>
      <c r="P2141" s="22">
        <v>0</v>
      </c>
      <c r="Q2141" s="23">
        <v>0</v>
      </c>
      <c r="R2141" s="23">
        <v>0</v>
      </c>
      <c r="S2141" s="24">
        <v>0</v>
      </c>
      <c r="T2141" s="25">
        <v>0</v>
      </c>
      <c r="U2141" s="25">
        <v>0</v>
      </c>
      <c r="V2141" s="18">
        <v>5341.7</v>
      </c>
      <c r="W2141" s="19">
        <v>28594</v>
      </c>
      <c r="X2141" s="19">
        <v>3441</v>
      </c>
    </row>
    <row r="2142" spans="1:24" x14ac:dyDescent="0.2">
      <c r="A2142" s="15">
        <v>2022</v>
      </c>
      <c r="B2142" s="16">
        <v>59579</v>
      </c>
      <c r="C2142" s="17" t="s">
        <v>1522</v>
      </c>
      <c r="D2142" s="15" t="s">
        <v>23</v>
      </c>
      <c r="E2142" s="17" t="s">
        <v>24</v>
      </c>
      <c r="F2142" s="15" t="s">
        <v>25</v>
      </c>
      <c r="G2142" s="17" t="s">
        <v>161</v>
      </c>
      <c r="H2142" s="17" t="s">
        <v>1438</v>
      </c>
      <c r="I2142" s="17" t="s">
        <v>32</v>
      </c>
      <c r="J2142" s="18">
        <v>0.2</v>
      </c>
      <c r="K2142" s="19">
        <v>6</v>
      </c>
      <c r="L2142" s="19">
        <v>1</v>
      </c>
      <c r="M2142" s="20">
        <v>0</v>
      </c>
      <c r="N2142" s="21">
        <v>0</v>
      </c>
      <c r="O2142" s="21">
        <v>0</v>
      </c>
      <c r="P2142" s="22">
        <v>0</v>
      </c>
      <c r="Q2142" s="23">
        <v>0</v>
      </c>
      <c r="R2142" s="23">
        <v>0</v>
      </c>
      <c r="S2142" s="24">
        <v>0</v>
      </c>
      <c r="T2142" s="25">
        <v>0</v>
      </c>
      <c r="U2142" s="25">
        <v>0</v>
      </c>
      <c r="V2142" s="18">
        <v>0.2</v>
      </c>
      <c r="W2142" s="19">
        <v>6</v>
      </c>
      <c r="X2142" s="19">
        <v>1</v>
      </c>
    </row>
    <row r="2143" spans="1:24" x14ac:dyDescent="0.2">
      <c r="A2143" s="15">
        <v>2022</v>
      </c>
      <c r="B2143" s="16">
        <v>59579</v>
      </c>
      <c r="C2143" s="17" t="s">
        <v>1522</v>
      </c>
      <c r="D2143" s="15" t="s">
        <v>23</v>
      </c>
      <c r="E2143" s="17" t="s">
        <v>24</v>
      </c>
      <c r="F2143" s="15" t="s">
        <v>25</v>
      </c>
      <c r="G2143" s="17" t="s">
        <v>44</v>
      </c>
      <c r="H2143" s="17" t="s">
        <v>1438</v>
      </c>
      <c r="I2143" s="17" t="s">
        <v>32</v>
      </c>
      <c r="J2143" s="18">
        <v>9079.2000000000007</v>
      </c>
      <c r="K2143" s="19">
        <v>65141</v>
      </c>
      <c r="L2143" s="19">
        <v>5772</v>
      </c>
      <c r="M2143" s="20">
        <v>0</v>
      </c>
      <c r="N2143" s="21">
        <v>0</v>
      </c>
      <c r="O2143" s="21">
        <v>0</v>
      </c>
      <c r="P2143" s="22">
        <v>0</v>
      </c>
      <c r="Q2143" s="23">
        <v>0</v>
      </c>
      <c r="R2143" s="23">
        <v>0</v>
      </c>
      <c r="S2143" s="24">
        <v>0</v>
      </c>
      <c r="T2143" s="25">
        <v>0</v>
      </c>
      <c r="U2143" s="25">
        <v>0</v>
      </c>
      <c r="V2143" s="18">
        <v>9079.2000000000007</v>
      </c>
      <c r="W2143" s="19">
        <v>65141</v>
      </c>
      <c r="X2143" s="19">
        <v>5772</v>
      </c>
    </row>
    <row r="2144" spans="1:24" x14ac:dyDescent="0.2">
      <c r="A2144" s="15">
        <v>2022</v>
      </c>
      <c r="B2144" s="16">
        <v>59579</v>
      </c>
      <c r="C2144" s="17" t="s">
        <v>1522</v>
      </c>
      <c r="D2144" s="15" t="s">
        <v>23</v>
      </c>
      <c r="E2144" s="17" t="s">
        <v>24</v>
      </c>
      <c r="F2144" s="15" t="s">
        <v>25</v>
      </c>
      <c r="G2144" s="17" t="s">
        <v>180</v>
      </c>
      <c r="H2144" s="17" t="s">
        <v>1438</v>
      </c>
      <c r="I2144" s="17" t="s">
        <v>136</v>
      </c>
      <c r="J2144" s="18">
        <v>2528.5</v>
      </c>
      <c r="K2144" s="19">
        <v>16343</v>
      </c>
      <c r="L2144" s="19">
        <v>2059</v>
      </c>
      <c r="M2144" s="20">
        <v>0</v>
      </c>
      <c r="N2144" s="21">
        <v>0</v>
      </c>
      <c r="O2144" s="21">
        <v>0</v>
      </c>
      <c r="P2144" s="22">
        <v>0</v>
      </c>
      <c r="Q2144" s="23">
        <v>0</v>
      </c>
      <c r="R2144" s="23">
        <v>0</v>
      </c>
      <c r="S2144" s="24">
        <v>0</v>
      </c>
      <c r="T2144" s="25">
        <v>0</v>
      </c>
      <c r="U2144" s="25">
        <v>0</v>
      </c>
      <c r="V2144" s="18">
        <v>2528.5</v>
      </c>
      <c r="W2144" s="19">
        <v>16343</v>
      </c>
      <c r="X2144" s="19">
        <v>2059</v>
      </c>
    </row>
    <row r="2145" spans="1:24" x14ac:dyDescent="0.2">
      <c r="A2145" s="15">
        <v>2022</v>
      </c>
      <c r="B2145" s="16">
        <v>59579</v>
      </c>
      <c r="C2145" s="17" t="s">
        <v>1522</v>
      </c>
      <c r="D2145" s="15" t="s">
        <v>23</v>
      </c>
      <c r="E2145" s="17" t="s">
        <v>24</v>
      </c>
      <c r="F2145" s="15" t="s">
        <v>25</v>
      </c>
      <c r="G2145" s="17" t="s">
        <v>48</v>
      </c>
      <c r="H2145" s="17" t="s">
        <v>1438</v>
      </c>
      <c r="I2145" s="17" t="s">
        <v>108</v>
      </c>
      <c r="J2145" s="18">
        <v>21.4</v>
      </c>
      <c r="K2145" s="19">
        <v>210</v>
      </c>
      <c r="L2145" s="19">
        <v>18</v>
      </c>
      <c r="M2145" s="20">
        <v>0</v>
      </c>
      <c r="N2145" s="21">
        <v>0</v>
      </c>
      <c r="O2145" s="21">
        <v>0</v>
      </c>
      <c r="P2145" s="22">
        <v>0</v>
      </c>
      <c r="Q2145" s="23">
        <v>0</v>
      </c>
      <c r="R2145" s="23">
        <v>0</v>
      </c>
      <c r="S2145" s="24">
        <v>0</v>
      </c>
      <c r="T2145" s="25">
        <v>0</v>
      </c>
      <c r="U2145" s="25">
        <v>0</v>
      </c>
      <c r="V2145" s="18">
        <v>21.4</v>
      </c>
      <c r="W2145" s="19">
        <v>210</v>
      </c>
      <c r="X2145" s="19">
        <v>18</v>
      </c>
    </row>
    <row r="2146" spans="1:24" x14ac:dyDescent="0.2">
      <c r="A2146" s="15">
        <v>2022</v>
      </c>
      <c r="B2146" s="16">
        <v>59579</v>
      </c>
      <c r="C2146" s="17" t="s">
        <v>1522</v>
      </c>
      <c r="D2146" s="15" t="s">
        <v>23</v>
      </c>
      <c r="E2146" s="17" t="s">
        <v>24</v>
      </c>
      <c r="F2146" s="15" t="s">
        <v>25</v>
      </c>
      <c r="G2146" s="17" t="s">
        <v>48</v>
      </c>
      <c r="H2146" s="17" t="s">
        <v>1438</v>
      </c>
      <c r="I2146" s="17" t="s">
        <v>68</v>
      </c>
      <c r="J2146" s="18">
        <v>292.60000000000002</v>
      </c>
      <c r="K2146" s="19">
        <v>2875</v>
      </c>
      <c r="L2146" s="19">
        <v>271</v>
      </c>
      <c r="M2146" s="20">
        <v>0</v>
      </c>
      <c r="N2146" s="21">
        <v>0</v>
      </c>
      <c r="O2146" s="21">
        <v>0</v>
      </c>
      <c r="P2146" s="22">
        <v>0</v>
      </c>
      <c r="Q2146" s="23">
        <v>0</v>
      </c>
      <c r="R2146" s="23">
        <v>0</v>
      </c>
      <c r="S2146" s="24">
        <v>0</v>
      </c>
      <c r="T2146" s="25">
        <v>0</v>
      </c>
      <c r="U2146" s="25">
        <v>0</v>
      </c>
      <c r="V2146" s="18">
        <v>292.60000000000002</v>
      </c>
      <c r="W2146" s="19">
        <v>2875</v>
      </c>
      <c r="X2146" s="19">
        <v>271</v>
      </c>
    </row>
    <row r="2147" spans="1:24" x14ac:dyDescent="0.2">
      <c r="A2147" s="15">
        <v>2022</v>
      </c>
      <c r="B2147" s="16">
        <v>59579</v>
      </c>
      <c r="C2147" s="17" t="s">
        <v>1522</v>
      </c>
      <c r="D2147" s="15" t="s">
        <v>23</v>
      </c>
      <c r="E2147" s="17" t="s">
        <v>24</v>
      </c>
      <c r="F2147" s="15" t="s">
        <v>25</v>
      </c>
      <c r="G2147" s="17" t="s">
        <v>92</v>
      </c>
      <c r="H2147" s="17" t="s">
        <v>1438</v>
      </c>
      <c r="I2147" s="17" t="s">
        <v>418</v>
      </c>
      <c r="J2147" s="18">
        <v>375.8</v>
      </c>
      <c r="K2147" s="19">
        <v>4414</v>
      </c>
      <c r="L2147" s="19">
        <v>426</v>
      </c>
      <c r="M2147" s="20">
        <v>0</v>
      </c>
      <c r="N2147" s="21">
        <v>0</v>
      </c>
      <c r="O2147" s="21">
        <v>0</v>
      </c>
      <c r="P2147" s="22">
        <v>0</v>
      </c>
      <c r="Q2147" s="23">
        <v>0</v>
      </c>
      <c r="R2147" s="23">
        <v>0</v>
      </c>
      <c r="S2147" s="24">
        <v>0</v>
      </c>
      <c r="T2147" s="25">
        <v>0</v>
      </c>
      <c r="U2147" s="25">
        <v>0</v>
      </c>
      <c r="V2147" s="18">
        <v>375.8</v>
      </c>
      <c r="W2147" s="19">
        <v>4414</v>
      </c>
      <c r="X2147" s="19">
        <v>426</v>
      </c>
    </row>
    <row r="2148" spans="1:24" x14ac:dyDescent="0.2">
      <c r="A2148" s="15">
        <v>2022</v>
      </c>
      <c r="B2148" s="16">
        <v>59579</v>
      </c>
      <c r="C2148" s="17" t="s">
        <v>1522</v>
      </c>
      <c r="D2148" s="15" t="s">
        <v>23</v>
      </c>
      <c r="E2148" s="17" t="s">
        <v>24</v>
      </c>
      <c r="F2148" s="15" t="s">
        <v>25</v>
      </c>
      <c r="G2148" s="17" t="s">
        <v>92</v>
      </c>
      <c r="H2148" s="17" t="s">
        <v>1438</v>
      </c>
      <c r="I2148" s="17" t="s">
        <v>93</v>
      </c>
      <c r="J2148" s="18">
        <v>6181.5</v>
      </c>
      <c r="K2148" s="19">
        <v>72607</v>
      </c>
      <c r="L2148" s="19">
        <v>5816</v>
      </c>
      <c r="M2148" s="20">
        <v>0</v>
      </c>
      <c r="N2148" s="21">
        <v>0</v>
      </c>
      <c r="O2148" s="21">
        <v>0</v>
      </c>
      <c r="P2148" s="22">
        <v>0</v>
      </c>
      <c r="Q2148" s="23">
        <v>0</v>
      </c>
      <c r="R2148" s="23">
        <v>0</v>
      </c>
      <c r="S2148" s="24">
        <v>0</v>
      </c>
      <c r="T2148" s="25">
        <v>0</v>
      </c>
      <c r="U2148" s="25">
        <v>0</v>
      </c>
      <c r="V2148" s="18">
        <v>6181.5</v>
      </c>
      <c r="W2148" s="19">
        <v>72607</v>
      </c>
      <c r="X2148" s="19">
        <v>5816</v>
      </c>
    </row>
    <row r="2149" spans="1:24" x14ac:dyDescent="0.2">
      <c r="A2149" s="15">
        <v>2022</v>
      </c>
      <c r="B2149" s="16">
        <v>59579</v>
      </c>
      <c r="C2149" s="17" t="s">
        <v>1522</v>
      </c>
      <c r="D2149" s="15" t="s">
        <v>23</v>
      </c>
      <c r="E2149" s="17" t="s">
        <v>24</v>
      </c>
      <c r="F2149" s="15" t="s">
        <v>25</v>
      </c>
      <c r="G2149" s="17" t="s">
        <v>92</v>
      </c>
      <c r="H2149" s="17" t="s">
        <v>1438</v>
      </c>
      <c r="I2149" s="17" t="s">
        <v>36</v>
      </c>
      <c r="J2149" s="18">
        <v>48.2</v>
      </c>
      <c r="K2149" s="19">
        <v>566</v>
      </c>
      <c r="L2149" s="19">
        <v>58</v>
      </c>
      <c r="M2149" s="20">
        <v>0</v>
      </c>
      <c r="N2149" s="21">
        <v>0</v>
      </c>
      <c r="O2149" s="21">
        <v>0</v>
      </c>
      <c r="P2149" s="22">
        <v>0</v>
      </c>
      <c r="Q2149" s="23">
        <v>0</v>
      </c>
      <c r="R2149" s="23">
        <v>0</v>
      </c>
      <c r="S2149" s="24">
        <v>0</v>
      </c>
      <c r="T2149" s="25">
        <v>0</v>
      </c>
      <c r="U2149" s="25">
        <v>0</v>
      </c>
      <c r="V2149" s="18">
        <v>48.2</v>
      </c>
      <c r="W2149" s="19">
        <v>566</v>
      </c>
      <c r="X2149" s="19">
        <v>58</v>
      </c>
    </row>
    <row r="2150" spans="1:24" x14ac:dyDescent="0.2">
      <c r="A2150" s="15">
        <v>2022</v>
      </c>
      <c r="B2150" s="16">
        <v>59579</v>
      </c>
      <c r="C2150" s="17" t="s">
        <v>1522</v>
      </c>
      <c r="D2150" s="15" t="s">
        <v>23</v>
      </c>
      <c r="E2150" s="17" t="s">
        <v>24</v>
      </c>
      <c r="F2150" s="15" t="s">
        <v>25</v>
      </c>
      <c r="G2150" s="17" t="s">
        <v>92</v>
      </c>
      <c r="H2150" s="17" t="s">
        <v>1438</v>
      </c>
      <c r="I2150" s="17" t="s">
        <v>77</v>
      </c>
      <c r="J2150" s="18">
        <v>27.3</v>
      </c>
      <c r="K2150" s="19">
        <v>320</v>
      </c>
      <c r="L2150" s="19">
        <v>26</v>
      </c>
      <c r="M2150" s="20">
        <v>0</v>
      </c>
      <c r="N2150" s="21">
        <v>0</v>
      </c>
      <c r="O2150" s="21">
        <v>0</v>
      </c>
      <c r="P2150" s="22">
        <v>0</v>
      </c>
      <c r="Q2150" s="23">
        <v>0</v>
      </c>
      <c r="R2150" s="23">
        <v>0</v>
      </c>
      <c r="S2150" s="24">
        <v>0</v>
      </c>
      <c r="T2150" s="25">
        <v>0</v>
      </c>
      <c r="U2150" s="25">
        <v>0</v>
      </c>
      <c r="V2150" s="18">
        <v>27.3</v>
      </c>
      <c r="W2150" s="19">
        <v>320</v>
      </c>
      <c r="X2150" s="19">
        <v>26</v>
      </c>
    </row>
    <row r="2151" spans="1:24" x14ac:dyDescent="0.2">
      <c r="A2151" s="15">
        <v>2022</v>
      </c>
      <c r="B2151" s="16">
        <v>59579</v>
      </c>
      <c r="C2151" s="17" t="s">
        <v>1522</v>
      </c>
      <c r="D2151" s="15" t="s">
        <v>23</v>
      </c>
      <c r="E2151" s="17" t="s">
        <v>24</v>
      </c>
      <c r="F2151" s="15" t="s">
        <v>25</v>
      </c>
      <c r="G2151" s="17" t="s">
        <v>195</v>
      </c>
      <c r="H2151" s="17" t="s">
        <v>1438</v>
      </c>
      <c r="I2151" s="17" t="s">
        <v>154</v>
      </c>
      <c r="J2151" s="18">
        <v>0.8</v>
      </c>
      <c r="K2151" s="19">
        <v>21</v>
      </c>
      <c r="L2151" s="19">
        <v>4</v>
      </c>
      <c r="M2151" s="20">
        <v>0</v>
      </c>
      <c r="N2151" s="21">
        <v>0</v>
      </c>
      <c r="O2151" s="21">
        <v>0</v>
      </c>
      <c r="P2151" s="22">
        <v>0</v>
      </c>
      <c r="Q2151" s="23">
        <v>0</v>
      </c>
      <c r="R2151" s="23">
        <v>0</v>
      </c>
      <c r="S2151" s="24">
        <v>0</v>
      </c>
      <c r="T2151" s="25">
        <v>0</v>
      </c>
      <c r="U2151" s="25">
        <v>0</v>
      </c>
      <c r="V2151" s="18">
        <v>0.8</v>
      </c>
      <c r="W2151" s="19">
        <v>21</v>
      </c>
      <c r="X2151" s="19">
        <v>4</v>
      </c>
    </row>
    <row r="2152" spans="1:24" x14ac:dyDescent="0.2">
      <c r="A2152" s="15">
        <v>2022</v>
      </c>
      <c r="B2152" s="16">
        <v>59579</v>
      </c>
      <c r="C2152" s="17" t="s">
        <v>1522</v>
      </c>
      <c r="D2152" s="15" t="s">
        <v>23</v>
      </c>
      <c r="E2152" s="17" t="s">
        <v>24</v>
      </c>
      <c r="F2152" s="15" t="s">
        <v>25</v>
      </c>
      <c r="G2152" s="17" t="s">
        <v>33</v>
      </c>
      <c r="H2152" s="17" t="s">
        <v>1438</v>
      </c>
      <c r="I2152" s="17" t="s">
        <v>32</v>
      </c>
      <c r="J2152" s="18">
        <v>5</v>
      </c>
      <c r="K2152" s="19">
        <v>55</v>
      </c>
      <c r="L2152" s="19">
        <v>13</v>
      </c>
      <c r="M2152" s="20">
        <v>0</v>
      </c>
      <c r="N2152" s="21">
        <v>0</v>
      </c>
      <c r="O2152" s="21">
        <v>0</v>
      </c>
      <c r="P2152" s="22">
        <v>0</v>
      </c>
      <c r="Q2152" s="23">
        <v>0</v>
      </c>
      <c r="R2152" s="23">
        <v>0</v>
      </c>
      <c r="S2152" s="24">
        <v>0</v>
      </c>
      <c r="T2152" s="25">
        <v>0</v>
      </c>
      <c r="U2152" s="25">
        <v>0</v>
      </c>
      <c r="V2152" s="18">
        <v>5</v>
      </c>
      <c r="W2152" s="19">
        <v>55</v>
      </c>
      <c r="X2152" s="19">
        <v>13</v>
      </c>
    </row>
    <row r="2153" spans="1:24" x14ac:dyDescent="0.2">
      <c r="A2153" s="15">
        <v>2022</v>
      </c>
      <c r="B2153" s="16">
        <v>59580</v>
      </c>
      <c r="C2153" s="17" t="s">
        <v>1523</v>
      </c>
      <c r="D2153" s="15" t="s">
        <v>23</v>
      </c>
      <c r="E2153" s="17" t="s">
        <v>24</v>
      </c>
      <c r="F2153" s="15" t="s">
        <v>25</v>
      </c>
      <c r="G2153" s="17" t="s">
        <v>50</v>
      </c>
      <c r="H2153" s="17" t="s">
        <v>1438</v>
      </c>
      <c r="I2153" s="17" t="s">
        <v>52</v>
      </c>
      <c r="J2153" s="18">
        <v>12514.6</v>
      </c>
      <c r="K2153" s="19">
        <v>87597</v>
      </c>
      <c r="L2153" s="19">
        <v>8018</v>
      </c>
      <c r="M2153" s="20">
        <v>0</v>
      </c>
      <c r="N2153" s="21">
        <v>0</v>
      </c>
      <c r="O2153" s="21">
        <v>0</v>
      </c>
      <c r="P2153" s="22">
        <v>0</v>
      </c>
      <c r="Q2153" s="23">
        <v>0</v>
      </c>
      <c r="R2153" s="23">
        <v>0</v>
      </c>
      <c r="S2153" s="24">
        <v>0</v>
      </c>
      <c r="T2153" s="25">
        <v>0</v>
      </c>
      <c r="U2153" s="25">
        <v>0</v>
      </c>
      <c r="V2153" s="18">
        <v>12514.6</v>
      </c>
      <c r="W2153" s="19">
        <v>87597</v>
      </c>
      <c r="X2153" s="19">
        <v>8018</v>
      </c>
    </row>
    <row r="2154" spans="1:24" x14ac:dyDescent="0.2">
      <c r="A2154" s="15">
        <v>2022</v>
      </c>
      <c r="B2154" s="16">
        <v>59580</v>
      </c>
      <c r="C2154" s="17" t="s">
        <v>1523</v>
      </c>
      <c r="D2154" s="15" t="s">
        <v>23</v>
      </c>
      <c r="E2154" s="17" t="s">
        <v>24</v>
      </c>
      <c r="F2154" s="15" t="s">
        <v>25</v>
      </c>
      <c r="G2154" s="17" t="s">
        <v>50</v>
      </c>
      <c r="H2154" s="17" t="s">
        <v>1438</v>
      </c>
      <c r="I2154" s="17" t="s">
        <v>58</v>
      </c>
      <c r="J2154" s="18">
        <v>366.7</v>
      </c>
      <c r="K2154" s="19">
        <v>2566</v>
      </c>
      <c r="L2154" s="19">
        <v>235</v>
      </c>
      <c r="M2154" s="20">
        <v>0</v>
      </c>
      <c r="N2154" s="21">
        <v>0</v>
      </c>
      <c r="O2154" s="21">
        <v>0</v>
      </c>
      <c r="P2154" s="22">
        <v>0</v>
      </c>
      <c r="Q2154" s="23">
        <v>0</v>
      </c>
      <c r="R2154" s="23">
        <v>0</v>
      </c>
      <c r="S2154" s="24">
        <v>0</v>
      </c>
      <c r="T2154" s="25">
        <v>0</v>
      </c>
      <c r="U2154" s="25">
        <v>0</v>
      </c>
      <c r="V2154" s="18">
        <v>366.7</v>
      </c>
      <c r="W2154" s="19">
        <v>2566</v>
      </c>
      <c r="X2154" s="19">
        <v>235</v>
      </c>
    </row>
    <row r="2155" spans="1:24" x14ac:dyDescent="0.2">
      <c r="A2155" s="15">
        <v>2022</v>
      </c>
      <c r="B2155" s="16">
        <v>59580</v>
      </c>
      <c r="C2155" s="17" t="s">
        <v>1523</v>
      </c>
      <c r="D2155" s="15" t="s">
        <v>23</v>
      </c>
      <c r="E2155" s="17" t="s">
        <v>24</v>
      </c>
      <c r="F2155" s="15" t="s">
        <v>25</v>
      </c>
      <c r="G2155" s="17" t="s">
        <v>50</v>
      </c>
      <c r="H2155" s="17" t="s">
        <v>1438</v>
      </c>
      <c r="I2155" s="17" t="s">
        <v>470</v>
      </c>
      <c r="J2155" s="18">
        <v>9.9</v>
      </c>
      <c r="K2155" s="19">
        <v>69</v>
      </c>
      <c r="L2155" s="19">
        <v>6</v>
      </c>
      <c r="M2155" s="20">
        <v>0</v>
      </c>
      <c r="N2155" s="21">
        <v>0</v>
      </c>
      <c r="O2155" s="21">
        <v>0</v>
      </c>
      <c r="P2155" s="22">
        <v>0</v>
      </c>
      <c r="Q2155" s="23">
        <v>0</v>
      </c>
      <c r="R2155" s="23">
        <v>0</v>
      </c>
      <c r="S2155" s="24">
        <v>0</v>
      </c>
      <c r="T2155" s="25">
        <v>0</v>
      </c>
      <c r="U2155" s="25">
        <v>0</v>
      </c>
      <c r="V2155" s="18">
        <v>9.9</v>
      </c>
      <c r="W2155" s="19">
        <v>69</v>
      </c>
      <c r="X2155" s="19">
        <v>6</v>
      </c>
    </row>
    <row r="2156" spans="1:24" x14ac:dyDescent="0.2">
      <c r="A2156" s="15">
        <v>2022</v>
      </c>
      <c r="B2156" s="16">
        <v>59580</v>
      </c>
      <c r="C2156" s="17" t="s">
        <v>1523</v>
      </c>
      <c r="D2156" s="15" t="s">
        <v>23</v>
      </c>
      <c r="E2156" s="17" t="s">
        <v>24</v>
      </c>
      <c r="F2156" s="15" t="s">
        <v>25</v>
      </c>
      <c r="G2156" s="17" t="s">
        <v>50</v>
      </c>
      <c r="H2156" s="17" t="s">
        <v>1438</v>
      </c>
      <c r="I2156" s="17" t="s">
        <v>1043</v>
      </c>
      <c r="J2156" s="18">
        <v>720.2</v>
      </c>
      <c r="K2156" s="19">
        <v>5041</v>
      </c>
      <c r="L2156" s="19">
        <v>461</v>
      </c>
      <c r="M2156" s="20">
        <v>0</v>
      </c>
      <c r="N2156" s="21">
        <v>0</v>
      </c>
      <c r="O2156" s="21">
        <v>0</v>
      </c>
      <c r="P2156" s="22">
        <v>0</v>
      </c>
      <c r="Q2156" s="23">
        <v>0</v>
      </c>
      <c r="R2156" s="23">
        <v>0</v>
      </c>
      <c r="S2156" s="24">
        <v>0</v>
      </c>
      <c r="T2156" s="25">
        <v>0</v>
      </c>
      <c r="U2156" s="25">
        <v>0</v>
      </c>
      <c r="V2156" s="18">
        <v>720.2</v>
      </c>
      <c r="W2156" s="19">
        <v>5041</v>
      </c>
      <c r="X2156" s="19">
        <v>461</v>
      </c>
    </row>
    <row r="2157" spans="1:24" x14ac:dyDescent="0.2">
      <c r="A2157" s="15">
        <v>2022</v>
      </c>
      <c r="B2157" s="16">
        <v>59580</v>
      </c>
      <c r="C2157" s="17" t="s">
        <v>1523</v>
      </c>
      <c r="D2157" s="15" t="s">
        <v>23</v>
      </c>
      <c r="E2157" s="17" t="s">
        <v>24</v>
      </c>
      <c r="F2157" s="15" t="s">
        <v>25</v>
      </c>
      <c r="G2157" s="17" t="s">
        <v>50</v>
      </c>
      <c r="H2157" s="17" t="s">
        <v>1438</v>
      </c>
      <c r="I2157" s="17" t="s">
        <v>826</v>
      </c>
      <c r="J2157" s="18">
        <v>3475.5</v>
      </c>
      <c r="K2157" s="19">
        <v>24327</v>
      </c>
      <c r="L2157" s="19">
        <v>2227</v>
      </c>
      <c r="M2157" s="20">
        <v>0</v>
      </c>
      <c r="N2157" s="21">
        <v>0</v>
      </c>
      <c r="O2157" s="21">
        <v>0</v>
      </c>
      <c r="P2157" s="22">
        <v>0</v>
      </c>
      <c r="Q2157" s="23">
        <v>0</v>
      </c>
      <c r="R2157" s="23">
        <v>0</v>
      </c>
      <c r="S2157" s="24">
        <v>0</v>
      </c>
      <c r="T2157" s="25">
        <v>0</v>
      </c>
      <c r="U2157" s="25">
        <v>0</v>
      </c>
      <c r="V2157" s="18">
        <v>3475.5</v>
      </c>
      <c r="W2157" s="19">
        <v>24327</v>
      </c>
      <c r="X2157" s="19">
        <v>2227</v>
      </c>
    </row>
    <row r="2158" spans="1:24" x14ac:dyDescent="0.2">
      <c r="A2158" s="15">
        <v>2022</v>
      </c>
      <c r="B2158" s="16">
        <v>59580</v>
      </c>
      <c r="C2158" s="17" t="s">
        <v>1523</v>
      </c>
      <c r="D2158" s="15" t="s">
        <v>23</v>
      </c>
      <c r="E2158" s="17" t="s">
        <v>24</v>
      </c>
      <c r="F2158" s="15" t="s">
        <v>25</v>
      </c>
      <c r="G2158" s="17" t="s">
        <v>50</v>
      </c>
      <c r="H2158" s="17" t="s">
        <v>1438</v>
      </c>
      <c r="I2158" s="17" t="s">
        <v>193</v>
      </c>
      <c r="J2158" s="18">
        <v>351</v>
      </c>
      <c r="K2158" s="19">
        <v>2456</v>
      </c>
      <c r="L2158" s="19">
        <v>225</v>
      </c>
      <c r="M2158" s="20">
        <v>0</v>
      </c>
      <c r="N2158" s="21">
        <v>0</v>
      </c>
      <c r="O2158" s="21">
        <v>0</v>
      </c>
      <c r="P2158" s="22">
        <v>0</v>
      </c>
      <c r="Q2158" s="23">
        <v>0</v>
      </c>
      <c r="R2158" s="23">
        <v>0</v>
      </c>
      <c r="S2158" s="24">
        <v>0</v>
      </c>
      <c r="T2158" s="25">
        <v>0</v>
      </c>
      <c r="U2158" s="25">
        <v>0</v>
      </c>
      <c r="V2158" s="18">
        <v>351</v>
      </c>
      <c r="W2158" s="19">
        <v>2456</v>
      </c>
      <c r="X2158" s="19">
        <v>225</v>
      </c>
    </row>
    <row r="2159" spans="1:24" x14ac:dyDescent="0.2">
      <c r="A2159" s="15">
        <v>2022</v>
      </c>
      <c r="B2159" s="16">
        <v>59580</v>
      </c>
      <c r="C2159" s="17" t="s">
        <v>1523</v>
      </c>
      <c r="D2159" s="15" t="s">
        <v>23</v>
      </c>
      <c r="E2159" s="17" t="s">
        <v>24</v>
      </c>
      <c r="F2159" s="15" t="s">
        <v>25</v>
      </c>
      <c r="G2159" s="17" t="s">
        <v>57</v>
      </c>
      <c r="H2159" s="17" t="s">
        <v>1438</v>
      </c>
      <c r="I2159" s="17" t="s">
        <v>58</v>
      </c>
      <c r="J2159" s="18">
        <v>80388.5</v>
      </c>
      <c r="K2159" s="19">
        <v>358082</v>
      </c>
      <c r="L2159" s="19">
        <v>50440</v>
      </c>
      <c r="M2159" s="20">
        <v>0</v>
      </c>
      <c r="N2159" s="21">
        <v>0</v>
      </c>
      <c r="O2159" s="21">
        <v>0</v>
      </c>
      <c r="P2159" s="22">
        <v>0</v>
      </c>
      <c r="Q2159" s="23">
        <v>0</v>
      </c>
      <c r="R2159" s="23">
        <v>0</v>
      </c>
      <c r="S2159" s="24">
        <v>0</v>
      </c>
      <c r="T2159" s="25">
        <v>0</v>
      </c>
      <c r="U2159" s="25">
        <v>0</v>
      </c>
      <c r="V2159" s="18">
        <v>80388.5</v>
      </c>
      <c r="W2159" s="19">
        <v>358082</v>
      </c>
      <c r="X2159" s="19">
        <v>50440</v>
      </c>
    </row>
    <row r="2160" spans="1:24" x14ac:dyDescent="0.2">
      <c r="A2160" s="15">
        <v>2022</v>
      </c>
      <c r="B2160" s="16">
        <v>59580</v>
      </c>
      <c r="C2160" s="17" t="s">
        <v>1523</v>
      </c>
      <c r="D2160" s="15" t="s">
        <v>23</v>
      </c>
      <c r="E2160" s="17" t="s">
        <v>24</v>
      </c>
      <c r="F2160" s="15" t="s">
        <v>25</v>
      </c>
      <c r="G2160" s="17" t="s">
        <v>57</v>
      </c>
      <c r="H2160" s="17" t="s">
        <v>1438</v>
      </c>
      <c r="I2160" s="17" t="s">
        <v>589</v>
      </c>
      <c r="J2160" s="18">
        <v>1615.3</v>
      </c>
      <c r="K2160" s="19">
        <v>7195</v>
      </c>
      <c r="L2160" s="19">
        <v>1014</v>
      </c>
      <c r="M2160" s="20">
        <v>0</v>
      </c>
      <c r="N2160" s="21">
        <v>0</v>
      </c>
      <c r="O2160" s="21">
        <v>0</v>
      </c>
      <c r="P2160" s="22">
        <v>0</v>
      </c>
      <c r="Q2160" s="23">
        <v>0</v>
      </c>
      <c r="R2160" s="23">
        <v>0</v>
      </c>
      <c r="S2160" s="24">
        <v>0</v>
      </c>
      <c r="T2160" s="25">
        <v>0</v>
      </c>
      <c r="U2160" s="25">
        <v>0</v>
      </c>
      <c r="V2160" s="18">
        <v>1615.3</v>
      </c>
      <c r="W2160" s="19">
        <v>7195</v>
      </c>
      <c r="X2160" s="19">
        <v>1014</v>
      </c>
    </row>
    <row r="2161" spans="1:24" x14ac:dyDescent="0.2">
      <c r="A2161" s="15">
        <v>2022</v>
      </c>
      <c r="B2161" s="16">
        <v>59580</v>
      </c>
      <c r="C2161" s="17" t="s">
        <v>1523</v>
      </c>
      <c r="D2161" s="15" t="s">
        <v>23</v>
      </c>
      <c r="E2161" s="17" t="s">
        <v>24</v>
      </c>
      <c r="F2161" s="15" t="s">
        <v>25</v>
      </c>
      <c r="G2161" s="17" t="s">
        <v>57</v>
      </c>
      <c r="H2161" s="17" t="s">
        <v>1438</v>
      </c>
      <c r="I2161" s="17" t="s">
        <v>218</v>
      </c>
      <c r="J2161" s="18">
        <v>5482.1</v>
      </c>
      <c r="K2161" s="19">
        <v>24419</v>
      </c>
      <c r="L2161" s="19">
        <v>3440</v>
      </c>
      <c r="M2161" s="20">
        <v>0</v>
      </c>
      <c r="N2161" s="21">
        <v>0</v>
      </c>
      <c r="O2161" s="21">
        <v>0</v>
      </c>
      <c r="P2161" s="22">
        <v>0</v>
      </c>
      <c r="Q2161" s="23">
        <v>0</v>
      </c>
      <c r="R2161" s="23">
        <v>0</v>
      </c>
      <c r="S2161" s="24">
        <v>0</v>
      </c>
      <c r="T2161" s="25">
        <v>0</v>
      </c>
      <c r="U2161" s="25">
        <v>0</v>
      </c>
      <c r="V2161" s="18">
        <v>5482.1</v>
      </c>
      <c r="W2161" s="19">
        <v>24419</v>
      </c>
      <c r="X2161" s="19">
        <v>3440</v>
      </c>
    </row>
    <row r="2162" spans="1:24" x14ac:dyDescent="0.2">
      <c r="A2162" s="15">
        <v>2022</v>
      </c>
      <c r="B2162" s="16">
        <v>59580</v>
      </c>
      <c r="C2162" s="17" t="s">
        <v>1523</v>
      </c>
      <c r="D2162" s="15" t="s">
        <v>23</v>
      </c>
      <c r="E2162" s="17" t="s">
        <v>24</v>
      </c>
      <c r="F2162" s="15" t="s">
        <v>25</v>
      </c>
      <c r="G2162" s="17" t="s">
        <v>57</v>
      </c>
      <c r="H2162" s="17" t="s">
        <v>1438</v>
      </c>
      <c r="I2162" s="17" t="s">
        <v>340</v>
      </c>
      <c r="J2162" s="18">
        <v>18</v>
      </c>
      <c r="K2162" s="19">
        <v>80</v>
      </c>
      <c r="L2162" s="19">
        <v>11</v>
      </c>
      <c r="M2162" s="20">
        <v>0</v>
      </c>
      <c r="N2162" s="21">
        <v>0</v>
      </c>
      <c r="O2162" s="21">
        <v>0</v>
      </c>
      <c r="P2162" s="22">
        <v>0</v>
      </c>
      <c r="Q2162" s="23">
        <v>0</v>
      </c>
      <c r="R2162" s="23">
        <v>0</v>
      </c>
      <c r="S2162" s="24">
        <v>0</v>
      </c>
      <c r="T2162" s="25">
        <v>0</v>
      </c>
      <c r="U2162" s="25">
        <v>0</v>
      </c>
      <c r="V2162" s="18">
        <v>18</v>
      </c>
      <c r="W2162" s="19">
        <v>80</v>
      </c>
      <c r="X2162" s="19">
        <v>11</v>
      </c>
    </row>
    <row r="2163" spans="1:24" x14ac:dyDescent="0.2">
      <c r="A2163" s="15">
        <v>2022</v>
      </c>
      <c r="B2163" s="16">
        <v>59580</v>
      </c>
      <c r="C2163" s="17" t="s">
        <v>1523</v>
      </c>
      <c r="D2163" s="15" t="s">
        <v>23</v>
      </c>
      <c r="E2163" s="17" t="s">
        <v>24</v>
      </c>
      <c r="F2163" s="15" t="s">
        <v>25</v>
      </c>
      <c r="G2163" s="17" t="s">
        <v>57</v>
      </c>
      <c r="H2163" s="17" t="s">
        <v>1438</v>
      </c>
      <c r="I2163" s="17" t="s">
        <v>922</v>
      </c>
      <c r="J2163" s="18">
        <v>66.2</v>
      </c>
      <c r="K2163" s="19">
        <v>295</v>
      </c>
      <c r="L2163" s="19">
        <v>42</v>
      </c>
      <c r="M2163" s="20">
        <v>0</v>
      </c>
      <c r="N2163" s="21">
        <v>0</v>
      </c>
      <c r="O2163" s="21">
        <v>0</v>
      </c>
      <c r="P2163" s="22">
        <v>0</v>
      </c>
      <c r="Q2163" s="23">
        <v>0</v>
      </c>
      <c r="R2163" s="23">
        <v>0</v>
      </c>
      <c r="S2163" s="24">
        <v>0</v>
      </c>
      <c r="T2163" s="25">
        <v>0</v>
      </c>
      <c r="U2163" s="25">
        <v>0</v>
      </c>
      <c r="V2163" s="18">
        <v>66.2</v>
      </c>
      <c r="W2163" s="19">
        <v>295</v>
      </c>
      <c r="X2163" s="19">
        <v>42</v>
      </c>
    </row>
    <row r="2164" spans="1:24" x14ac:dyDescent="0.2">
      <c r="A2164" s="15">
        <v>2022</v>
      </c>
      <c r="B2164" s="16">
        <v>59580</v>
      </c>
      <c r="C2164" s="17" t="s">
        <v>1523</v>
      </c>
      <c r="D2164" s="15" t="s">
        <v>23</v>
      </c>
      <c r="E2164" s="17" t="s">
        <v>24</v>
      </c>
      <c r="F2164" s="15" t="s">
        <v>25</v>
      </c>
      <c r="G2164" s="17" t="s">
        <v>57</v>
      </c>
      <c r="H2164" s="17" t="s">
        <v>1438</v>
      </c>
      <c r="I2164" s="17" t="s">
        <v>1206</v>
      </c>
      <c r="J2164" s="18">
        <v>4281.1000000000004</v>
      </c>
      <c r="K2164" s="19">
        <v>19070</v>
      </c>
      <c r="L2164" s="19">
        <v>2686</v>
      </c>
      <c r="M2164" s="20">
        <v>0</v>
      </c>
      <c r="N2164" s="21">
        <v>0</v>
      </c>
      <c r="O2164" s="21">
        <v>0</v>
      </c>
      <c r="P2164" s="22">
        <v>0</v>
      </c>
      <c r="Q2164" s="23">
        <v>0</v>
      </c>
      <c r="R2164" s="23">
        <v>0</v>
      </c>
      <c r="S2164" s="24">
        <v>0</v>
      </c>
      <c r="T2164" s="25">
        <v>0</v>
      </c>
      <c r="U2164" s="25">
        <v>0</v>
      </c>
      <c r="V2164" s="18">
        <v>4281.1000000000004</v>
      </c>
      <c r="W2164" s="19">
        <v>19070</v>
      </c>
      <c r="X2164" s="19">
        <v>2686</v>
      </c>
    </row>
    <row r="2165" spans="1:24" x14ac:dyDescent="0.2">
      <c r="A2165" s="15">
        <v>2022</v>
      </c>
      <c r="B2165" s="16">
        <v>59580</v>
      </c>
      <c r="C2165" s="17" t="s">
        <v>1523</v>
      </c>
      <c r="D2165" s="15" t="s">
        <v>23</v>
      </c>
      <c r="E2165" s="17" t="s">
        <v>24</v>
      </c>
      <c r="F2165" s="15" t="s">
        <v>25</v>
      </c>
      <c r="G2165" s="17" t="s">
        <v>57</v>
      </c>
      <c r="H2165" s="17" t="s">
        <v>1438</v>
      </c>
      <c r="I2165" s="17" t="s">
        <v>193</v>
      </c>
      <c r="J2165" s="18">
        <v>161.19999999999999</v>
      </c>
      <c r="K2165" s="19">
        <v>718</v>
      </c>
      <c r="L2165" s="19">
        <v>101</v>
      </c>
      <c r="M2165" s="20">
        <v>0</v>
      </c>
      <c r="N2165" s="21">
        <v>0</v>
      </c>
      <c r="O2165" s="21">
        <v>0</v>
      </c>
      <c r="P2165" s="22">
        <v>0</v>
      </c>
      <c r="Q2165" s="23">
        <v>0</v>
      </c>
      <c r="R2165" s="23">
        <v>0</v>
      </c>
      <c r="S2165" s="24">
        <v>0</v>
      </c>
      <c r="T2165" s="25">
        <v>0</v>
      </c>
      <c r="U2165" s="25">
        <v>0</v>
      </c>
      <c r="V2165" s="18">
        <v>161.19999999999999</v>
      </c>
      <c r="W2165" s="19">
        <v>718</v>
      </c>
      <c r="X2165" s="19">
        <v>101</v>
      </c>
    </row>
    <row r="2166" spans="1:24" x14ac:dyDescent="0.2">
      <c r="A2166" s="15">
        <v>2022</v>
      </c>
      <c r="B2166" s="16">
        <v>59580</v>
      </c>
      <c r="C2166" s="17" t="s">
        <v>1523</v>
      </c>
      <c r="D2166" s="15" t="s">
        <v>23</v>
      </c>
      <c r="E2166" s="17" t="s">
        <v>24</v>
      </c>
      <c r="F2166" s="15" t="s">
        <v>25</v>
      </c>
      <c r="G2166" s="17" t="s">
        <v>57</v>
      </c>
      <c r="H2166" s="17" t="s">
        <v>1438</v>
      </c>
      <c r="I2166" s="17" t="s">
        <v>789</v>
      </c>
      <c r="J2166" s="18">
        <v>6</v>
      </c>
      <c r="K2166" s="19">
        <v>27</v>
      </c>
      <c r="L2166" s="19">
        <v>4</v>
      </c>
      <c r="M2166" s="20">
        <v>0</v>
      </c>
      <c r="N2166" s="21">
        <v>0</v>
      </c>
      <c r="O2166" s="21">
        <v>0</v>
      </c>
      <c r="P2166" s="22">
        <v>0</v>
      </c>
      <c r="Q2166" s="23">
        <v>0</v>
      </c>
      <c r="R2166" s="23">
        <v>0</v>
      </c>
      <c r="S2166" s="24">
        <v>0</v>
      </c>
      <c r="T2166" s="25">
        <v>0</v>
      </c>
      <c r="U2166" s="25">
        <v>0</v>
      </c>
      <c r="V2166" s="18">
        <v>6</v>
      </c>
      <c r="W2166" s="19">
        <v>27</v>
      </c>
      <c r="X2166" s="19">
        <v>4</v>
      </c>
    </row>
    <row r="2167" spans="1:24" x14ac:dyDescent="0.2">
      <c r="A2167" s="15">
        <v>2022</v>
      </c>
      <c r="B2167" s="16">
        <v>59580</v>
      </c>
      <c r="C2167" s="17" t="s">
        <v>1523</v>
      </c>
      <c r="D2167" s="15" t="s">
        <v>23</v>
      </c>
      <c r="E2167" s="17" t="s">
        <v>24</v>
      </c>
      <c r="F2167" s="15" t="s">
        <v>25</v>
      </c>
      <c r="G2167" s="17" t="s">
        <v>311</v>
      </c>
      <c r="H2167" s="17" t="s">
        <v>1438</v>
      </c>
      <c r="I2167" s="17" t="s">
        <v>470</v>
      </c>
      <c r="J2167" s="18">
        <v>748.9</v>
      </c>
      <c r="K2167" s="19">
        <v>4290</v>
      </c>
      <c r="L2167" s="19">
        <v>1028</v>
      </c>
      <c r="M2167" s="20">
        <v>0</v>
      </c>
      <c r="N2167" s="21">
        <v>0</v>
      </c>
      <c r="O2167" s="21">
        <v>0</v>
      </c>
      <c r="P2167" s="22">
        <v>0</v>
      </c>
      <c r="Q2167" s="23">
        <v>0</v>
      </c>
      <c r="R2167" s="23">
        <v>0</v>
      </c>
      <c r="S2167" s="24">
        <v>0</v>
      </c>
      <c r="T2167" s="25">
        <v>0</v>
      </c>
      <c r="U2167" s="25">
        <v>0</v>
      </c>
      <c r="V2167" s="18">
        <v>748.9</v>
      </c>
      <c r="W2167" s="19">
        <v>4290</v>
      </c>
      <c r="X2167" s="19">
        <v>1028</v>
      </c>
    </row>
    <row r="2168" spans="1:24" x14ac:dyDescent="0.2">
      <c r="A2168" s="15">
        <v>2022</v>
      </c>
      <c r="B2168" s="16">
        <v>59580</v>
      </c>
      <c r="C2168" s="17" t="s">
        <v>1523</v>
      </c>
      <c r="D2168" s="15" t="s">
        <v>23</v>
      </c>
      <c r="E2168" s="17" t="s">
        <v>24</v>
      </c>
      <c r="F2168" s="15" t="s">
        <v>25</v>
      </c>
      <c r="G2168" s="17" t="s">
        <v>311</v>
      </c>
      <c r="H2168" s="17" t="s">
        <v>1438</v>
      </c>
      <c r="I2168" s="17" t="s">
        <v>210</v>
      </c>
      <c r="J2168" s="18">
        <v>58.4</v>
      </c>
      <c r="K2168" s="19">
        <v>335</v>
      </c>
      <c r="L2168" s="19">
        <v>80</v>
      </c>
      <c r="M2168" s="20">
        <v>0</v>
      </c>
      <c r="N2168" s="21">
        <v>0</v>
      </c>
      <c r="O2168" s="21">
        <v>0</v>
      </c>
      <c r="P2168" s="22">
        <v>0</v>
      </c>
      <c r="Q2168" s="23">
        <v>0</v>
      </c>
      <c r="R2168" s="23">
        <v>0</v>
      </c>
      <c r="S2168" s="24">
        <v>0</v>
      </c>
      <c r="T2168" s="25">
        <v>0</v>
      </c>
      <c r="U2168" s="25">
        <v>0</v>
      </c>
      <c r="V2168" s="18">
        <v>58.4</v>
      </c>
      <c r="W2168" s="19">
        <v>335</v>
      </c>
      <c r="X2168" s="19">
        <v>80</v>
      </c>
    </row>
    <row r="2169" spans="1:24" x14ac:dyDescent="0.2">
      <c r="A2169" s="15">
        <v>2022</v>
      </c>
      <c r="B2169" s="16">
        <v>59580</v>
      </c>
      <c r="C2169" s="17" t="s">
        <v>1523</v>
      </c>
      <c r="D2169" s="15" t="s">
        <v>23</v>
      </c>
      <c r="E2169" s="17" t="s">
        <v>24</v>
      </c>
      <c r="F2169" s="15" t="s">
        <v>25</v>
      </c>
      <c r="G2169" s="17" t="s">
        <v>201</v>
      </c>
      <c r="H2169" s="17" t="s">
        <v>1438</v>
      </c>
      <c r="I2169" s="17" t="s">
        <v>136</v>
      </c>
      <c r="J2169" s="18">
        <v>3941.5</v>
      </c>
      <c r="K2169" s="19">
        <v>23935</v>
      </c>
      <c r="L2169" s="19">
        <v>2308</v>
      </c>
      <c r="M2169" s="20">
        <v>0</v>
      </c>
      <c r="N2169" s="21">
        <v>0</v>
      </c>
      <c r="O2169" s="21">
        <v>0</v>
      </c>
      <c r="P2169" s="22">
        <v>0</v>
      </c>
      <c r="Q2169" s="23">
        <v>0</v>
      </c>
      <c r="R2169" s="23">
        <v>0</v>
      </c>
      <c r="S2169" s="24">
        <v>0</v>
      </c>
      <c r="T2169" s="25">
        <v>0</v>
      </c>
      <c r="U2169" s="25">
        <v>0</v>
      </c>
      <c r="V2169" s="18">
        <v>3941.5</v>
      </c>
      <c r="W2169" s="19">
        <v>23935</v>
      </c>
      <c r="X2169" s="19">
        <v>2308</v>
      </c>
    </row>
    <row r="2170" spans="1:24" x14ac:dyDescent="0.2">
      <c r="A2170" s="15">
        <v>2022</v>
      </c>
      <c r="B2170" s="16">
        <v>59580</v>
      </c>
      <c r="C2170" s="17" t="s">
        <v>1523</v>
      </c>
      <c r="D2170" s="15" t="s">
        <v>23</v>
      </c>
      <c r="E2170" s="17" t="s">
        <v>24</v>
      </c>
      <c r="F2170" s="15" t="s">
        <v>25</v>
      </c>
      <c r="G2170" s="17" t="s">
        <v>552</v>
      </c>
      <c r="H2170" s="17" t="s">
        <v>1438</v>
      </c>
      <c r="I2170" s="17" t="s">
        <v>1226</v>
      </c>
      <c r="J2170" s="18">
        <v>2461.5</v>
      </c>
      <c r="K2170" s="19">
        <v>4563</v>
      </c>
      <c r="L2170" s="19">
        <v>1127</v>
      </c>
      <c r="M2170" s="20">
        <v>0</v>
      </c>
      <c r="N2170" s="21">
        <v>0</v>
      </c>
      <c r="O2170" s="21">
        <v>0</v>
      </c>
      <c r="P2170" s="22">
        <v>0</v>
      </c>
      <c r="Q2170" s="23">
        <v>0</v>
      </c>
      <c r="R2170" s="23">
        <v>0</v>
      </c>
      <c r="S2170" s="24">
        <v>0</v>
      </c>
      <c r="T2170" s="25">
        <v>0</v>
      </c>
      <c r="U2170" s="25">
        <v>0</v>
      </c>
      <c r="V2170" s="18">
        <v>2461.5</v>
      </c>
      <c r="W2170" s="19">
        <v>4563</v>
      </c>
      <c r="X2170" s="19">
        <v>1127</v>
      </c>
    </row>
    <row r="2171" spans="1:24" x14ac:dyDescent="0.2">
      <c r="A2171" s="15">
        <v>2022</v>
      </c>
      <c r="B2171" s="16">
        <v>59580</v>
      </c>
      <c r="C2171" s="17" t="s">
        <v>1523</v>
      </c>
      <c r="D2171" s="15" t="s">
        <v>23</v>
      </c>
      <c r="E2171" s="17" t="s">
        <v>24</v>
      </c>
      <c r="F2171" s="15" t="s">
        <v>25</v>
      </c>
      <c r="G2171" s="17" t="s">
        <v>203</v>
      </c>
      <c r="H2171" s="17" t="s">
        <v>1438</v>
      </c>
      <c r="I2171" s="17" t="s">
        <v>136</v>
      </c>
      <c r="J2171" s="18">
        <v>1117</v>
      </c>
      <c r="K2171" s="19">
        <v>6670</v>
      </c>
      <c r="L2171" s="19">
        <v>879</v>
      </c>
      <c r="M2171" s="20">
        <v>0</v>
      </c>
      <c r="N2171" s="21">
        <v>0</v>
      </c>
      <c r="O2171" s="21">
        <v>0</v>
      </c>
      <c r="P2171" s="22">
        <v>0</v>
      </c>
      <c r="Q2171" s="23">
        <v>0</v>
      </c>
      <c r="R2171" s="23">
        <v>0</v>
      </c>
      <c r="S2171" s="24">
        <v>0</v>
      </c>
      <c r="T2171" s="25">
        <v>0</v>
      </c>
      <c r="U2171" s="25">
        <v>0</v>
      </c>
      <c r="V2171" s="18">
        <v>1117</v>
      </c>
      <c r="W2171" s="19">
        <v>6670</v>
      </c>
      <c r="X2171" s="19">
        <v>879</v>
      </c>
    </row>
    <row r="2172" spans="1:24" x14ac:dyDescent="0.2">
      <c r="A2172" s="15">
        <v>2022</v>
      </c>
      <c r="B2172" s="16">
        <v>59580</v>
      </c>
      <c r="C2172" s="17" t="s">
        <v>1523</v>
      </c>
      <c r="D2172" s="15" t="s">
        <v>23</v>
      </c>
      <c r="E2172" s="17" t="s">
        <v>24</v>
      </c>
      <c r="F2172" s="15" t="s">
        <v>25</v>
      </c>
      <c r="G2172" s="17" t="s">
        <v>122</v>
      </c>
      <c r="H2172" s="17" t="s">
        <v>1438</v>
      </c>
      <c r="I2172" s="17" t="s">
        <v>43</v>
      </c>
      <c r="J2172" s="18">
        <v>27</v>
      </c>
      <c r="K2172" s="19">
        <v>177</v>
      </c>
      <c r="L2172" s="19">
        <v>17</v>
      </c>
      <c r="M2172" s="20">
        <v>0</v>
      </c>
      <c r="N2172" s="21">
        <v>0</v>
      </c>
      <c r="O2172" s="21">
        <v>0</v>
      </c>
      <c r="P2172" s="22">
        <v>0</v>
      </c>
      <c r="Q2172" s="23">
        <v>0</v>
      </c>
      <c r="R2172" s="23">
        <v>0</v>
      </c>
      <c r="S2172" s="24">
        <v>0</v>
      </c>
      <c r="T2172" s="25">
        <v>0</v>
      </c>
      <c r="U2172" s="25">
        <v>0</v>
      </c>
      <c r="V2172" s="18">
        <v>27</v>
      </c>
      <c r="W2172" s="19">
        <v>177</v>
      </c>
      <c r="X2172" s="19">
        <v>17</v>
      </c>
    </row>
    <row r="2173" spans="1:24" x14ac:dyDescent="0.2">
      <c r="A2173" s="15">
        <v>2022</v>
      </c>
      <c r="B2173" s="16">
        <v>59580</v>
      </c>
      <c r="C2173" s="17" t="s">
        <v>1523</v>
      </c>
      <c r="D2173" s="15" t="s">
        <v>23</v>
      </c>
      <c r="E2173" s="17" t="s">
        <v>24</v>
      </c>
      <c r="F2173" s="15" t="s">
        <v>25</v>
      </c>
      <c r="G2173" s="17" t="s">
        <v>122</v>
      </c>
      <c r="H2173" s="17" t="s">
        <v>1438</v>
      </c>
      <c r="I2173" s="17" t="s">
        <v>32</v>
      </c>
      <c r="J2173" s="18">
        <v>7647.7</v>
      </c>
      <c r="K2173" s="19">
        <v>50193</v>
      </c>
      <c r="L2173" s="19">
        <v>4910</v>
      </c>
      <c r="M2173" s="20">
        <v>0</v>
      </c>
      <c r="N2173" s="21">
        <v>0</v>
      </c>
      <c r="O2173" s="21">
        <v>0</v>
      </c>
      <c r="P2173" s="22">
        <v>0</v>
      </c>
      <c r="Q2173" s="23">
        <v>0</v>
      </c>
      <c r="R2173" s="23">
        <v>0</v>
      </c>
      <c r="S2173" s="24">
        <v>0</v>
      </c>
      <c r="T2173" s="25">
        <v>0</v>
      </c>
      <c r="U2173" s="25">
        <v>0</v>
      </c>
      <c r="V2173" s="18">
        <v>7647.7</v>
      </c>
      <c r="W2173" s="19">
        <v>50193</v>
      </c>
      <c r="X2173" s="19">
        <v>4910</v>
      </c>
    </row>
    <row r="2174" spans="1:24" x14ac:dyDescent="0.2">
      <c r="A2174" s="15">
        <v>2022</v>
      </c>
      <c r="B2174" s="16">
        <v>59580</v>
      </c>
      <c r="C2174" s="17" t="s">
        <v>1523</v>
      </c>
      <c r="D2174" s="15" t="s">
        <v>23</v>
      </c>
      <c r="E2174" s="17" t="s">
        <v>24</v>
      </c>
      <c r="F2174" s="15" t="s">
        <v>25</v>
      </c>
      <c r="G2174" s="17" t="s">
        <v>192</v>
      </c>
      <c r="H2174" s="17" t="s">
        <v>1438</v>
      </c>
      <c r="I2174" s="17" t="s">
        <v>340</v>
      </c>
      <c r="J2174" s="18">
        <v>1421.2</v>
      </c>
      <c r="K2174" s="19">
        <v>10360</v>
      </c>
      <c r="L2174" s="19">
        <v>779</v>
      </c>
      <c r="M2174" s="20">
        <v>0</v>
      </c>
      <c r="N2174" s="21">
        <v>0</v>
      </c>
      <c r="O2174" s="21">
        <v>0</v>
      </c>
      <c r="P2174" s="22">
        <v>0</v>
      </c>
      <c r="Q2174" s="23">
        <v>0</v>
      </c>
      <c r="R2174" s="23">
        <v>0</v>
      </c>
      <c r="S2174" s="24">
        <v>0</v>
      </c>
      <c r="T2174" s="25">
        <v>0</v>
      </c>
      <c r="U2174" s="25">
        <v>0</v>
      </c>
      <c r="V2174" s="18">
        <v>1421.2</v>
      </c>
      <c r="W2174" s="19">
        <v>10360</v>
      </c>
      <c r="X2174" s="19">
        <v>779</v>
      </c>
    </row>
    <row r="2175" spans="1:24" x14ac:dyDescent="0.2">
      <c r="A2175" s="15">
        <v>2022</v>
      </c>
      <c r="B2175" s="16">
        <v>59580</v>
      </c>
      <c r="C2175" s="17" t="s">
        <v>1523</v>
      </c>
      <c r="D2175" s="15" t="s">
        <v>23</v>
      </c>
      <c r="E2175" s="17" t="s">
        <v>24</v>
      </c>
      <c r="F2175" s="15" t="s">
        <v>25</v>
      </c>
      <c r="G2175" s="17" t="s">
        <v>42</v>
      </c>
      <c r="H2175" s="17" t="s">
        <v>1438</v>
      </c>
      <c r="I2175" s="17" t="s">
        <v>43</v>
      </c>
      <c r="J2175" s="18">
        <v>13557</v>
      </c>
      <c r="K2175" s="19">
        <v>52461</v>
      </c>
      <c r="L2175" s="19">
        <v>7746</v>
      </c>
      <c r="M2175" s="20">
        <v>0</v>
      </c>
      <c r="N2175" s="21">
        <v>0</v>
      </c>
      <c r="O2175" s="21">
        <v>0</v>
      </c>
      <c r="P2175" s="22">
        <v>0</v>
      </c>
      <c r="Q2175" s="23">
        <v>0</v>
      </c>
      <c r="R2175" s="23">
        <v>0</v>
      </c>
      <c r="S2175" s="24">
        <v>0</v>
      </c>
      <c r="T2175" s="25">
        <v>0</v>
      </c>
      <c r="U2175" s="25">
        <v>0</v>
      </c>
      <c r="V2175" s="18">
        <v>13557</v>
      </c>
      <c r="W2175" s="19">
        <v>52461</v>
      </c>
      <c r="X2175" s="19">
        <v>7746</v>
      </c>
    </row>
    <row r="2176" spans="1:24" x14ac:dyDescent="0.2">
      <c r="A2176" s="15">
        <v>2022</v>
      </c>
      <c r="B2176" s="16">
        <v>59580</v>
      </c>
      <c r="C2176" s="17" t="s">
        <v>1523</v>
      </c>
      <c r="D2176" s="15" t="s">
        <v>23</v>
      </c>
      <c r="E2176" s="17" t="s">
        <v>24</v>
      </c>
      <c r="F2176" s="15" t="s">
        <v>25</v>
      </c>
      <c r="G2176" s="17" t="s">
        <v>42</v>
      </c>
      <c r="H2176" s="17" t="s">
        <v>1438</v>
      </c>
      <c r="I2176" s="17" t="s">
        <v>32</v>
      </c>
      <c r="J2176" s="18">
        <v>1707.3</v>
      </c>
      <c r="K2176" s="19">
        <v>6607</v>
      </c>
      <c r="L2176" s="19">
        <v>976</v>
      </c>
      <c r="M2176" s="20">
        <v>0</v>
      </c>
      <c r="N2176" s="21">
        <v>0</v>
      </c>
      <c r="O2176" s="21">
        <v>0</v>
      </c>
      <c r="P2176" s="22">
        <v>0</v>
      </c>
      <c r="Q2176" s="23">
        <v>0</v>
      </c>
      <c r="R2176" s="23">
        <v>0</v>
      </c>
      <c r="S2176" s="24">
        <v>0</v>
      </c>
      <c r="T2176" s="25">
        <v>0</v>
      </c>
      <c r="U2176" s="25">
        <v>0</v>
      </c>
      <c r="V2176" s="18">
        <v>1707.3</v>
      </c>
      <c r="W2176" s="19">
        <v>6607</v>
      </c>
      <c r="X2176" s="19">
        <v>976</v>
      </c>
    </row>
    <row r="2177" spans="1:24" x14ac:dyDescent="0.2">
      <c r="A2177" s="15">
        <v>2022</v>
      </c>
      <c r="B2177" s="16">
        <v>59580</v>
      </c>
      <c r="C2177" s="17" t="s">
        <v>1523</v>
      </c>
      <c r="D2177" s="15" t="s">
        <v>23</v>
      </c>
      <c r="E2177" s="17" t="s">
        <v>24</v>
      </c>
      <c r="F2177" s="15" t="s">
        <v>25</v>
      </c>
      <c r="G2177" s="17" t="s">
        <v>44</v>
      </c>
      <c r="H2177" s="17" t="s">
        <v>1438</v>
      </c>
      <c r="I2177" s="17" t="s">
        <v>43</v>
      </c>
      <c r="J2177" s="18">
        <v>0.5</v>
      </c>
      <c r="K2177" s="19">
        <v>5</v>
      </c>
      <c r="L2177" s="19">
        <v>1</v>
      </c>
      <c r="M2177" s="20">
        <v>0</v>
      </c>
      <c r="N2177" s="21">
        <v>0</v>
      </c>
      <c r="O2177" s="21">
        <v>0</v>
      </c>
      <c r="P2177" s="22">
        <v>0</v>
      </c>
      <c r="Q2177" s="23">
        <v>0</v>
      </c>
      <c r="R2177" s="23">
        <v>0</v>
      </c>
      <c r="S2177" s="24">
        <v>0</v>
      </c>
      <c r="T2177" s="25">
        <v>0</v>
      </c>
      <c r="U2177" s="25">
        <v>0</v>
      </c>
      <c r="V2177" s="18">
        <v>0.5</v>
      </c>
      <c r="W2177" s="19">
        <v>5</v>
      </c>
      <c r="X2177" s="19">
        <v>1</v>
      </c>
    </row>
    <row r="2178" spans="1:24" x14ac:dyDescent="0.2">
      <c r="A2178" s="15">
        <v>2022</v>
      </c>
      <c r="B2178" s="16">
        <v>59580</v>
      </c>
      <c r="C2178" s="17" t="s">
        <v>1523</v>
      </c>
      <c r="D2178" s="15" t="s">
        <v>23</v>
      </c>
      <c r="E2178" s="17" t="s">
        <v>24</v>
      </c>
      <c r="F2178" s="15" t="s">
        <v>25</v>
      </c>
      <c r="G2178" s="17" t="s">
        <v>44</v>
      </c>
      <c r="H2178" s="17" t="s">
        <v>1438</v>
      </c>
      <c r="I2178" s="17" t="s">
        <v>32</v>
      </c>
      <c r="J2178" s="18">
        <v>26.4</v>
      </c>
      <c r="K2178" s="19">
        <v>238</v>
      </c>
      <c r="L2178" s="19">
        <v>51</v>
      </c>
      <c r="M2178" s="20">
        <v>0</v>
      </c>
      <c r="N2178" s="21">
        <v>0</v>
      </c>
      <c r="O2178" s="21">
        <v>0</v>
      </c>
      <c r="P2178" s="22">
        <v>0</v>
      </c>
      <c r="Q2178" s="23">
        <v>0</v>
      </c>
      <c r="R2178" s="23">
        <v>0</v>
      </c>
      <c r="S2178" s="24">
        <v>0</v>
      </c>
      <c r="T2178" s="25">
        <v>0</v>
      </c>
      <c r="U2178" s="25">
        <v>0</v>
      </c>
      <c r="V2178" s="18">
        <v>26.4</v>
      </c>
      <c r="W2178" s="19">
        <v>238</v>
      </c>
      <c r="X2178" s="19">
        <v>51</v>
      </c>
    </row>
    <row r="2179" spans="1:24" x14ac:dyDescent="0.2">
      <c r="A2179" s="15">
        <v>2022</v>
      </c>
      <c r="B2179" s="16">
        <v>59580</v>
      </c>
      <c r="C2179" s="17" t="s">
        <v>1523</v>
      </c>
      <c r="D2179" s="15" t="s">
        <v>23</v>
      </c>
      <c r="E2179" s="17" t="s">
        <v>24</v>
      </c>
      <c r="F2179" s="15" t="s">
        <v>25</v>
      </c>
      <c r="G2179" s="17" t="s">
        <v>220</v>
      </c>
      <c r="H2179" s="17" t="s">
        <v>1438</v>
      </c>
      <c r="I2179" s="17" t="s">
        <v>136</v>
      </c>
      <c r="J2179" s="18">
        <v>361.7</v>
      </c>
      <c r="K2179" s="19">
        <v>1287</v>
      </c>
      <c r="L2179" s="19">
        <v>343</v>
      </c>
      <c r="M2179" s="20">
        <v>0</v>
      </c>
      <c r="N2179" s="21">
        <v>0</v>
      </c>
      <c r="O2179" s="21">
        <v>0</v>
      </c>
      <c r="P2179" s="22">
        <v>0</v>
      </c>
      <c r="Q2179" s="23">
        <v>0</v>
      </c>
      <c r="R2179" s="23">
        <v>0</v>
      </c>
      <c r="S2179" s="24">
        <v>0</v>
      </c>
      <c r="T2179" s="25">
        <v>0</v>
      </c>
      <c r="U2179" s="25">
        <v>0</v>
      </c>
      <c r="V2179" s="18">
        <v>361.7</v>
      </c>
      <c r="W2179" s="19">
        <v>1287</v>
      </c>
      <c r="X2179" s="19">
        <v>343</v>
      </c>
    </row>
    <row r="2180" spans="1:24" x14ac:dyDescent="0.2">
      <c r="A2180" s="15">
        <v>2022</v>
      </c>
      <c r="B2180" s="16">
        <v>59619</v>
      </c>
      <c r="C2180" s="17" t="s">
        <v>1524</v>
      </c>
      <c r="D2180" s="15" t="s">
        <v>39</v>
      </c>
      <c r="E2180" s="17" t="s">
        <v>40</v>
      </c>
      <c r="F2180" s="15" t="s">
        <v>25</v>
      </c>
      <c r="G2180" s="17" t="s">
        <v>201</v>
      </c>
      <c r="H2180" s="17" t="s">
        <v>41</v>
      </c>
      <c r="I2180" s="17" t="s">
        <v>136</v>
      </c>
      <c r="J2180" s="18">
        <v>0</v>
      </c>
      <c r="K2180" s="19">
        <v>0</v>
      </c>
      <c r="L2180" s="19">
        <v>0</v>
      </c>
      <c r="M2180" s="20">
        <v>48465</v>
      </c>
      <c r="N2180" s="21">
        <v>599207</v>
      </c>
      <c r="O2180" s="21">
        <v>122</v>
      </c>
      <c r="P2180" s="22">
        <v>17392.3</v>
      </c>
      <c r="Q2180" s="23">
        <v>195043</v>
      </c>
      <c r="R2180" s="23">
        <v>19</v>
      </c>
      <c r="S2180" s="24">
        <v>0</v>
      </c>
      <c r="T2180" s="25">
        <v>0</v>
      </c>
      <c r="U2180" s="25">
        <v>0</v>
      </c>
      <c r="V2180" s="18">
        <v>65857.3</v>
      </c>
      <c r="W2180" s="19">
        <v>794250</v>
      </c>
      <c r="X2180" s="19">
        <v>141</v>
      </c>
    </row>
    <row r="2181" spans="1:24" x14ac:dyDescent="0.2">
      <c r="A2181" s="15">
        <v>2022</v>
      </c>
      <c r="B2181" s="16">
        <v>59619</v>
      </c>
      <c r="C2181" s="17" t="s">
        <v>1524</v>
      </c>
      <c r="D2181" s="15" t="s">
        <v>39</v>
      </c>
      <c r="E2181" s="17" t="s">
        <v>40</v>
      </c>
      <c r="F2181" s="15" t="s">
        <v>25</v>
      </c>
      <c r="G2181" s="17" t="s">
        <v>510</v>
      </c>
      <c r="H2181" s="17" t="s">
        <v>41</v>
      </c>
      <c r="I2181" s="17" t="s">
        <v>32</v>
      </c>
      <c r="J2181" s="18">
        <v>0</v>
      </c>
      <c r="K2181" s="19">
        <v>0</v>
      </c>
      <c r="L2181" s="19">
        <v>0</v>
      </c>
      <c r="M2181" s="20">
        <v>5596.4</v>
      </c>
      <c r="N2181" s="21">
        <v>63961</v>
      </c>
      <c r="O2181" s="21">
        <v>9</v>
      </c>
      <c r="P2181" s="22">
        <v>0</v>
      </c>
      <c r="Q2181" s="23">
        <v>0</v>
      </c>
      <c r="R2181" s="23">
        <v>0</v>
      </c>
      <c r="S2181" s="24">
        <v>0</v>
      </c>
      <c r="T2181" s="25">
        <v>0</v>
      </c>
      <c r="U2181" s="25">
        <v>0</v>
      </c>
      <c r="V2181" s="18">
        <v>5596.4</v>
      </c>
      <c r="W2181" s="19">
        <v>63961</v>
      </c>
      <c r="X2181" s="19">
        <v>9</v>
      </c>
    </row>
    <row r="2182" spans="1:24" x14ac:dyDescent="0.2">
      <c r="A2182" s="15">
        <v>2022</v>
      </c>
      <c r="B2182" s="16">
        <v>59619</v>
      </c>
      <c r="C2182" s="17" t="s">
        <v>1524</v>
      </c>
      <c r="D2182" s="15" t="s">
        <v>39</v>
      </c>
      <c r="E2182" s="17" t="s">
        <v>40</v>
      </c>
      <c r="F2182" s="15" t="s">
        <v>25</v>
      </c>
      <c r="G2182" s="17" t="s">
        <v>160</v>
      </c>
      <c r="H2182" s="17" t="s">
        <v>41</v>
      </c>
      <c r="I2182" s="17" t="s">
        <v>32</v>
      </c>
      <c r="J2182" s="18">
        <v>0</v>
      </c>
      <c r="K2182" s="19">
        <v>0</v>
      </c>
      <c r="L2182" s="19">
        <v>0</v>
      </c>
      <c r="M2182" s="20">
        <v>292.39999999999998</v>
      </c>
      <c r="N2182" s="21">
        <v>3930</v>
      </c>
      <c r="O2182" s="21">
        <v>4</v>
      </c>
      <c r="P2182" s="22">
        <v>8178.9</v>
      </c>
      <c r="Q2182" s="23">
        <v>118987</v>
      </c>
      <c r="R2182" s="23">
        <v>6</v>
      </c>
      <c r="S2182" s="24">
        <v>0</v>
      </c>
      <c r="T2182" s="25">
        <v>0</v>
      </c>
      <c r="U2182" s="25">
        <v>0</v>
      </c>
      <c r="V2182" s="18">
        <v>8471.2999999999993</v>
      </c>
      <c r="W2182" s="19">
        <v>122917</v>
      </c>
      <c r="X2182" s="19">
        <v>10</v>
      </c>
    </row>
    <row r="2183" spans="1:24" x14ac:dyDescent="0.2">
      <c r="A2183" s="15">
        <v>2022</v>
      </c>
      <c r="B2183" s="16">
        <v>59619</v>
      </c>
      <c r="C2183" s="17" t="s">
        <v>1524</v>
      </c>
      <c r="D2183" s="15" t="s">
        <v>39</v>
      </c>
      <c r="E2183" s="17" t="s">
        <v>40</v>
      </c>
      <c r="F2183" s="15" t="s">
        <v>25</v>
      </c>
      <c r="G2183" s="17" t="s">
        <v>124</v>
      </c>
      <c r="H2183" s="17" t="s">
        <v>41</v>
      </c>
      <c r="I2183" s="17" t="s">
        <v>32</v>
      </c>
      <c r="J2183" s="18">
        <v>0</v>
      </c>
      <c r="K2183" s="19">
        <v>0</v>
      </c>
      <c r="L2183" s="19">
        <v>0</v>
      </c>
      <c r="M2183" s="20">
        <v>58047.4</v>
      </c>
      <c r="N2183" s="21">
        <v>1058425</v>
      </c>
      <c r="O2183" s="21">
        <v>41</v>
      </c>
      <c r="P2183" s="22">
        <v>157630.79999999999</v>
      </c>
      <c r="Q2183" s="23">
        <v>2050304</v>
      </c>
      <c r="R2183" s="23">
        <v>21</v>
      </c>
      <c r="S2183" s="24">
        <v>0</v>
      </c>
      <c r="T2183" s="25">
        <v>0</v>
      </c>
      <c r="U2183" s="25">
        <v>0</v>
      </c>
      <c r="V2183" s="18">
        <v>215678.2</v>
      </c>
      <c r="W2183" s="19">
        <v>3108729</v>
      </c>
      <c r="X2183" s="19">
        <v>62</v>
      </c>
    </row>
    <row r="2184" spans="1:24" x14ac:dyDescent="0.2">
      <c r="A2184" s="15">
        <v>2022</v>
      </c>
      <c r="B2184" s="16">
        <v>59619</v>
      </c>
      <c r="C2184" s="17" t="s">
        <v>1524</v>
      </c>
      <c r="D2184" s="15" t="s">
        <v>39</v>
      </c>
      <c r="E2184" s="17" t="s">
        <v>40</v>
      </c>
      <c r="F2184" s="15" t="s">
        <v>25</v>
      </c>
      <c r="G2184" s="17" t="s">
        <v>203</v>
      </c>
      <c r="H2184" s="17" t="s">
        <v>41</v>
      </c>
      <c r="I2184" s="17" t="s">
        <v>136</v>
      </c>
      <c r="J2184" s="18">
        <v>0</v>
      </c>
      <c r="K2184" s="19">
        <v>0</v>
      </c>
      <c r="L2184" s="19">
        <v>0</v>
      </c>
      <c r="M2184" s="20">
        <v>209066.4</v>
      </c>
      <c r="N2184" s="21">
        <v>1947877</v>
      </c>
      <c r="O2184" s="21">
        <v>183</v>
      </c>
      <c r="P2184" s="22">
        <v>41622.300000000003</v>
      </c>
      <c r="Q2184" s="23">
        <v>409096</v>
      </c>
      <c r="R2184" s="23">
        <v>61</v>
      </c>
      <c r="S2184" s="24">
        <v>0</v>
      </c>
      <c r="T2184" s="25">
        <v>0</v>
      </c>
      <c r="U2184" s="25">
        <v>0</v>
      </c>
      <c r="V2184" s="18">
        <v>250688.7</v>
      </c>
      <c r="W2184" s="19">
        <v>2356973</v>
      </c>
      <c r="X2184" s="19">
        <v>244</v>
      </c>
    </row>
    <row r="2185" spans="1:24" x14ac:dyDescent="0.2">
      <c r="A2185" s="15">
        <v>2022</v>
      </c>
      <c r="B2185" s="16">
        <v>59619</v>
      </c>
      <c r="C2185" s="17" t="s">
        <v>1524</v>
      </c>
      <c r="D2185" s="15" t="s">
        <v>39</v>
      </c>
      <c r="E2185" s="17" t="s">
        <v>40</v>
      </c>
      <c r="F2185" s="15" t="s">
        <v>25</v>
      </c>
      <c r="G2185" s="17" t="s">
        <v>30</v>
      </c>
      <c r="H2185" s="17" t="s">
        <v>41</v>
      </c>
      <c r="I2185" s="17" t="s">
        <v>32</v>
      </c>
      <c r="J2185" s="18">
        <v>0</v>
      </c>
      <c r="K2185" s="19">
        <v>0</v>
      </c>
      <c r="L2185" s="19">
        <v>0</v>
      </c>
      <c r="M2185" s="20">
        <v>9211</v>
      </c>
      <c r="N2185" s="21">
        <v>106648</v>
      </c>
      <c r="O2185" s="21">
        <v>16</v>
      </c>
      <c r="P2185" s="22">
        <v>3414.4</v>
      </c>
      <c r="Q2185" s="23">
        <v>46050</v>
      </c>
      <c r="R2185" s="23">
        <v>7</v>
      </c>
      <c r="S2185" s="24">
        <v>0</v>
      </c>
      <c r="T2185" s="25">
        <v>0</v>
      </c>
      <c r="U2185" s="25">
        <v>0</v>
      </c>
      <c r="V2185" s="18">
        <v>12625.4</v>
      </c>
      <c r="W2185" s="19">
        <v>152698</v>
      </c>
      <c r="X2185" s="19">
        <v>23</v>
      </c>
    </row>
    <row r="2186" spans="1:24" x14ac:dyDescent="0.2">
      <c r="A2186" s="15">
        <v>2022</v>
      </c>
      <c r="B2186" s="16">
        <v>59619</v>
      </c>
      <c r="C2186" s="17" t="s">
        <v>1524</v>
      </c>
      <c r="D2186" s="15" t="s">
        <v>39</v>
      </c>
      <c r="E2186" s="17" t="s">
        <v>40</v>
      </c>
      <c r="F2186" s="15" t="s">
        <v>25</v>
      </c>
      <c r="G2186" s="17" t="s">
        <v>134</v>
      </c>
      <c r="H2186" s="17" t="s">
        <v>41</v>
      </c>
      <c r="I2186" s="17" t="s">
        <v>136</v>
      </c>
      <c r="J2186" s="18">
        <v>0</v>
      </c>
      <c r="K2186" s="19">
        <v>0</v>
      </c>
      <c r="L2186" s="19">
        <v>0</v>
      </c>
      <c r="M2186" s="20">
        <v>19811.8</v>
      </c>
      <c r="N2186" s="21">
        <v>303934</v>
      </c>
      <c r="O2186" s="21">
        <v>59</v>
      </c>
      <c r="P2186" s="22">
        <v>10313.1</v>
      </c>
      <c r="Q2186" s="23">
        <v>155798</v>
      </c>
      <c r="R2186" s="23">
        <v>15</v>
      </c>
      <c r="S2186" s="24">
        <v>0</v>
      </c>
      <c r="T2186" s="25">
        <v>0</v>
      </c>
      <c r="U2186" s="25">
        <v>0</v>
      </c>
      <c r="V2186" s="18">
        <v>30124.9</v>
      </c>
      <c r="W2186" s="19">
        <v>459732</v>
      </c>
      <c r="X2186" s="19">
        <v>74</v>
      </c>
    </row>
    <row r="2187" spans="1:24" x14ac:dyDescent="0.2">
      <c r="A2187" s="15">
        <v>2022</v>
      </c>
      <c r="B2187" s="16">
        <v>59619</v>
      </c>
      <c r="C2187" s="17" t="s">
        <v>1524</v>
      </c>
      <c r="D2187" s="15" t="s">
        <v>39</v>
      </c>
      <c r="E2187" s="17" t="s">
        <v>40</v>
      </c>
      <c r="F2187" s="15" t="s">
        <v>25</v>
      </c>
      <c r="G2187" s="17" t="s">
        <v>511</v>
      </c>
      <c r="H2187" s="17" t="s">
        <v>41</v>
      </c>
      <c r="I2187" s="17" t="s">
        <v>136</v>
      </c>
      <c r="J2187" s="18">
        <v>0</v>
      </c>
      <c r="K2187" s="19">
        <v>0</v>
      </c>
      <c r="L2187" s="19">
        <v>0</v>
      </c>
      <c r="M2187" s="20">
        <v>23599.599999999999</v>
      </c>
      <c r="N2187" s="21">
        <v>279825</v>
      </c>
      <c r="O2187" s="21">
        <v>55</v>
      </c>
      <c r="P2187" s="22">
        <v>5480.3</v>
      </c>
      <c r="Q2187" s="23">
        <v>68216</v>
      </c>
      <c r="R2187" s="23">
        <v>13</v>
      </c>
      <c r="S2187" s="24">
        <v>0</v>
      </c>
      <c r="T2187" s="25">
        <v>0</v>
      </c>
      <c r="U2187" s="25">
        <v>0</v>
      </c>
      <c r="V2187" s="18">
        <v>29079.9</v>
      </c>
      <c r="W2187" s="19">
        <v>348041</v>
      </c>
      <c r="X2187" s="19">
        <v>68</v>
      </c>
    </row>
    <row r="2188" spans="1:24" x14ac:dyDescent="0.2">
      <c r="A2188" s="15">
        <v>2022</v>
      </c>
      <c r="B2188" s="16">
        <v>59619</v>
      </c>
      <c r="C2188" s="17" t="s">
        <v>1524</v>
      </c>
      <c r="D2188" s="15" t="s">
        <v>39</v>
      </c>
      <c r="E2188" s="17" t="s">
        <v>40</v>
      </c>
      <c r="F2188" s="15" t="s">
        <v>25</v>
      </c>
      <c r="G2188" s="17" t="s">
        <v>122</v>
      </c>
      <c r="H2188" s="17" t="s">
        <v>41</v>
      </c>
      <c r="I2188" s="17" t="s">
        <v>32</v>
      </c>
      <c r="J2188" s="18">
        <v>0</v>
      </c>
      <c r="K2188" s="19">
        <v>0</v>
      </c>
      <c r="L2188" s="19">
        <v>0</v>
      </c>
      <c r="M2188" s="20">
        <v>130043.8</v>
      </c>
      <c r="N2188" s="21">
        <v>1527471</v>
      </c>
      <c r="O2188" s="21">
        <v>287</v>
      </c>
      <c r="P2188" s="22">
        <v>22346.9</v>
      </c>
      <c r="Q2188" s="23">
        <v>269688</v>
      </c>
      <c r="R2188" s="23">
        <v>19</v>
      </c>
      <c r="S2188" s="24">
        <v>0</v>
      </c>
      <c r="T2188" s="25">
        <v>0</v>
      </c>
      <c r="U2188" s="25">
        <v>0</v>
      </c>
      <c r="V2188" s="18">
        <v>152390.70000000001</v>
      </c>
      <c r="W2188" s="19">
        <v>1797159</v>
      </c>
      <c r="X2188" s="19">
        <v>306</v>
      </c>
    </row>
    <row r="2189" spans="1:24" x14ac:dyDescent="0.2">
      <c r="A2189" s="15">
        <v>2022</v>
      </c>
      <c r="B2189" s="16">
        <v>59619</v>
      </c>
      <c r="C2189" s="17" t="s">
        <v>1524</v>
      </c>
      <c r="D2189" s="15" t="s">
        <v>39</v>
      </c>
      <c r="E2189" s="17" t="s">
        <v>40</v>
      </c>
      <c r="F2189" s="15" t="s">
        <v>25</v>
      </c>
      <c r="G2189" s="17" t="s">
        <v>42</v>
      </c>
      <c r="H2189" s="17" t="s">
        <v>41</v>
      </c>
      <c r="I2189" s="17" t="s">
        <v>43</v>
      </c>
      <c r="J2189" s="18">
        <v>0</v>
      </c>
      <c r="K2189" s="19">
        <v>0</v>
      </c>
      <c r="L2189" s="19">
        <v>0</v>
      </c>
      <c r="M2189" s="20">
        <v>40497.1</v>
      </c>
      <c r="N2189" s="21">
        <v>413740</v>
      </c>
      <c r="O2189" s="21">
        <v>55</v>
      </c>
      <c r="P2189" s="22">
        <v>4982.3999999999996</v>
      </c>
      <c r="Q2189" s="23">
        <v>100746</v>
      </c>
      <c r="R2189" s="23">
        <v>6</v>
      </c>
      <c r="S2189" s="24">
        <v>0</v>
      </c>
      <c r="T2189" s="25">
        <v>0</v>
      </c>
      <c r="U2189" s="25">
        <v>0</v>
      </c>
      <c r="V2189" s="18">
        <v>45479.5</v>
      </c>
      <c r="W2189" s="19">
        <v>514486</v>
      </c>
      <c r="X2189" s="19">
        <v>61</v>
      </c>
    </row>
    <row r="2190" spans="1:24" x14ac:dyDescent="0.2">
      <c r="A2190" s="15">
        <v>2022</v>
      </c>
      <c r="B2190" s="16">
        <v>59619</v>
      </c>
      <c r="C2190" s="17" t="s">
        <v>1524</v>
      </c>
      <c r="D2190" s="15" t="s">
        <v>39</v>
      </c>
      <c r="E2190" s="17" t="s">
        <v>40</v>
      </c>
      <c r="F2190" s="15" t="s">
        <v>25</v>
      </c>
      <c r="G2190" s="17" t="s">
        <v>161</v>
      </c>
      <c r="H2190" s="17" t="s">
        <v>41</v>
      </c>
      <c r="I2190" s="17" t="s">
        <v>32</v>
      </c>
      <c r="J2190" s="18">
        <v>0</v>
      </c>
      <c r="K2190" s="19">
        <v>0</v>
      </c>
      <c r="L2190" s="19">
        <v>0</v>
      </c>
      <c r="M2190" s="20">
        <v>42746.9</v>
      </c>
      <c r="N2190" s="21">
        <v>642695</v>
      </c>
      <c r="O2190" s="21">
        <v>32</v>
      </c>
      <c r="P2190" s="22">
        <v>191840.2</v>
      </c>
      <c r="Q2190" s="23">
        <v>2691052</v>
      </c>
      <c r="R2190" s="23">
        <v>25</v>
      </c>
      <c r="S2190" s="24">
        <v>0</v>
      </c>
      <c r="T2190" s="25">
        <v>0</v>
      </c>
      <c r="U2190" s="25">
        <v>0</v>
      </c>
      <c r="V2190" s="18">
        <v>234587.1</v>
      </c>
      <c r="W2190" s="19">
        <v>3333747</v>
      </c>
      <c r="X2190" s="19">
        <v>57</v>
      </c>
    </row>
    <row r="2191" spans="1:24" x14ac:dyDescent="0.2">
      <c r="A2191" s="15">
        <v>2022</v>
      </c>
      <c r="B2191" s="16">
        <v>59619</v>
      </c>
      <c r="C2191" s="17" t="s">
        <v>1524</v>
      </c>
      <c r="D2191" s="15" t="s">
        <v>39</v>
      </c>
      <c r="E2191" s="17" t="s">
        <v>40</v>
      </c>
      <c r="F2191" s="15" t="s">
        <v>25</v>
      </c>
      <c r="G2191" s="17" t="s">
        <v>44</v>
      </c>
      <c r="H2191" s="17" t="s">
        <v>41</v>
      </c>
      <c r="I2191" s="17" t="s">
        <v>32</v>
      </c>
      <c r="J2191" s="18">
        <v>0</v>
      </c>
      <c r="K2191" s="19">
        <v>0</v>
      </c>
      <c r="L2191" s="19">
        <v>0</v>
      </c>
      <c r="M2191" s="20">
        <v>55613.4</v>
      </c>
      <c r="N2191" s="21">
        <v>778155</v>
      </c>
      <c r="O2191" s="21">
        <v>100</v>
      </c>
      <c r="P2191" s="22">
        <v>140786.79999999999</v>
      </c>
      <c r="Q2191" s="23">
        <v>1977634</v>
      </c>
      <c r="R2191" s="23">
        <v>19</v>
      </c>
      <c r="S2191" s="24">
        <v>0</v>
      </c>
      <c r="T2191" s="25">
        <v>0</v>
      </c>
      <c r="U2191" s="25">
        <v>0</v>
      </c>
      <c r="V2191" s="18">
        <v>196400.2</v>
      </c>
      <c r="W2191" s="19">
        <v>2755789</v>
      </c>
      <c r="X2191" s="19">
        <v>119</v>
      </c>
    </row>
    <row r="2192" spans="1:24" x14ac:dyDescent="0.2">
      <c r="A2192" s="15">
        <v>2022</v>
      </c>
      <c r="B2192" s="16">
        <v>59619</v>
      </c>
      <c r="C2192" s="17" t="s">
        <v>1524</v>
      </c>
      <c r="D2192" s="15" t="s">
        <v>39</v>
      </c>
      <c r="E2192" s="17" t="s">
        <v>40</v>
      </c>
      <c r="F2192" s="15" t="s">
        <v>25</v>
      </c>
      <c r="G2192" s="17" t="s">
        <v>180</v>
      </c>
      <c r="H2192" s="17" t="s">
        <v>41</v>
      </c>
      <c r="I2192" s="17" t="s">
        <v>136</v>
      </c>
      <c r="J2192" s="18">
        <v>0</v>
      </c>
      <c r="K2192" s="19">
        <v>0</v>
      </c>
      <c r="L2192" s="19">
        <v>0</v>
      </c>
      <c r="M2192" s="20">
        <v>19243</v>
      </c>
      <c r="N2192" s="21">
        <v>229836</v>
      </c>
      <c r="O2192" s="21">
        <v>32</v>
      </c>
      <c r="P2192" s="22">
        <v>4110.5</v>
      </c>
      <c r="Q2192" s="23">
        <v>52264</v>
      </c>
      <c r="R2192" s="23">
        <v>14</v>
      </c>
      <c r="S2192" s="24">
        <v>0</v>
      </c>
      <c r="T2192" s="25">
        <v>0</v>
      </c>
      <c r="U2192" s="25">
        <v>0</v>
      </c>
      <c r="V2192" s="18">
        <v>23353.5</v>
      </c>
      <c r="W2192" s="19">
        <v>282100</v>
      </c>
      <c r="X2192" s="19">
        <v>46</v>
      </c>
    </row>
    <row r="2193" spans="1:24" x14ac:dyDescent="0.2">
      <c r="A2193" s="15">
        <v>2022</v>
      </c>
      <c r="B2193" s="16">
        <v>59619</v>
      </c>
      <c r="C2193" s="17" t="s">
        <v>1524</v>
      </c>
      <c r="D2193" s="15" t="s">
        <v>39</v>
      </c>
      <c r="E2193" s="17" t="s">
        <v>40</v>
      </c>
      <c r="F2193" s="15" t="s">
        <v>25</v>
      </c>
      <c r="G2193" s="17" t="s">
        <v>33</v>
      </c>
      <c r="H2193" s="17" t="s">
        <v>41</v>
      </c>
      <c r="I2193" s="17" t="s">
        <v>32</v>
      </c>
      <c r="J2193" s="18">
        <v>0</v>
      </c>
      <c r="K2193" s="19">
        <v>0</v>
      </c>
      <c r="L2193" s="19">
        <v>0</v>
      </c>
      <c r="M2193" s="20">
        <v>55713.9</v>
      </c>
      <c r="N2193" s="21">
        <v>649342</v>
      </c>
      <c r="O2193" s="21">
        <v>7</v>
      </c>
      <c r="P2193" s="22">
        <v>20613.5</v>
      </c>
      <c r="Q2193" s="23">
        <v>285194</v>
      </c>
      <c r="R2193" s="23">
        <v>3</v>
      </c>
      <c r="S2193" s="24">
        <v>0</v>
      </c>
      <c r="T2193" s="25">
        <v>0</v>
      </c>
      <c r="U2193" s="25">
        <v>0</v>
      </c>
      <c r="V2193" s="18">
        <v>76327.399999999994</v>
      </c>
      <c r="W2193" s="19">
        <v>934536</v>
      </c>
      <c r="X2193" s="19">
        <v>10</v>
      </c>
    </row>
    <row r="2194" spans="1:24" x14ac:dyDescent="0.2">
      <c r="A2194" s="15">
        <v>2022</v>
      </c>
      <c r="B2194" s="16">
        <v>59619</v>
      </c>
      <c r="C2194" s="17" t="s">
        <v>1524</v>
      </c>
      <c r="D2194" s="15" t="s">
        <v>91</v>
      </c>
      <c r="E2194" s="17" t="s">
        <v>24</v>
      </c>
      <c r="F2194" s="15" t="s">
        <v>25</v>
      </c>
      <c r="G2194" s="17" t="s">
        <v>92</v>
      </c>
      <c r="H2194" s="17" t="s">
        <v>41</v>
      </c>
      <c r="I2194" s="17" t="s">
        <v>93</v>
      </c>
      <c r="J2194" s="18">
        <v>0</v>
      </c>
      <c r="K2194" s="19">
        <v>0</v>
      </c>
      <c r="L2194" s="19">
        <v>0</v>
      </c>
      <c r="M2194" s="20">
        <v>708783</v>
      </c>
      <c r="N2194" s="21">
        <v>13291084</v>
      </c>
      <c r="O2194" s="21">
        <v>320</v>
      </c>
      <c r="P2194" s="22">
        <v>1397986.3</v>
      </c>
      <c r="Q2194" s="23">
        <v>20799720</v>
      </c>
      <c r="R2194" s="23">
        <v>151</v>
      </c>
      <c r="S2194" s="24">
        <v>0</v>
      </c>
      <c r="T2194" s="25">
        <v>0</v>
      </c>
      <c r="U2194" s="25">
        <v>0</v>
      </c>
      <c r="V2194" s="18">
        <v>2106769.2999999998</v>
      </c>
      <c r="W2194" s="19">
        <v>34090804</v>
      </c>
      <c r="X2194" s="19">
        <v>471</v>
      </c>
    </row>
    <row r="2195" spans="1:24" x14ac:dyDescent="0.2">
      <c r="A2195" s="15">
        <v>2022</v>
      </c>
      <c r="B2195" s="16">
        <v>59620</v>
      </c>
      <c r="C2195" s="17" t="s">
        <v>1525</v>
      </c>
      <c r="D2195" s="15" t="s">
        <v>39</v>
      </c>
      <c r="E2195" s="17" t="s">
        <v>40</v>
      </c>
      <c r="F2195" s="15" t="s">
        <v>25</v>
      </c>
      <c r="G2195" s="17" t="s">
        <v>201</v>
      </c>
      <c r="H2195" s="17" t="s">
        <v>41</v>
      </c>
      <c r="I2195" s="17" t="s">
        <v>136</v>
      </c>
      <c r="J2195" s="18">
        <v>8188</v>
      </c>
      <c r="K2195" s="19">
        <v>57359</v>
      </c>
      <c r="L2195" s="19">
        <v>7606</v>
      </c>
      <c r="M2195" s="20">
        <v>2098</v>
      </c>
      <c r="N2195" s="21">
        <v>14572</v>
      </c>
      <c r="O2195" s="21">
        <v>541</v>
      </c>
      <c r="P2195" s="22">
        <v>0</v>
      </c>
      <c r="Q2195" s="23">
        <v>0</v>
      </c>
      <c r="R2195" s="23">
        <v>0</v>
      </c>
      <c r="S2195" s="24">
        <v>0</v>
      </c>
      <c r="T2195" s="25">
        <v>0</v>
      </c>
      <c r="U2195" s="25">
        <v>0</v>
      </c>
      <c r="V2195" s="18">
        <v>10286</v>
      </c>
      <c r="W2195" s="19">
        <v>71931</v>
      </c>
      <c r="X2195" s="19">
        <v>8147</v>
      </c>
    </row>
    <row r="2196" spans="1:24" x14ac:dyDescent="0.2">
      <c r="A2196" s="15">
        <v>2022</v>
      </c>
      <c r="B2196" s="16">
        <v>59620</v>
      </c>
      <c r="C2196" s="17" t="s">
        <v>1525</v>
      </c>
      <c r="D2196" s="15" t="s">
        <v>39</v>
      </c>
      <c r="E2196" s="17" t="s">
        <v>40</v>
      </c>
      <c r="F2196" s="15" t="s">
        <v>25</v>
      </c>
      <c r="G2196" s="17" t="s">
        <v>203</v>
      </c>
      <c r="H2196" s="17" t="s">
        <v>41</v>
      </c>
      <c r="I2196" s="17" t="s">
        <v>136</v>
      </c>
      <c r="J2196" s="18">
        <v>11339</v>
      </c>
      <c r="K2196" s="19">
        <v>44506</v>
      </c>
      <c r="L2196" s="19">
        <v>7052</v>
      </c>
      <c r="M2196" s="20">
        <v>309</v>
      </c>
      <c r="N2196" s="21">
        <v>1168</v>
      </c>
      <c r="O2196" s="21">
        <v>112</v>
      </c>
      <c r="P2196" s="22">
        <v>0</v>
      </c>
      <c r="Q2196" s="23">
        <v>0</v>
      </c>
      <c r="R2196" s="23">
        <v>0</v>
      </c>
      <c r="S2196" s="24">
        <v>0</v>
      </c>
      <c r="T2196" s="25">
        <v>0</v>
      </c>
      <c r="U2196" s="25">
        <v>0</v>
      </c>
      <c r="V2196" s="18">
        <v>11648</v>
      </c>
      <c r="W2196" s="19">
        <v>45674</v>
      </c>
      <c r="X2196" s="19">
        <v>7164</v>
      </c>
    </row>
    <row r="2197" spans="1:24" x14ac:dyDescent="0.2">
      <c r="A2197" s="15">
        <v>2022</v>
      </c>
      <c r="B2197" s="16">
        <v>59620</v>
      </c>
      <c r="C2197" s="17" t="s">
        <v>1525</v>
      </c>
      <c r="D2197" s="15" t="s">
        <v>39</v>
      </c>
      <c r="E2197" s="17" t="s">
        <v>40</v>
      </c>
      <c r="F2197" s="15" t="s">
        <v>25</v>
      </c>
      <c r="G2197" s="17" t="s">
        <v>122</v>
      </c>
      <c r="H2197" s="17" t="s">
        <v>41</v>
      </c>
      <c r="I2197" s="17" t="s">
        <v>32</v>
      </c>
      <c r="J2197" s="18">
        <v>17259</v>
      </c>
      <c r="K2197" s="19">
        <v>81468</v>
      </c>
      <c r="L2197" s="19">
        <v>10453</v>
      </c>
      <c r="M2197" s="20">
        <v>1102</v>
      </c>
      <c r="N2197" s="21">
        <v>5717</v>
      </c>
      <c r="O2197" s="21">
        <v>146</v>
      </c>
      <c r="P2197" s="22">
        <v>0</v>
      </c>
      <c r="Q2197" s="23">
        <v>0</v>
      </c>
      <c r="R2197" s="23">
        <v>0</v>
      </c>
      <c r="S2197" s="24">
        <v>0</v>
      </c>
      <c r="T2197" s="25">
        <v>0</v>
      </c>
      <c r="U2197" s="25">
        <v>0</v>
      </c>
      <c r="V2197" s="18">
        <v>18361</v>
      </c>
      <c r="W2197" s="19">
        <v>87185</v>
      </c>
      <c r="X2197" s="19">
        <v>10599</v>
      </c>
    </row>
    <row r="2198" spans="1:24" x14ac:dyDescent="0.2">
      <c r="A2198" s="15">
        <v>2022</v>
      </c>
      <c r="B2198" s="16">
        <v>59620</v>
      </c>
      <c r="C2198" s="17" t="s">
        <v>1525</v>
      </c>
      <c r="D2198" s="15" t="s">
        <v>39</v>
      </c>
      <c r="E2198" s="17" t="s">
        <v>40</v>
      </c>
      <c r="F2198" s="15" t="s">
        <v>25</v>
      </c>
      <c r="G2198" s="17" t="s">
        <v>42</v>
      </c>
      <c r="H2198" s="17" t="s">
        <v>41</v>
      </c>
      <c r="I2198" s="17" t="s">
        <v>43</v>
      </c>
      <c r="J2198" s="18">
        <v>3795</v>
      </c>
      <c r="K2198" s="19">
        <v>40794</v>
      </c>
      <c r="L2198" s="19">
        <v>5865</v>
      </c>
      <c r="M2198" s="20">
        <v>1570</v>
      </c>
      <c r="N2198" s="21">
        <v>12179</v>
      </c>
      <c r="O2198" s="21">
        <v>297</v>
      </c>
      <c r="P2198" s="22">
        <v>0</v>
      </c>
      <c r="Q2198" s="23">
        <v>0</v>
      </c>
      <c r="R2198" s="23">
        <v>0</v>
      </c>
      <c r="S2198" s="24">
        <v>0</v>
      </c>
      <c r="T2198" s="25">
        <v>0</v>
      </c>
      <c r="U2198" s="25">
        <v>0</v>
      </c>
      <c r="V2198" s="18">
        <v>5365</v>
      </c>
      <c r="W2198" s="19">
        <v>52973</v>
      </c>
      <c r="X2198" s="19">
        <v>6162</v>
      </c>
    </row>
    <row r="2199" spans="1:24" x14ac:dyDescent="0.2">
      <c r="A2199" s="15">
        <v>2022</v>
      </c>
      <c r="B2199" s="16">
        <v>59620</v>
      </c>
      <c r="C2199" s="17" t="s">
        <v>1525</v>
      </c>
      <c r="D2199" s="15" t="s">
        <v>39</v>
      </c>
      <c r="E2199" s="17" t="s">
        <v>40</v>
      </c>
      <c r="F2199" s="15" t="s">
        <v>25</v>
      </c>
      <c r="G2199" s="17" t="s">
        <v>161</v>
      </c>
      <c r="H2199" s="17" t="s">
        <v>41</v>
      </c>
      <c r="I2199" s="17" t="s">
        <v>32</v>
      </c>
      <c r="J2199" s="18">
        <v>9598</v>
      </c>
      <c r="K2199" s="19">
        <v>48790</v>
      </c>
      <c r="L2199" s="19">
        <v>5867</v>
      </c>
      <c r="M2199" s="20">
        <v>95</v>
      </c>
      <c r="N2199" s="21">
        <v>456</v>
      </c>
      <c r="O2199" s="21">
        <v>31</v>
      </c>
      <c r="P2199" s="22">
        <v>0</v>
      </c>
      <c r="Q2199" s="23">
        <v>0</v>
      </c>
      <c r="R2199" s="23">
        <v>0</v>
      </c>
      <c r="S2199" s="24">
        <v>0</v>
      </c>
      <c r="T2199" s="25">
        <v>0</v>
      </c>
      <c r="U2199" s="25">
        <v>0</v>
      </c>
      <c r="V2199" s="18">
        <v>9693</v>
      </c>
      <c r="W2199" s="19">
        <v>49246</v>
      </c>
      <c r="X2199" s="19">
        <v>5898</v>
      </c>
    </row>
    <row r="2200" spans="1:24" x14ac:dyDescent="0.2">
      <c r="A2200" s="15">
        <v>2022</v>
      </c>
      <c r="B2200" s="16">
        <v>59620</v>
      </c>
      <c r="C2200" s="17" t="s">
        <v>1525</v>
      </c>
      <c r="D2200" s="15" t="s">
        <v>39</v>
      </c>
      <c r="E2200" s="17" t="s">
        <v>40</v>
      </c>
      <c r="F2200" s="15" t="s">
        <v>25</v>
      </c>
      <c r="G2200" s="17" t="s">
        <v>44</v>
      </c>
      <c r="H2200" s="17" t="s">
        <v>41</v>
      </c>
      <c r="I2200" s="17" t="s">
        <v>32</v>
      </c>
      <c r="J2200" s="18">
        <v>40960</v>
      </c>
      <c r="K2200" s="19">
        <v>312689</v>
      </c>
      <c r="L2200" s="19">
        <v>28174</v>
      </c>
      <c r="M2200" s="20">
        <v>829</v>
      </c>
      <c r="N2200" s="21">
        <v>4453</v>
      </c>
      <c r="O2200" s="21">
        <v>298</v>
      </c>
      <c r="P2200" s="22">
        <v>0</v>
      </c>
      <c r="Q2200" s="23">
        <v>0</v>
      </c>
      <c r="R2200" s="23">
        <v>0</v>
      </c>
      <c r="S2200" s="24">
        <v>0</v>
      </c>
      <c r="T2200" s="25">
        <v>0</v>
      </c>
      <c r="U2200" s="25">
        <v>0</v>
      </c>
      <c r="V2200" s="18">
        <v>41789</v>
      </c>
      <c r="W2200" s="19">
        <v>317142</v>
      </c>
      <c r="X2200" s="19">
        <v>28472</v>
      </c>
    </row>
    <row r="2201" spans="1:24" x14ac:dyDescent="0.2">
      <c r="A2201" s="15">
        <v>2022</v>
      </c>
      <c r="B2201" s="16">
        <v>59622</v>
      </c>
      <c r="C2201" s="17" t="s">
        <v>1526</v>
      </c>
      <c r="D2201" s="15" t="s">
        <v>23</v>
      </c>
      <c r="E2201" s="17" t="s">
        <v>24</v>
      </c>
      <c r="F2201" s="15" t="s">
        <v>25</v>
      </c>
      <c r="G2201" s="17" t="s">
        <v>57</v>
      </c>
      <c r="H2201" s="17" t="s">
        <v>1438</v>
      </c>
      <c r="I2201" s="17" t="s">
        <v>58</v>
      </c>
      <c r="J2201" s="18">
        <v>0</v>
      </c>
      <c r="K2201" s="19">
        <v>0</v>
      </c>
      <c r="L2201" s="19">
        <v>0</v>
      </c>
      <c r="M2201" s="20">
        <v>2483</v>
      </c>
      <c r="N2201" s="21">
        <v>10720</v>
      </c>
      <c r="O2201" s="21">
        <v>25</v>
      </c>
      <c r="P2201" s="22">
        <v>0</v>
      </c>
      <c r="Q2201" s="23">
        <v>0</v>
      </c>
      <c r="R2201" s="23">
        <v>0</v>
      </c>
      <c r="S2201" s="24">
        <v>0</v>
      </c>
      <c r="T2201" s="25">
        <v>0</v>
      </c>
      <c r="U2201" s="25">
        <v>0</v>
      </c>
      <c r="V2201" s="18">
        <v>2483</v>
      </c>
      <c r="W2201" s="19">
        <v>10720</v>
      </c>
      <c r="X2201" s="19">
        <v>25</v>
      </c>
    </row>
    <row r="2202" spans="1:24" x14ac:dyDescent="0.2">
      <c r="A2202" s="15">
        <v>2022</v>
      </c>
      <c r="B2202" s="16">
        <v>59622</v>
      </c>
      <c r="C2202" s="17" t="s">
        <v>1526</v>
      </c>
      <c r="D2202" s="15" t="s">
        <v>23</v>
      </c>
      <c r="E2202" s="17" t="s">
        <v>24</v>
      </c>
      <c r="F2202" s="15" t="s">
        <v>25</v>
      </c>
      <c r="G2202" s="17" t="s">
        <v>203</v>
      </c>
      <c r="H2202" s="17" t="s">
        <v>1438</v>
      </c>
      <c r="I2202" s="17" t="s">
        <v>136</v>
      </c>
      <c r="J2202" s="18">
        <v>0</v>
      </c>
      <c r="K2202" s="19">
        <v>0</v>
      </c>
      <c r="L2202" s="19">
        <v>0</v>
      </c>
      <c r="M2202" s="20">
        <v>130</v>
      </c>
      <c r="N2202" s="21">
        <v>1014</v>
      </c>
      <c r="O2202" s="21">
        <v>6</v>
      </c>
      <c r="P2202" s="22">
        <v>0</v>
      </c>
      <c r="Q2202" s="23">
        <v>0</v>
      </c>
      <c r="R2202" s="23">
        <v>0</v>
      </c>
      <c r="S2202" s="24">
        <v>0</v>
      </c>
      <c r="T2202" s="25">
        <v>0</v>
      </c>
      <c r="U2202" s="25">
        <v>0</v>
      </c>
      <c r="V2202" s="18">
        <v>130</v>
      </c>
      <c r="W2202" s="19">
        <v>1014</v>
      </c>
      <c r="X2202" s="19">
        <v>6</v>
      </c>
    </row>
    <row r="2203" spans="1:24" x14ac:dyDescent="0.2">
      <c r="A2203" s="15">
        <v>2022</v>
      </c>
      <c r="B2203" s="16">
        <v>59622</v>
      </c>
      <c r="C2203" s="17" t="s">
        <v>1526</v>
      </c>
      <c r="D2203" s="15" t="s">
        <v>23</v>
      </c>
      <c r="E2203" s="17" t="s">
        <v>24</v>
      </c>
      <c r="F2203" s="15" t="s">
        <v>25</v>
      </c>
      <c r="G2203" s="17" t="s">
        <v>122</v>
      </c>
      <c r="H2203" s="17" t="s">
        <v>1438</v>
      </c>
      <c r="I2203" s="17" t="s">
        <v>32</v>
      </c>
      <c r="J2203" s="18">
        <v>0</v>
      </c>
      <c r="K2203" s="19">
        <v>0</v>
      </c>
      <c r="L2203" s="19">
        <v>0</v>
      </c>
      <c r="M2203" s="20">
        <v>132</v>
      </c>
      <c r="N2203" s="21">
        <v>1760</v>
      </c>
      <c r="O2203" s="21">
        <v>10</v>
      </c>
      <c r="P2203" s="22">
        <v>0</v>
      </c>
      <c r="Q2203" s="23">
        <v>0</v>
      </c>
      <c r="R2203" s="23">
        <v>0</v>
      </c>
      <c r="S2203" s="24">
        <v>0</v>
      </c>
      <c r="T2203" s="25">
        <v>0</v>
      </c>
      <c r="U2203" s="25">
        <v>0</v>
      </c>
      <c r="V2203" s="18">
        <v>132</v>
      </c>
      <c r="W2203" s="19">
        <v>1760</v>
      </c>
      <c r="X2203" s="19">
        <v>10</v>
      </c>
    </row>
    <row r="2204" spans="1:24" x14ac:dyDescent="0.2">
      <c r="A2204" s="15">
        <v>2022</v>
      </c>
      <c r="B2204" s="16">
        <v>59625</v>
      </c>
      <c r="C2204" s="17" t="s">
        <v>1527</v>
      </c>
      <c r="D2204" s="15" t="s">
        <v>39</v>
      </c>
      <c r="E2204" s="17" t="s">
        <v>40</v>
      </c>
      <c r="F2204" s="15" t="s">
        <v>25</v>
      </c>
      <c r="G2204" s="17" t="s">
        <v>57</v>
      </c>
      <c r="H2204" s="17" t="s">
        <v>1426</v>
      </c>
      <c r="I2204" s="17" t="s">
        <v>58</v>
      </c>
      <c r="J2204" s="18">
        <v>37658.1</v>
      </c>
      <c r="K2204" s="19">
        <v>354992</v>
      </c>
      <c r="L2204" s="19">
        <v>45045</v>
      </c>
      <c r="M2204" s="20">
        <v>18910.599999999999</v>
      </c>
      <c r="N2204" s="21">
        <v>192642</v>
      </c>
      <c r="O2204" s="21">
        <v>5582</v>
      </c>
      <c r="P2204" s="22">
        <v>6736.8</v>
      </c>
      <c r="Q2204" s="23">
        <v>76427</v>
      </c>
      <c r="R2204" s="23">
        <v>108</v>
      </c>
      <c r="S2204" s="24" t="s">
        <v>37</v>
      </c>
      <c r="T2204" s="25" t="s">
        <v>37</v>
      </c>
      <c r="U2204" s="25" t="s">
        <v>37</v>
      </c>
      <c r="V2204" s="18">
        <v>63305.5</v>
      </c>
      <c r="W2204" s="19">
        <v>624061</v>
      </c>
      <c r="X2204" s="19">
        <v>50735</v>
      </c>
    </row>
    <row r="2205" spans="1:24" x14ac:dyDescent="0.2">
      <c r="A2205" s="15">
        <v>2022</v>
      </c>
      <c r="B2205" s="16">
        <v>59647</v>
      </c>
      <c r="C2205" s="17" t="s">
        <v>1528</v>
      </c>
      <c r="D2205" s="15" t="s">
        <v>23</v>
      </c>
      <c r="E2205" s="17" t="s">
        <v>24</v>
      </c>
      <c r="F2205" s="15" t="s">
        <v>25</v>
      </c>
      <c r="G2205" s="17" t="s">
        <v>50</v>
      </c>
      <c r="H2205" s="17" t="s">
        <v>1438</v>
      </c>
      <c r="I2205" s="17" t="s">
        <v>52</v>
      </c>
      <c r="J2205" s="18">
        <v>58093.3</v>
      </c>
      <c r="K2205" s="19">
        <v>417510</v>
      </c>
      <c r="L2205" s="19">
        <v>32195</v>
      </c>
      <c r="M2205" s="20">
        <v>0</v>
      </c>
      <c r="N2205" s="21">
        <v>0</v>
      </c>
      <c r="O2205" s="21">
        <v>0</v>
      </c>
      <c r="P2205" s="22">
        <v>0</v>
      </c>
      <c r="Q2205" s="23">
        <v>0</v>
      </c>
      <c r="R2205" s="23">
        <v>0</v>
      </c>
      <c r="S2205" s="24">
        <v>0</v>
      </c>
      <c r="T2205" s="25">
        <v>0</v>
      </c>
      <c r="U2205" s="25">
        <v>0</v>
      </c>
      <c r="V2205" s="18">
        <v>58093.3</v>
      </c>
      <c r="W2205" s="19">
        <v>417510</v>
      </c>
      <c r="X2205" s="19">
        <v>33087</v>
      </c>
    </row>
    <row r="2206" spans="1:24" x14ac:dyDescent="0.2">
      <c r="A2206" s="15">
        <v>2022</v>
      </c>
      <c r="B2206" s="16">
        <v>59647</v>
      </c>
      <c r="C2206" s="17" t="s">
        <v>1528</v>
      </c>
      <c r="D2206" s="15" t="s">
        <v>23</v>
      </c>
      <c r="E2206" s="17" t="s">
        <v>24</v>
      </c>
      <c r="F2206" s="15" t="s">
        <v>25</v>
      </c>
      <c r="G2206" s="17" t="s">
        <v>50</v>
      </c>
      <c r="H2206" s="17" t="s">
        <v>1438</v>
      </c>
      <c r="I2206" s="17" t="s">
        <v>58</v>
      </c>
      <c r="J2206" s="18">
        <v>0.6</v>
      </c>
      <c r="K2206" s="19">
        <v>4</v>
      </c>
      <c r="L2206" s="19">
        <v>2</v>
      </c>
      <c r="M2206" s="20">
        <v>0</v>
      </c>
      <c r="N2206" s="21">
        <v>0</v>
      </c>
      <c r="O2206" s="21">
        <v>0</v>
      </c>
      <c r="P2206" s="22">
        <v>0</v>
      </c>
      <c r="Q2206" s="23">
        <v>0</v>
      </c>
      <c r="R2206" s="23">
        <v>0</v>
      </c>
      <c r="S2206" s="24">
        <v>0</v>
      </c>
      <c r="T2206" s="25">
        <v>0</v>
      </c>
      <c r="U2206" s="25">
        <v>0</v>
      </c>
      <c r="V2206" s="18">
        <v>0.6</v>
      </c>
      <c r="W2206" s="19">
        <v>4</v>
      </c>
      <c r="X2206" s="19">
        <v>1</v>
      </c>
    </row>
    <row r="2207" spans="1:24" x14ac:dyDescent="0.2">
      <c r="A2207" s="15">
        <v>2022</v>
      </c>
      <c r="B2207" s="16">
        <v>59647</v>
      </c>
      <c r="C2207" s="17" t="s">
        <v>1528</v>
      </c>
      <c r="D2207" s="15" t="s">
        <v>23</v>
      </c>
      <c r="E2207" s="17" t="s">
        <v>24</v>
      </c>
      <c r="F2207" s="15" t="s">
        <v>25</v>
      </c>
      <c r="G2207" s="17" t="s">
        <v>50</v>
      </c>
      <c r="H2207" s="17" t="s">
        <v>1438</v>
      </c>
      <c r="I2207" s="17" t="s">
        <v>1043</v>
      </c>
      <c r="J2207" s="18">
        <v>1686.4</v>
      </c>
      <c r="K2207" s="19">
        <v>13003</v>
      </c>
      <c r="L2207" s="19">
        <v>987</v>
      </c>
      <c r="M2207" s="20">
        <v>0</v>
      </c>
      <c r="N2207" s="21">
        <v>0</v>
      </c>
      <c r="O2207" s="21">
        <v>0</v>
      </c>
      <c r="P2207" s="22">
        <v>0</v>
      </c>
      <c r="Q2207" s="23">
        <v>0</v>
      </c>
      <c r="R2207" s="23">
        <v>0</v>
      </c>
      <c r="S2207" s="24">
        <v>0</v>
      </c>
      <c r="T2207" s="25">
        <v>0</v>
      </c>
      <c r="U2207" s="25">
        <v>0</v>
      </c>
      <c r="V2207" s="18">
        <v>1686.4</v>
      </c>
      <c r="W2207" s="19">
        <v>13003</v>
      </c>
      <c r="X2207" s="19">
        <v>985</v>
      </c>
    </row>
    <row r="2208" spans="1:24" x14ac:dyDescent="0.2">
      <c r="A2208" s="15">
        <v>2022</v>
      </c>
      <c r="B2208" s="16">
        <v>59647</v>
      </c>
      <c r="C2208" s="17" t="s">
        <v>1528</v>
      </c>
      <c r="D2208" s="15" t="s">
        <v>23</v>
      </c>
      <c r="E2208" s="17" t="s">
        <v>24</v>
      </c>
      <c r="F2208" s="15" t="s">
        <v>25</v>
      </c>
      <c r="G2208" s="17" t="s">
        <v>50</v>
      </c>
      <c r="H2208" s="17" t="s">
        <v>1438</v>
      </c>
      <c r="I2208" s="17" t="s">
        <v>826</v>
      </c>
      <c r="J2208" s="18">
        <v>4786.8</v>
      </c>
      <c r="K2208" s="19">
        <v>33414</v>
      </c>
      <c r="L2208" s="19">
        <v>2799</v>
      </c>
      <c r="M2208" s="20">
        <v>0</v>
      </c>
      <c r="N2208" s="21">
        <v>0</v>
      </c>
      <c r="O2208" s="21">
        <v>0</v>
      </c>
      <c r="P2208" s="22">
        <v>0</v>
      </c>
      <c r="Q2208" s="23">
        <v>0</v>
      </c>
      <c r="R2208" s="23">
        <v>0</v>
      </c>
      <c r="S2208" s="24">
        <v>0</v>
      </c>
      <c r="T2208" s="25">
        <v>0</v>
      </c>
      <c r="U2208" s="25">
        <v>0</v>
      </c>
      <c r="V2208" s="18">
        <v>4786.8</v>
      </c>
      <c r="W2208" s="19">
        <v>33414</v>
      </c>
      <c r="X2208" s="19">
        <v>3049</v>
      </c>
    </row>
    <row r="2209" spans="1:24" x14ac:dyDescent="0.2">
      <c r="A2209" s="15">
        <v>2022</v>
      </c>
      <c r="B2209" s="16">
        <v>59647</v>
      </c>
      <c r="C2209" s="17" t="s">
        <v>1528</v>
      </c>
      <c r="D2209" s="15" t="s">
        <v>23</v>
      </c>
      <c r="E2209" s="17" t="s">
        <v>24</v>
      </c>
      <c r="F2209" s="15" t="s">
        <v>25</v>
      </c>
      <c r="G2209" s="17" t="s">
        <v>50</v>
      </c>
      <c r="H2209" s="17" t="s">
        <v>1438</v>
      </c>
      <c r="I2209" s="17" t="s">
        <v>193</v>
      </c>
      <c r="J2209" s="18">
        <v>46.3</v>
      </c>
      <c r="K2209" s="19">
        <v>226</v>
      </c>
      <c r="L2209" s="19">
        <v>22</v>
      </c>
      <c r="M2209" s="20">
        <v>0</v>
      </c>
      <c r="N2209" s="21">
        <v>0</v>
      </c>
      <c r="O2209" s="21">
        <v>0</v>
      </c>
      <c r="P2209" s="22">
        <v>0</v>
      </c>
      <c r="Q2209" s="23">
        <v>0</v>
      </c>
      <c r="R2209" s="23">
        <v>0</v>
      </c>
      <c r="S2209" s="24">
        <v>0</v>
      </c>
      <c r="T2209" s="25">
        <v>0</v>
      </c>
      <c r="U2209" s="25">
        <v>0</v>
      </c>
      <c r="V2209" s="18">
        <v>46.3</v>
      </c>
      <c r="W2209" s="19">
        <v>226</v>
      </c>
      <c r="X2209" s="19">
        <v>22</v>
      </c>
    </row>
    <row r="2210" spans="1:24" x14ac:dyDescent="0.2">
      <c r="A2210" s="15">
        <v>2022</v>
      </c>
      <c r="B2210" s="16">
        <v>59647</v>
      </c>
      <c r="C2210" s="17" t="s">
        <v>1528</v>
      </c>
      <c r="D2210" s="15" t="s">
        <v>23</v>
      </c>
      <c r="E2210" s="17" t="s">
        <v>24</v>
      </c>
      <c r="F2210" s="15" t="s">
        <v>25</v>
      </c>
      <c r="G2210" s="17" t="s">
        <v>57</v>
      </c>
      <c r="H2210" s="17" t="s">
        <v>1438</v>
      </c>
      <c r="I2210" s="17" t="s">
        <v>58</v>
      </c>
      <c r="J2210" s="18">
        <v>409305.3</v>
      </c>
      <c r="K2210" s="19">
        <v>1869608</v>
      </c>
      <c r="L2210" s="19">
        <v>224704</v>
      </c>
      <c r="M2210" s="20">
        <v>0</v>
      </c>
      <c r="N2210" s="21">
        <v>0</v>
      </c>
      <c r="O2210" s="21">
        <v>0</v>
      </c>
      <c r="P2210" s="22">
        <v>0</v>
      </c>
      <c r="Q2210" s="23">
        <v>0</v>
      </c>
      <c r="R2210" s="23">
        <v>0</v>
      </c>
      <c r="S2210" s="24">
        <v>0</v>
      </c>
      <c r="T2210" s="25">
        <v>0</v>
      </c>
      <c r="U2210" s="25">
        <v>0</v>
      </c>
      <c r="V2210" s="18">
        <v>409305.3</v>
      </c>
      <c r="W2210" s="19">
        <v>1869608</v>
      </c>
      <c r="X2210" s="19">
        <v>250877</v>
      </c>
    </row>
    <row r="2211" spans="1:24" x14ac:dyDescent="0.2">
      <c r="A2211" s="15">
        <v>2022</v>
      </c>
      <c r="B2211" s="16">
        <v>59647</v>
      </c>
      <c r="C2211" s="17" t="s">
        <v>1528</v>
      </c>
      <c r="D2211" s="15" t="s">
        <v>23</v>
      </c>
      <c r="E2211" s="17" t="s">
        <v>24</v>
      </c>
      <c r="F2211" s="15" t="s">
        <v>25</v>
      </c>
      <c r="G2211" s="17" t="s">
        <v>57</v>
      </c>
      <c r="H2211" s="17" t="s">
        <v>1438</v>
      </c>
      <c r="I2211" s="17" t="s">
        <v>589</v>
      </c>
      <c r="J2211" s="18">
        <v>386.1</v>
      </c>
      <c r="K2211" s="19">
        <v>3632</v>
      </c>
      <c r="L2211" s="19">
        <v>399</v>
      </c>
      <c r="M2211" s="20">
        <v>0</v>
      </c>
      <c r="N2211" s="21">
        <v>0</v>
      </c>
      <c r="O2211" s="21">
        <v>0</v>
      </c>
      <c r="P2211" s="22">
        <v>0</v>
      </c>
      <c r="Q2211" s="23">
        <v>0</v>
      </c>
      <c r="R2211" s="23">
        <v>0</v>
      </c>
      <c r="S2211" s="24">
        <v>0</v>
      </c>
      <c r="T2211" s="25">
        <v>0</v>
      </c>
      <c r="U2211" s="25">
        <v>0</v>
      </c>
      <c r="V2211" s="18">
        <v>386.1</v>
      </c>
      <c r="W2211" s="19">
        <v>3632</v>
      </c>
      <c r="X2211" s="19">
        <v>580</v>
      </c>
    </row>
    <row r="2212" spans="1:24" x14ac:dyDescent="0.2">
      <c r="A2212" s="15">
        <v>2022</v>
      </c>
      <c r="B2212" s="16">
        <v>59647</v>
      </c>
      <c r="C2212" s="17" t="s">
        <v>1528</v>
      </c>
      <c r="D2212" s="15" t="s">
        <v>23</v>
      </c>
      <c r="E2212" s="17" t="s">
        <v>24</v>
      </c>
      <c r="F2212" s="15" t="s">
        <v>25</v>
      </c>
      <c r="G2212" s="17" t="s">
        <v>57</v>
      </c>
      <c r="H2212" s="17" t="s">
        <v>1438</v>
      </c>
      <c r="I2212" s="17" t="s">
        <v>218</v>
      </c>
      <c r="J2212" s="18">
        <v>6915.4</v>
      </c>
      <c r="K2212" s="19">
        <v>68012</v>
      </c>
      <c r="L2212" s="19">
        <v>4001</v>
      </c>
      <c r="M2212" s="20">
        <v>0</v>
      </c>
      <c r="N2212" s="21">
        <v>0</v>
      </c>
      <c r="O2212" s="21">
        <v>0</v>
      </c>
      <c r="P2212" s="22">
        <v>0</v>
      </c>
      <c r="Q2212" s="23">
        <v>0</v>
      </c>
      <c r="R2212" s="23">
        <v>0</v>
      </c>
      <c r="S2212" s="24">
        <v>0</v>
      </c>
      <c r="T2212" s="25">
        <v>0</v>
      </c>
      <c r="U2212" s="25">
        <v>0</v>
      </c>
      <c r="V2212" s="18">
        <v>6915.4</v>
      </c>
      <c r="W2212" s="19">
        <v>68012</v>
      </c>
      <c r="X2212" s="19">
        <v>4482</v>
      </c>
    </row>
    <row r="2213" spans="1:24" x14ac:dyDescent="0.2">
      <c r="A2213" s="15">
        <v>2022</v>
      </c>
      <c r="B2213" s="16">
        <v>59647</v>
      </c>
      <c r="C2213" s="17" t="s">
        <v>1528</v>
      </c>
      <c r="D2213" s="15" t="s">
        <v>23</v>
      </c>
      <c r="E2213" s="17" t="s">
        <v>24</v>
      </c>
      <c r="F2213" s="15" t="s">
        <v>25</v>
      </c>
      <c r="G2213" s="17" t="s">
        <v>57</v>
      </c>
      <c r="H2213" s="17" t="s">
        <v>1438</v>
      </c>
      <c r="I2213" s="17" t="s">
        <v>1206</v>
      </c>
      <c r="J2213" s="18">
        <v>30.6</v>
      </c>
      <c r="K2213" s="19">
        <v>179</v>
      </c>
      <c r="L2213" s="19">
        <v>25</v>
      </c>
      <c r="M2213" s="20">
        <v>0</v>
      </c>
      <c r="N2213" s="21">
        <v>0</v>
      </c>
      <c r="O2213" s="21">
        <v>0</v>
      </c>
      <c r="P2213" s="22">
        <v>0</v>
      </c>
      <c r="Q2213" s="23">
        <v>0</v>
      </c>
      <c r="R2213" s="23">
        <v>0</v>
      </c>
      <c r="S2213" s="24">
        <v>0</v>
      </c>
      <c r="T2213" s="25">
        <v>0</v>
      </c>
      <c r="U2213" s="25">
        <v>0</v>
      </c>
      <c r="V2213" s="18">
        <v>30.6</v>
      </c>
      <c r="W2213" s="19">
        <v>179</v>
      </c>
      <c r="X2213" s="19">
        <v>51</v>
      </c>
    </row>
    <row r="2214" spans="1:24" x14ac:dyDescent="0.2">
      <c r="A2214" s="15">
        <v>2022</v>
      </c>
      <c r="B2214" s="16">
        <v>59647</v>
      </c>
      <c r="C2214" s="17" t="s">
        <v>1528</v>
      </c>
      <c r="D2214" s="15" t="s">
        <v>23</v>
      </c>
      <c r="E2214" s="17" t="s">
        <v>24</v>
      </c>
      <c r="F2214" s="15" t="s">
        <v>25</v>
      </c>
      <c r="G2214" s="17" t="s">
        <v>57</v>
      </c>
      <c r="H2214" s="17" t="s">
        <v>1438</v>
      </c>
      <c r="I2214" s="17" t="s">
        <v>789</v>
      </c>
      <c r="J2214" s="18">
        <v>7124.7</v>
      </c>
      <c r="K2214" s="19">
        <v>51239</v>
      </c>
      <c r="L2214" s="19">
        <v>6238</v>
      </c>
      <c r="M2214" s="20">
        <v>0</v>
      </c>
      <c r="N2214" s="21">
        <v>0</v>
      </c>
      <c r="O2214" s="21">
        <v>0</v>
      </c>
      <c r="P2214" s="22">
        <v>0</v>
      </c>
      <c r="Q2214" s="23">
        <v>0</v>
      </c>
      <c r="R2214" s="23">
        <v>0</v>
      </c>
      <c r="S2214" s="24">
        <v>0</v>
      </c>
      <c r="T2214" s="25">
        <v>0</v>
      </c>
      <c r="U2214" s="25">
        <v>0</v>
      </c>
      <c r="V2214" s="18">
        <v>7124.7</v>
      </c>
      <c r="W2214" s="19">
        <v>51239</v>
      </c>
      <c r="X2214" s="19">
        <v>6891</v>
      </c>
    </row>
    <row r="2215" spans="1:24" x14ac:dyDescent="0.2">
      <c r="A2215" s="15">
        <v>2022</v>
      </c>
      <c r="B2215" s="16">
        <v>59647</v>
      </c>
      <c r="C2215" s="17" t="s">
        <v>1528</v>
      </c>
      <c r="D2215" s="15" t="s">
        <v>23</v>
      </c>
      <c r="E2215" s="17" t="s">
        <v>24</v>
      </c>
      <c r="F2215" s="15" t="s">
        <v>25</v>
      </c>
      <c r="G2215" s="17" t="s">
        <v>311</v>
      </c>
      <c r="H2215" s="17" t="s">
        <v>1438</v>
      </c>
      <c r="I2215" s="17" t="s">
        <v>470</v>
      </c>
      <c r="J2215" s="18">
        <v>7692.6</v>
      </c>
      <c r="K2215" s="19">
        <v>48729</v>
      </c>
      <c r="L2215" s="19">
        <v>6496</v>
      </c>
      <c r="M2215" s="20">
        <v>0</v>
      </c>
      <c r="N2215" s="21">
        <v>0</v>
      </c>
      <c r="O2215" s="21">
        <v>0</v>
      </c>
      <c r="P2215" s="22">
        <v>0</v>
      </c>
      <c r="Q2215" s="23">
        <v>0</v>
      </c>
      <c r="R2215" s="23">
        <v>0</v>
      </c>
      <c r="S2215" s="24">
        <v>0</v>
      </c>
      <c r="T2215" s="25">
        <v>0</v>
      </c>
      <c r="U2215" s="25">
        <v>0</v>
      </c>
      <c r="V2215" s="18">
        <v>7692.6</v>
      </c>
      <c r="W2215" s="19">
        <v>48729</v>
      </c>
      <c r="X2215" s="19">
        <v>6857</v>
      </c>
    </row>
    <row r="2216" spans="1:24" x14ac:dyDescent="0.2">
      <c r="A2216" s="15">
        <v>2022</v>
      </c>
      <c r="B2216" s="16">
        <v>59647</v>
      </c>
      <c r="C2216" s="17" t="s">
        <v>1528</v>
      </c>
      <c r="D2216" s="15" t="s">
        <v>23</v>
      </c>
      <c r="E2216" s="17" t="s">
        <v>24</v>
      </c>
      <c r="F2216" s="15" t="s">
        <v>25</v>
      </c>
      <c r="G2216" s="17" t="s">
        <v>311</v>
      </c>
      <c r="H2216" s="17" t="s">
        <v>1438</v>
      </c>
      <c r="I2216" s="17" t="s">
        <v>210</v>
      </c>
      <c r="J2216" s="18">
        <v>181.3</v>
      </c>
      <c r="K2216" s="19">
        <v>1033</v>
      </c>
      <c r="L2216" s="19">
        <v>116</v>
      </c>
      <c r="M2216" s="20">
        <v>0</v>
      </c>
      <c r="N2216" s="21">
        <v>0</v>
      </c>
      <c r="O2216" s="21">
        <v>0</v>
      </c>
      <c r="P2216" s="22">
        <v>0</v>
      </c>
      <c r="Q2216" s="23">
        <v>0</v>
      </c>
      <c r="R2216" s="23">
        <v>0</v>
      </c>
      <c r="S2216" s="24">
        <v>0</v>
      </c>
      <c r="T2216" s="25">
        <v>0</v>
      </c>
      <c r="U2216" s="25">
        <v>0</v>
      </c>
      <c r="V2216" s="18">
        <v>181.3</v>
      </c>
      <c r="W2216" s="19">
        <v>1033</v>
      </c>
      <c r="X2216" s="19">
        <v>151</v>
      </c>
    </row>
    <row r="2217" spans="1:24" x14ac:dyDescent="0.2">
      <c r="A2217" s="15">
        <v>2022</v>
      </c>
      <c r="B2217" s="16">
        <v>59647</v>
      </c>
      <c r="C2217" s="17" t="s">
        <v>1528</v>
      </c>
      <c r="D2217" s="15" t="s">
        <v>23</v>
      </c>
      <c r="E2217" s="17" t="s">
        <v>24</v>
      </c>
      <c r="F2217" s="15" t="s">
        <v>25</v>
      </c>
      <c r="G2217" s="17" t="s">
        <v>201</v>
      </c>
      <c r="H2217" s="17" t="s">
        <v>1438</v>
      </c>
      <c r="I2217" s="17" t="s">
        <v>136</v>
      </c>
      <c r="J2217" s="18">
        <v>20187.2</v>
      </c>
      <c r="K2217" s="19">
        <v>97657</v>
      </c>
      <c r="L2217" s="19">
        <v>12732</v>
      </c>
      <c r="M2217" s="20">
        <v>0</v>
      </c>
      <c r="N2217" s="21">
        <v>0</v>
      </c>
      <c r="O2217" s="21">
        <v>0</v>
      </c>
      <c r="P2217" s="22">
        <v>0</v>
      </c>
      <c r="Q2217" s="23">
        <v>0</v>
      </c>
      <c r="R2217" s="23">
        <v>0</v>
      </c>
      <c r="S2217" s="24">
        <v>0</v>
      </c>
      <c r="T2217" s="25">
        <v>0</v>
      </c>
      <c r="U2217" s="25">
        <v>0</v>
      </c>
      <c r="V2217" s="18">
        <v>20187.2</v>
      </c>
      <c r="W2217" s="19">
        <v>97657</v>
      </c>
      <c r="X2217" s="19">
        <v>13610</v>
      </c>
    </row>
    <row r="2218" spans="1:24" x14ac:dyDescent="0.2">
      <c r="A2218" s="15">
        <v>2022</v>
      </c>
      <c r="B2218" s="16">
        <v>59647</v>
      </c>
      <c r="C2218" s="17" t="s">
        <v>1528</v>
      </c>
      <c r="D2218" s="15" t="s">
        <v>23</v>
      </c>
      <c r="E2218" s="17" t="s">
        <v>24</v>
      </c>
      <c r="F2218" s="15" t="s">
        <v>25</v>
      </c>
      <c r="G2218" s="17" t="s">
        <v>510</v>
      </c>
      <c r="H2218" s="17" t="s">
        <v>1438</v>
      </c>
      <c r="I2218" s="17" t="s">
        <v>32</v>
      </c>
      <c r="J2218" s="18">
        <v>32.6</v>
      </c>
      <c r="K2218" s="19">
        <v>259</v>
      </c>
      <c r="L2218" s="19">
        <v>49</v>
      </c>
      <c r="M2218" s="20">
        <v>0</v>
      </c>
      <c r="N2218" s="21">
        <v>0</v>
      </c>
      <c r="O2218" s="21">
        <v>0</v>
      </c>
      <c r="P2218" s="22">
        <v>0</v>
      </c>
      <c r="Q2218" s="23">
        <v>0</v>
      </c>
      <c r="R2218" s="23">
        <v>0</v>
      </c>
      <c r="S2218" s="24">
        <v>0</v>
      </c>
      <c r="T2218" s="25">
        <v>0</v>
      </c>
      <c r="U2218" s="25">
        <v>0</v>
      </c>
      <c r="V2218" s="18">
        <v>32.6</v>
      </c>
      <c r="W2218" s="19">
        <v>259</v>
      </c>
      <c r="X2218" s="19">
        <v>50</v>
      </c>
    </row>
    <row r="2219" spans="1:24" x14ac:dyDescent="0.2">
      <c r="A2219" s="15">
        <v>2022</v>
      </c>
      <c r="B2219" s="16">
        <v>59647</v>
      </c>
      <c r="C2219" s="17" t="s">
        <v>1528</v>
      </c>
      <c r="D2219" s="15" t="s">
        <v>23</v>
      </c>
      <c r="E2219" s="17" t="s">
        <v>24</v>
      </c>
      <c r="F2219" s="15" t="s">
        <v>25</v>
      </c>
      <c r="G2219" s="17" t="s">
        <v>160</v>
      </c>
      <c r="H2219" s="17" t="s">
        <v>1438</v>
      </c>
      <c r="I2219" s="17" t="s">
        <v>32</v>
      </c>
      <c r="J2219" s="18">
        <v>395.9</v>
      </c>
      <c r="K2219" s="19">
        <v>3317</v>
      </c>
      <c r="L2219" s="19">
        <v>405</v>
      </c>
      <c r="M2219" s="20">
        <v>0</v>
      </c>
      <c r="N2219" s="21">
        <v>0</v>
      </c>
      <c r="O2219" s="21">
        <v>0</v>
      </c>
      <c r="P2219" s="22">
        <v>0</v>
      </c>
      <c r="Q2219" s="23">
        <v>0</v>
      </c>
      <c r="R2219" s="23">
        <v>0</v>
      </c>
      <c r="S2219" s="24">
        <v>0</v>
      </c>
      <c r="T2219" s="25">
        <v>0</v>
      </c>
      <c r="U2219" s="25">
        <v>0</v>
      </c>
      <c r="V2219" s="18">
        <v>395.9</v>
      </c>
      <c r="W2219" s="19">
        <v>3317</v>
      </c>
      <c r="X2219" s="19">
        <v>402</v>
      </c>
    </row>
    <row r="2220" spans="1:24" x14ac:dyDescent="0.2">
      <c r="A2220" s="15">
        <v>2022</v>
      </c>
      <c r="B2220" s="16">
        <v>59647</v>
      </c>
      <c r="C2220" s="17" t="s">
        <v>1528</v>
      </c>
      <c r="D2220" s="15" t="s">
        <v>23</v>
      </c>
      <c r="E2220" s="17" t="s">
        <v>24</v>
      </c>
      <c r="F2220" s="15" t="s">
        <v>25</v>
      </c>
      <c r="G2220" s="17" t="s">
        <v>142</v>
      </c>
      <c r="H2220" s="17" t="s">
        <v>1438</v>
      </c>
      <c r="I2220" s="17" t="s">
        <v>461</v>
      </c>
      <c r="J2220" s="18">
        <v>1018.4</v>
      </c>
      <c r="K2220" s="19">
        <v>7784</v>
      </c>
      <c r="L2220" s="19">
        <v>646</v>
      </c>
      <c r="M2220" s="20">
        <v>0</v>
      </c>
      <c r="N2220" s="21">
        <v>0</v>
      </c>
      <c r="O2220" s="21">
        <v>0</v>
      </c>
      <c r="P2220" s="22">
        <v>0</v>
      </c>
      <c r="Q2220" s="23">
        <v>0</v>
      </c>
      <c r="R2220" s="23">
        <v>0</v>
      </c>
      <c r="S2220" s="24">
        <v>0</v>
      </c>
      <c r="T2220" s="25">
        <v>0</v>
      </c>
      <c r="U2220" s="25">
        <v>0</v>
      </c>
      <c r="V2220" s="18">
        <v>1018.4</v>
      </c>
      <c r="W2220" s="19">
        <v>7784</v>
      </c>
      <c r="X2220" s="19">
        <v>1025</v>
      </c>
    </row>
    <row r="2221" spans="1:24" x14ac:dyDescent="0.2">
      <c r="A2221" s="15">
        <v>2022</v>
      </c>
      <c r="B2221" s="16">
        <v>59647</v>
      </c>
      <c r="C2221" s="17" t="s">
        <v>1528</v>
      </c>
      <c r="D2221" s="15" t="s">
        <v>23</v>
      </c>
      <c r="E2221" s="17" t="s">
        <v>24</v>
      </c>
      <c r="F2221" s="15" t="s">
        <v>25</v>
      </c>
      <c r="G2221" s="17" t="s">
        <v>142</v>
      </c>
      <c r="H2221" s="17" t="s">
        <v>1438</v>
      </c>
      <c r="I2221" s="17" t="s">
        <v>143</v>
      </c>
      <c r="J2221" s="18">
        <v>13097.2</v>
      </c>
      <c r="K2221" s="19">
        <v>80144</v>
      </c>
      <c r="L2221" s="19">
        <v>6189</v>
      </c>
      <c r="M2221" s="20">
        <v>0</v>
      </c>
      <c r="N2221" s="21">
        <v>0</v>
      </c>
      <c r="O2221" s="21">
        <v>0</v>
      </c>
      <c r="P2221" s="22">
        <v>0</v>
      </c>
      <c r="Q2221" s="23">
        <v>0</v>
      </c>
      <c r="R2221" s="23">
        <v>0</v>
      </c>
      <c r="S2221" s="24">
        <v>0</v>
      </c>
      <c r="T2221" s="25">
        <v>0</v>
      </c>
      <c r="U2221" s="25">
        <v>0</v>
      </c>
      <c r="V2221" s="18">
        <v>13097.2</v>
      </c>
      <c r="W2221" s="19">
        <v>80144</v>
      </c>
      <c r="X2221" s="19">
        <v>7293</v>
      </c>
    </row>
    <row r="2222" spans="1:24" x14ac:dyDescent="0.2">
      <c r="A2222" s="15">
        <v>2022</v>
      </c>
      <c r="B2222" s="16">
        <v>59647</v>
      </c>
      <c r="C2222" s="17" t="s">
        <v>1528</v>
      </c>
      <c r="D2222" s="15" t="s">
        <v>23</v>
      </c>
      <c r="E2222" s="17" t="s">
        <v>24</v>
      </c>
      <c r="F2222" s="15" t="s">
        <v>25</v>
      </c>
      <c r="G2222" s="17" t="s">
        <v>142</v>
      </c>
      <c r="H2222" s="17" t="s">
        <v>1438</v>
      </c>
      <c r="I2222" s="17" t="s">
        <v>1165</v>
      </c>
      <c r="J2222" s="18">
        <v>1978.5</v>
      </c>
      <c r="K2222" s="19">
        <v>13750</v>
      </c>
      <c r="L2222" s="19">
        <v>931</v>
      </c>
      <c r="M2222" s="20">
        <v>0</v>
      </c>
      <c r="N2222" s="21">
        <v>0</v>
      </c>
      <c r="O2222" s="21">
        <v>0</v>
      </c>
      <c r="P2222" s="22">
        <v>0</v>
      </c>
      <c r="Q2222" s="23">
        <v>0</v>
      </c>
      <c r="R2222" s="23">
        <v>0</v>
      </c>
      <c r="S2222" s="24">
        <v>0</v>
      </c>
      <c r="T2222" s="25">
        <v>0</v>
      </c>
      <c r="U2222" s="25">
        <v>0</v>
      </c>
      <c r="V2222" s="18">
        <v>1978.5</v>
      </c>
      <c r="W2222" s="19">
        <v>13750</v>
      </c>
      <c r="X2222" s="19">
        <v>1298</v>
      </c>
    </row>
    <row r="2223" spans="1:24" x14ac:dyDescent="0.2">
      <c r="A2223" s="15">
        <v>2022</v>
      </c>
      <c r="B2223" s="16">
        <v>59647</v>
      </c>
      <c r="C2223" s="17" t="s">
        <v>1528</v>
      </c>
      <c r="D2223" s="15" t="s">
        <v>23</v>
      </c>
      <c r="E2223" s="17" t="s">
        <v>24</v>
      </c>
      <c r="F2223" s="15" t="s">
        <v>25</v>
      </c>
      <c r="G2223" s="17" t="s">
        <v>552</v>
      </c>
      <c r="H2223" s="17" t="s">
        <v>1438</v>
      </c>
      <c r="I2223" s="17" t="s">
        <v>1226</v>
      </c>
      <c r="J2223" s="18">
        <v>26714.400000000001</v>
      </c>
      <c r="K2223" s="19">
        <v>94997</v>
      </c>
      <c r="L2223" s="19">
        <v>12253</v>
      </c>
      <c r="M2223" s="20">
        <v>0</v>
      </c>
      <c r="N2223" s="21">
        <v>0</v>
      </c>
      <c r="O2223" s="21">
        <v>0</v>
      </c>
      <c r="P2223" s="22">
        <v>0</v>
      </c>
      <c r="Q2223" s="23">
        <v>0</v>
      </c>
      <c r="R2223" s="23">
        <v>0</v>
      </c>
      <c r="S2223" s="24">
        <v>0</v>
      </c>
      <c r="T2223" s="25">
        <v>0</v>
      </c>
      <c r="U2223" s="25">
        <v>0</v>
      </c>
      <c r="V2223" s="18">
        <v>26714.400000000001</v>
      </c>
      <c r="W2223" s="19">
        <v>94997</v>
      </c>
      <c r="X2223" s="19">
        <v>12803</v>
      </c>
    </row>
    <row r="2224" spans="1:24" x14ac:dyDescent="0.2">
      <c r="A2224" s="15">
        <v>2022</v>
      </c>
      <c r="B2224" s="16">
        <v>59647</v>
      </c>
      <c r="C2224" s="17" t="s">
        <v>1528</v>
      </c>
      <c r="D2224" s="15" t="s">
        <v>23</v>
      </c>
      <c r="E2224" s="17" t="s">
        <v>24</v>
      </c>
      <c r="F2224" s="15" t="s">
        <v>25</v>
      </c>
      <c r="G2224" s="17" t="s">
        <v>124</v>
      </c>
      <c r="H2224" s="17" t="s">
        <v>1438</v>
      </c>
      <c r="I2224" s="17" t="s">
        <v>32</v>
      </c>
      <c r="J2224" s="18">
        <v>17791.099999999999</v>
      </c>
      <c r="K2224" s="19">
        <v>132495</v>
      </c>
      <c r="L2224" s="19">
        <v>16768</v>
      </c>
      <c r="M2224" s="20">
        <v>0</v>
      </c>
      <c r="N2224" s="21">
        <v>0</v>
      </c>
      <c r="O2224" s="21">
        <v>0</v>
      </c>
      <c r="P2224" s="22">
        <v>0</v>
      </c>
      <c r="Q2224" s="23">
        <v>0</v>
      </c>
      <c r="R2224" s="23">
        <v>0</v>
      </c>
      <c r="S2224" s="24">
        <v>0</v>
      </c>
      <c r="T2224" s="25">
        <v>0</v>
      </c>
      <c r="U2224" s="25">
        <v>0</v>
      </c>
      <c r="V2224" s="18">
        <v>17791.099999999999</v>
      </c>
      <c r="W2224" s="19">
        <v>132495</v>
      </c>
      <c r="X2224" s="19">
        <v>19724</v>
      </c>
    </row>
    <row r="2225" spans="1:24" x14ac:dyDescent="0.2">
      <c r="A2225" s="15">
        <v>2022</v>
      </c>
      <c r="B2225" s="16">
        <v>59647</v>
      </c>
      <c r="C2225" s="17" t="s">
        <v>1528</v>
      </c>
      <c r="D2225" s="15" t="s">
        <v>23</v>
      </c>
      <c r="E2225" s="17" t="s">
        <v>24</v>
      </c>
      <c r="F2225" s="15" t="s">
        <v>25</v>
      </c>
      <c r="G2225" s="17" t="s">
        <v>203</v>
      </c>
      <c r="H2225" s="17" t="s">
        <v>1438</v>
      </c>
      <c r="I2225" s="17" t="s">
        <v>136</v>
      </c>
      <c r="J2225" s="18">
        <v>54089.9</v>
      </c>
      <c r="K2225" s="19">
        <v>292924</v>
      </c>
      <c r="L2225" s="19">
        <v>40298</v>
      </c>
      <c r="M2225" s="20">
        <v>0</v>
      </c>
      <c r="N2225" s="21">
        <v>0</v>
      </c>
      <c r="O2225" s="21">
        <v>0</v>
      </c>
      <c r="P2225" s="22">
        <v>0</v>
      </c>
      <c r="Q2225" s="23">
        <v>0</v>
      </c>
      <c r="R2225" s="23">
        <v>0</v>
      </c>
      <c r="S2225" s="24">
        <v>0</v>
      </c>
      <c r="T2225" s="25">
        <v>0</v>
      </c>
      <c r="U2225" s="25">
        <v>0</v>
      </c>
      <c r="V2225" s="18">
        <v>54089.9</v>
      </c>
      <c r="W2225" s="19">
        <v>292924</v>
      </c>
      <c r="X2225" s="19">
        <v>43741</v>
      </c>
    </row>
    <row r="2226" spans="1:24" x14ac:dyDescent="0.2">
      <c r="A2226" s="15">
        <v>2022</v>
      </c>
      <c r="B2226" s="16">
        <v>59647</v>
      </c>
      <c r="C2226" s="17" t="s">
        <v>1528</v>
      </c>
      <c r="D2226" s="15" t="s">
        <v>23</v>
      </c>
      <c r="E2226" s="17" t="s">
        <v>24</v>
      </c>
      <c r="F2226" s="15" t="s">
        <v>25</v>
      </c>
      <c r="G2226" s="17" t="s">
        <v>30</v>
      </c>
      <c r="H2226" s="17" t="s">
        <v>1438</v>
      </c>
      <c r="I2226" s="17" t="s">
        <v>32</v>
      </c>
      <c r="J2226" s="18">
        <v>30532.7</v>
      </c>
      <c r="K2226" s="19">
        <v>230721</v>
      </c>
      <c r="L2226" s="19">
        <v>24910</v>
      </c>
      <c r="M2226" s="20">
        <v>0</v>
      </c>
      <c r="N2226" s="21">
        <v>0</v>
      </c>
      <c r="O2226" s="21">
        <v>0</v>
      </c>
      <c r="P2226" s="22">
        <v>0</v>
      </c>
      <c r="Q2226" s="23">
        <v>0</v>
      </c>
      <c r="R2226" s="23">
        <v>0</v>
      </c>
      <c r="S2226" s="24">
        <v>0</v>
      </c>
      <c r="T2226" s="25">
        <v>0</v>
      </c>
      <c r="U2226" s="25">
        <v>0</v>
      </c>
      <c r="V2226" s="18">
        <v>30532.7</v>
      </c>
      <c r="W2226" s="19">
        <v>230721</v>
      </c>
      <c r="X2226" s="19">
        <v>24778</v>
      </c>
    </row>
    <row r="2227" spans="1:24" x14ac:dyDescent="0.2">
      <c r="A2227" s="15">
        <v>2022</v>
      </c>
      <c r="B2227" s="16">
        <v>59647</v>
      </c>
      <c r="C2227" s="17" t="s">
        <v>1528</v>
      </c>
      <c r="D2227" s="15" t="s">
        <v>23</v>
      </c>
      <c r="E2227" s="17" t="s">
        <v>24</v>
      </c>
      <c r="F2227" s="15" t="s">
        <v>25</v>
      </c>
      <c r="G2227" s="17" t="s">
        <v>511</v>
      </c>
      <c r="H2227" s="17" t="s">
        <v>1438</v>
      </c>
      <c r="I2227" s="17" t="s">
        <v>136</v>
      </c>
      <c r="J2227" s="18">
        <v>1801.1</v>
      </c>
      <c r="K2227" s="19">
        <v>8552</v>
      </c>
      <c r="L2227" s="19">
        <v>985</v>
      </c>
      <c r="M2227" s="20">
        <v>0</v>
      </c>
      <c r="N2227" s="21">
        <v>0</v>
      </c>
      <c r="O2227" s="21">
        <v>0</v>
      </c>
      <c r="P2227" s="22">
        <v>0</v>
      </c>
      <c r="Q2227" s="23">
        <v>0</v>
      </c>
      <c r="R2227" s="23">
        <v>0</v>
      </c>
      <c r="S2227" s="24">
        <v>0</v>
      </c>
      <c r="T2227" s="25">
        <v>0</v>
      </c>
      <c r="U2227" s="25">
        <v>0</v>
      </c>
      <c r="V2227" s="18">
        <v>1801.1</v>
      </c>
      <c r="W2227" s="19">
        <v>8552</v>
      </c>
      <c r="X2227" s="19">
        <v>1276</v>
      </c>
    </row>
    <row r="2228" spans="1:24" x14ac:dyDescent="0.2">
      <c r="A2228" s="15">
        <v>2022</v>
      </c>
      <c r="B2228" s="16">
        <v>59647</v>
      </c>
      <c r="C2228" s="17" t="s">
        <v>1528</v>
      </c>
      <c r="D2228" s="15" t="s">
        <v>23</v>
      </c>
      <c r="E2228" s="17" t="s">
        <v>24</v>
      </c>
      <c r="F2228" s="15" t="s">
        <v>25</v>
      </c>
      <c r="G2228" s="17" t="s">
        <v>122</v>
      </c>
      <c r="H2228" s="17" t="s">
        <v>1438</v>
      </c>
      <c r="I2228" s="17" t="s">
        <v>32</v>
      </c>
      <c r="J2228" s="18">
        <v>46570.400000000001</v>
      </c>
      <c r="K2228" s="19">
        <v>290756</v>
      </c>
      <c r="L2228" s="19">
        <v>36624</v>
      </c>
      <c r="M2228" s="20">
        <v>0</v>
      </c>
      <c r="N2228" s="21">
        <v>0</v>
      </c>
      <c r="O2228" s="21">
        <v>0</v>
      </c>
      <c r="P2228" s="22">
        <v>0</v>
      </c>
      <c r="Q2228" s="23">
        <v>0</v>
      </c>
      <c r="R2228" s="23">
        <v>0</v>
      </c>
      <c r="S2228" s="24">
        <v>0</v>
      </c>
      <c r="T2228" s="25">
        <v>0</v>
      </c>
      <c r="U2228" s="25">
        <v>0</v>
      </c>
      <c r="V2228" s="18">
        <v>46570.400000000001</v>
      </c>
      <c r="W2228" s="19">
        <v>290756</v>
      </c>
      <c r="X2228" s="19">
        <v>38428</v>
      </c>
    </row>
    <row r="2229" spans="1:24" x14ac:dyDescent="0.2">
      <c r="A2229" s="15">
        <v>2022</v>
      </c>
      <c r="B2229" s="16">
        <v>59647</v>
      </c>
      <c r="C2229" s="17" t="s">
        <v>1528</v>
      </c>
      <c r="D2229" s="15" t="s">
        <v>23</v>
      </c>
      <c r="E2229" s="17" t="s">
        <v>24</v>
      </c>
      <c r="F2229" s="15" t="s">
        <v>25</v>
      </c>
      <c r="G2229" s="17" t="s">
        <v>258</v>
      </c>
      <c r="H2229" s="17" t="s">
        <v>1438</v>
      </c>
      <c r="I2229" s="17" t="s">
        <v>259</v>
      </c>
      <c r="J2229" s="18">
        <v>3664.2</v>
      </c>
      <c r="K2229" s="19">
        <v>28299</v>
      </c>
      <c r="L2229" s="19">
        <v>3203</v>
      </c>
      <c r="M2229" s="20">
        <v>0</v>
      </c>
      <c r="N2229" s="21">
        <v>0</v>
      </c>
      <c r="O2229" s="21">
        <v>0</v>
      </c>
      <c r="P2229" s="22">
        <v>0</v>
      </c>
      <c r="Q2229" s="23">
        <v>0</v>
      </c>
      <c r="R2229" s="23">
        <v>0</v>
      </c>
      <c r="S2229" s="24">
        <v>0</v>
      </c>
      <c r="T2229" s="25">
        <v>0</v>
      </c>
      <c r="U2229" s="25">
        <v>0</v>
      </c>
      <c r="V2229" s="18">
        <v>3664.2</v>
      </c>
      <c r="W2229" s="19">
        <v>28299</v>
      </c>
      <c r="X2229" s="19">
        <v>3154</v>
      </c>
    </row>
    <row r="2230" spans="1:24" x14ac:dyDescent="0.2">
      <c r="A2230" s="15">
        <v>2022</v>
      </c>
      <c r="B2230" s="16">
        <v>59647</v>
      </c>
      <c r="C2230" s="17" t="s">
        <v>1528</v>
      </c>
      <c r="D2230" s="15" t="s">
        <v>23</v>
      </c>
      <c r="E2230" s="17" t="s">
        <v>24</v>
      </c>
      <c r="F2230" s="15" t="s">
        <v>25</v>
      </c>
      <c r="G2230" s="17" t="s">
        <v>192</v>
      </c>
      <c r="H2230" s="17" t="s">
        <v>1438</v>
      </c>
      <c r="I2230" s="17" t="s">
        <v>340</v>
      </c>
      <c r="J2230" s="18">
        <v>24891.8</v>
      </c>
      <c r="K2230" s="19">
        <v>189036</v>
      </c>
      <c r="L2230" s="19">
        <v>15625</v>
      </c>
      <c r="M2230" s="20">
        <v>0</v>
      </c>
      <c r="N2230" s="21">
        <v>0</v>
      </c>
      <c r="O2230" s="21">
        <v>0</v>
      </c>
      <c r="P2230" s="22">
        <v>0</v>
      </c>
      <c r="Q2230" s="23">
        <v>0</v>
      </c>
      <c r="R2230" s="23">
        <v>0</v>
      </c>
      <c r="S2230" s="24">
        <v>0</v>
      </c>
      <c r="T2230" s="25">
        <v>0</v>
      </c>
      <c r="U2230" s="25">
        <v>0</v>
      </c>
      <c r="V2230" s="18">
        <v>24891.8</v>
      </c>
      <c r="W2230" s="19">
        <v>189036</v>
      </c>
      <c r="X2230" s="19">
        <v>16725</v>
      </c>
    </row>
    <row r="2231" spans="1:24" x14ac:dyDescent="0.2">
      <c r="A2231" s="15">
        <v>2022</v>
      </c>
      <c r="B2231" s="16">
        <v>59647</v>
      </c>
      <c r="C2231" s="17" t="s">
        <v>1528</v>
      </c>
      <c r="D2231" s="15" t="s">
        <v>23</v>
      </c>
      <c r="E2231" s="17" t="s">
        <v>24</v>
      </c>
      <c r="F2231" s="15" t="s">
        <v>25</v>
      </c>
      <c r="G2231" s="17" t="s">
        <v>42</v>
      </c>
      <c r="H2231" s="17" t="s">
        <v>1438</v>
      </c>
      <c r="I2231" s="17" t="s">
        <v>136</v>
      </c>
      <c r="J2231" s="18">
        <v>3593.6</v>
      </c>
      <c r="K2231" s="19">
        <v>24213</v>
      </c>
      <c r="L2231" s="19">
        <v>3275</v>
      </c>
      <c r="M2231" s="20">
        <v>0</v>
      </c>
      <c r="N2231" s="21">
        <v>0</v>
      </c>
      <c r="O2231" s="21">
        <v>0</v>
      </c>
      <c r="P2231" s="22">
        <v>0</v>
      </c>
      <c r="Q2231" s="23">
        <v>0</v>
      </c>
      <c r="R2231" s="23">
        <v>0</v>
      </c>
      <c r="S2231" s="24">
        <v>0</v>
      </c>
      <c r="T2231" s="25">
        <v>0</v>
      </c>
      <c r="U2231" s="25">
        <v>0</v>
      </c>
      <c r="V2231" s="18">
        <v>3593.6</v>
      </c>
      <c r="W2231" s="19">
        <v>24213</v>
      </c>
      <c r="X2231" s="19">
        <v>3372</v>
      </c>
    </row>
    <row r="2232" spans="1:24" x14ac:dyDescent="0.2">
      <c r="A2232" s="15">
        <v>2022</v>
      </c>
      <c r="B2232" s="16">
        <v>59647</v>
      </c>
      <c r="C2232" s="17" t="s">
        <v>1528</v>
      </c>
      <c r="D2232" s="15" t="s">
        <v>23</v>
      </c>
      <c r="E2232" s="17" t="s">
        <v>24</v>
      </c>
      <c r="F2232" s="15" t="s">
        <v>25</v>
      </c>
      <c r="G2232" s="17" t="s">
        <v>42</v>
      </c>
      <c r="H2232" s="17" t="s">
        <v>1438</v>
      </c>
      <c r="I2232" s="17" t="s">
        <v>43</v>
      </c>
      <c r="J2232" s="18">
        <v>15135.1</v>
      </c>
      <c r="K2232" s="19">
        <v>67886</v>
      </c>
      <c r="L2232" s="19">
        <v>10664</v>
      </c>
      <c r="M2232" s="20">
        <v>0</v>
      </c>
      <c r="N2232" s="21">
        <v>0</v>
      </c>
      <c r="O2232" s="21">
        <v>0</v>
      </c>
      <c r="P2232" s="22">
        <v>0</v>
      </c>
      <c r="Q2232" s="23">
        <v>0</v>
      </c>
      <c r="R2232" s="23">
        <v>0</v>
      </c>
      <c r="S2232" s="24">
        <v>0</v>
      </c>
      <c r="T2232" s="25">
        <v>0</v>
      </c>
      <c r="U2232" s="25">
        <v>0</v>
      </c>
      <c r="V2232" s="18">
        <v>15135.1</v>
      </c>
      <c r="W2232" s="19">
        <v>67886</v>
      </c>
      <c r="X2232" s="19">
        <v>11374</v>
      </c>
    </row>
    <row r="2233" spans="1:24" x14ac:dyDescent="0.2">
      <c r="A2233" s="15">
        <v>2022</v>
      </c>
      <c r="B2233" s="16">
        <v>59647</v>
      </c>
      <c r="C2233" s="17" t="s">
        <v>1528</v>
      </c>
      <c r="D2233" s="15" t="s">
        <v>23</v>
      </c>
      <c r="E2233" s="17" t="s">
        <v>24</v>
      </c>
      <c r="F2233" s="15" t="s">
        <v>25</v>
      </c>
      <c r="G2233" s="17" t="s">
        <v>42</v>
      </c>
      <c r="H2233" s="17" t="s">
        <v>1438</v>
      </c>
      <c r="I2233" s="17" t="s">
        <v>32</v>
      </c>
      <c r="J2233" s="18">
        <v>26822.1</v>
      </c>
      <c r="K2233" s="19">
        <v>141983</v>
      </c>
      <c r="L2233" s="19">
        <v>18341</v>
      </c>
      <c r="M2233" s="20">
        <v>0</v>
      </c>
      <c r="N2233" s="21">
        <v>0</v>
      </c>
      <c r="O2233" s="21">
        <v>0</v>
      </c>
      <c r="P2233" s="22">
        <v>0</v>
      </c>
      <c r="Q2233" s="23">
        <v>0</v>
      </c>
      <c r="R2233" s="23">
        <v>0</v>
      </c>
      <c r="S2233" s="24">
        <v>0</v>
      </c>
      <c r="T2233" s="25">
        <v>0</v>
      </c>
      <c r="U2233" s="25">
        <v>0</v>
      </c>
      <c r="V2233" s="18">
        <v>26822.1</v>
      </c>
      <c r="W2233" s="19">
        <v>141983</v>
      </c>
      <c r="X2233" s="19">
        <v>19061</v>
      </c>
    </row>
    <row r="2234" spans="1:24" x14ac:dyDescent="0.2">
      <c r="A2234" s="15">
        <v>2022</v>
      </c>
      <c r="B2234" s="16">
        <v>59647</v>
      </c>
      <c r="C2234" s="17" t="s">
        <v>1528</v>
      </c>
      <c r="D2234" s="15" t="s">
        <v>23</v>
      </c>
      <c r="E2234" s="17" t="s">
        <v>24</v>
      </c>
      <c r="F2234" s="15" t="s">
        <v>25</v>
      </c>
      <c r="G2234" s="17" t="s">
        <v>168</v>
      </c>
      <c r="H2234" s="17" t="s">
        <v>1438</v>
      </c>
      <c r="I2234" s="17" t="s">
        <v>346</v>
      </c>
      <c r="J2234" s="18">
        <v>50.9</v>
      </c>
      <c r="K2234" s="19">
        <v>397</v>
      </c>
      <c r="L2234" s="19">
        <v>85</v>
      </c>
      <c r="M2234" s="20">
        <v>0</v>
      </c>
      <c r="N2234" s="21">
        <v>0</v>
      </c>
      <c r="O2234" s="21">
        <v>0</v>
      </c>
      <c r="P2234" s="22">
        <v>0</v>
      </c>
      <c r="Q2234" s="23">
        <v>0</v>
      </c>
      <c r="R2234" s="23">
        <v>0</v>
      </c>
      <c r="S2234" s="24">
        <v>0</v>
      </c>
      <c r="T2234" s="25">
        <v>0</v>
      </c>
      <c r="U2234" s="25">
        <v>0</v>
      </c>
      <c r="V2234" s="18">
        <v>50.9</v>
      </c>
      <c r="W2234" s="19">
        <v>397</v>
      </c>
      <c r="X2234" s="19">
        <v>83</v>
      </c>
    </row>
    <row r="2235" spans="1:24" x14ac:dyDescent="0.2">
      <c r="A2235" s="15">
        <v>2022</v>
      </c>
      <c r="B2235" s="16">
        <v>59647</v>
      </c>
      <c r="C2235" s="17" t="s">
        <v>1528</v>
      </c>
      <c r="D2235" s="15" t="s">
        <v>23</v>
      </c>
      <c r="E2235" s="17" t="s">
        <v>24</v>
      </c>
      <c r="F2235" s="15" t="s">
        <v>25</v>
      </c>
      <c r="G2235" s="17" t="s">
        <v>44</v>
      </c>
      <c r="H2235" s="17" t="s">
        <v>1438</v>
      </c>
      <c r="I2235" s="17" t="s">
        <v>32</v>
      </c>
      <c r="J2235" s="18">
        <v>6848.4</v>
      </c>
      <c r="K2235" s="19">
        <v>45923</v>
      </c>
      <c r="L2235" s="19">
        <v>4964</v>
      </c>
      <c r="M2235" s="20">
        <v>0</v>
      </c>
      <c r="N2235" s="21">
        <v>0</v>
      </c>
      <c r="O2235" s="21">
        <v>0</v>
      </c>
      <c r="P2235" s="22">
        <v>0</v>
      </c>
      <c r="Q2235" s="23">
        <v>0</v>
      </c>
      <c r="R2235" s="23">
        <v>0</v>
      </c>
      <c r="S2235" s="24">
        <v>0</v>
      </c>
      <c r="T2235" s="25">
        <v>0</v>
      </c>
      <c r="U2235" s="25">
        <v>0</v>
      </c>
      <c r="V2235" s="18">
        <v>6848.4</v>
      </c>
      <c r="W2235" s="19">
        <v>45923</v>
      </c>
      <c r="X2235" s="19">
        <v>5073</v>
      </c>
    </row>
    <row r="2236" spans="1:24" x14ac:dyDescent="0.2">
      <c r="A2236" s="15">
        <v>2022</v>
      </c>
      <c r="B2236" s="16">
        <v>59647</v>
      </c>
      <c r="C2236" s="17" t="s">
        <v>1528</v>
      </c>
      <c r="D2236" s="15" t="s">
        <v>23</v>
      </c>
      <c r="E2236" s="17" t="s">
        <v>24</v>
      </c>
      <c r="F2236" s="15" t="s">
        <v>25</v>
      </c>
      <c r="G2236" s="17" t="s">
        <v>180</v>
      </c>
      <c r="H2236" s="17" t="s">
        <v>1438</v>
      </c>
      <c r="I2236" s="17" t="s">
        <v>136</v>
      </c>
      <c r="J2236" s="18">
        <v>3305.1</v>
      </c>
      <c r="K2236" s="19">
        <v>13860</v>
      </c>
      <c r="L2236" s="19">
        <v>1949</v>
      </c>
      <c r="M2236" s="20">
        <v>0</v>
      </c>
      <c r="N2236" s="21">
        <v>0</v>
      </c>
      <c r="O2236" s="21">
        <v>0</v>
      </c>
      <c r="P2236" s="22">
        <v>0</v>
      </c>
      <c r="Q2236" s="23">
        <v>0</v>
      </c>
      <c r="R2236" s="23">
        <v>0</v>
      </c>
      <c r="S2236" s="24">
        <v>0</v>
      </c>
      <c r="T2236" s="25">
        <v>0</v>
      </c>
      <c r="U2236" s="25">
        <v>0</v>
      </c>
      <c r="V2236" s="18">
        <v>3305.1</v>
      </c>
      <c r="W2236" s="19">
        <v>13860</v>
      </c>
      <c r="X2236" s="19">
        <v>1949</v>
      </c>
    </row>
    <row r="2237" spans="1:24" x14ac:dyDescent="0.2">
      <c r="A2237" s="15">
        <v>2022</v>
      </c>
      <c r="B2237" s="16">
        <v>59647</v>
      </c>
      <c r="C2237" s="17" t="s">
        <v>1528</v>
      </c>
      <c r="D2237" s="15" t="s">
        <v>23</v>
      </c>
      <c r="E2237" s="17" t="s">
        <v>24</v>
      </c>
      <c r="F2237" s="15" t="s">
        <v>25</v>
      </c>
      <c r="G2237" s="17" t="s">
        <v>48</v>
      </c>
      <c r="H2237" s="17" t="s">
        <v>1438</v>
      </c>
      <c r="I2237" s="17" t="s">
        <v>68</v>
      </c>
      <c r="J2237" s="18">
        <v>5910.3</v>
      </c>
      <c r="K2237" s="19">
        <v>41406</v>
      </c>
      <c r="L2237" s="19">
        <v>3832</v>
      </c>
      <c r="M2237" s="20">
        <v>0</v>
      </c>
      <c r="N2237" s="21">
        <v>0</v>
      </c>
      <c r="O2237" s="21">
        <v>0</v>
      </c>
      <c r="P2237" s="22">
        <v>0</v>
      </c>
      <c r="Q2237" s="23">
        <v>0</v>
      </c>
      <c r="R2237" s="23">
        <v>0</v>
      </c>
      <c r="S2237" s="24">
        <v>0</v>
      </c>
      <c r="T2237" s="25">
        <v>0</v>
      </c>
      <c r="U2237" s="25">
        <v>0</v>
      </c>
      <c r="V2237" s="18">
        <v>5910.3</v>
      </c>
      <c r="W2237" s="19">
        <v>41406</v>
      </c>
      <c r="X2237" s="19">
        <v>3785</v>
      </c>
    </row>
    <row r="2238" spans="1:24" x14ac:dyDescent="0.2">
      <c r="A2238" s="15">
        <v>2022</v>
      </c>
      <c r="B2238" s="16">
        <v>59647</v>
      </c>
      <c r="C2238" s="17" t="s">
        <v>1528</v>
      </c>
      <c r="D2238" s="15" t="s">
        <v>23</v>
      </c>
      <c r="E2238" s="17" t="s">
        <v>24</v>
      </c>
      <c r="F2238" s="15" t="s">
        <v>25</v>
      </c>
      <c r="G2238" s="17" t="s">
        <v>48</v>
      </c>
      <c r="H2238" s="17" t="s">
        <v>1438</v>
      </c>
      <c r="I2238" s="17" t="s">
        <v>903</v>
      </c>
      <c r="J2238" s="18">
        <v>6807.4</v>
      </c>
      <c r="K2238" s="19">
        <v>33591</v>
      </c>
      <c r="L2238" s="19">
        <v>3907</v>
      </c>
      <c r="M2238" s="20">
        <v>0</v>
      </c>
      <c r="N2238" s="21">
        <v>0</v>
      </c>
      <c r="O2238" s="21">
        <v>0</v>
      </c>
      <c r="P2238" s="22">
        <v>0</v>
      </c>
      <c r="Q2238" s="23">
        <v>0</v>
      </c>
      <c r="R2238" s="23">
        <v>0</v>
      </c>
      <c r="S2238" s="24">
        <v>0</v>
      </c>
      <c r="T2238" s="25">
        <v>0</v>
      </c>
      <c r="U2238" s="25">
        <v>0</v>
      </c>
      <c r="V2238" s="18">
        <v>6807.4</v>
      </c>
      <c r="W2238" s="19">
        <v>33591</v>
      </c>
      <c r="X2238" s="19">
        <v>3828</v>
      </c>
    </row>
    <row r="2239" spans="1:24" x14ac:dyDescent="0.2">
      <c r="A2239" s="15">
        <v>2022</v>
      </c>
      <c r="B2239" s="16">
        <v>59647</v>
      </c>
      <c r="C2239" s="17" t="s">
        <v>1528</v>
      </c>
      <c r="D2239" s="15" t="s">
        <v>23</v>
      </c>
      <c r="E2239" s="17" t="s">
        <v>24</v>
      </c>
      <c r="F2239" s="15" t="s">
        <v>25</v>
      </c>
      <c r="G2239" s="17" t="s">
        <v>92</v>
      </c>
      <c r="H2239" s="17" t="s">
        <v>1438</v>
      </c>
      <c r="I2239" s="17" t="s">
        <v>93</v>
      </c>
      <c r="J2239" s="18">
        <v>9108.7999999999993</v>
      </c>
      <c r="K2239" s="19">
        <v>50527</v>
      </c>
      <c r="L2239" s="19">
        <v>4522</v>
      </c>
      <c r="M2239" s="20">
        <v>0</v>
      </c>
      <c r="N2239" s="21">
        <v>0</v>
      </c>
      <c r="O2239" s="21">
        <v>0</v>
      </c>
      <c r="P2239" s="22">
        <v>0</v>
      </c>
      <c r="Q2239" s="23">
        <v>0</v>
      </c>
      <c r="R2239" s="23">
        <v>0</v>
      </c>
      <c r="S2239" s="24">
        <v>0</v>
      </c>
      <c r="T2239" s="25">
        <v>0</v>
      </c>
      <c r="U2239" s="25">
        <v>0</v>
      </c>
      <c r="V2239" s="18">
        <v>9108.7999999999993</v>
      </c>
      <c r="W2239" s="19">
        <v>50527</v>
      </c>
      <c r="X2239" s="19">
        <v>4799</v>
      </c>
    </row>
    <row r="2240" spans="1:24" x14ac:dyDescent="0.2">
      <c r="A2240" s="15">
        <v>2022</v>
      </c>
      <c r="B2240" s="16">
        <v>59647</v>
      </c>
      <c r="C2240" s="17" t="s">
        <v>1528</v>
      </c>
      <c r="D2240" s="15" t="s">
        <v>23</v>
      </c>
      <c r="E2240" s="17" t="s">
        <v>24</v>
      </c>
      <c r="F2240" s="15" t="s">
        <v>25</v>
      </c>
      <c r="G2240" s="17" t="s">
        <v>195</v>
      </c>
      <c r="H2240" s="17" t="s">
        <v>1438</v>
      </c>
      <c r="I2240" s="17" t="s">
        <v>196</v>
      </c>
      <c r="J2240" s="18">
        <v>822</v>
      </c>
      <c r="K2240" s="19">
        <v>5884</v>
      </c>
      <c r="L2240" s="19">
        <v>759</v>
      </c>
      <c r="M2240" s="20">
        <v>0</v>
      </c>
      <c r="N2240" s="21">
        <v>0</v>
      </c>
      <c r="O2240" s="21">
        <v>0</v>
      </c>
      <c r="P2240" s="22">
        <v>0</v>
      </c>
      <c r="Q2240" s="23">
        <v>0</v>
      </c>
      <c r="R2240" s="23">
        <v>0</v>
      </c>
      <c r="S2240" s="24">
        <v>0</v>
      </c>
      <c r="T2240" s="25">
        <v>0</v>
      </c>
      <c r="U2240" s="25">
        <v>0</v>
      </c>
      <c r="V2240" s="18">
        <v>822</v>
      </c>
      <c r="W2240" s="19">
        <v>5884</v>
      </c>
      <c r="X2240" s="19">
        <v>732</v>
      </c>
    </row>
    <row r="2241" spans="1:24" x14ac:dyDescent="0.2">
      <c r="A2241" s="15">
        <v>2022</v>
      </c>
      <c r="B2241" s="16">
        <v>59647</v>
      </c>
      <c r="C2241" s="17" t="s">
        <v>1528</v>
      </c>
      <c r="D2241" s="15" t="s">
        <v>23</v>
      </c>
      <c r="E2241" s="17" t="s">
        <v>24</v>
      </c>
      <c r="F2241" s="15" t="s">
        <v>25</v>
      </c>
      <c r="G2241" s="17" t="s">
        <v>220</v>
      </c>
      <c r="H2241" s="17" t="s">
        <v>1438</v>
      </c>
      <c r="I2241" s="17" t="s">
        <v>136</v>
      </c>
      <c r="J2241" s="18">
        <v>2697.6</v>
      </c>
      <c r="K2241" s="19">
        <v>11973</v>
      </c>
      <c r="L2241" s="19">
        <v>1616</v>
      </c>
      <c r="M2241" s="20">
        <v>0</v>
      </c>
      <c r="N2241" s="21">
        <v>0</v>
      </c>
      <c r="O2241" s="21">
        <v>0</v>
      </c>
      <c r="P2241" s="22">
        <v>0</v>
      </c>
      <c r="Q2241" s="23">
        <v>0</v>
      </c>
      <c r="R2241" s="23">
        <v>0</v>
      </c>
      <c r="S2241" s="24">
        <v>0</v>
      </c>
      <c r="T2241" s="25">
        <v>0</v>
      </c>
      <c r="U2241" s="25">
        <v>0</v>
      </c>
      <c r="V2241" s="18">
        <v>2697.6</v>
      </c>
      <c r="W2241" s="19">
        <v>11973</v>
      </c>
      <c r="X2241" s="19">
        <v>1847</v>
      </c>
    </row>
    <row r="2242" spans="1:24" x14ac:dyDescent="0.2">
      <c r="A2242" s="15">
        <v>2022</v>
      </c>
      <c r="B2242" s="16">
        <v>59676</v>
      </c>
      <c r="C2242" s="17" t="s">
        <v>1529</v>
      </c>
      <c r="D2242" s="15" t="s">
        <v>39</v>
      </c>
      <c r="E2242" s="17" t="s">
        <v>40</v>
      </c>
      <c r="F2242" s="15" t="s">
        <v>25</v>
      </c>
      <c r="G2242" s="17" t="s">
        <v>33</v>
      </c>
      <c r="H2242" s="17" t="s">
        <v>41</v>
      </c>
      <c r="I2242" s="17" t="s">
        <v>32</v>
      </c>
      <c r="J2242" s="18">
        <v>0</v>
      </c>
      <c r="K2242" s="19">
        <v>0</v>
      </c>
      <c r="L2242" s="19">
        <v>0</v>
      </c>
      <c r="M2242" s="20">
        <v>4693</v>
      </c>
      <c r="N2242" s="21">
        <v>68284</v>
      </c>
      <c r="O2242" s="21">
        <v>146</v>
      </c>
      <c r="P2242" s="22">
        <v>4309</v>
      </c>
      <c r="Q2242" s="23">
        <v>41188</v>
      </c>
      <c r="R2242" s="23">
        <v>2</v>
      </c>
      <c r="S2242" s="24">
        <v>0</v>
      </c>
      <c r="T2242" s="25">
        <v>0</v>
      </c>
      <c r="U2242" s="25">
        <v>0</v>
      </c>
      <c r="V2242" s="18">
        <v>9002</v>
      </c>
      <c r="W2242" s="19">
        <v>109472</v>
      </c>
      <c r="X2242" s="19">
        <v>148</v>
      </c>
    </row>
    <row r="2243" spans="1:24" x14ac:dyDescent="0.2">
      <c r="A2243" s="15">
        <v>2022</v>
      </c>
      <c r="B2243" s="16">
        <v>59679</v>
      </c>
      <c r="C2243" s="17" t="s">
        <v>1530</v>
      </c>
      <c r="D2243" s="15" t="s">
        <v>39</v>
      </c>
      <c r="E2243" s="17" t="s">
        <v>40</v>
      </c>
      <c r="F2243" s="15" t="s">
        <v>25</v>
      </c>
      <c r="G2243" s="17" t="s">
        <v>203</v>
      </c>
      <c r="H2243" s="17" t="s">
        <v>41</v>
      </c>
      <c r="I2243" s="17" t="s">
        <v>136</v>
      </c>
      <c r="J2243" s="18" t="s">
        <v>37</v>
      </c>
      <c r="K2243" s="19" t="s">
        <v>37</v>
      </c>
      <c r="L2243" s="19" t="s">
        <v>37</v>
      </c>
      <c r="M2243" s="20" t="s">
        <v>37</v>
      </c>
      <c r="N2243" s="21" t="s">
        <v>37</v>
      </c>
      <c r="O2243" s="21" t="s">
        <v>37</v>
      </c>
      <c r="P2243" s="22" t="s">
        <v>37</v>
      </c>
      <c r="Q2243" s="23" t="s">
        <v>37</v>
      </c>
      <c r="R2243" s="23" t="s">
        <v>37</v>
      </c>
      <c r="S2243" s="24">
        <v>15431</v>
      </c>
      <c r="T2243" s="25">
        <v>326181</v>
      </c>
      <c r="U2243" s="25">
        <v>1</v>
      </c>
      <c r="V2243" s="18">
        <v>15431</v>
      </c>
      <c r="W2243" s="19">
        <v>326181</v>
      </c>
      <c r="X2243" s="19">
        <v>1</v>
      </c>
    </row>
    <row r="2244" spans="1:24" x14ac:dyDescent="0.2">
      <c r="A2244" s="15">
        <v>2022</v>
      </c>
      <c r="B2244" s="16">
        <v>59734</v>
      </c>
      <c r="C2244" s="17" t="s">
        <v>1531</v>
      </c>
      <c r="D2244" s="15" t="s">
        <v>39</v>
      </c>
      <c r="E2244" s="17" t="s">
        <v>40</v>
      </c>
      <c r="F2244" s="15" t="s">
        <v>25</v>
      </c>
      <c r="G2244" s="17" t="s">
        <v>203</v>
      </c>
      <c r="H2244" s="17" t="s">
        <v>41</v>
      </c>
      <c r="I2244" s="17" t="s">
        <v>136</v>
      </c>
      <c r="J2244" s="18">
        <v>11409</v>
      </c>
      <c r="K2244" s="19">
        <v>59636</v>
      </c>
      <c r="L2244" s="19">
        <v>9852</v>
      </c>
      <c r="M2244" s="20">
        <v>6975</v>
      </c>
      <c r="N2244" s="21">
        <v>36840</v>
      </c>
      <c r="O2244" s="21">
        <v>1005</v>
      </c>
      <c r="P2244" s="22">
        <v>0</v>
      </c>
      <c r="Q2244" s="23">
        <v>0</v>
      </c>
      <c r="R2244" s="23">
        <v>0</v>
      </c>
      <c r="S2244" s="24">
        <v>0</v>
      </c>
      <c r="T2244" s="25">
        <v>0</v>
      </c>
      <c r="U2244" s="25">
        <v>0</v>
      </c>
      <c r="V2244" s="18">
        <v>18384</v>
      </c>
      <c r="W2244" s="19">
        <v>96476</v>
      </c>
      <c r="X2244" s="19">
        <v>10857</v>
      </c>
    </row>
    <row r="2245" spans="1:24" x14ac:dyDescent="0.2">
      <c r="A2245" s="15">
        <v>2022</v>
      </c>
      <c r="B2245" s="16">
        <v>59763</v>
      </c>
      <c r="C2245" s="17" t="s">
        <v>1532</v>
      </c>
      <c r="D2245" s="15" t="s">
        <v>39</v>
      </c>
      <c r="E2245" s="17" t="s">
        <v>40</v>
      </c>
      <c r="F2245" s="15" t="s">
        <v>25</v>
      </c>
      <c r="G2245" s="17" t="s">
        <v>42</v>
      </c>
      <c r="H2245" s="17" t="s">
        <v>41</v>
      </c>
      <c r="I2245" s="17" t="s">
        <v>43</v>
      </c>
      <c r="J2245" s="18">
        <v>0</v>
      </c>
      <c r="K2245" s="19">
        <v>0</v>
      </c>
      <c r="L2245" s="19">
        <v>0</v>
      </c>
      <c r="M2245" s="20">
        <v>2757.3</v>
      </c>
      <c r="N2245" s="21">
        <v>15109</v>
      </c>
      <c r="O2245" s="21">
        <v>10</v>
      </c>
      <c r="P2245" s="22">
        <v>0</v>
      </c>
      <c r="Q2245" s="23">
        <v>0</v>
      </c>
      <c r="R2245" s="23">
        <v>0</v>
      </c>
      <c r="S2245" s="24">
        <v>0</v>
      </c>
      <c r="T2245" s="25">
        <v>0</v>
      </c>
      <c r="U2245" s="25">
        <v>0</v>
      </c>
      <c r="V2245" s="18">
        <v>2757.3</v>
      </c>
      <c r="W2245" s="19">
        <v>15109</v>
      </c>
      <c r="X2245" s="19">
        <v>10</v>
      </c>
    </row>
    <row r="2246" spans="1:24" x14ac:dyDescent="0.2">
      <c r="A2246" s="15">
        <v>2022</v>
      </c>
      <c r="B2246" s="16">
        <v>59793</v>
      </c>
      <c r="C2246" s="17" t="s">
        <v>1533</v>
      </c>
      <c r="D2246" s="15" t="s">
        <v>39</v>
      </c>
      <c r="E2246" s="17" t="s">
        <v>40</v>
      </c>
      <c r="F2246" s="15" t="s">
        <v>25</v>
      </c>
      <c r="G2246" s="17" t="s">
        <v>201</v>
      </c>
      <c r="H2246" s="17" t="s">
        <v>41</v>
      </c>
      <c r="I2246" s="17" t="s">
        <v>136</v>
      </c>
      <c r="J2246" s="18">
        <v>0</v>
      </c>
      <c r="K2246" s="19">
        <v>0</v>
      </c>
      <c r="L2246" s="19">
        <v>0</v>
      </c>
      <c r="M2246" s="20">
        <v>8404.2999999999993</v>
      </c>
      <c r="N2246" s="21">
        <v>93763</v>
      </c>
      <c r="O2246" s="21">
        <v>2174</v>
      </c>
      <c r="P2246" s="22">
        <v>6540.6</v>
      </c>
      <c r="Q2246" s="23">
        <v>72262</v>
      </c>
      <c r="R2246" s="23">
        <v>27</v>
      </c>
      <c r="S2246" s="24">
        <v>0</v>
      </c>
      <c r="T2246" s="25">
        <v>0</v>
      </c>
      <c r="U2246" s="25">
        <v>0</v>
      </c>
      <c r="V2246" s="18">
        <v>14944.9</v>
      </c>
      <c r="W2246" s="19">
        <v>166025</v>
      </c>
      <c r="X2246" s="19">
        <v>2201</v>
      </c>
    </row>
    <row r="2247" spans="1:24" x14ac:dyDescent="0.2">
      <c r="A2247" s="15">
        <v>2022</v>
      </c>
      <c r="B2247" s="16">
        <v>59793</v>
      </c>
      <c r="C2247" s="17" t="s">
        <v>1533</v>
      </c>
      <c r="D2247" s="15" t="s">
        <v>39</v>
      </c>
      <c r="E2247" s="17" t="s">
        <v>40</v>
      </c>
      <c r="F2247" s="15" t="s">
        <v>25</v>
      </c>
      <c r="G2247" s="17" t="s">
        <v>160</v>
      </c>
      <c r="H2247" s="17" t="s">
        <v>41</v>
      </c>
      <c r="I2247" s="17" t="s">
        <v>32</v>
      </c>
      <c r="J2247" s="18">
        <v>75.5</v>
      </c>
      <c r="K2247" s="19">
        <v>457</v>
      </c>
      <c r="L2247" s="19">
        <v>37</v>
      </c>
      <c r="M2247" s="20">
        <v>88.1</v>
      </c>
      <c r="N2247" s="21">
        <v>528</v>
      </c>
      <c r="O2247" s="21">
        <v>13</v>
      </c>
      <c r="P2247" s="22">
        <v>0</v>
      </c>
      <c r="Q2247" s="23">
        <v>0</v>
      </c>
      <c r="R2247" s="23">
        <v>0</v>
      </c>
      <c r="S2247" s="24">
        <v>0</v>
      </c>
      <c r="T2247" s="25">
        <v>0</v>
      </c>
      <c r="U2247" s="25">
        <v>0</v>
      </c>
      <c r="V2247" s="18">
        <v>163.6</v>
      </c>
      <c r="W2247" s="19">
        <v>985</v>
      </c>
      <c r="X2247" s="19">
        <v>50</v>
      </c>
    </row>
    <row r="2248" spans="1:24" x14ac:dyDescent="0.2">
      <c r="A2248" s="15">
        <v>2022</v>
      </c>
      <c r="B2248" s="16">
        <v>59793</v>
      </c>
      <c r="C2248" s="17" t="s">
        <v>1533</v>
      </c>
      <c r="D2248" s="15" t="s">
        <v>39</v>
      </c>
      <c r="E2248" s="17" t="s">
        <v>40</v>
      </c>
      <c r="F2248" s="15" t="s">
        <v>25</v>
      </c>
      <c r="G2248" s="17" t="s">
        <v>203</v>
      </c>
      <c r="H2248" s="17" t="s">
        <v>41</v>
      </c>
      <c r="I2248" s="17" t="s">
        <v>136</v>
      </c>
      <c r="J2248" s="18">
        <v>43397.8</v>
      </c>
      <c r="K2248" s="19">
        <v>373668</v>
      </c>
      <c r="L2248" s="19">
        <v>43038</v>
      </c>
      <c r="M2248" s="20">
        <v>44296.5</v>
      </c>
      <c r="N2248" s="21">
        <v>389562</v>
      </c>
      <c r="O2248" s="21">
        <v>9165</v>
      </c>
      <c r="P2248" s="22">
        <v>44632.7</v>
      </c>
      <c r="Q2248" s="23">
        <v>429466</v>
      </c>
      <c r="R2248" s="23">
        <v>136</v>
      </c>
      <c r="S2248" s="24">
        <v>0</v>
      </c>
      <c r="T2248" s="25">
        <v>0</v>
      </c>
      <c r="U2248" s="25">
        <v>0</v>
      </c>
      <c r="V2248" s="18">
        <v>132327</v>
      </c>
      <c r="W2248" s="19">
        <v>1192696</v>
      </c>
      <c r="X2248" s="19">
        <v>52339</v>
      </c>
    </row>
    <row r="2249" spans="1:24" x14ac:dyDescent="0.2">
      <c r="A2249" s="15">
        <v>2022</v>
      </c>
      <c r="B2249" s="16">
        <v>59793</v>
      </c>
      <c r="C2249" s="17" t="s">
        <v>1533</v>
      </c>
      <c r="D2249" s="15" t="s">
        <v>39</v>
      </c>
      <c r="E2249" s="17" t="s">
        <v>40</v>
      </c>
      <c r="F2249" s="15" t="s">
        <v>25</v>
      </c>
      <c r="G2249" s="17" t="s">
        <v>30</v>
      </c>
      <c r="H2249" s="17" t="s">
        <v>41</v>
      </c>
      <c r="I2249" s="17" t="s">
        <v>32</v>
      </c>
      <c r="J2249" s="18">
        <v>6.5</v>
      </c>
      <c r="K2249" s="19">
        <v>38</v>
      </c>
      <c r="L2249" s="19">
        <v>1</v>
      </c>
      <c r="M2249" s="20">
        <v>7.8</v>
      </c>
      <c r="N2249" s="21">
        <v>46</v>
      </c>
      <c r="O2249" s="21">
        <v>3</v>
      </c>
      <c r="P2249" s="22">
        <v>0</v>
      </c>
      <c r="Q2249" s="23">
        <v>0</v>
      </c>
      <c r="R2249" s="23">
        <v>0</v>
      </c>
      <c r="S2249" s="24">
        <v>0</v>
      </c>
      <c r="T2249" s="25">
        <v>0</v>
      </c>
      <c r="U2249" s="25">
        <v>0</v>
      </c>
      <c r="V2249" s="18">
        <v>14.3</v>
      </c>
      <c r="W2249" s="19">
        <v>84</v>
      </c>
      <c r="X2249" s="19">
        <v>4</v>
      </c>
    </row>
    <row r="2250" spans="1:24" x14ac:dyDescent="0.2">
      <c r="A2250" s="15">
        <v>2022</v>
      </c>
      <c r="B2250" s="16">
        <v>59793</v>
      </c>
      <c r="C2250" s="17" t="s">
        <v>1533</v>
      </c>
      <c r="D2250" s="15" t="s">
        <v>39</v>
      </c>
      <c r="E2250" s="17" t="s">
        <v>40</v>
      </c>
      <c r="F2250" s="15" t="s">
        <v>25</v>
      </c>
      <c r="G2250" s="17" t="s">
        <v>134</v>
      </c>
      <c r="H2250" s="17" t="s">
        <v>41</v>
      </c>
      <c r="I2250" s="17" t="s">
        <v>136</v>
      </c>
      <c r="J2250" s="18">
        <v>168.3</v>
      </c>
      <c r="K2250" s="19">
        <v>2005</v>
      </c>
      <c r="L2250" s="19">
        <v>264</v>
      </c>
      <c r="M2250" s="20">
        <v>10503.7</v>
      </c>
      <c r="N2250" s="21">
        <v>136894</v>
      </c>
      <c r="O2250" s="21">
        <v>1182</v>
      </c>
      <c r="P2250" s="22">
        <v>7837.9</v>
      </c>
      <c r="Q2250" s="23">
        <v>113996</v>
      </c>
      <c r="R2250" s="23">
        <v>49</v>
      </c>
      <c r="S2250" s="24">
        <v>0</v>
      </c>
      <c r="T2250" s="25">
        <v>0</v>
      </c>
      <c r="U2250" s="25">
        <v>0</v>
      </c>
      <c r="V2250" s="18">
        <v>18509.900000000001</v>
      </c>
      <c r="W2250" s="19">
        <v>252895</v>
      </c>
      <c r="X2250" s="19">
        <v>1495</v>
      </c>
    </row>
    <row r="2251" spans="1:24" x14ac:dyDescent="0.2">
      <c r="A2251" s="15">
        <v>2022</v>
      </c>
      <c r="B2251" s="16">
        <v>59793</v>
      </c>
      <c r="C2251" s="17" t="s">
        <v>1533</v>
      </c>
      <c r="D2251" s="15" t="s">
        <v>39</v>
      </c>
      <c r="E2251" s="17" t="s">
        <v>40</v>
      </c>
      <c r="F2251" s="15" t="s">
        <v>25</v>
      </c>
      <c r="G2251" s="17" t="s">
        <v>511</v>
      </c>
      <c r="H2251" s="17" t="s">
        <v>41</v>
      </c>
      <c r="I2251" s="17" t="s">
        <v>136</v>
      </c>
      <c r="J2251" s="18">
        <v>1600.7</v>
      </c>
      <c r="K2251" s="19">
        <v>16339</v>
      </c>
      <c r="L2251" s="19">
        <v>1634</v>
      </c>
      <c r="M2251" s="20">
        <v>15660.5</v>
      </c>
      <c r="N2251" s="21">
        <v>164327</v>
      </c>
      <c r="O2251" s="21">
        <v>2760</v>
      </c>
      <c r="P2251" s="22">
        <v>8308</v>
      </c>
      <c r="Q2251" s="23">
        <v>103399</v>
      </c>
      <c r="R2251" s="23">
        <v>44</v>
      </c>
      <c r="S2251" s="24">
        <v>0</v>
      </c>
      <c r="T2251" s="25">
        <v>0</v>
      </c>
      <c r="U2251" s="25">
        <v>0</v>
      </c>
      <c r="V2251" s="18">
        <v>25569.200000000001</v>
      </c>
      <c r="W2251" s="19">
        <v>284065</v>
      </c>
      <c r="X2251" s="19">
        <v>4438</v>
      </c>
    </row>
    <row r="2252" spans="1:24" x14ac:dyDescent="0.2">
      <c r="A2252" s="15">
        <v>2022</v>
      </c>
      <c r="B2252" s="16">
        <v>59793</v>
      </c>
      <c r="C2252" s="17" t="s">
        <v>1533</v>
      </c>
      <c r="D2252" s="15" t="s">
        <v>39</v>
      </c>
      <c r="E2252" s="17" t="s">
        <v>40</v>
      </c>
      <c r="F2252" s="15" t="s">
        <v>25</v>
      </c>
      <c r="G2252" s="17" t="s">
        <v>122</v>
      </c>
      <c r="H2252" s="17" t="s">
        <v>41</v>
      </c>
      <c r="I2252" s="17" t="s">
        <v>32</v>
      </c>
      <c r="J2252" s="18">
        <v>10.1</v>
      </c>
      <c r="K2252" s="19">
        <v>62</v>
      </c>
      <c r="L2252" s="19">
        <v>4</v>
      </c>
      <c r="M2252" s="20">
        <v>304.89999999999998</v>
      </c>
      <c r="N2252" s="21">
        <v>1923</v>
      </c>
      <c r="O2252" s="21">
        <v>42</v>
      </c>
      <c r="P2252" s="22">
        <v>0</v>
      </c>
      <c r="Q2252" s="23">
        <v>0</v>
      </c>
      <c r="R2252" s="23">
        <v>0</v>
      </c>
      <c r="S2252" s="24">
        <v>0</v>
      </c>
      <c r="T2252" s="25">
        <v>0</v>
      </c>
      <c r="U2252" s="25">
        <v>0</v>
      </c>
      <c r="V2252" s="18">
        <v>315</v>
      </c>
      <c r="W2252" s="19">
        <v>1985</v>
      </c>
      <c r="X2252" s="19">
        <v>46</v>
      </c>
    </row>
    <row r="2253" spans="1:24" x14ac:dyDescent="0.2">
      <c r="A2253" s="15">
        <v>2022</v>
      </c>
      <c r="B2253" s="16">
        <v>59793</v>
      </c>
      <c r="C2253" s="17" t="s">
        <v>1533</v>
      </c>
      <c r="D2253" s="15" t="s">
        <v>39</v>
      </c>
      <c r="E2253" s="17" t="s">
        <v>40</v>
      </c>
      <c r="F2253" s="15" t="s">
        <v>25</v>
      </c>
      <c r="G2253" s="17" t="s">
        <v>44</v>
      </c>
      <c r="H2253" s="17" t="s">
        <v>41</v>
      </c>
      <c r="I2253" s="17" t="s">
        <v>32</v>
      </c>
      <c r="J2253" s="18">
        <v>31.6</v>
      </c>
      <c r="K2253" s="19">
        <v>195</v>
      </c>
      <c r="L2253" s="19">
        <v>20</v>
      </c>
      <c r="M2253" s="20">
        <v>465.6</v>
      </c>
      <c r="N2253" s="21">
        <v>2835</v>
      </c>
      <c r="O2253" s="21">
        <v>109</v>
      </c>
      <c r="P2253" s="22">
        <v>0</v>
      </c>
      <c r="Q2253" s="23">
        <v>0</v>
      </c>
      <c r="R2253" s="23">
        <v>0</v>
      </c>
      <c r="S2253" s="24">
        <v>0</v>
      </c>
      <c r="T2253" s="25">
        <v>0</v>
      </c>
      <c r="U2253" s="25">
        <v>0</v>
      </c>
      <c r="V2253" s="18">
        <v>497.2</v>
      </c>
      <c r="W2253" s="19">
        <v>3030</v>
      </c>
      <c r="X2253" s="19">
        <v>129</v>
      </c>
    </row>
    <row r="2254" spans="1:24" x14ac:dyDescent="0.2">
      <c r="A2254" s="15">
        <v>2022</v>
      </c>
      <c r="B2254" s="16">
        <v>59793</v>
      </c>
      <c r="C2254" s="17" t="s">
        <v>1533</v>
      </c>
      <c r="D2254" s="15" t="s">
        <v>39</v>
      </c>
      <c r="E2254" s="17" t="s">
        <v>40</v>
      </c>
      <c r="F2254" s="15" t="s">
        <v>25</v>
      </c>
      <c r="G2254" s="17" t="s">
        <v>180</v>
      </c>
      <c r="H2254" s="17" t="s">
        <v>41</v>
      </c>
      <c r="I2254" s="17" t="s">
        <v>136</v>
      </c>
      <c r="J2254" s="18">
        <v>773.8</v>
      </c>
      <c r="K2254" s="19">
        <v>6395</v>
      </c>
      <c r="L2254" s="19">
        <v>1088</v>
      </c>
      <c r="M2254" s="20">
        <v>9679.5</v>
      </c>
      <c r="N2254" s="21">
        <v>102686</v>
      </c>
      <c r="O2254" s="21">
        <v>1306</v>
      </c>
      <c r="P2254" s="22">
        <v>4188.3999999999996</v>
      </c>
      <c r="Q2254" s="23">
        <v>45513</v>
      </c>
      <c r="R2254" s="23">
        <v>28</v>
      </c>
      <c r="S2254" s="24">
        <v>0</v>
      </c>
      <c r="T2254" s="25">
        <v>0</v>
      </c>
      <c r="U2254" s="25">
        <v>0</v>
      </c>
      <c r="V2254" s="18">
        <v>14641.7</v>
      </c>
      <c r="W2254" s="19">
        <v>154594</v>
      </c>
      <c r="X2254" s="19">
        <v>2422</v>
      </c>
    </row>
    <row r="2255" spans="1:24" x14ac:dyDescent="0.2">
      <c r="A2255" s="15">
        <v>2022</v>
      </c>
      <c r="B2255" s="16">
        <v>59794</v>
      </c>
      <c r="C2255" s="17" t="s">
        <v>1534</v>
      </c>
      <c r="D2255" s="15" t="s">
        <v>39</v>
      </c>
      <c r="E2255" s="17" t="s">
        <v>40</v>
      </c>
      <c r="F2255" s="15" t="s">
        <v>25</v>
      </c>
      <c r="G2255" s="17" t="s">
        <v>201</v>
      </c>
      <c r="H2255" s="17" t="s">
        <v>41</v>
      </c>
      <c r="I2255" s="17" t="s">
        <v>136</v>
      </c>
      <c r="J2255" s="18">
        <v>2.2999999999999998</v>
      </c>
      <c r="K2255" s="19">
        <v>29</v>
      </c>
      <c r="L2255" s="19">
        <v>20</v>
      </c>
      <c r="M2255" s="20">
        <v>5.9</v>
      </c>
      <c r="N2255" s="21">
        <v>65</v>
      </c>
      <c r="O2255" s="21">
        <v>42</v>
      </c>
      <c r="P2255" s="22">
        <v>0</v>
      </c>
      <c r="Q2255" s="23">
        <v>0</v>
      </c>
      <c r="R2255" s="23">
        <v>0</v>
      </c>
      <c r="S2255" s="24">
        <v>0</v>
      </c>
      <c r="T2255" s="25">
        <v>0</v>
      </c>
      <c r="U2255" s="25">
        <v>0</v>
      </c>
      <c r="V2255" s="18">
        <v>8.1999999999999993</v>
      </c>
      <c r="W2255" s="19">
        <v>94</v>
      </c>
      <c r="X2255" s="19">
        <v>62</v>
      </c>
    </row>
    <row r="2256" spans="1:24" x14ac:dyDescent="0.2">
      <c r="A2256" s="15">
        <v>2022</v>
      </c>
      <c r="B2256" s="16">
        <v>59794</v>
      </c>
      <c r="C2256" s="17" t="s">
        <v>1534</v>
      </c>
      <c r="D2256" s="15" t="s">
        <v>39</v>
      </c>
      <c r="E2256" s="17" t="s">
        <v>40</v>
      </c>
      <c r="F2256" s="15" t="s">
        <v>25</v>
      </c>
      <c r="G2256" s="17" t="s">
        <v>203</v>
      </c>
      <c r="H2256" s="17" t="s">
        <v>41</v>
      </c>
      <c r="I2256" s="17" t="s">
        <v>136</v>
      </c>
      <c r="J2256" s="18">
        <v>11.1</v>
      </c>
      <c r="K2256" s="19">
        <v>98</v>
      </c>
      <c r="L2256" s="19">
        <v>69</v>
      </c>
      <c r="M2256" s="20">
        <v>1.6</v>
      </c>
      <c r="N2256" s="21">
        <v>15</v>
      </c>
      <c r="O2256" s="21">
        <v>9</v>
      </c>
      <c r="P2256" s="22">
        <v>0</v>
      </c>
      <c r="Q2256" s="23">
        <v>0</v>
      </c>
      <c r="R2256" s="23">
        <v>0</v>
      </c>
      <c r="S2256" s="24">
        <v>0</v>
      </c>
      <c r="T2256" s="25">
        <v>0</v>
      </c>
      <c r="U2256" s="25">
        <v>0</v>
      </c>
      <c r="V2256" s="18">
        <v>12.7</v>
      </c>
      <c r="W2256" s="19">
        <v>113</v>
      </c>
      <c r="X2256" s="19">
        <v>78</v>
      </c>
    </row>
    <row r="2257" spans="1:24" x14ac:dyDescent="0.2">
      <c r="A2257" s="15">
        <v>2022</v>
      </c>
      <c r="B2257" s="16">
        <v>59795</v>
      </c>
      <c r="C2257" s="17" t="s">
        <v>1535</v>
      </c>
      <c r="D2257" s="15" t="s">
        <v>39</v>
      </c>
      <c r="E2257" s="17" t="s">
        <v>40</v>
      </c>
      <c r="F2257" s="15" t="s">
        <v>25</v>
      </c>
      <c r="G2257" s="17" t="s">
        <v>510</v>
      </c>
      <c r="H2257" s="17" t="s">
        <v>41</v>
      </c>
      <c r="I2257" s="17" t="s">
        <v>32</v>
      </c>
      <c r="J2257" s="18">
        <v>0.1</v>
      </c>
      <c r="K2257" s="19">
        <v>2</v>
      </c>
      <c r="L2257" s="19">
        <v>2</v>
      </c>
      <c r="M2257" s="20">
        <v>0</v>
      </c>
      <c r="N2257" s="21">
        <v>0</v>
      </c>
      <c r="O2257" s="21">
        <v>0</v>
      </c>
      <c r="P2257" s="22">
        <v>0</v>
      </c>
      <c r="Q2257" s="23">
        <v>0</v>
      </c>
      <c r="R2257" s="23">
        <v>0</v>
      </c>
      <c r="S2257" s="24">
        <v>0</v>
      </c>
      <c r="T2257" s="25">
        <v>0</v>
      </c>
      <c r="U2257" s="25">
        <v>0</v>
      </c>
      <c r="V2257" s="18">
        <v>0.1</v>
      </c>
      <c r="W2257" s="19">
        <v>2</v>
      </c>
      <c r="X2257" s="19">
        <v>2</v>
      </c>
    </row>
    <row r="2258" spans="1:24" x14ac:dyDescent="0.2">
      <c r="A2258" s="15">
        <v>2022</v>
      </c>
      <c r="B2258" s="16">
        <v>59795</v>
      </c>
      <c r="C2258" s="17" t="s">
        <v>1535</v>
      </c>
      <c r="D2258" s="15" t="s">
        <v>39</v>
      </c>
      <c r="E2258" s="17" t="s">
        <v>40</v>
      </c>
      <c r="F2258" s="15" t="s">
        <v>25</v>
      </c>
      <c r="G2258" s="17" t="s">
        <v>124</v>
      </c>
      <c r="H2258" s="17" t="s">
        <v>41</v>
      </c>
      <c r="I2258" s="17" t="s">
        <v>32</v>
      </c>
      <c r="J2258" s="18">
        <v>0.9</v>
      </c>
      <c r="K2258" s="19">
        <v>9</v>
      </c>
      <c r="L2258" s="19">
        <v>20</v>
      </c>
      <c r="M2258" s="20">
        <v>0.1</v>
      </c>
      <c r="N2258" s="21">
        <v>1</v>
      </c>
      <c r="O2258" s="21">
        <v>1</v>
      </c>
      <c r="P2258" s="22">
        <v>0</v>
      </c>
      <c r="Q2258" s="23">
        <v>0</v>
      </c>
      <c r="R2258" s="23">
        <v>0</v>
      </c>
      <c r="S2258" s="24">
        <v>0</v>
      </c>
      <c r="T2258" s="25">
        <v>0</v>
      </c>
      <c r="U2258" s="25">
        <v>0</v>
      </c>
      <c r="V2258" s="18">
        <v>1</v>
      </c>
      <c r="W2258" s="19">
        <v>10</v>
      </c>
      <c r="X2258" s="19">
        <v>21</v>
      </c>
    </row>
    <row r="2259" spans="1:24" x14ac:dyDescent="0.2">
      <c r="A2259" s="15">
        <v>2022</v>
      </c>
      <c r="B2259" s="16">
        <v>59795</v>
      </c>
      <c r="C2259" s="17" t="s">
        <v>1535</v>
      </c>
      <c r="D2259" s="15" t="s">
        <v>39</v>
      </c>
      <c r="E2259" s="17" t="s">
        <v>40</v>
      </c>
      <c r="F2259" s="15" t="s">
        <v>25</v>
      </c>
      <c r="G2259" s="17" t="s">
        <v>30</v>
      </c>
      <c r="H2259" s="17" t="s">
        <v>41</v>
      </c>
      <c r="I2259" s="17" t="s">
        <v>32</v>
      </c>
      <c r="J2259" s="18">
        <v>0.9</v>
      </c>
      <c r="K2259" s="19">
        <v>14</v>
      </c>
      <c r="L2259" s="19">
        <v>24</v>
      </c>
      <c r="M2259" s="20">
        <v>0.1</v>
      </c>
      <c r="N2259" s="21">
        <v>1</v>
      </c>
      <c r="O2259" s="21">
        <v>3</v>
      </c>
      <c r="P2259" s="22">
        <v>0</v>
      </c>
      <c r="Q2259" s="23">
        <v>0</v>
      </c>
      <c r="R2259" s="23">
        <v>0</v>
      </c>
      <c r="S2259" s="24">
        <v>0</v>
      </c>
      <c r="T2259" s="25">
        <v>0</v>
      </c>
      <c r="U2259" s="25">
        <v>0</v>
      </c>
      <c r="V2259" s="18">
        <v>1</v>
      </c>
      <c r="W2259" s="19">
        <v>15</v>
      </c>
      <c r="X2259" s="19">
        <v>27</v>
      </c>
    </row>
    <row r="2260" spans="1:24" x14ac:dyDescent="0.2">
      <c r="A2260" s="15">
        <v>2022</v>
      </c>
      <c r="B2260" s="16">
        <v>59795</v>
      </c>
      <c r="C2260" s="17" t="s">
        <v>1535</v>
      </c>
      <c r="D2260" s="15" t="s">
        <v>39</v>
      </c>
      <c r="E2260" s="17" t="s">
        <v>40</v>
      </c>
      <c r="F2260" s="15" t="s">
        <v>25</v>
      </c>
      <c r="G2260" s="17" t="s">
        <v>122</v>
      </c>
      <c r="H2260" s="17" t="s">
        <v>41</v>
      </c>
      <c r="I2260" s="17" t="s">
        <v>32</v>
      </c>
      <c r="J2260" s="18">
        <v>8.6</v>
      </c>
      <c r="K2260" s="19">
        <v>70</v>
      </c>
      <c r="L2260" s="19">
        <v>55</v>
      </c>
      <c r="M2260" s="20">
        <v>39.9</v>
      </c>
      <c r="N2260" s="21">
        <v>269</v>
      </c>
      <c r="O2260" s="21">
        <v>62</v>
      </c>
      <c r="P2260" s="22">
        <v>0</v>
      </c>
      <c r="Q2260" s="23">
        <v>0</v>
      </c>
      <c r="R2260" s="23">
        <v>0</v>
      </c>
      <c r="S2260" s="24">
        <v>0</v>
      </c>
      <c r="T2260" s="25">
        <v>0</v>
      </c>
      <c r="U2260" s="25">
        <v>0</v>
      </c>
      <c r="V2260" s="18">
        <v>48.5</v>
      </c>
      <c r="W2260" s="19">
        <v>339</v>
      </c>
      <c r="X2260" s="19">
        <v>117</v>
      </c>
    </row>
    <row r="2261" spans="1:24" x14ac:dyDescent="0.2">
      <c r="A2261" s="15">
        <v>2022</v>
      </c>
      <c r="B2261" s="16">
        <v>59795</v>
      </c>
      <c r="C2261" s="17" t="s">
        <v>1535</v>
      </c>
      <c r="D2261" s="15" t="s">
        <v>39</v>
      </c>
      <c r="E2261" s="17" t="s">
        <v>40</v>
      </c>
      <c r="F2261" s="15" t="s">
        <v>25</v>
      </c>
      <c r="G2261" s="17" t="s">
        <v>161</v>
      </c>
      <c r="H2261" s="17" t="s">
        <v>41</v>
      </c>
      <c r="I2261" s="17" t="s">
        <v>32</v>
      </c>
      <c r="J2261" s="18">
        <v>3</v>
      </c>
      <c r="K2261" s="19">
        <v>37</v>
      </c>
      <c r="L2261" s="19">
        <v>77</v>
      </c>
      <c r="M2261" s="20">
        <v>0.1</v>
      </c>
      <c r="N2261" s="21">
        <v>2</v>
      </c>
      <c r="O2261" s="21">
        <v>1</v>
      </c>
      <c r="P2261" s="22">
        <v>0</v>
      </c>
      <c r="Q2261" s="23">
        <v>0</v>
      </c>
      <c r="R2261" s="23">
        <v>0</v>
      </c>
      <c r="S2261" s="24">
        <v>0</v>
      </c>
      <c r="T2261" s="25">
        <v>0</v>
      </c>
      <c r="U2261" s="25">
        <v>0</v>
      </c>
      <c r="V2261" s="18">
        <v>3.1</v>
      </c>
      <c r="W2261" s="19">
        <v>39</v>
      </c>
      <c r="X2261" s="19">
        <v>78</v>
      </c>
    </row>
    <row r="2262" spans="1:24" x14ac:dyDescent="0.2">
      <c r="A2262" s="15">
        <v>2022</v>
      </c>
      <c r="B2262" s="16">
        <v>59795</v>
      </c>
      <c r="C2262" s="17" t="s">
        <v>1535</v>
      </c>
      <c r="D2262" s="15" t="s">
        <v>39</v>
      </c>
      <c r="E2262" s="17" t="s">
        <v>40</v>
      </c>
      <c r="F2262" s="15" t="s">
        <v>25</v>
      </c>
      <c r="G2262" s="17" t="s">
        <v>44</v>
      </c>
      <c r="H2262" s="17" t="s">
        <v>41</v>
      </c>
      <c r="I2262" s="17" t="s">
        <v>32</v>
      </c>
      <c r="J2262" s="18">
        <v>6.4</v>
      </c>
      <c r="K2262" s="19">
        <v>99</v>
      </c>
      <c r="L2262" s="19">
        <v>89</v>
      </c>
      <c r="M2262" s="20">
        <v>0.6</v>
      </c>
      <c r="N2262" s="21">
        <v>5</v>
      </c>
      <c r="O2262" s="21">
        <v>12</v>
      </c>
      <c r="P2262" s="22">
        <v>0</v>
      </c>
      <c r="Q2262" s="23">
        <v>0</v>
      </c>
      <c r="R2262" s="23">
        <v>0</v>
      </c>
      <c r="S2262" s="24">
        <v>0</v>
      </c>
      <c r="T2262" s="25">
        <v>0</v>
      </c>
      <c r="U2262" s="25">
        <v>0</v>
      </c>
      <c r="V2262" s="18">
        <v>7</v>
      </c>
      <c r="W2262" s="19">
        <v>104</v>
      </c>
      <c r="X2262" s="19">
        <v>101</v>
      </c>
    </row>
    <row r="2263" spans="1:24" x14ac:dyDescent="0.2">
      <c r="A2263" s="15">
        <v>2022</v>
      </c>
      <c r="B2263" s="16">
        <v>59796</v>
      </c>
      <c r="C2263" s="17" t="s">
        <v>1536</v>
      </c>
      <c r="D2263" s="15" t="s">
        <v>39</v>
      </c>
      <c r="E2263" s="17" t="s">
        <v>40</v>
      </c>
      <c r="F2263" s="15" t="s">
        <v>25</v>
      </c>
      <c r="G2263" s="17" t="s">
        <v>42</v>
      </c>
      <c r="H2263" s="17" t="s">
        <v>41</v>
      </c>
      <c r="I2263" s="17" t="s">
        <v>43</v>
      </c>
      <c r="J2263" s="18">
        <v>6.2</v>
      </c>
      <c r="K2263" s="19">
        <v>92</v>
      </c>
      <c r="L2263" s="19">
        <v>162</v>
      </c>
      <c r="M2263" s="20">
        <v>2.4</v>
      </c>
      <c r="N2263" s="21">
        <v>17</v>
      </c>
      <c r="O2263" s="21">
        <v>10</v>
      </c>
      <c r="P2263" s="22">
        <v>0</v>
      </c>
      <c r="Q2263" s="23">
        <v>0</v>
      </c>
      <c r="R2263" s="23">
        <v>0</v>
      </c>
      <c r="S2263" s="24">
        <v>0</v>
      </c>
      <c r="T2263" s="25">
        <v>0</v>
      </c>
      <c r="U2263" s="25">
        <v>0</v>
      </c>
      <c r="V2263" s="18">
        <v>8.6</v>
      </c>
      <c r="W2263" s="19">
        <v>109</v>
      </c>
      <c r="X2263" s="19">
        <v>172</v>
      </c>
    </row>
    <row r="2264" spans="1:24" x14ac:dyDescent="0.2">
      <c r="A2264" s="15">
        <v>2022</v>
      </c>
      <c r="B2264" s="16">
        <v>59797</v>
      </c>
      <c r="C2264" s="17" t="s">
        <v>1537</v>
      </c>
      <c r="D2264" s="15" t="s">
        <v>39</v>
      </c>
      <c r="E2264" s="17" t="s">
        <v>40</v>
      </c>
      <c r="F2264" s="15" t="s">
        <v>25</v>
      </c>
      <c r="G2264" s="17" t="s">
        <v>510</v>
      </c>
      <c r="H2264" s="17" t="s">
        <v>41</v>
      </c>
      <c r="I2264" s="17" t="s">
        <v>32</v>
      </c>
      <c r="J2264" s="18">
        <v>591.5</v>
      </c>
      <c r="K2264" s="19">
        <v>4310</v>
      </c>
      <c r="L2264" s="19">
        <v>528</v>
      </c>
      <c r="M2264" s="20">
        <v>0</v>
      </c>
      <c r="N2264" s="21">
        <v>0</v>
      </c>
      <c r="O2264" s="21">
        <v>0</v>
      </c>
      <c r="P2264" s="22">
        <v>0</v>
      </c>
      <c r="Q2264" s="23">
        <v>0</v>
      </c>
      <c r="R2264" s="23">
        <v>0</v>
      </c>
      <c r="S2264" s="24">
        <v>0</v>
      </c>
      <c r="T2264" s="25">
        <v>0</v>
      </c>
      <c r="U2264" s="25">
        <v>0</v>
      </c>
      <c r="V2264" s="18">
        <v>591.5</v>
      </c>
      <c r="W2264" s="19">
        <v>4310</v>
      </c>
      <c r="X2264" s="19">
        <v>528</v>
      </c>
    </row>
    <row r="2265" spans="1:24" x14ac:dyDescent="0.2">
      <c r="A2265" s="15">
        <v>2022</v>
      </c>
      <c r="B2265" s="16">
        <v>59797</v>
      </c>
      <c r="C2265" s="17" t="s">
        <v>1537</v>
      </c>
      <c r="D2265" s="15" t="s">
        <v>39</v>
      </c>
      <c r="E2265" s="17" t="s">
        <v>40</v>
      </c>
      <c r="F2265" s="15" t="s">
        <v>25</v>
      </c>
      <c r="G2265" s="17" t="s">
        <v>160</v>
      </c>
      <c r="H2265" s="17" t="s">
        <v>41</v>
      </c>
      <c r="I2265" s="17" t="s">
        <v>32</v>
      </c>
      <c r="J2265" s="18">
        <v>526.79999999999995</v>
      </c>
      <c r="K2265" s="19">
        <v>4240</v>
      </c>
      <c r="L2265" s="19">
        <v>435</v>
      </c>
      <c r="M2265" s="20">
        <v>0</v>
      </c>
      <c r="N2265" s="21">
        <v>0</v>
      </c>
      <c r="O2265" s="21">
        <v>0</v>
      </c>
      <c r="P2265" s="22">
        <v>0</v>
      </c>
      <c r="Q2265" s="23">
        <v>0</v>
      </c>
      <c r="R2265" s="23">
        <v>0</v>
      </c>
      <c r="S2265" s="24">
        <v>0</v>
      </c>
      <c r="T2265" s="25">
        <v>0</v>
      </c>
      <c r="U2265" s="25">
        <v>0</v>
      </c>
      <c r="V2265" s="18">
        <v>526.79999999999995</v>
      </c>
      <c r="W2265" s="19">
        <v>4240</v>
      </c>
      <c r="X2265" s="19">
        <v>435</v>
      </c>
    </row>
    <row r="2266" spans="1:24" x14ac:dyDescent="0.2">
      <c r="A2266" s="15">
        <v>2022</v>
      </c>
      <c r="B2266" s="16">
        <v>59797</v>
      </c>
      <c r="C2266" s="17" t="s">
        <v>1537</v>
      </c>
      <c r="D2266" s="15" t="s">
        <v>39</v>
      </c>
      <c r="E2266" s="17" t="s">
        <v>40</v>
      </c>
      <c r="F2266" s="15" t="s">
        <v>25</v>
      </c>
      <c r="G2266" s="17" t="s">
        <v>124</v>
      </c>
      <c r="H2266" s="17" t="s">
        <v>41</v>
      </c>
      <c r="I2266" s="17" t="s">
        <v>32</v>
      </c>
      <c r="J2266" s="18">
        <v>901.7</v>
      </c>
      <c r="K2266" s="19">
        <v>7058</v>
      </c>
      <c r="L2266" s="19">
        <v>1023</v>
      </c>
      <c r="M2266" s="20">
        <v>0.2</v>
      </c>
      <c r="N2266" s="21">
        <v>2</v>
      </c>
      <c r="O2266" s="21">
        <v>1</v>
      </c>
      <c r="P2266" s="22">
        <v>0</v>
      </c>
      <c r="Q2266" s="23">
        <v>0</v>
      </c>
      <c r="R2266" s="23">
        <v>0</v>
      </c>
      <c r="S2266" s="24">
        <v>0</v>
      </c>
      <c r="T2266" s="25">
        <v>0</v>
      </c>
      <c r="U2266" s="25">
        <v>0</v>
      </c>
      <c r="V2266" s="18">
        <v>901.9</v>
      </c>
      <c r="W2266" s="19">
        <v>7060</v>
      </c>
      <c r="X2266" s="19">
        <v>1024</v>
      </c>
    </row>
    <row r="2267" spans="1:24" x14ac:dyDescent="0.2">
      <c r="A2267" s="15">
        <v>2022</v>
      </c>
      <c r="B2267" s="16">
        <v>59797</v>
      </c>
      <c r="C2267" s="17" t="s">
        <v>1537</v>
      </c>
      <c r="D2267" s="15" t="s">
        <v>39</v>
      </c>
      <c r="E2267" s="17" t="s">
        <v>40</v>
      </c>
      <c r="F2267" s="15" t="s">
        <v>25</v>
      </c>
      <c r="G2267" s="17" t="s">
        <v>30</v>
      </c>
      <c r="H2267" s="17" t="s">
        <v>41</v>
      </c>
      <c r="I2267" s="17" t="s">
        <v>32</v>
      </c>
      <c r="J2267" s="18">
        <v>2202.4</v>
      </c>
      <c r="K2267" s="19">
        <v>15570</v>
      </c>
      <c r="L2267" s="19">
        <v>2046</v>
      </c>
      <c r="M2267" s="20">
        <v>0</v>
      </c>
      <c r="N2267" s="21">
        <v>0</v>
      </c>
      <c r="O2267" s="21">
        <v>0</v>
      </c>
      <c r="P2267" s="22">
        <v>0</v>
      </c>
      <c r="Q2267" s="23">
        <v>0</v>
      </c>
      <c r="R2267" s="23">
        <v>0</v>
      </c>
      <c r="S2267" s="24">
        <v>0</v>
      </c>
      <c r="T2267" s="25">
        <v>0</v>
      </c>
      <c r="U2267" s="25">
        <v>0</v>
      </c>
      <c r="V2267" s="18">
        <v>2202.4</v>
      </c>
      <c r="W2267" s="19">
        <v>15570</v>
      </c>
      <c r="X2267" s="19">
        <v>2046</v>
      </c>
    </row>
    <row r="2268" spans="1:24" x14ac:dyDescent="0.2">
      <c r="A2268" s="15">
        <v>2022</v>
      </c>
      <c r="B2268" s="16">
        <v>59797</v>
      </c>
      <c r="C2268" s="17" t="s">
        <v>1537</v>
      </c>
      <c r="D2268" s="15" t="s">
        <v>39</v>
      </c>
      <c r="E2268" s="17" t="s">
        <v>40</v>
      </c>
      <c r="F2268" s="15" t="s">
        <v>25</v>
      </c>
      <c r="G2268" s="17" t="s">
        <v>122</v>
      </c>
      <c r="H2268" s="17" t="s">
        <v>41</v>
      </c>
      <c r="I2268" s="17" t="s">
        <v>32</v>
      </c>
      <c r="J2268" s="18">
        <v>206.7</v>
      </c>
      <c r="K2268" s="19">
        <v>1322</v>
      </c>
      <c r="L2268" s="19">
        <v>183</v>
      </c>
      <c r="M2268" s="20">
        <v>0</v>
      </c>
      <c r="N2268" s="21">
        <v>0</v>
      </c>
      <c r="O2268" s="21">
        <v>0</v>
      </c>
      <c r="P2268" s="22">
        <v>0</v>
      </c>
      <c r="Q2268" s="23">
        <v>0</v>
      </c>
      <c r="R2268" s="23">
        <v>0</v>
      </c>
      <c r="S2268" s="24">
        <v>0</v>
      </c>
      <c r="T2268" s="25">
        <v>0</v>
      </c>
      <c r="U2268" s="25">
        <v>0</v>
      </c>
      <c r="V2268" s="18">
        <v>206.7</v>
      </c>
      <c r="W2268" s="19">
        <v>1322</v>
      </c>
      <c r="X2268" s="19">
        <v>183</v>
      </c>
    </row>
    <row r="2269" spans="1:24" x14ac:dyDescent="0.2">
      <c r="A2269" s="15">
        <v>2022</v>
      </c>
      <c r="B2269" s="16">
        <v>59797</v>
      </c>
      <c r="C2269" s="17" t="s">
        <v>1537</v>
      </c>
      <c r="D2269" s="15" t="s">
        <v>39</v>
      </c>
      <c r="E2269" s="17" t="s">
        <v>40</v>
      </c>
      <c r="F2269" s="15" t="s">
        <v>25</v>
      </c>
      <c r="G2269" s="17" t="s">
        <v>161</v>
      </c>
      <c r="H2269" s="17" t="s">
        <v>41</v>
      </c>
      <c r="I2269" s="17" t="s">
        <v>32</v>
      </c>
      <c r="J2269" s="18">
        <v>2683.3</v>
      </c>
      <c r="K2269" s="19">
        <v>18219</v>
      </c>
      <c r="L2269" s="19">
        <v>2072</v>
      </c>
      <c r="M2269" s="20">
        <v>0</v>
      </c>
      <c r="N2269" s="21">
        <v>0</v>
      </c>
      <c r="O2269" s="21">
        <v>0</v>
      </c>
      <c r="P2269" s="22">
        <v>0</v>
      </c>
      <c r="Q2269" s="23">
        <v>0</v>
      </c>
      <c r="R2269" s="23">
        <v>0</v>
      </c>
      <c r="S2269" s="24">
        <v>0</v>
      </c>
      <c r="T2269" s="25">
        <v>0</v>
      </c>
      <c r="U2269" s="25">
        <v>0</v>
      </c>
      <c r="V2269" s="18">
        <v>2683.3</v>
      </c>
      <c r="W2269" s="19">
        <v>18219</v>
      </c>
      <c r="X2269" s="19">
        <v>2072</v>
      </c>
    </row>
    <row r="2270" spans="1:24" x14ac:dyDescent="0.2">
      <c r="A2270" s="15">
        <v>2022</v>
      </c>
      <c r="B2270" s="16">
        <v>59797</v>
      </c>
      <c r="C2270" s="17" t="s">
        <v>1537</v>
      </c>
      <c r="D2270" s="15" t="s">
        <v>39</v>
      </c>
      <c r="E2270" s="17" t="s">
        <v>40</v>
      </c>
      <c r="F2270" s="15" t="s">
        <v>25</v>
      </c>
      <c r="G2270" s="17" t="s">
        <v>44</v>
      </c>
      <c r="H2270" s="17" t="s">
        <v>41</v>
      </c>
      <c r="I2270" s="17" t="s">
        <v>32</v>
      </c>
      <c r="J2270" s="18">
        <v>14293.4</v>
      </c>
      <c r="K2270" s="19">
        <v>117040</v>
      </c>
      <c r="L2270" s="19">
        <v>12519</v>
      </c>
      <c r="M2270" s="20">
        <v>182.6</v>
      </c>
      <c r="N2270" s="21">
        <v>1646</v>
      </c>
      <c r="O2270" s="21">
        <v>47</v>
      </c>
      <c r="P2270" s="22" t="s">
        <v>37</v>
      </c>
      <c r="Q2270" s="23" t="s">
        <v>37</v>
      </c>
      <c r="R2270" s="23" t="s">
        <v>37</v>
      </c>
      <c r="S2270" s="24" t="s">
        <v>37</v>
      </c>
      <c r="T2270" s="25" t="s">
        <v>37</v>
      </c>
      <c r="U2270" s="25" t="s">
        <v>37</v>
      </c>
      <c r="V2270" s="18">
        <v>14476</v>
      </c>
      <c r="W2270" s="19">
        <v>118686</v>
      </c>
      <c r="X2270" s="19">
        <v>12566</v>
      </c>
    </row>
    <row r="2271" spans="1:24" x14ac:dyDescent="0.2">
      <c r="A2271" s="15">
        <v>2022</v>
      </c>
      <c r="B2271" s="16">
        <v>59799</v>
      </c>
      <c r="C2271" s="17" t="s">
        <v>1538</v>
      </c>
      <c r="D2271" s="15" t="s">
        <v>39</v>
      </c>
      <c r="E2271" s="17" t="s">
        <v>40</v>
      </c>
      <c r="F2271" s="15" t="s">
        <v>25</v>
      </c>
      <c r="G2271" s="17" t="s">
        <v>124</v>
      </c>
      <c r="H2271" s="17" t="s">
        <v>41</v>
      </c>
      <c r="I2271" s="17" t="s">
        <v>32</v>
      </c>
      <c r="J2271" s="18">
        <v>974.6</v>
      </c>
      <c r="K2271" s="19">
        <v>8361</v>
      </c>
      <c r="L2271" s="19">
        <v>940</v>
      </c>
      <c r="M2271" s="20">
        <v>3461.3</v>
      </c>
      <c r="N2271" s="21">
        <v>24024</v>
      </c>
      <c r="O2271" s="21">
        <v>1042</v>
      </c>
      <c r="P2271" s="22">
        <v>0</v>
      </c>
      <c r="Q2271" s="23">
        <v>0</v>
      </c>
      <c r="R2271" s="23">
        <v>0</v>
      </c>
      <c r="S2271" s="24">
        <v>0</v>
      </c>
      <c r="T2271" s="25">
        <v>0</v>
      </c>
      <c r="U2271" s="25">
        <v>0</v>
      </c>
      <c r="V2271" s="18">
        <v>4435.8999999999996</v>
      </c>
      <c r="W2271" s="19">
        <v>32385</v>
      </c>
      <c r="X2271" s="19">
        <v>1982</v>
      </c>
    </row>
    <row r="2272" spans="1:24" x14ac:dyDescent="0.2">
      <c r="A2272" s="15">
        <v>2022</v>
      </c>
      <c r="B2272" s="16">
        <v>59799</v>
      </c>
      <c r="C2272" s="17" t="s">
        <v>1538</v>
      </c>
      <c r="D2272" s="15" t="s">
        <v>39</v>
      </c>
      <c r="E2272" s="17" t="s">
        <v>40</v>
      </c>
      <c r="F2272" s="15" t="s">
        <v>25</v>
      </c>
      <c r="G2272" s="17" t="s">
        <v>203</v>
      </c>
      <c r="H2272" s="17" t="s">
        <v>41</v>
      </c>
      <c r="I2272" s="17" t="s">
        <v>136</v>
      </c>
      <c r="J2272" s="18">
        <v>3.5</v>
      </c>
      <c r="K2272" s="19">
        <v>16</v>
      </c>
      <c r="L2272" s="19">
        <v>2</v>
      </c>
      <c r="M2272" s="20">
        <v>124.1</v>
      </c>
      <c r="N2272" s="21">
        <v>664</v>
      </c>
      <c r="O2272" s="21">
        <v>10</v>
      </c>
      <c r="P2272" s="22">
        <v>0</v>
      </c>
      <c r="Q2272" s="23">
        <v>0</v>
      </c>
      <c r="R2272" s="23">
        <v>0</v>
      </c>
      <c r="S2272" s="24">
        <v>0</v>
      </c>
      <c r="T2272" s="25">
        <v>0</v>
      </c>
      <c r="U2272" s="25">
        <v>0</v>
      </c>
      <c r="V2272" s="18">
        <v>127.6</v>
      </c>
      <c r="W2272" s="19">
        <v>680</v>
      </c>
      <c r="X2272" s="19">
        <v>12</v>
      </c>
    </row>
    <row r="2273" spans="1:24" x14ac:dyDescent="0.2">
      <c r="A2273" s="15">
        <v>2022</v>
      </c>
      <c r="B2273" s="16">
        <v>59799</v>
      </c>
      <c r="C2273" s="17" t="s">
        <v>1538</v>
      </c>
      <c r="D2273" s="15" t="s">
        <v>39</v>
      </c>
      <c r="E2273" s="17" t="s">
        <v>40</v>
      </c>
      <c r="F2273" s="15" t="s">
        <v>25</v>
      </c>
      <c r="G2273" s="17" t="s">
        <v>30</v>
      </c>
      <c r="H2273" s="17" t="s">
        <v>41</v>
      </c>
      <c r="I2273" s="17" t="s">
        <v>32</v>
      </c>
      <c r="J2273" s="18">
        <v>2117.1999999999998</v>
      </c>
      <c r="K2273" s="19">
        <v>12065</v>
      </c>
      <c r="L2273" s="19">
        <v>888</v>
      </c>
      <c r="M2273" s="20">
        <v>9569.1</v>
      </c>
      <c r="N2273" s="21">
        <v>65490</v>
      </c>
      <c r="O2273" s="21">
        <v>1273</v>
      </c>
      <c r="P2273" s="22">
        <v>0</v>
      </c>
      <c r="Q2273" s="23">
        <v>0</v>
      </c>
      <c r="R2273" s="23">
        <v>0</v>
      </c>
      <c r="S2273" s="24">
        <v>0</v>
      </c>
      <c r="T2273" s="25">
        <v>0</v>
      </c>
      <c r="U2273" s="25">
        <v>0</v>
      </c>
      <c r="V2273" s="18">
        <v>11686.3</v>
      </c>
      <c r="W2273" s="19">
        <v>77555</v>
      </c>
      <c r="X2273" s="19">
        <v>2161</v>
      </c>
    </row>
    <row r="2274" spans="1:24" x14ac:dyDescent="0.2">
      <c r="A2274" s="15">
        <v>2022</v>
      </c>
      <c r="B2274" s="16">
        <v>59799</v>
      </c>
      <c r="C2274" s="17" t="s">
        <v>1538</v>
      </c>
      <c r="D2274" s="15" t="s">
        <v>39</v>
      </c>
      <c r="E2274" s="17" t="s">
        <v>40</v>
      </c>
      <c r="F2274" s="15" t="s">
        <v>25</v>
      </c>
      <c r="G2274" s="17" t="s">
        <v>122</v>
      </c>
      <c r="H2274" s="17" t="s">
        <v>41</v>
      </c>
      <c r="I2274" s="17" t="s">
        <v>32</v>
      </c>
      <c r="J2274" s="18">
        <v>3870.3</v>
      </c>
      <c r="K2274" s="19">
        <v>19719</v>
      </c>
      <c r="L2274" s="19">
        <v>1954</v>
      </c>
      <c r="M2274" s="20">
        <v>16566.5</v>
      </c>
      <c r="N2274" s="21">
        <v>89790</v>
      </c>
      <c r="O2274" s="21">
        <v>3649</v>
      </c>
      <c r="P2274" s="22">
        <v>0</v>
      </c>
      <c r="Q2274" s="23">
        <v>0</v>
      </c>
      <c r="R2274" s="23">
        <v>0</v>
      </c>
      <c r="S2274" s="24">
        <v>0</v>
      </c>
      <c r="T2274" s="25">
        <v>0</v>
      </c>
      <c r="U2274" s="25">
        <v>0</v>
      </c>
      <c r="V2274" s="18">
        <v>20436.8</v>
      </c>
      <c r="W2274" s="19">
        <v>109509</v>
      </c>
      <c r="X2274" s="19">
        <v>5603</v>
      </c>
    </row>
    <row r="2275" spans="1:24" x14ac:dyDescent="0.2">
      <c r="A2275" s="15">
        <v>2022</v>
      </c>
      <c r="B2275" s="16">
        <v>59799</v>
      </c>
      <c r="C2275" s="17" t="s">
        <v>1538</v>
      </c>
      <c r="D2275" s="15" t="s">
        <v>39</v>
      </c>
      <c r="E2275" s="17" t="s">
        <v>40</v>
      </c>
      <c r="F2275" s="15" t="s">
        <v>25</v>
      </c>
      <c r="G2275" s="17" t="s">
        <v>42</v>
      </c>
      <c r="H2275" s="17" t="s">
        <v>41</v>
      </c>
      <c r="I2275" s="17" t="s">
        <v>43</v>
      </c>
      <c r="J2275" s="18">
        <v>17583.400000000001</v>
      </c>
      <c r="K2275" s="19">
        <v>111004</v>
      </c>
      <c r="L2275" s="19">
        <v>11742</v>
      </c>
      <c r="M2275" s="20">
        <v>43425.4</v>
      </c>
      <c r="N2275" s="21">
        <v>293459</v>
      </c>
      <c r="O2275" s="21">
        <v>12190</v>
      </c>
      <c r="P2275" s="22">
        <v>0</v>
      </c>
      <c r="Q2275" s="23">
        <v>0</v>
      </c>
      <c r="R2275" s="23">
        <v>0</v>
      </c>
      <c r="S2275" s="24">
        <v>0</v>
      </c>
      <c r="T2275" s="25">
        <v>0</v>
      </c>
      <c r="U2275" s="25">
        <v>0</v>
      </c>
      <c r="V2275" s="18">
        <v>61008.800000000003</v>
      </c>
      <c r="W2275" s="19">
        <v>404463</v>
      </c>
      <c r="X2275" s="19">
        <v>23932</v>
      </c>
    </row>
    <row r="2276" spans="1:24" x14ac:dyDescent="0.2">
      <c r="A2276" s="15">
        <v>2022</v>
      </c>
      <c r="B2276" s="16">
        <v>59799</v>
      </c>
      <c r="C2276" s="17" t="s">
        <v>1538</v>
      </c>
      <c r="D2276" s="15" t="s">
        <v>39</v>
      </c>
      <c r="E2276" s="17" t="s">
        <v>40</v>
      </c>
      <c r="F2276" s="15" t="s">
        <v>25</v>
      </c>
      <c r="G2276" s="17" t="s">
        <v>161</v>
      </c>
      <c r="H2276" s="17" t="s">
        <v>41</v>
      </c>
      <c r="I2276" s="17" t="s">
        <v>32</v>
      </c>
      <c r="J2276" s="18">
        <v>9580.1</v>
      </c>
      <c r="K2276" s="19">
        <v>70493</v>
      </c>
      <c r="L2276" s="19">
        <v>5710</v>
      </c>
      <c r="M2276" s="20">
        <v>24425.200000000001</v>
      </c>
      <c r="N2276" s="21">
        <v>188821</v>
      </c>
      <c r="O2276" s="21">
        <v>8059</v>
      </c>
      <c r="P2276" s="22">
        <v>0</v>
      </c>
      <c r="Q2276" s="23">
        <v>0</v>
      </c>
      <c r="R2276" s="23">
        <v>0</v>
      </c>
      <c r="S2276" s="24">
        <v>0</v>
      </c>
      <c r="T2276" s="25">
        <v>0</v>
      </c>
      <c r="U2276" s="25">
        <v>0</v>
      </c>
      <c r="V2276" s="18">
        <v>34005.300000000003</v>
      </c>
      <c r="W2276" s="19">
        <v>259314</v>
      </c>
      <c r="X2276" s="19">
        <v>13769</v>
      </c>
    </row>
    <row r="2277" spans="1:24" x14ac:dyDescent="0.2">
      <c r="A2277" s="15">
        <v>2022</v>
      </c>
      <c r="B2277" s="16">
        <v>59799</v>
      </c>
      <c r="C2277" s="17" t="s">
        <v>1538</v>
      </c>
      <c r="D2277" s="15" t="s">
        <v>39</v>
      </c>
      <c r="E2277" s="17" t="s">
        <v>40</v>
      </c>
      <c r="F2277" s="15" t="s">
        <v>25</v>
      </c>
      <c r="G2277" s="17" t="s">
        <v>44</v>
      </c>
      <c r="H2277" s="17" t="s">
        <v>41</v>
      </c>
      <c r="I2277" s="17" t="s">
        <v>32</v>
      </c>
      <c r="J2277" s="18">
        <v>29435.1</v>
      </c>
      <c r="K2277" s="19">
        <v>192079</v>
      </c>
      <c r="L2277" s="19">
        <v>16674</v>
      </c>
      <c r="M2277" s="20">
        <v>59311.4</v>
      </c>
      <c r="N2277" s="21">
        <v>381400</v>
      </c>
      <c r="O2277" s="21">
        <v>19508</v>
      </c>
      <c r="P2277" s="22">
        <v>0</v>
      </c>
      <c r="Q2277" s="23">
        <v>0</v>
      </c>
      <c r="R2277" s="23">
        <v>0</v>
      </c>
      <c r="S2277" s="24">
        <v>0</v>
      </c>
      <c r="T2277" s="25">
        <v>0</v>
      </c>
      <c r="U2277" s="25" t="s">
        <v>37</v>
      </c>
      <c r="V2277" s="18">
        <v>88746.5</v>
      </c>
      <c r="W2277" s="19">
        <v>573479</v>
      </c>
      <c r="X2277" s="19">
        <v>36182</v>
      </c>
    </row>
    <row r="2278" spans="1:24" x14ac:dyDescent="0.2">
      <c r="A2278" s="15">
        <v>2022</v>
      </c>
      <c r="B2278" s="16">
        <v>59801</v>
      </c>
      <c r="C2278" s="17" t="s">
        <v>1539</v>
      </c>
      <c r="D2278" s="15" t="s">
        <v>39</v>
      </c>
      <c r="E2278" s="17" t="s">
        <v>40</v>
      </c>
      <c r="F2278" s="15" t="s">
        <v>25</v>
      </c>
      <c r="G2278" s="17" t="s">
        <v>44</v>
      </c>
      <c r="H2278" s="17" t="s">
        <v>41</v>
      </c>
      <c r="I2278" s="17" t="s">
        <v>32</v>
      </c>
      <c r="J2278" s="18">
        <v>338.7</v>
      </c>
      <c r="K2278" s="19">
        <v>2828</v>
      </c>
      <c r="L2278" s="19">
        <v>430</v>
      </c>
      <c r="M2278" s="20">
        <v>0</v>
      </c>
      <c r="N2278" s="21">
        <v>0</v>
      </c>
      <c r="O2278" s="21">
        <v>0</v>
      </c>
      <c r="P2278" s="22">
        <v>0</v>
      </c>
      <c r="Q2278" s="23">
        <v>0</v>
      </c>
      <c r="R2278" s="23">
        <v>0</v>
      </c>
      <c r="S2278" s="24">
        <v>0</v>
      </c>
      <c r="T2278" s="25">
        <v>0</v>
      </c>
      <c r="U2278" s="25">
        <v>0</v>
      </c>
      <c r="V2278" s="18">
        <v>338.7</v>
      </c>
      <c r="W2278" s="19">
        <v>2828</v>
      </c>
      <c r="X2278" s="19">
        <v>430</v>
      </c>
    </row>
    <row r="2279" spans="1:24" x14ac:dyDescent="0.2">
      <c r="A2279" s="15">
        <v>2022</v>
      </c>
      <c r="B2279" s="16">
        <v>59807</v>
      </c>
      <c r="C2279" s="17" t="s">
        <v>1540</v>
      </c>
      <c r="D2279" s="15" t="s">
        <v>39</v>
      </c>
      <c r="E2279" s="17" t="s">
        <v>40</v>
      </c>
      <c r="F2279" s="15" t="s">
        <v>25</v>
      </c>
      <c r="G2279" s="17" t="s">
        <v>160</v>
      </c>
      <c r="H2279" s="17" t="s">
        <v>41</v>
      </c>
      <c r="I2279" s="17" t="s">
        <v>32</v>
      </c>
      <c r="J2279" s="18">
        <v>2721.3</v>
      </c>
      <c r="K2279" s="19">
        <v>26820</v>
      </c>
      <c r="L2279" s="19">
        <v>3023</v>
      </c>
      <c r="M2279" s="20">
        <v>0</v>
      </c>
      <c r="N2279" s="21">
        <v>0</v>
      </c>
      <c r="O2279" s="21">
        <v>0</v>
      </c>
      <c r="P2279" s="22">
        <v>0</v>
      </c>
      <c r="Q2279" s="23">
        <v>0</v>
      </c>
      <c r="R2279" s="23">
        <v>0</v>
      </c>
      <c r="S2279" s="24">
        <v>0</v>
      </c>
      <c r="T2279" s="25">
        <v>0</v>
      </c>
      <c r="U2279" s="25">
        <v>0</v>
      </c>
      <c r="V2279" s="18">
        <v>2721.3</v>
      </c>
      <c r="W2279" s="19">
        <v>26820</v>
      </c>
      <c r="X2279" s="19">
        <v>3023</v>
      </c>
    </row>
    <row r="2280" spans="1:24" x14ac:dyDescent="0.2">
      <c r="A2280" s="15">
        <v>2022</v>
      </c>
      <c r="B2280" s="16">
        <v>59807</v>
      </c>
      <c r="C2280" s="17" t="s">
        <v>1540</v>
      </c>
      <c r="D2280" s="15" t="s">
        <v>39</v>
      </c>
      <c r="E2280" s="17" t="s">
        <v>40</v>
      </c>
      <c r="F2280" s="15" t="s">
        <v>25</v>
      </c>
      <c r="G2280" s="17" t="s">
        <v>124</v>
      </c>
      <c r="H2280" s="17" t="s">
        <v>41</v>
      </c>
      <c r="I2280" s="17" t="s">
        <v>32</v>
      </c>
      <c r="J2280" s="18">
        <v>2449.1999999999998</v>
      </c>
      <c r="K2280" s="19">
        <v>24697</v>
      </c>
      <c r="L2280" s="19">
        <v>4331</v>
      </c>
      <c r="M2280" s="20">
        <v>0</v>
      </c>
      <c r="N2280" s="21">
        <v>0</v>
      </c>
      <c r="O2280" s="21">
        <v>0</v>
      </c>
      <c r="P2280" s="22">
        <v>0</v>
      </c>
      <c r="Q2280" s="23">
        <v>0</v>
      </c>
      <c r="R2280" s="23">
        <v>0</v>
      </c>
      <c r="S2280" s="24">
        <v>0</v>
      </c>
      <c r="T2280" s="25">
        <v>0</v>
      </c>
      <c r="U2280" s="25">
        <v>0</v>
      </c>
      <c r="V2280" s="18">
        <v>2449.1999999999998</v>
      </c>
      <c r="W2280" s="19">
        <v>24697</v>
      </c>
      <c r="X2280" s="19">
        <v>4331</v>
      </c>
    </row>
    <row r="2281" spans="1:24" x14ac:dyDescent="0.2">
      <c r="A2281" s="15">
        <v>2022</v>
      </c>
      <c r="B2281" s="16">
        <v>59807</v>
      </c>
      <c r="C2281" s="17" t="s">
        <v>1540</v>
      </c>
      <c r="D2281" s="15" t="s">
        <v>39</v>
      </c>
      <c r="E2281" s="17" t="s">
        <v>40</v>
      </c>
      <c r="F2281" s="15" t="s">
        <v>25</v>
      </c>
      <c r="G2281" s="17" t="s">
        <v>124</v>
      </c>
      <c r="H2281" s="17" t="s">
        <v>41</v>
      </c>
      <c r="I2281" s="17" t="s">
        <v>36</v>
      </c>
      <c r="J2281" s="18">
        <v>1591.7</v>
      </c>
      <c r="K2281" s="19">
        <v>18968</v>
      </c>
      <c r="L2281" s="19">
        <v>2016</v>
      </c>
      <c r="M2281" s="20">
        <v>0</v>
      </c>
      <c r="N2281" s="21">
        <v>0</v>
      </c>
      <c r="O2281" s="21">
        <v>0</v>
      </c>
      <c r="P2281" s="22">
        <v>0</v>
      </c>
      <c r="Q2281" s="23">
        <v>0</v>
      </c>
      <c r="R2281" s="23">
        <v>0</v>
      </c>
      <c r="S2281" s="24">
        <v>0</v>
      </c>
      <c r="T2281" s="25">
        <v>0</v>
      </c>
      <c r="U2281" s="25">
        <v>0</v>
      </c>
      <c r="V2281" s="18">
        <v>1591.7</v>
      </c>
      <c r="W2281" s="19">
        <v>18968</v>
      </c>
      <c r="X2281" s="19">
        <v>2016</v>
      </c>
    </row>
    <row r="2282" spans="1:24" x14ac:dyDescent="0.2">
      <c r="A2282" s="15">
        <v>2022</v>
      </c>
      <c r="B2282" s="16">
        <v>59807</v>
      </c>
      <c r="C2282" s="17" t="s">
        <v>1540</v>
      </c>
      <c r="D2282" s="15" t="s">
        <v>39</v>
      </c>
      <c r="E2282" s="17" t="s">
        <v>40</v>
      </c>
      <c r="F2282" s="15" t="s">
        <v>25</v>
      </c>
      <c r="G2282" s="17" t="s">
        <v>30</v>
      </c>
      <c r="H2282" s="17" t="s">
        <v>41</v>
      </c>
      <c r="I2282" s="17" t="s">
        <v>32</v>
      </c>
      <c r="J2282" s="18">
        <v>2393.5</v>
      </c>
      <c r="K2282" s="19">
        <v>21547</v>
      </c>
      <c r="L2282" s="19">
        <v>2242</v>
      </c>
      <c r="M2282" s="20">
        <v>0</v>
      </c>
      <c r="N2282" s="21">
        <v>0</v>
      </c>
      <c r="O2282" s="21">
        <v>0</v>
      </c>
      <c r="P2282" s="22">
        <v>0</v>
      </c>
      <c r="Q2282" s="23">
        <v>0</v>
      </c>
      <c r="R2282" s="23">
        <v>0</v>
      </c>
      <c r="S2282" s="24">
        <v>0</v>
      </c>
      <c r="T2282" s="25">
        <v>0</v>
      </c>
      <c r="U2282" s="25">
        <v>0</v>
      </c>
      <c r="V2282" s="18">
        <v>2393.5</v>
      </c>
      <c r="W2282" s="19">
        <v>21547</v>
      </c>
      <c r="X2282" s="19">
        <v>2242</v>
      </c>
    </row>
    <row r="2283" spans="1:24" x14ac:dyDescent="0.2">
      <c r="A2283" s="15">
        <v>2022</v>
      </c>
      <c r="B2283" s="16">
        <v>59807</v>
      </c>
      <c r="C2283" s="17" t="s">
        <v>1540</v>
      </c>
      <c r="D2283" s="15" t="s">
        <v>39</v>
      </c>
      <c r="E2283" s="17" t="s">
        <v>40</v>
      </c>
      <c r="F2283" s="15" t="s">
        <v>25</v>
      </c>
      <c r="G2283" s="17" t="s">
        <v>122</v>
      </c>
      <c r="H2283" s="17" t="s">
        <v>41</v>
      </c>
      <c r="I2283" s="17" t="s">
        <v>32</v>
      </c>
      <c r="J2283" s="18">
        <v>1691.5</v>
      </c>
      <c r="K2283" s="19">
        <v>11793</v>
      </c>
      <c r="L2283" s="19">
        <v>1746</v>
      </c>
      <c r="M2283" s="20">
        <v>0</v>
      </c>
      <c r="N2283" s="21">
        <v>0</v>
      </c>
      <c r="O2283" s="21">
        <v>0</v>
      </c>
      <c r="P2283" s="22">
        <v>0</v>
      </c>
      <c r="Q2283" s="23">
        <v>0</v>
      </c>
      <c r="R2283" s="23">
        <v>0</v>
      </c>
      <c r="S2283" s="24">
        <v>0</v>
      </c>
      <c r="T2283" s="25">
        <v>0</v>
      </c>
      <c r="U2283" s="25">
        <v>0</v>
      </c>
      <c r="V2283" s="18">
        <v>1691.5</v>
      </c>
      <c r="W2283" s="19">
        <v>11793</v>
      </c>
      <c r="X2283" s="19">
        <v>1746</v>
      </c>
    </row>
    <row r="2284" spans="1:24" x14ac:dyDescent="0.2">
      <c r="A2284" s="15">
        <v>2022</v>
      </c>
      <c r="B2284" s="16">
        <v>59807</v>
      </c>
      <c r="C2284" s="17" t="s">
        <v>1540</v>
      </c>
      <c r="D2284" s="15" t="s">
        <v>39</v>
      </c>
      <c r="E2284" s="17" t="s">
        <v>40</v>
      </c>
      <c r="F2284" s="15" t="s">
        <v>25</v>
      </c>
      <c r="G2284" s="17" t="s">
        <v>161</v>
      </c>
      <c r="H2284" s="17" t="s">
        <v>41</v>
      </c>
      <c r="I2284" s="17" t="s">
        <v>32</v>
      </c>
      <c r="J2284" s="18">
        <v>4055.8</v>
      </c>
      <c r="K2284" s="19">
        <v>41670</v>
      </c>
      <c r="L2284" s="19">
        <v>4583</v>
      </c>
      <c r="M2284" s="20">
        <v>8.4</v>
      </c>
      <c r="N2284" s="21">
        <v>104</v>
      </c>
      <c r="O2284" s="21">
        <v>7</v>
      </c>
      <c r="P2284" s="22" t="s">
        <v>37</v>
      </c>
      <c r="Q2284" s="23" t="s">
        <v>37</v>
      </c>
      <c r="R2284" s="23" t="s">
        <v>37</v>
      </c>
      <c r="S2284" s="24" t="s">
        <v>37</v>
      </c>
      <c r="T2284" s="25" t="s">
        <v>37</v>
      </c>
      <c r="U2284" s="25" t="s">
        <v>37</v>
      </c>
      <c r="V2284" s="18">
        <v>4064.2</v>
      </c>
      <c r="W2284" s="19">
        <v>41774</v>
      </c>
      <c r="X2284" s="19">
        <v>4590</v>
      </c>
    </row>
    <row r="2285" spans="1:24" x14ac:dyDescent="0.2">
      <c r="A2285" s="15">
        <v>2022</v>
      </c>
      <c r="B2285" s="16">
        <v>59807</v>
      </c>
      <c r="C2285" s="17" t="s">
        <v>1540</v>
      </c>
      <c r="D2285" s="15" t="s">
        <v>39</v>
      </c>
      <c r="E2285" s="17" t="s">
        <v>40</v>
      </c>
      <c r="F2285" s="15" t="s">
        <v>25</v>
      </c>
      <c r="G2285" s="17" t="s">
        <v>44</v>
      </c>
      <c r="H2285" s="17" t="s">
        <v>41</v>
      </c>
      <c r="I2285" s="17" t="s">
        <v>32</v>
      </c>
      <c r="J2285" s="18">
        <v>3676.6</v>
      </c>
      <c r="K2285" s="19">
        <v>32436</v>
      </c>
      <c r="L2285" s="19">
        <v>4051</v>
      </c>
      <c r="M2285" s="20">
        <v>0</v>
      </c>
      <c r="N2285" s="21">
        <v>0</v>
      </c>
      <c r="O2285" s="21">
        <v>0</v>
      </c>
      <c r="P2285" s="22">
        <v>0</v>
      </c>
      <c r="Q2285" s="23">
        <v>0</v>
      </c>
      <c r="R2285" s="23">
        <v>0</v>
      </c>
      <c r="S2285" s="24">
        <v>0</v>
      </c>
      <c r="T2285" s="25">
        <v>0</v>
      </c>
      <c r="U2285" s="25">
        <v>0</v>
      </c>
      <c r="V2285" s="18">
        <v>3676.6</v>
      </c>
      <c r="W2285" s="19">
        <v>32436</v>
      </c>
      <c r="X2285" s="19">
        <v>4051</v>
      </c>
    </row>
    <row r="2286" spans="1:24" x14ac:dyDescent="0.2">
      <c r="A2286" s="15">
        <v>2022</v>
      </c>
      <c r="B2286" s="16">
        <v>59808</v>
      </c>
      <c r="C2286" s="17" t="s">
        <v>1541</v>
      </c>
      <c r="D2286" s="15" t="s">
        <v>39</v>
      </c>
      <c r="E2286" s="17" t="s">
        <v>40</v>
      </c>
      <c r="F2286" s="15" t="s">
        <v>25</v>
      </c>
      <c r="G2286" s="17" t="s">
        <v>201</v>
      </c>
      <c r="H2286" s="17" t="s">
        <v>41</v>
      </c>
      <c r="I2286" s="17" t="s">
        <v>136</v>
      </c>
      <c r="J2286" s="18">
        <v>0</v>
      </c>
      <c r="K2286" s="19">
        <v>0</v>
      </c>
      <c r="L2286" s="19">
        <v>0</v>
      </c>
      <c r="M2286" s="20">
        <v>13282.2</v>
      </c>
      <c r="N2286" s="21">
        <v>112660</v>
      </c>
      <c r="O2286" s="21">
        <v>820</v>
      </c>
      <c r="P2286" s="22">
        <v>896</v>
      </c>
      <c r="Q2286" s="23">
        <v>10877</v>
      </c>
      <c r="R2286" s="23">
        <v>18</v>
      </c>
      <c r="S2286" s="24">
        <v>0</v>
      </c>
      <c r="T2286" s="25">
        <v>0</v>
      </c>
      <c r="U2286" s="25">
        <v>0</v>
      </c>
      <c r="V2286" s="18">
        <v>14178.2</v>
      </c>
      <c r="W2286" s="19">
        <v>123537</v>
      </c>
      <c r="X2286" s="19">
        <v>838</v>
      </c>
    </row>
    <row r="2287" spans="1:24" x14ac:dyDescent="0.2">
      <c r="A2287" s="15">
        <v>2022</v>
      </c>
      <c r="B2287" s="16">
        <v>59808</v>
      </c>
      <c r="C2287" s="17" t="s">
        <v>1541</v>
      </c>
      <c r="D2287" s="15" t="s">
        <v>39</v>
      </c>
      <c r="E2287" s="17" t="s">
        <v>40</v>
      </c>
      <c r="F2287" s="15" t="s">
        <v>25</v>
      </c>
      <c r="G2287" s="17" t="s">
        <v>510</v>
      </c>
      <c r="H2287" s="17" t="s">
        <v>41</v>
      </c>
      <c r="I2287" s="17" t="s">
        <v>32</v>
      </c>
      <c r="J2287" s="18">
        <v>0</v>
      </c>
      <c r="K2287" s="19">
        <v>0</v>
      </c>
      <c r="L2287" s="19">
        <v>0</v>
      </c>
      <c r="M2287" s="20">
        <v>30044.3</v>
      </c>
      <c r="N2287" s="21">
        <v>272231</v>
      </c>
      <c r="O2287" s="21">
        <v>380</v>
      </c>
      <c r="P2287" s="22">
        <v>0</v>
      </c>
      <c r="Q2287" s="23">
        <v>0</v>
      </c>
      <c r="R2287" s="23">
        <v>0</v>
      </c>
      <c r="S2287" s="24">
        <v>0</v>
      </c>
      <c r="T2287" s="25">
        <v>0</v>
      </c>
      <c r="U2287" s="25">
        <v>0</v>
      </c>
      <c r="V2287" s="18">
        <v>30044.3</v>
      </c>
      <c r="W2287" s="19">
        <v>272231</v>
      </c>
      <c r="X2287" s="19">
        <v>380</v>
      </c>
    </row>
    <row r="2288" spans="1:24" x14ac:dyDescent="0.2">
      <c r="A2288" s="15">
        <v>2022</v>
      </c>
      <c r="B2288" s="16">
        <v>59808</v>
      </c>
      <c r="C2288" s="17" t="s">
        <v>1541</v>
      </c>
      <c r="D2288" s="15" t="s">
        <v>39</v>
      </c>
      <c r="E2288" s="17" t="s">
        <v>40</v>
      </c>
      <c r="F2288" s="15" t="s">
        <v>25</v>
      </c>
      <c r="G2288" s="17" t="s">
        <v>160</v>
      </c>
      <c r="H2288" s="17" t="s">
        <v>41</v>
      </c>
      <c r="I2288" s="17" t="s">
        <v>32</v>
      </c>
      <c r="J2288" s="18">
        <v>0</v>
      </c>
      <c r="K2288" s="19">
        <v>0</v>
      </c>
      <c r="L2288" s="19">
        <v>0</v>
      </c>
      <c r="M2288" s="20">
        <v>1637.7</v>
      </c>
      <c r="N2288" s="21">
        <v>20356</v>
      </c>
      <c r="O2288" s="21">
        <v>147</v>
      </c>
      <c r="P2288" s="22">
        <v>536.6</v>
      </c>
      <c r="Q2288" s="23">
        <v>5973</v>
      </c>
      <c r="R2288" s="23">
        <v>5</v>
      </c>
      <c r="S2288" s="24">
        <v>0</v>
      </c>
      <c r="T2288" s="25">
        <v>0</v>
      </c>
      <c r="U2288" s="25">
        <v>0</v>
      </c>
      <c r="V2288" s="18">
        <v>2174.3000000000002</v>
      </c>
      <c r="W2288" s="19">
        <v>26329</v>
      </c>
      <c r="X2288" s="19">
        <v>152</v>
      </c>
    </row>
    <row r="2289" spans="1:24" x14ac:dyDescent="0.2">
      <c r="A2289" s="15">
        <v>2022</v>
      </c>
      <c r="B2289" s="16">
        <v>59808</v>
      </c>
      <c r="C2289" s="17" t="s">
        <v>1541</v>
      </c>
      <c r="D2289" s="15" t="s">
        <v>39</v>
      </c>
      <c r="E2289" s="17" t="s">
        <v>40</v>
      </c>
      <c r="F2289" s="15" t="s">
        <v>25</v>
      </c>
      <c r="G2289" s="17" t="s">
        <v>124</v>
      </c>
      <c r="H2289" s="17" t="s">
        <v>41</v>
      </c>
      <c r="I2289" s="17" t="s">
        <v>32</v>
      </c>
      <c r="J2289" s="18">
        <v>0</v>
      </c>
      <c r="K2289" s="19">
        <v>0</v>
      </c>
      <c r="L2289" s="19">
        <v>0</v>
      </c>
      <c r="M2289" s="20">
        <v>83542.100000000006</v>
      </c>
      <c r="N2289" s="21">
        <v>1285628</v>
      </c>
      <c r="O2289" s="21">
        <v>3580</v>
      </c>
      <c r="P2289" s="22">
        <v>14101.3</v>
      </c>
      <c r="Q2289" s="23">
        <v>333410</v>
      </c>
      <c r="R2289" s="23">
        <v>72</v>
      </c>
      <c r="S2289" s="24">
        <v>4277</v>
      </c>
      <c r="T2289" s="25">
        <v>96847</v>
      </c>
      <c r="U2289" s="25">
        <v>1</v>
      </c>
      <c r="V2289" s="18">
        <v>101920.4</v>
      </c>
      <c r="W2289" s="19">
        <v>1715885</v>
      </c>
      <c r="X2289" s="19">
        <v>3653</v>
      </c>
    </row>
    <row r="2290" spans="1:24" x14ac:dyDescent="0.2">
      <c r="A2290" s="15">
        <v>2022</v>
      </c>
      <c r="B2290" s="16">
        <v>59808</v>
      </c>
      <c r="C2290" s="17" t="s">
        <v>1541</v>
      </c>
      <c r="D2290" s="15" t="s">
        <v>39</v>
      </c>
      <c r="E2290" s="17" t="s">
        <v>40</v>
      </c>
      <c r="F2290" s="15" t="s">
        <v>25</v>
      </c>
      <c r="G2290" s="17" t="s">
        <v>203</v>
      </c>
      <c r="H2290" s="17" t="s">
        <v>41</v>
      </c>
      <c r="I2290" s="17" t="s">
        <v>136</v>
      </c>
      <c r="J2290" s="18">
        <v>0</v>
      </c>
      <c r="K2290" s="19">
        <v>0</v>
      </c>
      <c r="L2290" s="19">
        <v>0</v>
      </c>
      <c r="M2290" s="20">
        <v>6138.7</v>
      </c>
      <c r="N2290" s="21">
        <v>56020</v>
      </c>
      <c r="O2290" s="21">
        <v>209</v>
      </c>
      <c r="P2290" s="22">
        <v>5287.3</v>
      </c>
      <c r="Q2290" s="23">
        <v>46785</v>
      </c>
      <c r="R2290" s="23">
        <v>34</v>
      </c>
      <c r="S2290" s="24">
        <v>0</v>
      </c>
      <c r="T2290" s="25">
        <v>0</v>
      </c>
      <c r="U2290" s="25">
        <v>0</v>
      </c>
      <c r="V2290" s="18">
        <v>11426</v>
      </c>
      <c r="W2290" s="19">
        <v>102805</v>
      </c>
      <c r="X2290" s="19">
        <v>243</v>
      </c>
    </row>
    <row r="2291" spans="1:24" x14ac:dyDescent="0.2">
      <c r="A2291" s="15">
        <v>2022</v>
      </c>
      <c r="B2291" s="16">
        <v>59808</v>
      </c>
      <c r="C2291" s="17" t="s">
        <v>1541</v>
      </c>
      <c r="D2291" s="15" t="s">
        <v>39</v>
      </c>
      <c r="E2291" s="17" t="s">
        <v>40</v>
      </c>
      <c r="F2291" s="15" t="s">
        <v>25</v>
      </c>
      <c r="G2291" s="17" t="s">
        <v>30</v>
      </c>
      <c r="H2291" s="17" t="s">
        <v>41</v>
      </c>
      <c r="I2291" s="17" t="s">
        <v>32</v>
      </c>
      <c r="J2291" s="18">
        <v>0</v>
      </c>
      <c r="K2291" s="19">
        <v>0</v>
      </c>
      <c r="L2291" s="19">
        <v>0</v>
      </c>
      <c r="M2291" s="20">
        <v>51698</v>
      </c>
      <c r="N2291" s="21">
        <v>567866</v>
      </c>
      <c r="O2291" s="21">
        <v>559</v>
      </c>
      <c r="P2291" s="22">
        <v>36.5</v>
      </c>
      <c r="Q2291" s="23">
        <v>559</v>
      </c>
      <c r="R2291" s="23">
        <v>10</v>
      </c>
      <c r="S2291" s="24">
        <v>0</v>
      </c>
      <c r="T2291" s="25">
        <v>0</v>
      </c>
      <c r="U2291" s="25">
        <v>0</v>
      </c>
      <c r="V2291" s="18">
        <v>51734.5</v>
      </c>
      <c r="W2291" s="19">
        <v>568425</v>
      </c>
      <c r="X2291" s="19">
        <v>569</v>
      </c>
    </row>
    <row r="2292" spans="1:24" x14ac:dyDescent="0.2">
      <c r="A2292" s="15">
        <v>2022</v>
      </c>
      <c r="B2292" s="16">
        <v>59808</v>
      </c>
      <c r="C2292" s="17" t="s">
        <v>1541</v>
      </c>
      <c r="D2292" s="15" t="s">
        <v>39</v>
      </c>
      <c r="E2292" s="17" t="s">
        <v>40</v>
      </c>
      <c r="F2292" s="15" t="s">
        <v>25</v>
      </c>
      <c r="G2292" s="17" t="s">
        <v>134</v>
      </c>
      <c r="H2292" s="17" t="s">
        <v>41</v>
      </c>
      <c r="I2292" s="17" t="s">
        <v>136</v>
      </c>
      <c r="J2292" s="18">
        <v>0</v>
      </c>
      <c r="K2292" s="19">
        <v>0</v>
      </c>
      <c r="L2292" s="19">
        <v>0</v>
      </c>
      <c r="M2292" s="20">
        <v>2627.4</v>
      </c>
      <c r="N2292" s="21">
        <v>22771</v>
      </c>
      <c r="O2292" s="21">
        <v>121</v>
      </c>
      <c r="P2292" s="22">
        <v>520.29999999999995</v>
      </c>
      <c r="Q2292" s="23">
        <v>6301</v>
      </c>
      <c r="R2292" s="23">
        <v>11</v>
      </c>
      <c r="S2292" s="24">
        <v>0</v>
      </c>
      <c r="T2292" s="25">
        <v>0</v>
      </c>
      <c r="U2292" s="25">
        <v>0</v>
      </c>
      <c r="V2292" s="18">
        <v>3147.7</v>
      </c>
      <c r="W2292" s="19">
        <v>29072</v>
      </c>
      <c r="X2292" s="19">
        <v>132</v>
      </c>
    </row>
    <row r="2293" spans="1:24" x14ac:dyDescent="0.2">
      <c r="A2293" s="15">
        <v>2022</v>
      </c>
      <c r="B2293" s="16">
        <v>59808</v>
      </c>
      <c r="C2293" s="17" t="s">
        <v>1541</v>
      </c>
      <c r="D2293" s="15" t="s">
        <v>39</v>
      </c>
      <c r="E2293" s="17" t="s">
        <v>40</v>
      </c>
      <c r="F2293" s="15" t="s">
        <v>25</v>
      </c>
      <c r="G2293" s="17" t="s">
        <v>511</v>
      </c>
      <c r="H2293" s="17" t="s">
        <v>41</v>
      </c>
      <c r="I2293" s="17" t="s">
        <v>136</v>
      </c>
      <c r="J2293" s="18">
        <v>0</v>
      </c>
      <c r="K2293" s="19">
        <v>0</v>
      </c>
      <c r="L2293" s="19">
        <v>0</v>
      </c>
      <c r="M2293" s="20">
        <v>2394.3000000000002</v>
      </c>
      <c r="N2293" s="21">
        <v>20426</v>
      </c>
      <c r="O2293" s="21">
        <v>366</v>
      </c>
      <c r="P2293" s="22">
        <v>108.8</v>
      </c>
      <c r="Q2293" s="23">
        <v>1069</v>
      </c>
      <c r="R2293" s="23">
        <v>7</v>
      </c>
      <c r="S2293" s="24">
        <v>0</v>
      </c>
      <c r="T2293" s="25">
        <v>0</v>
      </c>
      <c r="U2293" s="25">
        <v>0</v>
      </c>
      <c r="V2293" s="18">
        <v>2503.1</v>
      </c>
      <c r="W2293" s="19">
        <v>21495</v>
      </c>
      <c r="X2293" s="19">
        <v>373</v>
      </c>
    </row>
    <row r="2294" spans="1:24" x14ac:dyDescent="0.2">
      <c r="A2294" s="15">
        <v>2022</v>
      </c>
      <c r="B2294" s="16">
        <v>59808</v>
      </c>
      <c r="C2294" s="17" t="s">
        <v>1541</v>
      </c>
      <c r="D2294" s="15" t="s">
        <v>39</v>
      </c>
      <c r="E2294" s="17" t="s">
        <v>40</v>
      </c>
      <c r="F2294" s="15" t="s">
        <v>25</v>
      </c>
      <c r="G2294" s="17" t="s">
        <v>122</v>
      </c>
      <c r="H2294" s="17" t="s">
        <v>41</v>
      </c>
      <c r="I2294" s="17" t="s">
        <v>32</v>
      </c>
      <c r="J2294" s="18">
        <v>0</v>
      </c>
      <c r="K2294" s="19">
        <v>0</v>
      </c>
      <c r="L2294" s="19">
        <v>0</v>
      </c>
      <c r="M2294" s="20">
        <v>34663.599999999999</v>
      </c>
      <c r="N2294" s="21">
        <v>405534</v>
      </c>
      <c r="O2294" s="21">
        <v>2040</v>
      </c>
      <c r="P2294" s="22">
        <v>17525.7</v>
      </c>
      <c r="Q2294" s="23">
        <v>251260</v>
      </c>
      <c r="R2294" s="23">
        <v>36</v>
      </c>
      <c r="S2294" s="24">
        <v>0</v>
      </c>
      <c r="T2294" s="25">
        <v>0</v>
      </c>
      <c r="U2294" s="25">
        <v>0</v>
      </c>
      <c r="V2294" s="18">
        <v>52189.3</v>
      </c>
      <c r="W2294" s="19">
        <v>656794</v>
      </c>
      <c r="X2294" s="19">
        <v>2076</v>
      </c>
    </row>
    <row r="2295" spans="1:24" x14ac:dyDescent="0.2">
      <c r="A2295" s="15">
        <v>2022</v>
      </c>
      <c r="B2295" s="16">
        <v>59808</v>
      </c>
      <c r="C2295" s="17" t="s">
        <v>1541</v>
      </c>
      <c r="D2295" s="15" t="s">
        <v>39</v>
      </c>
      <c r="E2295" s="17" t="s">
        <v>40</v>
      </c>
      <c r="F2295" s="15" t="s">
        <v>25</v>
      </c>
      <c r="G2295" s="17" t="s">
        <v>42</v>
      </c>
      <c r="H2295" s="17" t="s">
        <v>41</v>
      </c>
      <c r="I2295" s="17" t="s">
        <v>43</v>
      </c>
      <c r="J2295" s="18">
        <v>0</v>
      </c>
      <c r="K2295" s="19">
        <v>0</v>
      </c>
      <c r="L2295" s="19">
        <v>0</v>
      </c>
      <c r="M2295" s="20">
        <v>15043.3</v>
      </c>
      <c r="N2295" s="21">
        <v>153053</v>
      </c>
      <c r="O2295" s="21">
        <v>1754</v>
      </c>
      <c r="P2295" s="22">
        <v>402.5</v>
      </c>
      <c r="Q2295" s="23">
        <v>5773</v>
      </c>
      <c r="R2295" s="23">
        <v>11</v>
      </c>
      <c r="S2295" s="24">
        <v>0</v>
      </c>
      <c r="T2295" s="25">
        <v>0</v>
      </c>
      <c r="U2295" s="25">
        <v>0</v>
      </c>
      <c r="V2295" s="18">
        <v>15445.8</v>
      </c>
      <c r="W2295" s="19">
        <v>158826</v>
      </c>
      <c r="X2295" s="19">
        <v>1765</v>
      </c>
    </row>
    <row r="2296" spans="1:24" x14ac:dyDescent="0.2">
      <c r="A2296" s="15">
        <v>2022</v>
      </c>
      <c r="B2296" s="16">
        <v>59808</v>
      </c>
      <c r="C2296" s="17" t="s">
        <v>1541</v>
      </c>
      <c r="D2296" s="15" t="s">
        <v>39</v>
      </c>
      <c r="E2296" s="17" t="s">
        <v>40</v>
      </c>
      <c r="F2296" s="15" t="s">
        <v>25</v>
      </c>
      <c r="G2296" s="17" t="s">
        <v>161</v>
      </c>
      <c r="H2296" s="17" t="s">
        <v>41</v>
      </c>
      <c r="I2296" s="17" t="s">
        <v>32</v>
      </c>
      <c r="J2296" s="18">
        <v>0</v>
      </c>
      <c r="K2296" s="19">
        <v>0</v>
      </c>
      <c r="L2296" s="19">
        <v>0</v>
      </c>
      <c r="M2296" s="20">
        <v>115156.5</v>
      </c>
      <c r="N2296" s="21">
        <v>2130375</v>
      </c>
      <c r="O2296" s="21">
        <v>3870</v>
      </c>
      <c r="P2296" s="22">
        <v>22492.5</v>
      </c>
      <c r="Q2296" s="23">
        <v>381161</v>
      </c>
      <c r="R2296" s="23">
        <v>138</v>
      </c>
      <c r="S2296" s="24">
        <v>0</v>
      </c>
      <c r="T2296" s="25">
        <v>0</v>
      </c>
      <c r="U2296" s="25">
        <v>0</v>
      </c>
      <c r="V2296" s="18">
        <v>137649</v>
      </c>
      <c r="W2296" s="19">
        <v>2511536</v>
      </c>
      <c r="X2296" s="19">
        <v>4008</v>
      </c>
    </row>
    <row r="2297" spans="1:24" x14ac:dyDescent="0.2">
      <c r="A2297" s="15">
        <v>2022</v>
      </c>
      <c r="B2297" s="16">
        <v>59808</v>
      </c>
      <c r="C2297" s="17" t="s">
        <v>1541</v>
      </c>
      <c r="D2297" s="15" t="s">
        <v>39</v>
      </c>
      <c r="E2297" s="17" t="s">
        <v>40</v>
      </c>
      <c r="F2297" s="15" t="s">
        <v>25</v>
      </c>
      <c r="G2297" s="17" t="s">
        <v>44</v>
      </c>
      <c r="H2297" s="17" t="s">
        <v>41</v>
      </c>
      <c r="I2297" s="17" t="s">
        <v>32</v>
      </c>
      <c r="J2297" s="18">
        <v>0</v>
      </c>
      <c r="K2297" s="19">
        <v>0</v>
      </c>
      <c r="L2297" s="19">
        <v>0</v>
      </c>
      <c r="M2297" s="20">
        <v>50435.199999999997</v>
      </c>
      <c r="N2297" s="21">
        <v>701584</v>
      </c>
      <c r="O2297" s="21">
        <v>2923</v>
      </c>
      <c r="P2297" s="22">
        <v>10176.4</v>
      </c>
      <c r="Q2297" s="23">
        <v>170017</v>
      </c>
      <c r="R2297" s="23">
        <v>167</v>
      </c>
      <c r="S2297" s="24">
        <v>0</v>
      </c>
      <c r="T2297" s="25">
        <v>0</v>
      </c>
      <c r="U2297" s="25">
        <v>0</v>
      </c>
      <c r="V2297" s="18">
        <v>60611.6</v>
      </c>
      <c r="W2297" s="19">
        <v>871601</v>
      </c>
      <c r="X2297" s="19">
        <v>3090</v>
      </c>
    </row>
    <row r="2298" spans="1:24" x14ac:dyDescent="0.2">
      <c r="A2298" s="15">
        <v>2022</v>
      </c>
      <c r="B2298" s="16">
        <v>59808</v>
      </c>
      <c r="C2298" s="17" t="s">
        <v>1541</v>
      </c>
      <c r="D2298" s="15" t="s">
        <v>39</v>
      </c>
      <c r="E2298" s="17" t="s">
        <v>40</v>
      </c>
      <c r="F2298" s="15" t="s">
        <v>25</v>
      </c>
      <c r="G2298" s="17" t="s">
        <v>180</v>
      </c>
      <c r="H2298" s="17" t="s">
        <v>41</v>
      </c>
      <c r="I2298" s="17" t="s">
        <v>136</v>
      </c>
      <c r="J2298" s="18">
        <v>0</v>
      </c>
      <c r="K2298" s="19">
        <v>0</v>
      </c>
      <c r="L2298" s="19">
        <v>0</v>
      </c>
      <c r="M2298" s="20">
        <v>1567.9</v>
      </c>
      <c r="N2298" s="21">
        <v>13847</v>
      </c>
      <c r="O2298" s="21">
        <v>145</v>
      </c>
      <c r="P2298" s="22">
        <v>187.5</v>
      </c>
      <c r="Q2298" s="23">
        <v>2258</v>
      </c>
      <c r="R2298" s="23">
        <v>7</v>
      </c>
      <c r="S2298" s="24">
        <v>0</v>
      </c>
      <c r="T2298" s="25">
        <v>0</v>
      </c>
      <c r="U2298" s="25">
        <v>0</v>
      </c>
      <c r="V2298" s="18">
        <v>1755.4</v>
      </c>
      <c r="W2298" s="19">
        <v>16105</v>
      </c>
      <c r="X2298" s="19">
        <v>152</v>
      </c>
    </row>
    <row r="2299" spans="1:24" x14ac:dyDescent="0.2">
      <c r="A2299" s="15">
        <v>2022</v>
      </c>
      <c r="B2299" s="16">
        <v>59808</v>
      </c>
      <c r="C2299" s="17" t="s">
        <v>1541</v>
      </c>
      <c r="D2299" s="15" t="s">
        <v>39</v>
      </c>
      <c r="E2299" s="17" t="s">
        <v>40</v>
      </c>
      <c r="F2299" s="15" t="s">
        <v>25</v>
      </c>
      <c r="G2299" s="17" t="s">
        <v>33</v>
      </c>
      <c r="H2299" s="17" t="s">
        <v>41</v>
      </c>
      <c r="I2299" s="17" t="s">
        <v>32</v>
      </c>
      <c r="J2299" s="18">
        <v>0</v>
      </c>
      <c r="K2299" s="19">
        <v>0</v>
      </c>
      <c r="L2299" s="19">
        <v>0</v>
      </c>
      <c r="M2299" s="20">
        <v>26376.799999999999</v>
      </c>
      <c r="N2299" s="21">
        <v>322705</v>
      </c>
      <c r="O2299" s="21">
        <v>39</v>
      </c>
      <c r="P2299" s="22">
        <v>22456</v>
      </c>
      <c r="Q2299" s="23">
        <v>271906</v>
      </c>
      <c r="R2299" s="23">
        <v>5</v>
      </c>
      <c r="S2299" s="24">
        <v>0</v>
      </c>
      <c r="T2299" s="25">
        <v>0</v>
      </c>
      <c r="U2299" s="25">
        <v>0</v>
      </c>
      <c r="V2299" s="18">
        <v>48832.800000000003</v>
      </c>
      <c r="W2299" s="19">
        <v>594611</v>
      </c>
      <c r="X2299" s="19">
        <v>44</v>
      </c>
    </row>
    <row r="2300" spans="1:24" x14ac:dyDescent="0.2">
      <c r="A2300" s="15">
        <v>2022</v>
      </c>
      <c r="B2300" s="16">
        <v>59808</v>
      </c>
      <c r="C2300" s="17" t="s">
        <v>1541</v>
      </c>
      <c r="D2300" s="15" t="s">
        <v>91</v>
      </c>
      <c r="E2300" s="17" t="s">
        <v>24</v>
      </c>
      <c r="F2300" s="15" t="s">
        <v>25</v>
      </c>
      <c r="G2300" s="17" t="s">
        <v>92</v>
      </c>
      <c r="H2300" s="17" t="s">
        <v>41</v>
      </c>
      <c r="I2300" s="17" t="s">
        <v>93</v>
      </c>
      <c r="J2300" s="18">
        <v>71241</v>
      </c>
      <c r="K2300" s="19">
        <v>503541</v>
      </c>
      <c r="L2300" s="19">
        <v>40934</v>
      </c>
      <c r="M2300" s="20">
        <v>749307.7</v>
      </c>
      <c r="N2300" s="21">
        <v>11011165</v>
      </c>
      <c r="O2300" s="21">
        <v>25363</v>
      </c>
      <c r="P2300" s="22">
        <v>225315.5</v>
      </c>
      <c r="Q2300" s="23">
        <v>3174335</v>
      </c>
      <c r="R2300" s="23">
        <v>892</v>
      </c>
      <c r="S2300" s="24">
        <v>0</v>
      </c>
      <c r="T2300" s="25">
        <v>0</v>
      </c>
      <c r="U2300" s="25">
        <v>0</v>
      </c>
      <c r="V2300" s="18">
        <v>1045864.2</v>
      </c>
      <c r="W2300" s="19">
        <v>14689041</v>
      </c>
      <c r="X2300" s="19">
        <v>67189</v>
      </c>
    </row>
    <row r="2301" spans="1:24" x14ac:dyDescent="0.2">
      <c r="A2301" s="15">
        <v>2022</v>
      </c>
      <c r="B2301" s="16">
        <v>59809</v>
      </c>
      <c r="C2301" s="17" t="s">
        <v>1542</v>
      </c>
      <c r="D2301" s="15" t="s">
        <v>39</v>
      </c>
      <c r="E2301" s="17" t="s">
        <v>40</v>
      </c>
      <c r="F2301" s="15" t="s">
        <v>25</v>
      </c>
      <c r="G2301" s="17" t="s">
        <v>160</v>
      </c>
      <c r="H2301" s="17" t="s">
        <v>41</v>
      </c>
      <c r="I2301" s="17" t="s">
        <v>32</v>
      </c>
      <c r="J2301" s="18">
        <v>1294.7</v>
      </c>
      <c r="K2301" s="19">
        <v>8383</v>
      </c>
      <c r="L2301" s="19">
        <v>935</v>
      </c>
      <c r="M2301" s="20">
        <v>1.4</v>
      </c>
      <c r="N2301" s="21">
        <v>83</v>
      </c>
      <c r="O2301" s="21">
        <v>5</v>
      </c>
      <c r="P2301" s="22">
        <v>0</v>
      </c>
      <c r="Q2301" s="23">
        <v>0</v>
      </c>
      <c r="R2301" s="23">
        <v>0</v>
      </c>
      <c r="S2301" s="24">
        <v>0</v>
      </c>
      <c r="T2301" s="25">
        <v>0</v>
      </c>
      <c r="U2301" s="25">
        <v>0</v>
      </c>
      <c r="V2301" s="18">
        <v>1296.0999999999999</v>
      </c>
      <c r="W2301" s="19">
        <v>8466</v>
      </c>
      <c r="X2301" s="19">
        <v>940</v>
      </c>
    </row>
    <row r="2302" spans="1:24" x14ac:dyDescent="0.2">
      <c r="A2302" s="15">
        <v>2022</v>
      </c>
      <c r="B2302" s="16">
        <v>59809</v>
      </c>
      <c r="C2302" s="17" t="s">
        <v>1542</v>
      </c>
      <c r="D2302" s="15" t="s">
        <v>39</v>
      </c>
      <c r="E2302" s="17" t="s">
        <v>40</v>
      </c>
      <c r="F2302" s="15" t="s">
        <v>25</v>
      </c>
      <c r="G2302" s="17" t="s">
        <v>124</v>
      </c>
      <c r="H2302" s="17" t="s">
        <v>41</v>
      </c>
      <c r="I2302" s="17" t="s">
        <v>32</v>
      </c>
      <c r="J2302" s="18">
        <v>25281</v>
      </c>
      <c r="K2302" s="19">
        <v>192581</v>
      </c>
      <c r="L2302" s="19">
        <v>24431</v>
      </c>
      <c r="M2302" s="20">
        <v>753.9</v>
      </c>
      <c r="N2302" s="21">
        <v>6633</v>
      </c>
      <c r="O2302" s="21">
        <v>233</v>
      </c>
      <c r="P2302" s="22">
        <v>0</v>
      </c>
      <c r="Q2302" s="23">
        <v>0</v>
      </c>
      <c r="R2302" s="23">
        <v>0</v>
      </c>
      <c r="S2302" s="24">
        <v>0</v>
      </c>
      <c r="T2302" s="25">
        <v>0</v>
      </c>
      <c r="U2302" s="25">
        <v>0</v>
      </c>
      <c r="V2302" s="18">
        <v>26034.9</v>
      </c>
      <c r="W2302" s="19">
        <v>199214</v>
      </c>
      <c r="X2302" s="19">
        <v>24664</v>
      </c>
    </row>
    <row r="2303" spans="1:24" x14ac:dyDescent="0.2">
      <c r="A2303" s="15">
        <v>2022</v>
      </c>
      <c r="B2303" s="16">
        <v>59809</v>
      </c>
      <c r="C2303" s="17" t="s">
        <v>1542</v>
      </c>
      <c r="D2303" s="15" t="s">
        <v>39</v>
      </c>
      <c r="E2303" s="17" t="s">
        <v>40</v>
      </c>
      <c r="F2303" s="15" t="s">
        <v>25</v>
      </c>
      <c r="G2303" s="17" t="s">
        <v>203</v>
      </c>
      <c r="H2303" s="17" t="s">
        <v>41</v>
      </c>
      <c r="I2303" s="17" t="s">
        <v>136</v>
      </c>
      <c r="J2303" s="18">
        <v>35328.199999999997</v>
      </c>
      <c r="K2303" s="19">
        <v>225289</v>
      </c>
      <c r="L2303" s="19">
        <v>34584</v>
      </c>
      <c r="M2303" s="20">
        <v>8416.9</v>
      </c>
      <c r="N2303" s="21">
        <v>75016</v>
      </c>
      <c r="O2303" s="21">
        <v>2895</v>
      </c>
      <c r="P2303" s="22">
        <v>0</v>
      </c>
      <c r="Q2303" s="23">
        <v>0</v>
      </c>
      <c r="R2303" s="23">
        <v>0</v>
      </c>
      <c r="S2303" s="24">
        <v>0</v>
      </c>
      <c r="T2303" s="25">
        <v>0</v>
      </c>
      <c r="U2303" s="25">
        <v>0</v>
      </c>
      <c r="V2303" s="18">
        <v>43745.1</v>
      </c>
      <c r="W2303" s="19">
        <v>300305</v>
      </c>
      <c r="X2303" s="19">
        <v>37479</v>
      </c>
    </row>
    <row r="2304" spans="1:24" x14ac:dyDescent="0.2">
      <c r="A2304" s="15">
        <v>2022</v>
      </c>
      <c r="B2304" s="16">
        <v>59809</v>
      </c>
      <c r="C2304" s="17" t="s">
        <v>1542</v>
      </c>
      <c r="D2304" s="15" t="s">
        <v>39</v>
      </c>
      <c r="E2304" s="17" t="s">
        <v>40</v>
      </c>
      <c r="F2304" s="15" t="s">
        <v>25</v>
      </c>
      <c r="G2304" s="17" t="s">
        <v>122</v>
      </c>
      <c r="H2304" s="17" t="s">
        <v>41</v>
      </c>
      <c r="I2304" s="17" t="s">
        <v>32</v>
      </c>
      <c r="J2304" s="18">
        <v>2692</v>
      </c>
      <c r="K2304" s="19">
        <v>13831</v>
      </c>
      <c r="L2304" s="19">
        <v>2013</v>
      </c>
      <c r="M2304" s="20">
        <v>33.4</v>
      </c>
      <c r="N2304" s="21">
        <v>168</v>
      </c>
      <c r="O2304" s="21">
        <v>15</v>
      </c>
      <c r="P2304" s="22">
        <v>0</v>
      </c>
      <c r="Q2304" s="23">
        <v>0</v>
      </c>
      <c r="R2304" s="23">
        <v>0</v>
      </c>
      <c r="S2304" s="24">
        <v>0</v>
      </c>
      <c r="T2304" s="25">
        <v>0</v>
      </c>
      <c r="U2304" s="25">
        <v>0</v>
      </c>
      <c r="V2304" s="18">
        <v>2725.4</v>
      </c>
      <c r="W2304" s="19">
        <v>13999</v>
      </c>
      <c r="X2304" s="19">
        <v>2028</v>
      </c>
    </row>
    <row r="2305" spans="1:24" x14ac:dyDescent="0.2">
      <c r="A2305" s="15">
        <v>2022</v>
      </c>
      <c r="B2305" s="16">
        <v>59809</v>
      </c>
      <c r="C2305" s="17" t="s">
        <v>1542</v>
      </c>
      <c r="D2305" s="15" t="s">
        <v>39</v>
      </c>
      <c r="E2305" s="17" t="s">
        <v>40</v>
      </c>
      <c r="F2305" s="15" t="s">
        <v>25</v>
      </c>
      <c r="G2305" s="17" t="s">
        <v>42</v>
      </c>
      <c r="H2305" s="17" t="s">
        <v>41</v>
      </c>
      <c r="I2305" s="17" t="s">
        <v>43</v>
      </c>
      <c r="J2305" s="18">
        <v>4297.7</v>
      </c>
      <c r="K2305" s="19">
        <v>20990</v>
      </c>
      <c r="L2305" s="19">
        <v>3921</v>
      </c>
      <c r="M2305" s="20">
        <v>86.9</v>
      </c>
      <c r="N2305" s="21">
        <v>425</v>
      </c>
      <c r="O2305" s="21">
        <v>91</v>
      </c>
      <c r="P2305" s="22">
        <v>0</v>
      </c>
      <c r="Q2305" s="23">
        <v>0</v>
      </c>
      <c r="R2305" s="23">
        <v>0</v>
      </c>
      <c r="S2305" s="24">
        <v>0</v>
      </c>
      <c r="T2305" s="25">
        <v>0</v>
      </c>
      <c r="U2305" s="25">
        <v>0</v>
      </c>
      <c r="V2305" s="18">
        <v>4384.6000000000004</v>
      </c>
      <c r="W2305" s="19">
        <v>21415</v>
      </c>
      <c r="X2305" s="19">
        <v>4012</v>
      </c>
    </row>
    <row r="2306" spans="1:24" x14ac:dyDescent="0.2">
      <c r="A2306" s="15">
        <v>2022</v>
      </c>
      <c r="B2306" s="16">
        <v>59809</v>
      </c>
      <c r="C2306" s="17" t="s">
        <v>1542</v>
      </c>
      <c r="D2306" s="15" t="s">
        <v>39</v>
      </c>
      <c r="E2306" s="17" t="s">
        <v>40</v>
      </c>
      <c r="F2306" s="15" t="s">
        <v>25</v>
      </c>
      <c r="G2306" s="17" t="s">
        <v>161</v>
      </c>
      <c r="H2306" s="17" t="s">
        <v>41</v>
      </c>
      <c r="I2306" s="17" t="s">
        <v>32</v>
      </c>
      <c r="J2306" s="18">
        <v>3577</v>
      </c>
      <c r="K2306" s="19">
        <v>31107</v>
      </c>
      <c r="L2306" s="19">
        <v>3575</v>
      </c>
      <c r="M2306" s="20">
        <v>16.7</v>
      </c>
      <c r="N2306" s="21">
        <v>123</v>
      </c>
      <c r="O2306" s="21">
        <v>28</v>
      </c>
      <c r="P2306" s="22">
        <v>0</v>
      </c>
      <c r="Q2306" s="23">
        <v>0</v>
      </c>
      <c r="R2306" s="23">
        <v>0</v>
      </c>
      <c r="S2306" s="24">
        <v>0</v>
      </c>
      <c r="T2306" s="25">
        <v>0</v>
      </c>
      <c r="U2306" s="25">
        <v>0</v>
      </c>
      <c r="V2306" s="18">
        <v>3593.7</v>
      </c>
      <c r="W2306" s="19">
        <v>31230</v>
      </c>
      <c r="X2306" s="19">
        <v>3603</v>
      </c>
    </row>
    <row r="2307" spans="1:24" x14ac:dyDescent="0.2">
      <c r="A2307" s="15">
        <v>2022</v>
      </c>
      <c r="B2307" s="16">
        <v>59809</v>
      </c>
      <c r="C2307" s="17" t="s">
        <v>1542</v>
      </c>
      <c r="D2307" s="15" t="s">
        <v>39</v>
      </c>
      <c r="E2307" s="17" t="s">
        <v>40</v>
      </c>
      <c r="F2307" s="15" t="s">
        <v>25</v>
      </c>
      <c r="G2307" s="17" t="s">
        <v>44</v>
      </c>
      <c r="H2307" s="17" t="s">
        <v>41</v>
      </c>
      <c r="I2307" s="17" t="s">
        <v>32</v>
      </c>
      <c r="J2307" s="18">
        <v>11077.2</v>
      </c>
      <c r="K2307" s="19">
        <v>74347</v>
      </c>
      <c r="L2307" s="19">
        <v>9242</v>
      </c>
      <c r="M2307" s="20">
        <v>231.8</v>
      </c>
      <c r="N2307" s="21">
        <v>1691</v>
      </c>
      <c r="O2307" s="21">
        <v>141</v>
      </c>
      <c r="P2307" s="22">
        <v>0</v>
      </c>
      <c r="Q2307" s="23">
        <v>0</v>
      </c>
      <c r="R2307" s="23">
        <v>0</v>
      </c>
      <c r="S2307" s="24">
        <v>0</v>
      </c>
      <c r="T2307" s="25">
        <v>0</v>
      </c>
      <c r="U2307" s="25">
        <v>0</v>
      </c>
      <c r="V2307" s="18">
        <v>11309</v>
      </c>
      <c r="W2307" s="19">
        <v>76038</v>
      </c>
      <c r="X2307" s="19">
        <v>9383</v>
      </c>
    </row>
    <row r="2308" spans="1:24" x14ac:dyDescent="0.2">
      <c r="A2308" s="15">
        <v>2022</v>
      </c>
      <c r="B2308" s="16">
        <v>59810</v>
      </c>
      <c r="C2308" s="17" t="s">
        <v>1543</v>
      </c>
      <c r="D2308" s="15" t="s">
        <v>39</v>
      </c>
      <c r="E2308" s="17" t="s">
        <v>40</v>
      </c>
      <c r="F2308" s="15" t="s">
        <v>25</v>
      </c>
      <c r="G2308" s="17" t="s">
        <v>160</v>
      </c>
      <c r="H2308" s="17" t="s">
        <v>41</v>
      </c>
      <c r="I2308" s="17" t="s">
        <v>32</v>
      </c>
      <c r="J2308" s="18">
        <v>17</v>
      </c>
      <c r="K2308" s="19">
        <v>108</v>
      </c>
      <c r="L2308" s="19">
        <v>14</v>
      </c>
      <c r="M2308" s="20" t="s">
        <v>37</v>
      </c>
      <c r="N2308" s="21" t="s">
        <v>37</v>
      </c>
      <c r="O2308" s="21" t="s">
        <v>37</v>
      </c>
      <c r="P2308" s="22" t="s">
        <v>37</v>
      </c>
      <c r="Q2308" s="23" t="s">
        <v>37</v>
      </c>
      <c r="R2308" s="23" t="s">
        <v>37</v>
      </c>
      <c r="S2308" s="24" t="s">
        <v>37</v>
      </c>
      <c r="T2308" s="25" t="s">
        <v>37</v>
      </c>
      <c r="U2308" s="25" t="s">
        <v>37</v>
      </c>
      <c r="V2308" s="18">
        <v>17</v>
      </c>
      <c r="W2308" s="19">
        <v>108</v>
      </c>
      <c r="X2308" s="19">
        <v>14</v>
      </c>
    </row>
    <row r="2309" spans="1:24" x14ac:dyDescent="0.2">
      <c r="A2309" s="15">
        <v>2022</v>
      </c>
      <c r="B2309" s="16">
        <v>59810</v>
      </c>
      <c r="C2309" s="17" t="s">
        <v>1543</v>
      </c>
      <c r="D2309" s="15" t="s">
        <v>39</v>
      </c>
      <c r="E2309" s="17" t="s">
        <v>40</v>
      </c>
      <c r="F2309" s="15" t="s">
        <v>25</v>
      </c>
      <c r="G2309" s="17" t="s">
        <v>124</v>
      </c>
      <c r="H2309" s="17" t="s">
        <v>41</v>
      </c>
      <c r="I2309" s="17" t="s">
        <v>36</v>
      </c>
      <c r="J2309" s="18">
        <v>454.8</v>
      </c>
      <c r="K2309" s="19">
        <v>3341</v>
      </c>
      <c r="L2309" s="19">
        <v>525</v>
      </c>
      <c r="M2309" s="20" t="s">
        <v>37</v>
      </c>
      <c r="N2309" s="21" t="s">
        <v>37</v>
      </c>
      <c r="O2309" s="21" t="s">
        <v>37</v>
      </c>
      <c r="P2309" s="22" t="s">
        <v>37</v>
      </c>
      <c r="Q2309" s="23" t="s">
        <v>37</v>
      </c>
      <c r="R2309" s="23" t="s">
        <v>37</v>
      </c>
      <c r="S2309" s="24" t="s">
        <v>37</v>
      </c>
      <c r="T2309" s="25" t="s">
        <v>37</v>
      </c>
      <c r="U2309" s="25" t="s">
        <v>37</v>
      </c>
      <c r="V2309" s="18">
        <v>454.8</v>
      </c>
      <c r="W2309" s="19">
        <v>3341</v>
      </c>
      <c r="X2309" s="19">
        <v>525</v>
      </c>
    </row>
    <row r="2310" spans="1:24" x14ac:dyDescent="0.2">
      <c r="A2310" s="15">
        <v>2022</v>
      </c>
      <c r="B2310" s="16">
        <v>59810</v>
      </c>
      <c r="C2310" s="17" t="s">
        <v>1543</v>
      </c>
      <c r="D2310" s="15" t="s">
        <v>39</v>
      </c>
      <c r="E2310" s="17" t="s">
        <v>40</v>
      </c>
      <c r="F2310" s="15" t="s">
        <v>25</v>
      </c>
      <c r="G2310" s="17" t="s">
        <v>30</v>
      </c>
      <c r="H2310" s="17" t="s">
        <v>41</v>
      </c>
      <c r="I2310" s="17" t="s">
        <v>32</v>
      </c>
      <c r="J2310" s="18">
        <v>5503</v>
      </c>
      <c r="K2310" s="19">
        <v>34811</v>
      </c>
      <c r="L2310" s="19">
        <v>3496</v>
      </c>
      <c r="M2310" s="20" t="s">
        <v>37</v>
      </c>
      <c r="N2310" s="21" t="s">
        <v>37</v>
      </c>
      <c r="O2310" s="21" t="s">
        <v>37</v>
      </c>
      <c r="P2310" s="22" t="s">
        <v>37</v>
      </c>
      <c r="Q2310" s="23" t="s">
        <v>37</v>
      </c>
      <c r="R2310" s="23" t="s">
        <v>37</v>
      </c>
      <c r="S2310" s="24" t="s">
        <v>37</v>
      </c>
      <c r="T2310" s="25" t="s">
        <v>37</v>
      </c>
      <c r="U2310" s="25" t="s">
        <v>37</v>
      </c>
      <c r="V2310" s="18">
        <v>5503</v>
      </c>
      <c r="W2310" s="19">
        <v>34811</v>
      </c>
      <c r="X2310" s="19">
        <v>3496</v>
      </c>
    </row>
    <row r="2311" spans="1:24" x14ac:dyDescent="0.2">
      <c r="A2311" s="15">
        <v>2022</v>
      </c>
      <c r="B2311" s="16">
        <v>59810</v>
      </c>
      <c r="C2311" s="17" t="s">
        <v>1543</v>
      </c>
      <c r="D2311" s="15" t="s">
        <v>39</v>
      </c>
      <c r="E2311" s="17" t="s">
        <v>40</v>
      </c>
      <c r="F2311" s="15" t="s">
        <v>25</v>
      </c>
      <c r="G2311" s="17" t="s">
        <v>122</v>
      </c>
      <c r="H2311" s="17" t="s">
        <v>41</v>
      </c>
      <c r="I2311" s="17" t="s">
        <v>32</v>
      </c>
      <c r="J2311" s="18">
        <v>530</v>
      </c>
      <c r="K2311" s="19">
        <v>2668</v>
      </c>
      <c r="L2311" s="19">
        <v>481</v>
      </c>
      <c r="M2311" s="20" t="s">
        <v>37</v>
      </c>
      <c r="N2311" s="21" t="s">
        <v>37</v>
      </c>
      <c r="O2311" s="21" t="s">
        <v>37</v>
      </c>
      <c r="P2311" s="22" t="s">
        <v>37</v>
      </c>
      <c r="Q2311" s="23" t="s">
        <v>37</v>
      </c>
      <c r="R2311" s="23" t="s">
        <v>37</v>
      </c>
      <c r="S2311" s="24" t="s">
        <v>37</v>
      </c>
      <c r="T2311" s="25" t="s">
        <v>37</v>
      </c>
      <c r="U2311" s="25" t="s">
        <v>37</v>
      </c>
      <c r="V2311" s="18">
        <v>530</v>
      </c>
      <c r="W2311" s="19">
        <v>2668</v>
      </c>
      <c r="X2311" s="19">
        <v>481</v>
      </c>
    </row>
    <row r="2312" spans="1:24" x14ac:dyDescent="0.2">
      <c r="A2312" s="15">
        <v>2022</v>
      </c>
      <c r="B2312" s="16">
        <v>59810</v>
      </c>
      <c r="C2312" s="17" t="s">
        <v>1543</v>
      </c>
      <c r="D2312" s="15" t="s">
        <v>39</v>
      </c>
      <c r="E2312" s="17" t="s">
        <v>40</v>
      </c>
      <c r="F2312" s="15" t="s">
        <v>25</v>
      </c>
      <c r="G2312" s="17" t="s">
        <v>42</v>
      </c>
      <c r="H2312" s="17" t="s">
        <v>41</v>
      </c>
      <c r="I2312" s="17" t="s">
        <v>43</v>
      </c>
      <c r="J2312" s="18">
        <v>3089</v>
      </c>
      <c r="K2312" s="19">
        <v>18307</v>
      </c>
      <c r="L2312" s="19">
        <v>3179</v>
      </c>
      <c r="M2312" s="20">
        <v>305</v>
      </c>
      <c r="N2312" s="21">
        <v>1702</v>
      </c>
      <c r="O2312" s="21">
        <v>40</v>
      </c>
      <c r="P2312" s="22" t="s">
        <v>37</v>
      </c>
      <c r="Q2312" s="23" t="s">
        <v>37</v>
      </c>
      <c r="R2312" s="23" t="s">
        <v>37</v>
      </c>
      <c r="S2312" s="24" t="s">
        <v>37</v>
      </c>
      <c r="T2312" s="25" t="s">
        <v>37</v>
      </c>
      <c r="U2312" s="25" t="s">
        <v>37</v>
      </c>
      <c r="V2312" s="18">
        <v>3394</v>
      </c>
      <c r="W2312" s="19">
        <v>20009</v>
      </c>
      <c r="X2312" s="19">
        <v>3219</v>
      </c>
    </row>
    <row r="2313" spans="1:24" x14ac:dyDescent="0.2">
      <c r="A2313" s="15">
        <v>2022</v>
      </c>
      <c r="B2313" s="16">
        <v>59810</v>
      </c>
      <c r="C2313" s="17" t="s">
        <v>1543</v>
      </c>
      <c r="D2313" s="15" t="s">
        <v>39</v>
      </c>
      <c r="E2313" s="17" t="s">
        <v>40</v>
      </c>
      <c r="F2313" s="15" t="s">
        <v>25</v>
      </c>
      <c r="G2313" s="17" t="s">
        <v>161</v>
      </c>
      <c r="H2313" s="17" t="s">
        <v>41</v>
      </c>
      <c r="I2313" s="17" t="s">
        <v>32</v>
      </c>
      <c r="J2313" s="18">
        <v>168</v>
      </c>
      <c r="K2313" s="19">
        <v>1245</v>
      </c>
      <c r="L2313" s="19">
        <v>171</v>
      </c>
      <c r="M2313" s="20" t="s">
        <v>37</v>
      </c>
      <c r="N2313" s="21" t="s">
        <v>37</v>
      </c>
      <c r="O2313" s="21" t="s">
        <v>37</v>
      </c>
      <c r="P2313" s="22" t="s">
        <v>37</v>
      </c>
      <c r="Q2313" s="23" t="s">
        <v>37</v>
      </c>
      <c r="R2313" s="23" t="s">
        <v>37</v>
      </c>
      <c r="S2313" s="24" t="s">
        <v>37</v>
      </c>
      <c r="T2313" s="25" t="s">
        <v>37</v>
      </c>
      <c r="U2313" s="25" t="s">
        <v>37</v>
      </c>
      <c r="V2313" s="18">
        <v>168</v>
      </c>
      <c r="W2313" s="19">
        <v>1245</v>
      </c>
      <c r="X2313" s="19">
        <v>171</v>
      </c>
    </row>
    <row r="2314" spans="1:24" x14ac:dyDescent="0.2">
      <c r="A2314" s="15">
        <v>2022</v>
      </c>
      <c r="B2314" s="16">
        <v>59810</v>
      </c>
      <c r="C2314" s="17" t="s">
        <v>1543</v>
      </c>
      <c r="D2314" s="15" t="s">
        <v>39</v>
      </c>
      <c r="E2314" s="17" t="s">
        <v>40</v>
      </c>
      <c r="F2314" s="15" t="s">
        <v>25</v>
      </c>
      <c r="G2314" s="17" t="s">
        <v>44</v>
      </c>
      <c r="H2314" s="17" t="s">
        <v>41</v>
      </c>
      <c r="I2314" s="17" t="s">
        <v>32</v>
      </c>
      <c r="J2314" s="18">
        <v>3067</v>
      </c>
      <c r="K2314" s="19">
        <v>19563</v>
      </c>
      <c r="L2314" s="19">
        <v>2431</v>
      </c>
      <c r="M2314" s="20" t="s">
        <v>37</v>
      </c>
      <c r="N2314" s="21" t="s">
        <v>37</v>
      </c>
      <c r="O2314" s="21" t="s">
        <v>37</v>
      </c>
      <c r="P2314" s="22" t="s">
        <v>37</v>
      </c>
      <c r="Q2314" s="23" t="s">
        <v>37</v>
      </c>
      <c r="R2314" s="23" t="s">
        <v>37</v>
      </c>
      <c r="S2314" s="24" t="s">
        <v>37</v>
      </c>
      <c r="T2314" s="25" t="s">
        <v>37</v>
      </c>
      <c r="U2314" s="25" t="s">
        <v>37</v>
      </c>
      <c r="V2314" s="18">
        <v>3067</v>
      </c>
      <c r="W2314" s="19">
        <v>19563</v>
      </c>
      <c r="X2314" s="19">
        <v>2431</v>
      </c>
    </row>
    <row r="2315" spans="1:24" x14ac:dyDescent="0.2">
      <c r="A2315" s="15">
        <v>2022</v>
      </c>
      <c r="B2315" s="16">
        <v>59811</v>
      </c>
      <c r="C2315" s="17" t="s">
        <v>1544</v>
      </c>
      <c r="D2315" s="15" t="s">
        <v>39</v>
      </c>
      <c r="E2315" s="17" t="s">
        <v>40</v>
      </c>
      <c r="F2315" s="15" t="s">
        <v>25</v>
      </c>
      <c r="G2315" s="17" t="s">
        <v>124</v>
      </c>
      <c r="H2315" s="17" t="s">
        <v>41</v>
      </c>
      <c r="I2315" s="17" t="s">
        <v>32</v>
      </c>
      <c r="J2315" s="18">
        <v>7939.8</v>
      </c>
      <c r="K2315" s="19">
        <v>66435</v>
      </c>
      <c r="L2315" s="19">
        <v>7395</v>
      </c>
      <c r="M2315" s="20">
        <v>2845</v>
      </c>
      <c r="N2315" s="21">
        <v>23805</v>
      </c>
      <c r="O2315" s="21">
        <v>320</v>
      </c>
      <c r="P2315" s="22">
        <v>0</v>
      </c>
      <c r="Q2315" s="23">
        <v>0</v>
      </c>
      <c r="R2315" s="23">
        <v>0</v>
      </c>
      <c r="S2315" s="24">
        <v>0</v>
      </c>
      <c r="T2315" s="25">
        <v>0</v>
      </c>
      <c r="U2315" s="25">
        <v>0</v>
      </c>
      <c r="V2315" s="18">
        <v>10784.8</v>
      </c>
      <c r="W2315" s="19">
        <v>90240</v>
      </c>
      <c r="X2315" s="19">
        <v>7715</v>
      </c>
    </row>
    <row r="2316" spans="1:24" x14ac:dyDescent="0.2">
      <c r="A2316" s="15">
        <v>2022</v>
      </c>
      <c r="B2316" s="16">
        <v>59811</v>
      </c>
      <c r="C2316" s="17" t="s">
        <v>1544</v>
      </c>
      <c r="D2316" s="15" t="s">
        <v>39</v>
      </c>
      <c r="E2316" s="17" t="s">
        <v>40</v>
      </c>
      <c r="F2316" s="15" t="s">
        <v>25</v>
      </c>
      <c r="G2316" s="17" t="s">
        <v>161</v>
      </c>
      <c r="H2316" s="17" t="s">
        <v>41</v>
      </c>
      <c r="I2316" s="17" t="s">
        <v>32</v>
      </c>
      <c r="J2316" s="18">
        <v>6094.4</v>
      </c>
      <c r="K2316" s="19">
        <v>73203</v>
      </c>
      <c r="L2316" s="19">
        <v>7790</v>
      </c>
      <c r="M2316" s="20">
        <v>6692.9</v>
      </c>
      <c r="N2316" s="21">
        <v>80391</v>
      </c>
      <c r="O2316" s="21">
        <v>2882</v>
      </c>
      <c r="P2316" s="22" t="s">
        <v>37</v>
      </c>
      <c r="Q2316" s="23" t="s">
        <v>37</v>
      </c>
      <c r="R2316" s="23" t="s">
        <v>37</v>
      </c>
      <c r="S2316" s="24" t="s">
        <v>37</v>
      </c>
      <c r="T2316" s="25" t="s">
        <v>37</v>
      </c>
      <c r="U2316" s="25" t="s">
        <v>37</v>
      </c>
      <c r="V2316" s="18">
        <v>12787.3</v>
      </c>
      <c r="W2316" s="19">
        <v>153594</v>
      </c>
      <c r="X2316" s="19">
        <v>10672</v>
      </c>
    </row>
    <row r="2317" spans="1:24" x14ac:dyDescent="0.2">
      <c r="A2317" s="15">
        <v>2022</v>
      </c>
      <c r="B2317" s="16">
        <v>59811</v>
      </c>
      <c r="C2317" s="17" t="s">
        <v>1544</v>
      </c>
      <c r="D2317" s="15" t="s">
        <v>39</v>
      </c>
      <c r="E2317" s="17" t="s">
        <v>40</v>
      </c>
      <c r="F2317" s="15" t="s">
        <v>25</v>
      </c>
      <c r="G2317" s="17" t="s">
        <v>44</v>
      </c>
      <c r="H2317" s="17" t="s">
        <v>41</v>
      </c>
      <c r="I2317" s="17" t="s">
        <v>32</v>
      </c>
      <c r="J2317" s="18">
        <v>2205.6</v>
      </c>
      <c r="K2317" s="19">
        <v>28047</v>
      </c>
      <c r="L2317" s="19">
        <v>1236</v>
      </c>
      <c r="M2317" s="20">
        <v>250.8</v>
      </c>
      <c r="N2317" s="21">
        <v>3189</v>
      </c>
      <c r="O2317" s="21">
        <v>141</v>
      </c>
      <c r="P2317" s="22">
        <v>0</v>
      </c>
      <c r="Q2317" s="23">
        <v>0</v>
      </c>
      <c r="R2317" s="23">
        <v>0</v>
      </c>
      <c r="S2317" s="24">
        <v>0</v>
      </c>
      <c r="T2317" s="25">
        <v>0</v>
      </c>
      <c r="U2317" s="25">
        <v>0</v>
      </c>
      <c r="V2317" s="18">
        <v>2456.4</v>
      </c>
      <c r="W2317" s="19">
        <v>31236</v>
      </c>
      <c r="X2317" s="19">
        <v>1377</v>
      </c>
    </row>
    <row r="2318" spans="1:24" x14ac:dyDescent="0.2">
      <c r="A2318" s="15">
        <v>2022</v>
      </c>
      <c r="B2318" s="16">
        <v>59812</v>
      </c>
      <c r="C2318" s="17" t="s">
        <v>1545</v>
      </c>
      <c r="D2318" s="15" t="s">
        <v>39</v>
      </c>
      <c r="E2318" s="17" t="s">
        <v>40</v>
      </c>
      <c r="F2318" s="15" t="s">
        <v>25</v>
      </c>
      <c r="G2318" s="17" t="s">
        <v>42</v>
      </c>
      <c r="H2318" s="17" t="s">
        <v>41</v>
      </c>
      <c r="I2318" s="17" t="s">
        <v>43</v>
      </c>
      <c r="J2318" s="18">
        <v>6002.3</v>
      </c>
      <c r="K2318" s="19">
        <v>58491</v>
      </c>
      <c r="L2318" s="19">
        <v>3586</v>
      </c>
      <c r="M2318" s="20">
        <v>43629.5</v>
      </c>
      <c r="N2318" s="21">
        <v>451147</v>
      </c>
      <c r="O2318" s="21">
        <v>3025</v>
      </c>
      <c r="P2318" s="22">
        <v>0</v>
      </c>
      <c r="Q2318" s="23">
        <v>0</v>
      </c>
      <c r="R2318" s="23">
        <v>0</v>
      </c>
      <c r="S2318" s="24">
        <v>0</v>
      </c>
      <c r="T2318" s="25">
        <v>0</v>
      </c>
      <c r="U2318" s="25">
        <v>0</v>
      </c>
      <c r="V2318" s="18">
        <v>49631.8</v>
      </c>
      <c r="W2318" s="19">
        <v>509638</v>
      </c>
      <c r="X2318" s="19">
        <v>6611</v>
      </c>
    </row>
    <row r="2319" spans="1:24" x14ac:dyDescent="0.2">
      <c r="A2319" s="15">
        <v>2022</v>
      </c>
      <c r="B2319" s="16">
        <v>59812</v>
      </c>
      <c r="C2319" s="17" t="s">
        <v>1545</v>
      </c>
      <c r="D2319" s="15" t="s">
        <v>39</v>
      </c>
      <c r="E2319" s="17" t="s">
        <v>40</v>
      </c>
      <c r="F2319" s="15" t="s">
        <v>25</v>
      </c>
      <c r="G2319" s="17" t="s">
        <v>161</v>
      </c>
      <c r="H2319" s="17" t="s">
        <v>41</v>
      </c>
      <c r="I2319" s="17" t="s">
        <v>32</v>
      </c>
      <c r="J2319" s="18">
        <v>1343.3</v>
      </c>
      <c r="K2319" s="19">
        <v>14425</v>
      </c>
      <c r="L2319" s="19">
        <v>1144</v>
      </c>
      <c r="M2319" s="20">
        <v>4668.5</v>
      </c>
      <c r="N2319" s="21">
        <v>47862</v>
      </c>
      <c r="O2319" s="21">
        <v>924</v>
      </c>
      <c r="P2319" s="22">
        <v>0</v>
      </c>
      <c r="Q2319" s="23">
        <v>0</v>
      </c>
      <c r="R2319" s="23">
        <v>0</v>
      </c>
      <c r="S2319" s="24">
        <v>0</v>
      </c>
      <c r="T2319" s="25">
        <v>0</v>
      </c>
      <c r="U2319" s="25">
        <v>0</v>
      </c>
      <c r="V2319" s="18">
        <v>6011.8</v>
      </c>
      <c r="W2319" s="19">
        <v>62287</v>
      </c>
      <c r="X2319" s="19">
        <v>2068</v>
      </c>
    </row>
    <row r="2320" spans="1:24" x14ac:dyDescent="0.2">
      <c r="A2320" s="15">
        <v>2022</v>
      </c>
      <c r="B2320" s="16">
        <v>59812</v>
      </c>
      <c r="C2320" s="17" t="s">
        <v>1545</v>
      </c>
      <c r="D2320" s="15" t="s">
        <v>39</v>
      </c>
      <c r="E2320" s="17" t="s">
        <v>40</v>
      </c>
      <c r="F2320" s="15" t="s">
        <v>25</v>
      </c>
      <c r="G2320" s="17" t="s">
        <v>44</v>
      </c>
      <c r="H2320" s="17" t="s">
        <v>41</v>
      </c>
      <c r="I2320" s="17" t="s">
        <v>32</v>
      </c>
      <c r="J2320" s="18">
        <v>5784.3</v>
      </c>
      <c r="K2320" s="19">
        <v>56623</v>
      </c>
      <c r="L2320" s="19">
        <v>3407</v>
      </c>
      <c r="M2320" s="20">
        <v>12871.5</v>
      </c>
      <c r="N2320" s="21">
        <v>121928</v>
      </c>
      <c r="O2320" s="21">
        <v>2775</v>
      </c>
      <c r="P2320" s="22">
        <v>0</v>
      </c>
      <c r="Q2320" s="23">
        <v>0</v>
      </c>
      <c r="R2320" s="23">
        <v>0</v>
      </c>
      <c r="S2320" s="24">
        <v>0</v>
      </c>
      <c r="T2320" s="25">
        <v>0</v>
      </c>
      <c r="U2320" s="25">
        <v>0</v>
      </c>
      <c r="V2320" s="18">
        <v>18655.8</v>
      </c>
      <c r="W2320" s="19">
        <v>178551</v>
      </c>
      <c r="X2320" s="19">
        <v>6182</v>
      </c>
    </row>
    <row r="2321" spans="1:24" x14ac:dyDescent="0.2">
      <c r="A2321" s="15">
        <v>2022</v>
      </c>
      <c r="B2321" s="16">
        <v>59818</v>
      </c>
      <c r="C2321" s="17" t="s">
        <v>1546</v>
      </c>
      <c r="D2321" s="15" t="s">
        <v>39</v>
      </c>
      <c r="E2321" s="17" t="s">
        <v>40</v>
      </c>
      <c r="F2321" s="15" t="s">
        <v>25</v>
      </c>
      <c r="G2321" s="17" t="s">
        <v>134</v>
      </c>
      <c r="H2321" s="17" t="s">
        <v>41</v>
      </c>
      <c r="I2321" s="17" t="s">
        <v>135</v>
      </c>
      <c r="J2321" s="18">
        <v>0</v>
      </c>
      <c r="K2321" s="19">
        <v>0</v>
      </c>
      <c r="L2321" s="19">
        <v>0</v>
      </c>
      <c r="M2321" s="20">
        <v>2664.8</v>
      </c>
      <c r="N2321" s="21">
        <v>35891</v>
      </c>
      <c r="O2321" s="21">
        <v>335</v>
      </c>
      <c r="P2321" s="22">
        <v>5389.9</v>
      </c>
      <c r="Q2321" s="23">
        <v>85362</v>
      </c>
      <c r="R2321" s="23">
        <v>27</v>
      </c>
      <c r="S2321" s="24">
        <v>0</v>
      </c>
      <c r="T2321" s="25">
        <v>0</v>
      </c>
      <c r="U2321" s="25">
        <v>0</v>
      </c>
      <c r="V2321" s="18">
        <v>8054.7</v>
      </c>
      <c r="W2321" s="19">
        <v>121253</v>
      </c>
      <c r="X2321" s="19">
        <v>362</v>
      </c>
    </row>
    <row r="2322" spans="1:24" x14ac:dyDescent="0.2">
      <c r="A2322" s="15">
        <v>2022</v>
      </c>
      <c r="B2322" s="16">
        <v>59847</v>
      </c>
      <c r="C2322" s="17" t="s">
        <v>1547</v>
      </c>
      <c r="D2322" s="15" t="s">
        <v>39</v>
      </c>
      <c r="E2322" s="17" t="s">
        <v>40</v>
      </c>
      <c r="F2322" s="15" t="s">
        <v>25</v>
      </c>
      <c r="G2322" s="17" t="s">
        <v>124</v>
      </c>
      <c r="H2322" s="17" t="s">
        <v>41</v>
      </c>
      <c r="I2322" s="17" t="s">
        <v>32</v>
      </c>
      <c r="J2322" s="18">
        <v>0</v>
      </c>
      <c r="K2322" s="19">
        <v>0</v>
      </c>
      <c r="L2322" s="19">
        <v>0</v>
      </c>
      <c r="M2322" s="20">
        <v>0</v>
      </c>
      <c r="N2322" s="21">
        <v>0</v>
      </c>
      <c r="O2322" s="21">
        <v>0</v>
      </c>
      <c r="P2322" s="22">
        <v>27</v>
      </c>
      <c r="Q2322" s="23">
        <v>257</v>
      </c>
      <c r="R2322" s="23">
        <v>11</v>
      </c>
      <c r="S2322" s="24">
        <v>0</v>
      </c>
      <c r="T2322" s="25">
        <v>0</v>
      </c>
      <c r="U2322" s="25">
        <v>0</v>
      </c>
      <c r="V2322" s="18">
        <v>27</v>
      </c>
      <c r="W2322" s="19">
        <v>257</v>
      </c>
      <c r="X2322" s="19">
        <v>11</v>
      </c>
    </row>
    <row r="2323" spans="1:24" x14ac:dyDescent="0.2">
      <c r="A2323" s="15">
        <v>2022</v>
      </c>
      <c r="B2323" s="16">
        <v>59847</v>
      </c>
      <c r="C2323" s="17" t="s">
        <v>1547</v>
      </c>
      <c r="D2323" s="15" t="s">
        <v>39</v>
      </c>
      <c r="E2323" s="17" t="s">
        <v>40</v>
      </c>
      <c r="F2323" s="15" t="s">
        <v>25</v>
      </c>
      <c r="G2323" s="17" t="s">
        <v>161</v>
      </c>
      <c r="H2323" s="17" t="s">
        <v>41</v>
      </c>
      <c r="I2323" s="17" t="s">
        <v>32</v>
      </c>
      <c r="J2323" s="18">
        <v>0</v>
      </c>
      <c r="K2323" s="19">
        <v>0</v>
      </c>
      <c r="L2323" s="19">
        <v>0</v>
      </c>
      <c r="M2323" s="20">
        <v>0</v>
      </c>
      <c r="N2323" s="21">
        <v>0</v>
      </c>
      <c r="O2323" s="21">
        <v>0</v>
      </c>
      <c r="P2323" s="22">
        <v>32</v>
      </c>
      <c r="Q2323" s="23">
        <v>478</v>
      </c>
      <c r="R2323" s="23">
        <v>3</v>
      </c>
      <c r="S2323" s="24">
        <v>0</v>
      </c>
      <c r="T2323" s="25">
        <v>0</v>
      </c>
      <c r="U2323" s="25">
        <v>0</v>
      </c>
      <c r="V2323" s="18">
        <v>32</v>
      </c>
      <c r="W2323" s="19">
        <v>478</v>
      </c>
      <c r="X2323" s="19">
        <v>3</v>
      </c>
    </row>
    <row r="2324" spans="1:24" x14ac:dyDescent="0.2">
      <c r="A2324" s="15">
        <v>2022</v>
      </c>
      <c r="B2324" s="16">
        <v>59848</v>
      </c>
      <c r="C2324" s="17" t="s">
        <v>1548</v>
      </c>
      <c r="D2324" s="15" t="s">
        <v>39</v>
      </c>
      <c r="E2324" s="17" t="s">
        <v>40</v>
      </c>
      <c r="F2324" s="15" t="s">
        <v>25</v>
      </c>
      <c r="G2324" s="17" t="s">
        <v>160</v>
      </c>
      <c r="H2324" s="17" t="s">
        <v>41</v>
      </c>
      <c r="I2324" s="17" t="s">
        <v>32</v>
      </c>
      <c r="J2324" s="18">
        <v>0.1</v>
      </c>
      <c r="K2324" s="19">
        <v>1</v>
      </c>
      <c r="L2324" s="19">
        <v>5</v>
      </c>
      <c r="M2324" s="20">
        <v>0</v>
      </c>
      <c r="N2324" s="21">
        <v>0</v>
      </c>
      <c r="O2324" s="21">
        <v>0</v>
      </c>
      <c r="P2324" s="22">
        <v>0</v>
      </c>
      <c r="Q2324" s="23">
        <v>0</v>
      </c>
      <c r="R2324" s="23">
        <v>0</v>
      </c>
      <c r="S2324" s="24">
        <v>0</v>
      </c>
      <c r="T2324" s="25">
        <v>0</v>
      </c>
      <c r="U2324" s="25">
        <v>0</v>
      </c>
      <c r="V2324" s="18">
        <v>0.1</v>
      </c>
      <c r="W2324" s="19">
        <v>1</v>
      </c>
      <c r="X2324" s="19">
        <v>5</v>
      </c>
    </row>
    <row r="2325" spans="1:24" x14ac:dyDescent="0.2">
      <c r="A2325" s="15">
        <v>2022</v>
      </c>
      <c r="B2325" s="16">
        <v>59848</v>
      </c>
      <c r="C2325" s="17" t="s">
        <v>1548</v>
      </c>
      <c r="D2325" s="15" t="s">
        <v>39</v>
      </c>
      <c r="E2325" s="17" t="s">
        <v>40</v>
      </c>
      <c r="F2325" s="15" t="s">
        <v>25</v>
      </c>
      <c r="G2325" s="17" t="s">
        <v>124</v>
      </c>
      <c r="H2325" s="17" t="s">
        <v>41</v>
      </c>
      <c r="I2325" s="17" t="s">
        <v>32</v>
      </c>
      <c r="J2325" s="18">
        <v>33.200000000000003</v>
      </c>
      <c r="K2325" s="19">
        <v>313</v>
      </c>
      <c r="L2325" s="19">
        <v>118</v>
      </c>
      <c r="M2325" s="20">
        <v>0</v>
      </c>
      <c r="N2325" s="21">
        <v>0</v>
      </c>
      <c r="O2325" s="21">
        <v>0</v>
      </c>
      <c r="P2325" s="22">
        <v>0</v>
      </c>
      <c r="Q2325" s="23">
        <v>0</v>
      </c>
      <c r="R2325" s="23">
        <v>0</v>
      </c>
      <c r="S2325" s="24">
        <v>0</v>
      </c>
      <c r="T2325" s="25">
        <v>0</v>
      </c>
      <c r="U2325" s="25">
        <v>0</v>
      </c>
      <c r="V2325" s="18">
        <v>33.200000000000003</v>
      </c>
      <c r="W2325" s="19">
        <v>313</v>
      </c>
      <c r="X2325" s="19">
        <v>118</v>
      </c>
    </row>
    <row r="2326" spans="1:24" x14ac:dyDescent="0.2">
      <c r="A2326" s="15">
        <v>2022</v>
      </c>
      <c r="B2326" s="16">
        <v>59848</v>
      </c>
      <c r="C2326" s="17" t="s">
        <v>1548</v>
      </c>
      <c r="D2326" s="15" t="s">
        <v>39</v>
      </c>
      <c r="E2326" s="17" t="s">
        <v>40</v>
      </c>
      <c r="F2326" s="15" t="s">
        <v>25</v>
      </c>
      <c r="G2326" s="17" t="s">
        <v>122</v>
      </c>
      <c r="H2326" s="17" t="s">
        <v>41</v>
      </c>
      <c r="I2326" s="17" t="s">
        <v>32</v>
      </c>
      <c r="J2326" s="18">
        <v>8.9</v>
      </c>
      <c r="K2326" s="19">
        <v>50</v>
      </c>
      <c r="L2326" s="19">
        <v>14</v>
      </c>
      <c r="M2326" s="20">
        <v>0</v>
      </c>
      <c r="N2326" s="21">
        <v>0</v>
      </c>
      <c r="O2326" s="21">
        <v>0</v>
      </c>
      <c r="P2326" s="22">
        <v>0</v>
      </c>
      <c r="Q2326" s="23">
        <v>0</v>
      </c>
      <c r="R2326" s="23">
        <v>0</v>
      </c>
      <c r="S2326" s="24">
        <v>0</v>
      </c>
      <c r="T2326" s="25">
        <v>0</v>
      </c>
      <c r="U2326" s="25">
        <v>0</v>
      </c>
      <c r="V2326" s="18">
        <v>8.9</v>
      </c>
      <c r="W2326" s="19">
        <v>50</v>
      </c>
      <c r="X2326" s="19">
        <v>14</v>
      </c>
    </row>
    <row r="2327" spans="1:24" x14ac:dyDescent="0.2">
      <c r="A2327" s="15">
        <v>2022</v>
      </c>
      <c r="B2327" s="16">
        <v>59848</v>
      </c>
      <c r="C2327" s="17" t="s">
        <v>1548</v>
      </c>
      <c r="D2327" s="15" t="s">
        <v>39</v>
      </c>
      <c r="E2327" s="17" t="s">
        <v>40</v>
      </c>
      <c r="F2327" s="15" t="s">
        <v>25</v>
      </c>
      <c r="G2327" s="17" t="s">
        <v>161</v>
      </c>
      <c r="H2327" s="17" t="s">
        <v>41</v>
      </c>
      <c r="I2327" s="17" t="s">
        <v>32</v>
      </c>
      <c r="J2327" s="18">
        <v>3.3</v>
      </c>
      <c r="K2327" s="19">
        <v>52</v>
      </c>
      <c r="L2327" s="19">
        <v>56</v>
      </c>
      <c r="M2327" s="20">
        <v>0</v>
      </c>
      <c r="N2327" s="21">
        <v>0</v>
      </c>
      <c r="O2327" s="21">
        <v>0</v>
      </c>
      <c r="P2327" s="22">
        <v>0</v>
      </c>
      <c r="Q2327" s="23">
        <v>0</v>
      </c>
      <c r="R2327" s="23">
        <v>0</v>
      </c>
      <c r="S2327" s="24">
        <v>0</v>
      </c>
      <c r="T2327" s="25">
        <v>0</v>
      </c>
      <c r="U2327" s="25">
        <v>0</v>
      </c>
      <c r="V2327" s="18">
        <v>3.3</v>
      </c>
      <c r="W2327" s="19">
        <v>52</v>
      </c>
      <c r="X2327" s="19">
        <v>56</v>
      </c>
    </row>
    <row r="2328" spans="1:24" x14ac:dyDescent="0.2">
      <c r="A2328" s="15">
        <v>2022</v>
      </c>
      <c r="B2328" s="16">
        <v>59931</v>
      </c>
      <c r="C2328" s="17" t="s">
        <v>1549</v>
      </c>
      <c r="D2328" s="15" t="s">
        <v>39</v>
      </c>
      <c r="E2328" s="17" t="s">
        <v>40</v>
      </c>
      <c r="F2328" s="15" t="s">
        <v>25</v>
      </c>
      <c r="G2328" s="17" t="s">
        <v>510</v>
      </c>
      <c r="H2328" s="17" t="s">
        <v>41</v>
      </c>
      <c r="I2328" s="17" t="s">
        <v>32</v>
      </c>
      <c r="J2328" s="18">
        <v>75.099999999999994</v>
      </c>
      <c r="K2328" s="19">
        <v>805</v>
      </c>
      <c r="L2328" s="19">
        <v>23</v>
      </c>
      <c r="M2328" s="20">
        <v>2995.3</v>
      </c>
      <c r="N2328" s="21">
        <v>32410</v>
      </c>
      <c r="O2328" s="21">
        <v>123</v>
      </c>
      <c r="P2328" s="22">
        <v>0</v>
      </c>
      <c r="Q2328" s="23">
        <v>0</v>
      </c>
      <c r="R2328" s="23">
        <v>0</v>
      </c>
      <c r="S2328" s="24">
        <v>0</v>
      </c>
      <c r="T2328" s="25">
        <v>0</v>
      </c>
      <c r="U2328" s="25">
        <v>0</v>
      </c>
      <c r="V2328" s="18">
        <v>3070.4</v>
      </c>
      <c r="W2328" s="19">
        <v>33215</v>
      </c>
      <c r="X2328" s="19">
        <v>146</v>
      </c>
    </row>
    <row r="2329" spans="1:24" x14ac:dyDescent="0.2">
      <c r="A2329" s="15">
        <v>2022</v>
      </c>
      <c r="B2329" s="16">
        <v>59931</v>
      </c>
      <c r="C2329" s="17" t="s">
        <v>1549</v>
      </c>
      <c r="D2329" s="15" t="s">
        <v>39</v>
      </c>
      <c r="E2329" s="17" t="s">
        <v>40</v>
      </c>
      <c r="F2329" s="15" t="s">
        <v>25</v>
      </c>
      <c r="G2329" s="17" t="s">
        <v>160</v>
      </c>
      <c r="H2329" s="17" t="s">
        <v>41</v>
      </c>
      <c r="I2329" s="17" t="s">
        <v>32</v>
      </c>
      <c r="J2329" s="18">
        <v>92.7</v>
      </c>
      <c r="K2329" s="19">
        <v>1640</v>
      </c>
      <c r="L2329" s="19">
        <v>92</v>
      </c>
      <c r="M2329" s="20">
        <v>2894</v>
      </c>
      <c r="N2329" s="21">
        <v>45821</v>
      </c>
      <c r="O2329" s="21">
        <v>270</v>
      </c>
      <c r="P2329" s="22">
        <v>379.3</v>
      </c>
      <c r="Q2329" s="23">
        <v>7102</v>
      </c>
      <c r="R2329" s="23">
        <v>2</v>
      </c>
      <c r="S2329" s="24">
        <v>0</v>
      </c>
      <c r="T2329" s="25">
        <v>0</v>
      </c>
      <c r="U2329" s="25">
        <v>0</v>
      </c>
      <c r="V2329" s="18">
        <v>3366</v>
      </c>
      <c r="W2329" s="19">
        <v>54563</v>
      </c>
      <c r="X2329" s="19">
        <v>364</v>
      </c>
    </row>
    <row r="2330" spans="1:24" x14ac:dyDescent="0.2">
      <c r="A2330" s="15">
        <v>2022</v>
      </c>
      <c r="B2330" s="16">
        <v>59931</v>
      </c>
      <c r="C2330" s="17" t="s">
        <v>1549</v>
      </c>
      <c r="D2330" s="15" t="s">
        <v>39</v>
      </c>
      <c r="E2330" s="17" t="s">
        <v>40</v>
      </c>
      <c r="F2330" s="15" t="s">
        <v>25</v>
      </c>
      <c r="G2330" s="17" t="s">
        <v>124</v>
      </c>
      <c r="H2330" s="17" t="s">
        <v>41</v>
      </c>
      <c r="I2330" s="17" t="s">
        <v>32</v>
      </c>
      <c r="J2330" s="18">
        <v>80.2</v>
      </c>
      <c r="K2330" s="19">
        <v>962</v>
      </c>
      <c r="L2330" s="19">
        <v>88</v>
      </c>
      <c r="M2330" s="20">
        <v>58907.3</v>
      </c>
      <c r="N2330" s="21">
        <v>974369</v>
      </c>
      <c r="O2330" s="21">
        <v>4494</v>
      </c>
      <c r="P2330" s="22">
        <v>68113.3</v>
      </c>
      <c r="Q2330" s="23">
        <v>1026659</v>
      </c>
      <c r="R2330" s="23">
        <v>28</v>
      </c>
      <c r="S2330" s="24">
        <v>0</v>
      </c>
      <c r="T2330" s="25">
        <v>0</v>
      </c>
      <c r="U2330" s="25">
        <v>0</v>
      </c>
      <c r="V2330" s="18">
        <v>127100.8</v>
      </c>
      <c r="W2330" s="19">
        <v>2001990</v>
      </c>
      <c r="X2330" s="19">
        <v>4610</v>
      </c>
    </row>
    <row r="2331" spans="1:24" x14ac:dyDescent="0.2">
      <c r="A2331" s="15">
        <v>2022</v>
      </c>
      <c r="B2331" s="16">
        <v>59931</v>
      </c>
      <c r="C2331" s="17" t="s">
        <v>1549</v>
      </c>
      <c r="D2331" s="15" t="s">
        <v>39</v>
      </c>
      <c r="E2331" s="17" t="s">
        <v>40</v>
      </c>
      <c r="F2331" s="15" t="s">
        <v>25</v>
      </c>
      <c r="G2331" s="17" t="s">
        <v>124</v>
      </c>
      <c r="H2331" s="17" t="s">
        <v>41</v>
      </c>
      <c r="I2331" s="17" t="s">
        <v>36</v>
      </c>
      <c r="J2331" s="18">
        <v>116.2</v>
      </c>
      <c r="K2331" s="19">
        <v>2109</v>
      </c>
      <c r="L2331" s="19">
        <v>195</v>
      </c>
      <c r="M2331" s="20">
        <v>17544.8</v>
      </c>
      <c r="N2331" s="21">
        <v>255629</v>
      </c>
      <c r="O2331" s="21">
        <v>1404</v>
      </c>
      <c r="P2331" s="22">
        <v>26084.3</v>
      </c>
      <c r="Q2331" s="23">
        <v>437976</v>
      </c>
      <c r="R2331" s="23">
        <v>93</v>
      </c>
      <c r="S2331" s="24">
        <v>0</v>
      </c>
      <c r="T2331" s="25">
        <v>0</v>
      </c>
      <c r="U2331" s="25">
        <v>0</v>
      </c>
      <c r="V2331" s="18">
        <v>43745.3</v>
      </c>
      <c r="W2331" s="19">
        <v>695714</v>
      </c>
      <c r="X2331" s="19">
        <v>1692</v>
      </c>
    </row>
    <row r="2332" spans="1:24" x14ac:dyDescent="0.2">
      <c r="A2332" s="15">
        <v>2022</v>
      </c>
      <c r="B2332" s="16">
        <v>59931</v>
      </c>
      <c r="C2332" s="17" t="s">
        <v>1549</v>
      </c>
      <c r="D2332" s="15" t="s">
        <v>39</v>
      </c>
      <c r="E2332" s="17" t="s">
        <v>40</v>
      </c>
      <c r="F2332" s="15" t="s">
        <v>25</v>
      </c>
      <c r="G2332" s="17" t="s">
        <v>203</v>
      </c>
      <c r="H2332" s="17" t="s">
        <v>41</v>
      </c>
      <c r="I2332" s="17" t="s">
        <v>136</v>
      </c>
      <c r="J2332" s="18">
        <v>5.4</v>
      </c>
      <c r="K2332" s="19">
        <v>48</v>
      </c>
      <c r="L2332" s="19">
        <v>7</v>
      </c>
      <c r="M2332" s="20">
        <v>6189.1</v>
      </c>
      <c r="N2332" s="21">
        <v>58011</v>
      </c>
      <c r="O2332" s="21">
        <v>281</v>
      </c>
      <c r="P2332" s="22">
        <v>1793.8</v>
      </c>
      <c r="Q2332" s="23">
        <v>16158</v>
      </c>
      <c r="R2332" s="23">
        <v>3</v>
      </c>
      <c r="S2332" s="24">
        <v>0</v>
      </c>
      <c r="T2332" s="25">
        <v>0</v>
      </c>
      <c r="U2332" s="25">
        <v>0</v>
      </c>
      <c r="V2332" s="18">
        <v>7988.3</v>
      </c>
      <c r="W2332" s="19">
        <v>74217</v>
      </c>
      <c r="X2332" s="19">
        <v>291</v>
      </c>
    </row>
    <row r="2333" spans="1:24" x14ac:dyDescent="0.2">
      <c r="A2333" s="15">
        <v>2022</v>
      </c>
      <c r="B2333" s="16">
        <v>59931</v>
      </c>
      <c r="C2333" s="17" t="s">
        <v>1549</v>
      </c>
      <c r="D2333" s="15" t="s">
        <v>39</v>
      </c>
      <c r="E2333" s="17" t="s">
        <v>40</v>
      </c>
      <c r="F2333" s="15" t="s">
        <v>25</v>
      </c>
      <c r="G2333" s="17" t="s">
        <v>30</v>
      </c>
      <c r="H2333" s="17" t="s">
        <v>41</v>
      </c>
      <c r="I2333" s="17" t="s">
        <v>32</v>
      </c>
      <c r="J2333" s="18">
        <v>569.4</v>
      </c>
      <c r="K2333" s="19">
        <v>7942</v>
      </c>
      <c r="L2333" s="19">
        <v>489</v>
      </c>
      <c r="M2333" s="20">
        <v>28064.1</v>
      </c>
      <c r="N2333" s="21">
        <v>390475</v>
      </c>
      <c r="O2333" s="21">
        <v>3337</v>
      </c>
      <c r="P2333" s="22">
        <v>5437.3</v>
      </c>
      <c r="Q2333" s="23">
        <v>77712</v>
      </c>
      <c r="R2333" s="23">
        <v>12</v>
      </c>
      <c r="S2333" s="24">
        <v>0</v>
      </c>
      <c r="T2333" s="25">
        <v>0</v>
      </c>
      <c r="U2333" s="25">
        <v>0</v>
      </c>
      <c r="V2333" s="18">
        <v>34070.800000000003</v>
      </c>
      <c r="W2333" s="19">
        <v>476129</v>
      </c>
      <c r="X2333" s="19">
        <v>3838</v>
      </c>
    </row>
    <row r="2334" spans="1:24" x14ac:dyDescent="0.2">
      <c r="A2334" s="15">
        <v>2022</v>
      </c>
      <c r="B2334" s="16">
        <v>59931</v>
      </c>
      <c r="C2334" s="17" t="s">
        <v>1549</v>
      </c>
      <c r="D2334" s="15" t="s">
        <v>39</v>
      </c>
      <c r="E2334" s="17" t="s">
        <v>40</v>
      </c>
      <c r="F2334" s="15" t="s">
        <v>25</v>
      </c>
      <c r="G2334" s="17" t="s">
        <v>122</v>
      </c>
      <c r="H2334" s="17" t="s">
        <v>41</v>
      </c>
      <c r="I2334" s="17" t="s">
        <v>32</v>
      </c>
      <c r="J2334" s="18">
        <v>0</v>
      </c>
      <c r="K2334" s="19">
        <v>0</v>
      </c>
      <c r="L2334" s="19">
        <v>0</v>
      </c>
      <c r="M2334" s="20">
        <v>28647.1</v>
      </c>
      <c r="N2334" s="21">
        <v>253829</v>
      </c>
      <c r="O2334" s="21">
        <v>1033</v>
      </c>
      <c r="P2334" s="22">
        <v>33755.800000000003</v>
      </c>
      <c r="Q2334" s="23">
        <v>303005</v>
      </c>
      <c r="R2334" s="23">
        <v>20</v>
      </c>
      <c r="S2334" s="24">
        <v>0</v>
      </c>
      <c r="T2334" s="25">
        <v>0</v>
      </c>
      <c r="U2334" s="25">
        <v>0</v>
      </c>
      <c r="V2334" s="18">
        <v>62402.9</v>
      </c>
      <c r="W2334" s="19">
        <v>556834</v>
      </c>
      <c r="X2334" s="19">
        <v>1053</v>
      </c>
    </row>
    <row r="2335" spans="1:24" x14ac:dyDescent="0.2">
      <c r="A2335" s="15">
        <v>2022</v>
      </c>
      <c r="B2335" s="16">
        <v>59931</v>
      </c>
      <c r="C2335" s="17" t="s">
        <v>1549</v>
      </c>
      <c r="D2335" s="15" t="s">
        <v>39</v>
      </c>
      <c r="E2335" s="17" t="s">
        <v>40</v>
      </c>
      <c r="F2335" s="15" t="s">
        <v>25</v>
      </c>
      <c r="G2335" s="17" t="s">
        <v>42</v>
      </c>
      <c r="H2335" s="17" t="s">
        <v>41</v>
      </c>
      <c r="I2335" s="17" t="s">
        <v>43</v>
      </c>
      <c r="J2335" s="18">
        <v>300.8</v>
      </c>
      <c r="K2335" s="19">
        <v>3338</v>
      </c>
      <c r="L2335" s="19">
        <v>70</v>
      </c>
      <c r="M2335" s="20">
        <v>15242.8</v>
      </c>
      <c r="N2335" s="21">
        <v>202522</v>
      </c>
      <c r="O2335" s="21">
        <v>862</v>
      </c>
      <c r="P2335" s="22">
        <v>7401.9</v>
      </c>
      <c r="Q2335" s="23">
        <v>84278</v>
      </c>
      <c r="R2335" s="23">
        <v>7</v>
      </c>
      <c r="S2335" s="24">
        <v>0</v>
      </c>
      <c r="T2335" s="25">
        <v>0</v>
      </c>
      <c r="U2335" s="25">
        <v>0</v>
      </c>
      <c r="V2335" s="18">
        <v>22945.5</v>
      </c>
      <c r="W2335" s="19">
        <v>290138</v>
      </c>
      <c r="X2335" s="19">
        <v>939</v>
      </c>
    </row>
    <row r="2336" spans="1:24" x14ac:dyDescent="0.2">
      <c r="A2336" s="15">
        <v>2022</v>
      </c>
      <c r="B2336" s="16">
        <v>59931</v>
      </c>
      <c r="C2336" s="17" t="s">
        <v>1549</v>
      </c>
      <c r="D2336" s="15" t="s">
        <v>39</v>
      </c>
      <c r="E2336" s="17" t="s">
        <v>40</v>
      </c>
      <c r="F2336" s="15" t="s">
        <v>25</v>
      </c>
      <c r="G2336" s="17" t="s">
        <v>161</v>
      </c>
      <c r="H2336" s="17" t="s">
        <v>41</v>
      </c>
      <c r="I2336" s="17" t="s">
        <v>32</v>
      </c>
      <c r="J2336" s="18">
        <v>174.2</v>
      </c>
      <c r="K2336" s="19">
        <v>2931</v>
      </c>
      <c r="L2336" s="19">
        <v>445</v>
      </c>
      <c r="M2336" s="20">
        <v>19829</v>
      </c>
      <c r="N2336" s="21">
        <v>328554</v>
      </c>
      <c r="O2336" s="21">
        <v>2068</v>
      </c>
      <c r="P2336" s="22">
        <v>12414.1</v>
      </c>
      <c r="Q2336" s="23">
        <v>264559</v>
      </c>
      <c r="R2336" s="23">
        <v>16</v>
      </c>
      <c r="S2336" s="24">
        <v>0</v>
      </c>
      <c r="T2336" s="25">
        <v>0</v>
      </c>
      <c r="U2336" s="25">
        <v>0</v>
      </c>
      <c r="V2336" s="18">
        <v>32417.3</v>
      </c>
      <c r="W2336" s="19">
        <v>596044</v>
      </c>
      <c r="X2336" s="19">
        <v>2529</v>
      </c>
    </row>
    <row r="2337" spans="1:24" x14ac:dyDescent="0.2">
      <c r="A2337" s="15">
        <v>2022</v>
      </c>
      <c r="B2337" s="16">
        <v>59931</v>
      </c>
      <c r="C2337" s="17" t="s">
        <v>1549</v>
      </c>
      <c r="D2337" s="15" t="s">
        <v>39</v>
      </c>
      <c r="E2337" s="17" t="s">
        <v>40</v>
      </c>
      <c r="F2337" s="15" t="s">
        <v>25</v>
      </c>
      <c r="G2337" s="17" t="s">
        <v>44</v>
      </c>
      <c r="H2337" s="17" t="s">
        <v>41</v>
      </c>
      <c r="I2337" s="17" t="s">
        <v>32</v>
      </c>
      <c r="J2337" s="18">
        <v>218.7</v>
      </c>
      <c r="K2337" s="19">
        <v>2767</v>
      </c>
      <c r="L2337" s="19">
        <v>298</v>
      </c>
      <c r="M2337" s="20">
        <v>39128.1</v>
      </c>
      <c r="N2337" s="21">
        <v>575237</v>
      </c>
      <c r="O2337" s="21">
        <v>3423</v>
      </c>
      <c r="P2337" s="22">
        <v>37594.300000000003</v>
      </c>
      <c r="Q2337" s="23">
        <v>513338</v>
      </c>
      <c r="R2337" s="23">
        <v>46</v>
      </c>
      <c r="S2337" s="24">
        <v>0</v>
      </c>
      <c r="T2337" s="25">
        <v>0</v>
      </c>
      <c r="U2337" s="25">
        <v>0</v>
      </c>
      <c r="V2337" s="18">
        <v>76941.100000000006</v>
      </c>
      <c r="W2337" s="19">
        <v>1091342</v>
      </c>
      <c r="X2337" s="19">
        <v>3767</v>
      </c>
    </row>
    <row r="2338" spans="1:24" x14ac:dyDescent="0.2">
      <c r="A2338" s="15">
        <v>2022</v>
      </c>
      <c r="B2338" s="16">
        <v>59931</v>
      </c>
      <c r="C2338" s="17" t="s">
        <v>1549</v>
      </c>
      <c r="D2338" s="15" t="s">
        <v>91</v>
      </c>
      <c r="E2338" s="17" t="s">
        <v>24</v>
      </c>
      <c r="F2338" s="15" t="s">
        <v>25</v>
      </c>
      <c r="G2338" s="17" t="s">
        <v>92</v>
      </c>
      <c r="H2338" s="17" t="s">
        <v>41</v>
      </c>
      <c r="I2338" s="17" t="s">
        <v>93</v>
      </c>
      <c r="J2338" s="18">
        <v>8352.2000000000007</v>
      </c>
      <c r="K2338" s="19">
        <v>71413</v>
      </c>
      <c r="L2338" s="19">
        <v>4228</v>
      </c>
      <c r="M2338" s="20">
        <v>96944.6</v>
      </c>
      <c r="N2338" s="21">
        <v>1368158</v>
      </c>
      <c r="O2338" s="21">
        <v>7717</v>
      </c>
      <c r="P2338" s="22">
        <v>30244.6</v>
      </c>
      <c r="Q2338" s="23">
        <v>561155</v>
      </c>
      <c r="R2338" s="23">
        <v>74</v>
      </c>
      <c r="S2338" s="24">
        <v>0</v>
      </c>
      <c r="T2338" s="25">
        <v>0</v>
      </c>
      <c r="U2338" s="25">
        <v>0</v>
      </c>
      <c r="V2338" s="18">
        <v>135541.4</v>
      </c>
      <c r="W2338" s="19">
        <v>2000726</v>
      </c>
      <c r="X2338" s="19">
        <v>12019</v>
      </c>
    </row>
    <row r="2339" spans="1:24" x14ac:dyDescent="0.2">
      <c r="A2339" s="15">
        <v>2022</v>
      </c>
      <c r="B2339" s="16">
        <v>59932</v>
      </c>
      <c r="C2339" s="17" t="s">
        <v>1550</v>
      </c>
      <c r="D2339" s="15" t="s">
        <v>39</v>
      </c>
      <c r="E2339" s="17" t="s">
        <v>40</v>
      </c>
      <c r="F2339" s="15" t="s">
        <v>25</v>
      </c>
      <c r="G2339" s="17" t="s">
        <v>161</v>
      </c>
      <c r="H2339" s="17" t="s">
        <v>41</v>
      </c>
      <c r="I2339" s="17" t="s">
        <v>32</v>
      </c>
      <c r="J2339" s="18">
        <v>0.1</v>
      </c>
      <c r="K2339" s="19">
        <v>2</v>
      </c>
      <c r="L2339" s="19">
        <v>6</v>
      </c>
      <c r="M2339" s="20">
        <v>0</v>
      </c>
      <c r="N2339" s="21">
        <v>0</v>
      </c>
      <c r="O2339" s="21">
        <v>0</v>
      </c>
      <c r="P2339" s="22">
        <v>0</v>
      </c>
      <c r="Q2339" s="23">
        <v>0</v>
      </c>
      <c r="R2339" s="23">
        <v>0</v>
      </c>
      <c r="S2339" s="24">
        <v>0</v>
      </c>
      <c r="T2339" s="25">
        <v>0</v>
      </c>
      <c r="U2339" s="25">
        <v>0</v>
      </c>
      <c r="V2339" s="18">
        <v>0.1</v>
      </c>
      <c r="W2339" s="19">
        <v>2</v>
      </c>
      <c r="X2339" s="19">
        <v>6</v>
      </c>
    </row>
    <row r="2340" spans="1:24" x14ac:dyDescent="0.2">
      <c r="A2340" s="15">
        <v>2022</v>
      </c>
      <c r="B2340" s="16">
        <v>59933</v>
      </c>
      <c r="C2340" s="17" t="s">
        <v>1551</v>
      </c>
      <c r="D2340" s="15" t="s">
        <v>39</v>
      </c>
      <c r="E2340" s="17" t="s">
        <v>40</v>
      </c>
      <c r="F2340" s="15" t="s">
        <v>25</v>
      </c>
      <c r="G2340" s="17" t="s">
        <v>122</v>
      </c>
      <c r="H2340" s="17" t="s">
        <v>41</v>
      </c>
      <c r="I2340" s="17" t="s">
        <v>32</v>
      </c>
      <c r="J2340" s="18">
        <v>165.9</v>
      </c>
      <c r="K2340" s="19">
        <v>987</v>
      </c>
      <c r="L2340" s="19">
        <v>80</v>
      </c>
      <c r="M2340" s="20">
        <v>2788.6</v>
      </c>
      <c r="N2340" s="21">
        <v>22729</v>
      </c>
      <c r="O2340" s="21">
        <v>340</v>
      </c>
      <c r="P2340" s="22">
        <v>0</v>
      </c>
      <c r="Q2340" s="23">
        <v>0</v>
      </c>
      <c r="R2340" s="23">
        <v>0</v>
      </c>
      <c r="S2340" s="24">
        <v>0</v>
      </c>
      <c r="T2340" s="25">
        <v>0</v>
      </c>
      <c r="U2340" s="25">
        <v>0</v>
      </c>
      <c r="V2340" s="18">
        <v>2954.5</v>
      </c>
      <c r="W2340" s="19">
        <v>23716</v>
      </c>
      <c r="X2340" s="19">
        <v>420</v>
      </c>
    </row>
    <row r="2341" spans="1:24" x14ac:dyDescent="0.2">
      <c r="A2341" s="15">
        <v>2022</v>
      </c>
      <c r="B2341" s="16">
        <v>59933</v>
      </c>
      <c r="C2341" s="17" t="s">
        <v>1551</v>
      </c>
      <c r="D2341" s="15" t="s">
        <v>39</v>
      </c>
      <c r="E2341" s="17" t="s">
        <v>40</v>
      </c>
      <c r="F2341" s="15" t="s">
        <v>25</v>
      </c>
      <c r="G2341" s="17" t="s">
        <v>44</v>
      </c>
      <c r="H2341" s="17" t="s">
        <v>41</v>
      </c>
      <c r="I2341" s="17" t="s">
        <v>32</v>
      </c>
      <c r="J2341" s="18">
        <v>3061.8</v>
      </c>
      <c r="K2341" s="19">
        <v>20698</v>
      </c>
      <c r="L2341" s="19">
        <v>1972</v>
      </c>
      <c r="M2341" s="20">
        <v>2026.1</v>
      </c>
      <c r="N2341" s="21">
        <v>17747</v>
      </c>
      <c r="O2341" s="21">
        <v>316</v>
      </c>
      <c r="P2341" s="22">
        <v>0</v>
      </c>
      <c r="Q2341" s="23">
        <v>0</v>
      </c>
      <c r="R2341" s="23">
        <v>0</v>
      </c>
      <c r="S2341" s="24">
        <v>0</v>
      </c>
      <c r="T2341" s="25">
        <v>0</v>
      </c>
      <c r="U2341" s="25">
        <v>0</v>
      </c>
      <c r="V2341" s="18">
        <v>5087.8999999999996</v>
      </c>
      <c r="W2341" s="19">
        <v>38445</v>
      </c>
      <c r="X2341" s="19">
        <v>2288</v>
      </c>
    </row>
    <row r="2342" spans="1:24" x14ac:dyDescent="0.2">
      <c r="A2342" s="15">
        <v>2022</v>
      </c>
      <c r="B2342" s="16">
        <v>59933</v>
      </c>
      <c r="C2342" s="17" t="s">
        <v>1551</v>
      </c>
      <c r="D2342" s="15" t="s">
        <v>91</v>
      </c>
      <c r="E2342" s="17" t="s">
        <v>24</v>
      </c>
      <c r="F2342" s="15" t="s">
        <v>25</v>
      </c>
      <c r="G2342" s="17" t="s">
        <v>92</v>
      </c>
      <c r="H2342" s="17" t="s">
        <v>41</v>
      </c>
      <c r="I2342" s="17" t="s">
        <v>93</v>
      </c>
      <c r="J2342" s="18">
        <v>76475.100000000006</v>
      </c>
      <c r="K2342" s="19">
        <v>1107216</v>
      </c>
      <c r="L2342" s="19">
        <v>57915</v>
      </c>
      <c r="M2342" s="20">
        <v>13536.4</v>
      </c>
      <c r="N2342" s="21">
        <v>174844</v>
      </c>
      <c r="O2342" s="21">
        <v>3137</v>
      </c>
      <c r="P2342" s="22">
        <v>0</v>
      </c>
      <c r="Q2342" s="23">
        <v>0</v>
      </c>
      <c r="R2342" s="23">
        <v>0</v>
      </c>
      <c r="S2342" s="24">
        <v>0</v>
      </c>
      <c r="T2342" s="25">
        <v>0</v>
      </c>
      <c r="U2342" s="25">
        <v>0</v>
      </c>
      <c r="V2342" s="18">
        <v>90011.5</v>
      </c>
      <c r="W2342" s="19">
        <v>1282060</v>
      </c>
      <c r="X2342" s="19">
        <v>61052</v>
      </c>
    </row>
    <row r="2343" spans="1:24" x14ac:dyDescent="0.2">
      <c r="A2343" s="15">
        <v>2022</v>
      </c>
      <c r="B2343" s="16">
        <v>59943</v>
      </c>
      <c r="C2343" s="17" t="s">
        <v>1552</v>
      </c>
      <c r="D2343" s="15" t="s">
        <v>23</v>
      </c>
      <c r="E2343" s="17" t="s">
        <v>24</v>
      </c>
      <c r="F2343" s="15" t="s">
        <v>25</v>
      </c>
      <c r="G2343" s="17" t="s">
        <v>50</v>
      </c>
      <c r="H2343" s="17" t="s">
        <v>1438</v>
      </c>
      <c r="I2343" s="17" t="s">
        <v>52</v>
      </c>
      <c r="J2343" s="18">
        <v>4215.8999999999996</v>
      </c>
      <c r="K2343" s="19">
        <v>31614</v>
      </c>
      <c r="L2343" s="19">
        <v>2692</v>
      </c>
      <c r="M2343" s="20">
        <v>0</v>
      </c>
      <c r="N2343" s="21">
        <v>0</v>
      </c>
      <c r="O2343" s="21">
        <v>0</v>
      </c>
      <c r="P2343" s="22">
        <v>0</v>
      </c>
      <c r="Q2343" s="23">
        <v>0</v>
      </c>
      <c r="R2343" s="23">
        <v>0</v>
      </c>
      <c r="S2343" s="24">
        <v>0</v>
      </c>
      <c r="T2343" s="25">
        <v>0</v>
      </c>
      <c r="U2343" s="25">
        <v>0</v>
      </c>
      <c r="V2343" s="18">
        <v>4215.8999999999996</v>
      </c>
      <c r="W2343" s="19">
        <v>31614</v>
      </c>
      <c r="X2343" s="19">
        <v>2692</v>
      </c>
    </row>
    <row r="2344" spans="1:24" x14ac:dyDescent="0.2">
      <c r="A2344" s="15">
        <v>2022</v>
      </c>
      <c r="B2344" s="16">
        <v>59943</v>
      </c>
      <c r="C2344" s="17" t="s">
        <v>1552</v>
      </c>
      <c r="D2344" s="15" t="s">
        <v>23</v>
      </c>
      <c r="E2344" s="17" t="s">
        <v>24</v>
      </c>
      <c r="F2344" s="15" t="s">
        <v>25</v>
      </c>
      <c r="G2344" s="17" t="s">
        <v>57</v>
      </c>
      <c r="H2344" s="17" t="s">
        <v>1438</v>
      </c>
      <c r="I2344" s="17" t="s">
        <v>58</v>
      </c>
      <c r="J2344" s="18">
        <v>31973.7</v>
      </c>
      <c r="K2344" s="19">
        <v>153412</v>
      </c>
      <c r="L2344" s="19">
        <v>17808</v>
      </c>
      <c r="M2344" s="20">
        <v>0</v>
      </c>
      <c r="N2344" s="21">
        <v>0</v>
      </c>
      <c r="O2344" s="21">
        <v>0</v>
      </c>
      <c r="P2344" s="22">
        <v>0</v>
      </c>
      <c r="Q2344" s="23">
        <v>0</v>
      </c>
      <c r="R2344" s="23">
        <v>0</v>
      </c>
      <c r="S2344" s="24">
        <v>0</v>
      </c>
      <c r="T2344" s="25">
        <v>0</v>
      </c>
      <c r="U2344" s="25">
        <v>0</v>
      </c>
      <c r="V2344" s="18">
        <v>31973.7</v>
      </c>
      <c r="W2344" s="19">
        <v>153412</v>
      </c>
      <c r="X2344" s="19">
        <v>17808</v>
      </c>
    </row>
    <row r="2345" spans="1:24" x14ac:dyDescent="0.2">
      <c r="A2345" s="15">
        <v>2022</v>
      </c>
      <c r="B2345" s="16">
        <v>59943</v>
      </c>
      <c r="C2345" s="17" t="s">
        <v>1552</v>
      </c>
      <c r="D2345" s="15" t="s">
        <v>23</v>
      </c>
      <c r="E2345" s="17" t="s">
        <v>24</v>
      </c>
      <c r="F2345" s="15" t="s">
        <v>25</v>
      </c>
      <c r="G2345" s="17" t="s">
        <v>311</v>
      </c>
      <c r="H2345" s="17" t="s">
        <v>1438</v>
      </c>
      <c r="I2345" s="17" t="s">
        <v>196</v>
      </c>
      <c r="J2345" s="18">
        <v>864.6</v>
      </c>
      <c r="K2345" s="19">
        <v>8566</v>
      </c>
      <c r="L2345" s="19">
        <v>986</v>
      </c>
      <c r="M2345" s="20">
        <v>0</v>
      </c>
      <c r="N2345" s="21">
        <v>0</v>
      </c>
      <c r="O2345" s="21">
        <v>0</v>
      </c>
      <c r="P2345" s="22">
        <v>0</v>
      </c>
      <c r="Q2345" s="23">
        <v>0</v>
      </c>
      <c r="R2345" s="23">
        <v>0</v>
      </c>
      <c r="S2345" s="24">
        <v>0</v>
      </c>
      <c r="T2345" s="25">
        <v>0</v>
      </c>
      <c r="U2345" s="25">
        <v>0</v>
      </c>
      <c r="V2345" s="18">
        <v>864.6</v>
      </c>
      <c r="W2345" s="19">
        <v>8566</v>
      </c>
      <c r="X2345" s="19">
        <v>986</v>
      </c>
    </row>
    <row r="2346" spans="1:24" x14ac:dyDescent="0.2">
      <c r="A2346" s="15">
        <v>2022</v>
      </c>
      <c r="B2346" s="16">
        <v>59943</v>
      </c>
      <c r="C2346" s="17" t="s">
        <v>1552</v>
      </c>
      <c r="D2346" s="15" t="s">
        <v>23</v>
      </c>
      <c r="E2346" s="17" t="s">
        <v>24</v>
      </c>
      <c r="F2346" s="15" t="s">
        <v>25</v>
      </c>
      <c r="G2346" s="17" t="s">
        <v>201</v>
      </c>
      <c r="H2346" s="17" t="s">
        <v>1438</v>
      </c>
      <c r="I2346" s="17" t="s">
        <v>136</v>
      </c>
      <c r="J2346" s="18">
        <v>1522.9</v>
      </c>
      <c r="K2346" s="19">
        <v>9265</v>
      </c>
      <c r="L2346" s="19">
        <v>1213</v>
      </c>
      <c r="M2346" s="20">
        <v>0</v>
      </c>
      <c r="N2346" s="21">
        <v>0</v>
      </c>
      <c r="O2346" s="21">
        <v>0</v>
      </c>
      <c r="P2346" s="22">
        <v>0</v>
      </c>
      <c r="Q2346" s="23">
        <v>0</v>
      </c>
      <c r="R2346" s="23">
        <v>0</v>
      </c>
      <c r="S2346" s="24">
        <v>0</v>
      </c>
      <c r="T2346" s="25">
        <v>0</v>
      </c>
      <c r="U2346" s="25">
        <v>0</v>
      </c>
      <c r="V2346" s="18">
        <v>1522.9</v>
      </c>
      <c r="W2346" s="19">
        <v>9265</v>
      </c>
      <c r="X2346" s="19">
        <v>1213</v>
      </c>
    </row>
    <row r="2347" spans="1:24" x14ac:dyDescent="0.2">
      <c r="A2347" s="15">
        <v>2022</v>
      </c>
      <c r="B2347" s="16">
        <v>59943</v>
      </c>
      <c r="C2347" s="17" t="s">
        <v>1552</v>
      </c>
      <c r="D2347" s="15" t="s">
        <v>23</v>
      </c>
      <c r="E2347" s="17" t="s">
        <v>24</v>
      </c>
      <c r="F2347" s="15" t="s">
        <v>25</v>
      </c>
      <c r="G2347" s="17" t="s">
        <v>552</v>
      </c>
      <c r="H2347" s="17" t="s">
        <v>1438</v>
      </c>
      <c r="I2347" s="17" t="s">
        <v>61</v>
      </c>
      <c r="J2347" s="18">
        <v>610.5</v>
      </c>
      <c r="K2347" s="19">
        <v>3126</v>
      </c>
      <c r="L2347" s="19">
        <v>293</v>
      </c>
      <c r="M2347" s="20">
        <v>0</v>
      </c>
      <c r="N2347" s="21">
        <v>0</v>
      </c>
      <c r="O2347" s="21">
        <v>0</v>
      </c>
      <c r="P2347" s="22">
        <v>0</v>
      </c>
      <c r="Q2347" s="23">
        <v>0</v>
      </c>
      <c r="R2347" s="23">
        <v>0</v>
      </c>
      <c r="S2347" s="24">
        <v>0</v>
      </c>
      <c r="T2347" s="25">
        <v>0</v>
      </c>
      <c r="U2347" s="25">
        <v>0</v>
      </c>
      <c r="V2347" s="18">
        <v>610.5</v>
      </c>
      <c r="W2347" s="19">
        <v>3126</v>
      </c>
      <c r="X2347" s="19">
        <v>293</v>
      </c>
    </row>
    <row r="2348" spans="1:24" x14ac:dyDescent="0.2">
      <c r="A2348" s="15">
        <v>2022</v>
      </c>
      <c r="B2348" s="16">
        <v>59943</v>
      </c>
      <c r="C2348" s="17" t="s">
        <v>1552</v>
      </c>
      <c r="D2348" s="15" t="s">
        <v>23</v>
      </c>
      <c r="E2348" s="17" t="s">
        <v>24</v>
      </c>
      <c r="F2348" s="15" t="s">
        <v>25</v>
      </c>
      <c r="G2348" s="17" t="s">
        <v>80</v>
      </c>
      <c r="H2348" s="17" t="s">
        <v>1438</v>
      </c>
      <c r="I2348" s="17" t="s">
        <v>36</v>
      </c>
      <c r="J2348" s="18">
        <v>47.5</v>
      </c>
      <c r="K2348" s="19">
        <v>603</v>
      </c>
      <c r="L2348" s="19">
        <v>77</v>
      </c>
      <c r="M2348" s="20">
        <v>0</v>
      </c>
      <c r="N2348" s="21">
        <v>0</v>
      </c>
      <c r="O2348" s="21">
        <v>0</v>
      </c>
      <c r="P2348" s="22">
        <v>0</v>
      </c>
      <c r="Q2348" s="23">
        <v>0</v>
      </c>
      <c r="R2348" s="23">
        <v>0</v>
      </c>
      <c r="S2348" s="24">
        <v>0</v>
      </c>
      <c r="T2348" s="25">
        <v>0</v>
      </c>
      <c r="U2348" s="25">
        <v>0</v>
      </c>
      <c r="V2348" s="18">
        <v>47.5</v>
      </c>
      <c r="W2348" s="19">
        <v>603</v>
      </c>
      <c r="X2348" s="19">
        <v>77</v>
      </c>
    </row>
    <row r="2349" spans="1:24" x14ac:dyDescent="0.2">
      <c r="A2349" s="15">
        <v>2022</v>
      </c>
      <c r="B2349" s="16">
        <v>59943</v>
      </c>
      <c r="C2349" s="17" t="s">
        <v>1552</v>
      </c>
      <c r="D2349" s="15" t="s">
        <v>23</v>
      </c>
      <c r="E2349" s="17" t="s">
        <v>24</v>
      </c>
      <c r="F2349" s="15" t="s">
        <v>25</v>
      </c>
      <c r="G2349" s="17" t="s">
        <v>203</v>
      </c>
      <c r="H2349" s="17" t="s">
        <v>1438</v>
      </c>
      <c r="I2349" s="17" t="s">
        <v>136</v>
      </c>
      <c r="J2349" s="18">
        <v>2381.6999999999998</v>
      </c>
      <c r="K2349" s="19">
        <v>15292</v>
      </c>
      <c r="L2349" s="19">
        <v>2199</v>
      </c>
      <c r="M2349" s="20">
        <v>0</v>
      </c>
      <c r="N2349" s="21">
        <v>0</v>
      </c>
      <c r="O2349" s="21">
        <v>0</v>
      </c>
      <c r="P2349" s="22">
        <v>0</v>
      </c>
      <c r="Q2349" s="23">
        <v>0</v>
      </c>
      <c r="R2349" s="23">
        <v>0</v>
      </c>
      <c r="S2349" s="24">
        <v>0</v>
      </c>
      <c r="T2349" s="25">
        <v>0</v>
      </c>
      <c r="U2349" s="25">
        <v>0</v>
      </c>
      <c r="V2349" s="18">
        <v>2381.6999999999998</v>
      </c>
      <c r="W2349" s="19">
        <v>15292</v>
      </c>
      <c r="X2349" s="19">
        <v>2199</v>
      </c>
    </row>
    <row r="2350" spans="1:24" x14ac:dyDescent="0.2">
      <c r="A2350" s="15">
        <v>2022</v>
      </c>
      <c r="B2350" s="16">
        <v>59943</v>
      </c>
      <c r="C2350" s="17" t="s">
        <v>1552</v>
      </c>
      <c r="D2350" s="15" t="s">
        <v>23</v>
      </c>
      <c r="E2350" s="17" t="s">
        <v>24</v>
      </c>
      <c r="F2350" s="15" t="s">
        <v>25</v>
      </c>
      <c r="G2350" s="17" t="s">
        <v>30</v>
      </c>
      <c r="H2350" s="17" t="s">
        <v>1438</v>
      </c>
      <c r="I2350" s="17" t="s">
        <v>32</v>
      </c>
      <c r="J2350" s="18">
        <v>465.1</v>
      </c>
      <c r="K2350" s="19">
        <v>3246</v>
      </c>
      <c r="L2350" s="19">
        <v>415</v>
      </c>
      <c r="M2350" s="20">
        <v>0</v>
      </c>
      <c r="N2350" s="21">
        <v>0</v>
      </c>
      <c r="O2350" s="21">
        <v>0</v>
      </c>
      <c r="P2350" s="22">
        <v>0</v>
      </c>
      <c r="Q2350" s="23">
        <v>0</v>
      </c>
      <c r="R2350" s="23">
        <v>0</v>
      </c>
      <c r="S2350" s="24">
        <v>0</v>
      </c>
      <c r="T2350" s="25">
        <v>0</v>
      </c>
      <c r="U2350" s="25">
        <v>0</v>
      </c>
      <c r="V2350" s="18">
        <v>465.1</v>
      </c>
      <c r="W2350" s="19">
        <v>3246</v>
      </c>
      <c r="X2350" s="19">
        <v>415</v>
      </c>
    </row>
    <row r="2351" spans="1:24" x14ac:dyDescent="0.2">
      <c r="A2351" s="15">
        <v>2022</v>
      </c>
      <c r="B2351" s="16">
        <v>59943</v>
      </c>
      <c r="C2351" s="17" t="s">
        <v>1552</v>
      </c>
      <c r="D2351" s="15" t="s">
        <v>23</v>
      </c>
      <c r="E2351" s="17" t="s">
        <v>24</v>
      </c>
      <c r="F2351" s="15" t="s">
        <v>25</v>
      </c>
      <c r="G2351" s="17" t="s">
        <v>122</v>
      </c>
      <c r="H2351" s="17" t="s">
        <v>1438</v>
      </c>
      <c r="I2351" s="17" t="s">
        <v>32</v>
      </c>
      <c r="J2351" s="18">
        <v>5323.9</v>
      </c>
      <c r="K2351" s="19">
        <v>33758</v>
      </c>
      <c r="L2351" s="19">
        <v>4020</v>
      </c>
      <c r="M2351" s="20">
        <v>0</v>
      </c>
      <c r="N2351" s="21">
        <v>0</v>
      </c>
      <c r="O2351" s="21">
        <v>0</v>
      </c>
      <c r="P2351" s="22">
        <v>0</v>
      </c>
      <c r="Q2351" s="23">
        <v>0</v>
      </c>
      <c r="R2351" s="23">
        <v>0</v>
      </c>
      <c r="S2351" s="24">
        <v>0</v>
      </c>
      <c r="T2351" s="25">
        <v>0</v>
      </c>
      <c r="U2351" s="25">
        <v>0</v>
      </c>
      <c r="V2351" s="18">
        <v>5323.9</v>
      </c>
      <c r="W2351" s="19">
        <v>33758</v>
      </c>
      <c r="X2351" s="19">
        <v>4020</v>
      </c>
    </row>
    <row r="2352" spans="1:24" x14ac:dyDescent="0.2">
      <c r="A2352" s="15">
        <v>2022</v>
      </c>
      <c r="B2352" s="16">
        <v>59943</v>
      </c>
      <c r="C2352" s="17" t="s">
        <v>1552</v>
      </c>
      <c r="D2352" s="15" t="s">
        <v>23</v>
      </c>
      <c r="E2352" s="17" t="s">
        <v>24</v>
      </c>
      <c r="F2352" s="15" t="s">
        <v>25</v>
      </c>
      <c r="G2352" s="17" t="s">
        <v>192</v>
      </c>
      <c r="H2352" s="17" t="s">
        <v>1438</v>
      </c>
      <c r="I2352" s="17" t="s">
        <v>340</v>
      </c>
      <c r="J2352" s="18">
        <v>185.2</v>
      </c>
      <c r="K2352" s="19">
        <v>1418</v>
      </c>
      <c r="L2352" s="19">
        <v>120</v>
      </c>
      <c r="M2352" s="20">
        <v>0</v>
      </c>
      <c r="N2352" s="21">
        <v>0</v>
      </c>
      <c r="O2352" s="21">
        <v>0</v>
      </c>
      <c r="P2352" s="22">
        <v>0</v>
      </c>
      <c r="Q2352" s="23">
        <v>0</v>
      </c>
      <c r="R2352" s="23">
        <v>0</v>
      </c>
      <c r="S2352" s="24">
        <v>0</v>
      </c>
      <c r="T2352" s="25">
        <v>0</v>
      </c>
      <c r="U2352" s="25">
        <v>0</v>
      </c>
      <c r="V2352" s="18">
        <v>185.2</v>
      </c>
      <c r="W2352" s="19">
        <v>1418</v>
      </c>
      <c r="X2352" s="19">
        <v>120</v>
      </c>
    </row>
    <row r="2353" spans="1:24" x14ac:dyDescent="0.2">
      <c r="A2353" s="15">
        <v>2022</v>
      </c>
      <c r="B2353" s="16">
        <v>59943</v>
      </c>
      <c r="C2353" s="17" t="s">
        <v>1552</v>
      </c>
      <c r="D2353" s="15" t="s">
        <v>23</v>
      </c>
      <c r="E2353" s="17" t="s">
        <v>24</v>
      </c>
      <c r="F2353" s="15" t="s">
        <v>25</v>
      </c>
      <c r="G2353" s="17" t="s">
        <v>42</v>
      </c>
      <c r="H2353" s="17" t="s">
        <v>1438</v>
      </c>
      <c r="I2353" s="17" t="s">
        <v>136</v>
      </c>
      <c r="J2353" s="18">
        <v>2863.2</v>
      </c>
      <c r="K2353" s="19">
        <v>15745</v>
      </c>
      <c r="L2353" s="19">
        <v>2262</v>
      </c>
      <c r="M2353" s="20">
        <v>0</v>
      </c>
      <c r="N2353" s="21">
        <v>0</v>
      </c>
      <c r="O2353" s="21">
        <v>0</v>
      </c>
      <c r="P2353" s="22">
        <v>0</v>
      </c>
      <c r="Q2353" s="23">
        <v>0</v>
      </c>
      <c r="R2353" s="23">
        <v>0</v>
      </c>
      <c r="S2353" s="24">
        <v>0</v>
      </c>
      <c r="T2353" s="25">
        <v>0</v>
      </c>
      <c r="U2353" s="25">
        <v>0</v>
      </c>
      <c r="V2353" s="18">
        <v>2863.2</v>
      </c>
      <c r="W2353" s="19">
        <v>15745</v>
      </c>
      <c r="X2353" s="19">
        <v>2262</v>
      </c>
    </row>
    <row r="2354" spans="1:24" x14ac:dyDescent="0.2">
      <c r="A2354" s="15">
        <v>2022</v>
      </c>
      <c r="B2354" s="16">
        <v>59943</v>
      </c>
      <c r="C2354" s="17" t="s">
        <v>1552</v>
      </c>
      <c r="D2354" s="15" t="s">
        <v>23</v>
      </c>
      <c r="E2354" s="17" t="s">
        <v>24</v>
      </c>
      <c r="F2354" s="15" t="s">
        <v>25</v>
      </c>
      <c r="G2354" s="17" t="s">
        <v>42</v>
      </c>
      <c r="H2354" s="17" t="s">
        <v>1438</v>
      </c>
      <c r="I2354" s="17" t="s">
        <v>32</v>
      </c>
      <c r="J2354" s="18">
        <v>1227.0999999999999</v>
      </c>
      <c r="K2354" s="19">
        <v>6748</v>
      </c>
      <c r="L2354" s="19">
        <v>969</v>
      </c>
      <c r="M2354" s="20">
        <v>0</v>
      </c>
      <c r="N2354" s="21">
        <v>0</v>
      </c>
      <c r="O2354" s="21">
        <v>0</v>
      </c>
      <c r="P2354" s="22">
        <v>0</v>
      </c>
      <c r="Q2354" s="23">
        <v>0</v>
      </c>
      <c r="R2354" s="23">
        <v>0</v>
      </c>
      <c r="S2354" s="24">
        <v>0</v>
      </c>
      <c r="T2354" s="25">
        <v>0</v>
      </c>
      <c r="U2354" s="25">
        <v>0</v>
      </c>
      <c r="V2354" s="18">
        <v>1227.0999999999999</v>
      </c>
      <c r="W2354" s="19">
        <v>6748</v>
      </c>
      <c r="X2354" s="19">
        <v>969</v>
      </c>
    </row>
    <row r="2355" spans="1:24" x14ac:dyDescent="0.2">
      <c r="A2355" s="15">
        <v>2022</v>
      </c>
      <c r="B2355" s="16">
        <v>59958</v>
      </c>
      <c r="C2355" s="17" t="s">
        <v>1553</v>
      </c>
      <c r="D2355" s="15" t="s">
        <v>39</v>
      </c>
      <c r="E2355" s="17" t="s">
        <v>40</v>
      </c>
      <c r="F2355" s="15" t="s">
        <v>25</v>
      </c>
      <c r="G2355" s="17" t="s">
        <v>124</v>
      </c>
      <c r="H2355" s="17" t="s">
        <v>41</v>
      </c>
      <c r="I2355" s="17" t="s">
        <v>32</v>
      </c>
      <c r="J2355" s="18">
        <v>6716</v>
      </c>
      <c r="K2355" s="19">
        <v>46276</v>
      </c>
      <c r="L2355" s="19">
        <v>7320</v>
      </c>
      <c r="M2355" s="20">
        <v>1831</v>
      </c>
      <c r="N2355" s="21">
        <v>19736</v>
      </c>
      <c r="O2355" s="21">
        <v>383</v>
      </c>
      <c r="P2355" s="22">
        <v>0</v>
      </c>
      <c r="Q2355" s="23">
        <v>0</v>
      </c>
      <c r="R2355" s="23">
        <v>0</v>
      </c>
      <c r="S2355" s="24">
        <v>0</v>
      </c>
      <c r="T2355" s="25">
        <v>0</v>
      </c>
      <c r="U2355" s="25">
        <v>0</v>
      </c>
      <c r="V2355" s="18">
        <v>8547</v>
      </c>
      <c r="W2355" s="19">
        <v>66012</v>
      </c>
      <c r="X2355" s="19">
        <v>7703</v>
      </c>
    </row>
    <row r="2356" spans="1:24" x14ac:dyDescent="0.2">
      <c r="A2356" s="15">
        <v>2022</v>
      </c>
      <c r="B2356" s="16">
        <v>59972</v>
      </c>
      <c r="C2356" s="17" t="s">
        <v>1554</v>
      </c>
      <c r="D2356" s="15" t="s">
        <v>39</v>
      </c>
      <c r="E2356" s="17" t="s">
        <v>40</v>
      </c>
      <c r="F2356" s="15" t="s">
        <v>25</v>
      </c>
      <c r="G2356" s="17" t="s">
        <v>57</v>
      </c>
      <c r="H2356" s="17" t="s">
        <v>41</v>
      </c>
      <c r="I2356" s="17" t="s">
        <v>58</v>
      </c>
      <c r="J2356" s="18">
        <v>0</v>
      </c>
      <c r="K2356" s="19">
        <v>0</v>
      </c>
      <c r="L2356" s="19">
        <v>0</v>
      </c>
      <c r="M2356" s="20">
        <v>41328.699999999997</v>
      </c>
      <c r="N2356" s="21">
        <v>478002</v>
      </c>
      <c r="O2356" s="21">
        <v>623</v>
      </c>
      <c r="P2356" s="22">
        <v>0</v>
      </c>
      <c r="Q2356" s="23">
        <v>0</v>
      </c>
      <c r="R2356" s="23">
        <v>0</v>
      </c>
      <c r="S2356" s="24">
        <v>0</v>
      </c>
      <c r="T2356" s="25">
        <v>0</v>
      </c>
      <c r="U2356" s="25">
        <v>0</v>
      </c>
      <c r="V2356" s="18">
        <v>41328.699999999997</v>
      </c>
      <c r="W2356" s="19">
        <v>478002</v>
      </c>
      <c r="X2356" s="19">
        <v>623</v>
      </c>
    </row>
    <row r="2357" spans="1:24" x14ac:dyDescent="0.2">
      <c r="A2357" s="15">
        <v>2022</v>
      </c>
      <c r="B2357" s="16">
        <v>59993</v>
      </c>
      <c r="C2357" s="17" t="s">
        <v>1555</v>
      </c>
      <c r="D2357" s="15" t="s">
        <v>39</v>
      </c>
      <c r="E2357" s="17" t="s">
        <v>40</v>
      </c>
      <c r="F2357" s="15" t="s">
        <v>25</v>
      </c>
      <c r="G2357" s="17" t="s">
        <v>201</v>
      </c>
      <c r="H2357" s="17" t="s">
        <v>41</v>
      </c>
      <c r="I2357" s="17" t="s">
        <v>136</v>
      </c>
      <c r="J2357" s="18">
        <v>1865.4</v>
      </c>
      <c r="K2357" s="19">
        <v>16179</v>
      </c>
      <c r="L2357" s="19">
        <v>3137</v>
      </c>
      <c r="M2357" s="20">
        <v>1146.5</v>
      </c>
      <c r="N2357" s="21">
        <v>11068</v>
      </c>
      <c r="O2357" s="21">
        <v>501</v>
      </c>
      <c r="P2357" s="22">
        <v>0</v>
      </c>
      <c r="Q2357" s="23">
        <v>0</v>
      </c>
      <c r="R2357" s="23">
        <v>0</v>
      </c>
      <c r="S2357" s="24">
        <v>0</v>
      </c>
      <c r="T2357" s="25">
        <v>0</v>
      </c>
      <c r="U2357" s="25">
        <v>0</v>
      </c>
      <c r="V2357" s="18">
        <v>3011.9</v>
      </c>
      <c r="W2357" s="19">
        <v>27247</v>
      </c>
      <c r="X2357" s="19">
        <v>3638</v>
      </c>
    </row>
    <row r="2358" spans="1:24" x14ac:dyDescent="0.2">
      <c r="A2358" s="15">
        <v>2022</v>
      </c>
      <c r="B2358" s="16">
        <v>59993</v>
      </c>
      <c r="C2358" s="17" t="s">
        <v>1555</v>
      </c>
      <c r="D2358" s="15" t="s">
        <v>39</v>
      </c>
      <c r="E2358" s="17" t="s">
        <v>40</v>
      </c>
      <c r="F2358" s="15" t="s">
        <v>25</v>
      </c>
      <c r="G2358" s="17" t="s">
        <v>160</v>
      </c>
      <c r="H2358" s="17" t="s">
        <v>41</v>
      </c>
      <c r="I2358" s="17" t="s">
        <v>32</v>
      </c>
      <c r="J2358" s="18">
        <v>281.5</v>
      </c>
      <c r="K2358" s="19">
        <v>1796</v>
      </c>
      <c r="L2358" s="19">
        <v>185</v>
      </c>
      <c r="M2358" s="20">
        <v>0</v>
      </c>
      <c r="N2358" s="21">
        <v>0</v>
      </c>
      <c r="O2358" s="21">
        <v>0</v>
      </c>
      <c r="P2358" s="22">
        <v>0</v>
      </c>
      <c r="Q2358" s="23">
        <v>0</v>
      </c>
      <c r="R2358" s="23">
        <v>0</v>
      </c>
      <c r="S2358" s="24">
        <v>0</v>
      </c>
      <c r="T2358" s="25">
        <v>0</v>
      </c>
      <c r="U2358" s="25">
        <v>0</v>
      </c>
      <c r="V2358" s="18">
        <v>281.5</v>
      </c>
      <c r="W2358" s="19">
        <v>1796</v>
      </c>
      <c r="X2358" s="19">
        <v>185</v>
      </c>
    </row>
    <row r="2359" spans="1:24" x14ac:dyDescent="0.2">
      <c r="A2359" s="15">
        <v>2022</v>
      </c>
      <c r="B2359" s="16">
        <v>59993</v>
      </c>
      <c r="C2359" s="17" t="s">
        <v>1555</v>
      </c>
      <c r="D2359" s="15" t="s">
        <v>39</v>
      </c>
      <c r="E2359" s="17" t="s">
        <v>40</v>
      </c>
      <c r="F2359" s="15" t="s">
        <v>25</v>
      </c>
      <c r="G2359" s="17" t="s">
        <v>203</v>
      </c>
      <c r="H2359" s="17" t="s">
        <v>41</v>
      </c>
      <c r="I2359" s="17" t="s">
        <v>136</v>
      </c>
      <c r="J2359" s="18">
        <v>9115.6</v>
      </c>
      <c r="K2359" s="19">
        <v>41550</v>
      </c>
      <c r="L2359" s="19">
        <v>6785</v>
      </c>
      <c r="M2359" s="20">
        <v>89</v>
      </c>
      <c r="N2359" s="21">
        <v>631</v>
      </c>
      <c r="O2359" s="21">
        <v>75</v>
      </c>
      <c r="P2359" s="22">
        <v>0</v>
      </c>
      <c r="Q2359" s="23">
        <v>0</v>
      </c>
      <c r="R2359" s="23">
        <v>0</v>
      </c>
      <c r="S2359" s="24">
        <v>0</v>
      </c>
      <c r="T2359" s="25">
        <v>0</v>
      </c>
      <c r="U2359" s="25">
        <v>0</v>
      </c>
      <c r="V2359" s="18">
        <v>9204.6</v>
      </c>
      <c r="W2359" s="19">
        <v>42181</v>
      </c>
      <c r="X2359" s="19">
        <v>6860</v>
      </c>
    </row>
    <row r="2360" spans="1:24" x14ac:dyDescent="0.2">
      <c r="A2360" s="15">
        <v>2022</v>
      </c>
      <c r="B2360" s="16">
        <v>59993</v>
      </c>
      <c r="C2360" s="17" t="s">
        <v>1555</v>
      </c>
      <c r="D2360" s="15" t="s">
        <v>39</v>
      </c>
      <c r="E2360" s="17" t="s">
        <v>40</v>
      </c>
      <c r="F2360" s="15" t="s">
        <v>25</v>
      </c>
      <c r="G2360" s="17" t="s">
        <v>30</v>
      </c>
      <c r="H2360" s="17" t="s">
        <v>41</v>
      </c>
      <c r="I2360" s="17" t="s">
        <v>32</v>
      </c>
      <c r="J2360" s="18">
        <v>1158.9000000000001</v>
      </c>
      <c r="K2360" s="19">
        <v>6628</v>
      </c>
      <c r="L2360" s="19">
        <v>614</v>
      </c>
      <c r="M2360" s="20">
        <v>16.600000000000001</v>
      </c>
      <c r="N2360" s="21">
        <v>101</v>
      </c>
      <c r="O2360" s="21">
        <v>6</v>
      </c>
      <c r="P2360" s="22">
        <v>0</v>
      </c>
      <c r="Q2360" s="23">
        <v>0</v>
      </c>
      <c r="R2360" s="23">
        <v>0</v>
      </c>
      <c r="S2360" s="24">
        <v>0</v>
      </c>
      <c r="T2360" s="25">
        <v>0</v>
      </c>
      <c r="U2360" s="25">
        <v>0</v>
      </c>
      <c r="V2360" s="18">
        <v>1175.5</v>
      </c>
      <c r="W2360" s="19">
        <v>6729</v>
      </c>
      <c r="X2360" s="19">
        <v>620</v>
      </c>
    </row>
    <row r="2361" spans="1:24" x14ac:dyDescent="0.2">
      <c r="A2361" s="15">
        <v>2022</v>
      </c>
      <c r="B2361" s="16">
        <v>59993</v>
      </c>
      <c r="C2361" s="17" t="s">
        <v>1555</v>
      </c>
      <c r="D2361" s="15" t="s">
        <v>39</v>
      </c>
      <c r="E2361" s="17" t="s">
        <v>40</v>
      </c>
      <c r="F2361" s="15" t="s">
        <v>25</v>
      </c>
      <c r="G2361" s="17" t="s">
        <v>122</v>
      </c>
      <c r="H2361" s="17" t="s">
        <v>41</v>
      </c>
      <c r="I2361" s="17" t="s">
        <v>32</v>
      </c>
      <c r="J2361" s="18">
        <v>1414.3</v>
      </c>
      <c r="K2361" s="19">
        <v>7230</v>
      </c>
      <c r="L2361" s="19">
        <v>1067</v>
      </c>
      <c r="M2361" s="20">
        <v>5.9</v>
      </c>
      <c r="N2361" s="21">
        <v>49</v>
      </c>
      <c r="O2361" s="21">
        <v>2</v>
      </c>
      <c r="P2361" s="22">
        <v>0</v>
      </c>
      <c r="Q2361" s="23">
        <v>0</v>
      </c>
      <c r="R2361" s="23">
        <v>0</v>
      </c>
      <c r="S2361" s="24">
        <v>0</v>
      </c>
      <c r="T2361" s="25">
        <v>0</v>
      </c>
      <c r="U2361" s="25">
        <v>0</v>
      </c>
      <c r="V2361" s="18">
        <v>1420.2</v>
      </c>
      <c r="W2361" s="19">
        <v>7279</v>
      </c>
      <c r="X2361" s="19">
        <v>1069</v>
      </c>
    </row>
    <row r="2362" spans="1:24" x14ac:dyDescent="0.2">
      <c r="A2362" s="15">
        <v>2022</v>
      </c>
      <c r="B2362" s="16">
        <v>59993</v>
      </c>
      <c r="C2362" s="17" t="s">
        <v>1555</v>
      </c>
      <c r="D2362" s="15" t="s">
        <v>39</v>
      </c>
      <c r="E2362" s="17" t="s">
        <v>40</v>
      </c>
      <c r="F2362" s="15" t="s">
        <v>25</v>
      </c>
      <c r="G2362" s="17" t="s">
        <v>161</v>
      </c>
      <c r="H2362" s="17" t="s">
        <v>41</v>
      </c>
      <c r="I2362" s="17" t="s">
        <v>32</v>
      </c>
      <c r="J2362" s="18">
        <v>929.5</v>
      </c>
      <c r="K2362" s="19">
        <v>6556</v>
      </c>
      <c r="L2362" s="19">
        <v>661</v>
      </c>
      <c r="M2362" s="20">
        <v>0</v>
      </c>
      <c r="N2362" s="21">
        <v>0</v>
      </c>
      <c r="O2362" s="21">
        <v>0</v>
      </c>
      <c r="P2362" s="22">
        <v>0</v>
      </c>
      <c r="Q2362" s="23">
        <v>0</v>
      </c>
      <c r="R2362" s="23">
        <v>0</v>
      </c>
      <c r="S2362" s="24">
        <v>0</v>
      </c>
      <c r="T2362" s="25">
        <v>0</v>
      </c>
      <c r="U2362" s="25">
        <v>0</v>
      </c>
      <c r="V2362" s="18">
        <v>929.5</v>
      </c>
      <c r="W2362" s="19">
        <v>6556</v>
      </c>
      <c r="X2362" s="19">
        <v>661</v>
      </c>
    </row>
    <row r="2363" spans="1:24" x14ac:dyDescent="0.2">
      <c r="A2363" s="15">
        <v>2022</v>
      </c>
      <c r="B2363" s="16">
        <v>59993</v>
      </c>
      <c r="C2363" s="17" t="s">
        <v>1555</v>
      </c>
      <c r="D2363" s="15" t="s">
        <v>39</v>
      </c>
      <c r="E2363" s="17" t="s">
        <v>40</v>
      </c>
      <c r="F2363" s="15" t="s">
        <v>25</v>
      </c>
      <c r="G2363" s="17" t="s">
        <v>44</v>
      </c>
      <c r="H2363" s="17" t="s">
        <v>41</v>
      </c>
      <c r="I2363" s="17" t="s">
        <v>32</v>
      </c>
      <c r="J2363" s="18">
        <v>6614.1</v>
      </c>
      <c r="K2363" s="19">
        <v>40673</v>
      </c>
      <c r="L2363" s="19">
        <v>4975</v>
      </c>
      <c r="M2363" s="20">
        <v>154.69999999999999</v>
      </c>
      <c r="N2363" s="21">
        <v>1246</v>
      </c>
      <c r="O2363" s="21">
        <v>51</v>
      </c>
      <c r="P2363" s="22">
        <v>0</v>
      </c>
      <c r="Q2363" s="23">
        <v>0</v>
      </c>
      <c r="R2363" s="23">
        <v>0</v>
      </c>
      <c r="S2363" s="24">
        <v>0</v>
      </c>
      <c r="T2363" s="25">
        <v>0</v>
      </c>
      <c r="U2363" s="25">
        <v>0</v>
      </c>
      <c r="V2363" s="18">
        <v>6768.8</v>
      </c>
      <c r="W2363" s="19">
        <v>41919</v>
      </c>
      <c r="X2363" s="19">
        <v>5026</v>
      </c>
    </row>
    <row r="2364" spans="1:24" x14ac:dyDescent="0.2">
      <c r="A2364" s="15">
        <v>2022</v>
      </c>
      <c r="B2364" s="16">
        <v>59993</v>
      </c>
      <c r="C2364" s="17" t="s">
        <v>1555</v>
      </c>
      <c r="D2364" s="15" t="s">
        <v>39</v>
      </c>
      <c r="E2364" s="17" t="s">
        <v>40</v>
      </c>
      <c r="F2364" s="15" t="s">
        <v>25</v>
      </c>
      <c r="G2364" s="17" t="s">
        <v>180</v>
      </c>
      <c r="H2364" s="17" t="s">
        <v>41</v>
      </c>
      <c r="I2364" s="17" t="s">
        <v>136</v>
      </c>
      <c r="J2364" s="18">
        <v>863.1</v>
      </c>
      <c r="K2364" s="19">
        <v>4910</v>
      </c>
      <c r="L2364" s="19">
        <v>947</v>
      </c>
      <c r="M2364" s="20">
        <v>4.5999999999999996</v>
      </c>
      <c r="N2364" s="21">
        <v>50</v>
      </c>
      <c r="O2364" s="21">
        <v>2</v>
      </c>
      <c r="P2364" s="22" t="s">
        <v>37</v>
      </c>
      <c r="Q2364" s="23" t="s">
        <v>37</v>
      </c>
      <c r="R2364" s="23" t="s">
        <v>37</v>
      </c>
      <c r="S2364" s="24" t="s">
        <v>37</v>
      </c>
      <c r="T2364" s="25" t="s">
        <v>37</v>
      </c>
      <c r="U2364" s="25" t="s">
        <v>37</v>
      </c>
      <c r="V2364" s="18">
        <v>867.7</v>
      </c>
      <c r="W2364" s="19">
        <v>4960</v>
      </c>
      <c r="X2364" s="19">
        <v>949</v>
      </c>
    </row>
    <row r="2365" spans="1:24" x14ac:dyDescent="0.2">
      <c r="A2365" s="15">
        <v>2022</v>
      </c>
      <c r="B2365" s="16">
        <v>60025</v>
      </c>
      <c r="C2365" s="17" t="s">
        <v>1556</v>
      </c>
      <c r="D2365" s="15" t="s">
        <v>23</v>
      </c>
      <c r="E2365" s="17" t="s">
        <v>24</v>
      </c>
      <c r="F2365" s="15" t="s">
        <v>25</v>
      </c>
      <c r="G2365" s="17" t="s">
        <v>117</v>
      </c>
      <c r="H2365" s="17" t="s">
        <v>1438</v>
      </c>
      <c r="I2365" s="17" t="s">
        <v>930</v>
      </c>
      <c r="J2365" s="18">
        <v>0</v>
      </c>
      <c r="K2365" s="19">
        <v>0</v>
      </c>
      <c r="L2365" s="19">
        <v>0</v>
      </c>
      <c r="M2365" s="20">
        <v>125.5</v>
      </c>
      <c r="N2365" s="21">
        <v>2041</v>
      </c>
      <c r="O2365" s="21">
        <v>2</v>
      </c>
      <c r="P2365" s="22">
        <v>0</v>
      </c>
      <c r="Q2365" s="23">
        <v>0</v>
      </c>
      <c r="R2365" s="23">
        <v>0</v>
      </c>
      <c r="S2365" s="24">
        <v>0</v>
      </c>
      <c r="T2365" s="25">
        <v>0</v>
      </c>
      <c r="U2365" s="25">
        <v>0</v>
      </c>
      <c r="V2365" s="18">
        <v>125.5</v>
      </c>
      <c r="W2365" s="19">
        <v>2041</v>
      </c>
      <c r="X2365" s="19">
        <v>2</v>
      </c>
    </row>
    <row r="2366" spans="1:24" x14ac:dyDescent="0.2">
      <c r="A2366" s="15">
        <v>2022</v>
      </c>
      <c r="B2366" s="16">
        <v>60025</v>
      </c>
      <c r="C2366" s="17" t="s">
        <v>1556</v>
      </c>
      <c r="D2366" s="15" t="s">
        <v>23</v>
      </c>
      <c r="E2366" s="17" t="s">
        <v>24</v>
      </c>
      <c r="F2366" s="15" t="s">
        <v>25</v>
      </c>
      <c r="G2366" s="17" t="s">
        <v>50</v>
      </c>
      <c r="H2366" s="17" t="s">
        <v>1438</v>
      </c>
      <c r="I2366" s="17" t="s">
        <v>826</v>
      </c>
      <c r="J2366" s="18">
        <v>0</v>
      </c>
      <c r="K2366" s="19">
        <v>0</v>
      </c>
      <c r="L2366" s="19">
        <v>0</v>
      </c>
      <c r="M2366" s="20">
        <v>116.5</v>
      </c>
      <c r="N2366" s="21">
        <v>1910</v>
      </c>
      <c r="O2366" s="21">
        <v>4</v>
      </c>
      <c r="P2366" s="22">
        <v>0</v>
      </c>
      <c r="Q2366" s="23">
        <v>0</v>
      </c>
      <c r="R2366" s="23">
        <v>0</v>
      </c>
      <c r="S2366" s="24">
        <v>0</v>
      </c>
      <c r="T2366" s="25">
        <v>0</v>
      </c>
      <c r="U2366" s="25">
        <v>0</v>
      </c>
      <c r="V2366" s="18">
        <v>116.5</v>
      </c>
      <c r="W2366" s="19">
        <v>1910</v>
      </c>
      <c r="X2366" s="19">
        <v>4</v>
      </c>
    </row>
    <row r="2367" spans="1:24" x14ac:dyDescent="0.2">
      <c r="A2367" s="15">
        <v>2022</v>
      </c>
      <c r="B2367" s="16">
        <v>60025</v>
      </c>
      <c r="C2367" s="17" t="s">
        <v>1556</v>
      </c>
      <c r="D2367" s="15" t="s">
        <v>23</v>
      </c>
      <c r="E2367" s="17" t="s">
        <v>24</v>
      </c>
      <c r="F2367" s="15" t="s">
        <v>25</v>
      </c>
      <c r="G2367" s="17" t="s">
        <v>57</v>
      </c>
      <c r="H2367" s="17" t="s">
        <v>1438</v>
      </c>
      <c r="I2367" s="17" t="s">
        <v>58</v>
      </c>
      <c r="J2367" s="18">
        <v>0</v>
      </c>
      <c r="K2367" s="19">
        <v>0</v>
      </c>
      <c r="L2367" s="19">
        <v>0</v>
      </c>
      <c r="M2367" s="20">
        <v>1037.8</v>
      </c>
      <c r="N2367" s="21">
        <v>10825</v>
      </c>
      <c r="O2367" s="21">
        <v>20</v>
      </c>
      <c r="P2367" s="22">
        <v>0</v>
      </c>
      <c r="Q2367" s="23">
        <v>0</v>
      </c>
      <c r="R2367" s="23">
        <v>0</v>
      </c>
      <c r="S2367" s="24">
        <v>0</v>
      </c>
      <c r="T2367" s="25">
        <v>0</v>
      </c>
      <c r="U2367" s="25">
        <v>0</v>
      </c>
      <c r="V2367" s="18">
        <v>1037.8</v>
      </c>
      <c r="W2367" s="19">
        <v>10825</v>
      </c>
      <c r="X2367" s="19">
        <v>20</v>
      </c>
    </row>
    <row r="2368" spans="1:24" x14ac:dyDescent="0.2">
      <c r="A2368" s="15">
        <v>2022</v>
      </c>
      <c r="B2368" s="16">
        <v>60025</v>
      </c>
      <c r="C2368" s="17" t="s">
        <v>1556</v>
      </c>
      <c r="D2368" s="15" t="s">
        <v>23</v>
      </c>
      <c r="E2368" s="17" t="s">
        <v>24</v>
      </c>
      <c r="F2368" s="15" t="s">
        <v>25</v>
      </c>
      <c r="G2368" s="17" t="s">
        <v>311</v>
      </c>
      <c r="H2368" s="17" t="s">
        <v>1438</v>
      </c>
      <c r="I2368" s="17" t="s">
        <v>470</v>
      </c>
      <c r="J2368" s="18">
        <v>6.3</v>
      </c>
      <c r="K2368" s="19">
        <v>65</v>
      </c>
      <c r="L2368" s="19">
        <v>10</v>
      </c>
      <c r="M2368" s="20">
        <v>346.8</v>
      </c>
      <c r="N2368" s="21">
        <v>6881</v>
      </c>
      <c r="O2368" s="21">
        <v>31</v>
      </c>
      <c r="P2368" s="22">
        <v>0</v>
      </c>
      <c r="Q2368" s="23">
        <v>0</v>
      </c>
      <c r="R2368" s="23">
        <v>0</v>
      </c>
      <c r="S2368" s="24">
        <v>0</v>
      </c>
      <c r="T2368" s="25">
        <v>0</v>
      </c>
      <c r="U2368" s="25">
        <v>0</v>
      </c>
      <c r="V2368" s="18">
        <v>353.1</v>
      </c>
      <c r="W2368" s="19">
        <v>6946</v>
      </c>
      <c r="X2368" s="19">
        <v>41</v>
      </c>
    </row>
    <row r="2369" spans="1:24" x14ac:dyDescent="0.2">
      <c r="A2369" s="15">
        <v>2022</v>
      </c>
      <c r="B2369" s="16">
        <v>60025</v>
      </c>
      <c r="C2369" s="17" t="s">
        <v>1556</v>
      </c>
      <c r="D2369" s="15" t="s">
        <v>23</v>
      </c>
      <c r="E2369" s="17" t="s">
        <v>24</v>
      </c>
      <c r="F2369" s="15" t="s">
        <v>25</v>
      </c>
      <c r="G2369" s="17" t="s">
        <v>201</v>
      </c>
      <c r="H2369" s="17" t="s">
        <v>1438</v>
      </c>
      <c r="I2369" s="17" t="s">
        <v>136</v>
      </c>
      <c r="J2369" s="18">
        <v>0</v>
      </c>
      <c r="K2369" s="19">
        <v>0</v>
      </c>
      <c r="L2369" s="19">
        <v>0</v>
      </c>
      <c r="M2369" s="20">
        <v>196.6</v>
      </c>
      <c r="N2369" s="21">
        <v>959</v>
      </c>
      <c r="O2369" s="21">
        <v>3</v>
      </c>
      <c r="P2369" s="22">
        <v>0</v>
      </c>
      <c r="Q2369" s="23">
        <v>0</v>
      </c>
      <c r="R2369" s="23">
        <v>0</v>
      </c>
      <c r="S2369" s="24">
        <v>0</v>
      </c>
      <c r="T2369" s="25">
        <v>0</v>
      </c>
      <c r="U2369" s="25">
        <v>0</v>
      </c>
      <c r="V2369" s="18">
        <v>196.6</v>
      </c>
      <c r="W2369" s="19">
        <v>959</v>
      </c>
      <c r="X2369" s="19">
        <v>3</v>
      </c>
    </row>
    <row r="2370" spans="1:24" x14ac:dyDescent="0.2">
      <c r="A2370" s="15">
        <v>2022</v>
      </c>
      <c r="B2370" s="16">
        <v>60025</v>
      </c>
      <c r="C2370" s="17" t="s">
        <v>1556</v>
      </c>
      <c r="D2370" s="15" t="s">
        <v>23</v>
      </c>
      <c r="E2370" s="17" t="s">
        <v>24</v>
      </c>
      <c r="F2370" s="15" t="s">
        <v>25</v>
      </c>
      <c r="G2370" s="17" t="s">
        <v>142</v>
      </c>
      <c r="H2370" s="17" t="s">
        <v>1438</v>
      </c>
      <c r="I2370" s="17" t="s">
        <v>492</v>
      </c>
      <c r="J2370" s="18">
        <v>0</v>
      </c>
      <c r="K2370" s="19">
        <v>0</v>
      </c>
      <c r="L2370" s="19">
        <v>0</v>
      </c>
      <c r="M2370" s="20">
        <v>97.5</v>
      </c>
      <c r="N2370" s="21">
        <v>500</v>
      </c>
      <c r="O2370" s="21">
        <v>1</v>
      </c>
      <c r="P2370" s="22">
        <v>0</v>
      </c>
      <c r="Q2370" s="23">
        <v>0</v>
      </c>
      <c r="R2370" s="23">
        <v>0</v>
      </c>
      <c r="S2370" s="24">
        <v>0</v>
      </c>
      <c r="T2370" s="25">
        <v>0</v>
      </c>
      <c r="U2370" s="25">
        <v>0</v>
      </c>
      <c r="V2370" s="18">
        <v>97.5</v>
      </c>
      <c r="W2370" s="19">
        <v>500</v>
      </c>
      <c r="X2370" s="19">
        <v>1</v>
      </c>
    </row>
    <row r="2371" spans="1:24" x14ac:dyDescent="0.2">
      <c r="A2371" s="15">
        <v>2022</v>
      </c>
      <c r="B2371" s="16">
        <v>60025</v>
      </c>
      <c r="C2371" s="17" t="s">
        <v>1556</v>
      </c>
      <c r="D2371" s="15" t="s">
        <v>23</v>
      </c>
      <c r="E2371" s="17" t="s">
        <v>24</v>
      </c>
      <c r="F2371" s="15" t="s">
        <v>25</v>
      </c>
      <c r="G2371" s="17" t="s">
        <v>552</v>
      </c>
      <c r="H2371" s="17" t="s">
        <v>1438</v>
      </c>
      <c r="I2371" s="17" t="s">
        <v>61</v>
      </c>
      <c r="J2371" s="18">
        <v>0</v>
      </c>
      <c r="K2371" s="19">
        <v>0</v>
      </c>
      <c r="L2371" s="19">
        <v>0</v>
      </c>
      <c r="M2371" s="20">
        <v>92.5</v>
      </c>
      <c r="N2371" s="21">
        <v>463</v>
      </c>
      <c r="O2371" s="21">
        <v>1</v>
      </c>
      <c r="P2371" s="22">
        <v>0</v>
      </c>
      <c r="Q2371" s="23">
        <v>0</v>
      </c>
      <c r="R2371" s="23">
        <v>0</v>
      </c>
      <c r="S2371" s="24">
        <v>0</v>
      </c>
      <c r="T2371" s="25">
        <v>0</v>
      </c>
      <c r="U2371" s="25">
        <v>0</v>
      </c>
      <c r="V2371" s="18">
        <v>92.5</v>
      </c>
      <c r="W2371" s="19">
        <v>463</v>
      </c>
      <c r="X2371" s="19">
        <v>1</v>
      </c>
    </row>
    <row r="2372" spans="1:24" x14ac:dyDescent="0.2">
      <c r="A2372" s="15">
        <v>2022</v>
      </c>
      <c r="B2372" s="16">
        <v>60025</v>
      </c>
      <c r="C2372" s="17" t="s">
        <v>1556</v>
      </c>
      <c r="D2372" s="15" t="s">
        <v>23</v>
      </c>
      <c r="E2372" s="17" t="s">
        <v>24</v>
      </c>
      <c r="F2372" s="15" t="s">
        <v>25</v>
      </c>
      <c r="G2372" s="17" t="s">
        <v>72</v>
      </c>
      <c r="H2372" s="17" t="s">
        <v>1438</v>
      </c>
      <c r="I2372" s="17" t="s">
        <v>32</v>
      </c>
      <c r="J2372" s="18">
        <v>0</v>
      </c>
      <c r="K2372" s="19">
        <v>0</v>
      </c>
      <c r="L2372" s="19">
        <v>0</v>
      </c>
      <c r="M2372" s="20">
        <v>530.1</v>
      </c>
      <c r="N2372" s="21">
        <v>1712</v>
      </c>
      <c r="O2372" s="21">
        <v>4</v>
      </c>
      <c r="P2372" s="22">
        <v>0</v>
      </c>
      <c r="Q2372" s="23">
        <v>0</v>
      </c>
      <c r="R2372" s="23">
        <v>0</v>
      </c>
      <c r="S2372" s="24">
        <v>0</v>
      </c>
      <c r="T2372" s="25">
        <v>0</v>
      </c>
      <c r="U2372" s="25">
        <v>0</v>
      </c>
      <c r="V2372" s="18">
        <v>530.1</v>
      </c>
      <c r="W2372" s="19">
        <v>1712</v>
      </c>
      <c r="X2372" s="19">
        <v>4</v>
      </c>
    </row>
    <row r="2373" spans="1:24" x14ac:dyDescent="0.2">
      <c r="A2373" s="15">
        <v>2022</v>
      </c>
      <c r="B2373" s="16">
        <v>60025</v>
      </c>
      <c r="C2373" s="17" t="s">
        <v>1556</v>
      </c>
      <c r="D2373" s="15" t="s">
        <v>23</v>
      </c>
      <c r="E2373" s="17" t="s">
        <v>24</v>
      </c>
      <c r="F2373" s="15" t="s">
        <v>25</v>
      </c>
      <c r="G2373" s="17" t="s">
        <v>203</v>
      </c>
      <c r="H2373" s="17" t="s">
        <v>1438</v>
      </c>
      <c r="I2373" s="17" t="s">
        <v>136</v>
      </c>
      <c r="J2373" s="18">
        <v>0</v>
      </c>
      <c r="K2373" s="19">
        <v>0</v>
      </c>
      <c r="L2373" s="19">
        <v>0</v>
      </c>
      <c r="M2373" s="20">
        <v>2556.8000000000002</v>
      </c>
      <c r="N2373" s="21">
        <v>16693</v>
      </c>
      <c r="O2373" s="21">
        <v>19</v>
      </c>
      <c r="P2373" s="22">
        <v>0</v>
      </c>
      <c r="Q2373" s="23">
        <v>0</v>
      </c>
      <c r="R2373" s="23">
        <v>0</v>
      </c>
      <c r="S2373" s="24">
        <v>0</v>
      </c>
      <c r="T2373" s="25">
        <v>0</v>
      </c>
      <c r="U2373" s="25">
        <v>0</v>
      </c>
      <c r="V2373" s="18">
        <v>2556.8000000000002</v>
      </c>
      <c r="W2373" s="19">
        <v>16693</v>
      </c>
      <c r="X2373" s="19">
        <v>19</v>
      </c>
    </row>
    <row r="2374" spans="1:24" x14ac:dyDescent="0.2">
      <c r="A2374" s="15">
        <v>2022</v>
      </c>
      <c r="B2374" s="16">
        <v>60025</v>
      </c>
      <c r="C2374" s="17" t="s">
        <v>1556</v>
      </c>
      <c r="D2374" s="15" t="s">
        <v>23</v>
      </c>
      <c r="E2374" s="17" t="s">
        <v>24</v>
      </c>
      <c r="F2374" s="15" t="s">
        <v>25</v>
      </c>
      <c r="G2374" s="17" t="s">
        <v>30</v>
      </c>
      <c r="H2374" s="17" t="s">
        <v>1438</v>
      </c>
      <c r="I2374" s="17" t="s">
        <v>32</v>
      </c>
      <c r="J2374" s="18">
        <v>0</v>
      </c>
      <c r="K2374" s="19">
        <v>0</v>
      </c>
      <c r="L2374" s="19">
        <v>0</v>
      </c>
      <c r="M2374" s="20">
        <v>22.6</v>
      </c>
      <c r="N2374" s="21">
        <v>226</v>
      </c>
      <c r="O2374" s="21">
        <v>1</v>
      </c>
      <c r="P2374" s="22">
        <v>0</v>
      </c>
      <c r="Q2374" s="23">
        <v>0</v>
      </c>
      <c r="R2374" s="23">
        <v>0</v>
      </c>
      <c r="S2374" s="24">
        <v>0</v>
      </c>
      <c r="T2374" s="25">
        <v>0</v>
      </c>
      <c r="U2374" s="25">
        <v>0</v>
      </c>
      <c r="V2374" s="18">
        <v>22.6</v>
      </c>
      <c r="W2374" s="19">
        <v>226</v>
      </c>
      <c r="X2374" s="19">
        <v>1</v>
      </c>
    </row>
    <row r="2375" spans="1:24" x14ac:dyDescent="0.2">
      <c r="A2375" s="15">
        <v>2022</v>
      </c>
      <c r="B2375" s="16">
        <v>60025</v>
      </c>
      <c r="C2375" s="17" t="s">
        <v>1556</v>
      </c>
      <c r="D2375" s="15" t="s">
        <v>23</v>
      </c>
      <c r="E2375" s="17" t="s">
        <v>24</v>
      </c>
      <c r="F2375" s="15" t="s">
        <v>25</v>
      </c>
      <c r="G2375" s="17" t="s">
        <v>67</v>
      </c>
      <c r="H2375" s="17" t="s">
        <v>1438</v>
      </c>
      <c r="I2375" s="17" t="s">
        <v>68</v>
      </c>
      <c r="J2375" s="18">
        <v>0</v>
      </c>
      <c r="K2375" s="19">
        <v>0</v>
      </c>
      <c r="L2375" s="19">
        <v>0</v>
      </c>
      <c r="M2375" s="20">
        <v>269.10000000000002</v>
      </c>
      <c r="N2375" s="21">
        <v>1794</v>
      </c>
      <c r="O2375" s="21">
        <v>3</v>
      </c>
      <c r="P2375" s="22">
        <v>0</v>
      </c>
      <c r="Q2375" s="23">
        <v>0</v>
      </c>
      <c r="R2375" s="23">
        <v>0</v>
      </c>
      <c r="S2375" s="24">
        <v>0</v>
      </c>
      <c r="T2375" s="25">
        <v>0</v>
      </c>
      <c r="U2375" s="25">
        <v>0</v>
      </c>
      <c r="V2375" s="18">
        <v>269.10000000000002</v>
      </c>
      <c r="W2375" s="19">
        <v>1794</v>
      </c>
      <c r="X2375" s="19">
        <v>3</v>
      </c>
    </row>
    <row r="2376" spans="1:24" x14ac:dyDescent="0.2">
      <c r="A2376" s="15">
        <v>2022</v>
      </c>
      <c r="B2376" s="16">
        <v>60025</v>
      </c>
      <c r="C2376" s="17" t="s">
        <v>1556</v>
      </c>
      <c r="D2376" s="15" t="s">
        <v>23</v>
      </c>
      <c r="E2376" s="17" t="s">
        <v>24</v>
      </c>
      <c r="F2376" s="15" t="s">
        <v>25</v>
      </c>
      <c r="G2376" s="17" t="s">
        <v>122</v>
      </c>
      <c r="H2376" s="17" t="s">
        <v>1438</v>
      </c>
      <c r="I2376" s="17" t="s">
        <v>32</v>
      </c>
      <c r="J2376" s="18">
        <v>0</v>
      </c>
      <c r="K2376" s="19">
        <v>0</v>
      </c>
      <c r="L2376" s="19">
        <v>0</v>
      </c>
      <c r="M2376" s="20">
        <v>478.3</v>
      </c>
      <c r="N2376" s="21">
        <v>4240</v>
      </c>
      <c r="O2376" s="21">
        <v>8</v>
      </c>
      <c r="P2376" s="22">
        <v>0</v>
      </c>
      <c r="Q2376" s="23">
        <v>0</v>
      </c>
      <c r="R2376" s="23">
        <v>0</v>
      </c>
      <c r="S2376" s="24">
        <v>0</v>
      </c>
      <c r="T2376" s="25">
        <v>0</v>
      </c>
      <c r="U2376" s="25">
        <v>0</v>
      </c>
      <c r="V2376" s="18">
        <v>478.3</v>
      </c>
      <c r="W2376" s="19">
        <v>4240</v>
      </c>
      <c r="X2376" s="19">
        <v>8</v>
      </c>
    </row>
    <row r="2377" spans="1:24" x14ac:dyDescent="0.2">
      <c r="A2377" s="15">
        <v>2022</v>
      </c>
      <c r="B2377" s="16">
        <v>60025</v>
      </c>
      <c r="C2377" s="17" t="s">
        <v>1556</v>
      </c>
      <c r="D2377" s="15" t="s">
        <v>23</v>
      </c>
      <c r="E2377" s="17" t="s">
        <v>24</v>
      </c>
      <c r="F2377" s="15" t="s">
        <v>25</v>
      </c>
      <c r="G2377" s="17" t="s">
        <v>42</v>
      </c>
      <c r="H2377" s="17" t="s">
        <v>1438</v>
      </c>
      <c r="I2377" s="17" t="s">
        <v>43</v>
      </c>
      <c r="J2377" s="18">
        <v>0</v>
      </c>
      <c r="K2377" s="19">
        <v>0</v>
      </c>
      <c r="L2377" s="19">
        <v>0</v>
      </c>
      <c r="M2377" s="20">
        <v>62.9</v>
      </c>
      <c r="N2377" s="21">
        <v>421</v>
      </c>
      <c r="O2377" s="21">
        <v>1</v>
      </c>
      <c r="P2377" s="22">
        <v>0</v>
      </c>
      <c r="Q2377" s="23">
        <v>0</v>
      </c>
      <c r="R2377" s="23">
        <v>0</v>
      </c>
      <c r="S2377" s="24">
        <v>0</v>
      </c>
      <c r="T2377" s="25">
        <v>0</v>
      </c>
      <c r="U2377" s="25">
        <v>0</v>
      </c>
      <c r="V2377" s="18">
        <v>62.9</v>
      </c>
      <c r="W2377" s="19">
        <v>421</v>
      </c>
      <c r="X2377" s="19">
        <v>1</v>
      </c>
    </row>
    <row r="2378" spans="1:24" x14ac:dyDescent="0.2">
      <c r="A2378" s="15">
        <v>2022</v>
      </c>
      <c r="B2378" s="16">
        <v>60025</v>
      </c>
      <c r="C2378" s="17" t="s">
        <v>1556</v>
      </c>
      <c r="D2378" s="15" t="s">
        <v>23</v>
      </c>
      <c r="E2378" s="17" t="s">
        <v>24</v>
      </c>
      <c r="F2378" s="15" t="s">
        <v>25</v>
      </c>
      <c r="G2378" s="17" t="s">
        <v>98</v>
      </c>
      <c r="H2378" s="17" t="s">
        <v>1438</v>
      </c>
      <c r="I2378" s="17" t="s">
        <v>32</v>
      </c>
      <c r="J2378" s="18">
        <v>0</v>
      </c>
      <c r="K2378" s="19">
        <v>0</v>
      </c>
      <c r="L2378" s="19">
        <v>0</v>
      </c>
      <c r="M2378" s="20">
        <v>480.3</v>
      </c>
      <c r="N2378" s="21">
        <v>5989</v>
      </c>
      <c r="O2378" s="21">
        <v>15</v>
      </c>
      <c r="P2378" s="22">
        <v>0</v>
      </c>
      <c r="Q2378" s="23">
        <v>0</v>
      </c>
      <c r="R2378" s="23">
        <v>0</v>
      </c>
      <c r="S2378" s="24">
        <v>0</v>
      </c>
      <c r="T2378" s="25">
        <v>0</v>
      </c>
      <c r="U2378" s="25">
        <v>0</v>
      </c>
      <c r="V2378" s="18">
        <v>480.3</v>
      </c>
      <c r="W2378" s="19">
        <v>5989</v>
      </c>
      <c r="X2378" s="19">
        <v>15</v>
      </c>
    </row>
    <row r="2379" spans="1:24" x14ac:dyDescent="0.2">
      <c r="A2379" s="15">
        <v>2022</v>
      </c>
      <c r="B2379" s="16">
        <v>60025</v>
      </c>
      <c r="C2379" s="17" t="s">
        <v>1556</v>
      </c>
      <c r="D2379" s="15" t="s">
        <v>23</v>
      </c>
      <c r="E2379" s="17" t="s">
        <v>24</v>
      </c>
      <c r="F2379" s="15" t="s">
        <v>25</v>
      </c>
      <c r="G2379" s="17" t="s">
        <v>220</v>
      </c>
      <c r="H2379" s="17" t="s">
        <v>1438</v>
      </c>
      <c r="I2379" s="17" t="s">
        <v>136</v>
      </c>
      <c r="J2379" s="18">
        <v>0</v>
      </c>
      <c r="K2379" s="19">
        <v>0</v>
      </c>
      <c r="L2379" s="19">
        <v>0</v>
      </c>
      <c r="M2379" s="20">
        <v>2671.5</v>
      </c>
      <c r="N2379" s="21">
        <v>14354</v>
      </c>
      <c r="O2379" s="21">
        <v>17</v>
      </c>
      <c r="P2379" s="22">
        <v>0</v>
      </c>
      <c r="Q2379" s="23">
        <v>0</v>
      </c>
      <c r="R2379" s="23">
        <v>0</v>
      </c>
      <c r="S2379" s="24">
        <v>0</v>
      </c>
      <c r="T2379" s="25">
        <v>0</v>
      </c>
      <c r="U2379" s="25">
        <v>0</v>
      </c>
      <c r="V2379" s="18">
        <v>2671.5</v>
      </c>
      <c r="W2379" s="19">
        <v>14354</v>
      </c>
      <c r="X2379" s="19">
        <v>17</v>
      </c>
    </row>
    <row r="2380" spans="1:24" x14ac:dyDescent="0.2">
      <c r="A2380" s="15">
        <v>2022</v>
      </c>
      <c r="B2380" s="16">
        <v>60041</v>
      </c>
      <c r="C2380" s="17" t="s">
        <v>1557</v>
      </c>
      <c r="D2380" s="15" t="s">
        <v>39</v>
      </c>
      <c r="E2380" s="17" t="s">
        <v>40</v>
      </c>
      <c r="F2380" s="15" t="s">
        <v>25</v>
      </c>
      <c r="G2380" s="17" t="s">
        <v>30</v>
      </c>
      <c r="H2380" s="17" t="s">
        <v>41</v>
      </c>
      <c r="I2380" s="17" t="s">
        <v>32</v>
      </c>
      <c r="J2380" s="18">
        <v>89.3</v>
      </c>
      <c r="K2380" s="19">
        <v>1302</v>
      </c>
      <c r="L2380" s="19">
        <v>179</v>
      </c>
      <c r="M2380" s="20">
        <v>0</v>
      </c>
      <c r="N2380" s="21">
        <v>0</v>
      </c>
      <c r="O2380" s="21">
        <v>0</v>
      </c>
      <c r="P2380" s="22">
        <v>0</v>
      </c>
      <c r="Q2380" s="23">
        <v>0</v>
      </c>
      <c r="R2380" s="23">
        <v>0</v>
      </c>
      <c r="S2380" s="24">
        <v>0</v>
      </c>
      <c r="T2380" s="25">
        <v>0</v>
      </c>
      <c r="U2380" s="25">
        <v>0</v>
      </c>
      <c r="V2380" s="18">
        <v>89.3</v>
      </c>
      <c r="W2380" s="19">
        <v>1302</v>
      </c>
      <c r="X2380" s="19">
        <v>179</v>
      </c>
    </row>
    <row r="2381" spans="1:24" x14ac:dyDescent="0.2">
      <c r="A2381" s="15">
        <v>2022</v>
      </c>
      <c r="B2381" s="16">
        <v>60041</v>
      </c>
      <c r="C2381" s="17" t="s">
        <v>1557</v>
      </c>
      <c r="D2381" s="15" t="s">
        <v>39</v>
      </c>
      <c r="E2381" s="17" t="s">
        <v>40</v>
      </c>
      <c r="F2381" s="15" t="s">
        <v>25</v>
      </c>
      <c r="G2381" s="17" t="s">
        <v>161</v>
      </c>
      <c r="H2381" s="17" t="s">
        <v>41</v>
      </c>
      <c r="I2381" s="17" t="s">
        <v>32</v>
      </c>
      <c r="J2381" s="18">
        <v>311.2</v>
      </c>
      <c r="K2381" s="19">
        <v>5202</v>
      </c>
      <c r="L2381" s="19">
        <v>1037</v>
      </c>
      <c r="M2381" s="20">
        <v>0</v>
      </c>
      <c r="N2381" s="21">
        <v>0</v>
      </c>
      <c r="O2381" s="21">
        <v>0</v>
      </c>
      <c r="P2381" s="22">
        <v>0</v>
      </c>
      <c r="Q2381" s="23">
        <v>0</v>
      </c>
      <c r="R2381" s="23">
        <v>0</v>
      </c>
      <c r="S2381" s="24">
        <v>0</v>
      </c>
      <c r="T2381" s="25">
        <v>0</v>
      </c>
      <c r="U2381" s="25">
        <v>0</v>
      </c>
      <c r="V2381" s="18">
        <v>311.2</v>
      </c>
      <c r="W2381" s="19">
        <v>5202</v>
      </c>
      <c r="X2381" s="19">
        <v>1037</v>
      </c>
    </row>
    <row r="2382" spans="1:24" x14ac:dyDescent="0.2">
      <c r="A2382" s="15">
        <v>2022</v>
      </c>
      <c r="B2382" s="16">
        <v>60041</v>
      </c>
      <c r="C2382" s="17" t="s">
        <v>1557</v>
      </c>
      <c r="D2382" s="15" t="s">
        <v>39</v>
      </c>
      <c r="E2382" s="17" t="s">
        <v>40</v>
      </c>
      <c r="F2382" s="15" t="s">
        <v>25</v>
      </c>
      <c r="G2382" s="17" t="s">
        <v>44</v>
      </c>
      <c r="H2382" s="17" t="s">
        <v>41</v>
      </c>
      <c r="I2382" s="17" t="s">
        <v>32</v>
      </c>
      <c r="J2382" s="18">
        <v>2544.1</v>
      </c>
      <c r="K2382" s="19">
        <v>32464</v>
      </c>
      <c r="L2382" s="19">
        <v>2389</v>
      </c>
      <c r="M2382" s="20">
        <v>0</v>
      </c>
      <c r="N2382" s="21">
        <v>0</v>
      </c>
      <c r="O2382" s="21">
        <v>0</v>
      </c>
      <c r="P2382" s="22">
        <v>0</v>
      </c>
      <c r="Q2382" s="23">
        <v>0</v>
      </c>
      <c r="R2382" s="23">
        <v>0</v>
      </c>
      <c r="S2382" s="24">
        <v>0</v>
      </c>
      <c r="T2382" s="25">
        <v>0</v>
      </c>
      <c r="U2382" s="25">
        <v>0</v>
      </c>
      <c r="V2382" s="18">
        <v>2544.1</v>
      </c>
      <c r="W2382" s="19">
        <v>32464</v>
      </c>
      <c r="X2382" s="19">
        <v>2389</v>
      </c>
    </row>
    <row r="2383" spans="1:24" x14ac:dyDescent="0.2">
      <c r="A2383" s="15">
        <v>2022</v>
      </c>
      <c r="B2383" s="16">
        <v>60124</v>
      </c>
      <c r="C2383" s="17" t="s">
        <v>1558</v>
      </c>
      <c r="D2383" s="15" t="s">
        <v>39</v>
      </c>
      <c r="E2383" s="17" t="s">
        <v>40</v>
      </c>
      <c r="F2383" s="15" t="s">
        <v>25</v>
      </c>
      <c r="G2383" s="17" t="s">
        <v>30</v>
      </c>
      <c r="H2383" s="17" t="s">
        <v>41</v>
      </c>
      <c r="I2383" s="17" t="s">
        <v>32</v>
      </c>
      <c r="J2383" s="18">
        <v>2384</v>
      </c>
      <c r="K2383" s="19">
        <v>12914</v>
      </c>
      <c r="L2383" s="19">
        <v>1352</v>
      </c>
      <c r="M2383" s="20">
        <v>14</v>
      </c>
      <c r="N2383" s="21">
        <v>75</v>
      </c>
      <c r="O2383" s="21">
        <v>11</v>
      </c>
      <c r="P2383" s="22">
        <v>0</v>
      </c>
      <c r="Q2383" s="23">
        <v>0</v>
      </c>
      <c r="R2383" s="23">
        <v>0</v>
      </c>
      <c r="S2383" s="24">
        <v>0</v>
      </c>
      <c r="T2383" s="25">
        <v>0</v>
      </c>
      <c r="U2383" s="25">
        <v>0</v>
      </c>
      <c r="V2383" s="18">
        <v>2398</v>
      </c>
      <c r="W2383" s="19">
        <v>12989</v>
      </c>
      <c r="X2383" s="19">
        <v>1363</v>
      </c>
    </row>
    <row r="2384" spans="1:24" x14ac:dyDescent="0.2">
      <c r="A2384" s="15">
        <v>2022</v>
      </c>
      <c r="B2384" s="16">
        <v>60124</v>
      </c>
      <c r="C2384" s="17" t="s">
        <v>1558</v>
      </c>
      <c r="D2384" s="15" t="s">
        <v>39</v>
      </c>
      <c r="E2384" s="17" t="s">
        <v>40</v>
      </c>
      <c r="F2384" s="15" t="s">
        <v>25</v>
      </c>
      <c r="G2384" s="17" t="s">
        <v>122</v>
      </c>
      <c r="H2384" s="17" t="s">
        <v>41</v>
      </c>
      <c r="I2384" s="17" t="s">
        <v>32</v>
      </c>
      <c r="J2384" s="18">
        <v>1349</v>
      </c>
      <c r="K2384" s="19">
        <v>6249</v>
      </c>
      <c r="L2384" s="19">
        <v>795</v>
      </c>
      <c r="M2384" s="20">
        <v>8</v>
      </c>
      <c r="N2384" s="21">
        <v>36</v>
      </c>
      <c r="O2384" s="21">
        <v>7</v>
      </c>
      <c r="P2384" s="22" t="s">
        <v>37</v>
      </c>
      <c r="Q2384" s="23" t="s">
        <v>37</v>
      </c>
      <c r="R2384" s="23" t="s">
        <v>37</v>
      </c>
      <c r="S2384" s="24" t="s">
        <v>37</v>
      </c>
      <c r="T2384" s="25" t="s">
        <v>37</v>
      </c>
      <c r="U2384" s="25" t="s">
        <v>37</v>
      </c>
      <c r="V2384" s="18">
        <v>1357</v>
      </c>
      <c r="W2384" s="19">
        <v>6285</v>
      </c>
      <c r="X2384" s="19">
        <v>802</v>
      </c>
    </row>
    <row r="2385" spans="1:24" x14ac:dyDescent="0.2">
      <c r="A2385" s="15">
        <v>2022</v>
      </c>
      <c r="B2385" s="16">
        <v>60124</v>
      </c>
      <c r="C2385" s="17" t="s">
        <v>1558</v>
      </c>
      <c r="D2385" s="15" t="s">
        <v>39</v>
      </c>
      <c r="E2385" s="17" t="s">
        <v>40</v>
      </c>
      <c r="F2385" s="15" t="s">
        <v>25</v>
      </c>
      <c r="G2385" s="17" t="s">
        <v>44</v>
      </c>
      <c r="H2385" s="17" t="s">
        <v>41</v>
      </c>
      <c r="I2385" s="17" t="s">
        <v>32</v>
      </c>
      <c r="J2385" s="18">
        <v>2667</v>
      </c>
      <c r="K2385" s="19">
        <v>16085</v>
      </c>
      <c r="L2385" s="19">
        <v>1484</v>
      </c>
      <c r="M2385" s="20">
        <v>15</v>
      </c>
      <c r="N2385" s="21">
        <v>93</v>
      </c>
      <c r="O2385" s="21">
        <v>13</v>
      </c>
      <c r="P2385" s="22" t="s">
        <v>37</v>
      </c>
      <c r="Q2385" s="23" t="s">
        <v>37</v>
      </c>
      <c r="R2385" s="23" t="s">
        <v>37</v>
      </c>
      <c r="S2385" s="24" t="s">
        <v>37</v>
      </c>
      <c r="T2385" s="25" t="s">
        <v>37</v>
      </c>
      <c r="U2385" s="25" t="s">
        <v>37</v>
      </c>
      <c r="V2385" s="18">
        <v>2682</v>
      </c>
      <c r="W2385" s="19">
        <v>16178</v>
      </c>
      <c r="X2385" s="19">
        <v>1497</v>
      </c>
    </row>
    <row r="2386" spans="1:24" x14ac:dyDescent="0.2">
      <c r="A2386" s="15">
        <v>2022</v>
      </c>
      <c r="B2386" s="16">
        <v>60181</v>
      </c>
      <c r="C2386" s="17" t="s">
        <v>1559</v>
      </c>
      <c r="D2386" s="15" t="s">
        <v>39</v>
      </c>
      <c r="E2386" s="17" t="s">
        <v>40</v>
      </c>
      <c r="F2386" s="15" t="s">
        <v>25</v>
      </c>
      <c r="G2386" s="17" t="s">
        <v>57</v>
      </c>
      <c r="H2386" s="17" t="s">
        <v>1426</v>
      </c>
      <c r="I2386" s="17" t="s">
        <v>58</v>
      </c>
      <c r="J2386" s="18">
        <v>136051.1</v>
      </c>
      <c r="K2386" s="19">
        <v>1221826</v>
      </c>
      <c r="L2386" s="19">
        <v>352968</v>
      </c>
      <c r="M2386" s="20">
        <v>147375.6</v>
      </c>
      <c r="N2386" s="21">
        <v>1381749</v>
      </c>
      <c r="O2386" s="21">
        <v>30933</v>
      </c>
      <c r="P2386" s="22">
        <v>25327.5</v>
      </c>
      <c r="Q2386" s="23">
        <v>245609</v>
      </c>
      <c r="R2386" s="23">
        <v>31</v>
      </c>
      <c r="S2386" s="24" t="s">
        <v>37</v>
      </c>
      <c r="T2386" s="25" t="s">
        <v>37</v>
      </c>
      <c r="U2386" s="25" t="s">
        <v>37</v>
      </c>
      <c r="V2386" s="18">
        <v>308754.2</v>
      </c>
      <c r="W2386" s="19">
        <v>2849184</v>
      </c>
      <c r="X2386" s="19">
        <v>383932</v>
      </c>
    </row>
    <row r="2387" spans="1:24" x14ac:dyDescent="0.2">
      <c r="A2387" s="15">
        <v>2022</v>
      </c>
      <c r="B2387" s="16">
        <v>60202</v>
      </c>
      <c r="C2387" s="17" t="s">
        <v>1560</v>
      </c>
      <c r="D2387" s="15" t="s">
        <v>91</v>
      </c>
      <c r="E2387" s="17" t="s">
        <v>24</v>
      </c>
      <c r="F2387" s="15" t="s">
        <v>25</v>
      </c>
      <c r="G2387" s="17" t="s">
        <v>92</v>
      </c>
      <c r="H2387" s="17" t="s">
        <v>41</v>
      </c>
      <c r="I2387" s="17" t="s">
        <v>93</v>
      </c>
      <c r="J2387" s="18" t="s">
        <v>37</v>
      </c>
      <c r="K2387" s="19" t="s">
        <v>37</v>
      </c>
      <c r="L2387" s="19" t="s">
        <v>37</v>
      </c>
      <c r="M2387" s="20" t="s">
        <v>37</v>
      </c>
      <c r="N2387" s="21" t="s">
        <v>37</v>
      </c>
      <c r="O2387" s="21" t="s">
        <v>37</v>
      </c>
      <c r="P2387" s="22">
        <v>181.8</v>
      </c>
      <c r="Q2387" s="23">
        <v>3389</v>
      </c>
      <c r="R2387" s="23">
        <v>29</v>
      </c>
      <c r="S2387" s="24" t="s">
        <v>37</v>
      </c>
      <c r="T2387" s="25" t="s">
        <v>37</v>
      </c>
      <c r="U2387" s="25" t="s">
        <v>37</v>
      </c>
      <c r="V2387" s="18">
        <v>181.8</v>
      </c>
      <c r="W2387" s="19">
        <v>3389</v>
      </c>
      <c r="X2387" s="19">
        <v>29</v>
      </c>
    </row>
    <row r="2388" spans="1:24" x14ac:dyDescent="0.2">
      <c r="A2388" s="15">
        <v>2022</v>
      </c>
      <c r="B2388" s="16">
        <v>60218</v>
      </c>
      <c r="C2388" s="17" t="s">
        <v>1561</v>
      </c>
      <c r="D2388" s="15" t="s">
        <v>39</v>
      </c>
      <c r="E2388" s="17" t="s">
        <v>40</v>
      </c>
      <c r="F2388" s="15" t="s">
        <v>25</v>
      </c>
      <c r="G2388" s="17" t="s">
        <v>510</v>
      </c>
      <c r="H2388" s="17" t="s">
        <v>41</v>
      </c>
      <c r="I2388" s="17" t="s">
        <v>32</v>
      </c>
      <c r="J2388" s="18">
        <v>2243.3000000000002</v>
      </c>
      <c r="K2388" s="19">
        <v>13781</v>
      </c>
      <c r="L2388" s="19">
        <v>1819</v>
      </c>
      <c r="M2388" s="20">
        <v>0.6</v>
      </c>
      <c r="N2388" s="21">
        <v>8</v>
      </c>
      <c r="O2388" s="21">
        <v>4</v>
      </c>
      <c r="P2388" s="22">
        <v>0</v>
      </c>
      <c r="Q2388" s="23">
        <v>0</v>
      </c>
      <c r="R2388" s="23">
        <v>0</v>
      </c>
      <c r="S2388" s="24">
        <v>0</v>
      </c>
      <c r="T2388" s="25">
        <v>0</v>
      </c>
      <c r="U2388" s="25">
        <v>0</v>
      </c>
      <c r="V2388" s="18">
        <v>2243.9</v>
      </c>
      <c r="W2388" s="19">
        <v>13789</v>
      </c>
      <c r="X2388" s="19">
        <v>1823</v>
      </c>
    </row>
    <row r="2389" spans="1:24" x14ac:dyDescent="0.2">
      <c r="A2389" s="15">
        <v>2022</v>
      </c>
      <c r="B2389" s="16">
        <v>60218</v>
      </c>
      <c r="C2389" s="17" t="s">
        <v>1561</v>
      </c>
      <c r="D2389" s="15" t="s">
        <v>39</v>
      </c>
      <c r="E2389" s="17" t="s">
        <v>40</v>
      </c>
      <c r="F2389" s="15" t="s">
        <v>25</v>
      </c>
      <c r="G2389" s="17" t="s">
        <v>124</v>
      </c>
      <c r="H2389" s="17" t="s">
        <v>41</v>
      </c>
      <c r="I2389" s="17" t="s">
        <v>32</v>
      </c>
      <c r="J2389" s="18">
        <v>359.4</v>
      </c>
      <c r="K2389" s="19">
        <v>2474</v>
      </c>
      <c r="L2389" s="19">
        <v>469</v>
      </c>
      <c r="M2389" s="20">
        <v>0</v>
      </c>
      <c r="N2389" s="21">
        <v>0</v>
      </c>
      <c r="O2389" s="21">
        <v>0</v>
      </c>
      <c r="P2389" s="22">
        <v>0</v>
      </c>
      <c r="Q2389" s="23">
        <v>0</v>
      </c>
      <c r="R2389" s="23">
        <v>0</v>
      </c>
      <c r="S2389" s="24">
        <v>0</v>
      </c>
      <c r="T2389" s="25">
        <v>0</v>
      </c>
      <c r="U2389" s="25">
        <v>0</v>
      </c>
      <c r="V2389" s="18">
        <v>359.4</v>
      </c>
      <c r="W2389" s="19">
        <v>2474</v>
      </c>
      <c r="X2389" s="19">
        <v>469</v>
      </c>
    </row>
    <row r="2390" spans="1:24" x14ac:dyDescent="0.2">
      <c r="A2390" s="15">
        <v>2022</v>
      </c>
      <c r="B2390" s="16">
        <v>60218</v>
      </c>
      <c r="C2390" s="17" t="s">
        <v>1561</v>
      </c>
      <c r="D2390" s="15" t="s">
        <v>39</v>
      </c>
      <c r="E2390" s="17" t="s">
        <v>40</v>
      </c>
      <c r="F2390" s="15" t="s">
        <v>25</v>
      </c>
      <c r="G2390" s="17" t="s">
        <v>30</v>
      </c>
      <c r="H2390" s="17" t="s">
        <v>41</v>
      </c>
      <c r="I2390" s="17" t="s">
        <v>32</v>
      </c>
      <c r="J2390" s="18">
        <v>5357.4</v>
      </c>
      <c r="K2390" s="19">
        <v>31242</v>
      </c>
      <c r="L2390" s="19">
        <v>5029</v>
      </c>
      <c r="M2390" s="20">
        <v>101</v>
      </c>
      <c r="N2390" s="21">
        <v>530</v>
      </c>
      <c r="O2390" s="21">
        <v>14</v>
      </c>
      <c r="P2390" s="22">
        <v>0</v>
      </c>
      <c r="Q2390" s="23">
        <v>0</v>
      </c>
      <c r="R2390" s="23">
        <v>0</v>
      </c>
      <c r="S2390" s="24">
        <v>0</v>
      </c>
      <c r="T2390" s="25">
        <v>0</v>
      </c>
      <c r="U2390" s="25">
        <v>0</v>
      </c>
      <c r="V2390" s="18">
        <v>5458.4</v>
      </c>
      <c r="W2390" s="19">
        <v>31772</v>
      </c>
      <c r="X2390" s="19">
        <v>5043</v>
      </c>
    </row>
    <row r="2391" spans="1:24" x14ac:dyDescent="0.2">
      <c r="A2391" s="15">
        <v>2022</v>
      </c>
      <c r="B2391" s="16">
        <v>60218</v>
      </c>
      <c r="C2391" s="17" t="s">
        <v>1561</v>
      </c>
      <c r="D2391" s="15" t="s">
        <v>39</v>
      </c>
      <c r="E2391" s="17" t="s">
        <v>40</v>
      </c>
      <c r="F2391" s="15" t="s">
        <v>25</v>
      </c>
      <c r="G2391" s="17" t="s">
        <v>122</v>
      </c>
      <c r="H2391" s="17" t="s">
        <v>41</v>
      </c>
      <c r="I2391" s="17" t="s">
        <v>32</v>
      </c>
      <c r="J2391" s="18">
        <v>4578.8</v>
      </c>
      <c r="K2391" s="19">
        <v>26263</v>
      </c>
      <c r="L2391" s="19">
        <v>5083</v>
      </c>
      <c r="M2391" s="20">
        <v>1258.3</v>
      </c>
      <c r="N2391" s="21">
        <v>7490</v>
      </c>
      <c r="O2391" s="21">
        <v>260</v>
      </c>
      <c r="P2391" s="22">
        <v>0</v>
      </c>
      <c r="Q2391" s="23">
        <v>0</v>
      </c>
      <c r="R2391" s="23">
        <v>0</v>
      </c>
      <c r="S2391" s="24">
        <v>0</v>
      </c>
      <c r="T2391" s="25">
        <v>0</v>
      </c>
      <c r="U2391" s="25">
        <v>0</v>
      </c>
      <c r="V2391" s="18">
        <v>5837.1</v>
      </c>
      <c r="W2391" s="19">
        <v>33753</v>
      </c>
      <c r="X2391" s="19">
        <v>5343</v>
      </c>
    </row>
    <row r="2392" spans="1:24" x14ac:dyDescent="0.2">
      <c r="A2392" s="15">
        <v>2022</v>
      </c>
      <c r="B2392" s="16">
        <v>60218</v>
      </c>
      <c r="C2392" s="17" t="s">
        <v>1561</v>
      </c>
      <c r="D2392" s="15" t="s">
        <v>39</v>
      </c>
      <c r="E2392" s="17" t="s">
        <v>40</v>
      </c>
      <c r="F2392" s="15" t="s">
        <v>25</v>
      </c>
      <c r="G2392" s="17" t="s">
        <v>161</v>
      </c>
      <c r="H2392" s="17" t="s">
        <v>41</v>
      </c>
      <c r="I2392" s="17" t="s">
        <v>32</v>
      </c>
      <c r="J2392" s="18">
        <v>3366.6</v>
      </c>
      <c r="K2392" s="19">
        <v>23742</v>
      </c>
      <c r="L2392" s="19">
        <v>3290</v>
      </c>
      <c r="M2392" s="20">
        <v>9.5</v>
      </c>
      <c r="N2392" s="21">
        <v>88</v>
      </c>
      <c r="O2392" s="21">
        <v>7</v>
      </c>
      <c r="P2392" s="22">
        <v>0</v>
      </c>
      <c r="Q2392" s="23">
        <v>0</v>
      </c>
      <c r="R2392" s="23">
        <v>0</v>
      </c>
      <c r="S2392" s="24">
        <v>0</v>
      </c>
      <c r="T2392" s="25">
        <v>0</v>
      </c>
      <c r="U2392" s="25">
        <v>0</v>
      </c>
      <c r="V2392" s="18">
        <v>3376.1</v>
      </c>
      <c r="W2392" s="19">
        <v>23830</v>
      </c>
      <c r="X2392" s="19">
        <v>3297</v>
      </c>
    </row>
    <row r="2393" spans="1:24" x14ac:dyDescent="0.2">
      <c r="A2393" s="15">
        <v>2022</v>
      </c>
      <c r="B2393" s="16">
        <v>60218</v>
      </c>
      <c r="C2393" s="17" t="s">
        <v>1561</v>
      </c>
      <c r="D2393" s="15" t="s">
        <v>39</v>
      </c>
      <c r="E2393" s="17" t="s">
        <v>40</v>
      </c>
      <c r="F2393" s="15" t="s">
        <v>25</v>
      </c>
      <c r="G2393" s="17" t="s">
        <v>44</v>
      </c>
      <c r="H2393" s="17" t="s">
        <v>41</v>
      </c>
      <c r="I2393" s="17" t="s">
        <v>32</v>
      </c>
      <c r="J2393" s="18">
        <v>5688</v>
      </c>
      <c r="K2393" s="19">
        <v>38693</v>
      </c>
      <c r="L2393" s="19">
        <v>5712</v>
      </c>
      <c r="M2393" s="20">
        <v>577.70000000000005</v>
      </c>
      <c r="N2393" s="21">
        <v>4002</v>
      </c>
      <c r="O2393" s="21">
        <v>168</v>
      </c>
      <c r="P2393" s="22">
        <v>0</v>
      </c>
      <c r="Q2393" s="23">
        <v>0</v>
      </c>
      <c r="R2393" s="23">
        <v>0</v>
      </c>
      <c r="S2393" s="24">
        <v>0</v>
      </c>
      <c r="T2393" s="25">
        <v>0</v>
      </c>
      <c r="U2393" s="25">
        <v>0</v>
      </c>
      <c r="V2393" s="18">
        <v>6265.7</v>
      </c>
      <c r="W2393" s="19">
        <v>42695</v>
      </c>
      <c r="X2393" s="19">
        <v>5880</v>
      </c>
    </row>
    <row r="2394" spans="1:24" x14ac:dyDescent="0.2">
      <c r="A2394" s="15">
        <v>2022</v>
      </c>
      <c r="B2394" s="16">
        <v>60402</v>
      </c>
      <c r="C2394" s="17" t="s">
        <v>1562</v>
      </c>
      <c r="D2394" s="15" t="s">
        <v>39</v>
      </c>
      <c r="E2394" s="17" t="s">
        <v>40</v>
      </c>
      <c r="F2394" s="15" t="s">
        <v>25</v>
      </c>
      <c r="G2394" s="17" t="s">
        <v>57</v>
      </c>
      <c r="H2394" s="17" t="s">
        <v>1426</v>
      </c>
      <c r="I2394" s="17" t="s">
        <v>58</v>
      </c>
      <c r="J2394" s="18">
        <v>157815</v>
      </c>
      <c r="K2394" s="19">
        <v>1530250</v>
      </c>
      <c r="L2394" s="19">
        <v>277121</v>
      </c>
      <c r="M2394" s="20">
        <v>190382</v>
      </c>
      <c r="N2394" s="21">
        <v>1832765</v>
      </c>
      <c r="O2394" s="21">
        <v>28419</v>
      </c>
      <c r="P2394" s="22">
        <v>24096</v>
      </c>
      <c r="Q2394" s="23">
        <v>252264</v>
      </c>
      <c r="R2394" s="23">
        <v>297</v>
      </c>
      <c r="S2394" s="24">
        <v>0</v>
      </c>
      <c r="T2394" s="25">
        <v>0</v>
      </c>
      <c r="U2394" s="25">
        <v>0</v>
      </c>
      <c r="V2394" s="18">
        <v>372293</v>
      </c>
      <c r="W2394" s="19">
        <v>3615279</v>
      </c>
      <c r="X2394" s="19">
        <v>305837</v>
      </c>
    </row>
    <row r="2395" spans="1:24" x14ac:dyDescent="0.2">
      <c r="A2395" s="15">
        <v>2022</v>
      </c>
      <c r="B2395" s="16">
        <v>60482</v>
      </c>
      <c r="C2395" s="17" t="s">
        <v>1563</v>
      </c>
      <c r="D2395" s="15" t="s">
        <v>23</v>
      </c>
      <c r="E2395" s="17" t="s">
        <v>24</v>
      </c>
      <c r="F2395" s="15" t="s">
        <v>25</v>
      </c>
      <c r="G2395" s="17" t="s">
        <v>78</v>
      </c>
      <c r="H2395" s="17" t="s">
        <v>31</v>
      </c>
      <c r="I2395" s="17" t="s">
        <v>77</v>
      </c>
      <c r="J2395" s="18">
        <v>40557</v>
      </c>
      <c r="K2395" s="19">
        <v>273451</v>
      </c>
      <c r="L2395" s="19">
        <v>22044</v>
      </c>
      <c r="M2395" s="20">
        <v>35967</v>
      </c>
      <c r="N2395" s="21">
        <v>264456</v>
      </c>
      <c r="O2395" s="21">
        <v>4682</v>
      </c>
      <c r="P2395" s="22">
        <v>15940</v>
      </c>
      <c r="Q2395" s="23">
        <v>174944</v>
      </c>
      <c r="R2395" s="23">
        <v>29</v>
      </c>
      <c r="S2395" s="24" t="s">
        <v>37</v>
      </c>
      <c r="T2395" s="25" t="s">
        <v>37</v>
      </c>
      <c r="U2395" s="25" t="s">
        <v>37</v>
      </c>
      <c r="V2395" s="18">
        <v>92464</v>
      </c>
      <c r="W2395" s="19">
        <v>712851</v>
      </c>
      <c r="X2395" s="19">
        <v>26755</v>
      </c>
    </row>
    <row r="2396" spans="1:24" x14ac:dyDescent="0.2">
      <c r="A2396" s="15">
        <v>2022</v>
      </c>
      <c r="B2396" s="16">
        <v>60579</v>
      </c>
      <c r="C2396" s="17" t="s">
        <v>1564</v>
      </c>
      <c r="D2396" s="15" t="s">
        <v>39</v>
      </c>
      <c r="E2396" s="17" t="s">
        <v>40</v>
      </c>
      <c r="F2396" s="15" t="s">
        <v>25</v>
      </c>
      <c r="G2396" s="17" t="s">
        <v>161</v>
      </c>
      <c r="H2396" s="17" t="s">
        <v>41</v>
      </c>
      <c r="I2396" s="17" t="s">
        <v>32</v>
      </c>
      <c r="J2396" s="18">
        <v>2917</v>
      </c>
      <c r="K2396" s="19">
        <v>32698</v>
      </c>
      <c r="L2396" s="19">
        <v>4236</v>
      </c>
      <c r="M2396" s="20">
        <v>2864</v>
      </c>
      <c r="N2396" s="21">
        <v>32490</v>
      </c>
      <c r="O2396" s="21">
        <v>977</v>
      </c>
      <c r="P2396" s="22">
        <v>0</v>
      </c>
      <c r="Q2396" s="23">
        <v>0</v>
      </c>
      <c r="R2396" s="23">
        <v>0</v>
      </c>
      <c r="S2396" s="24">
        <v>0</v>
      </c>
      <c r="T2396" s="25">
        <v>0</v>
      </c>
      <c r="U2396" s="25">
        <v>0</v>
      </c>
      <c r="V2396" s="18">
        <v>5781</v>
      </c>
      <c r="W2396" s="19">
        <v>65188</v>
      </c>
      <c r="X2396" s="19">
        <v>5213</v>
      </c>
    </row>
    <row r="2397" spans="1:24" x14ac:dyDescent="0.2">
      <c r="A2397" s="15">
        <v>2022</v>
      </c>
      <c r="B2397" s="16">
        <v>60583</v>
      </c>
      <c r="C2397" s="17" t="s">
        <v>1565</v>
      </c>
      <c r="D2397" s="15" t="s">
        <v>39</v>
      </c>
      <c r="E2397" s="17" t="s">
        <v>40</v>
      </c>
      <c r="F2397" s="15" t="s">
        <v>25</v>
      </c>
      <c r="G2397" s="17" t="s">
        <v>201</v>
      </c>
      <c r="H2397" s="17" t="s">
        <v>41</v>
      </c>
      <c r="I2397" s="17" t="s">
        <v>136</v>
      </c>
      <c r="J2397" s="18">
        <v>0</v>
      </c>
      <c r="K2397" s="19">
        <v>0</v>
      </c>
      <c r="L2397" s="19">
        <v>0</v>
      </c>
      <c r="M2397" s="20">
        <v>505.9</v>
      </c>
      <c r="N2397" s="21">
        <v>4451</v>
      </c>
      <c r="O2397" s="21">
        <v>392</v>
      </c>
      <c r="P2397" s="22">
        <v>0</v>
      </c>
      <c r="Q2397" s="23">
        <v>0</v>
      </c>
      <c r="R2397" s="23">
        <v>0</v>
      </c>
      <c r="S2397" s="24">
        <v>0</v>
      </c>
      <c r="T2397" s="25">
        <v>0</v>
      </c>
      <c r="U2397" s="25">
        <v>0</v>
      </c>
      <c r="V2397" s="18">
        <v>505.9</v>
      </c>
      <c r="W2397" s="19">
        <v>4451</v>
      </c>
      <c r="X2397" s="19">
        <v>392</v>
      </c>
    </row>
    <row r="2398" spans="1:24" x14ac:dyDescent="0.2">
      <c r="A2398" s="15">
        <v>2022</v>
      </c>
      <c r="B2398" s="16">
        <v>60583</v>
      </c>
      <c r="C2398" s="17" t="s">
        <v>1565</v>
      </c>
      <c r="D2398" s="15" t="s">
        <v>39</v>
      </c>
      <c r="E2398" s="17" t="s">
        <v>40</v>
      </c>
      <c r="F2398" s="15" t="s">
        <v>25</v>
      </c>
      <c r="G2398" s="17" t="s">
        <v>510</v>
      </c>
      <c r="H2398" s="17" t="s">
        <v>41</v>
      </c>
      <c r="I2398" s="17" t="s">
        <v>32</v>
      </c>
      <c r="J2398" s="18">
        <v>0</v>
      </c>
      <c r="K2398" s="19">
        <v>0</v>
      </c>
      <c r="L2398" s="19">
        <v>0</v>
      </c>
      <c r="M2398" s="20">
        <v>2913.5</v>
      </c>
      <c r="N2398" s="21">
        <v>16693</v>
      </c>
      <c r="O2398" s="21">
        <v>1832</v>
      </c>
      <c r="P2398" s="22">
        <v>0</v>
      </c>
      <c r="Q2398" s="23">
        <v>0</v>
      </c>
      <c r="R2398" s="23">
        <v>0</v>
      </c>
      <c r="S2398" s="24">
        <v>0</v>
      </c>
      <c r="T2398" s="25">
        <v>0</v>
      </c>
      <c r="U2398" s="25">
        <v>0</v>
      </c>
      <c r="V2398" s="18">
        <v>2913.5</v>
      </c>
      <c r="W2398" s="19">
        <v>16693</v>
      </c>
      <c r="X2398" s="19">
        <v>1832</v>
      </c>
    </row>
    <row r="2399" spans="1:24" x14ac:dyDescent="0.2">
      <c r="A2399" s="15">
        <v>2022</v>
      </c>
      <c r="B2399" s="16">
        <v>60583</v>
      </c>
      <c r="C2399" s="17" t="s">
        <v>1565</v>
      </c>
      <c r="D2399" s="15" t="s">
        <v>39</v>
      </c>
      <c r="E2399" s="17" t="s">
        <v>40</v>
      </c>
      <c r="F2399" s="15" t="s">
        <v>25</v>
      </c>
      <c r="G2399" s="17" t="s">
        <v>160</v>
      </c>
      <c r="H2399" s="17" t="s">
        <v>41</v>
      </c>
      <c r="I2399" s="17" t="s">
        <v>32</v>
      </c>
      <c r="J2399" s="18">
        <v>0</v>
      </c>
      <c r="K2399" s="19">
        <v>0</v>
      </c>
      <c r="L2399" s="19">
        <v>0</v>
      </c>
      <c r="M2399" s="20">
        <v>742.1</v>
      </c>
      <c r="N2399" s="21">
        <v>4610</v>
      </c>
      <c r="O2399" s="21">
        <v>551</v>
      </c>
      <c r="P2399" s="22">
        <v>0</v>
      </c>
      <c r="Q2399" s="23">
        <v>0</v>
      </c>
      <c r="R2399" s="23">
        <v>0</v>
      </c>
      <c r="S2399" s="24">
        <v>0</v>
      </c>
      <c r="T2399" s="25">
        <v>0</v>
      </c>
      <c r="U2399" s="25">
        <v>0</v>
      </c>
      <c r="V2399" s="18">
        <v>742.1</v>
      </c>
      <c r="W2399" s="19">
        <v>4610</v>
      </c>
      <c r="X2399" s="19">
        <v>551</v>
      </c>
    </row>
    <row r="2400" spans="1:24" x14ac:dyDescent="0.2">
      <c r="A2400" s="15">
        <v>2022</v>
      </c>
      <c r="B2400" s="16">
        <v>60583</v>
      </c>
      <c r="C2400" s="17" t="s">
        <v>1565</v>
      </c>
      <c r="D2400" s="15" t="s">
        <v>39</v>
      </c>
      <c r="E2400" s="17" t="s">
        <v>40</v>
      </c>
      <c r="F2400" s="15" t="s">
        <v>25</v>
      </c>
      <c r="G2400" s="17" t="s">
        <v>124</v>
      </c>
      <c r="H2400" s="17" t="s">
        <v>41</v>
      </c>
      <c r="I2400" s="17" t="s">
        <v>32</v>
      </c>
      <c r="J2400" s="18">
        <v>0</v>
      </c>
      <c r="K2400" s="19">
        <v>0</v>
      </c>
      <c r="L2400" s="19">
        <v>0</v>
      </c>
      <c r="M2400" s="20">
        <v>2566.9</v>
      </c>
      <c r="N2400" s="21">
        <v>23602</v>
      </c>
      <c r="O2400" s="21">
        <v>3074</v>
      </c>
      <c r="P2400" s="22">
        <v>0</v>
      </c>
      <c r="Q2400" s="23">
        <v>0</v>
      </c>
      <c r="R2400" s="23">
        <v>0</v>
      </c>
      <c r="S2400" s="24">
        <v>0</v>
      </c>
      <c r="T2400" s="25">
        <v>0</v>
      </c>
      <c r="U2400" s="25">
        <v>0</v>
      </c>
      <c r="V2400" s="18">
        <v>2566.9</v>
      </c>
      <c r="W2400" s="19">
        <v>23602</v>
      </c>
      <c r="X2400" s="19">
        <v>3074</v>
      </c>
    </row>
    <row r="2401" spans="1:24" x14ac:dyDescent="0.2">
      <c r="A2401" s="15">
        <v>2022</v>
      </c>
      <c r="B2401" s="16">
        <v>60583</v>
      </c>
      <c r="C2401" s="17" t="s">
        <v>1565</v>
      </c>
      <c r="D2401" s="15" t="s">
        <v>39</v>
      </c>
      <c r="E2401" s="17" t="s">
        <v>40</v>
      </c>
      <c r="F2401" s="15" t="s">
        <v>25</v>
      </c>
      <c r="G2401" s="17" t="s">
        <v>203</v>
      </c>
      <c r="H2401" s="17" t="s">
        <v>41</v>
      </c>
      <c r="I2401" s="17" t="s">
        <v>136</v>
      </c>
      <c r="J2401" s="18">
        <v>0</v>
      </c>
      <c r="K2401" s="19">
        <v>0</v>
      </c>
      <c r="L2401" s="19">
        <v>0</v>
      </c>
      <c r="M2401" s="20">
        <v>18290.2</v>
      </c>
      <c r="N2401" s="21">
        <v>78128</v>
      </c>
      <c r="O2401" s="21">
        <v>8520</v>
      </c>
      <c r="P2401" s="22">
        <v>0</v>
      </c>
      <c r="Q2401" s="23">
        <v>0</v>
      </c>
      <c r="R2401" s="23">
        <v>0</v>
      </c>
      <c r="S2401" s="24">
        <v>0</v>
      </c>
      <c r="T2401" s="25">
        <v>0</v>
      </c>
      <c r="U2401" s="25">
        <v>0</v>
      </c>
      <c r="V2401" s="18">
        <v>18290.2</v>
      </c>
      <c r="W2401" s="19">
        <v>78128</v>
      </c>
      <c r="X2401" s="19">
        <v>8520</v>
      </c>
    </row>
    <row r="2402" spans="1:24" x14ac:dyDescent="0.2">
      <c r="A2402" s="15">
        <v>2022</v>
      </c>
      <c r="B2402" s="16">
        <v>60583</v>
      </c>
      <c r="C2402" s="17" t="s">
        <v>1565</v>
      </c>
      <c r="D2402" s="15" t="s">
        <v>39</v>
      </c>
      <c r="E2402" s="17" t="s">
        <v>40</v>
      </c>
      <c r="F2402" s="15" t="s">
        <v>25</v>
      </c>
      <c r="G2402" s="17" t="s">
        <v>30</v>
      </c>
      <c r="H2402" s="17" t="s">
        <v>41</v>
      </c>
      <c r="I2402" s="17" t="s">
        <v>32</v>
      </c>
      <c r="J2402" s="18">
        <v>0</v>
      </c>
      <c r="K2402" s="19">
        <v>0</v>
      </c>
      <c r="L2402" s="19">
        <v>0</v>
      </c>
      <c r="M2402" s="20">
        <v>5549.9</v>
      </c>
      <c r="N2402" s="21">
        <v>30779</v>
      </c>
      <c r="O2402" s="21">
        <v>3096</v>
      </c>
      <c r="P2402" s="22">
        <v>0</v>
      </c>
      <c r="Q2402" s="23">
        <v>0</v>
      </c>
      <c r="R2402" s="23">
        <v>0</v>
      </c>
      <c r="S2402" s="24">
        <v>0</v>
      </c>
      <c r="T2402" s="25">
        <v>0</v>
      </c>
      <c r="U2402" s="25">
        <v>0</v>
      </c>
      <c r="V2402" s="18">
        <v>5549.9</v>
      </c>
      <c r="W2402" s="19">
        <v>30779</v>
      </c>
      <c r="X2402" s="19">
        <v>3096</v>
      </c>
    </row>
    <row r="2403" spans="1:24" x14ac:dyDescent="0.2">
      <c r="A2403" s="15">
        <v>2022</v>
      </c>
      <c r="B2403" s="16">
        <v>60583</v>
      </c>
      <c r="C2403" s="17" t="s">
        <v>1565</v>
      </c>
      <c r="D2403" s="15" t="s">
        <v>39</v>
      </c>
      <c r="E2403" s="17" t="s">
        <v>40</v>
      </c>
      <c r="F2403" s="15" t="s">
        <v>25</v>
      </c>
      <c r="G2403" s="17" t="s">
        <v>122</v>
      </c>
      <c r="H2403" s="17" t="s">
        <v>41</v>
      </c>
      <c r="I2403" s="17" t="s">
        <v>32</v>
      </c>
      <c r="J2403" s="18">
        <v>0</v>
      </c>
      <c r="K2403" s="19">
        <v>0</v>
      </c>
      <c r="L2403" s="19">
        <v>0</v>
      </c>
      <c r="M2403" s="20">
        <v>6833</v>
      </c>
      <c r="N2403" s="21">
        <v>37094</v>
      </c>
      <c r="O2403" s="21">
        <v>4471</v>
      </c>
      <c r="P2403" s="22">
        <v>0</v>
      </c>
      <c r="Q2403" s="23">
        <v>0</v>
      </c>
      <c r="R2403" s="23">
        <v>0</v>
      </c>
      <c r="S2403" s="24">
        <v>0</v>
      </c>
      <c r="T2403" s="25">
        <v>0</v>
      </c>
      <c r="U2403" s="25">
        <v>0</v>
      </c>
      <c r="V2403" s="18">
        <v>6833</v>
      </c>
      <c r="W2403" s="19">
        <v>37094</v>
      </c>
      <c r="X2403" s="19">
        <v>4471</v>
      </c>
    </row>
    <row r="2404" spans="1:24" x14ac:dyDescent="0.2">
      <c r="A2404" s="15">
        <v>2022</v>
      </c>
      <c r="B2404" s="16">
        <v>60583</v>
      </c>
      <c r="C2404" s="17" t="s">
        <v>1565</v>
      </c>
      <c r="D2404" s="15" t="s">
        <v>39</v>
      </c>
      <c r="E2404" s="17" t="s">
        <v>40</v>
      </c>
      <c r="F2404" s="15" t="s">
        <v>25</v>
      </c>
      <c r="G2404" s="17" t="s">
        <v>42</v>
      </c>
      <c r="H2404" s="17" t="s">
        <v>41</v>
      </c>
      <c r="I2404" s="17" t="s">
        <v>43</v>
      </c>
      <c r="J2404" s="18">
        <v>1873.2</v>
      </c>
      <c r="K2404" s="19">
        <v>11418</v>
      </c>
      <c r="L2404" s="19">
        <v>1839</v>
      </c>
      <c r="M2404" s="20">
        <v>10615</v>
      </c>
      <c r="N2404" s="21">
        <v>64701</v>
      </c>
      <c r="O2404" s="21">
        <v>10419</v>
      </c>
      <c r="P2404" s="22">
        <v>0</v>
      </c>
      <c r="Q2404" s="23">
        <v>0</v>
      </c>
      <c r="R2404" s="23">
        <v>0</v>
      </c>
      <c r="S2404" s="24">
        <v>0</v>
      </c>
      <c r="T2404" s="25">
        <v>0</v>
      </c>
      <c r="U2404" s="25">
        <v>0</v>
      </c>
      <c r="V2404" s="18">
        <v>12488.2</v>
      </c>
      <c r="W2404" s="19">
        <v>76119</v>
      </c>
      <c r="X2404" s="19">
        <v>12258</v>
      </c>
    </row>
    <row r="2405" spans="1:24" x14ac:dyDescent="0.2">
      <c r="A2405" s="15">
        <v>2022</v>
      </c>
      <c r="B2405" s="16">
        <v>60583</v>
      </c>
      <c r="C2405" s="17" t="s">
        <v>1565</v>
      </c>
      <c r="D2405" s="15" t="s">
        <v>39</v>
      </c>
      <c r="E2405" s="17" t="s">
        <v>40</v>
      </c>
      <c r="F2405" s="15" t="s">
        <v>25</v>
      </c>
      <c r="G2405" s="17" t="s">
        <v>161</v>
      </c>
      <c r="H2405" s="17" t="s">
        <v>41</v>
      </c>
      <c r="I2405" s="17" t="s">
        <v>32</v>
      </c>
      <c r="J2405" s="18">
        <v>0</v>
      </c>
      <c r="K2405" s="19">
        <v>0</v>
      </c>
      <c r="L2405" s="19">
        <v>0</v>
      </c>
      <c r="M2405" s="20">
        <v>1990.8</v>
      </c>
      <c r="N2405" s="21">
        <v>15144</v>
      </c>
      <c r="O2405" s="21">
        <v>1709</v>
      </c>
      <c r="P2405" s="22">
        <v>0</v>
      </c>
      <c r="Q2405" s="23">
        <v>0</v>
      </c>
      <c r="R2405" s="23">
        <v>0</v>
      </c>
      <c r="S2405" s="24">
        <v>0</v>
      </c>
      <c r="T2405" s="25">
        <v>0</v>
      </c>
      <c r="U2405" s="25">
        <v>0</v>
      </c>
      <c r="V2405" s="18">
        <v>1990.8</v>
      </c>
      <c r="W2405" s="19">
        <v>15144</v>
      </c>
      <c r="X2405" s="19">
        <v>1709</v>
      </c>
    </row>
    <row r="2406" spans="1:24" x14ac:dyDescent="0.2">
      <c r="A2406" s="15">
        <v>2022</v>
      </c>
      <c r="B2406" s="16">
        <v>60583</v>
      </c>
      <c r="C2406" s="17" t="s">
        <v>1565</v>
      </c>
      <c r="D2406" s="15" t="s">
        <v>39</v>
      </c>
      <c r="E2406" s="17" t="s">
        <v>40</v>
      </c>
      <c r="F2406" s="15" t="s">
        <v>25</v>
      </c>
      <c r="G2406" s="17" t="s">
        <v>44</v>
      </c>
      <c r="H2406" s="17" t="s">
        <v>41</v>
      </c>
      <c r="I2406" s="17" t="s">
        <v>32</v>
      </c>
      <c r="J2406" s="18">
        <v>0</v>
      </c>
      <c r="K2406" s="19">
        <v>0</v>
      </c>
      <c r="L2406" s="19">
        <v>0</v>
      </c>
      <c r="M2406" s="20">
        <v>4857.1000000000004</v>
      </c>
      <c r="N2406" s="21">
        <v>29706</v>
      </c>
      <c r="O2406" s="21">
        <v>2985</v>
      </c>
      <c r="P2406" s="22">
        <v>0</v>
      </c>
      <c r="Q2406" s="23">
        <v>0</v>
      </c>
      <c r="R2406" s="23">
        <v>0</v>
      </c>
      <c r="S2406" s="24">
        <v>0</v>
      </c>
      <c r="T2406" s="25">
        <v>0</v>
      </c>
      <c r="U2406" s="25">
        <v>0</v>
      </c>
      <c r="V2406" s="18">
        <v>4857.1000000000004</v>
      </c>
      <c r="W2406" s="19">
        <v>29706</v>
      </c>
      <c r="X2406" s="19">
        <v>2985</v>
      </c>
    </row>
    <row r="2407" spans="1:24" x14ac:dyDescent="0.2">
      <c r="A2407" s="15">
        <v>2022</v>
      </c>
      <c r="B2407" s="16">
        <v>60631</v>
      </c>
      <c r="C2407" s="17" t="s">
        <v>1566</v>
      </c>
      <c r="D2407" s="15" t="s">
        <v>23</v>
      </c>
      <c r="E2407" s="17" t="s">
        <v>24</v>
      </c>
      <c r="F2407" s="15" t="s">
        <v>25</v>
      </c>
      <c r="G2407" s="17" t="s">
        <v>82</v>
      </c>
      <c r="H2407" s="17" t="s">
        <v>51</v>
      </c>
      <c r="I2407" s="17" t="s">
        <v>36</v>
      </c>
      <c r="J2407" s="18">
        <v>42413.5</v>
      </c>
      <c r="K2407" s="19">
        <v>238994</v>
      </c>
      <c r="L2407" s="19">
        <v>33078</v>
      </c>
      <c r="M2407" s="20">
        <v>21446.6</v>
      </c>
      <c r="N2407" s="21">
        <v>129042</v>
      </c>
      <c r="O2407" s="21">
        <v>3948</v>
      </c>
      <c r="P2407" s="22">
        <v>118919.1</v>
      </c>
      <c r="Q2407" s="23">
        <v>1337704</v>
      </c>
      <c r="R2407" s="23">
        <v>37</v>
      </c>
      <c r="S2407" s="24">
        <v>0</v>
      </c>
      <c r="T2407" s="25">
        <v>0</v>
      </c>
      <c r="U2407" s="25">
        <v>0</v>
      </c>
      <c r="V2407" s="18">
        <v>182779.2</v>
      </c>
      <c r="W2407" s="19">
        <v>1705740</v>
      </c>
      <c r="X2407" s="19">
        <v>37063</v>
      </c>
    </row>
    <row r="2408" spans="1:24" x14ac:dyDescent="0.2">
      <c r="A2408" s="15">
        <v>2022</v>
      </c>
      <c r="B2408" s="16">
        <v>60631</v>
      </c>
      <c r="C2408" s="17" t="s">
        <v>1566</v>
      </c>
      <c r="D2408" s="15" t="s">
        <v>112</v>
      </c>
      <c r="E2408" s="17" t="s">
        <v>113</v>
      </c>
      <c r="F2408" s="15" t="s">
        <v>25</v>
      </c>
      <c r="G2408" s="17" t="s">
        <v>82</v>
      </c>
      <c r="H2408" s="17" t="s">
        <v>51</v>
      </c>
      <c r="I2408" s="17" t="s">
        <v>36</v>
      </c>
      <c r="J2408" s="18">
        <v>0</v>
      </c>
      <c r="K2408" s="19">
        <v>0</v>
      </c>
      <c r="L2408" s="19">
        <v>0</v>
      </c>
      <c r="M2408" s="20">
        <v>1567.2</v>
      </c>
      <c r="N2408" s="21">
        <v>48629</v>
      </c>
      <c r="O2408" s="21">
        <v>62</v>
      </c>
      <c r="P2408" s="22">
        <v>1040.3</v>
      </c>
      <c r="Q2408" s="23">
        <v>225493</v>
      </c>
      <c r="R2408" s="23">
        <v>18</v>
      </c>
      <c r="S2408" s="24">
        <v>0</v>
      </c>
      <c r="T2408" s="25">
        <v>0</v>
      </c>
      <c r="U2408" s="25">
        <v>0</v>
      </c>
      <c r="V2408" s="18">
        <v>2607.5</v>
      </c>
      <c r="W2408" s="19">
        <v>274122</v>
      </c>
      <c r="X2408" s="19">
        <v>80</v>
      </c>
    </row>
    <row r="2409" spans="1:24" x14ac:dyDescent="0.2">
      <c r="A2409" s="15">
        <v>2022</v>
      </c>
      <c r="B2409" s="16">
        <v>60696</v>
      </c>
      <c r="C2409" s="17" t="s">
        <v>1567</v>
      </c>
      <c r="D2409" s="15" t="s">
        <v>39</v>
      </c>
      <c r="E2409" s="17" t="s">
        <v>40</v>
      </c>
      <c r="F2409" s="15" t="s">
        <v>25</v>
      </c>
      <c r="G2409" s="17" t="s">
        <v>124</v>
      </c>
      <c r="H2409" s="17" t="s">
        <v>41</v>
      </c>
      <c r="I2409" s="17" t="s">
        <v>32</v>
      </c>
      <c r="J2409" s="18">
        <v>5333.1</v>
      </c>
      <c r="K2409" s="19">
        <v>35927</v>
      </c>
      <c r="L2409" s="19">
        <v>6081</v>
      </c>
      <c r="M2409" s="20">
        <v>603.5</v>
      </c>
      <c r="N2409" s="21">
        <v>7313</v>
      </c>
      <c r="O2409" s="21">
        <v>102</v>
      </c>
      <c r="P2409" s="22">
        <v>0</v>
      </c>
      <c r="Q2409" s="23">
        <v>0</v>
      </c>
      <c r="R2409" s="23">
        <v>0</v>
      </c>
      <c r="S2409" s="24">
        <v>0</v>
      </c>
      <c r="T2409" s="25">
        <v>0</v>
      </c>
      <c r="U2409" s="25">
        <v>0</v>
      </c>
      <c r="V2409" s="18">
        <v>5936.6</v>
      </c>
      <c r="W2409" s="19">
        <v>43240</v>
      </c>
      <c r="X2409" s="19">
        <v>6183</v>
      </c>
    </row>
    <row r="2410" spans="1:24" x14ac:dyDescent="0.2">
      <c r="A2410" s="15">
        <v>2022</v>
      </c>
      <c r="B2410" s="16">
        <v>60696</v>
      </c>
      <c r="C2410" s="17" t="s">
        <v>1567</v>
      </c>
      <c r="D2410" s="15" t="s">
        <v>39</v>
      </c>
      <c r="E2410" s="17" t="s">
        <v>40</v>
      </c>
      <c r="F2410" s="15" t="s">
        <v>25</v>
      </c>
      <c r="G2410" s="17" t="s">
        <v>124</v>
      </c>
      <c r="H2410" s="17" t="s">
        <v>41</v>
      </c>
      <c r="I2410" s="17" t="s">
        <v>36</v>
      </c>
      <c r="J2410" s="18">
        <v>3215.3</v>
      </c>
      <c r="K2410" s="19">
        <v>23573</v>
      </c>
      <c r="L2410" s="19">
        <v>2702</v>
      </c>
      <c r="M2410" s="20">
        <v>1.3</v>
      </c>
      <c r="N2410" s="21">
        <v>22</v>
      </c>
      <c r="O2410" s="21">
        <v>2</v>
      </c>
      <c r="P2410" s="22">
        <v>0</v>
      </c>
      <c r="Q2410" s="23">
        <v>0</v>
      </c>
      <c r="R2410" s="23">
        <v>0</v>
      </c>
      <c r="S2410" s="24">
        <v>0</v>
      </c>
      <c r="T2410" s="25">
        <v>0</v>
      </c>
      <c r="U2410" s="25">
        <v>0</v>
      </c>
      <c r="V2410" s="18">
        <v>3216.6</v>
      </c>
      <c r="W2410" s="19">
        <v>23595</v>
      </c>
      <c r="X2410" s="19">
        <v>2704</v>
      </c>
    </row>
    <row r="2411" spans="1:24" x14ac:dyDescent="0.2">
      <c r="A2411" s="15">
        <v>2022</v>
      </c>
      <c r="B2411" s="16">
        <v>60696</v>
      </c>
      <c r="C2411" s="17" t="s">
        <v>1567</v>
      </c>
      <c r="D2411" s="15" t="s">
        <v>39</v>
      </c>
      <c r="E2411" s="17" t="s">
        <v>40</v>
      </c>
      <c r="F2411" s="15" t="s">
        <v>25</v>
      </c>
      <c r="G2411" s="17" t="s">
        <v>122</v>
      </c>
      <c r="H2411" s="17" t="s">
        <v>41</v>
      </c>
      <c r="I2411" s="17" t="s">
        <v>32</v>
      </c>
      <c r="J2411" s="18">
        <v>196</v>
      </c>
      <c r="K2411" s="19">
        <v>889</v>
      </c>
      <c r="L2411" s="19">
        <v>179</v>
      </c>
      <c r="M2411" s="20">
        <v>0</v>
      </c>
      <c r="N2411" s="21">
        <v>0</v>
      </c>
      <c r="O2411" s="21">
        <v>0</v>
      </c>
      <c r="P2411" s="22">
        <v>0</v>
      </c>
      <c r="Q2411" s="23">
        <v>0</v>
      </c>
      <c r="R2411" s="23">
        <v>0</v>
      </c>
      <c r="S2411" s="24">
        <v>0</v>
      </c>
      <c r="T2411" s="25">
        <v>0</v>
      </c>
      <c r="U2411" s="25">
        <v>0</v>
      </c>
      <c r="V2411" s="18">
        <v>196</v>
      </c>
      <c r="W2411" s="19">
        <v>889</v>
      </c>
      <c r="X2411" s="19">
        <v>179</v>
      </c>
    </row>
    <row r="2412" spans="1:24" x14ac:dyDescent="0.2">
      <c r="A2412" s="15">
        <v>2022</v>
      </c>
      <c r="B2412" s="16">
        <v>60696</v>
      </c>
      <c r="C2412" s="17" t="s">
        <v>1567</v>
      </c>
      <c r="D2412" s="15" t="s">
        <v>39</v>
      </c>
      <c r="E2412" s="17" t="s">
        <v>40</v>
      </c>
      <c r="F2412" s="15" t="s">
        <v>25</v>
      </c>
      <c r="G2412" s="17" t="s">
        <v>161</v>
      </c>
      <c r="H2412" s="17" t="s">
        <v>41</v>
      </c>
      <c r="I2412" s="17" t="s">
        <v>32</v>
      </c>
      <c r="J2412" s="18">
        <v>4322</v>
      </c>
      <c r="K2412" s="19">
        <v>26742</v>
      </c>
      <c r="L2412" s="19">
        <v>3921</v>
      </c>
      <c r="M2412" s="20" t="s">
        <v>37</v>
      </c>
      <c r="N2412" s="21">
        <v>0</v>
      </c>
      <c r="O2412" s="21">
        <v>0</v>
      </c>
      <c r="P2412" s="22">
        <v>0</v>
      </c>
      <c r="Q2412" s="23">
        <v>0</v>
      </c>
      <c r="R2412" s="23">
        <v>0</v>
      </c>
      <c r="S2412" s="24">
        <v>0</v>
      </c>
      <c r="T2412" s="25">
        <v>0</v>
      </c>
      <c r="U2412" s="25">
        <v>0</v>
      </c>
      <c r="V2412" s="18">
        <v>4322</v>
      </c>
      <c r="W2412" s="19">
        <v>26742</v>
      </c>
      <c r="X2412" s="19">
        <v>3921</v>
      </c>
    </row>
    <row r="2413" spans="1:24" x14ac:dyDescent="0.2">
      <c r="A2413" s="15">
        <v>2022</v>
      </c>
      <c r="B2413" s="16">
        <v>60696</v>
      </c>
      <c r="C2413" s="17" t="s">
        <v>1567</v>
      </c>
      <c r="D2413" s="15" t="s">
        <v>39</v>
      </c>
      <c r="E2413" s="17" t="s">
        <v>40</v>
      </c>
      <c r="F2413" s="15" t="s">
        <v>25</v>
      </c>
      <c r="G2413" s="17" t="s">
        <v>44</v>
      </c>
      <c r="H2413" s="17" t="s">
        <v>41</v>
      </c>
      <c r="I2413" s="17" t="s">
        <v>32</v>
      </c>
      <c r="J2413" s="18">
        <v>3171</v>
      </c>
      <c r="K2413" s="19">
        <v>24368</v>
      </c>
      <c r="L2413" s="19">
        <v>3356</v>
      </c>
      <c r="M2413" s="20">
        <v>150</v>
      </c>
      <c r="N2413" s="21">
        <v>1713</v>
      </c>
      <c r="O2413" s="21">
        <v>48</v>
      </c>
      <c r="P2413" s="22">
        <v>0</v>
      </c>
      <c r="Q2413" s="23">
        <v>0</v>
      </c>
      <c r="R2413" s="23">
        <v>0</v>
      </c>
      <c r="S2413" s="24">
        <v>0</v>
      </c>
      <c r="T2413" s="25">
        <v>0</v>
      </c>
      <c r="U2413" s="25">
        <v>0</v>
      </c>
      <c r="V2413" s="18">
        <v>3321</v>
      </c>
      <c r="W2413" s="19">
        <v>26081</v>
      </c>
      <c r="X2413" s="19">
        <v>3404</v>
      </c>
    </row>
    <row r="2414" spans="1:24" x14ac:dyDescent="0.2">
      <c r="A2414" s="15">
        <v>2022</v>
      </c>
      <c r="B2414" s="16">
        <v>60758</v>
      </c>
      <c r="C2414" s="17" t="s">
        <v>1568</v>
      </c>
      <c r="D2414" s="15" t="s">
        <v>39</v>
      </c>
      <c r="E2414" s="17" t="s">
        <v>40</v>
      </c>
      <c r="F2414" s="15" t="s">
        <v>25</v>
      </c>
      <c r="G2414" s="17" t="s">
        <v>57</v>
      </c>
      <c r="H2414" s="17" t="s">
        <v>1426</v>
      </c>
      <c r="I2414" s="17" t="s">
        <v>58</v>
      </c>
      <c r="J2414" s="18">
        <v>17819.7</v>
      </c>
      <c r="K2414" s="19">
        <v>178267</v>
      </c>
      <c r="L2414" s="19">
        <v>23217</v>
      </c>
      <c r="M2414" s="20">
        <v>5888.1</v>
      </c>
      <c r="N2414" s="21">
        <v>63969</v>
      </c>
      <c r="O2414" s="21">
        <v>2319</v>
      </c>
      <c r="P2414" s="22">
        <v>1220</v>
      </c>
      <c r="Q2414" s="23">
        <v>16987</v>
      </c>
      <c r="R2414" s="23">
        <v>75</v>
      </c>
      <c r="S2414" s="24">
        <v>0</v>
      </c>
      <c r="T2414" s="25">
        <v>0</v>
      </c>
      <c r="U2414" s="25">
        <v>0</v>
      </c>
      <c r="V2414" s="18">
        <v>24927.8</v>
      </c>
      <c r="W2414" s="19">
        <v>259223</v>
      </c>
      <c r="X2414" s="19">
        <v>25611</v>
      </c>
    </row>
    <row r="2415" spans="1:24" x14ac:dyDescent="0.2">
      <c r="A2415" s="15">
        <v>2022</v>
      </c>
      <c r="B2415" s="16">
        <v>60759</v>
      </c>
      <c r="C2415" s="17" t="s">
        <v>1569</v>
      </c>
      <c r="D2415" s="15" t="s">
        <v>39</v>
      </c>
      <c r="E2415" s="17" t="s">
        <v>40</v>
      </c>
      <c r="F2415" s="15" t="s">
        <v>25</v>
      </c>
      <c r="G2415" s="17" t="s">
        <v>57</v>
      </c>
      <c r="H2415" s="17" t="s">
        <v>1426</v>
      </c>
      <c r="I2415" s="17" t="s">
        <v>58</v>
      </c>
      <c r="J2415" s="18">
        <v>151419.9</v>
      </c>
      <c r="K2415" s="19">
        <v>1353155</v>
      </c>
      <c r="L2415" s="19">
        <v>246179</v>
      </c>
      <c r="M2415" s="20">
        <v>188516.9</v>
      </c>
      <c r="N2415" s="21">
        <v>1677272</v>
      </c>
      <c r="O2415" s="21">
        <v>25859</v>
      </c>
      <c r="P2415" s="22">
        <v>72252.899999999994</v>
      </c>
      <c r="Q2415" s="23">
        <v>761557</v>
      </c>
      <c r="R2415" s="23">
        <v>857</v>
      </c>
      <c r="S2415" s="24">
        <v>0</v>
      </c>
      <c r="T2415" s="25">
        <v>0</v>
      </c>
      <c r="U2415" s="25">
        <v>0</v>
      </c>
      <c r="V2415" s="18">
        <v>412189.7</v>
      </c>
      <c r="W2415" s="19">
        <v>3791984</v>
      </c>
      <c r="X2415" s="19">
        <v>272895</v>
      </c>
    </row>
    <row r="2416" spans="1:24" x14ac:dyDescent="0.2">
      <c r="A2416" s="15">
        <v>2022</v>
      </c>
      <c r="B2416" s="16">
        <v>60839</v>
      </c>
      <c r="C2416" s="17" t="s">
        <v>1570</v>
      </c>
      <c r="D2416" s="15" t="s">
        <v>23</v>
      </c>
      <c r="E2416" s="17" t="s">
        <v>24</v>
      </c>
      <c r="F2416" s="15" t="s">
        <v>25</v>
      </c>
      <c r="G2416" s="17" t="s">
        <v>76</v>
      </c>
      <c r="H2416" s="17" t="s">
        <v>31</v>
      </c>
      <c r="I2416" s="17" t="s">
        <v>77</v>
      </c>
      <c r="J2416" s="18">
        <v>21518</v>
      </c>
      <c r="K2416" s="19">
        <v>122688</v>
      </c>
      <c r="L2416" s="19">
        <v>12529</v>
      </c>
      <c r="M2416" s="20">
        <v>24758</v>
      </c>
      <c r="N2416" s="21">
        <v>154647</v>
      </c>
      <c r="O2416" s="21">
        <v>4389</v>
      </c>
      <c r="P2416" s="22">
        <v>34691</v>
      </c>
      <c r="Q2416" s="23">
        <v>523629</v>
      </c>
      <c r="R2416" s="23">
        <v>67</v>
      </c>
      <c r="S2416" s="24" t="s">
        <v>37</v>
      </c>
      <c r="T2416" s="25" t="s">
        <v>37</v>
      </c>
      <c r="U2416" s="25" t="s">
        <v>37</v>
      </c>
      <c r="V2416" s="18">
        <v>80967</v>
      </c>
      <c r="W2416" s="19">
        <v>800964</v>
      </c>
      <c r="X2416" s="19">
        <v>16985</v>
      </c>
    </row>
    <row r="2417" spans="1:24" x14ac:dyDescent="0.2">
      <c r="A2417" s="15">
        <v>2022</v>
      </c>
      <c r="B2417" s="16">
        <v>60868</v>
      </c>
      <c r="C2417" s="17" t="s">
        <v>1571</v>
      </c>
      <c r="D2417" s="15" t="s">
        <v>39</v>
      </c>
      <c r="E2417" s="17" t="s">
        <v>40</v>
      </c>
      <c r="F2417" s="15" t="s">
        <v>25</v>
      </c>
      <c r="G2417" s="17" t="s">
        <v>57</v>
      </c>
      <c r="H2417" s="17" t="s">
        <v>1426</v>
      </c>
      <c r="I2417" s="17" t="s">
        <v>58</v>
      </c>
      <c r="J2417" s="18">
        <v>33003.300000000003</v>
      </c>
      <c r="K2417" s="19">
        <v>300405</v>
      </c>
      <c r="L2417" s="19">
        <v>52855</v>
      </c>
      <c r="M2417" s="20">
        <v>22807.7</v>
      </c>
      <c r="N2417" s="21">
        <v>203084</v>
      </c>
      <c r="O2417" s="21">
        <v>8607</v>
      </c>
      <c r="P2417" s="22">
        <v>9688</v>
      </c>
      <c r="Q2417" s="23">
        <v>94865</v>
      </c>
      <c r="R2417" s="23">
        <v>1850</v>
      </c>
      <c r="S2417" s="24">
        <v>0</v>
      </c>
      <c r="T2417" s="25">
        <v>0</v>
      </c>
      <c r="U2417" s="25">
        <v>0</v>
      </c>
      <c r="V2417" s="18">
        <v>65499</v>
      </c>
      <c r="W2417" s="19">
        <v>598354</v>
      </c>
      <c r="X2417" s="19">
        <v>63312</v>
      </c>
    </row>
    <row r="2418" spans="1:24" x14ac:dyDescent="0.2">
      <c r="A2418" s="15">
        <v>2022</v>
      </c>
      <c r="B2418" s="16">
        <v>60870</v>
      </c>
      <c r="C2418" s="17" t="s">
        <v>1572</v>
      </c>
      <c r="D2418" s="15" t="s">
        <v>39</v>
      </c>
      <c r="E2418" s="17" t="s">
        <v>40</v>
      </c>
      <c r="F2418" s="15" t="s">
        <v>25</v>
      </c>
      <c r="G2418" s="17" t="s">
        <v>122</v>
      </c>
      <c r="H2418" s="17" t="s">
        <v>41</v>
      </c>
      <c r="I2418" s="17" t="s">
        <v>32</v>
      </c>
      <c r="J2418" s="18">
        <v>0</v>
      </c>
      <c r="K2418" s="19">
        <v>0</v>
      </c>
      <c r="L2418" s="19">
        <v>0</v>
      </c>
      <c r="M2418" s="20">
        <v>8.6</v>
      </c>
      <c r="N2418" s="21">
        <v>98</v>
      </c>
      <c r="O2418" s="21">
        <v>1</v>
      </c>
      <c r="P2418" s="22">
        <v>0</v>
      </c>
      <c r="Q2418" s="23">
        <v>0</v>
      </c>
      <c r="R2418" s="23">
        <v>0</v>
      </c>
      <c r="S2418" s="24">
        <v>0</v>
      </c>
      <c r="T2418" s="25">
        <v>0</v>
      </c>
      <c r="U2418" s="25">
        <v>0</v>
      </c>
      <c r="V2418" s="18">
        <v>8.6</v>
      </c>
      <c r="W2418" s="19">
        <v>98</v>
      </c>
      <c r="X2418" s="19">
        <v>1</v>
      </c>
    </row>
    <row r="2419" spans="1:24" x14ac:dyDescent="0.2">
      <c r="A2419" s="15">
        <v>2022</v>
      </c>
      <c r="B2419" s="16">
        <v>60870</v>
      </c>
      <c r="C2419" s="17" t="s">
        <v>1572</v>
      </c>
      <c r="D2419" s="15" t="s">
        <v>39</v>
      </c>
      <c r="E2419" s="17" t="s">
        <v>40</v>
      </c>
      <c r="F2419" s="15" t="s">
        <v>25</v>
      </c>
      <c r="G2419" s="17" t="s">
        <v>44</v>
      </c>
      <c r="H2419" s="17" t="s">
        <v>41</v>
      </c>
      <c r="I2419" s="17" t="s">
        <v>32</v>
      </c>
      <c r="J2419" s="18">
        <v>0</v>
      </c>
      <c r="K2419" s="19">
        <v>0</v>
      </c>
      <c r="L2419" s="19">
        <v>0</v>
      </c>
      <c r="M2419" s="20">
        <v>26.6</v>
      </c>
      <c r="N2419" s="21">
        <v>392</v>
      </c>
      <c r="O2419" s="21">
        <v>16</v>
      </c>
      <c r="P2419" s="22">
        <v>0</v>
      </c>
      <c r="Q2419" s="23">
        <v>0</v>
      </c>
      <c r="R2419" s="23">
        <v>0</v>
      </c>
      <c r="S2419" s="24">
        <v>0</v>
      </c>
      <c r="T2419" s="25">
        <v>0</v>
      </c>
      <c r="U2419" s="25">
        <v>0</v>
      </c>
      <c r="V2419" s="18">
        <v>26.6</v>
      </c>
      <c r="W2419" s="19">
        <v>392</v>
      </c>
      <c r="X2419" s="19">
        <v>16</v>
      </c>
    </row>
    <row r="2420" spans="1:24" x14ac:dyDescent="0.2">
      <c r="A2420" s="15">
        <v>2022</v>
      </c>
      <c r="B2420" s="16">
        <v>60914</v>
      </c>
      <c r="C2420" s="17" t="s">
        <v>1573</v>
      </c>
      <c r="D2420" s="15" t="s">
        <v>39</v>
      </c>
      <c r="E2420" s="17" t="s">
        <v>40</v>
      </c>
      <c r="F2420" s="15" t="s">
        <v>25</v>
      </c>
      <c r="G2420" s="17" t="s">
        <v>161</v>
      </c>
      <c r="H2420" s="17" t="s">
        <v>41</v>
      </c>
      <c r="I2420" s="17" t="s">
        <v>32</v>
      </c>
      <c r="J2420" s="18">
        <v>9.1999999999999993</v>
      </c>
      <c r="K2420" s="19">
        <v>186</v>
      </c>
      <c r="L2420" s="19">
        <v>28</v>
      </c>
      <c r="M2420" s="20">
        <v>7551.7</v>
      </c>
      <c r="N2420" s="21">
        <v>123499</v>
      </c>
      <c r="O2420" s="21">
        <v>1090</v>
      </c>
      <c r="P2420" s="22" t="s">
        <v>37</v>
      </c>
      <c r="Q2420" s="23" t="s">
        <v>37</v>
      </c>
      <c r="R2420" s="23" t="s">
        <v>37</v>
      </c>
      <c r="S2420" s="24" t="s">
        <v>37</v>
      </c>
      <c r="T2420" s="25" t="s">
        <v>37</v>
      </c>
      <c r="U2420" s="25" t="s">
        <v>37</v>
      </c>
      <c r="V2420" s="18">
        <v>7560.9</v>
      </c>
      <c r="W2420" s="19">
        <v>123685</v>
      </c>
      <c r="X2420" s="19">
        <v>1118</v>
      </c>
    </row>
    <row r="2421" spans="1:24" x14ac:dyDescent="0.2">
      <c r="A2421" s="15">
        <v>2022</v>
      </c>
      <c r="B2421" s="16">
        <v>60977</v>
      </c>
      <c r="C2421" s="17" t="s">
        <v>1574</v>
      </c>
      <c r="D2421" s="15" t="s">
        <v>39</v>
      </c>
      <c r="E2421" s="17" t="s">
        <v>40</v>
      </c>
      <c r="F2421" s="15" t="s">
        <v>25</v>
      </c>
      <c r="G2421" s="17" t="s">
        <v>161</v>
      </c>
      <c r="H2421" s="17" t="s">
        <v>41</v>
      </c>
      <c r="I2421" s="17" t="s">
        <v>32</v>
      </c>
      <c r="J2421" s="18">
        <v>6147</v>
      </c>
      <c r="K2421" s="19">
        <v>63690</v>
      </c>
      <c r="L2421" s="19">
        <v>7097</v>
      </c>
      <c r="M2421" s="20">
        <v>14</v>
      </c>
      <c r="N2421" s="21">
        <v>136</v>
      </c>
      <c r="O2421" s="21">
        <v>13</v>
      </c>
      <c r="P2421" s="22">
        <v>0</v>
      </c>
      <c r="Q2421" s="23">
        <v>0</v>
      </c>
      <c r="R2421" s="23">
        <v>0</v>
      </c>
      <c r="S2421" s="24">
        <v>0</v>
      </c>
      <c r="T2421" s="25">
        <v>0</v>
      </c>
      <c r="U2421" s="25">
        <v>0</v>
      </c>
      <c r="V2421" s="18">
        <v>6161</v>
      </c>
      <c r="W2421" s="19">
        <v>63826</v>
      </c>
      <c r="X2421" s="19">
        <v>7110</v>
      </c>
    </row>
    <row r="2422" spans="1:24" x14ac:dyDescent="0.2">
      <c r="A2422" s="15">
        <v>2022</v>
      </c>
      <c r="B2422" s="16">
        <v>60981</v>
      </c>
      <c r="C2422" s="17" t="s">
        <v>1575</v>
      </c>
      <c r="D2422" s="15" t="s">
        <v>23</v>
      </c>
      <c r="E2422" s="17" t="s">
        <v>24</v>
      </c>
      <c r="F2422" s="15" t="s">
        <v>25</v>
      </c>
      <c r="G2422" s="17" t="s">
        <v>50</v>
      </c>
      <c r="H2422" s="17" t="s">
        <v>1438</v>
      </c>
      <c r="I2422" s="17" t="s">
        <v>52</v>
      </c>
      <c r="J2422" s="18">
        <v>0</v>
      </c>
      <c r="K2422" s="19">
        <v>0</v>
      </c>
      <c r="L2422" s="19">
        <v>0</v>
      </c>
      <c r="M2422" s="20">
        <v>1868</v>
      </c>
      <c r="N2422" s="21">
        <v>16013</v>
      </c>
      <c r="O2422" s="21">
        <v>29</v>
      </c>
      <c r="P2422" s="22">
        <v>0</v>
      </c>
      <c r="Q2422" s="23">
        <v>0</v>
      </c>
      <c r="R2422" s="23">
        <v>0</v>
      </c>
      <c r="S2422" s="24">
        <v>0</v>
      </c>
      <c r="T2422" s="25">
        <v>0</v>
      </c>
      <c r="U2422" s="25">
        <v>0</v>
      </c>
      <c r="V2422" s="18">
        <v>1868</v>
      </c>
      <c r="W2422" s="19">
        <v>16013</v>
      </c>
      <c r="X2422" s="19">
        <v>29</v>
      </c>
    </row>
    <row r="2423" spans="1:24" x14ac:dyDescent="0.2">
      <c r="A2423" s="15">
        <v>2022</v>
      </c>
      <c r="B2423" s="16">
        <v>60981</v>
      </c>
      <c r="C2423" s="17" t="s">
        <v>1575</v>
      </c>
      <c r="D2423" s="15" t="s">
        <v>23</v>
      </c>
      <c r="E2423" s="17" t="s">
        <v>24</v>
      </c>
      <c r="F2423" s="15" t="s">
        <v>25</v>
      </c>
      <c r="G2423" s="17" t="s">
        <v>57</v>
      </c>
      <c r="H2423" s="17" t="s">
        <v>1438</v>
      </c>
      <c r="I2423" s="17" t="s">
        <v>58</v>
      </c>
      <c r="J2423" s="18">
        <v>0</v>
      </c>
      <c r="K2423" s="19">
        <v>0</v>
      </c>
      <c r="L2423" s="19">
        <v>0</v>
      </c>
      <c r="M2423" s="20">
        <v>5944</v>
      </c>
      <c r="N2423" s="21">
        <v>36333</v>
      </c>
      <c r="O2423" s="21">
        <v>81</v>
      </c>
      <c r="P2423" s="22">
        <v>0</v>
      </c>
      <c r="Q2423" s="23">
        <v>0</v>
      </c>
      <c r="R2423" s="23">
        <v>0</v>
      </c>
      <c r="S2423" s="24">
        <v>0</v>
      </c>
      <c r="T2423" s="25">
        <v>0</v>
      </c>
      <c r="U2423" s="25">
        <v>0</v>
      </c>
      <c r="V2423" s="18">
        <v>5944</v>
      </c>
      <c r="W2423" s="19">
        <v>36333</v>
      </c>
      <c r="X2423" s="19">
        <v>81</v>
      </c>
    </row>
    <row r="2424" spans="1:24" x14ac:dyDescent="0.2">
      <c r="A2424" s="15">
        <v>2022</v>
      </c>
      <c r="B2424" s="16">
        <v>60981</v>
      </c>
      <c r="C2424" s="17" t="s">
        <v>1575</v>
      </c>
      <c r="D2424" s="15" t="s">
        <v>23</v>
      </c>
      <c r="E2424" s="17" t="s">
        <v>24</v>
      </c>
      <c r="F2424" s="15" t="s">
        <v>25</v>
      </c>
      <c r="G2424" s="17" t="s">
        <v>311</v>
      </c>
      <c r="H2424" s="17" t="s">
        <v>1438</v>
      </c>
      <c r="I2424" s="17" t="s">
        <v>470</v>
      </c>
      <c r="J2424" s="18">
        <v>0</v>
      </c>
      <c r="K2424" s="19">
        <v>0</v>
      </c>
      <c r="L2424" s="19">
        <v>0</v>
      </c>
      <c r="M2424" s="20">
        <v>95</v>
      </c>
      <c r="N2424" s="21">
        <v>1554</v>
      </c>
      <c r="O2424" s="21">
        <v>13</v>
      </c>
      <c r="P2424" s="22">
        <v>0</v>
      </c>
      <c r="Q2424" s="23">
        <v>0</v>
      </c>
      <c r="R2424" s="23">
        <v>0</v>
      </c>
      <c r="S2424" s="24">
        <v>0</v>
      </c>
      <c r="T2424" s="25">
        <v>0</v>
      </c>
      <c r="U2424" s="25">
        <v>0</v>
      </c>
      <c r="V2424" s="18">
        <v>95</v>
      </c>
      <c r="W2424" s="19">
        <v>1554</v>
      </c>
      <c r="X2424" s="19">
        <v>13</v>
      </c>
    </row>
    <row r="2425" spans="1:24" x14ac:dyDescent="0.2">
      <c r="A2425" s="15">
        <v>2022</v>
      </c>
      <c r="B2425" s="16">
        <v>60981</v>
      </c>
      <c r="C2425" s="17" t="s">
        <v>1575</v>
      </c>
      <c r="D2425" s="15" t="s">
        <v>23</v>
      </c>
      <c r="E2425" s="17" t="s">
        <v>24</v>
      </c>
      <c r="F2425" s="15" t="s">
        <v>25</v>
      </c>
      <c r="G2425" s="17" t="s">
        <v>201</v>
      </c>
      <c r="H2425" s="17" t="s">
        <v>1438</v>
      </c>
      <c r="I2425" s="17" t="s">
        <v>136</v>
      </c>
      <c r="J2425" s="18">
        <v>0</v>
      </c>
      <c r="K2425" s="19">
        <v>0</v>
      </c>
      <c r="L2425" s="19">
        <v>0</v>
      </c>
      <c r="M2425" s="20">
        <v>304</v>
      </c>
      <c r="N2425" s="21">
        <v>1518</v>
      </c>
      <c r="O2425" s="21">
        <v>7</v>
      </c>
      <c r="P2425" s="22">
        <v>0</v>
      </c>
      <c r="Q2425" s="23">
        <v>0</v>
      </c>
      <c r="R2425" s="23">
        <v>0</v>
      </c>
      <c r="S2425" s="24">
        <v>0</v>
      </c>
      <c r="T2425" s="25">
        <v>0</v>
      </c>
      <c r="U2425" s="25">
        <v>0</v>
      </c>
      <c r="V2425" s="18">
        <v>304</v>
      </c>
      <c r="W2425" s="19">
        <v>1518</v>
      </c>
      <c r="X2425" s="19">
        <v>7</v>
      </c>
    </row>
    <row r="2426" spans="1:24" x14ac:dyDescent="0.2">
      <c r="A2426" s="15">
        <v>2022</v>
      </c>
      <c r="B2426" s="16">
        <v>60981</v>
      </c>
      <c r="C2426" s="17" t="s">
        <v>1575</v>
      </c>
      <c r="D2426" s="15" t="s">
        <v>23</v>
      </c>
      <c r="E2426" s="17" t="s">
        <v>24</v>
      </c>
      <c r="F2426" s="15" t="s">
        <v>25</v>
      </c>
      <c r="G2426" s="17" t="s">
        <v>142</v>
      </c>
      <c r="H2426" s="17" t="s">
        <v>1438</v>
      </c>
      <c r="I2426" s="17" t="s">
        <v>143</v>
      </c>
      <c r="J2426" s="18">
        <v>0</v>
      </c>
      <c r="K2426" s="19">
        <v>0</v>
      </c>
      <c r="L2426" s="19">
        <v>0</v>
      </c>
      <c r="M2426" s="20">
        <v>206</v>
      </c>
      <c r="N2426" s="21">
        <v>785</v>
      </c>
      <c r="O2426" s="21">
        <v>3</v>
      </c>
      <c r="P2426" s="22">
        <v>0</v>
      </c>
      <c r="Q2426" s="23">
        <v>0</v>
      </c>
      <c r="R2426" s="23">
        <v>0</v>
      </c>
      <c r="S2426" s="24">
        <v>0</v>
      </c>
      <c r="T2426" s="25">
        <v>0</v>
      </c>
      <c r="U2426" s="25">
        <v>0</v>
      </c>
      <c r="V2426" s="18">
        <v>206</v>
      </c>
      <c r="W2426" s="19">
        <v>785</v>
      </c>
      <c r="X2426" s="19">
        <v>3</v>
      </c>
    </row>
    <row r="2427" spans="1:24" x14ac:dyDescent="0.2">
      <c r="A2427" s="15">
        <v>2022</v>
      </c>
      <c r="B2427" s="16">
        <v>60981</v>
      </c>
      <c r="C2427" s="17" t="s">
        <v>1575</v>
      </c>
      <c r="D2427" s="15" t="s">
        <v>23</v>
      </c>
      <c r="E2427" s="17" t="s">
        <v>24</v>
      </c>
      <c r="F2427" s="15" t="s">
        <v>25</v>
      </c>
      <c r="G2427" s="17" t="s">
        <v>65</v>
      </c>
      <c r="H2427" s="17" t="s">
        <v>1438</v>
      </c>
      <c r="I2427" s="17" t="s">
        <v>1172</v>
      </c>
      <c r="J2427" s="18">
        <v>0</v>
      </c>
      <c r="K2427" s="19">
        <v>0</v>
      </c>
      <c r="L2427" s="19">
        <v>0</v>
      </c>
      <c r="M2427" s="20">
        <v>878</v>
      </c>
      <c r="N2427" s="21">
        <v>6381</v>
      </c>
      <c r="O2427" s="21">
        <v>5</v>
      </c>
      <c r="P2427" s="22">
        <v>0</v>
      </c>
      <c r="Q2427" s="23">
        <v>0</v>
      </c>
      <c r="R2427" s="23">
        <v>0</v>
      </c>
      <c r="S2427" s="24">
        <v>0</v>
      </c>
      <c r="T2427" s="25">
        <v>0</v>
      </c>
      <c r="U2427" s="25">
        <v>0</v>
      </c>
      <c r="V2427" s="18">
        <v>878</v>
      </c>
      <c r="W2427" s="19">
        <v>6381</v>
      </c>
      <c r="X2427" s="19">
        <v>5</v>
      </c>
    </row>
    <row r="2428" spans="1:24" x14ac:dyDescent="0.2">
      <c r="A2428" s="15">
        <v>2022</v>
      </c>
      <c r="B2428" s="16">
        <v>60981</v>
      </c>
      <c r="C2428" s="17" t="s">
        <v>1575</v>
      </c>
      <c r="D2428" s="15" t="s">
        <v>23</v>
      </c>
      <c r="E2428" s="17" t="s">
        <v>24</v>
      </c>
      <c r="F2428" s="15" t="s">
        <v>25</v>
      </c>
      <c r="G2428" s="17" t="s">
        <v>552</v>
      </c>
      <c r="H2428" s="17" t="s">
        <v>1438</v>
      </c>
      <c r="I2428" s="17" t="s">
        <v>1226</v>
      </c>
      <c r="J2428" s="18">
        <v>0</v>
      </c>
      <c r="K2428" s="19">
        <v>0</v>
      </c>
      <c r="L2428" s="19">
        <v>0</v>
      </c>
      <c r="M2428" s="20">
        <v>404</v>
      </c>
      <c r="N2428" s="21">
        <v>1667</v>
      </c>
      <c r="O2428" s="21">
        <v>6</v>
      </c>
      <c r="P2428" s="22">
        <v>0</v>
      </c>
      <c r="Q2428" s="23">
        <v>0</v>
      </c>
      <c r="R2428" s="23">
        <v>0</v>
      </c>
      <c r="S2428" s="24">
        <v>0</v>
      </c>
      <c r="T2428" s="25">
        <v>0</v>
      </c>
      <c r="U2428" s="25">
        <v>0</v>
      </c>
      <c r="V2428" s="18">
        <v>404</v>
      </c>
      <c r="W2428" s="19">
        <v>1667</v>
      </c>
      <c r="X2428" s="19">
        <v>6</v>
      </c>
    </row>
    <row r="2429" spans="1:24" x14ac:dyDescent="0.2">
      <c r="A2429" s="15">
        <v>2022</v>
      </c>
      <c r="B2429" s="16">
        <v>60981</v>
      </c>
      <c r="C2429" s="17" t="s">
        <v>1575</v>
      </c>
      <c r="D2429" s="15" t="s">
        <v>23</v>
      </c>
      <c r="E2429" s="17" t="s">
        <v>24</v>
      </c>
      <c r="F2429" s="15" t="s">
        <v>25</v>
      </c>
      <c r="G2429" s="17" t="s">
        <v>203</v>
      </c>
      <c r="H2429" s="17" t="s">
        <v>1438</v>
      </c>
      <c r="I2429" s="17" t="s">
        <v>136</v>
      </c>
      <c r="J2429" s="18">
        <v>0</v>
      </c>
      <c r="K2429" s="19">
        <v>0</v>
      </c>
      <c r="L2429" s="19">
        <v>0</v>
      </c>
      <c r="M2429" s="20">
        <v>2037</v>
      </c>
      <c r="N2429" s="21">
        <v>18264</v>
      </c>
      <c r="O2429" s="21">
        <v>25</v>
      </c>
      <c r="P2429" s="22">
        <v>0</v>
      </c>
      <c r="Q2429" s="23">
        <v>0</v>
      </c>
      <c r="R2429" s="23">
        <v>0</v>
      </c>
      <c r="S2429" s="24">
        <v>0</v>
      </c>
      <c r="T2429" s="25">
        <v>0</v>
      </c>
      <c r="U2429" s="25">
        <v>0</v>
      </c>
      <c r="V2429" s="18">
        <v>2037</v>
      </c>
      <c r="W2429" s="19">
        <v>18264</v>
      </c>
      <c r="X2429" s="19">
        <v>25</v>
      </c>
    </row>
    <row r="2430" spans="1:24" x14ac:dyDescent="0.2">
      <c r="A2430" s="15">
        <v>2022</v>
      </c>
      <c r="B2430" s="16">
        <v>60981</v>
      </c>
      <c r="C2430" s="17" t="s">
        <v>1575</v>
      </c>
      <c r="D2430" s="15" t="s">
        <v>23</v>
      </c>
      <c r="E2430" s="17" t="s">
        <v>24</v>
      </c>
      <c r="F2430" s="15" t="s">
        <v>25</v>
      </c>
      <c r="G2430" s="17" t="s">
        <v>30</v>
      </c>
      <c r="H2430" s="17" t="s">
        <v>1438</v>
      </c>
      <c r="I2430" s="17" t="s">
        <v>32</v>
      </c>
      <c r="J2430" s="18">
        <v>0</v>
      </c>
      <c r="K2430" s="19">
        <v>0</v>
      </c>
      <c r="L2430" s="19">
        <v>0</v>
      </c>
      <c r="M2430" s="20">
        <v>370</v>
      </c>
      <c r="N2430" s="21">
        <v>3137</v>
      </c>
      <c r="O2430" s="21">
        <v>7</v>
      </c>
      <c r="P2430" s="22">
        <v>0</v>
      </c>
      <c r="Q2430" s="23">
        <v>0</v>
      </c>
      <c r="R2430" s="23">
        <v>0</v>
      </c>
      <c r="S2430" s="24">
        <v>0</v>
      </c>
      <c r="T2430" s="25">
        <v>0</v>
      </c>
      <c r="U2430" s="25">
        <v>0</v>
      </c>
      <c r="V2430" s="18">
        <v>370</v>
      </c>
      <c r="W2430" s="19">
        <v>3137</v>
      </c>
      <c r="X2430" s="19">
        <v>7</v>
      </c>
    </row>
    <row r="2431" spans="1:24" x14ac:dyDescent="0.2">
      <c r="A2431" s="15">
        <v>2022</v>
      </c>
      <c r="B2431" s="16">
        <v>60981</v>
      </c>
      <c r="C2431" s="17" t="s">
        <v>1575</v>
      </c>
      <c r="D2431" s="15" t="s">
        <v>23</v>
      </c>
      <c r="E2431" s="17" t="s">
        <v>24</v>
      </c>
      <c r="F2431" s="15" t="s">
        <v>25</v>
      </c>
      <c r="G2431" s="17" t="s">
        <v>511</v>
      </c>
      <c r="H2431" s="17" t="s">
        <v>1438</v>
      </c>
      <c r="I2431" s="17" t="s">
        <v>136</v>
      </c>
      <c r="J2431" s="18">
        <v>0</v>
      </c>
      <c r="K2431" s="19">
        <v>0</v>
      </c>
      <c r="L2431" s="19">
        <v>0</v>
      </c>
      <c r="M2431" s="20">
        <v>101</v>
      </c>
      <c r="N2431" s="21">
        <v>1178</v>
      </c>
      <c r="O2431" s="21">
        <v>1</v>
      </c>
      <c r="P2431" s="22">
        <v>0</v>
      </c>
      <c r="Q2431" s="23">
        <v>0</v>
      </c>
      <c r="R2431" s="23">
        <v>0</v>
      </c>
      <c r="S2431" s="24">
        <v>0</v>
      </c>
      <c r="T2431" s="25">
        <v>0</v>
      </c>
      <c r="U2431" s="25">
        <v>0</v>
      </c>
      <c r="V2431" s="18">
        <v>101</v>
      </c>
      <c r="W2431" s="19">
        <v>1178</v>
      </c>
      <c r="X2431" s="19">
        <v>1</v>
      </c>
    </row>
    <row r="2432" spans="1:24" x14ac:dyDescent="0.2">
      <c r="A2432" s="15">
        <v>2022</v>
      </c>
      <c r="B2432" s="16">
        <v>60981</v>
      </c>
      <c r="C2432" s="17" t="s">
        <v>1575</v>
      </c>
      <c r="D2432" s="15" t="s">
        <v>23</v>
      </c>
      <c r="E2432" s="17" t="s">
        <v>24</v>
      </c>
      <c r="F2432" s="15" t="s">
        <v>25</v>
      </c>
      <c r="G2432" s="17" t="s">
        <v>122</v>
      </c>
      <c r="H2432" s="17" t="s">
        <v>1438</v>
      </c>
      <c r="I2432" s="17" t="s">
        <v>32</v>
      </c>
      <c r="J2432" s="18">
        <v>0</v>
      </c>
      <c r="K2432" s="19">
        <v>0</v>
      </c>
      <c r="L2432" s="19">
        <v>0</v>
      </c>
      <c r="M2432" s="20">
        <v>4919</v>
      </c>
      <c r="N2432" s="21">
        <v>37233</v>
      </c>
      <c r="O2432" s="21">
        <v>148</v>
      </c>
      <c r="P2432" s="22">
        <v>0</v>
      </c>
      <c r="Q2432" s="23">
        <v>0</v>
      </c>
      <c r="R2432" s="23">
        <v>0</v>
      </c>
      <c r="S2432" s="24">
        <v>0</v>
      </c>
      <c r="T2432" s="25">
        <v>0</v>
      </c>
      <c r="U2432" s="25">
        <v>0</v>
      </c>
      <c r="V2432" s="18">
        <v>4919</v>
      </c>
      <c r="W2432" s="19">
        <v>37233</v>
      </c>
      <c r="X2432" s="19">
        <v>148</v>
      </c>
    </row>
    <row r="2433" spans="1:24" x14ac:dyDescent="0.2">
      <c r="A2433" s="15">
        <v>2022</v>
      </c>
      <c r="B2433" s="16">
        <v>60981</v>
      </c>
      <c r="C2433" s="17" t="s">
        <v>1575</v>
      </c>
      <c r="D2433" s="15" t="s">
        <v>23</v>
      </c>
      <c r="E2433" s="17" t="s">
        <v>24</v>
      </c>
      <c r="F2433" s="15" t="s">
        <v>25</v>
      </c>
      <c r="G2433" s="17" t="s">
        <v>42</v>
      </c>
      <c r="H2433" s="17" t="s">
        <v>1438</v>
      </c>
      <c r="I2433" s="17" t="s">
        <v>43</v>
      </c>
      <c r="J2433" s="18">
        <v>0</v>
      </c>
      <c r="K2433" s="19">
        <v>0</v>
      </c>
      <c r="L2433" s="19">
        <v>0</v>
      </c>
      <c r="M2433" s="20">
        <v>234</v>
      </c>
      <c r="N2433" s="21">
        <v>1786</v>
      </c>
      <c r="O2433" s="21">
        <v>6</v>
      </c>
      <c r="P2433" s="22">
        <v>0</v>
      </c>
      <c r="Q2433" s="23">
        <v>0</v>
      </c>
      <c r="R2433" s="23">
        <v>0</v>
      </c>
      <c r="S2433" s="24">
        <v>0</v>
      </c>
      <c r="T2433" s="25">
        <v>0</v>
      </c>
      <c r="U2433" s="25">
        <v>0</v>
      </c>
      <c r="V2433" s="18">
        <v>234</v>
      </c>
      <c r="W2433" s="19">
        <v>1786</v>
      </c>
      <c r="X2433" s="19">
        <v>6</v>
      </c>
    </row>
    <row r="2434" spans="1:24" x14ac:dyDescent="0.2">
      <c r="A2434" s="15">
        <v>2022</v>
      </c>
      <c r="B2434" s="16">
        <v>60981</v>
      </c>
      <c r="C2434" s="17" t="s">
        <v>1575</v>
      </c>
      <c r="D2434" s="15" t="s">
        <v>23</v>
      </c>
      <c r="E2434" s="17" t="s">
        <v>24</v>
      </c>
      <c r="F2434" s="15" t="s">
        <v>25</v>
      </c>
      <c r="G2434" s="17" t="s">
        <v>168</v>
      </c>
      <c r="H2434" s="17" t="s">
        <v>1438</v>
      </c>
      <c r="I2434" s="17" t="s">
        <v>922</v>
      </c>
      <c r="J2434" s="18">
        <v>0</v>
      </c>
      <c r="K2434" s="19">
        <v>0</v>
      </c>
      <c r="L2434" s="19">
        <v>0</v>
      </c>
      <c r="M2434" s="20">
        <v>79</v>
      </c>
      <c r="N2434" s="21">
        <v>1007</v>
      </c>
      <c r="O2434" s="21">
        <v>3</v>
      </c>
      <c r="P2434" s="22">
        <v>0</v>
      </c>
      <c r="Q2434" s="23">
        <v>0</v>
      </c>
      <c r="R2434" s="23">
        <v>0</v>
      </c>
      <c r="S2434" s="24">
        <v>0</v>
      </c>
      <c r="T2434" s="25">
        <v>0</v>
      </c>
      <c r="U2434" s="25">
        <v>0</v>
      </c>
      <c r="V2434" s="18">
        <v>79</v>
      </c>
      <c r="W2434" s="19">
        <v>1007</v>
      </c>
      <c r="X2434" s="19">
        <v>3</v>
      </c>
    </row>
    <row r="2435" spans="1:24" x14ac:dyDescent="0.2">
      <c r="A2435" s="15">
        <v>2022</v>
      </c>
      <c r="B2435" s="16">
        <v>60981</v>
      </c>
      <c r="C2435" s="17" t="s">
        <v>1575</v>
      </c>
      <c r="D2435" s="15" t="s">
        <v>23</v>
      </c>
      <c r="E2435" s="17" t="s">
        <v>24</v>
      </c>
      <c r="F2435" s="15" t="s">
        <v>25</v>
      </c>
      <c r="G2435" s="17" t="s">
        <v>44</v>
      </c>
      <c r="H2435" s="17" t="s">
        <v>1438</v>
      </c>
      <c r="I2435" s="17" t="s">
        <v>32</v>
      </c>
      <c r="J2435" s="18">
        <v>0</v>
      </c>
      <c r="K2435" s="19">
        <v>0</v>
      </c>
      <c r="L2435" s="19">
        <v>0</v>
      </c>
      <c r="M2435" s="20">
        <v>240</v>
      </c>
      <c r="N2435" s="21">
        <v>3121</v>
      </c>
      <c r="O2435" s="21">
        <v>19</v>
      </c>
      <c r="P2435" s="22">
        <v>0</v>
      </c>
      <c r="Q2435" s="23">
        <v>0</v>
      </c>
      <c r="R2435" s="23">
        <v>0</v>
      </c>
      <c r="S2435" s="24">
        <v>0</v>
      </c>
      <c r="T2435" s="25">
        <v>0</v>
      </c>
      <c r="U2435" s="25">
        <v>0</v>
      </c>
      <c r="V2435" s="18">
        <v>240</v>
      </c>
      <c r="W2435" s="19">
        <v>3121</v>
      </c>
      <c r="X2435" s="19">
        <v>19</v>
      </c>
    </row>
    <row r="2436" spans="1:24" x14ac:dyDescent="0.2">
      <c r="A2436" s="15">
        <v>2022</v>
      </c>
      <c r="B2436" s="16">
        <v>60981</v>
      </c>
      <c r="C2436" s="17" t="s">
        <v>1575</v>
      </c>
      <c r="D2436" s="15" t="s">
        <v>23</v>
      </c>
      <c r="E2436" s="17" t="s">
        <v>24</v>
      </c>
      <c r="F2436" s="15" t="s">
        <v>25</v>
      </c>
      <c r="G2436" s="17" t="s">
        <v>92</v>
      </c>
      <c r="H2436" s="17" t="s">
        <v>1438</v>
      </c>
      <c r="I2436" s="17" t="s">
        <v>93</v>
      </c>
      <c r="J2436" s="18">
        <v>0</v>
      </c>
      <c r="K2436" s="19">
        <v>0</v>
      </c>
      <c r="L2436" s="19">
        <v>0</v>
      </c>
      <c r="M2436" s="20">
        <v>80</v>
      </c>
      <c r="N2436" s="21">
        <v>1181</v>
      </c>
      <c r="O2436" s="21">
        <v>2</v>
      </c>
      <c r="P2436" s="22">
        <v>0</v>
      </c>
      <c r="Q2436" s="23">
        <v>0</v>
      </c>
      <c r="R2436" s="23">
        <v>0</v>
      </c>
      <c r="S2436" s="24">
        <v>0</v>
      </c>
      <c r="T2436" s="25">
        <v>0</v>
      </c>
      <c r="U2436" s="25">
        <v>0</v>
      </c>
      <c r="V2436" s="18">
        <v>80</v>
      </c>
      <c r="W2436" s="19">
        <v>1181</v>
      </c>
      <c r="X2436" s="19">
        <v>2</v>
      </c>
    </row>
    <row r="2437" spans="1:24" x14ac:dyDescent="0.2">
      <c r="A2437" s="15">
        <v>2022</v>
      </c>
      <c r="B2437" s="16">
        <v>60981</v>
      </c>
      <c r="C2437" s="17" t="s">
        <v>1575</v>
      </c>
      <c r="D2437" s="15" t="s">
        <v>23</v>
      </c>
      <c r="E2437" s="17" t="s">
        <v>24</v>
      </c>
      <c r="F2437" s="15" t="s">
        <v>25</v>
      </c>
      <c r="G2437" s="17" t="s">
        <v>220</v>
      </c>
      <c r="H2437" s="17" t="s">
        <v>1438</v>
      </c>
      <c r="I2437" s="17" t="s">
        <v>136</v>
      </c>
      <c r="J2437" s="18">
        <v>0</v>
      </c>
      <c r="K2437" s="19">
        <v>0</v>
      </c>
      <c r="L2437" s="19">
        <v>0</v>
      </c>
      <c r="M2437" s="20">
        <v>650</v>
      </c>
      <c r="N2437" s="21">
        <v>2384</v>
      </c>
      <c r="O2437" s="21">
        <v>2</v>
      </c>
      <c r="P2437" s="22">
        <v>0</v>
      </c>
      <c r="Q2437" s="23">
        <v>0</v>
      </c>
      <c r="R2437" s="23">
        <v>0</v>
      </c>
      <c r="S2437" s="24">
        <v>0</v>
      </c>
      <c r="T2437" s="25">
        <v>0</v>
      </c>
      <c r="U2437" s="25">
        <v>0</v>
      </c>
      <c r="V2437" s="18">
        <v>650</v>
      </c>
      <c r="W2437" s="19">
        <v>2384</v>
      </c>
      <c r="X2437" s="19">
        <v>2</v>
      </c>
    </row>
    <row r="2438" spans="1:24" x14ac:dyDescent="0.2">
      <c r="A2438" s="15">
        <v>2022</v>
      </c>
      <c r="B2438" s="16">
        <v>61059</v>
      </c>
      <c r="C2438" s="17" t="s">
        <v>1576</v>
      </c>
      <c r="D2438" s="15" t="s">
        <v>39</v>
      </c>
      <c r="E2438" s="17" t="s">
        <v>40</v>
      </c>
      <c r="F2438" s="15" t="s">
        <v>25</v>
      </c>
      <c r="G2438" s="17" t="s">
        <v>510</v>
      </c>
      <c r="H2438" s="17" t="s">
        <v>41</v>
      </c>
      <c r="I2438" s="17" t="s">
        <v>32</v>
      </c>
      <c r="J2438" s="18">
        <v>228</v>
      </c>
      <c r="K2438" s="19">
        <v>1654</v>
      </c>
      <c r="L2438" s="19">
        <v>213</v>
      </c>
      <c r="M2438" s="20">
        <v>0</v>
      </c>
      <c r="N2438" s="21">
        <v>0</v>
      </c>
      <c r="O2438" s="21">
        <v>0</v>
      </c>
      <c r="P2438" s="22">
        <v>0</v>
      </c>
      <c r="Q2438" s="23">
        <v>0</v>
      </c>
      <c r="R2438" s="23">
        <v>0</v>
      </c>
      <c r="S2438" s="24">
        <v>0</v>
      </c>
      <c r="T2438" s="25">
        <v>0</v>
      </c>
      <c r="U2438" s="25">
        <v>0</v>
      </c>
      <c r="V2438" s="18">
        <v>228</v>
      </c>
      <c r="W2438" s="19">
        <v>1654</v>
      </c>
      <c r="X2438" s="19">
        <v>213</v>
      </c>
    </row>
    <row r="2439" spans="1:24" x14ac:dyDescent="0.2">
      <c r="A2439" s="15">
        <v>2022</v>
      </c>
      <c r="B2439" s="16">
        <v>61059</v>
      </c>
      <c r="C2439" s="17" t="s">
        <v>1576</v>
      </c>
      <c r="D2439" s="15" t="s">
        <v>39</v>
      </c>
      <c r="E2439" s="17" t="s">
        <v>40</v>
      </c>
      <c r="F2439" s="15" t="s">
        <v>25</v>
      </c>
      <c r="G2439" s="17" t="s">
        <v>203</v>
      </c>
      <c r="H2439" s="17" t="s">
        <v>41</v>
      </c>
      <c r="I2439" s="17" t="s">
        <v>136</v>
      </c>
      <c r="J2439" s="18">
        <v>1371</v>
      </c>
      <c r="K2439" s="19">
        <v>6880</v>
      </c>
      <c r="L2439" s="19">
        <v>1273</v>
      </c>
      <c r="M2439" s="20">
        <v>0</v>
      </c>
      <c r="N2439" s="21">
        <v>0</v>
      </c>
      <c r="O2439" s="21">
        <v>0</v>
      </c>
      <c r="P2439" s="22">
        <v>0</v>
      </c>
      <c r="Q2439" s="23">
        <v>0</v>
      </c>
      <c r="R2439" s="23">
        <v>0</v>
      </c>
      <c r="S2439" s="24">
        <v>0</v>
      </c>
      <c r="T2439" s="25">
        <v>0</v>
      </c>
      <c r="U2439" s="25">
        <v>0</v>
      </c>
      <c r="V2439" s="18">
        <v>1371</v>
      </c>
      <c r="W2439" s="19">
        <v>6880</v>
      </c>
      <c r="X2439" s="19">
        <v>1273</v>
      </c>
    </row>
    <row r="2440" spans="1:24" x14ac:dyDescent="0.2">
      <c r="A2440" s="15">
        <v>2022</v>
      </c>
      <c r="B2440" s="16">
        <v>61059</v>
      </c>
      <c r="C2440" s="17" t="s">
        <v>1576</v>
      </c>
      <c r="D2440" s="15" t="s">
        <v>39</v>
      </c>
      <c r="E2440" s="17" t="s">
        <v>40</v>
      </c>
      <c r="F2440" s="15" t="s">
        <v>25</v>
      </c>
      <c r="G2440" s="17" t="s">
        <v>42</v>
      </c>
      <c r="H2440" s="17" t="s">
        <v>41</v>
      </c>
      <c r="I2440" s="17" t="s">
        <v>43</v>
      </c>
      <c r="J2440" s="18">
        <v>2564</v>
      </c>
      <c r="K2440" s="19">
        <v>14362</v>
      </c>
      <c r="L2440" s="19">
        <v>2631</v>
      </c>
      <c r="M2440" s="20">
        <v>2003</v>
      </c>
      <c r="N2440" s="21">
        <v>11547</v>
      </c>
      <c r="O2440" s="21">
        <v>498</v>
      </c>
      <c r="P2440" s="22">
        <v>0</v>
      </c>
      <c r="Q2440" s="23">
        <v>0</v>
      </c>
      <c r="R2440" s="23">
        <v>0</v>
      </c>
      <c r="S2440" s="24">
        <v>0</v>
      </c>
      <c r="T2440" s="25">
        <v>0</v>
      </c>
      <c r="U2440" s="25">
        <v>0</v>
      </c>
      <c r="V2440" s="18">
        <v>4567</v>
      </c>
      <c r="W2440" s="19">
        <v>25909</v>
      </c>
      <c r="X2440" s="19">
        <v>3129</v>
      </c>
    </row>
    <row r="2441" spans="1:24" x14ac:dyDescent="0.2">
      <c r="A2441" s="15">
        <v>2022</v>
      </c>
      <c r="B2441" s="16">
        <v>61059</v>
      </c>
      <c r="C2441" s="17" t="s">
        <v>1576</v>
      </c>
      <c r="D2441" s="15" t="s">
        <v>39</v>
      </c>
      <c r="E2441" s="17" t="s">
        <v>40</v>
      </c>
      <c r="F2441" s="15" t="s">
        <v>25</v>
      </c>
      <c r="G2441" s="17" t="s">
        <v>161</v>
      </c>
      <c r="H2441" s="17" t="s">
        <v>41</v>
      </c>
      <c r="I2441" s="17" t="s">
        <v>32</v>
      </c>
      <c r="J2441" s="18">
        <v>310</v>
      </c>
      <c r="K2441" s="19">
        <v>2339</v>
      </c>
      <c r="L2441" s="19">
        <v>262</v>
      </c>
      <c r="M2441" s="20">
        <v>12</v>
      </c>
      <c r="N2441" s="21">
        <v>91</v>
      </c>
      <c r="O2441" s="21">
        <v>7</v>
      </c>
      <c r="P2441" s="22">
        <v>0</v>
      </c>
      <c r="Q2441" s="23">
        <v>0</v>
      </c>
      <c r="R2441" s="23">
        <v>0</v>
      </c>
      <c r="S2441" s="24">
        <v>0</v>
      </c>
      <c r="T2441" s="25">
        <v>0</v>
      </c>
      <c r="U2441" s="25">
        <v>0</v>
      </c>
      <c r="V2441" s="18">
        <v>322</v>
      </c>
      <c r="W2441" s="19">
        <v>2430</v>
      </c>
      <c r="X2441" s="19">
        <v>269</v>
      </c>
    </row>
    <row r="2442" spans="1:24" x14ac:dyDescent="0.2">
      <c r="A2442" s="15">
        <v>2022</v>
      </c>
      <c r="B2442" s="16">
        <v>61083</v>
      </c>
      <c r="C2442" s="17" t="s">
        <v>1577</v>
      </c>
      <c r="D2442" s="15" t="s">
        <v>39</v>
      </c>
      <c r="E2442" s="17" t="s">
        <v>40</v>
      </c>
      <c r="F2442" s="15" t="s">
        <v>25</v>
      </c>
      <c r="G2442" s="17" t="s">
        <v>57</v>
      </c>
      <c r="H2442" s="17" t="s">
        <v>1426</v>
      </c>
      <c r="I2442" s="17" t="s">
        <v>58</v>
      </c>
      <c r="J2442" s="18">
        <v>9675.2000000000007</v>
      </c>
      <c r="K2442" s="19">
        <v>94572</v>
      </c>
      <c r="L2442" s="19">
        <v>15168</v>
      </c>
      <c r="M2442" s="20">
        <v>8391.2000000000007</v>
      </c>
      <c r="N2442" s="21">
        <v>91059</v>
      </c>
      <c r="O2442" s="21">
        <v>1808</v>
      </c>
      <c r="P2442" s="22">
        <v>2760.4</v>
      </c>
      <c r="Q2442" s="23">
        <v>35621</v>
      </c>
      <c r="R2442" s="23">
        <v>29</v>
      </c>
      <c r="S2442" s="24" t="s">
        <v>37</v>
      </c>
      <c r="T2442" s="25" t="s">
        <v>37</v>
      </c>
      <c r="U2442" s="25" t="s">
        <v>37</v>
      </c>
      <c r="V2442" s="18">
        <v>20826.8</v>
      </c>
      <c r="W2442" s="19">
        <v>221252</v>
      </c>
      <c r="X2442" s="19">
        <v>17005</v>
      </c>
    </row>
    <row r="2443" spans="1:24" x14ac:dyDescent="0.2">
      <c r="A2443" s="15">
        <v>2022</v>
      </c>
      <c r="B2443" s="16">
        <v>61092</v>
      </c>
      <c r="C2443" s="17" t="s">
        <v>1578</v>
      </c>
      <c r="D2443" s="15" t="s">
        <v>39</v>
      </c>
      <c r="E2443" s="17" t="s">
        <v>40</v>
      </c>
      <c r="F2443" s="15" t="s">
        <v>25</v>
      </c>
      <c r="G2443" s="17" t="s">
        <v>124</v>
      </c>
      <c r="H2443" s="17" t="s">
        <v>41</v>
      </c>
      <c r="I2443" s="17" t="s">
        <v>32</v>
      </c>
      <c r="J2443" s="18">
        <v>3727.3</v>
      </c>
      <c r="K2443" s="19">
        <v>35554</v>
      </c>
      <c r="L2443" s="19">
        <v>4867</v>
      </c>
      <c r="M2443" s="20">
        <v>769.5</v>
      </c>
      <c r="N2443" s="21">
        <v>7845</v>
      </c>
      <c r="O2443" s="21">
        <v>269</v>
      </c>
      <c r="P2443" s="22">
        <v>0</v>
      </c>
      <c r="Q2443" s="23">
        <v>0</v>
      </c>
      <c r="R2443" s="23">
        <v>0</v>
      </c>
      <c r="S2443" s="24">
        <v>0</v>
      </c>
      <c r="T2443" s="25">
        <v>0</v>
      </c>
      <c r="U2443" s="25">
        <v>0</v>
      </c>
      <c r="V2443" s="18">
        <v>4496.8</v>
      </c>
      <c r="W2443" s="19">
        <v>43399</v>
      </c>
      <c r="X2443" s="19">
        <v>5136</v>
      </c>
    </row>
    <row r="2444" spans="1:24" x14ac:dyDescent="0.2">
      <c r="A2444" s="15">
        <v>2022</v>
      </c>
      <c r="B2444" s="16">
        <v>61098</v>
      </c>
      <c r="C2444" s="17" t="s">
        <v>1579</v>
      </c>
      <c r="D2444" s="15" t="s">
        <v>23</v>
      </c>
      <c r="E2444" s="17" t="s">
        <v>24</v>
      </c>
      <c r="F2444" s="15" t="s">
        <v>25</v>
      </c>
      <c r="G2444" s="17" t="s">
        <v>50</v>
      </c>
      <c r="H2444" s="17" t="s">
        <v>1438</v>
      </c>
      <c r="I2444" s="17" t="s">
        <v>826</v>
      </c>
      <c r="J2444" s="18" t="s">
        <v>37</v>
      </c>
      <c r="K2444" s="19" t="s">
        <v>37</v>
      </c>
      <c r="L2444" s="19" t="s">
        <v>37</v>
      </c>
      <c r="M2444" s="20">
        <v>624</v>
      </c>
      <c r="N2444" s="21">
        <v>7552</v>
      </c>
      <c r="O2444" s="21">
        <v>16</v>
      </c>
      <c r="P2444" s="22" t="s">
        <v>37</v>
      </c>
      <c r="Q2444" s="23" t="s">
        <v>37</v>
      </c>
      <c r="R2444" s="23" t="s">
        <v>37</v>
      </c>
      <c r="S2444" s="24" t="s">
        <v>37</v>
      </c>
      <c r="T2444" s="25" t="s">
        <v>37</v>
      </c>
      <c r="U2444" s="25" t="s">
        <v>37</v>
      </c>
      <c r="V2444" s="18">
        <v>624</v>
      </c>
      <c r="W2444" s="19">
        <v>7552</v>
      </c>
      <c r="X2444" s="19">
        <v>16</v>
      </c>
    </row>
    <row r="2445" spans="1:24" x14ac:dyDescent="0.2">
      <c r="A2445" s="15">
        <v>2022</v>
      </c>
      <c r="B2445" s="16">
        <v>61098</v>
      </c>
      <c r="C2445" s="17" t="s">
        <v>1579</v>
      </c>
      <c r="D2445" s="15" t="s">
        <v>23</v>
      </c>
      <c r="E2445" s="17" t="s">
        <v>24</v>
      </c>
      <c r="F2445" s="15" t="s">
        <v>25</v>
      </c>
      <c r="G2445" s="17" t="s">
        <v>57</v>
      </c>
      <c r="H2445" s="17" t="s">
        <v>1438</v>
      </c>
      <c r="I2445" s="17" t="s">
        <v>58</v>
      </c>
      <c r="J2445" s="18" t="s">
        <v>37</v>
      </c>
      <c r="K2445" s="19" t="s">
        <v>37</v>
      </c>
      <c r="L2445" s="19" t="s">
        <v>37</v>
      </c>
      <c r="M2445" s="20">
        <v>6621.6</v>
      </c>
      <c r="N2445" s="21">
        <v>40027</v>
      </c>
      <c r="O2445" s="21">
        <v>154</v>
      </c>
      <c r="P2445" s="22" t="s">
        <v>37</v>
      </c>
      <c r="Q2445" s="23" t="s">
        <v>37</v>
      </c>
      <c r="R2445" s="23" t="s">
        <v>37</v>
      </c>
      <c r="S2445" s="24" t="s">
        <v>37</v>
      </c>
      <c r="T2445" s="25" t="s">
        <v>37</v>
      </c>
      <c r="U2445" s="25" t="s">
        <v>37</v>
      </c>
      <c r="V2445" s="18">
        <v>6621.6</v>
      </c>
      <c r="W2445" s="19">
        <v>40027</v>
      </c>
      <c r="X2445" s="19">
        <v>154</v>
      </c>
    </row>
    <row r="2446" spans="1:24" x14ac:dyDescent="0.2">
      <c r="A2446" s="15">
        <v>2022</v>
      </c>
      <c r="B2446" s="16">
        <v>61098</v>
      </c>
      <c r="C2446" s="17" t="s">
        <v>1579</v>
      </c>
      <c r="D2446" s="15" t="s">
        <v>23</v>
      </c>
      <c r="E2446" s="17" t="s">
        <v>24</v>
      </c>
      <c r="F2446" s="15" t="s">
        <v>25</v>
      </c>
      <c r="G2446" s="17" t="s">
        <v>57</v>
      </c>
      <c r="H2446" s="17" t="s">
        <v>1438</v>
      </c>
      <c r="I2446" s="17" t="s">
        <v>218</v>
      </c>
      <c r="J2446" s="18" t="s">
        <v>37</v>
      </c>
      <c r="K2446" s="19" t="s">
        <v>37</v>
      </c>
      <c r="L2446" s="19" t="s">
        <v>37</v>
      </c>
      <c r="M2446" s="20">
        <v>122.1</v>
      </c>
      <c r="N2446" s="21">
        <v>456</v>
      </c>
      <c r="O2446" s="21">
        <v>2</v>
      </c>
      <c r="P2446" s="22" t="s">
        <v>37</v>
      </c>
      <c r="Q2446" s="23" t="s">
        <v>37</v>
      </c>
      <c r="R2446" s="23" t="s">
        <v>37</v>
      </c>
      <c r="S2446" s="24" t="s">
        <v>37</v>
      </c>
      <c r="T2446" s="25" t="s">
        <v>37</v>
      </c>
      <c r="U2446" s="25" t="s">
        <v>37</v>
      </c>
      <c r="V2446" s="18">
        <v>122.1</v>
      </c>
      <c r="W2446" s="19">
        <v>456</v>
      </c>
      <c r="X2446" s="19">
        <v>2</v>
      </c>
    </row>
    <row r="2447" spans="1:24" x14ac:dyDescent="0.2">
      <c r="A2447" s="15">
        <v>2022</v>
      </c>
      <c r="B2447" s="16">
        <v>61098</v>
      </c>
      <c r="C2447" s="17" t="s">
        <v>1579</v>
      </c>
      <c r="D2447" s="15" t="s">
        <v>23</v>
      </c>
      <c r="E2447" s="17" t="s">
        <v>24</v>
      </c>
      <c r="F2447" s="15" t="s">
        <v>25</v>
      </c>
      <c r="G2447" s="17" t="s">
        <v>311</v>
      </c>
      <c r="H2447" s="17" t="s">
        <v>1438</v>
      </c>
      <c r="I2447" s="17" t="s">
        <v>470</v>
      </c>
      <c r="J2447" s="18" t="s">
        <v>37</v>
      </c>
      <c r="K2447" s="19" t="s">
        <v>37</v>
      </c>
      <c r="L2447" s="19" t="s">
        <v>37</v>
      </c>
      <c r="M2447" s="20">
        <v>392.1</v>
      </c>
      <c r="N2447" s="21">
        <v>5530</v>
      </c>
      <c r="O2447" s="21">
        <v>16</v>
      </c>
      <c r="P2447" s="22" t="s">
        <v>37</v>
      </c>
      <c r="Q2447" s="23" t="s">
        <v>37</v>
      </c>
      <c r="R2447" s="23" t="s">
        <v>37</v>
      </c>
      <c r="S2447" s="24" t="s">
        <v>37</v>
      </c>
      <c r="T2447" s="25" t="s">
        <v>37</v>
      </c>
      <c r="U2447" s="25" t="s">
        <v>37</v>
      </c>
      <c r="V2447" s="18">
        <v>392.1</v>
      </c>
      <c r="W2447" s="19">
        <v>5530</v>
      </c>
      <c r="X2447" s="19">
        <v>16</v>
      </c>
    </row>
    <row r="2448" spans="1:24" x14ac:dyDescent="0.2">
      <c r="A2448" s="15">
        <v>2022</v>
      </c>
      <c r="B2448" s="16">
        <v>61098</v>
      </c>
      <c r="C2448" s="17" t="s">
        <v>1579</v>
      </c>
      <c r="D2448" s="15" t="s">
        <v>23</v>
      </c>
      <c r="E2448" s="17" t="s">
        <v>24</v>
      </c>
      <c r="F2448" s="15" t="s">
        <v>25</v>
      </c>
      <c r="G2448" s="17" t="s">
        <v>201</v>
      </c>
      <c r="H2448" s="17" t="s">
        <v>1438</v>
      </c>
      <c r="I2448" s="17" t="s">
        <v>136</v>
      </c>
      <c r="J2448" s="18" t="s">
        <v>37</v>
      </c>
      <c r="K2448" s="19" t="s">
        <v>37</v>
      </c>
      <c r="L2448" s="19" t="s">
        <v>37</v>
      </c>
      <c r="M2448" s="20">
        <v>172.9</v>
      </c>
      <c r="N2448" s="21">
        <v>1398</v>
      </c>
      <c r="O2448" s="21">
        <v>8</v>
      </c>
      <c r="P2448" s="22" t="s">
        <v>37</v>
      </c>
      <c r="Q2448" s="23" t="s">
        <v>37</v>
      </c>
      <c r="R2448" s="23" t="s">
        <v>37</v>
      </c>
      <c r="S2448" s="24" t="s">
        <v>37</v>
      </c>
      <c r="T2448" s="25" t="s">
        <v>37</v>
      </c>
      <c r="U2448" s="25" t="s">
        <v>37</v>
      </c>
      <c r="V2448" s="18">
        <v>172.9</v>
      </c>
      <c r="W2448" s="19">
        <v>1398</v>
      </c>
      <c r="X2448" s="19">
        <v>8</v>
      </c>
    </row>
    <row r="2449" spans="1:24" x14ac:dyDescent="0.2">
      <c r="A2449" s="15">
        <v>2022</v>
      </c>
      <c r="B2449" s="16">
        <v>61098</v>
      </c>
      <c r="C2449" s="17" t="s">
        <v>1579</v>
      </c>
      <c r="D2449" s="15" t="s">
        <v>23</v>
      </c>
      <c r="E2449" s="17" t="s">
        <v>24</v>
      </c>
      <c r="F2449" s="15" t="s">
        <v>25</v>
      </c>
      <c r="G2449" s="17" t="s">
        <v>142</v>
      </c>
      <c r="H2449" s="17" t="s">
        <v>1438</v>
      </c>
      <c r="I2449" s="17" t="s">
        <v>1165</v>
      </c>
      <c r="J2449" s="18" t="s">
        <v>37</v>
      </c>
      <c r="K2449" s="19" t="s">
        <v>37</v>
      </c>
      <c r="L2449" s="19" t="s">
        <v>37</v>
      </c>
      <c r="M2449" s="20">
        <v>79.2</v>
      </c>
      <c r="N2449" s="21">
        <v>282</v>
      </c>
      <c r="O2449" s="21">
        <v>1</v>
      </c>
      <c r="P2449" s="22" t="s">
        <v>37</v>
      </c>
      <c r="Q2449" s="23" t="s">
        <v>37</v>
      </c>
      <c r="R2449" s="23" t="s">
        <v>37</v>
      </c>
      <c r="S2449" s="24" t="s">
        <v>37</v>
      </c>
      <c r="T2449" s="25" t="s">
        <v>37</v>
      </c>
      <c r="U2449" s="25" t="s">
        <v>37</v>
      </c>
      <c r="V2449" s="18">
        <v>79.2</v>
      </c>
      <c r="W2449" s="19">
        <v>282</v>
      </c>
      <c r="X2449" s="19">
        <v>1</v>
      </c>
    </row>
    <row r="2450" spans="1:24" x14ac:dyDescent="0.2">
      <c r="A2450" s="15">
        <v>2022</v>
      </c>
      <c r="B2450" s="16">
        <v>61098</v>
      </c>
      <c r="C2450" s="17" t="s">
        <v>1579</v>
      </c>
      <c r="D2450" s="15" t="s">
        <v>23</v>
      </c>
      <c r="E2450" s="17" t="s">
        <v>24</v>
      </c>
      <c r="F2450" s="15" t="s">
        <v>25</v>
      </c>
      <c r="G2450" s="17" t="s">
        <v>65</v>
      </c>
      <c r="H2450" s="17" t="s">
        <v>1438</v>
      </c>
      <c r="I2450" s="17" t="s">
        <v>55</v>
      </c>
      <c r="J2450" s="18" t="s">
        <v>37</v>
      </c>
      <c r="K2450" s="19" t="s">
        <v>37</v>
      </c>
      <c r="L2450" s="19" t="s">
        <v>37</v>
      </c>
      <c r="M2450" s="20">
        <v>193.3</v>
      </c>
      <c r="N2450" s="21">
        <v>1487</v>
      </c>
      <c r="O2450" s="21">
        <v>2</v>
      </c>
      <c r="P2450" s="22" t="s">
        <v>37</v>
      </c>
      <c r="Q2450" s="23" t="s">
        <v>37</v>
      </c>
      <c r="R2450" s="23" t="s">
        <v>37</v>
      </c>
      <c r="S2450" s="24" t="s">
        <v>37</v>
      </c>
      <c r="T2450" s="25" t="s">
        <v>37</v>
      </c>
      <c r="U2450" s="25" t="s">
        <v>37</v>
      </c>
      <c r="V2450" s="18">
        <v>193.3</v>
      </c>
      <c r="W2450" s="19">
        <v>1487</v>
      </c>
      <c r="X2450" s="19">
        <v>2</v>
      </c>
    </row>
    <row r="2451" spans="1:24" x14ac:dyDescent="0.2">
      <c r="A2451" s="15">
        <v>2022</v>
      </c>
      <c r="B2451" s="16">
        <v>61098</v>
      </c>
      <c r="C2451" s="17" t="s">
        <v>1579</v>
      </c>
      <c r="D2451" s="15" t="s">
        <v>23</v>
      </c>
      <c r="E2451" s="17" t="s">
        <v>24</v>
      </c>
      <c r="F2451" s="15" t="s">
        <v>25</v>
      </c>
      <c r="G2451" s="17" t="s">
        <v>552</v>
      </c>
      <c r="H2451" s="17" t="s">
        <v>1438</v>
      </c>
      <c r="I2451" s="17" t="s">
        <v>1226</v>
      </c>
      <c r="J2451" s="18" t="s">
        <v>37</v>
      </c>
      <c r="K2451" s="19" t="s">
        <v>37</v>
      </c>
      <c r="L2451" s="19" t="s">
        <v>37</v>
      </c>
      <c r="M2451" s="20">
        <v>477.7</v>
      </c>
      <c r="N2451" s="21">
        <v>2246</v>
      </c>
      <c r="O2451" s="21">
        <v>7</v>
      </c>
      <c r="P2451" s="22" t="s">
        <v>37</v>
      </c>
      <c r="Q2451" s="23" t="s">
        <v>37</v>
      </c>
      <c r="R2451" s="23" t="s">
        <v>37</v>
      </c>
      <c r="S2451" s="24" t="s">
        <v>37</v>
      </c>
      <c r="T2451" s="25" t="s">
        <v>37</v>
      </c>
      <c r="U2451" s="25" t="s">
        <v>37</v>
      </c>
      <c r="V2451" s="18">
        <v>477.7</v>
      </c>
      <c r="W2451" s="19">
        <v>2246</v>
      </c>
      <c r="X2451" s="19">
        <v>7</v>
      </c>
    </row>
    <row r="2452" spans="1:24" x14ac:dyDescent="0.2">
      <c r="A2452" s="15">
        <v>2022</v>
      </c>
      <c r="B2452" s="16">
        <v>61098</v>
      </c>
      <c r="C2452" s="17" t="s">
        <v>1579</v>
      </c>
      <c r="D2452" s="15" t="s">
        <v>23</v>
      </c>
      <c r="E2452" s="17" t="s">
        <v>24</v>
      </c>
      <c r="F2452" s="15" t="s">
        <v>25</v>
      </c>
      <c r="G2452" s="17" t="s">
        <v>203</v>
      </c>
      <c r="H2452" s="17" t="s">
        <v>1438</v>
      </c>
      <c r="I2452" s="17" t="s">
        <v>136</v>
      </c>
      <c r="J2452" s="18" t="s">
        <v>37</v>
      </c>
      <c r="K2452" s="19" t="s">
        <v>37</v>
      </c>
      <c r="L2452" s="19" t="s">
        <v>37</v>
      </c>
      <c r="M2452" s="20">
        <v>695.7</v>
      </c>
      <c r="N2452" s="21">
        <v>3947</v>
      </c>
      <c r="O2452" s="21">
        <v>8</v>
      </c>
      <c r="P2452" s="22" t="s">
        <v>37</v>
      </c>
      <c r="Q2452" s="23" t="s">
        <v>37</v>
      </c>
      <c r="R2452" s="23" t="s">
        <v>37</v>
      </c>
      <c r="S2452" s="24" t="s">
        <v>37</v>
      </c>
      <c r="T2452" s="25" t="s">
        <v>37</v>
      </c>
      <c r="U2452" s="25" t="s">
        <v>37</v>
      </c>
      <c r="V2452" s="18">
        <v>695.7</v>
      </c>
      <c r="W2452" s="19">
        <v>3947</v>
      </c>
      <c r="X2452" s="19">
        <v>8</v>
      </c>
    </row>
    <row r="2453" spans="1:24" x14ac:dyDescent="0.2">
      <c r="A2453" s="15">
        <v>2022</v>
      </c>
      <c r="B2453" s="16">
        <v>61098</v>
      </c>
      <c r="C2453" s="17" t="s">
        <v>1579</v>
      </c>
      <c r="D2453" s="15" t="s">
        <v>23</v>
      </c>
      <c r="E2453" s="17" t="s">
        <v>24</v>
      </c>
      <c r="F2453" s="15" t="s">
        <v>25</v>
      </c>
      <c r="G2453" s="17" t="s">
        <v>30</v>
      </c>
      <c r="H2453" s="17" t="s">
        <v>1438</v>
      </c>
      <c r="I2453" s="17" t="s">
        <v>32</v>
      </c>
      <c r="J2453" s="18" t="s">
        <v>37</v>
      </c>
      <c r="K2453" s="19" t="s">
        <v>37</v>
      </c>
      <c r="L2453" s="19" t="s">
        <v>37</v>
      </c>
      <c r="M2453" s="20">
        <v>807.8</v>
      </c>
      <c r="N2453" s="21">
        <v>6416</v>
      </c>
      <c r="O2453" s="21">
        <v>28</v>
      </c>
      <c r="P2453" s="22" t="s">
        <v>37</v>
      </c>
      <c r="Q2453" s="23" t="s">
        <v>37</v>
      </c>
      <c r="R2453" s="23" t="s">
        <v>37</v>
      </c>
      <c r="S2453" s="24" t="s">
        <v>37</v>
      </c>
      <c r="T2453" s="25" t="s">
        <v>37</v>
      </c>
      <c r="U2453" s="25" t="s">
        <v>37</v>
      </c>
      <c r="V2453" s="18">
        <v>807.8</v>
      </c>
      <c r="W2453" s="19">
        <v>6416</v>
      </c>
      <c r="X2453" s="19">
        <v>28</v>
      </c>
    </row>
    <row r="2454" spans="1:24" x14ac:dyDescent="0.2">
      <c r="A2454" s="15">
        <v>2022</v>
      </c>
      <c r="B2454" s="16">
        <v>61098</v>
      </c>
      <c r="C2454" s="17" t="s">
        <v>1579</v>
      </c>
      <c r="D2454" s="15" t="s">
        <v>23</v>
      </c>
      <c r="E2454" s="17" t="s">
        <v>24</v>
      </c>
      <c r="F2454" s="15" t="s">
        <v>25</v>
      </c>
      <c r="G2454" s="17" t="s">
        <v>122</v>
      </c>
      <c r="H2454" s="17" t="s">
        <v>1438</v>
      </c>
      <c r="I2454" s="17" t="s">
        <v>32</v>
      </c>
      <c r="J2454" s="18" t="s">
        <v>37</v>
      </c>
      <c r="K2454" s="19" t="s">
        <v>37</v>
      </c>
      <c r="L2454" s="19" t="s">
        <v>37</v>
      </c>
      <c r="M2454" s="20">
        <v>1124.9000000000001</v>
      </c>
      <c r="N2454" s="21">
        <v>8145</v>
      </c>
      <c r="O2454" s="21">
        <v>76</v>
      </c>
      <c r="P2454" s="22" t="s">
        <v>37</v>
      </c>
      <c r="Q2454" s="23" t="s">
        <v>37</v>
      </c>
      <c r="R2454" s="23" t="s">
        <v>37</v>
      </c>
      <c r="S2454" s="24" t="s">
        <v>37</v>
      </c>
      <c r="T2454" s="25" t="s">
        <v>37</v>
      </c>
      <c r="U2454" s="25" t="s">
        <v>37</v>
      </c>
      <c r="V2454" s="18">
        <v>1124.9000000000001</v>
      </c>
      <c r="W2454" s="19">
        <v>8145</v>
      </c>
      <c r="X2454" s="19">
        <v>76</v>
      </c>
    </row>
    <row r="2455" spans="1:24" x14ac:dyDescent="0.2">
      <c r="A2455" s="15">
        <v>2022</v>
      </c>
      <c r="B2455" s="16">
        <v>61098</v>
      </c>
      <c r="C2455" s="17" t="s">
        <v>1579</v>
      </c>
      <c r="D2455" s="15" t="s">
        <v>23</v>
      </c>
      <c r="E2455" s="17" t="s">
        <v>24</v>
      </c>
      <c r="F2455" s="15" t="s">
        <v>25</v>
      </c>
      <c r="G2455" s="17" t="s">
        <v>42</v>
      </c>
      <c r="H2455" s="17" t="s">
        <v>1438</v>
      </c>
      <c r="I2455" s="17" t="s">
        <v>43</v>
      </c>
      <c r="J2455" s="18" t="s">
        <v>37</v>
      </c>
      <c r="K2455" s="19" t="s">
        <v>37</v>
      </c>
      <c r="L2455" s="19" t="s">
        <v>37</v>
      </c>
      <c r="M2455" s="20">
        <v>142</v>
      </c>
      <c r="N2455" s="21">
        <v>691</v>
      </c>
      <c r="O2455" s="21">
        <v>3</v>
      </c>
      <c r="P2455" s="22" t="s">
        <v>37</v>
      </c>
      <c r="Q2455" s="23" t="s">
        <v>37</v>
      </c>
      <c r="R2455" s="23" t="s">
        <v>37</v>
      </c>
      <c r="S2455" s="24" t="s">
        <v>37</v>
      </c>
      <c r="T2455" s="25" t="s">
        <v>37</v>
      </c>
      <c r="U2455" s="25" t="s">
        <v>37</v>
      </c>
      <c r="V2455" s="18">
        <v>142</v>
      </c>
      <c r="W2455" s="19">
        <v>691</v>
      </c>
      <c r="X2455" s="19">
        <v>3</v>
      </c>
    </row>
    <row r="2456" spans="1:24" x14ac:dyDescent="0.2">
      <c r="A2456" s="15">
        <v>2022</v>
      </c>
      <c r="B2456" s="16">
        <v>61098</v>
      </c>
      <c r="C2456" s="17" t="s">
        <v>1579</v>
      </c>
      <c r="D2456" s="15" t="s">
        <v>23</v>
      </c>
      <c r="E2456" s="17" t="s">
        <v>24</v>
      </c>
      <c r="F2456" s="15" t="s">
        <v>25</v>
      </c>
      <c r="G2456" s="17" t="s">
        <v>161</v>
      </c>
      <c r="H2456" s="17" t="s">
        <v>1438</v>
      </c>
      <c r="I2456" s="17" t="s">
        <v>32</v>
      </c>
      <c r="J2456" s="18" t="s">
        <v>37</v>
      </c>
      <c r="K2456" s="19" t="s">
        <v>37</v>
      </c>
      <c r="L2456" s="19" t="s">
        <v>37</v>
      </c>
      <c r="M2456" s="20">
        <v>45.5</v>
      </c>
      <c r="N2456" s="21">
        <v>389</v>
      </c>
      <c r="O2456" s="21">
        <v>1</v>
      </c>
      <c r="P2456" s="22" t="s">
        <v>37</v>
      </c>
      <c r="Q2456" s="23" t="s">
        <v>37</v>
      </c>
      <c r="R2456" s="23" t="s">
        <v>37</v>
      </c>
      <c r="S2456" s="24" t="s">
        <v>37</v>
      </c>
      <c r="T2456" s="25" t="s">
        <v>37</v>
      </c>
      <c r="U2456" s="25" t="s">
        <v>37</v>
      </c>
      <c r="V2456" s="18">
        <v>45.5</v>
      </c>
      <c r="W2456" s="19">
        <v>389</v>
      </c>
      <c r="X2456" s="19">
        <v>1</v>
      </c>
    </row>
    <row r="2457" spans="1:24" x14ac:dyDescent="0.2">
      <c r="A2457" s="15">
        <v>2022</v>
      </c>
      <c r="B2457" s="16">
        <v>61098</v>
      </c>
      <c r="C2457" s="17" t="s">
        <v>1579</v>
      </c>
      <c r="D2457" s="15" t="s">
        <v>23</v>
      </c>
      <c r="E2457" s="17" t="s">
        <v>24</v>
      </c>
      <c r="F2457" s="15" t="s">
        <v>25</v>
      </c>
      <c r="G2457" s="17" t="s">
        <v>168</v>
      </c>
      <c r="H2457" s="17" t="s">
        <v>1438</v>
      </c>
      <c r="I2457" s="17" t="s">
        <v>922</v>
      </c>
      <c r="J2457" s="18" t="s">
        <v>37</v>
      </c>
      <c r="K2457" s="19" t="s">
        <v>37</v>
      </c>
      <c r="L2457" s="19" t="s">
        <v>37</v>
      </c>
      <c r="M2457" s="20">
        <v>32.1</v>
      </c>
      <c r="N2457" s="21">
        <v>111</v>
      </c>
      <c r="O2457" s="21">
        <v>1</v>
      </c>
      <c r="P2457" s="22" t="s">
        <v>37</v>
      </c>
      <c r="Q2457" s="23" t="s">
        <v>37</v>
      </c>
      <c r="R2457" s="23" t="s">
        <v>37</v>
      </c>
      <c r="S2457" s="24" t="s">
        <v>37</v>
      </c>
      <c r="T2457" s="25" t="s">
        <v>37</v>
      </c>
      <c r="U2457" s="25" t="s">
        <v>37</v>
      </c>
      <c r="V2457" s="18">
        <v>32.1</v>
      </c>
      <c r="W2457" s="19">
        <v>111</v>
      </c>
      <c r="X2457" s="19">
        <v>1</v>
      </c>
    </row>
    <row r="2458" spans="1:24" x14ac:dyDescent="0.2">
      <c r="A2458" s="15">
        <v>2022</v>
      </c>
      <c r="B2458" s="16">
        <v>61098</v>
      </c>
      <c r="C2458" s="17" t="s">
        <v>1579</v>
      </c>
      <c r="D2458" s="15" t="s">
        <v>23</v>
      </c>
      <c r="E2458" s="17" t="s">
        <v>24</v>
      </c>
      <c r="F2458" s="15" t="s">
        <v>25</v>
      </c>
      <c r="G2458" s="17" t="s">
        <v>168</v>
      </c>
      <c r="H2458" s="17" t="s">
        <v>1438</v>
      </c>
      <c r="I2458" s="17" t="s">
        <v>346</v>
      </c>
      <c r="J2458" s="18" t="s">
        <v>37</v>
      </c>
      <c r="K2458" s="19" t="s">
        <v>37</v>
      </c>
      <c r="L2458" s="19" t="s">
        <v>37</v>
      </c>
      <c r="M2458" s="20">
        <v>43.2</v>
      </c>
      <c r="N2458" s="21">
        <v>882</v>
      </c>
      <c r="O2458" s="21">
        <v>21</v>
      </c>
      <c r="P2458" s="22" t="s">
        <v>37</v>
      </c>
      <c r="Q2458" s="23" t="s">
        <v>37</v>
      </c>
      <c r="R2458" s="23" t="s">
        <v>37</v>
      </c>
      <c r="S2458" s="24" t="s">
        <v>37</v>
      </c>
      <c r="T2458" s="25" t="s">
        <v>37</v>
      </c>
      <c r="U2458" s="25" t="s">
        <v>37</v>
      </c>
      <c r="V2458" s="18">
        <v>43.2</v>
      </c>
      <c r="W2458" s="19">
        <v>882</v>
      </c>
      <c r="X2458" s="19">
        <v>21</v>
      </c>
    </row>
    <row r="2459" spans="1:24" x14ac:dyDescent="0.2">
      <c r="A2459" s="15">
        <v>2022</v>
      </c>
      <c r="B2459" s="16">
        <v>61098</v>
      </c>
      <c r="C2459" s="17" t="s">
        <v>1579</v>
      </c>
      <c r="D2459" s="15" t="s">
        <v>23</v>
      </c>
      <c r="E2459" s="17" t="s">
        <v>24</v>
      </c>
      <c r="F2459" s="15" t="s">
        <v>25</v>
      </c>
      <c r="G2459" s="17" t="s">
        <v>44</v>
      </c>
      <c r="H2459" s="17" t="s">
        <v>1438</v>
      </c>
      <c r="I2459" s="17" t="s">
        <v>32</v>
      </c>
      <c r="J2459" s="18" t="s">
        <v>37</v>
      </c>
      <c r="K2459" s="19" t="s">
        <v>37</v>
      </c>
      <c r="L2459" s="19" t="s">
        <v>37</v>
      </c>
      <c r="M2459" s="20">
        <v>231.7</v>
      </c>
      <c r="N2459" s="21">
        <v>1625</v>
      </c>
      <c r="O2459" s="21">
        <v>5</v>
      </c>
      <c r="P2459" s="22" t="s">
        <v>37</v>
      </c>
      <c r="Q2459" s="23" t="s">
        <v>37</v>
      </c>
      <c r="R2459" s="23" t="s">
        <v>37</v>
      </c>
      <c r="S2459" s="24" t="s">
        <v>37</v>
      </c>
      <c r="T2459" s="25" t="s">
        <v>37</v>
      </c>
      <c r="U2459" s="25" t="s">
        <v>37</v>
      </c>
      <c r="V2459" s="18">
        <v>231.7</v>
      </c>
      <c r="W2459" s="19">
        <v>1625</v>
      </c>
      <c r="X2459" s="19">
        <v>5</v>
      </c>
    </row>
    <row r="2460" spans="1:24" x14ac:dyDescent="0.2">
      <c r="A2460" s="15">
        <v>2022</v>
      </c>
      <c r="B2460" s="16">
        <v>61098</v>
      </c>
      <c r="C2460" s="17" t="s">
        <v>1579</v>
      </c>
      <c r="D2460" s="15" t="s">
        <v>23</v>
      </c>
      <c r="E2460" s="17" t="s">
        <v>24</v>
      </c>
      <c r="F2460" s="15" t="s">
        <v>25</v>
      </c>
      <c r="G2460" s="17" t="s">
        <v>35</v>
      </c>
      <c r="H2460" s="17" t="s">
        <v>1438</v>
      </c>
      <c r="I2460" s="17" t="s">
        <v>36</v>
      </c>
      <c r="J2460" s="18" t="s">
        <v>37</v>
      </c>
      <c r="K2460" s="19" t="s">
        <v>37</v>
      </c>
      <c r="L2460" s="19" t="s">
        <v>37</v>
      </c>
      <c r="M2460" s="20">
        <v>44</v>
      </c>
      <c r="N2460" s="21">
        <v>515</v>
      </c>
      <c r="O2460" s="21">
        <v>3</v>
      </c>
      <c r="P2460" s="22" t="s">
        <v>37</v>
      </c>
      <c r="Q2460" s="23" t="s">
        <v>37</v>
      </c>
      <c r="R2460" s="23" t="s">
        <v>37</v>
      </c>
      <c r="S2460" s="24" t="s">
        <v>37</v>
      </c>
      <c r="T2460" s="25" t="s">
        <v>37</v>
      </c>
      <c r="U2460" s="25" t="s">
        <v>37</v>
      </c>
      <c r="V2460" s="18">
        <v>44</v>
      </c>
      <c r="W2460" s="19">
        <v>515</v>
      </c>
      <c r="X2460" s="19">
        <v>3</v>
      </c>
    </row>
    <row r="2461" spans="1:24" x14ac:dyDescent="0.2">
      <c r="A2461" s="15">
        <v>2022</v>
      </c>
      <c r="B2461" s="16">
        <v>61131</v>
      </c>
      <c r="C2461" s="17" t="s">
        <v>1580</v>
      </c>
      <c r="D2461" s="15" t="s">
        <v>39</v>
      </c>
      <c r="E2461" s="17" t="s">
        <v>40</v>
      </c>
      <c r="F2461" s="15" t="s">
        <v>25</v>
      </c>
      <c r="G2461" s="17" t="s">
        <v>510</v>
      </c>
      <c r="H2461" s="17" t="s">
        <v>41</v>
      </c>
      <c r="I2461" s="17" t="s">
        <v>32</v>
      </c>
      <c r="J2461" s="18">
        <v>0</v>
      </c>
      <c r="K2461" s="19">
        <v>0</v>
      </c>
      <c r="L2461" s="19">
        <v>0</v>
      </c>
      <c r="M2461" s="20">
        <v>6893.6</v>
      </c>
      <c r="N2461" s="21">
        <v>85420</v>
      </c>
      <c r="O2461" s="21">
        <v>74</v>
      </c>
      <c r="P2461" s="22">
        <v>0</v>
      </c>
      <c r="Q2461" s="23">
        <v>0</v>
      </c>
      <c r="R2461" s="23">
        <v>0</v>
      </c>
      <c r="S2461" s="24">
        <v>0</v>
      </c>
      <c r="T2461" s="25">
        <v>0</v>
      </c>
      <c r="U2461" s="25">
        <v>0</v>
      </c>
      <c r="V2461" s="18">
        <v>6893.6</v>
      </c>
      <c r="W2461" s="19">
        <v>85420</v>
      </c>
      <c r="X2461" s="19">
        <v>74</v>
      </c>
    </row>
    <row r="2462" spans="1:24" x14ac:dyDescent="0.2">
      <c r="A2462" s="15">
        <v>2022</v>
      </c>
      <c r="B2462" s="16">
        <v>61131</v>
      </c>
      <c r="C2462" s="17" t="s">
        <v>1580</v>
      </c>
      <c r="D2462" s="15" t="s">
        <v>39</v>
      </c>
      <c r="E2462" s="17" t="s">
        <v>40</v>
      </c>
      <c r="F2462" s="15" t="s">
        <v>25</v>
      </c>
      <c r="G2462" s="17" t="s">
        <v>160</v>
      </c>
      <c r="H2462" s="17" t="s">
        <v>41</v>
      </c>
      <c r="I2462" s="17" t="s">
        <v>32</v>
      </c>
      <c r="J2462" s="18">
        <v>0</v>
      </c>
      <c r="K2462" s="19">
        <v>0</v>
      </c>
      <c r="L2462" s="19">
        <v>0</v>
      </c>
      <c r="M2462" s="20">
        <v>3295.3</v>
      </c>
      <c r="N2462" s="21">
        <v>47824</v>
      </c>
      <c r="O2462" s="21">
        <v>82</v>
      </c>
      <c r="P2462" s="22">
        <v>0</v>
      </c>
      <c r="Q2462" s="23">
        <v>0</v>
      </c>
      <c r="R2462" s="23">
        <v>0</v>
      </c>
      <c r="S2462" s="24">
        <v>0</v>
      </c>
      <c r="T2462" s="25">
        <v>0</v>
      </c>
      <c r="U2462" s="25">
        <v>0</v>
      </c>
      <c r="V2462" s="18">
        <v>3295.3</v>
      </c>
      <c r="W2462" s="19">
        <v>47824</v>
      </c>
      <c r="X2462" s="19">
        <v>82</v>
      </c>
    </row>
    <row r="2463" spans="1:24" x14ac:dyDescent="0.2">
      <c r="A2463" s="15">
        <v>2022</v>
      </c>
      <c r="B2463" s="16">
        <v>61131</v>
      </c>
      <c r="C2463" s="17" t="s">
        <v>1580</v>
      </c>
      <c r="D2463" s="15" t="s">
        <v>39</v>
      </c>
      <c r="E2463" s="17" t="s">
        <v>40</v>
      </c>
      <c r="F2463" s="15" t="s">
        <v>25</v>
      </c>
      <c r="G2463" s="17" t="s">
        <v>124</v>
      </c>
      <c r="H2463" s="17" t="s">
        <v>41</v>
      </c>
      <c r="I2463" s="17" t="s">
        <v>32</v>
      </c>
      <c r="J2463" s="18">
        <v>0</v>
      </c>
      <c r="K2463" s="19">
        <v>0</v>
      </c>
      <c r="L2463" s="19">
        <v>0</v>
      </c>
      <c r="M2463" s="20">
        <v>27712.7</v>
      </c>
      <c r="N2463" s="21">
        <v>432619</v>
      </c>
      <c r="O2463" s="21">
        <v>1016</v>
      </c>
      <c r="P2463" s="22">
        <v>0</v>
      </c>
      <c r="Q2463" s="23">
        <v>0</v>
      </c>
      <c r="R2463" s="23">
        <v>0</v>
      </c>
      <c r="S2463" s="24">
        <v>0</v>
      </c>
      <c r="T2463" s="25">
        <v>0</v>
      </c>
      <c r="U2463" s="25">
        <v>0</v>
      </c>
      <c r="V2463" s="18">
        <v>27712.7</v>
      </c>
      <c r="W2463" s="19">
        <v>432619</v>
      </c>
      <c r="X2463" s="19">
        <v>1016</v>
      </c>
    </row>
    <row r="2464" spans="1:24" x14ac:dyDescent="0.2">
      <c r="A2464" s="15">
        <v>2022</v>
      </c>
      <c r="B2464" s="16">
        <v>61131</v>
      </c>
      <c r="C2464" s="17" t="s">
        <v>1580</v>
      </c>
      <c r="D2464" s="15" t="s">
        <v>39</v>
      </c>
      <c r="E2464" s="17" t="s">
        <v>40</v>
      </c>
      <c r="F2464" s="15" t="s">
        <v>25</v>
      </c>
      <c r="G2464" s="17" t="s">
        <v>30</v>
      </c>
      <c r="H2464" s="17" t="s">
        <v>41</v>
      </c>
      <c r="I2464" s="17" t="s">
        <v>32</v>
      </c>
      <c r="J2464" s="18">
        <v>0</v>
      </c>
      <c r="K2464" s="19">
        <v>0</v>
      </c>
      <c r="L2464" s="19">
        <v>0</v>
      </c>
      <c r="M2464" s="20">
        <v>32690.7</v>
      </c>
      <c r="N2464" s="21">
        <v>432196</v>
      </c>
      <c r="O2464" s="21">
        <v>378</v>
      </c>
      <c r="P2464" s="22">
        <v>0</v>
      </c>
      <c r="Q2464" s="23">
        <v>0</v>
      </c>
      <c r="R2464" s="23">
        <v>0</v>
      </c>
      <c r="S2464" s="24">
        <v>0</v>
      </c>
      <c r="T2464" s="25">
        <v>0</v>
      </c>
      <c r="U2464" s="25">
        <v>0</v>
      </c>
      <c r="V2464" s="18">
        <v>32690.7</v>
      </c>
      <c r="W2464" s="19">
        <v>432196</v>
      </c>
      <c r="X2464" s="19">
        <v>378</v>
      </c>
    </row>
    <row r="2465" spans="1:24" x14ac:dyDescent="0.2">
      <c r="A2465" s="15">
        <v>2022</v>
      </c>
      <c r="B2465" s="16">
        <v>61131</v>
      </c>
      <c r="C2465" s="17" t="s">
        <v>1580</v>
      </c>
      <c r="D2465" s="15" t="s">
        <v>39</v>
      </c>
      <c r="E2465" s="17" t="s">
        <v>40</v>
      </c>
      <c r="F2465" s="15" t="s">
        <v>25</v>
      </c>
      <c r="G2465" s="17" t="s">
        <v>122</v>
      </c>
      <c r="H2465" s="17" t="s">
        <v>41</v>
      </c>
      <c r="I2465" s="17" t="s">
        <v>32</v>
      </c>
      <c r="J2465" s="18">
        <v>0</v>
      </c>
      <c r="K2465" s="19">
        <v>0</v>
      </c>
      <c r="L2465" s="19">
        <v>0</v>
      </c>
      <c r="M2465" s="20">
        <v>26672.6</v>
      </c>
      <c r="N2465" s="21">
        <v>300193</v>
      </c>
      <c r="O2465" s="21">
        <v>228</v>
      </c>
      <c r="P2465" s="22">
        <v>0</v>
      </c>
      <c r="Q2465" s="23">
        <v>0</v>
      </c>
      <c r="R2465" s="23">
        <v>0</v>
      </c>
      <c r="S2465" s="24">
        <v>0</v>
      </c>
      <c r="T2465" s="25">
        <v>0</v>
      </c>
      <c r="U2465" s="25">
        <v>0</v>
      </c>
      <c r="V2465" s="18">
        <v>26672.6</v>
      </c>
      <c r="W2465" s="19">
        <v>300193</v>
      </c>
      <c r="X2465" s="19">
        <v>228</v>
      </c>
    </row>
    <row r="2466" spans="1:24" x14ac:dyDescent="0.2">
      <c r="A2466" s="15">
        <v>2022</v>
      </c>
      <c r="B2466" s="16">
        <v>61131</v>
      </c>
      <c r="C2466" s="17" t="s">
        <v>1580</v>
      </c>
      <c r="D2466" s="15" t="s">
        <v>39</v>
      </c>
      <c r="E2466" s="17" t="s">
        <v>40</v>
      </c>
      <c r="F2466" s="15" t="s">
        <v>25</v>
      </c>
      <c r="G2466" s="17" t="s">
        <v>42</v>
      </c>
      <c r="H2466" s="17" t="s">
        <v>41</v>
      </c>
      <c r="I2466" s="17" t="s">
        <v>43</v>
      </c>
      <c r="J2466" s="18">
        <v>0</v>
      </c>
      <c r="K2466" s="19">
        <v>0</v>
      </c>
      <c r="L2466" s="19">
        <v>0</v>
      </c>
      <c r="M2466" s="20">
        <v>13.9</v>
      </c>
      <c r="N2466" s="21">
        <v>188</v>
      </c>
      <c r="O2466" s="21">
        <v>3</v>
      </c>
      <c r="P2466" s="22">
        <v>0</v>
      </c>
      <c r="Q2466" s="23">
        <v>0</v>
      </c>
      <c r="R2466" s="23">
        <v>0</v>
      </c>
      <c r="S2466" s="24">
        <v>0</v>
      </c>
      <c r="T2466" s="25">
        <v>0</v>
      </c>
      <c r="U2466" s="25">
        <v>0</v>
      </c>
      <c r="V2466" s="18">
        <v>13.9</v>
      </c>
      <c r="W2466" s="19">
        <v>188</v>
      </c>
      <c r="X2466" s="19">
        <v>3</v>
      </c>
    </row>
    <row r="2467" spans="1:24" x14ac:dyDescent="0.2">
      <c r="A2467" s="15">
        <v>2022</v>
      </c>
      <c r="B2467" s="16">
        <v>61131</v>
      </c>
      <c r="C2467" s="17" t="s">
        <v>1580</v>
      </c>
      <c r="D2467" s="15" t="s">
        <v>39</v>
      </c>
      <c r="E2467" s="17" t="s">
        <v>40</v>
      </c>
      <c r="F2467" s="15" t="s">
        <v>25</v>
      </c>
      <c r="G2467" s="17" t="s">
        <v>161</v>
      </c>
      <c r="H2467" s="17" t="s">
        <v>41</v>
      </c>
      <c r="I2467" s="17" t="s">
        <v>32</v>
      </c>
      <c r="J2467" s="18">
        <v>0</v>
      </c>
      <c r="K2467" s="19">
        <v>0</v>
      </c>
      <c r="L2467" s="19">
        <v>0</v>
      </c>
      <c r="M2467" s="20">
        <v>115488</v>
      </c>
      <c r="N2467" s="21">
        <v>2290686</v>
      </c>
      <c r="O2467" s="21">
        <v>4313</v>
      </c>
      <c r="P2467" s="22">
        <v>0</v>
      </c>
      <c r="Q2467" s="23">
        <v>0</v>
      </c>
      <c r="R2467" s="23">
        <v>0</v>
      </c>
      <c r="S2467" s="24">
        <v>0</v>
      </c>
      <c r="T2467" s="25">
        <v>0</v>
      </c>
      <c r="U2467" s="25">
        <v>0</v>
      </c>
      <c r="V2467" s="18">
        <v>115488</v>
      </c>
      <c r="W2467" s="19">
        <v>2290686</v>
      </c>
      <c r="X2467" s="19">
        <v>4313</v>
      </c>
    </row>
    <row r="2468" spans="1:24" x14ac:dyDescent="0.2">
      <c r="A2468" s="15">
        <v>2022</v>
      </c>
      <c r="B2468" s="16">
        <v>61131</v>
      </c>
      <c r="C2468" s="17" t="s">
        <v>1580</v>
      </c>
      <c r="D2468" s="15" t="s">
        <v>39</v>
      </c>
      <c r="E2468" s="17" t="s">
        <v>40</v>
      </c>
      <c r="F2468" s="15" t="s">
        <v>25</v>
      </c>
      <c r="G2468" s="17" t="s">
        <v>44</v>
      </c>
      <c r="H2468" s="17" t="s">
        <v>41</v>
      </c>
      <c r="I2468" s="17" t="s">
        <v>32</v>
      </c>
      <c r="J2468" s="18">
        <v>0</v>
      </c>
      <c r="K2468" s="19">
        <v>0</v>
      </c>
      <c r="L2468" s="19">
        <v>0</v>
      </c>
      <c r="M2468" s="20">
        <v>121650.6</v>
      </c>
      <c r="N2468" s="21">
        <v>1788643</v>
      </c>
      <c r="O2468" s="21">
        <v>1911</v>
      </c>
      <c r="P2468" s="22">
        <v>0</v>
      </c>
      <c r="Q2468" s="23">
        <v>0</v>
      </c>
      <c r="R2468" s="23">
        <v>0</v>
      </c>
      <c r="S2468" s="24">
        <v>0</v>
      </c>
      <c r="T2468" s="25">
        <v>0</v>
      </c>
      <c r="U2468" s="25">
        <v>0</v>
      </c>
      <c r="V2468" s="18">
        <v>121650.6</v>
      </c>
      <c r="W2468" s="19">
        <v>1788643</v>
      </c>
      <c r="X2468" s="19">
        <v>1911</v>
      </c>
    </row>
    <row r="2469" spans="1:24" x14ac:dyDescent="0.2">
      <c r="A2469" s="15">
        <v>2022</v>
      </c>
      <c r="B2469" s="16">
        <v>61131</v>
      </c>
      <c r="C2469" s="17" t="s">
        <v>1580</v>
      </c>
      <c r="D2469" s="15" t="s">
        <v>91</v>
      </c>
      <c r="E2469" s="17" t="s">
        <v>24</v>
      </c>
      <c r="F2469" s="15" t="s">
        <v>25</v>
      </c>
      <c r="G2469" s="17" t="s">
        <v>92</v>
      </c>
      <c r="H2469" s="17" t="s">
        <v>41</v>
      </c>
      <c r="I2469" s="17" t="s">
        <v>93</v>
      </c>
      <c r="J2469" s="18">
        <v>0</v>
      </c>
      <c r="K2469" s="19">
        <v>0</v>
      </c>
      <c r="L2469" s="19">
        <v>0</v>
      </c>
      <c r="M2469" s="20">
        <v>110449.9</v>
      </c>
      <c r="N2469" s="21">
        <v>1298949</v>
      </c>
      <c r="O2469" s="21">
        <v>2465</v>
      </c>
      <c r="P2469" s="22">
        <v>0</v>
      </c>
      <c r="Q2469" s="23">
        <v>0</v>
      </c>
      <c r="R2469" s="23">
        <v>0</v>
      </c>
      <c r="S2469" s="24">
        <v>0</v>
      </c>
      <c r="T2469" s="25">
        <v>0</v>
      </c>
      <c r="U2469" s="25">
        <v>0</v>
      </c>
      <c r="V2469" s="18">
        <v>110449.9</v>
      </c>
      <c r="W2469" s="19">
        <v>1298949</v>
      </c>
      <c r="X2469" s="19">
        <v>2465</v>
      </c>
    </row>
    <row r="2470" spans="1:24" x14ac:dyDescent="0.2">
      <c r="A2470" s="15">
        <v>2022</v>
      </c>
      <c r="B2470" s="16">
        <v>61200</v>
      </c>
      <c r="C2470" s="17" t="s">
        <v>1581</v>
      </c>
      <c r="D2470" s="15" t="s">
        <v>39</v>
      </c>
      <c r="E2470" s="17" t="s">
        <v>40</v>
      </c>
      <c r="F2470" s="15" t="s">
        <v>25</v>
      </c>
      <c r="G2470" s="17" t="s">
        <v>203</v>
      </c>
      <c r="H2470" s="17" t="s">
        <v>41</v>
      </c>
      <c r="I2470" s="17" t="s">
        <v>136</v>
      </c>
      <c r="J2470" s="18">
        <v>845</v>
      </c>
      <c r="K2470" s="19">
        <v>3877</v>
      </c>
      <c r="L2470" s="19">
        <v>563</v>
      </c>
      <c r="M2470" s="20">
        <v>587</v>
      </c>
      <c r="N2470" s="21">
        <v>3061</v>
      </c>
      <c r="O2470" s="21">
        <v>129</v>
      </c>
      <c r="P2470" s="22">
        <v>0</v>
      </c>
      <c r="Q2470" s="23">
        <v>0</v>
      </c>
      <c r="R2470" s="23">
        <v>0</v>
      </c>
      <c r="S2470" s="24">
        <v>0</v>
      </c>
      <c r="T2470" s="25">
        <v>0</v>
      </c>
      <c r="U2470" s="25">
        <v>0</v>
      </c>
      <c r="V2470" s="18">
        <v>1432</v>
      </c>
      <c r="W2470" s="19">
        <v>6938</v>
      </c>
      <c r="X2470" s="19">
        <v>692</v>
      </c>
    </row>
    <row r="2471" spans="1:24" x14ac:dyDescent="0.2">
      <c r="A2471" s="15">
        <v>2022</v>
      </c>
      <c r="B2471" s="16">
        <v>61200</v>
      </c>
      <c r="C2471" s="17" t="s">
        <v>1581</v>
      </c>
      <c r="D2471" s="15" t="s">
        <v>39</v>
      </c>
      <c r="E2471" s="17" t="s">
        <v>40</v>
      </c>
      <c r="F2471" s="15" t="s">
        <v>25</v>
      </c>
      <c r="G2471" s="17" t="s">
        <v>511</v>
      </c>
      <c r="H2471" s="17" t="s">
        <v>41</v>
      </c>
      <c r="I2471" s="17" t="s">
        <v>136</v>
      </c>
      <c r="J2471" s="18">
        <v>91</v>
      </c>
      <c r="K2471" s="19">
        <v>538</v>
      </c>
      <c r="L2471" s="19">
        <v>63</v>
      </c>
      <c r="M2471" s="20">
        <v>105</v>
      </c>
      <c r="N2471" s="21">
        <v>734</v>
      </c>
      <c r="O2471" s="21">
        <v>26</v>
      </c>
      <c r="P2471" s="22">
        <v>0</v>
      </c>
      <c r="Q2471" s="23">
        <v>0</v>
      </c>
      <c r="R2471" s="23">
        <v>0</v>
      </c>
      <c r="S2471" s="24">
        <v>0</v>
      </c>
      <c r="T2471" s="25">
        <v>0</v>
      </c>
      <c r="U2471" s="25">
        <v>0</v>
      </c>
      <c r="V2471" s="18">
        <v>196</v>
      </c>
      <c r="W2471" s="19">
        <v>1272</v>
      </c>
      <c r="X2471" s="19">
        <v>89</v>
      </c>
    </row>
    <row r="2472" spans="1:24" x14ac:dyDescent="0.2">
      <c r="A2472" s="15">
        <v>2022</v>
      </c>
      <c r="B2472" s="16">
        <v>61201</v>
      </c>
      <c r="C2472" s="17" t="s">
        <v>1582</v>
      </c>
      <c r="D2472" s="15" t="s">
        <v>39</v>
      </c>
      <c r="E2472" s="17" t="s">
        <v>40</v>
      </c>
      <c r="F2472" s="15" t="s">
        <v>25</v>
      </c>
      <c r="G2472" s="17" t="s">
        <v>160</v>
      </c>
      <c r="H2472" s="17" t="s">
        <v>41</v>
      </c>
      <c r="I2472" s="17" t="s">
        <v>32</v>
      </c>
      <c r="J2472" s="18">
        <v>452.6</v>
      </c>
      <c r="K2472" s="19">
        <v>3523</v>
      </c>
      <c r="L2472" s="19">
        <v>331</v>
      </c>
      <c r="M2472" s="20">
        <v>30.2</v>
      </c>
      <c r="N2472" s="21">
        <v>207</v>
      </c>
      <c r="O2472" s="21">
        <v>11</v>
      </c>
      <c r="P2472" s="22">
        <v>0</v>
      </c>
      <c r="Q2472" s="23">
        <v>0</v>
      </c>
      <c r="R2472" s="23">
        <v>0</v>
      </c>
      <c r="S2472" s="24">
        <v>0</v>
      </c>
      <c r="T2472" s="25">
        <v>0</v>
      </c>
      <c r="U2472" s="25">
        <v>0</v>
      </c>
      <c r="V2472" s="18">
        <v>482.8</v>
      </c>
      <c r="W2472" s="19">
        <v>3730</v>
      </c>
      <c r="X2472" s="19">
        <v>342</v>
      </c>
    </row>
    <row r="2473" spans="1:24" x14ac:dyDescent="0.2">
      <c r="A2473" s="15">
        <v>2022</v>
      </c>
      <c r="B2473" s="16">
        <v>61206</v>
      </c>
      <c r="C2473" s="17" t="s">
        <v>1583</v>
      </c>
      <c r="D2473" s="15" t="s">
        <v>91</v>
      </c>
      <c r="E2473" s="17" t="s">
        <v>24</v>
      </c>
      <c r="F2473" s="15" t="s">
        <v>25</v>
      </c>
      <c r="G2473" s="17" t="s">
        <v>92</v>
      </c>
      <c r="H2473" s="17" t="s">
        <v>41</v>
      </c>
      <c r="I2473" s="17" t="s">
        <v>93</v>
      </c>
      <c r="J2473" s="18">
        <v>0</v>
      </c>
      <c r="K2473" s="19">
        <v>0</v>
      </c>
      <c r="L2473" s="19">
        <v>0</v>
      </c>
      <c r="M2473" s="20">
        <v>0</v>
      </c>
      <c r="N2473" s="21">
        <v>0</v>
      </c>
      <c r="O2473" s="21">
        <v>0</v>
      </c>
      <c r="P2473" s="22">
        <v>47289.1</v>
      </c>
      <c r="Q2473" s="23">
        <v>602871</v>
      </c>
      <c r="R2473" s="23">
        <v>4</v>
      </c>
      <c r="S2473" s="24">
        <v>0</v>
      </c>
      <c r="T2473" s="25">
        <v>0</v>
      </c>
      <c r="U2473" s="25">
        <v>0</v>
      </c>
      <c r="V2473" s="18">
        <v>47289.1</v>
      </c>
      <c r="W2473" s="19">
        <v>602871</v>
      </c>
      <c r="X2473" s="19">
        <v>4</v>
      </c>
    </row>
    <row r="2474" spans="1:24" x14ac:dyDescent="0.2">
      <c r="A2474" s="15">
        <v>2022</v>
      </c>
      <c r="B2474" s="16">
        <v>61264</v>
      </c>
      <c r="C2474" s="17" t="s">
        <v>1584</v>
      </c>
      <c r="D2474" s="15" t="s">
        <v>91</v>
      </c>
      <c r="E2474" s="17" t="s">
        <v>24</v>
      </c>
      <c r="F2474" s="15" t="s">
        <v>25</v>
      </c>
      <c r="G2474" s="17" t="s">
        <v>92</v>
      </c>
      <c r="H2474" s="17" t="s">
        <v>41</v>
      </c>
      <c r="I2474" s="17" t="s">
        <v>93</v>
      </c>
      <c r="J2474" s="18">
        <v>10376.9</v>
      </c>
      <c r="K2474" s="19">
        <v>101126</v>
      </c>
      <c r="L2474" s="19">
        <v>6259</v>
      </c>
      <c r="M2474" s="20">
        <v>4630.6000000000004</v>
      </c>
      <c r="N2474" s="21">
        <v>51376</v>
      </c>
      <c r="O2474" s="21">
        <v>1034</v>
      </c>
      <c r="P2474" s="22">
        <v>0</v>
      </c>
      <c r="Q2474" s="23">
        <v>0</v>
      </c>
      <c r="R2474" s="23">
        <v>0</v>
      </c>
      <c r="S2474" s="24">
        <v>0</v>
      </c>
      <c r="T2474" s="25">
        <v>0</v>
      </c>
      <c r="U2474" s="25">
        <v>0</v>
      </c>
      <c r="V2474" s="18">
        <v>15007.5</v>
      </c>
      <c r="W2474" s="19">
        <v>152502</v>
      </c>
      <c r="X2474" s="19">
        <v>7293</v>
      </c>
    </row>
    <row r="2475" spans="1:24" x14ac:dyDescent="0.2">
      <c r="A2475" s="15">
        <v>2022</v>
      </c>
      <c r="B2475" s="16">
        <v>61265</v>
      </c>
      <c r="C2475" s="17" t="s">
        <v>1585</v>
      </c>
      <c r="D2475" s="15" t="s">
        <v>91</v>
      </c>
      <c r="E2475" s="17" t="s">
        <v>24</v>
      </c>
      <c r="F2475" s="15" t="s">
        <v>25</v>
      </c>
      <c r="G2475" s="17" t="s">
        <v>92</v>
      </c>
      <c r="H2475" s="17" t="s">
        <v>41</v>
      </c>
      <c r="I2475" s="17" t="s">
        <v>93</v>
      </c>
      <c r="J2475" s="18">
        <v>24902</v>
      </c>
      <c r="K2475" s="19">
        <v>163468</v>
      </c>
      <c r="L2475" s="19">
        <v>13733</v>
      </c>
      <c r="M2475" s="20">
        <v>6</v>
      </c>
      <c r="N2475" s="21">
        <v>32</v>
      </c>
      <c r="O2475" s="21">
        <v>3</v>
      </c>
      <c r="P2475" s="22">
        <v>0</v>
      </c>
      <c r="Q2475" s="23">
        <v>0</v>
      </c>
      <c r="R2475" s="23">
        <v>0</v>
      </c>
      <c r="S2475" s="24">
        <v>0</v>
      </c>
      <c r="T2475" s="25">
        <v>0</v>
      </c>
      <c r="U2475" s="25">
        <v>0</v>
      </c>
      <c r="V2475" s="18">
        <v>24908</v>
      </c>
      <c r="W2475" s="19">
        <v>163500</v>
      </c>
      <c r="X2475" s="19">
        <v>13736</v>
      </c>
    </row>
    <row r="2476" spans="1:24" x14ac:dyDescent="0.2">
      <c r="A2476" s="15">
        <v>2022</v>
      </c>
      <c r="B2476" s="16">
        <v>61283</v>
      </c>
      <c r="C2476" s="17" t="s">
        <v>1586</v>
      </c>
      <c r="D2476" s="15" t="s">
        <v>39</v>
      </c>
      <c r="E2476" s="17" t="s">
        <v>40</v>
      </c>
      <c r="F2476" s="15" t="s">
        <v>25</v>
      </c>
      <c r="G2476" s="17" t="s">
        <v>510</v>
      </c>
      <c r="H2476" s="17" t="s">
        <v>41</v>
      </c>
      <c r="I2476" s="17" t="s">
        <v>32</v>
      </c>
      <c r="J2476" s="18">
        <v>1301.2</v>
      </c>
      <c r="K2476" s="19">
        <v>4981</v>
      </c>
      <c r="L2476" s="19">
        <v>715</v>
      </c>
      <c r="M2476" s="20">
        <v>203.3</v>
      </c>
      <c r="N2476" s="21">
        <v>2334</v>
      </c>
      <c r="O2476" s="21">
        <v>41</v>
      </c>
      <c r="P2476" s="22">
        <v>0</v>
      </c>
      <c r="Q2476" s="23">
        <v>0</v>
      </c>
      <c r="R2476" s="23">
        <v>0</v>
      </c>
      <c r="S2476" s="24">
        <v>0</v>
      </c>
      <c r="T2476" s="25">
        <v>0</v>
      </c>
      <c r="U2476" s="25">
        <v>0</v>
      </c>
      <c r="V2476" s="18">
        <v>1504.5</v>
      </c>
      <c r="W2476" s="19">
        <v>7315</v>
      </c>
      <c r="X2476" s="19">
        <v>756</v>
      </c>
    </row>
    <row r="2477" spans="1:24" x14ac:dyDescent="0.2">
      <c r="A2477" s="15">
        <v>2022</v>
      </c>
      <c r="B2477" s="16">
        <v>61349</v>
      </c>
      <c r="C2477" s="17" t="s">
        <v>1587</v>
      </c>
      <c r="D2477" s="15" t="s">
        <v>39</v>
      </c>
      <c r="E2477" s="17" t="s">
        <v>40</v>
      </c>
      <c r="F2477" s="15" t="s">
        <v>25</v>
      </c>
      <c r="G2477" s="17" t="s">
        <v>160</v>
      </c>
      <c r="H2477" s="17" t="s">
        <v>41</v>
      </c>
      <c r="I2477" s="17" t="s">
        <v>32</v>
      </c>
      <c r="J2477" s="18">
        <v>914.3</v>
      </c>
      <c r="K2477" s="19">
        <v>3569</v>
      </c>
      <c r="L2477" s="19">
        <v>382</v>
      </c>
      <c r="M2477" s="20">
        <v>435.5</v>
      </c>
      <c r="N2477" s="21">
        <v>6415</v>
      </c>
      <c r="O2477" s="21">
        <v>11</v>
      </c>
      <c r="P2477" s="22">
        <v>0</v>
      </c>
      <c r="Q2477" s="23">
        <v>0</v>
      </c>
      <c r="R2477" s="23">
        <v>0</v>
      </c>
      <c r="S2477" s="24">
        <v>0</v>
      </c>
      <c r="T2477" s="25">
        <v>0</v>
      </c>
      <c r="U2477" s="25">
        <v>0</v>
      </c>
      <c r="V2477" s="18">
        <v>1349.8</v>
      </c>
      <c r="W2477" s="19">
        <v>9984</v>
      </c>
      <c r="X2477" s="19">
        <v>393</v>
      </c>
    </row>
    <row r="2478" spans="1:24" x14ac:dyDescent="0.2">
      <c r="A2478" s="15">
        <v>2022</v>
      </c>
      <c r="B2478" s="16">
        <v>61367</v>
      </c>
      <c r="C2478" s="17" t="s">
        <v>1588</v>
      </c>
      <c r="D2478" s="15" t="s">
        <v>39</v>
      </c>
      <c r="E2478" s="17" t="s">
        <v>40</v>
      </c>
      <c r="F2478" s="15" t="s">
        <v>25</v>
      </c>
      <c r="G2478" s="17" t="s">
        <v>124</v>
      </c>
      <c r="H2478" s="17" t="s">
        <v>41</v>
      </c>
      <c r="I2478" s="17" t="s">
        <v>32</v>
      </c>
      <c r="J2478" s="18">
        <v>157</v>
      </c>
      <c r="K2478" s="19">
        <v>1049</v>
      </c>
      <c r="L2478" s="19">
        <v>164</v>
      </c>
      <c r="M2478" s="20">
        <v>268</v>
      </c>
      <c r="N2478" s="21">
        <v>2213</v>
      </c>
      <c r="O2478" s="21">
        <v>91</v>
      </c>
      <c r="P2478" s="22">
        <v>0</v>
      </c>
      <c r="Q2478" s="23">
        <v>0</v>
      </c>
      <c r="R2478" s="23">
        <v>0</v>
      </c>
      <c r="S2478" s="24">
        <v>0</v>
      </c>
      <c r="T2478" s="25">
        <v>0</v>
      </c>
      <c r="U2478" s="25">
        <v>0</v>
      </c>
      <c r="V2478" s="18">
        <v>425</v>
      </c>
      <c r="W2478" s="19">
        <v>3262</v>
      </c>
      <c r="X2478" s="19">
        <v>255</v>
      </c>
    </row>
    <row r="2479" spans="1:24" x14ac:dyDescent="0.2">
      <c r="A2479" s="15">
        <v>2022</v>
      </c>
      <c r="B2479" s="16">
        <v>61367</v>
      </c>
      <c r="C2479" s="17" t="s">
        <v>1588</v>
      </c>
      <c r="D2479" s="15" t="s">
        <v>39</v>
      </c>
      <c r="E2479" s="17" t="s">
        <v>40</v>
      </c>
      <c r="F2479" s="15" t="s">
        <v>25</v>
      </c>
      <c r="G2479" s="17" t="s">
        <v>122</v>
      </c>
      <c r="H2479" s="17" t="s">
        <v>41</v>
      </c>
      <c r="I2479" s="17" t="s">
        <v>32</v>
      </c>
      <c r="J2479" s="18">
        <v>1104</v>
      </c>
      <c r="K2479" s="19">
        <v>5594</v>
      </c>
      <c r="L2479" s="19">
        <v>787</v>
      </c>
      <c r="M2479" s="20">
        <v>5136</v>
      </c>
      <c r="N2479" s="21">
        <v>25626</v>
      </c>
      <c r="O2479" s="21">
        <v>1118</v>
      </c>
      <c r="P2479" s="22">
        <v>0</v>
      </c>
      <c r="Q2479" s="23">
        <v>0</v>
      </c>
      <c r="R2479" s="23">
        <v>0</v>
      </c>
      <c r="S2479" s="24">
        <v>0</v>
      </c>
      <c r="T2479" s="25">
        <v>0</v>
      </c>
      <c r="U2479" s="25">
        <v>0</v>
      </c>
      <c r="V2479" s="18">
        <v>6240</v>
      </c>
      <c r="W2479" s="19">
        <v>31220</v>
      </c>
      <c r="X2479" s="19">
        <v>1905</v>
      </c>
    </row>
    <row r="2480" spans="1:24" x14ac:dyDescent="0.2">
      <c r="A2480" s="15">
        <v>2022</v>
      </c>
      <c r="B2480" s="16">
        <v>61367</v>
      </c>
      <c r="C2480" s="17" t="s">
        <v>1588</v>
      </c>
      <c r="D2480" s="15" t="s">
        <v>39</v>
      </c>
      <c r="E2480" s="17" t="s">
        <v>40</v>
      </c>
      <c r="F2480" s="15" t="s">
        <v>25</v>
      </c>
      <c r="G2480" s="17" t="s">
        <v>42</v>
      </c>
      <c r="H2480" s="17" t="s">
        <v>41</v>
      </c>
      <c r="I2480" s="17" t="s">
        <v>43</v>
      </c>
      <c r="J2480" s="18">
        <v>1971</v>
      </c>
      <c r="K2480" s="19">
        <v>8955</v>
      </c>
      <c r="L2480" s="19">
        <v>2118</v>
      </c>
      <c r="M2480" s="20">
        <v>6711</v>
      </c>
      <c r="N2480" s="21">
        <v>35736</v>
      </c>
      <c r="O2480" s="21">
        <v>1284</v>
      </c>
      <c r="P2480" s="22">
        <v>320</v>
      </c>
      <c r="Q2480" s="23">
        <v>1697</v>
      </c>
      <c r="R2480" s="23">
        <v>35</v>
      </c>
      <c r="S2480" s="24">
        <v>0</v>
      </c>
      <c r="T2480" s="25">
        <v>0</v>
      </c>
      <c r="U2480" s="25">
        <v>0</v>
      </c>
      <c r="V2480" s="18">
        <v>9002</v>
      </c>
      <c r="W2480" s="19">
        <v>46388</v>
      </c>
      <c r="X2480" s="19">
        <v>3437</v>
      </c>
    </row>
    <row r="2481" spans="1:24" x14ac:dyDescent="0.2">
      <c r="A2481" s="15">
        <v>2022</v>
      </c>
      <c r="B2481" s="16">
        <v>61367</v>
      </c>
      <c r="C2481" s="17" t="s">
        <v>1588</v>
      </c>
      <c r="D2481" s="15" t="s">
        <v>39</v>
      </c>
      <c r="E2481" s="17" t="s">
        <v>40</v>
      </c>
      <c r="F2481" s="15" t="s">
        <v>25</v>
      </c>
      <c r="G2481" s="17" t="s">
        <v>161</v>
      </c>
      <c r="H2481" s="17" t="s">
        <v>41</v>
      </c>
      <c r="I2481" s="17" t="s">
        <v>32</v>
      </c>
      <c r="J2481" s="18">
        <v>300</v>
      </c>
      <c r="K2481" s="19">
        <v>2177</v>
      </c>
      <c r="L2481" s="19">
        <v>226</v>
      </c>
      <c r="M2481" s="20">
        <v>531</v>
      </c>
      <c r="N2481" s="21">
        <v>3877</v>
      </c>
      <c r="O2481" s="21">
        <v>235</v>
      </c>
      <c r="P2481" s="22">
        <v>0</v>
      </c>
      <c r="Q2481" s="23">
        <v>0</v>
      </c>
      <c r="R2481" s="23">
        <v>0</v>
      </c>
      <c r="S2481" s="24">
        <v>0</v>
      </c>
      <c r="T2481" s="25">
        <v>0</v>
      </c>
      <c r="U2481" s="25">
        <v>0</v>
      </c>
      <c r="V2481" s="18">
        <v>831</v>
      </c>
      <c r="W2481" s="19">
        <v>6054</v>
      </c>
      <c r="X2481" s="19">
        <v>461</v>
      </c>
    </row>
    <row r="2482" spans="1:24" x14ac:dyDescent="0.2">
      <c r="A2482" s="15">
        <v>2022</v>
      </c>
      <c r="B2482" s="16">
        <v>61367</v>
      </c>
      <c r="C2482" s="17" t="s">
        <v>1588</v>
      </c>
      <c r="D2482" s="15" t="s">
        <v>39</v>
      </c>
      <c r="E2482" s="17" t="s">
        <v>40</v>
      </c>
      <c r="F2482" s="15" t="s">
        <v>25</v>
      </c>
      <c r="G2482" s="17" t="s">
        <v>44</v>
      </c>
      <c r="H2482" s="17" t="s">
        <v>41</v>
      </c>
      <c r="I2482" s="17" t="s">
        <v>32</v>
      </c>
      <c r="J2482" s="18">
        <v>3189</v>
      </c>
      <c r="K2482" s="19">
        <v>20075</v>
      </c>
      <c r="L2482" s="19">
        <v>2452</v>
      </c>
      <c r="M2482" s="20">
        <v>2823</v>
      </c>
      <c r="N2482" s="21">
        <v>18225</v>
      </c>
      <c r="O2482" s="21">
        <v>1015</v>
      </c>
      <c r="P2482" s="22">
        <v>3</v>
      </c>
      <c r="Q2482" s="23">
        <v>19</v>
      </c>
      <c r="R2482" s="23">
        <v>1</v>
      </c>
      <c r="S2482" s="24">
        <v>0</v>
      </c>
      <c r="T2482" s="25">
        <v>0</v>
      </c>
      <c r="U2482" s="25">
        <v>0</v>
      </c>
      <c r="V2482" s="18">
        <v>6015</v>
      </c>
      <c r="W2482" s="19">
        <v>38319</v>
      </c>
      <c r="X2482" s="19">
        <v>3468</v>
      </c>
    </row>
    <row r="2483" spans="1:24" x14ac:dyDescent="0.2">
      <c r="A2483" s="15">
        <v>2022</v>
      </c>
      <c r="B2483" s="16">
        <v>61431</v>
      </c>
      <c r="C2483" s="17" t="s">
        <v>1589</v>
      </c>
      <c r="D2483" s="15" t="s">
        <v>39</v>
      </c>
      <c r="E2483" s="17" t="s">
        <v>40</v>
      </c>
      <c r="F2483" s="15" t="s">
        <v>25</v>
      </c>
      <c r="G2483" s="17" t="s">
        <v>57</v>
      </c>
      <c r="H2483" s="17" t="s">
        <v>1426</v>
      </c>
      <c r="I2483" s="17" t="s">
        <v>58</v>
      </c>
      <c r="J2483" s="18">
        <v>103221.8</v>
      </c>
      <c r="K2483" s="19">
        <v>942829</v>
      </c>
      <c r="L2483" s="19">
        <v>125052</v>
      </c>
      <c r="M2483" s="20">
        <v>55279.4</v>
      </c>
      <c r="N2483" s="21">
        <v>513593</v>
      </c>
      <c r="O2483" s="21">
        <v>16736</v>
      </c>
      <c r="P2483" s="22">
        <v>11003</v>
      </c>
      <c r="Q2483" s="23">
        <v>119246</v>
      </c>
      <c r="R2483" s="23">
        <v>575</v>
      </c>
      <c r="S2483" s="24">
        <v>0</v>
      </c>
      <c r="T2483" s="25">
        <v>0</v>
      </c>
      <c r="U2483" s="25">
        <v>0</v>
      </c>
      <c r="V2483" s="18">
        <v>169504.2</v>
      </c>
      <c r="W2483" s="19">
        <v>1575668</v>
      </c>
      <c r="X2483" s="19">
        <v>142363</v>
      </c>
    </row>
    <row r="2484" spans="1:24" x14ac:dyDescent="0.2">
      <c r="A2484" s="15">
        <v>2022</v>
      </c>
      <c r="B2484" s="16">
        <v>61432</v>
      </c>
      <c r="C2484" s="17" t="s">
        <v>1590</v>
      </c>
      <c r="D2484" s="15" t="s">
        <v>39</v>
      </c>
      <c r="E2484" s="17" t="s">
        <v>40</v>
      </c>
      <c r="F2484" s="15" t="s">
        <v>25</v>
      </c>
      <c r="G2484" s="17" t="s">
        <v>57</v>
      </c>
      <c r="H2484" s="17" t="s">
        <v>1426</v>
      </c>
      <c r="I2484" s="17" t="s">
        <v>58</v>
      </c>
      <c r="J2484" s="18">
        <v>171867.2</v>
      </c>
      <c r="K2484" s="19">
        <v>1757498</v>
      </c>
      <c r="L2484" s="19">
        <v>379108</v>
      </c>
      <c r="M2484" s="20">
        <v>174521.3</v>
      </c>
      <c r="N2484" s="21">
        <v>1911901</v>
      </c>
      <c r="O2484" s="21">
        <v>57241</v>
      </c>
      <c r="P2484" s="22">
        <v>118955.4</v>
      </c>
      <c r="Q2484" s="23">
        <v>1366207</v>
      </c>
      <c r="R2484" s="23">
        <v>7406</v>
      </c>
      <c r="S2484" s="24">
        <v>0</v>
      </c>
      <c r="T2484" s="25">
        <v>0</v>
      </c>
      <c r="U2484" s="25">
        <v>0</v>
      </c>
      <c r="V2484" s="18">
        <v>465343.9</v>
      </c>
      <c r="W2484" s="19">
        <v>5035606</v>
      </c>
      <c r="X2484" s="19">
        <v>443755</v>
      </c>
    </row>
    <row r="2485" spans="1:24" x14ac:dyDescent="0.2">
      <c r="A2485" s="15">
        <v>2022</v>
      </c>
      <c r="B2485" s="16">
        <v>61433</v>
      </c>
      <c r="C2485" s="17" t="s">
        <v>1591</v>
      </c>
      <c r="D2485" s="15" t="s">
        <v>39</v>
      </c>
      <c r="E2485" s="17" t="s">
        <v>40</v>
      </c>
      <c r="F2485" s="15" t="s">
        <v>25</v>
      </c>
      <c r="G2485" s="17" t="s">
        <v>57</v>
      </c>
      <c r="H2485" s="17" t="s">
        <v>1426</v>
      </c>
      <c r="I2485" s="17" t="s">
        <v>58</v>
      </c>
      <c r="J2485" s="18">
        <v>11519</v>
      </c>
      <c r="K2485" s="19">
        <v>110088</v>
      </c>
      <c r="L2485" s="19">
        <v>12893</v>
      </c>
      <c r="M2485" s="20">
        <v>4271</v>
      </c>
      <c r="N2485" s="21">
        <v>46728</v>
      </c>
      <c r="O2485" s="21">
        <v>1484</v>
      </c>
      <c r="P2485" s="22">
        <v>1819</v>
      </c>
      <c r="Q2485" s="23">
        <v>24880</v>
      </c>
      <c r="R2485" s="23">
        <v>57</v>
      </c>
      <c r="S2485" s="24">
        <v>0</v>
      </c>
      <c r="T2485" s="25">
        <v>0</v>
      </c>
      <c r="U2485" s="25">
        <v>0</v>
      </c>
      <c r="V2485" s="18">
        <v>17609</v>
      </c>
      <c r="W2485" s="19">
        <v>181696</v>
      </c>
      <c r="X2485" s="19">
        <v>14434</v>
      </c>
    </row>
    <row r="2486" spans="1:24" x14ac:dyDescent="0.2">
      <c r="A2486" s="15">
        <v>2022</v>
      </c>
      <c r="B2486" s="16">
        <v>61439</v>
      </c>
      <c r="C2486" s="17" t="s">
        <v>1592</v>
      </c>
      <c r="D2486" s="15" t="s">
        <v>91</v>
      </c>
      <c r="E2486" s="17" t="s">
        <v>24</v>
      </c>
      <c r="F2486" s="15" t="s">
        <v>25</v>
      </c>
      <c r="G2486" s="17" t="s">
        <v>92</v>
      </c>
      <c r="H2486" s="17" t="s">
        <v>41</v>
      </c>
      <c r="I2486" s="17" t="s">
        <v>93</v>
      </c>
      <c r="J2486" s="18">
        <v>2870.9</v>
      </c>
      <c r="K2486" s="19">
        <v>47849</v>
      </c>
      <c r="L2486" s="19">
        <v>10586</v>
      </c>
      <c r="M2486" s="20">
        <v>132.80000000000001</v>
      </c>
      <c r="N2486" s="21">
        <v>1816</v>
      </c>
      <c r="O2486" s="21">
        <v>169</v>
      </c>
      <c r="P2486" s="22">
        <v>0</v>
      </c>
      <c r="Q2486" s="23">
        <v>0</v>
      </c>
      <c r="R2486" s="23">
        <v>0</v>
      </c>
      <c r="S2486" s="24">
        <v>0</v>
      </c>
      <c r="T2486" s="25">
        <v>0</v>
      </c>
      <c r="U2486" s="25">
        <v>0</v>
      </c>
      <c r="V2486" s="18">
        <v>3003.7</v>
      </c>
      <c r="W2486" s="19">
        <v>49665</v>
      </c>
      <c r="X2486" s="19">
        <v>10755</v>
      </c>
    </row>
    <row r="2487" spans="1:24" x14ac:dyDescent="0.2">
      <c r="A2487" s="15">
        <v>2022</v>
      </c>
      <c r="B2487" s="16">
        <v>61462</v>
      </c>
      <c r="C2487" s="17" t="s">
        <v>1593</v>
      </c>
      <c r="D2487" s="15" t="s">
        <v>39</v>
      </c>
      <c r="E2487" s="17" t="s">
        <v>40</v>
      </c>
      <c r="F2487" s="15" t="s">
        <v>25</v>
      </c>
      <c r="G2487" s="17" t="s">
        <v>57</v>
      </c>
      <c r="H2487" s="17" t="s">
        <v>1426</v>
      </c>
      <c r="I2487" s="17" t="s">
        <v>58</v>
      </c>
      <c r="J2487" s="18">
        <v>35784</v>
      </c>
      <c r="K2487" s="19">
        <v>301363</v>
      </c>
      <c r="L2487" s="19">
        <v>54358</v>
      </c>
      <c r="M2487" s="20">
        <v>32682.2</v>
      </c>
      <c r="N2487" s="21">
        <v>279685</v>
      </c>
      <c r="O2487" s="21">
        <v>6091</v>
      </c>
      <c r="P2487" s="22">
        <v>17496.7</v>
      </c>
      <c r="Q2487" s="23">
        <v>160824</v>
      </c>
      <c r="R2487" s="23">
        <v>1913</v>
      </c>
      <c r="S2487" s="24">
        <v>0</v>
      </c>
      <c r="T2487" s="25">
        <v>0</v>
      </c>
      <c r="U2487" s="25">
        <v>0</v>
      </c>
      <c r="V2487" s="18">
        <v>85962.9</v>
      </c>
      <c r="W2487" s="19">
        <v>741872</v>
      </c>
      <c r="X2487" s="19">
        <v>62362</v>
      </c>
    </row>
    <row r="2488" spans="1:24" x14ac:dyDescent="0.2">
      <c r="A2488" s="15">
        <v>2022</v>
      </c>
      <c r="B2488" s="16">
        <v>61471</v>
      </c>
      <c r="C2488" s="17" t="s">
        <v>1594</v>
      </c>
      <c r="D2488" s="15" t="s">
        <v>39</v>
      </c>
      <c r="E2488" s="17" t="s">
        <v>40</v>
      </c>
      <c r="F2488" s="15" t="s">
        <v>25</v>
      </c>
      <c r="G2488" s="17" t="s">
        <v>57</v>
      </c>
      <c r="H2488" s="17" t="s">
        <v>1426</v>
      </c>
      <c r="I2488" s="17" t="s">
        <v>58</v>
      </c>
      <c r="J2488" s="18">
        <v>15224</v>
      </c>
      <c r="K2488" s="19">
        <v>144440</v>
      </c>
      <c r="L2488" s="19">
        <v>12379</v>
      </c>
      <c r="M2488" s="20">
        <v>6487</v>
      </c>
      <c r="N2488" s="21">
        <v>69279</v>
      </c>
      <c r="O2488" s="21">
        <v>1902</v>
      </c>
      <c r="P2488" s="22">
        <v>5402</v>
      </c>
      <c r="Q2488" s="23">
        <v>74656</v>
      </c>
      <c r="R2488" s="23">
        <v>81</v>
      </c>
      <c r="S2488" s="24">
        <v>0</v>
      </c>
      <c r="T2488" s="25">
        <v>0</v>
      </c>
      <c r="U2488" s="25">
        <v>0</v>
      </c>
      <c r="V2488" s="18">
        <v>27113</v>
      </c>
      <c r="W2488" s="19">
        <v>288375</v>
      </c>
      <c r="X2488" s="19">
        <v>14362</v>
      </c>
    </row>
    <row r="2489" spans="1:24" x14ac:dyDescent="0.2">
      <c r="A2489" s="15">
        <v>2022</v>
      </c>
      <c r="B2489" s="16">
        <v>61475</v>
      </c>
      <c r="C2489" s="17" t="s">
        <v>1595</v>
      </c>
      <c r="D2489" s="15" t="s">
        <v>39</v>
      </c>
      <c r="E2489" s="17" t="s">
        <v>40</v>
      </c>
      <c r="F2489" s="15" t="s">
        <v>25</v>
      </c>
      <c r="G2489" s="17" t="s">
        <v>57</v>
      </c>
      <c r="H2489" s="17" t="s">
        <v>1426</v>
      </c>
      <c r="I2489" s="17" t="s">
        <v>58</v>
      </c>
      <c r="J2489" s="18">
        <v>305853</v>
      </c>
      <c r="K2489" s="19">
        <v>2651484</v>
      </c>
      <c r="L2489" s="19">
        <v>579289</v>
      </c>
      <c r="M2489" s="20">
        <v>317046</v>
      </c>
      <c r="N2489" s="21">
        <v>2818799</v>
      </c>
      <c r="O2489" s="21">
        <v>55627</v>
      </c>
      <c r="P2489" s="22">
        <v>116667</v>
      </c>
      <c r="Q2489" s="23">
        <v>1053056</v>
      </c>
      <c r="R2489" s="23">
        <v>6151</v>
      </c>
      <c r="S2489" s="24">
        <v>0</v>
      </c>
      <c r="T2489" s="25">
        <v>0</v>
      </c>
      <c r="U2489" s="25">
        <v>0</v>
      </c>
      <c r="V2489" s="18">
        <v>739566</v>
      </c>
      <c r="W2489" s="19">
        <v>6523339</v>
      </c>
      <c r="X2489" s="19">
        <v>641067</v>
      </c>
    </row>
    <row r="2490" spans="1:24" x14ac:dyDescent="0.2">
      <c r="A2490" s="15">
        <v>2022</v>
      </c>
      <c r="B2490" s="16">
        <v>61479</v>
      </c>
      <c r="C2490" s="17" t="s">
        <v>1596</v>
      </c>
      <c r="D2490" s="15" t="s">
        <v>39</v>
      </c>
      <c r="E2490" s="17" t="s">
        <v>40</v>
      </c>
      <c r="F2490" s="15" t="s">
        <v>25</v>
      </c>
      <c r="G2490" s="17" t="s">
        <v>161</v>
      </c>
      <c r="H2490" s="17" t="s">
        <v>41</v>
      </c>
      <c r="I2490" s="17" t="s">
        <v>32</v>
      </c>
      <c r="J2490" s="18">
        <v>2364.3000000000002</v>
      </c>
      <c r="K2490" s="19">
        <v>23318</v>
      </c>
      <c r="L2490" s="19">
        <v>2037</v>
      </c>
      <c r="M2490" s="20">
        <v>303.7</v>
      </c>
      <c r="N2490" s="21">
        <v>2710</v>
      </c>
      <c r="O2490" s="21">
        <v>114</v>
      </c>
      <c r="P2490" s="22">
        <v>0</v>
      </c>
      <c r="Q2490" s="23">
        <v>0</v>
      </c>
      <c r="R2490" s="23">
        <v>0</v>
      </c>
      <c r="S2490" s="24">
        <v>0</v>
      </c>
      <c r="T2490" s="25">
        <v>0</v>
      </c>
      <c r="U2490" s="25">
        <v>0</v>
      </c>
      <c r="V2490" s="18">
        <v>2668</v>
      </c>
      <c r="W2490" s="19">
        <v>26028</v>
      </c>
      <c r="X2490" s="19">
        <v>2151</v>
      </c>
    </row>
    <row r="2491" spans="1:24" x14ac:dyDescent="0.2">
      <c r="A2491" s="15">
        <v>2022</v>
      </c>
      <c r="B2491" s="16">
        <v>61526</v>
      </c>
      <c r="C2491" s="17" t="s">
        <v>1597</v>
      </c>
      <c r="D2491" s="15" t="s">
        <v>39</v>
      </c>
      <c r="E2491" s="17" t="s">
        <v>40</v>
      </c>
      <c r="F2491" s="15" t="s">
        <v>25</v>
      </c>
      <c r="G2491" s="17" t="s">
        <v>57</v>
      </c>
      <c r="H2491" s="17" t="s">
        <v>1426</v>
      </c>
      <c r="I2491" s="17" t="s">
        <v>58</v>
      </c>
      <c r="J2491" s="18">
        <v>496706</v>
      </c>
      <c r="K2491" s="19">
        <v>5336999</v>
      </c>
      <c r="L2491" s="19">
        <v>719234</v>
      </c>
      <c r="M2491" s="20">
        <v>370352.4</v>
      </c>
      <c r="N2491" s="21">
        <v>4052900</v>
      </c>
      <c r="O2491" s="21">
        <v>63485</v>
      </c>
      <c r="P2491" s="22">
        <v>119370.4</v>
      </c>
      <c r="Q2491" s="23">
        <v>1480592</v>
      </c>
      <c r="R2491" s="23">
        <v>1350</v>
      </c>
      <c r="S2491" s="24" t="s">
        <v>37</v>
      </c>
      <c r="T2491" s="25" t="s">
        <v>37</v>
      </c>
      <c r="U2491" s="25" t="s">
        <v>37</v>
      </c>
      <c r="V2491" s="18">
        <v>986428.8</v>
      </c>
      <c r="W2491" s="19">
        <v>10870491</v>
      </c>
      <c r="X2491" s="19">
        <v>784069</v>
      </c>
    </row>
    <row r="2492" spans="1:24" x14ac:dyDescent="0.2">
      <c r="A2492" s="15">
        <v>2022</v>
      </c>
      <c r="B2492" s="16">
        <v>61570</v>
      </c>
      <c r="C2492" s="17" t="s">
        <v>1598</v>
      </c>
      <c r="D2492" s="15" t="s">
        <v>39</v>
      </c>
      <c r="E2492" s="17" t="s">
        <v>40</v>
      </c>
      <c r="F2492" s="15" t="s">
        <v>25</v>
      </c>
      <c r="G2492" s="17" t="s">
        <v>57</v>
      </c>
      <c r="H2492" s="17" t="s">
        <v>1426</v>
      </c>
      <c r="I2492" s="17" t="s">
        <v>58</v>
      </c>
      <c r="J2492" s="18">
        <v>1138</v>
      </c>
      <c r="K2492" s="19">
        <v>10929</v>
      </c>
      <c r="L2492" s="19">
        <v>2822</v>
      </c>
      <c r="M2492" s="20">
        <v>1751</v>
      </c>
      <c r="N2492" s="21">
        <v>18307</v>
      </c>
      <c r="O2492" s="21">
        <v>569</v>
      </c>
      <c r="P2492" s="22">
        <v>480</v>
      </c>
      <c r="Q2492" s="23">
        <v>4757</v>
      </c>
      <c r="R2492" s="23">
        <v>41</v>
      </c>
      <c r="S2492" s="24">
        <v>0</v>
      </c>
      <c r="T2492" s="25">
        <v>0</v>
      </c>
      <c r="U2492" s="25">
        <v>0</v>
      </c>
      <c r="V2492" s="18">
        <v>3369</v>
      </c>
      <c r="W2492" s="19">
        <v>33993</v>
      </c>
      <c r="X2492" s="19">
        <v>3432</v>
      </c>
    </row>
    <row r="2493" spans="1:24" x14ac:dyDescent="0.2">
      <c r="A2493" s="15">
        <v>2022</v>
      </c>
      <c r="B2493" s="16">
        <v>61823</v>
      </c>
      <c r="C2493" s="17" t="s">
        <v>1599</v>
      </c>
      <c r="D2493" s="15" t="s">
        <v>23</v>
      </c>
      <c r="E2493" s="17" t="s">
        <v>24</v>
      </c>
      <c r="F2493" s="15" t="s">
        <v>25</v>
      </c>
      <c r="G2493" s="17" t="s">
        <v>57</v>
      </c>
      <c r="H2493" s="17" t="s">
        <v>1438</v>
      </c>
      <c r="I2493" s="17" t="s">
        <v>58</v>
      </c>
      <c r="J2493" s="18">
        <v>0</v>
      </c>
      <c r="K2493" s="19">
        <v>0</v>
      </c>
      <c r="L2493" s="19">
        <v>0</v>
      </c>
      <c r="M2493" s="20">
        <v>1434</v>
      </c>
      <c r="N2493" s="21">
        <v>17009</v>
      </c>
      <c r="O2493" s="21">
        <v>2</v>
      </c>
      <c r="P2493" s="22">
        <v>0</v>
      </c>
      <c r="Q2493" s="23">
        <v>0</v>
      </c>
      <c r="R2493" s="23">
        <v>0</v>
      </c>
      <c r="S2493" s="24">
        <v>0</v>
      </c>
      <c r="T2493" s="25">
        <v>0</v>
      </c>
      <c r="U2493" s="25">
        <v>0</v>
      </c>
      <c r="V2493" s="18">
        <v>1434</v>
      </c>
      <c r="W2493" s="19">
        <v>17009</v>
      </c>
      <c r="X2493" s="19">
        <v>2</v>
      </c>
    </row>
    <row r="2494" spans="1:24" x14ac:dyDescent="0.2">
      <c r="A2494" s="15">
        <v>2022</v>
      </c>
      <c r="B2494" s="16">
        <v>61823</v>
      </c>
      <c r="C2494" s="17" t="s">
        <v>1599</v>
      </c>
      <c r="D2494" s="15" t="s">
        <v>23</v>
      </c>
      <c r="E2494" s="17" t="s">
        <v>24</v>
      </c>
      <c r="F2494" s="15" t="s">
        <v>25</v>
      </c>
      <c r="G2494" s="17" t="s">
        <v>311</v>
      </c>
      <c r="H2494" s="17" t="s">
        <v>1438</v>
      </c>
      <c r="I2494" s="17" t="s">
        <v>210</v>
      </c>
      <c r="J2494" s="18">
        <v>0</v>
      </c>
      <c r="K2494" s="19">
        <v>0</v>
      </c>
      <c r="L2494" s="19">
        <v>0</v>
      </c>
      <c r="M2494" s="20">
        <v>79</v>
      </c>
      <c r="N2494" s="21">
        <v>2168</v>
      </c>
      <c r="O2494" s="21">
        <v>1</v>
      </c>
      <c r="P2494" s="22">
        <v>0</v>
      </c>
      <c r="Q2494" s="23">
        <v>0</v>
      </c>
      <c r="R2494" s="23">
        <v>0</v>
      </c>
      <c r="S2494" s="24">
        <v>0</v>
      </c>
      <c r="T2494" s="25">
        <v>0</v>
      </c>
      <c r="U2494" s="25">
        <v>0</v>
      </c>
      <c r="V2494" s="18">
        <v>79</v>
      </c>
      <c r="W2494" s="19">
        <v>2168</v>
      </c>
      <c r="X2494" s="19">
        <v>1</v>
      </c>
    </row>
    <row r="2495" spans="1:24" x14ac:dyDescent="0.2">
      <c r="A2495" s="15">
        <v>2022</v>
      </c>
      <c r="B2495" s="16">
        <v>61823</v>
      </c>
      <c r="C2495" s="17" t="s">
        <v>1599</v>
      </c>
      <c r="D2495" s="15" t="s">
        <v>23</v>
      </c>
      <c r="E2495" s="17" t="s">
        <v>24</v>
      </c>
      <c r="F2495" s="15" t="s">
        <v>25</v>
      </c>
      <c r="G2495" s="17" t="s">
        <v>201</v>
      </c>
      <c r="H2495" s="17" t="s">
        <v>1438</v>
      </c>
      <c r="I2495" s="17" t="s">
        <v>136</v>
      </c>
      <c r="J2495" s="18">
        <v>0</v>
      </c>
      <c r="K2495" s="19">
        <v>0</v>
      </c>
      <c r="L2495" s="19">
        <v>0</v>
      </c>
      <c r="M2495" s="20">
        <v>2292</v>
      </c>
      <c r="N2495" s="21">
        <v>38662</v>
      </c>
      <c r="O2495" s="21">
        <v>34</v>
      </c>
      <c r="P2495" s="22">
        <v>0</v>
      </c>
      <c r="Q2495" s="23">
        <v>0</v>
      </c>
      <c r="R2495" s="23">
        <v>0</v>
      </c>
      <c r="S2495" s="24">
        <v>0</v>
      </c>
      <c r="T2495" s="25">
        <v>0</v>
      </c>
      <c r="U2495" s="25">
        <v>0</v>
      </c>
      <c r="V2495" s="18">
        <v>2292</v>
      </c>
      <c r="W2495" s="19">
        <v>38662</v>
      </c>
      <c r="X2495" s="19">
        <v>34</v>
      </c>
    </row>
    <row r="2496" spans="1:24" x14ac:dyDescent="0.2">
      <c r="A2496" s="15">
        <v>2022</v>
      </c>
      <c r="B2496" s="16">
        <v>61823</v>
      </c>
      <c r="C2496" s="17" t="s">
        <v>1599</v>
      </c>
      <c r="D2496" s="15" t="s">
        <v>23</v>
      </c>
      <c r="E2496" s="17" t="s">
        <v>24</v>
      </c>
      <c r="F2496" s="15" t="s">
        <v>25</v>
      </c>
      <c r="G2496" s="17" t="s">
        <v>142</v>
      </c>
      <c r="H2496" s="17" t="s">
        <v>1438</v>
      </c>
      <c r="I2496" s="17" t="s">
        <v>492</v>
      </c>
      <c r="J2496" s="18">
        <v>0</v>
      </c>
      <c r="K2496" s="19">
        <v>0</v>
      </c>
      <c r="L2496" s="19">
        <v>0</v>
      </c>
      <c r="M2496" s="20">
        <v>397</v>
      </c>
      <c r="N2496" s="21">
        <v>1369</v>
      </c>
      <c r="O2496" s="21">
        <v>1</v>
      </c>
      <c r="P2496" s="22">
        <v>0</v>
      </c>
      <c r="Q2496" s="23">
        <v>0</v>
      </c>
      <c r="R2496" s="23">
        <v>0</v>
      </c>
      <c r="S2496" s="24">
        <v>0</v>
      </c>
      <c r="T2496" s="25">
        <v>0</v>
      </c>
      <c r="U2496" s="25">
        <v>0</v>
      </c>
      <c r="V2496" s="18">
        <v>397</v>
      </c>
      <c r="W2496" s="19">
        <v>1369</v>
      </c>
      <c r="X2496" s="19">
        <v>1</v>
      </c>
    </row>
    <row r="2497" spans="1:24" x14ac:dyDescent="0.2">
      <c r="A2497" s="15">
        <v>2022</v>
      </c>
      <c r="B2497" s="16">
        <v>61823</v>
      </c>
      <c r="C2497" s="17" t="s">
        <v>1599</v>
      </c>
      <c r="D2497" s="15" t="s">
        <v>23</v>
      </c>
      <c r="E2497" s="17" t="s">
        <v>24</v>
      </c>
      <c r="F2497" s="15" t="s">
        <v>25</v>
      </c>
      <c r="G2497" s="17" t="s">
        <v>203</v>
      </c>
      <c r="H2497" s="17" t="s">
        <v>1438</v>
      </c>
      <c r="I2497" s="17" t="s">
        <v>136</v>
      </c>
      <c r="J2497" s="18">
        <v>0</v>
      </c>
      <c r="K2497" s="19">
        <v>0</v>
      </c>
      <c r="L2497" s="19">
        <v>0</v>
      </c>
      <c r="M2497" s="20">
        <v>1748</v>
      </c>
      <c r="N2497" s="21">
        <v>28151</v>
      </c>
      <c r="O2497" s="21">
        <v>1</v>
      </c>
      <c r="P2497" s="22">
        <v>0</v>
      </c>
      <c r="Q2497" s="23">
        <v>0</v>
      </c>
      <c r="R2497" s="23">
        <v>0</v>
      </c>
      <c r="S2497" s="24">
        <v>0</v>
      </c>
      <c r="T2497" s="25">
        <v>0</v>
      </c>
      <c r="U2497" s="25">
        <v>0</v>
      </c>
      <c r="V2497" s="18">
        <v>1748</v>
      </c>
      <c r="W2497" s="19">
        <v>28151</v>
      </c>
      <c r="X2497" s="19">
        <v>1</v>
      </c>
    </row>
    <row r="2498" spans="1:24" x14ac:dyDescent="0.2">
      <c r="A2498" s="15">
        <v>2022</v>
      </c>
      <c r="B2498" s="16">
        <v>61823</v>
      </c>
      <c r="C2498" s="17" t="s">
        <v>1599</v>
      </c>
      <c r="D2498" s="15" t="s">
        <v>23</v>
      </c>
      <c r="E2498" s="17" t="s">
        <v>24</v>
      </c>
      <c r="F2498" s="15" t="s">
        <v>25</v>
      </c>
      <c r="G2498" s="17" t="s">
        <v>122</v>
      </c>
      <c r="H2498" s="17" t="s">
        <v>1438</v>
      </c>
      <c r="I2498" s="17" t="s">
        <v>32</v>
      </c>
      <c r="J2498" s="18">
        <v>0</v>
      </c>
      <c r="K2498" s="19">
        <v>0</v>
      </c>
      <c r="L2498" s="19">
        <v>0</v>
      </c>
      <c r="M2498" s="20">
        <v>778</v>
      </c>
      <c r="N2498" s="21">
        <v>20204</v>
      </c>
      <c r="O2498" s="21">
        <v>14</v>
      </c>
      <c r="P2498" s="22">
        <v>0</v>
      </c>
      <c r="Q2498" s="23">
        <v>0</v>
      </c>
      <c r="R2498" s="23">
        <v>0</v>
      </c>
      <c r="S2498" s="24">
        <v>0</v>
      </c>
      <c r="T2498" s="25">
        <v>0</v>
      </c>
      <c r="U2498" s="25">
        <v>0</v>
      </c>
      <c r="V2498" s="18">
        <v>778</v>
      </c>
      <c r="W2498" s="19">
        <v>20204</v>
      </c>
      <c r="X2498" s="19">
        <v>14</v>
      </c>
    </row>
    <row r="2499" spans="1:24" x14ac:dyDescent="0.2">
      <c r="A2499" s="15">
        <v>2022</v>
      </c>
      <c r="B2499" s="16">
        <v>61823</v>
      </c>
      <c r="C2499" s="17" t="s">
        <v>1599</v>
      </c>
      <c r="D2499" s="15" t="s">
        <v>23</v>
      </c>
      <c r="E2499" s="17" t="s">
        <v>24</v>
      </c>
      <c r="F2499" s="15" t="s">
        <v>25</v>
      </c>
      <c r="G2499" s="17" t="s">
        <v>44</v>
      </c>
      <c r="H2499" s="17" t="s">
        <v>1438</v>
      </c>
      <c r="I2499" s="17" t="s">
        <v>32</v>
      </c>
      <c r="J2499" s="18">
        <v>0</v>
      </c>
      <c r="K2499" s="19">
        <v>0</v>
      </c>
      <c r="L2499" s="19">
        <v>0</v>
      </c>
      <c r="M2499" s="20">
        <v>35</v>
      </c>
      <c r="N2499" s="21">
        <v>465</v>
      </c>
      <c r="O2499" s="21">
        <v>1</v>
      </c>
      <c r="P2499" s="22">
        <v>0</v>
      </c>
      <c r="Q2499" s="23">
        <v>0</v>
      </c>
      <c r="R2499" s="23">
        <v>0</v>
      </c>
      <c r="S2499" s="24">
        <v>0</v>
      </c>
      <c r="T2499" s="25">
        <v>0</v>
      </c>
      <c r="U2499" s="25">
        <v>0</v>
      </c>
      <c r="V2499" s="18">
        <v>35</v>
      </c>
      <c r="W2499" s="19">
        <v>465</v>
      </c>
      <c r="X2499" s="19">
        <v>1</v>
      </c>
    </row>
    <row r="2500" spans="1:24" x14ac:dyDescent="0.2">
      <c r="A2500" s="15">
        <v>2022</v>
      </c>
      <c r="B2500" s="16">
        <v>61855</v>
      </c>
      <c r="C2500" s="17" t="s">
        <v>1600</v>
      </c>
      <c r="D2500" s="15" t="s">
        <v>91</v>
      </c>
      <c r="E2500" s="17" t="s">
        <v>24</v>
      </c>
      <c r="F2500" s="15" t="s">
        <v>25</v>
      </c>
      <c r="G2500" s="17" t="s">
        <v>92</v>
      </c>
      <c r="H2500" s="17" t="s">
        <v>41</v>
      </c>
      <c r="I2500" s="17" t="s">
        <v>93</v>
      </c>
      <c r="J2500" s="18">
        <v>351740.5</v>
      </c>
      <c r="K2500" s="19">
        <v>2591318</v>
      </c>
      <c r="L2500" s="19">
        <v>160940</v>
      </c>
      <c r="M2500" s="20">
        <v>13454</v>
      </c>
      <c r="N2500" s="21">
        <v>123174</v>
      </c>
      <c r="O2500" s="21">
        <v>5866</v>
      </c>
      <c r="P2500" s="22">
        <v>0</v>
      </c>
      <c r="Q2500" s="23">
        <v>0</v>
      </c>
      <c r="R2500" s="23">
        <v>0</v>
      </c>
      <c r="S2500" s="24">
        <v>0</v>
      </c>
      <c r="T2500" s="25">
        <v>0</v>
      </c>
      <c r="U2500" s="25">
        <v>0</v>
      </c>
      <c r="V2500" s="18">
        <v>365194.5</v>
      </c>
      <c r="W2500" s="19">
        <v>2714492</v>
      </c>
      <c r="X2500" s="19">
        <v>166806</v>
      </c>
    </row>
    <row r="2501" spans="1:24" x14ac:dyDescent="0.2">
      <c r="A2501" s="15">
        <v>2022</v>
      </c>
      <c r="B2501" s="16">
        <v>61858</v>
      </c>
      <c r="C2501" s="17" t="s">
        <v>1601</v>
      </c>
      <c r="D2501" s="15" t="s">
        <v>39</v>
      </c>
      <c r="E2501" s="17" t="s">
        <v>40</v>
      </c>
      <c r="F2501" s="15" t="s">
        <v>25</v>
      </c>
      <c r="G2501" s="17" t="s">
        <v>57</v>
      </c>
      <c r="H2501" s="17" t="s">
        <v>1426</v>
      </c>
      <c r="I2501" s="17" t="s">
        <v>58</v>
      </c>
      <c r="J2501" s="18">
        <v>215409.9</v>
      </c>
      <c r="K2501" s="19">
        <v>1638449</v>
      </c>
      <c r="L2501" s="19">
        <v>328267</v>
      </c>
      <c r="M2501" s="20">
        <v>236322</v>
      </c>
      <c r="N2501" s="21">
        <v>1764058</v>
      </c>
      <c r="O2501" s="21">
        <v>27941</v>
      </c>
      <c r="P2501" s="22">
        <v>43350.3</v>
      </c>
      <c r="Q2501" s="23">
        <v>369265</v>
      </c>
      <c r="R2501" s="23">
        <v>41</v>
      </c>
      <c r="S2501" s="24">
        <v>1696.5</v>
      </c>
      <c r="T2501" s="25">
        <v>13768</v>
      </c>
      <c r="U2501" s="25">
        <v>1</v>
      </c>
      <c r="V2501" s="18">
        <v>496778.7</v>
      </c>
      <c r="W2501" s="19">
        <v>3785540</v>
      </c>
      <c r="X2501" s="19">
        <v>356250</v>
      </c>
    </row>
    <row r="2502" spans="1:24" x14ac:dyDescent="0.2">
      <c r="A2502" s="15">
        <v>2022</v>
      </c>
      <c r="B2502" s="16">
        <v>61920</v>
      </c>
      <c r="C2502" s="17" t="s">
        <v>1602</v>
      </c>
      <c r="D2502" s="15" t="s">
        <v>39</v>
      </c>
      <c r="E2502" s="17" t="s">
        <v>40</v>
      </c>
      <c r="F2502" s="15" t="s">
        <v>25</v>
      </c>
      <c r="G2502" s="17" t="s">
        <v>122</v>
      </c>
      <c r="H2502" s="17" t="s">
        <v>41</v>
      </c>
      <c r="I2502" s="17" t="s">
        <v>32</v>
      </c>
      <c r="J2502" s="18">
        <v>1056.5</v>
      </c>
      <c r="K2502" s="19">
        <v>3463</v>
      </c>
      <c r="L2502" s="19">
        <v>438</v>
      </c>
      <c r="M2502" s="20">
        <v>9425.6</v>
      </c>
      <c r="N2502" s="21">
        <v>30861</v>
      </c>
      <c r="O2502" s="21">
        <v>905</v>
      </c>
      <c r="P2502" s="22" t="s">
        <v>37</v>
      </c>
      <c r="Q2502" s="23" t="s">
        <v>37</v>
      </c>
      <c r="R2502" s="23" t="s">
        <v>37</v>
      </c>
      <c r="S2502" s="24" t="s">
        <v>37</v>
      </c>
      <c r="T2502" s="25" t="s">
        <v>37</v>
      </c>
      <c r="U2502" s="25" t="s">
        <v>37</v>
      </c>
      <c r="V2502" s="18">
        <v>10482.1</v>
      </c>
      <c r="W2502" s="19">
        <v>34324</v>
      </c>
      <c r="X2502" s="19">
        <v>1343</v>
      </c>
    </row>
    <row r="2503" spans="1:24" x14ac:dyDescent="0.2">
      <c r="A2503" s="15">
        <v>2022</v>
      </c>
      <c r="B2503" s="16">
        <v>61920</v>
      </c>
      <c r="C2503" s="17" t="s">
        <v>1602</v>
      </c>
      <c r="D2503" s="15" t="s">
        <v>39</v>
      </c>
      <c r="E2503" s="17" t="s">
        <v>40</v>
      </c>
      <c r="F2503" s="15" t="s">
        <v>25</v>
      </c>
      <c r="G2503" s="17" t="s">
        <v>42</v>
      </c>
      <c r="H2503" s="17" t="s">
        <v>41</v>
      </c>
      <c r="I2503" s="17" t="s">
        <v>43</v>
      </c>
      <c r="J2503" s="18">
        <v>1234</v>
      </c>
      <c r="K2503" s="19">
        <v>3938</v>
      </c>
      <c r="L2503" s="19">
        <v>734</v>
      </c>
      <c r="M2503" s="20">
        <v>11072.1</v>
      </c>
      <c r="N2503" s="21">
        <v>35123</v>
      </c>
      <c r="O2503" s="21">
        <v>1717</v>
      </c>
      <c r="P2503" s="22" t="s">
        <v>37</v>
      </c>
      <c r="Q2503" s="23" t="s">
        <v>37</v>
      </c>
      <c r="R2503" s="23" t="s">
        <v>37</v>
      </c>
      <c r="S2503" s="24" t="s">
        <v>37</v>
      </c>
      <c r="T2503" s="25" t="s">
        <v>37</v>
      </c>
      <c r="U2503" s="25" t="s">
        <v>37</v>
      </c>
      <c r="V2503" s="18">
        <v>12306.1</v>
      </c>
      <c r="W2503" s="19">
        <v>39061</v>
      </c>
      <c r="X2503" s="19">
        <v>2451</v>
      </c>
    </row>
    <row r="2504" spans="1:24" x14ac:dyDescent="0.2">
      <c r="A2504" s="15">
        <v>2022</v>
      </c>
      <c r="B2504" s="16">
        <v>61920</v>
      </c>
      <c r="C2504" s="17" t="s">
        <v>1602</v>
      </c>
      <c r="D2504" s="15" t="s">
        <v>39</v>
      </c>
      <c r="E2504" s="17" t="s">
        <v>40</v>
      </c>
      <c r="F2504" s="15" t="s">
        <v>25</v>
      </c>
      <c r="G2504" s="17" t="s">
        <v>161</v>
      </c>
      <c r="H2504" s="17" t="s">
        <v>41</v>
      </c>
      <c r="I2504" s="17" t="s">
        <v>32</v>
      </c>
      <c r="J2504" s="18">
        <v>71.5</v>
      </c>
      <c r="K2504" s="19">
        <v>367</v>
      </c>
      <c r="L2504" s="19">
        <v>44</v>
      </c>
      <c r="M2504" s="20">
        <v>3.6</v>
      </c>
      <c r="N2504" s="21">
        <v>17</v>
      </c>
      <c r="O2504" s="21">
        <v>1</v>
      </c>
      <c r="P2504" s="22" t="s">
        <v>37</v>
      </c>
      <c r="Q2504" s="23" t="s">
        <v>37</v>
      </c>
      <c r="R2504" s="23" t="s">
        <v>37</v>
      </c>
      <c r="S2504" s="24" t="s">
        <v>37</v>
      </c>
      <c r="T2504" s="25" t="s">
        <v>37</v>
      </c>
      <c r="U2504" s="25" t="s">
        <v>37</v>
      </c>
      <c r="V2504" s="18">
        <v>75.099999999999994</v>
      </c>
      <c r="W2504" s="19">
        <v>384</v>
      </c>
      <c r="X2504" s="19">
        <v>45</v>
      </c>
    </row>
    <row r="2505" spans="1:24" x14ac:dyDescent="0.2">
      <c r="A2505" s="15">
        <v>2022</v>
      </c>
      <c r="B2505" s="16">
        <v>61920</v>
      </c>
      <c r="C2505" s="17" t="s">
        <v>1602</v>
      </c>
      <c r="D2505" s="15" t="s">
        <v>39</v>
      </c>
      <c r="E2505" s="17" t="s">
        <v>40</v>
      </c>
      <c r="F2505" s="15" t="s">
        <v>25</v>
      </c>
      <c r="G2505" s="17" t="s">
        <v>44</v>
      </c>
      <c r="H2505" s="17" t="s">
        <v>41</v>
      </c>
      <c r="I2505" s="17" t="s">
        <v>32</v>
      </c>
      <c r="J2505" s="18">
        <v>948</v>
      </c>
      <c r="K2505" s="19">
        <v>4216</v>
      </c>
      <c r="L2505" s="19">
        <v>486</v>
      </c>
      <c r="M2505" s="20">
        <v>904.3</v>
      </c>
      <c r="N2505" s="21">
        <v>3671</v>
      </c>
      <c r="O2505" s="21">
        <v>65</v>
      </c>
      <c r="P2505" s="22" t="s">
        <v>37</v>
      </c>
      <c r="Q2505" s="23" t="s">
        <v>37</v>
      </c>
      <c r="R2505" s="23" t="s">
        <v>37</v>
      </c>
      <c r="S2505" s="24" t="s">
        <v>37</v>
      </c>
      <c r="T2505" s="25" t="s">
        <v>37</v>
      </c>
      <c r="U2505" s="25" t="s">
        <v>37</v>
      </c>
      <c r="V2505" s="18">
        <v>1852.3</v>
      </c>
      <c r="W2505" s="19">
        <v>7887</v>
      </c>
      <c r="X2505" s="19">
        <v>551</v>
      </c>
    </row>
    <row r="2506" spans="1:24" x14ac:dyDescent="0.2">
      <c r="A2506" s="15">
        <v>2022</v>
      </c>
      <c r="B2506" s="16">
        <v>61922</v>
      </c>
      <c r="C2506" s="17" t="s">
        <v>1603</v>
      </c>
      <c r="D2506" s="15" t="s">
        <v>39</v>
      </c>
      <c r="E2506" s="17" t="s">
        <v>40</v>
      </c>
      <c r="F2506" s="15" t="s">
        <v>25</v>
      </c>
      <c r="G2506" s="17" t="s">
        <v>124</v>
      </c>
      <c r="H2506" s="17" t="s">
        <v>41</v>
      </c>
      <c r="I2506" s="17" t="s">
        <v>32</v>
      </c>
      <c r="J2506" s="18">
        <v>3010</v>
      </c>
      <c r="K2506" s="19">
        <v>15376</v>
      </c>
      <c r="L2506" s="19">
        <v>2443</v>
      </c>
      <c r="M2506" s="20">
        <v>439</v>
      </c>
      <c r="N2506" s="21">
        <v>2207</v>
      </c>
      <c r="O2506" s="21">
        <v>277</v>
      </c>
      <c r="P2506" s="22" t="s">
        <v>37</v>
      </c>
      <c r="Q2506" s="23" t="s">
        <v>37</v>
      </c>
      <c r="R2506" s="23" t="s">
        <v>37</v>
      </c>
      <c r="S2506" s="24" t="s">
        <v>37</v>
      </c>
      <c r="T2506" s="25" t="s">
        <v>37</v>
      </c>
      <c r="U2506" s="25" t="s">
        <v>37</v>
      </c>
      <c r="V2506" s="18">
        <v>3449</v>
      </c>
      <c r="W2506" s="19">
        <v>17583</v>
      </c>
      <c r="X2506" s="19">
        <v>2720</v>
      </c>
    </row>
    <row r="2507" spans="1:24" x14ac:dyDescent="0.2">
      <c r="A2507" s="15">
        <v>2022</v>
      </c>
      <c r="B2507" s="16">
        <v>61922</v>
      </c>
      <c r="C2507" s="17" t="s">
        <v>1603</v>
      </c>
      <c r="D2507" s="15" t="s">
        <v>39</v>
      </c>
      <c r="E2507" s="17" t="s">
        <v>40</v>
      </c>
      <c r="F2507" s="15" t="s">
        <v>25</v>
      </c>
      <c r="G2507" s="17" t="s">
        <v>122</v>
      </c>
      <c r="H2507" s="17" t="s">
        <v>41</v>
      </c>
      <c r="I2507" s="17" t="s">
        <v>32</v>
      </c>
      <c r="J2507" s="18">
        <v>5707</v>
      </c>
      <c r="K2507" s="19">
        <v>18544</v>
      </c>
      <c r="L2507" s="19">
        <v>2591</v>
      </c>
      <c r="M2507" s="20">
        <v>4823</v>
      </c>
      <c r="N2507" s="21">
        <v>16206</v>
      </c>
      <c r="O2507" s="21">
        <v>357</v>
      </c>
      <c r="P2507" s="22" t="s">
        <v>37</v>
      </c>
      <c r="Q2507" s="23" t="s">
        <v>37</v>
      </c>
      <c r="R2507" s="23" t="s">
        <v>37</v>
      </c>
      <c r="S2507" s="24" t="s">
        <v>37</v>
      </c>
      <c r="T2507" s="25" t="s">
        <v>37</v>
      </c>
      <c r="U2507" s="25" t="s">
        <v>37</v>
      </c>
      <c r="V2507" s="18">
        <v>10530</v>
      </c>
      <c r="W2507" s="19">
        <v>34750</v>
      </c>
      <c r="X2507" s="19">
        <v>2948</v>
      </c>
    </row>
    <row r="2508" spans="1:24" x14ac:dyDescent="0.2">
      <c r="A2508" s="15">
        <v>2022</v>
      </c>
      <c r="B2508" s="16">
        <v>61922</v>
      </c>
      <c r="C2508" s="17" t="s">
        <v>1603</v>
      </c>
      <c r="D2508" s="15" t="s">
        <v>39</v>
      </c>
      <c r="E2508" s="17" t="s">
        <v>40</v>
      </c>
      <c r="F2508" s="15" t="s">
        <v>25</v>
      </c>
      <c r="G2508" s="17" t="s">
        <v>42</v>
      </c>
      <c r="H2508" s="17" t="s">
        <v>41</v>
      </c>
      <c r="I2508" s="17" t="s">
        <v>43</v>
      </c>
      <c r="J2508" s="18">
        <v>7004</v>
      </c>
      <c r="K2508" s="19">
        <v>24079</v>
      </c>
      <c r="L2508" s="19">
        <v>4917</v>
      </c>
      <c r="M2508" s="20">
        <v>6418</v>
      </c>
      <c r="N2508" s="21">
        <v>23447</v>
      </c>
      <c r="O2508" s="21">
        <v>306</v>
      </c>
      <c r="P2508" s="22" t="s">
        <v>37</v>
      </c>
      <c r="Q2508" s="23" t="s">
        <v>37</v>
      </c>
      <c r="R2508" s="23" t="s">
        <v>37</v>
      </c>
      <c r="S2508" s="24" t="s">
        <v>37</v>
      </c>
      <c r="T2508" s="25" t="s">
        <v>37</v>
      </c>
      <c r="U2508" s="25" t="s">
        <v>37</v>
      </c>
      <c r="V2508" s="18">
        <v>13422</v>
      </c>
      <c r="W2508" s="19">
        <v>47526</v>
      </c>
      <c r="X2508" s="19">
        <v>5223</v>
      </c>
    </row>
    <row r="2509" spans="1:24" x14ac:dyDescent="0.2">
      <c r="A2509" s="15">
        <v>2022</v>
      </c>
      <c r="B2509" s="16">
        <v>61922</v>
      </c>
      <c r="C2509" s="17" t="s">
        <v>1603</v>
      </c>
      <c r="D2509" s="15" t="s">
        <v>39</v>
      </c>
      <c r="E2509" s="17" t="s">
        <v>40</v>
      </c>
      <c r="F2509" s="15" t="s">
        <v>25</v>
      </c>
      <c r="G2509" s="17" t="s">
        <v>161</v>
      </c>
      <c r="H2509" s="17" t="s">
        <v>41</v>
      </c>
      <c r="I2509" s="17" t="s">
        <v>32</v>
      </c>
      <c r="J2509" s="18">
        <v>893</v>
      </c>
      <c r="K2509" s="19">
        <v>4472</v>
      </c>
      <c r="L2509" s="19">
        <v>469</v>
      </c>
      <c r="M2509" s="20">
        <v>81</v>
      </c>
      <c r="N2509" s="21">
        <v>401</v>
      </c>
      <c r="O2509" s="21">
        <v>22</v>
      </c>
      <c r="P2509" s="22" t="s">
        <v>37</v>
      </c>
      <c r="Q2509" s="23" t="s">
        <v>37</v>
      </c>
      <c r="R2509" s="23" t="s">
        <v>37</v>
      </c>
      <c r="S2509" s="24" t="s">
        <v>37</v>
      </c>
      <c r="T2509" s="25" t="s">
        <v>37</v>
      </c>
      <c r="U2509" s="25" t="s">
        <v>37</v>
      </c>
      <c r="V2509" s="18">
        <v>974</v>
      </c>
      <c r="W2509" s="19">
        <v>4873</v>
      </c>
      <c r="X2509" s="19">
        <v>491</v>
      </c>
    </row>
    <row r="2510" spans="1:24" x14ac:dyDescent="0.2">
      <c r="A2510" s="15">
        <v>2022</v>
      </c>
      <c r="B2510" s="16">
        <v>61922</v>
      </c>
      <c r="C2510" s="17" t="s">
        <v>1603</v>
      </c>
      <c r="D2510" s="15" t="s">
        <v>39</v>
      </c>
      <c r="E2510" s="17" t="s">
        <v>40</v>
      </c>
      <c r="F2510" s="15" t="s">
        <v>25</v>
      </c>
      <c r="G2510" s="17" t="s">
        <v>44</v>
      </c>
      <c r="H2510" s="17" t="s">
        <v>41</v>
      </c>
      <c r="I2510" s="17" t="s">
        <v>32</v>
      </c>
      <c r="J2510" s="18">
        <v>13785</v>
      </c>
      <c r="K2510" s="19">
        <v>58743</v>
      </c>
      <c r="L2510" s="19">
        <v>6993</v>
      </c>
      <c r="M2510" s="20">
        <v>2478</v>
      </c>
      <c r="N2510" s="21">
        <v>9940</v>
      </c>
      <c r="O2510" s="21">
        <v>243</v>
      </c>
      <c r="P2510" s="22" t="s">
        <v>37</v>
      </c>
      <c r="Q2510" s="23" t="s">
        <v>37</v>
      </c>
      <c r="R2510" s="23" t="s">
        <v>37</v>
      </c>
      <c r="S2510" s="24" t="s">
        <v>37</v>
      </c>
      <c r="T2510" s="25" t="s">
        <v>37</v>
      </c>
      <c r="U2510" s="25" t="s">
        <v>37</v>
      </c>
      <c r="V2510" s="18">
        <v>16263</v>
      </c>
      <c r="W2510" s="19">
        <v>68683</v>
      </c>
      <c r="X2510" s="19">
        <v>7236</v>
      </c>
    </row>
    <row r="2511" spans="1:24" x14ac:dyDescent="0.2">
      <c r="A2511" s="15">
        <v>2022</v>
      </c>
      <c r="B2511" s="16">
        <v>61972</v>
      </c>
      <c r="C2511" s="17" t="s">
        <v>1604</v>
      </c>
      <c r="D2511" s="15" t="s">
        <v>39</v>
      </c>
      <c r="E2511" s="17" t="s">
        <v>40</v>
      </c>
      <c r="F2511" s="15" t="s">
        <v>25</v>
      </c>
      <c r="G2511" s="17" t="s">
        <v>510</v>
      </c>
      <c r="H2511" s="17" t="s">
        <v>41</v>
      </c>
      <c r="I2511" s="17" t="s">
        <v>32</v>
      </c>
      <c r="J2511" s="18">
        <v>2221</v>
      </c>
      <c r="K2511" s="19">
        <v>8532</v>
      </c>
      <c r="L2511" s="19">
        <v>1446</v>
      </c>
      <c r="M2511" s="20">
        <v>309</v>
      </c>
      <c r="N2511" s="21">
        <v>1173</v>
      </c>
      <c r="O2511" s="21">
        <v>142</v>
      </c>
      <c r="P2511" s="22" t="s">
        <v>37</v>
      </c>
      <c r="Q2511" s="23" t="s">
        <v>37</v>
      </c>
      <c r="R2511" s="23" t="s">
        <v>37</v>
      </c>
      <c r="S2511" s="24" t="s">
        <v>37</v>
      </c>
      <c r="T2511" s="25" t="s">
        <v>37</v>
      </c>
      <c r="U2511" s="25" t="s">
        <v>37</v>
      </c>
      <c r="V2511" s="18">
        <v>2530</v>
      </c>
      <c r="W2511" s="19">
        <v>9705</v>
      </c>
      <c r="X2511" s="19">
        <v>1588</v>
      </c>
    </row>
    <row r="2512" spans="1:24" x14ac:dyDescent="0.2">
      <c r="A2512" s="15">
        <v>2022</v>
      </c>
      <c r="B2512" s="16">
        <v>61972</v>
      </c>
      <c r="C2512" s="17" t="s">
        <v>1604</v>
      </c>
      <c r="D2512" s="15" t="s">
        <v>39</v>
      </c>
      <c r="E2512" s="17" t="s">
        <v>40</v>
      </c>
      <c r="F2512" s="15" t="s">
        <v>25</v>
      </c>
      <c r="G2512" s="17" t="s">
        <v>30</v>
      </c>
      <c r="H2512" s="17" t="s">
        <v>41</v>
      </c>
      <c r="I2512" s="17" t="s">
        <v>32</v>
      </c>
      <c r="J2512" s="18">
        <v>979</v>
      </c>
      <c r="K2512" s="19">
        <v>3941</v>
      </c>
      <c r="L2512" s="19">
        <v>861</v>
      </c>
      <c r="M2512" s="20" t="s">
        <v>37</v>
      </c>
      <c r="N2512" s="21" t="s">
        <v>37</v>
      </c>
      <c r="O2512" s="21" t="s">
        <v>37</v>
      </c>
      <c r="P2512" s="22" t="s">
        <v>37</v>
      </c>
      <c r="Q2512" s="23" t="s">
        <v>37</v>
      </c>
      <c r="R2512" s="23" t="s">
        <v>37</v>
      </c>
      <c r="S2512" s="24" t="s">
        <v>37</v>
      </c>
      <c r="T2512" s="25" t="s">
        <v>37</v>
      </c>
      <c r="U2512" s="25" t="s">
        <v>37</v>
      </c>
      <c r="V2512" s="18">
        <v>979</v>
      </c>
      <c r="W2512" s="19">
        <v>3941</v>
      </c>
      <c r="X2512" s="19">
        <v>861</v>
      </c>
    </row>
    <row r="2513" spans="1:24" x14ac:dyDescent="0.2">
      <c r="A2513" s="15">
        <v>2022</v>
      </c>
      <c r="B2513" s="16">
        <v>61972</v>
      </c>
      <c r="C2513" s="17" t="s">
        <v>1604</v>
      </c>
      <c r="D2513" s="15" t="s">
        <v>39</v>
      </c>
      <c r="E2513" s="17" t="s">
        <v>40</v>
      </c>
      <c r="F2513" s="15" t="s">
        <v>25</v>
      </c>
      <c r="G2513" s="17" t="s">
        <v>122</v>
      </c>
      <c r="H2513" s="17" t="s">
        <v>41</v>
      </c>
      <c r="I2513" s="17" t="s">
        <v>32</v>
      </c>
      <c r="J2513" s="18">
        <v>3438</v>
      </c>
      <c r="K2513" s="19">
        <v>9918</v>
      </c>
      <c r="L2513" s="19">
        <v>1724</v>
      </c>
      <c r="M2513" s="20">
        <v>225</v>
      </c>
      <c r="N2513" s="21">
        <v>678</v>
      </c>
      <c r="O2513" s="21">
        <v>83</v>
      </c>
      <c r="P2513" s="22" t="s">
        <v>37</v>
      </c>
      <c r="Q2513" s="23" t="s">
        <v>37</v>
      </c>
      <c r="R2513" s="23" t="s">
        <v>37</v>
      </c>
      <c r="S2513" s="24" t="s">
        <v>37</v>
      </c>
      <c r="T2513" s="25" t="s">
        <v>37</v>
      </c>
      <c r="U2513" s="25" t="s">
        <v>37</v>
      </c>
      <c r="V2513" s="18">
        <v>3663</v>
      </c>
      <c r="W2513" s="19">
        <v>10596</v>
      </c>
      <c r="X2513" s="19">
        <v>1807</v>
      </c>
    </row>
    <row r="2514" spans="1:24" x14ac:dyDescent="0.2">
      <c r="A2514" s="15">
        <v>2022</v>
      </c>
      <c r="B2514" s="16">
        <v>61972</v>
      </c>
      <c r="C2514" s="17" t="s">
        <v>1604</v>
      </c>
      <c r="D2514" s="15" t="s">
        <v>39</v>
      </c>
      <c r="E2514" s="17" t="s">
        <v>40</v>
      </c>
      <c r="F2514" s="15" t="s">
        <v>25</v>
      </c>
      <c r="G2514" s="17" t="s">
        <v>42</v>
      </c>
      <c r="H2514" s="17" t="s">
        <v>41</v>
      </c>
      <c r="I2514" s="17" t="s">
        <v>43</v>
      </c>
      <c r="J2514" s="18">
        <v>4363</v>
      </c>
      <c r="K2514" s="19">
        <v>18449</v>
      </c>
      <c r="L2514" s="19">
        <v>3577</v>
      </c>
      <c r="M2514" s="20">
        <v>0.4</v>
      </c>
      <c r="N2514" s="21">
        <v>1</v>
      </c>
      <c r="O2514" s="21">
        <v>1</v>
      </c>
      <c r="P2514" s="22" t="s">
        <v>37</v>
      </c>
      <c r="Q2514" s="23" t="s">
        <v>37</v>
      </c>
      <c r="R2514" s="23" t="s">
        <v>37</v>
      </c>
      <c r="S2514" s="24" t="s">
        <v>37</v>
      </c>
      <c r="T2514" s="25" t="s">
        <v>37</v>
      </c>
      <c r="U2514" s="25" t="s">
        <v>37</v>
      </c>
      <c r="V2514" s="18">
        <v>4363.3999999999996</v>
      </c>
      <c r="W2514" s="19">
        <v>18450</v>
      </c>
      <c r="X2514" s="19">
        <v>3578</v>
      </c>
    </row>
    <row r="2515" spans="1:24" x14ac:dyDescent="0.2">
      <c r="A2515" s="15">
        <v>2022</v>
      </c>
      <c r="B2515" s="16">
        <v>61972</v>
      </c>
      <c r="C2515" s="17" t="s">
        <v>1604</v>
      </c>
      <c r="D2515" s="15" t="s">
        <v>39</v>
      </c>
      <c r="E2515" s="17" t="s">
        <v>40</v>
      </c>
      <c r="F2515" s="15" t="s">
        <v>25</v>
      </c>
      <c r="G2515" s="17" t="s">
        <v>161</v>
      </c>
      <c r="H2515" s="17" t="s">
        <v>41</v>
      </c>
      <c r="I2515" s="17" t="s">
        <v>32</v>
      </c>
      <c r="J2515" s="18">
        <v>1165</v>
      </c>
      <c r="K2515" s="19">
        <v>6459</v>
      </c>
      <c r="L2515" s="19">
        <v>701</v>
      </c>
      <c r="M2515" s="20">
        <v>91</v>
      </c>
      <c r="N2515" s="21">
        <v>444</v>
      </c>
      <c r="O2515" s="21">
        <v>48</v>
      </c>
      <c r="P2515" s="22" t="s">
        <v>37</v>
      </c>
      <c r="Q2515" s="23" t="s">
        <v>37</v>
      </c>
      <c r="R2515" s="23" t="s">
        <v>37</v>
      </c>
      <c r="S2515" s="24" t="s">
        <v>37</v>
      </c>
      <c r="T2515" s="25" t="s">
        <v>37</v>
      </c>
      <c r="U2515" s="25" t="s">
        <v>37</v>
      </c>
      <c r="V2515" s="18">
        <v>1256</v>
      </c>
      <c r="W2515" s="19">
        <v>6903</v>
      </c>
      <c r="X2515" s="19">
        <v>749</v>
      </c>
    </row>
    <row r="2516" spans="1:24" x14ac:dyDescent="0.2">
      <c r="A2516" s="15">
        <v>2022</v>
      </c>
      <c r="B2516" s="16">
        <v>62094</v>
      </c>
      <c r="C2516" s="17" t="s">
        <v>1605</v>
      </c>
      <c r="D2516" s="15" t="s">
        <v>39</v>
      </c>
      <c r="E2516" s="17" t="s">
        <v>40</v>
      </c>
      <c r="F2516" s="15" t="s">
        <v>25</v>
      </c>
      <c r="G2516" s="17" t="s">
        <v>124</v>
      </c>
      <c r="H2516" s="17" t="s">
        <v>41</v>
      </c>
      <c r="I2516" s="17" t="s">
        <v>36</v>
      </c>
      <c r="J2516" s="18">
        <v>426</v>
      </c>
      <c r="K2516" s="19">
        <v>4960</v>
      </c>
      <c r="L2516" s="19">
        <v>584</v>
      </c>
      <c r="M2516" s="20">
        <v>4460</v>
      </c>
      <c r="N2516" s="21">
        <v>49838</v>
      </c>
      <c r="O2516" s="21">
        <v>715</v>
      </c>
      <c r="P2516" s="22">
        <v>0</v>
      </c>
      <c r="Q2516" s="23">
        <v>0</v>
      </c>
      <c r="R2516" s="23">
        <v>0</v>
      </c>
      <c r="S2516" s="24">
        <v>0</v>
      </c>
      <c r="T2516" s="25">
        <v>0</v>
      </c>
      <c r="U2516" s="25">
        <v>0</v>
      </c>
      <c r="V2516" s="18">
        <v>4886</v>
      </c>
      <c r="W2516" s="19">
        <v>54798</v>
      </c>
      <c r="X2516" s="19">
        <v>1299</v>
      </c>
    </row>
    <row r="2517" spans="1:24" x14ac:dyDescent="0.2">
      <c r="A2517" s="15">
        <v>2022</v>
      </c>
      <c r="B2517" s="16">
        <v>62117</v>
      </c>
      <c r="C2517" s="17" t="s">
        <v>1606</v>
      </c>
      <c r="D2517" s="15" t="s">
        <v>91</v>
      </c>
      <c r="E2517" s="17" t="s">
        <v>24</v>
      </c>
      <c r="F2517" s="15" t="s">
        <v>25</v>
      </c>
      <c r="G2517" s="17" t="s">
        <v>92</v>
      </c>
      <c r="H2517" s="17" t="s">
        <v>41</v>
      </c>
      <c r="I2517" s="17" t="s">
        <v>93</v>
      </c>
      <c r="J2517" s="18">
        <v>0</v>
      </c>
      <c r="K2517" s="19">
        <v>0</v>
      </c>
      <c r="L2517" s="19">
        <v>0</v>
      </c>
      <c r="M2517" s="20">
        <v>6513</v>
      </c>
      <c r="N2517" s="21">
        <v>56839</v>
      </c>
      <c r="O2517" s="21">
        <v>1114</v>
      </c>
      <c r="P2517" s="22" t="s">
        <v>37</v>
      </c>
      <c r="Q2517" s="23" t="s">
        <v>37</v>
      </c>
      <c r="R2517" s="23" t="s">
        <v>37</v>
      </c>
      <c r="S2517" s="24" t="s">
        <v>37</v>
      </c>
      <c r="T2517" s="25" t="s">
        <v>37</v>
      </c>
      <c r="U2517" s="25" t="s">
        <v>37</v>
      </c>
      <c r="V2517" s="18">
        <v>6513</v>
      </c>
      <c r="W2517" s="19">
        <v>56839</v>
      </c>
      <c r="X2517" s="19">
        <v>1114</v>
      </c>
    </row>
    <row r="2518" spans="1:24" x14ac:dyDescent="0.2">
      <c r="A2518" s="15">
        <v>2022</v>
      </c>
      <c r="B2518" s="16">
        <v>62148</v>
      </c>
      <c r="C2518" s="17" t="s">
        <v>1607</v>
      </c>
      <c r="D2518" s="15" t="s">
        <v>39</v>
      </c>
      <c r="E2518" s="17" t="s">
        <v>40</v>
      </c>
      <c r="F2518" s="15" t="s">
        <v>25</v>
      </c>
      <c r="G2518" s="17" t="s">
        <v>161</v>
      </c>
      <c r="H2518" s="17" t="s">
        <v>41</v>
      </c>
      <c r="I2518" s="17" t="s">
        <v>32</v>
      </c>
      <c r="J2518" s="18">
        <v>1900.7</v>
      </c>
      <c r="K2518" s="19">
        <v>32746</v>
      </c>
      <c r="L2518" s="19">
        <v>2115</v>
      </c>
      <c r="M2518" s="20">
        <v>0</v>
      </c>
      <c r="N2518" s="21">
        <v>0</v>
      </c>
      <c r="O2518" s="21">
        <v>0</v>
      </c>
      <c r="P2518" s="22">
        <v>0</v>
      </c>
      <c r="Q2518" s="23">
        <v>0</v>
      </c>
      <c r="R2518" s="23">
        <v>0</v>
      </c>
      <c r="S2518" s="24">
        <v>0</v>
      </c>
      <c r="T2518" s="25">
        <v>0</v>
      </c>
      <c r="U2518" s="25">
        <v>0</v>
      </c>
      <c r="V2518" s="18">
        <v>1900.7</v>
      </c>
      <c r="W2518" s="19">
        <v>32746</v>
      </c>
      <c r="X2518" s="19">
        <v>2115</v>
      </c>
    </row>
    <row r="2519" spans="1:24" x14ac:dyDescent="0.2">
      <c r="A2519" s="15">
        <v>2022</v>
      </c>
      <c r="B2519" s="16">
        <v>62148</v>
      </c>
      <c r="C2519" s="17" t="s">
        <v>1607</v>
      </c>
      <c r="D2519" s="15" t="s">
        <v>39</v>
      </c>
      <c r="E2519" s="17" t="s">
        <v>40</v>
      </c>
      <c r="F2519" s="15" t="s">
        <v>25</v>
      </c>
      <c r="G2519" s="17" t="s">
        <v>44</v>
      </c>
      <c r="H2519" s="17" t="s">
        <v>41</v>
      </c>
      <c r="I2519" s="17" t="s">
        <v>32</v>
      </c>
      <c r="J2519" s="18">
        <v>4644.3</v>
      </c>
      <c r="K2519" s="19">
        <v>56481</v>
      </c>
      <c r="L2519" s="19">
        <v>4058</v>
      </c>
      <c r="M2519" s="20">
        <v>0.3</v>
      </c>
      <c r="N2519" s="21">
        <v>3</v>
      </c>
      <c r="O2519" s="21">
        <v>6</v>
      </c>
      <c r="P2519" s="22">
        <v>0</v>
      </c>
      <c r="Q2519" s="23">
        <v>0</v>
      </c>
      <c r="R2519" s="23">
        <v>0</v>
      </c>
      <c r="S2519" s="24">
        <v>0</v>
      </c>
      <c r="T2519" s="25">
        <v>0</v>
      </c>
      <c r="U2519" s="25">
        <v>0</v>
      </c>
      <c r="V2519" s="18">
        <v>4644.6000000000004</v>
      </c>
      <c r="W2519" s="19">
        <v>56484</v>
      </c>
      <c r="X2519" s="19">
        <v>4064</v>
      </c>
    </row>
    <row r="2520" spans="1:24" x14ac:dyDescent="0.2">
      <c r="A2520" s="15">
        <v>2022</v>
      </c>
      <c r="B2520" s="16">
        <v>62154</v>
      </c>
      <c r="C2520" s="17" t="s">
        <v>1608</v>
      </c>
      <c r="D2520" s="15" t="s">
        <v>39</v>
      </c>
      <c r="E2520" s="17" t="s">
        <v>40</v>
      </c>
      <c r="F2520" s="15" t="s">
        <v>25</v>
      </c>
      <c r="G2520" s="17" t="s">
        <v>30</v>
      </c>
      <c r="H2520" s="17" t="s">
        <v>41</v>
      </c>
      <c r="I2520" s="17" t="s">
        <v>32</v>
      </c>
      <c r="J2520" s="18">
        <v>4423</v>
      </c>
      <c r="K2520" s="19">
        <v>37062</v>
      </c>
      <c r="L2520" s="19">
        <v>3751</v>
      </c>
      <c r="M2520" s="20">
        <v>26</v>
      </c>
      <c r="N2520" s="21">
        <v>207</v>
      </c>
      <c r="O2520" s="21">
        <v>3</v>
      </c>
      <c r="P2520" s="22">
        <v>0</v>
      </c>
      <c r="Q2520" s="23">
        <v>0</v>
      </c>
      <c r="R2520" s="23">
        <v>0</v>
      </c>
      <c r="S2520" s="24">
        <v>0</v>
      </c>
      <c r="T2520" s="25">
        <v>0</v>
      </c>
      <c r="U2520" s="25">
        <v>0</v>
      </c>
      <c r="V2520" s="18">
        <v>4449</v>
      </c>
      <c r="W2520" s="19">
        <v>37269</v>
      </c>
      <c r="X2520" s="19">
        <v>3754</v>
      </c>
    </row>
    <row r="2521" spans="1:24" x14ac:dyDescent="0.2">
      <c r="A2521" s="15">
        <v>2022</v>
      </c>
      <c r="B2521" s="16">
        <v>62156</v>
      </c>
      <c r="C2521" s="17" t="s">
        <v>1609</v>
      </c>
      <c r="D2521" s="15" t="s">
        <v>39</v>
      </c>
      <c r="E2521" s="17" t="s">
        <v>40</v>
      </c>
      <c r="F2521" s="15" t="s">
        <v>25</v>
      </c>
      <c r="G2521" s="17" t="s">
        <v>122</v>
      </c>
      <c r="H2521" s="17" t="s">
        <v>41</v>
      </c>
      <c r="I2521" s="17" t="s">
        <v>32</v>
      </c>
      <c r="J2521" s="18">
        <v>616</v>
      </c>
      <c r="K2521" s="19">
        <v>2013</v>
      </c>
      <c r="L2521" s="19">
        <v>124</v>
      </c>
      <c r="M2521" s="20">
        <v>6162</v>
      </c>
      <c r="N2521" s="21">
        <v>21353</v>
      </c>
      <c r="O2521" s="21">
        <v>1072</v>
      </c>
      <c r="P2521" s="22">
        <v>0</v>
      </c>
      <c r="Q2521" s="23">
        <v>0</v>
      </c>
      <c r="R2521" s="23">
        <v>0</v>
      </c>
      <c r="S2521" s="24">
        <v>0</v>
      </c>
      <c r="T2521" s="25">
        <v>0</v>
      </c>
      <c r="U2521" s="25">
        <v>0</v>
      </c>
      <c r="V2521" s="18">
        <v>6778</v>
      </c>
      <c r="W2521" s="19">
        <v>23366</v>
      </c>
      <c r="X2521" s="19">
        <v>1196</v>
      </c>
    </row>
    <row r="2522" spans="1:24" x14ac:dyDescent="0.2">
      <c r="A2522" s="15">
        <v>2022</v>
      </c>
      <c r="B2522" s="16">
        <v>62156</v>
      </c>
      <c r="C2522" s="17" t="s">
        <v>1609</v>
      </c>
      <c r="D2522" s="15" t="s">
        <v>39</v>
      </c>
      <c r="E2522" s="17" t="s">
        <v>40</v>
      </c>
      <c r="F2522" s="15" t="s">
        <v>25</v>
      </c>
      <c r="G2522" s="17" t="s">
        <v>42</v>
      </c>
      <c r="H2522" s="17" t="s">
        <v>41</v>
      </c>
      <c r="I2522" s="17" t="s">
        <v>43</v>
      </c>
      <c r="J2522" s="18">
        <v>14</v>
      </c>
      <c r="K2522" s="19">
        <v>47</v>
      </c>
      <c r="L2522" s="19">
        <v>8</v>
      </c>
      <c r="M2522" s="20">
        <v>7319</v>
      </c>
      <c r="N2522" s="21">
        <v>24015</v>
      </c>
      <c r="O2522" s="21">
        <v>124</v>
      </c>
      <c r="P2522" s="22">
        <v>0</v>
      </c>
      <c r="Q2522" s="23">
        <v>0</v>
      </c>
      <c r="R2522" s="23">
        <v>0</v>
      </c>
      <c r="S2522" s="24">
        <v>0</v>
      </c>
      <c r="T2522" s="25">
        <v>0</v>
      </c>
      <c r="U2522" s="25">
        <v>0</v>
      </c>
      <c r="V2522" s="18">
        <v>7333</v>
      </c>
      <c r="W2522" s="19">
        <v>24062</v>
      </c>
      <c r="X2522" s="19">
        <v>132</v>
      </c>
    </row>
    <row r="2523" spans="1:24" x14ac:dyDescent="0.2">
      <c r="A2523" s="15">
        <v>2022</v>
      </c>
      <c r="B2523" s="16">
        <v>62156</v>
      </c>
      <c r="C2523" s="17" t="s">
        <v>1609</v>
      </c>
      <c r="D2523" s="15" t="s">
        <v>39</v>
      </c>
      <c r="E2523" s="17" t="s">
        <v>40</v>
      </c>
      <c r="F2523" s="15" t="s">
        <v>25</v>
      </c>
      <c r="G2523" s="17" t="s">
        <v>44</v>
      </c>
      <c r="H2523" s="17" t="s">
        <v>41</v>
      </c>
      <c r="I2523" s="17" t="s">
        <v>32</v>
      </c>
      <c r="J2523" s="18">
        <v>1</v>
      </c>
      <c r="K2523" s="19">
        <v>4</v>
      </c>
      <c r="L2523" s="19">
        <v>1</v>
      </c>
      <c r="M2523" s="20">
        <v>1820</v>
      </c>
      <c r="N2523" s="21">
        <v>7342</v>
      </c>
      <c r="O2523" s="21">
        <v>167</v>
      </c>
      <c r="P2523" s="22">
        <v>0</v>
      </c>
      <c r="Q2523" s="23">
        <v>0</v>
      </c>
      <c r="R2523" s="23">
        <v>0</v>
      </c>
      <c r="S2523" s="24">
        <v>0</v>
      </c>
      <c r="T2523" s="25">
        <v>0</v>
      </c>
      <c r="U2523" s="25">
        <v>0</v>
      </c>
      <c r="V2523" s="18">
        <v>1821</v>
      </c>
      <c r="W2523" s="19">
        <v>7346</v>
      </c>
      <c r="X2523" s="19">
        <v>168</v>
      </c>
    </row>
    <row r="2524" spans="1:24" x14ac:dyDescent="0.2">
      <c r="A2524" s="15">
        <v>2022</v>
      </c>
      <c r="B2524" s="16">
        <v>62790</v>
      </c>
      <c r="C2524" s="17" t="s">
        <v>1610</v>
      </c>
      <c r="D2524" s="15" t="s">
        <v>39</v>
      </c>
      <c r="E2524" s="17" t="s">
        <v>40</v>
      </c>
      <c r="F2524" s="15" t="s">
        <v>25</v>
      </c>
      <c r="G2524" s="17" t="s">
        <v>124</v>
      </c>
      <c r="H2524" s="17" t="s">
        <v>41</v>
      </c>
      <c r="I2524" s="17" t="s">
        <v>32</v>
      </c>
      <c r="J2524" s="18">
        <v>0</v>
      </c>
      <c r="K2524" s="19">
        <v>0</v>
      </c>
      <c r="L2524" s="19">
        <v>0</v>
      </c>
      <c r="M2524" s="20">
        <v>5272</v>
      </c>
      <c r="N2524" s="21">
        <v>91229</v>
      </c>
      <c r="O2524" s="21">
        <v>256</v>
      </c>
      <c r="P2524" s="22">
        <v>0</v>
      </c>
      <c r="Q2524" s="23">
        <v>0</v>
      </c>
      <c r="R2524" s="23">
        <v>0</v>
      </c>
      <c r="S2524" s="24">
        <v>0</v>
      </c>
      <c r="T2524" s="25">
        <v>0</v>
      </c>
      <c r="U2524" s="25">
        <v>0</v>
      </c>
      <c r="V2524" s="18">
        <v>5272</v>
      </c>
      <c r="W2524" s="19">
        <v>91229</v>
      </c>
      <c r="X2524" s="19">
        <v>256</v>
      </c>
    </row>
    <row r="2525" spans="1:24" x14ac:dyDescent="0.2">
      <c r="A2525" s="15">
        <v>2022</v>
      </c>
      <c r="B2525" s="16">
        <v>62790</v>
      </c>
      <c r="C2525" s="17" t="s">
        <v>1610</v>
      </c>
      <c r="D2525" s="15" t="s">
        <v>39</v>
      </c>
      <c r="E2525" s="17" t="s">
        <v>40</v>
      </c>
      <c r="F2525" s="15" t="s">
        <v>25</v>
      </c>
      <c r="G2525" s="17" t="s">
        <v>161</v>
      </c>
      <c r="H2525" s="17" t="s">
        <v>41</v>
      </c>
      <c r="I2525" s="17" t="s">
        <v>32</v>
      </c>
      <c r="J2525" s="18">
        <v>2</v>
      </c>
      <c r="K2525" s="19">
        <v>24</v>
      </c>
      <c r="L2525" s="19">
        <v>1</v>
      </c>
      <c r="M2525" s="20">
        <v>4361</v>
      </c>
      <c r="N2525" s="21">
        <v>74610</v>
      </c>
      <c r="O2525" s="21">
        <v>337</v>
      </c>
      <c r="P2525" s="22">
        <v>0</v>
      </c>
      <c r="Q2525" s="23">
        <v>0</v>
      </c>
      <c r="R2525" s="23">
        <v>0</v>
      </c>
      <c r="S2525" s="24">
        <v>0</v>
      </c>
      <c r="T2525" s="25">
        <v>0</v>
      </c>
      <c r="U2525" s="25">
        <v>0</v>
      </c>
      <c r="V2525" s="18">
        <v>4363</v>
      </c>
      <c r="W2525" s="19">
        <v>74634</v>
      </c>
      <c r="X2525" s="19">
        <v>338</v>
      </c>
    </row>
    <row r="2526" spans="1:24" x14ac:dyDescent="0.2">
      <c r="A2526" s="15">
        <v>2022</v>
      </c>
      <c r="B2526" s="16">
        <v>62790</v>
      </c>
      <c r="C2526" s="17" t="s">
        <v>1610</v>
      </c>
      <c r="D2526" s="15" t="s">
        <v>39</v>
      </c>
      <c r="E2526" s="17" t="s">
        <v>40</v>
      </c>
      <c r="F2526" s="15" t="s">
        <v>25</v>
      </c>
      <c r="G2526" s="17" t="s">
        <v>44</v>
      </c>
      <c r="H2526" s="17" t="s">
        <v>41</v>
      </c>
      <c r="I2526" s="17" t="s">
        <v>32</v>
      </c>
      <c r="J2526" s="18">
        <v>9</v>
      </c>
      <c r="K2526" s="19">
        <v>118</v>
      </c>
      <c r="L2526" s="19">
        <v>24</v>
      </c>
      <c r="M2526" s="20">
        <v>311</v>
      </c>
      <c r="N2526" s="21">
        <v>4953</v>
      </c>
      <c r="O2526" s="21">
        <v>47</v>
      </c>
      <c r="P2526" s="22">
        <v>0</v>
      </c>
      <c r="Q2526" s="23">
        <v>0</v>
      </c>
      <c r="R2526" s="23">
        <v>0</v>
      </c>
      <c r="S2526" s="24">
        <v>0</v>
      </c>
      <c r="T2526" s="25">
        <v>0</v>
      </c>
      <c r="U2526" s="25">
        <v>0</v>
      </c>
      <c r="V2526" s="18">
        <v>320</v>
      </c>
      <c r="W2526" s="19">
        <v>5071</v>
      </c>
      <c r="X2526" s="19">
        <v>71</v>
      </c>
    </row>
    <row r="2527" spans="1:24" x14ac:dyDescent="0.2">
      <c r="A2527" s="15">
        <v>2022</v>
      </c>
      <c r="B2527" s="16">
        <v>62862</v>
      </c>
      <c r="C2527" s="17" t="s">
        <v>1611</v>
      </c>
      <c r="D2527" s="15" t="s">
        <v>91</v>
      </c>
      <c r="E2527" s="17" t="s">
        <v>24</v>
      </c>
      <c r="F2527" s="15" t="s">
        <v>25</v>
      </c>
      <c r="G2527" s="17" t="s">
        <v>92</v>
      </c>
      <c r="H2527" s="17" t="s">
        <v>41</v>
      </c>
      <c r="I2527" s="17" t="s">
        <v>93</v>
      </c>
      <c r="J2527" s="18">
        <v>56906</v>
      </c>
      <c r="K2527" s="19">
        <v>453235</v>
      </c>
      <c r="L2527" s="19">
        <v>26904</v>
      </c>
      <c r="M2527" s="20">
        <v>1977</v>
      </c>
      <c r="N2527" s="21">
        <v>13571</v>
      </c>
      <c r="O2527" s="21">
        <v>257</v>
      </c>
      <c r="P2527" s="22">
        <v>0</v>
      </c>
      <c r="Q2527" s="23">
        <v>0</v>
      </c>
      <c r="R2527" s="23">
        <v>0</v>
      </c>
      <c r="S2527" s="24">
        <v>0</v>
      </c>
      <c r="T2527" s="25">
        <v>0</v>
      </c>
      <c r="U2527" s="25">
        <v>0</v>
      </c>
      <c r="V2527" s="18">
        <v>58883</v>
      </c>
      <c r="W2527" s="19">
        <v>466806</v>
      </c>
      <c r="X2527" s="19">
        <v>27161</v>
      </c>
    </row>
    <row r="2528" spans="1:24" x14ac:dyDescent="0.2">
      <c r="A2528" s="15">
        <v>2022</v>
      </c>
      <c r="B2528" s="16">
        <v>62914</v>
      </c>
      <c r="C2528" s="17" t="s">
        <v>1612</v>
      </c>
      <c r="D2528" s="15" t="s">
        <v>39</v>
      </c>
      <c r="E2528" s="17" t="s">
        <v>40</v>
      </c>
      <c r="F2528" s="15" t="s">
        <v>25</v>
      </c>
      <c r="G2528" s="17" t="s">
        <v>44</v>
      </c>
      <c r="H2528" s="17" t="s">
        <v>41</v>
      </c>
      <c r="I2528" s="17" t="s">
        <v>32</v>
      </c>
      <c r="J2528" s="18">
        <v>1631</v>
      </c>
      <c r="K2528" s="19">
        <v>22423</v>
      </c>
      <c r="L2528" s="19">
        <v>2565</v>
      </c>
      <c r="M2528" s="20">
        <v>19</v>
      </c>
      <c r="N2528" s="21">
        <v>266</v>
      </c>
      <c r="O2528" s="21">
        <v>3</v>
      </c>
      <c r="P2528" s="22">
        <v>0</v>
      </c>
      <c r="Q2528" s="23">
        <v>0</v>
      </c>
      <c r="R2528" s="23">
        <v>0</v>
      </c>
      <c r="S2528" s="24">
        <v>0</v>
      </c>
      <c r="T2528" s="25">
        <v>0</v>
      </c>
      <c r="U2528" s="25">
        <v>0</v>
      </c>
      <c r="V2528" s="18">
        <v>1650</v>
      </c>
      <c r="W2528" s="19">
        <v>22689</v>
      </c>
      <c r="X2528" s="19">
        <v>2568</v>
      </c>
    </row>
    <row r="2529" spans="1:24" x14ac:dyDescent="0.2">
      <c r="A2529" s="15">
        <v>2022</v>
      </c>
      <c r="B2529" s="16">
        <v>62952</v>
      </c>
      <c r="C2529" s="17" t="s">
        <v>1613</v>
      </c>
      <c r="D2529" s="15" t="s">
        <v>91</v>
      </c>
      <c r="E2529" s="17" t="s">
        <v>24</v>
      </c>
      <c r="F2529" s="15" t="s">
        <v>25</v>
      </c>
      <c r="G2529" s="17" t="s">
        <v>92</v>
      </c>
      <c r="H2529" s="17" t="s">
        <v>41</v>
      </c>
      <c r="I2529" s="17" t="s">
        <v>93</v>
      </c>
      <c r="J2529" s="18">
        <v>13070</v>
      </c>
      <c r="K2529" s="19">
        <v>184417</v>
      </c>
      <c r="L2529" s="19">
        <v>10710</v>
      </c>
      <c r="M2529" s="20">
        <v>0</v>
      </c>
      <c r="N2529" s="21">
        <v>0</v>
      </c>
      <c r="O2529" s="21">
        <v>0</v>
      </c>
      <c r="P2529" s="22">
        <v>0</v>
      </c>
      <c r="Q2529" s="23">
        <v>0</v>
      </c>
      <c r="R2529" s="23">
        <v>0</v>
      </c>
      <c r="S2529" s="24">
        <v>0</v>
      </c>
      <c r="T2529" s="25">
        <v>0</v>
      </c>
      <c r="U2529" s="25">
        <v>0</v>
      </c>
      <c r="V2529" s="18">
        <v>13070</v>
      </c>
      <c r="W2529" s="19">
        <v>184417</v>
      </c>
      <c r="X2529" s="19">
        <v>10710</v>
      </c>
    </row>
    <row r="2530" spans="1:24" x14ac:dyDescent="0.2">
      <c r="A2530" s="15">
        <v>2022</v>
      </c>
      <c r="B2530" s="16">
        <v>62987</v>
      </c>
      <c r="C2530" s="17" t="s">
        <v>1614</v>
      </c>
      <c r="D2530" s="15" t="s">
        <v>91</v>
      </c>
      <c r="E2530" s="17" t="s">
        <v>24</v>
      </c>
      <c r="F2530" s="15" t="s">
        <v>25</v>
      </c>
      <c r="G2530" s="17" t="s">
        <v>92</v>
      </c>
      <c r="H2530" s="17" t="s">
        <v>41</v>
      </c>
      <c r="I2530" s="17" t="s">
        <v>93</v>
      </c>
      <c r="J2530" s="18">
        <v>29024.3</v>
      </c>
      <c r="K2530" s="19">
        <v>272559</v>
      </c>
      <c r="L2530" s="19">
        <v>14798</v>
      </c>
      <c r="M2530" s="20">
        <v>0</v>
      </c>
      <c r="N2530" s="21">
        <v>0</v>
      </c>
      <c r="O2530" s="21">
        <v>0</v>
      </c>
      <c r="P2530" s="22">
        <v>0</v>
      </c>
      <c r="Q2530" s="23">
        <v>0</v>
      </c>
      <c r="R2530" s="23">
        <v>0</v>
      </c>
      <c r="S2530" s="24">
        <v>0</v>
      </c>
      <c r="T2530" s="25">
        <v>0</v>
      </c>
      <c r="U2530" s="25">
        <v>0</v>
      </c>
      <c r="V2530" s="18">
        <v>29024.3</v>
      </c>
      <c r="W2530" s="19">
        <v>272559</v>
      </c>
      <c r="X2530" s="19">
        <v>14798</v>
      </c>
    </row>
    <row r="2531" spans="1:24" x14ac:dyDescent="0.2">
      <c r="A2531" s="15">
        <v>2022</v>
      </c>
      <c r="B2531" s="16">
        <v>63007</v>
      </c>
      <c r="C2531" s="17" t="s">
        <v>1615</v>
      </c>
      <c r="D2531" s="15" t="s">
        <v>39</v>
      </c>
      <c r="E2531" s="17" t="s">
        <v>40</v>
      </c>
      <c r="F2531" s="15" t="s">
        <v>25</v>
      </c>
      <c r="G2531" s="17" t="s">
        <v>42</v>
      </c>
      <c r="H2531" s="17" t="s">
        <v>41</v>
      </c>
      <c r="I2531" s="17" t="s">
        <v>43</v>
      </c>
      <c r="J2531" s="18">
        <v>1012.8</v>
      </c>
      <c r="K2531" s="19">
        <v>7815</v>
      </c>
      <c r="L2531" s="19">
        <v>207</v>
      </c>
      <c r="M2531" s="20">
        <v>208.1</v>
      </c>
      <c r="N2531" s="21">
        <v>2124</v>
      </c>
      <c r="O2531" s="21">
        <v>24</v>
      </c>
      <c r="P2531" s="22">
        <v>0</v>
      </c>
      <c r="Q2531" s="23">
        <v>0</v>
      </c>
      <c r="R2531" s="23">
        <v>0</v>
      </c>
      <c r="S2531" s="24">
        <v>0</v>
      </c>
      <c r="T2531" s="25">
        <v>0</v>
      </c>
      <c r="U2531" s="25">
        <v>0</v>
      </c>
      <c r="V2531" s="18">
        <v>1220.9000000000001</v>
      </c>
      <c r="W2531" s="19">
        <v>9939</v>
      </c>
      <c r="X2531" s="19">
        <v>231</v>
      </c>
    </row>
    <row r="2532" spans="1:24" x14ac:dyDescent="0.2">
      <c r="A2532" s="15">
        <v>2022</v>
      </c>
      <c r="B2532" s="16">
        <v>63008</v>
      </c>
      <c r="C2532" s="17" t="s">
        <v>1616</v>
      </c>
      <c r="D2532" s="15" t="s">
        <v>39</v>
      </c>
      <c r="E2532" s="17" t="s">
        <v>40</v>
      </c>
      <c r="F2532" s="15" t="s">
        <v>25</v>
      </c>
      <c r="G2532" s="17" t="s">
        <v>124</v>
      </c>
      <c r="H2532" s="17" t="s">
        <v>41</v>
      </c>
      <c r="I2532" s="17" t="s">
        <v>32</v>
      </c>
      <c r="J2532" s="18">
        <v>0</v>
      </c>
      <c r="K2532" s="19">
        <v>0</v>
      </c>
      <c r="L2532" s="19">
        <v>0</v>
      </c>
      <c r="M2532" s="20">
        <v>29080.2</v>
      </c>
      <c r="N2532" s="21">
        <v>460839</v>
      </c>
      <c r="O2532" s="21">
        <v>1074</v>
      </c>
      <c r="P2532" s="22">
        <v>0</v>
      </c>
      <c r="Q2532" s="23">
        <v>0</v>
      </c>
      <c r="R2532" s="23">
        <v>0</v>
      </c>
      <c r="S2532" s="24">
        <v>0</v>
      </c>
      <c r="T2532" s="25">
        <v>0</v>
      </c>
      <c r="U2532" s="25">
        <v>0</v>
      </c>
      <c r="V2532" s="18">
        <v>29080.2</v>
      </c>
      <c r="W2532" s="19">
        <v>460839</v>
      </c>
      <c r="X2532" s="19">
        <v>1074</v>
      </c>
    </row>
    <row r="2533" spans="1:24" x14ac:dyDescent="0.2">
      <c r="A2533" s="15">
        <v>2022</v>
      </c>
      <c r="B2533" s="16">
        <v>63008</v>
      </c>
      <c r="C2533" s="17" t="s">
        <v>1616</v>
      </c>
      <c r="D2533" s="15" t="s">
        <v>39</v>
      </c>
      <c r="E2533" s="17" t="s">
        <v>40</v>
      </c>
      <c r="F2533" s="15" t="s">
        <v>25</v>
      </c>
      <c r="G2533" s="17" t="s">
        <v>30</v>
      </c>
      <c r="H2533" s="17" t="s">
        <v>41</v>
      </c>
      <c r="I2533" s="17" t="s">
        <v>32</v>
      </c>
      <c r="J2533" s="18">
        <v>0</v>
      </c>
      <c r="K2533" s="19">
        <v>0</v>
      </c>
      <c r="L2533" s="19">
        <v>0</v>
      </c>
      <c r="M2533" s="20">
        <v>1148.5</v>
      </c>
      <c r="N2533" s="21">
        <v>11800</v>
      </c>
      <c r="O2533" s="21">
        <v>34</v>
      </c>
      <c r="P2533" s="22">
        <v>0</v>
      </c>
      <c r="Q2533" s="23">
        <v>0</v>
      </c>
      <c r="R2533" s="23">
        <v>0</v>
      </c>
      <c r="S2533" s="24">
        <v>0</v>
      </c>
      <c r="T2533" s="25">
        <v>0</v>
      </c>
      <c r="U2533" s="25">
        <v>0</v>
      </c>
      <c r="V2533" s="18">
        <v>1148.5</v>
      </c>
      <c r="W2533" s="19">
        <v>11800</v>
      </c>
      <c r="X2533" s="19">
        <v>34</v>
      </c>
    </row>
    <row r="2534" spans="1:24" x14ac:dyDescent="0.2">
      <c r="A2534" s="15">
        <v>2022</v>
      </c>
      <c r="B2534" s="16">
        <v>63008</v>
      </c>
      <c r="C2534" s="17" t="s">
        <v>1616</v>
      </c>
      <c r="D2534" s="15" t="s">
        <v>39</v>
      </c>
      <c r="E2534" s="17" t="s">
        <v>40</v>
      </c>
      <c r="F2534" s="15" t="s">
        <v>25</v>
      </c>
      <c r="G2534" s="17" t="s">
        <v>122</v>
      </c>
      <c r="H2534" s="17" t="s">
        <v>41</v>
      </c>
      <c r="I2534" s="17" t="s">
        <v>32</v>
      </c>
      <c r="J2534" s="18">
        <v>0</v>
      </c>
      <c r="K2534" s="19">
        <v>0</v>
      </c>
      <c r="L2534" s="19">
        <v>0</v>
      </c>
      <c r="M2534" s="20">
        <v>11875.7</v>
      </c>
      <c r="N2534" s="21">
        <v>110029</v>
      </c>
      <c r="O2534" s="21">
        <v>466</v>
      </c>
      <c r="P2534" s="22">
        <v>0</v>
      </c>
      <c r="Q2534" s="23">
        <v>0</v>
      </c>
      <c r="R2534" s="23">
        <v>0</v>
      </c>
      <c r="S2534" s="24">
        <v>0</v>
      </c>
      <c r="T2534" s="25">
        <v>0</v>
      </c>
      <c r="U2534" s="25">
        <v>0</v>
      </c>
      <c r="V2534" s="18">
        <v>11875.7</v>
      </c>
      <c r="W2534" s="19">
        <v>110029</v>
      </c>
      <c r="X2534" s="19">
        <v>466</v>
      </c>
    </row>
    <row r="2535" spans="1:24" x14ac:dyDescent="0.2">
      <c r="A2535" s="15">
        <v>2022</v>
      </c>
      <c r="B2535" s="16">
        <v>63008</v>
      </c>
      <c r="C2535" s="17" t="s">
        <v>1616</v>
      </c>
      <c r="D2535" s="15" t="s">
        <v>39</v>
      </c>
      <c r="E2535" s="17" t="s">
        <v>40</v>
      </c>
      <c r="F2535" s="15" t="s">
        <v>25</v>
      </c>
      <c r="G2535" s="17" t="s">
        <v>42</v>
      </c>
      <c r="H2535" s="17" t="s">
        <v>41</v>
      </c>
      <c r="I2535" s="17" t="s">
        <v>43</v>
      </c>
      <c r="J2535" s="18">
        <v>0</v>
      </c>
      <c r="K2535" s="19">
        <v>0</v>
      </c>
      <c r="L2535" s="19">
        <v>0</v>
      </c>
      <c r="M2535" s="20">
        <v>164960.9</v>
      </c>
      <c r="N2535" s="21">
        <v>1494499</v>
      </c>
      <c r="O2535" s="21">
        <v>6234</v>
      </c>
      <c r="P2535" s="22" t="s">
        <v>37</v>
      </c>
      <c r="Q2535" s="23" t="s">
        <v>37</v>
      </c>
      <c r="R2535" s="23" t="s">
        <v>37</v>
      </c>
      <c r="S2535" s="24" t="s">
        <v>37</v>
      </c>
      <c r="T2535" s="25" t="s">
        <v>37</v>
      </c>
      <c r="U2535" s="25" t="s">
        <v>37</v>
      </c>
      <c r="V2535" s="18">
        <v>164960.9</v>
      </c>
      <c r="W2535" s="19">
        <v>1494499</v>
      </c>
      <c r="X2535" s="19">
        <v>6234</v>
      </c>
    </row>
    <row r="2536" spans="1:24" x14ac:dyDescent="0.2">
      <c r="A2536" s="15">
        <v>2022</v>
      </c>
      <c r="B2536" s="16">
        <v>63008</v>
      </c>
      <c r="C2536" s="17" t="s">
        <v>1616</v>
      </c>
      <c r="D2536" s="15" t="s">
        <v>39</v>
      </c>
      <c r="E2536" s="17" t="s">
        <v>40</v>
      </c>
      <c r="F2536" s="15" t="s">
        <v>25</v>
      </c>
      <c r="G2536" s="17" t="s">
        <v>161</v>
      </c>
      <c r="H2536" s="17" t="s">
        <v>41</v>
      </c>
      <c r="I2536" s="17" t="s">
        <v>32</v>
      </c>
      <c r="J2536" s="18">
        <v>0</v>
      </c>
      <c r="K2536" s="19">
        <v>0</v>
      </c>
      <c r="L2536" s="19">
        <v>0</v>
      </c>
      <c r="M2536" s="20">
        <v>515.79999999999995</v>
      </c>
      <c r="N2536" s="21">
        <v>7993</v>
      </c>
      <c r="O2536" s="21">
        <v>62</v>
      </c>
      <c r="P2536" s="22">
        <v>0</v>
      </c>
      <c r="Q2536" s="23">
        <v>0</v>
      </c>
      <c r="R2536" s="23">
        <v>0</v>
      </c>
      <c r="S2536" s="24">
        <v>0</v>
      </c>
      <c r="T2536" s="25">
        <v>0</v>
      </c>
      <c r="U2536" s="25">
        <v>0</v>
      </c>
      <c r="V2536" s="18">
        <v>515.79999999999995</v>
      </c>
      <c r="W2536" s="19">
        <v>7993</v>
      </c>
      <c r="X2536" s="19">
        <v>62</v>
      </c>
    </row>
    <row r="2537" spans="1:24" x14ac:dyDescent="0.2">
      <c r="A2537" s="15">
        <v>2022</v>
      </c>
      <c r="B2537" s="16">
        <v>63008</v>
      </c>
      <c r="C2537" s="17" t="s">
        <v>1616</v>
      </c>
      <c r="D2537" s="15" t="s">
        <v>39</v>
      </c>
      <c r="E2537" s="17" t="s">
        <v>40</v>
      </c>
      <c r="F2537" s="15" t="s">
        <v>25</v>
      </c>
      <c r="G2537" s="17" t="s">
        <v>44</v>
      </c>
      <c r="H2537" s="17" t="s">
        <v>41</v>
      </c>
      <c r="I2537" s="17" t="s">
        <v>32</v>
      </c>
      <c r="J2537" s="18">
        <v>0</v>
      </c>
      <c r="K2537" s="19">
        <v>0</v>
      </c>
      <c r="L2537" s="19">
        <v>0</v>
      </c>
      <c r="M2537" s="20">
        <v>10071.5</v>
      </c>
      <c r="N2537" s="21">
        <v>152365</v>
      </c>
      <c r="O2537" s="21">
        <v>556</v>
      </c>
      <c r="P2537" s="22">
        <v>0</v>
      </c>
      <c r="Q2537" s="23">
        <v>0</v>
      </c>
      <c r="R2537" s="23">
        <v>0</v>
      </c>
      <c r="S2537" s="24">
        <v>0</v>
      </c>
      <c r="T2537" s="25">
        <v>0</v>
      </c>
      <c r="U2537" s="25">
        <v>0</v>
      </c>
      <c r="V2537" s="18">
        <v>10071.5</v>
      </c>
      <c r="W2537" s="19">
        <v>152365</v>
      </c>
      <c r="X2537" s="19">
        <v>556</v>
      </c>
    </row>
    <row r="2538" spans="1:24" x14ac:dyDescent="0.2">
      <c r="A2538" s="15">
        <v>2022</v>
      </c>
      <c r="B2538" s="16">
        <v>63027</v>
      </c>
      <c r="C2538" s="17" t="s">
        <v>1617</v>
      </c>
      <c r="D2538" s="15" t="s">
        <v>39</v>
      </c>
      <c r="E2538" s="17" t="s">
        <v>40</v>
      </c>
      <c r="F2538" s="15" t="s">
        <v>25</v>
      </c>
      <c r="G2538" s="17" t="s">
        <v>42</v>
      </c>
      <c r="H2538" s="17" t="s">
        <v>41</v>
      </c>
      <c r="I2538" s="17" t="s">
        <v>43</v>
      </c>
      <c r="J2538" s="18">
        <v>5339.9</v>
      </c>
      <c r="K2538" s="19">
        <v>30325</v>
      </c>
      <c r="L2538" s="19">
        <v>7999</v>
      </c>
      <c r="M2538" s="20">
        <v>400.9</v>
      </c>
      <c r="N2538" s="21">
        <v>2496</v>
      </c>
      <c r="O2538" s="21">
        <v>531</v>
      </c>
      <c r="P2538" s="22">
        <v>0</v>
      </c>
      <c r="Q2538" s="23">
        <v>0</v>
      </c>
      <c r="R2538" s="23">
        <v>0</v>
      </c>
      <c r="S2538" s="24">
        <v>0</v>
      </c>
      <c r="T2538" s="25">
        <v>0</v>
      </c>
      <c r="U2538" s="25">
        <v>0</v>
      </c>
      <c r="V2538" s="18">
        <v>5740.8</v>
      </c>
      <c r="W2538" s="19">
        <v>32821</v>
      </c>
      <c r="X2538" s="19">
        <v>8530</v>
      </c>
    </row>
    <row r="2539" spans="1:24" x14ac:dyDescent="0.2">
      <c r="A2539" s="15">
        <v>2022</v>
      </c>
      <c r="B2539" s="16">
        <v>63028</v>
      </c>
      <c r="C2539" s="17" t="s">
        <v>1618</v>
      </c>
      <c r="D2539" s="15" t="s">
        <v>39</v>
      </c>
      <c r="E2539" s="17" t="s">
        <v>40</v>
      </c>
      <c r="F2539" s="15" t="s">
        <v>25</v>
      </c>
      <c r="G2539" s="17" t="s">
        <v>30</v>
      </c>
      <c r="H2539" s="17" t="s">
        <v>41</v>
      </c>
      <c r="I2539" s="17" t="s">
        <v>32</v>
      </c>
      <c r="J2539" s="18">
        <v>1522.8</v>
      </c>
      <c r="K2539" s="19">
        <v>9248</v>
      </c>
      <c r="L2539" s="19">
        <v>1309</v>
      </c>
      <c r="M2539" s="20">
        <v>0</v>
      </c>
      <c r="N2539" s="21">
        <v>0</v>
      </c>
      <c r="O2539" s="21">
        <v>0</v>
      </c>
      <c r="P2539" s="22">
        <v>0</v>
      </c>
      <c r="Q2539" s="23">
        <v>0</v>
      </c>
      <c r="R2539" s="23">
        <v>0</v>
      </c>
      <c r="S2539" s="24">
        <v>0</v>
      </c>
      <c r="T2539" s="25">
        <v>0</v>
      </c>
      <c r="U2539" s="25">
        <v>0</v>
      </c>
      <c r="V2539" s="18">
        <v>1522.8</v>
      </c>
      <c r="W2539" s="19">
        <v>9248</v>
      </c>
      <c r="X2539" s="19">
        <v>1309</v>
      </c>
    </row>
    <row r="2540" spans="1:24" x14ac:dyDescent="0.2">
      <c r="A2540" s="15">
        <v>2022</v>
      </c>
      <c r="B2540" s="16">
        <v>63028</v>
      </c>
      <c r="C2540" s="17" t="s">
        <v>1618</v>
      </c>
      <c r="D2540" s="15" t="s">
        <v>39</v>
      </c>
      <c r="E2540" s="17" t="s">
        <v>40</v>
      </c>
      <c r="F2540" s="15" t="s">
        <v>25</v>
      </c>
      <c r="G2540" s="17" t="s">
        <v>122</v>
      </c>
      <c r="H2540" s="17" t="s">
        <v>41</v>
      </c>
      <c r="I2540" s="17" t="s">
        <v>32</v>
      </c>
      <c r="J2540" s="18">
        <v>1266.4000000000001</v>
      </c>
      <c r="K2540" s="19">
        <v>6175</v>
      </c>
      <c r="L2540" s="19">
        <v>1582</v>
      </c>
      <c r="M2540" s="20">
        <v>0</v>
      </c>
      <c r="N2540" s="21">
        <v>0</v>
      </c>
      <c r="O2540" s="21">
        <v>0</v>
      </c>
      <c r="P2540" s="22">
        <v>0</v>
      </c>
      <c r="Q2540" s="23">
        <v>0</v>
      </c>
      <c r="R2540" s="23">
        <v>0</v>
      </c>
      <c r="S2540" s="24">
        <v>0</v>
      </c>
      <c r="T2540" s="25">
        <v>0</v>
      </c>
      <c r="U2540" s="25">
        <v>0</v>
      </c>
      <c r="V2540" s="18">
        <v>1266.4000000000001</v>
      </c>
      <c r="W2540" s="19">
        <v>6175</v>
      </c>
      <c r="X2540" s="19">
        <v>1582</v>
      </c>
    </row>
    <row r="2541" spans="1:24" x14ac:dyDescent="0.2">
      <c r="A2541" s="15">
        <v>2022</v>
      </c>
      <c r="B2541" s="16">
        <v>63028</v>
      </c>
      <c r="C2541" s="17" t="s">
        <v>1618</v>
      </c>
      <c r="D2541" s="15" t="s">
        <v>39</v>
      </c>
      <c r="E2541" s="17" t="s">
        <v>40</v>
      </c>
      <c r="F2541" s="15" t="s">
        <v>25</v>
      </c>
      <c r="G2541" s="17" t="s">
        <v>161</v>
      </c>
      <c r="H2541" s="17" t="s">
        <v>41</v>
      </c>
      <c r="I2541" s="17" t="s">
        <v>32</v>
      </c>
      <c r="J2541" s="18">
        <v>413.8</v>
      </c>
      <c r="K2541" s="19">
        <v>3728</v>
      </c>
      <c r="L2541" s="19">
        <v>661</v>
      </c>
      <c r="M2541" s="20">
        <v>0</v>
      </c>
      <c r="N2541" s="21">
        <v>0</v>
      </c>
      <c r="O2541" s="21">
        <v>0</v>
      </c>
      <c r="P2541" s="22">
        <v>0</v>
      </c>
      <c r="Q2541" s="23">
        <v>0</v>
      </c>
      <c r="R2541" s="23">
        <v>0</v>
      </c>
      <c r="S2541" s="24">
        <v>0</v>
      </c>
      <c r="T2541" s="25">
        <v>0</v>
      </c>
      <c r="U2541" s="25">
        <v>0</v>
      </c>
      <c r="V2541" s="18">
        <v>413.8</v>
      </c>
      <c r="W2541" s="19">
        <v>3728</v>
      </c>
      <c r="X2541" s="19">
        <v>661</v>
      </c>
    </row>
    <row r="2542" spans="1:24" x14ac:dyDescent="0.2">
      <c r="A2542" s="15">
        <v>2022</v>
      </c>
      <c r="B2542" s="16">
        <v>63028</v>
      </c>
      <c r="C2542" s="17" t="s">
        <v>1618</v>
      </c>
      <c r="D2542" s="15" t="s">
        <v>39</v>
      </c>
      <c r="E2542" s="17" t="s">
        <v>40</v>
      </c>
      <c r="F2542" s="15" t="s">
        <v>25</v>
      </c>
      <c r="G2542" s="17" t="s">
        <v>44</v>
      </c>
      <c r="H2542" s="17" t="s">
        <v>41</v>
      </c>
      <c r="I2542" s="17" t="s">
        <v>32</v>
      </c>
      <c r="J2542" s="18">
        <v>871</v>
      </c>
      <c r="K2542" s="19">
        <v>6258</v>
      </c>
      <c r="L2542" s="19">
        <v>830</v>
      </c>
      <c r="M2542" s="20">
        <v>1.2</v>
      </c>
      <c r="N2542" s="21">
        <v>8</v>
      </c>
      <c r="O2542" s="21">
        <v>9</v>
      </c>
      <c r="P2542" s="22">
        <v>0</v>
      </c>
      <c r="Q2542" s="23">
        <v>0</v>
      </c>
      <c r="R2542" s="23">
        <v>0</v>
      </c>
      <c r="S2542" s="24">
        <v>0</v>
      </c>
      <c r="T2542" s="25">
        <v>0</v>
      </c>
      <c r="U2542" s="25">
        <v>0</v>
      </c>
      <c r="V2542" s="18">
        <v>872.2</v>
      </c>
      <c r="W2542" s="19">
        <v>6266</v>
      </c>
      <c r="X2542" s="19">
        <v>839</v>
      </c>
    </row>
    <row r="2543" spans="1:24" x14ac:dyDescent="0.2">
      <c r="A2543" s="15">
        <v>2022</v>
      </c>
      <c r="B2543" s="16">
        <v>63029</v>
      </c>
      <c r="C2543" s="17" t="s">
        <v>1619</v>
      </c>
      <c r="D2543" s="15" t="s">
        <v>39</v>
      </c>
      <c r="E2543" s="17" t="s">
        <v>40</v>
      </c>
      <c r="F2543" s="15" t="s">
        <v>25</v>
      </c>
      <c r="G2543" s="17" t="s">
        <v>124</v>
      </c>
      <c r="H2543" s="17" t="s">
        <v>41</v>
      </c>
      <c r="I2543" s="17" t="s">
        <v>32</v>
      </c>
      <c r="J2543" s="18">
        <v>116.3</v>
      </c>
      <c r="K2543" s="19">
        <v>757</v>
      </c>
      <c r="L2543" s="19">
        <v>170</v>
      </c>
      <c r="M2543" s="20">
        <v>31.3</v>
      </c>
      <c r="N2543" s="21">
        <v>418</v>
      </c>
      <c r="O2543" s="21">
        <v>27</v>
      </c>
      <c r="P2543" s="22">
        <v>0</v>
      </c>
      <c r="Q2543" s="23">
        <v>0</v>
      </c>
      <c r="R2543" s="23">
        <v>0</v>
      </c>
      <c r="S2543" s="24">
        <v>0</v>
      </c>
      <c r="T2543" s="25">
        <v>0</v>
      </c>
      <c r="U2543" s="25">
        <v>0</v>
      </c>
      <c r="V2543" s="18">
        <v>147.6</v>
      </c>
      <c r="W2543" s="19">
        <v>1175</v>
      </c>
      <c r="X2543" s="19">
        <v>197</v>
      </c>
    </row>
    <row r="2544" spans="1:24" x14ac:dyDescent="0.2">
      <c r="A2544" s="15">
        <v>2022</v>
      </c>
      <c r="B2544" s="16">
        <v>63112</v>
      </c>
      <c r="C2544" s="17" t="s">
        <v>1620</v>
      </c>
      <c r="D2544" s="15" t="s">
        <v>91</v>
      </c>
      <c r="E2544" s="17" t="s">
        <v>24</v>
      </c>
      <c r="F2544" s="15" t="s">
        <v>25</v>
      </c>
      <c r="G2544" s="17" t="s">
        <v>92</v>
      </c>
      <c r="H2544" s="17" t="s">
        <v>41</v>
      </c>
      <c r="I2544" s="17" t="s">
        <v>93</v>
      </c>
      <c r="J2544" s="18">
        <v>9248.7999999999993</v>
      </c>
      <c r="K2544" s="19">
        <v>65905</v>
      </c>
      <c r="L2544" s="19">
        <v>5431</v>
      </c>
      <c r="M2544" s="20">
        <v>6.9</v>
      </c>
      <c r="N2544" s="21">
        <v>48</v>
      </c>
      <c r="O2544" s="21">
        <v>5</v>
      </c>
      <c r="P2544" s="22">
        <v>0</v>
      </c>
      <c r="Q2544" s="23">
        <v>0</v>
      </c>
      <c r="R2544" s="23">
        <v>0</v>
      </c>
      <c r="S2544" s="24">
        <v>0</v>
      </c>
      <c r="T2544" s="25">
        <v>0</v>
      </c>
      <c r="U2544" s="25">
        <v>0</v>
      </c>
      <c r="V2544" s="18">
        <v>9255.7000000000007</v>
      </c>
      <c r="W2544" s="19">
        <v>65953</v>
      </c>
      <c r="X2544" s="19">
        <v>5436</v>
      </c>
    </row>
    <row r="2545" spans="1:24" x14ac:dyDescent="0.2">
      <c r="A2545" s="15">
        <v>2022</v>
      </c>
      <c r="B2545" s="16">
        <v>63122</v>
      </c>
      <c r="C2545" s="17" t="s">
        <v>1621</v>
      </c>
      <c r="D2545" s="15" t="s">
        <v>39</v>
      </c>
      <c r="E2545" s="17" t="s">
        <v>40</v>
      </c>
      <c r="F2545" s="15" t="s">
        <v>25</v>
      </c>
      <c r="G2545" s="17" t="s">
        <v>122</v>
      </c>
      <c r="H2545" s="17" t="s">
        <v>41</v>
      </c>
      <c r="I2545" s="17" t="s">
        <v>32</v>
      </c>
      <c r="J2545" s="18">
        <v>0.9</v>
      </c>
      <c r="K2545" s="19">
        <v>6</v>
      </c>
      <c r="L2545" s="19">
        <v>1</v>
      </c>
      <c r="M2545" s="20">
        <v>1319.6</v>
      </c>
      <c r="N2545" s="21">
        <v>13288</v>
      </c>
      <c r="O2545" s="21">
        <v>68</v>
      </c>
      <c r="P2545" s="22">
        <v>0</v>
      </c>
      <c r="Q2545" s="23">
        <v>0</v>
      </c>
      <c r="R2545" s="23">
        <v>0</v>
      </c>
      <c r="S2545" s="24">
        <v>0</v>
      </c>
      <c r="T2545" s="25">
        <v>0</v>
      </c>
      <c r="U2545" s="25">
        <v>0</v>
      </c>
      <c r="V2545" s="18">
        <v>1320.5</v>
      </c>
      <c r="W2545" s="19">
        <v>13294</v>
      </c>
      <c r="X2545" s="19">
        <v>69</v>
      </c>
    </row>
    <row r="2546" spans="1:24" x14ac:dyDescent="0.2">
      <c r="A2546" s="15">
        <v>2022</v>
      </c>
      <c r="B2546" s="16">
        <v>63122</v>
      </c>
      <c r="C2546" s="17" t="s">
        <v>1621</v>
      </c>
      <c r="D2546" s="15" t="s">
        <v>39</v>
      </c>
      <c r="E2546" s="17" t="s">
        <v>40</v>
      </c>
      <c r="F2546" s="15" t="s">
        <v>25</v>
      </c>
      <c r="G2546" s="17" t="s">
        <v>42</v>
      </c>
      <c r="H2546" s="17" t="s">
        <v>41</v>
      </c>
      <c r="I2546" s="17" t="s">
        <v>43</v>
      </c>
      <c r="J2546" s="18">
        <v>41.8</v>
      </c>
      <c r="K2546" s="19">
        <v>387</v>
      </c>
      <c r="L2546" s="19">
        <v>56</v>
      </c>
      <c r="M2546" s="20">
        <v>21555.200000000001</v>
      </c>
      <c r="N2546" s="21">
        <v>197426</v>
      </c>
      <c r="O2546" s="21">
        <v>1940</v>
      </c>
      <c r="P2546" s="22">
        <v>0</v>
      </c>
      <c r="Q2546" s="23">
        <v>0</v>
      </c>
      <c r="R2546" s="23">
        <v>0</v>
      </c>
      <c r="S2546" s="24">
        <v>0</v>
      </c>
      <c r="T2546" s="25">
        <v>0</v>
      </c>
      <c r="U2546" s="25">
        <v>0</v>
      </c>
      <c r="V2546" s="18">
        <v>21597</v>
      </c>
      <c r="W2546" s="19">
        <v>197813</v>
      </c>
      <c r="X2546" s="19">
        <v>1996</v>
      </c>
    </row>
    <row r="2547" spans="1:24" x14ac:dyDescent="0.2">
      <c r="A2547" s="15">
        <v>2022</v>
      </c>
      <c r="B2547" s="16">
        <v>63168</v>
      </c>
      <c r="C2547" s="17" t="s">
        <v>1622</v>
      </c>
      <c r="D2547" s="15" t="s">
        <v>39</v>
      </c>
      <c r="E2547" s="17" t="s">
        <v>40</v>
      </c>
      <c r="F2547" s="15" t="s">
        <v>25</v>
      </c>
      <c r="G2547" s="17" t="s">
        <v>30</v>
      </c>
      <c r="H2547" s="17" t="s">
        <v>41</v>
      </c>
      <c r="I2547" s="17" t="s">
        <v>32</v>
      </c>
      <c r="J2547" s="18">
        <v>277.8</v>
      </c>
      <c r="K2547" s="19">
        <v>1784</v>
      </c>
      <c r="L2547" s="19">
        <v>380</v>
      </c>
      <c r="M2547" s="20">
        <v>0</v>
      </c>
      <c r="N2547" s="21">
        <v>0</v>
      </c>
      <c r="O2547" s="21">
        <v>0</v>
      </c>
      <c r="P2547" s="22">
        <v>0</v>
      </c>
      <c r="Q2547" s="23">
        <v>0</v>
      </c>
      <c r="R2547" s="23">
        <v>0</v>
      </c>
      <c r="S2547" s="24">
        <v>0</v>
      </c>
      <c r="T2547" s="25">
        <v>0</v>
      </c>
      <c r="U2547" s="25">
        <v>0</v>
      </c>
      <c r="V2547" s="18">
        <v>277.8</v>
      </c>
      <c r="W2547" s="19">
        <v>1784</v>
      </c>
      <c r="X2547" s="19">
        <v>380</v>
      </c>
    </row>
    <row r="2548" spans="1:24" x14ac:dyDescent="0.2">
      <c r="A2548" s="15">
        <v>2022</v>
      </c>
      <c r="B2548" s="16">
        <v>63168</v>
      </c>
      <c r="C2548" s="17" t="s">
        <v>1622</v>
      </c>
      <c r="D2548" s="15" t="s">
        <v>39</v>
      </c>
      <c r="E2548" s="17" t="s">
        <v>40</v>
      </c>
      <c r="F2548" s="15" t="s">
        <v>25</v>
      </c>
      <c r="G2548" s="17" t="s">
        <v>122</v>
      </c>
      <c r="H2548" s="17" t="s">
        <v>41</v>
      </c>
      <c r="I2548" s="17" t="s">
        <v>32</v>
      </c>
      <c r="J2548" s="18">
        <v>876.7</v>
      </c>
      <c r="K2548" s="19">
        <v>4796</v>
      </c>
      <c r="L2548" s="19">
        <v>781</v>
      </c>
      <c r="M2548" s="20">
        <v>0</v>
      </c>
      <c r="N2548" s="21">
        <v>0</v>
      </c>
      <c r="O2548" s="21">
        <v>0</v>
      </c>
      <c r="P2548" s="22">
        <v>0</v>
      </c>
      <c r="Q2548" s="23">
        <v>0</v>
      </c>
      <c r="R2548" s="23">
        <v>0</v>
      </c>
      <c r="S2548" s="24">
        <v>0</v>
      </c>
      <c r="T2548" s="25">
        <v>0</v>
      </c>
      <c r="U2548" s="25">
        <v>0</v>
      </c>
      <c r="V2548" s="18">
        <v>876.7</v>
      </c>
      <c r="W2548" s="19">
        <v>4796</v>
      </c>
      <c r="X2548" s="19">
        <v>781</v>
      </c>
    </row>
    <row r="2549" spans="1:24" x14ac:dyDescent="0.2">
      <c r="A2549" s="15">
        <v>2022</v>
      </c>
      <c r="B2549" s="16">
        <v>63168</v>
      </c>
      <c r="C2549" s="17" t="s">
        <v>1622</v>
      </c>
      <c r="D2549" s="15" t="s">
        <v>39</v>
      </c>
      <c r="E2549" s="17" t="s">
        <v>40</v>
      </c>
      <c r="F2549" s="15" t="s">
        <v>25</v>
      </c>
      <c r="G2549" s="17" t="s">
        <v>42</v>
      </c>
      <c r="H2549" s="17" t="s">
        <v>41</v>
      </c>
      <c r="I2549" s="17" t="s">
        <v>43</v>
      </c>
      <c r="J2549" s="18">
        <v>2532.9</v>
      </c>
      <c r="K2549" s="19">
        <v>14376</v>
      </c>
      <c r="L2549" s="19">
        <v>3407</v>
      </c>
      <c r="M2549" s="20">
        <v>156.4</v>
      </c>
      <c r="N2549" s="21">
        <v>1003</v>
      </c>
      <c r="O2549" s="21">
        <v>163</v>
      </c>
      <c r="P2549" s="22">
        <v>0</v>
      </c>
      <c r="Q2549" s="23">
        <v>0</v>
      </c>
      <c r="R2549" s="23">
        <v>0</v>
      </c>
      <c r="S2549" s="24">
        <v>0</v>
      </c>
      <c r="T2549" s="25">
        <v>0</v>
      </c>
      <c r="U2549" s="25">
        <v>0</v>
      </c>
      <c r="V2549" s="18">
        <v>2689.3</v>
      </c>
      <c r="W2549" s="19">
        <v>15379</v>
      </c>
      <c r="X2549" s="19">
        <v>3570</v>
      </c>
    </row>
    <row r="2550" spans="1:24" x14ac:dyDescent="0.2">
      <c r="A2550" s="15">
        <v>2022</v>
      </c>
      <c r="B2550" s="16">
        <v>63168</v>
      </c>
      <c r="C2550" s="17" t="s">
        <v>1622</v>
      </c>
      <c r="D2550" s="15" t="s">
        <v>39</v>
      </c>
      <c r="E2550" s="17" t="s">
        <v>40</v>
      </c>
      <c r="F2550" s="15" t="s">
        <v>25</v>
      </c>
      <c r="G2550" s="17" t="s">
        <v>161</v>
      </c>
      <c r="H2550" s="17" t="s">
        <v>41</v>
      </c>
      <c r="I2550" s="17" t="s">
        <v>32</v>
      </c>
      <c r="J2550" s="18">
        <v>587.4</v>
      </c>
      <c r="K2550" s="19">
        <v>4911</v>
      </c>
      <c r="L2550" s="19">
        <v>685</v>
      </c>
      <c r="M2550" s="20">
        <v>1.2</v>
      </c>
      <c r="N2550" s="21">
        <v>11</v>
      </c>
      <c r="O2550" s="21">
        <v>2</v>
      </c>
      <c r="P2550" s="22" t="s">
        <v>37</v>
      </c>
      <c r="Q2550" s="23" t="s">
        <v>37</v>
      </c>
      <c r="R2550" s="23" t="s">
        <v>37</v>
      </c>
      <c r="S2550" s="24" t="s">
        <v>37</v>
      </c>
      <c r="T2550" s="25" t="s">
        <v>37</v>
      </c>
      <c r="U2550" s="25" t="s">
        <v>37</v>
      </c>
      <c r="V2550" s="18">
        <v>588.6</v>
      </c>
      <c r="W2550" s="19">
        <v>4922</v>
      </c>
      <c r="X2550" s="19">
        <v>687</v>
      </c>
    </row>
    <row r="2551" spans="1:24" x14ac:dyDescent="0.2">
      <c r="A2551" s="15">
        <v>2022</v>
      </c>
      <c r="B2551" s="16">
        <v>63169</v>
      </c>
      <c r="C2551" s="17" t="s">
        <v>1623</v>
      </c>
      <c r="D2551" s="15" t="s">
        <v>39</v>
      </c>
      <c r="E2551" s="17" t="s">
        <v>40</v>
      </c>
      <c r="F2551" s="15" t="s">
        <v>25</v>
      </c>
      <c r="G2551" s="17" t="s">
        <v>44</v>
      </c>
      <c r="H2551" s="17" t="s">
        <v>41</v>
      </c>
      <c r="I2551" s="17" t="s">
        <v>32</v>
      </c>
      <c r="J2551" s="18">
        <v>366.4</v>
      </c>
      <c r="K2551" s="19">
        <v>2352</v>
      </c>
      <c r="L2551" s="19">
        <v>325</v>
      </c>
      <c r="M2551" s="20">
        <v>205</v>
      </c>
      <c r="N2551" s="21">
        <v>1736</v>
      </c>
      <c r="O2551" s="21">
        <v>63</v>
      </c>
      <c r="P2551" s="22">
        <v>0</v>
      </c>
      <c r="Q2551" s="23">
        <v>0</v>
      </c>
      <c r="R2551" s="23">
        <v>0</v>
      </c>
      <c r="S2551" s="24">
        <v>0</v>
      </c>
      <c r="T2551" s="25">
        <v>0</v>
      </c>
      <c r="U2551" s="25">
        <v>0</v>
      </c>
      <c r="V2551" s="18">
        <v>571.4</v>
      </c>
      <c r="W2551" s="19">
        <v>4088</v>
      </c>
      <c r="X2551" s="19">
        <v>388</v>
      </c>
    </row>
    <row r="2552" spans="1:24" x14ac:dyDescent="0.2">
      <c r="A2552" s="15">
        <v>2022</v>
      </c>
      <c r="B2552" s="16">
        <v>63232</v>
      </c>
      <c r="C2552" s="17" t="s">
        <v>1624</v>
      </c>
      <c r="D2552" s="15" t="s">
        <v>39</v>
      </c>
      <c r="E2552" s="17" t="s">
        <v>40</v>
      </c>
      <c r="F2552" s="15" t="s">
        <v>25</v>
      </c>
      <c r="G2552" s="17" t="s">
        <v>201</v>
      </c>
      <c r="H2552" s="17" t="s">
        <v>41</v>
      </c>
      <c r="I2552" s="17" t="s">
        <v>136</v>
      </c>
      <c r="J2552" s="18">
        <v>13.8</v>
      </c>
      <c r="K2552" s="19">
        <v>163</v>
      </c>
      <c r="L2552" s="19">
        <v>18</v>
      </c>
      <c r="M2552" s="20">
        <v>1.7</v>
      </c>
      <c r="N2552" s="21">
        <v>15</v>
      </c>
      <c r="O2552" s="21">
        <v>1</v>
      </c>
      <c r="P2552" s="22">
        <v>0</v>
      </c>
      <c r="Q2552" s="23">
        <v>0</v>
      </c>
      <c r="R2552" s="23">
        <v>0</v>
      </c>
      <c r="S2552" s="24">
        <v>0</v>
      </c>
      <c r="T2552" s="25">
        <v>0</v>
      </c>
      <c r="U2552" s="25">
        <v>0</v>
      </c>
      <c r="V2552" s="18">
        <v>15.5</v>
      </c>
      <c r="W2552" s="19">
        <v>178</v>
      </c>
      <c r="X2552" s="19">
        <v>19</v>
      </c>
    </row>
    <row r="2553" spans="1:24" x14ac:dyDescent="0.2">
      <c r="A2553" s="15">
        <v>2022</v>
      </c>
      <c r="B2553" s="16">
        <v>63232</v>
      </c>
      <c r="C2553" s="17" t="s">
        <v>1624</v>
      </c>
      <c r="D2553" s="15" t="s">
        <v>39</v>
      </c>
      <c r="E2553" s="17" t="s">
        <v>40</v>
      </c>
      <c r="F2553" s="15" t="s">
        <v>25</v>
      </c>
      <c r="G2553" s="17" t="s">
        <v>203</v>
      </c>
      <c r="H2553" s="17" t="s">
        <v>41</v>
      </c>
      <c r="I2553" s="17" t="s">
        <v>136</v>
      </c>
      <c r="J2553" s="18">
        <v>7683.3</v>
      </c>
      <c r="K2553" s="19">
        <v>35442</v>
      </c>
      <c r="L2553" s="19">
        <v>5779</v>
      </c>
      <c r="M2553" s="20">
        <v>458.5</v>
      </c>
      <c r="N2553" s="21">
        <v>3731</v>
      </c>
      <c r="O2553" s="21">
        <v>103</v>
      </c>
      <c r="P2553" s="22">
        <v>138.4</v>
      </c>
      <c r="Q2553" s="23">
        <v>1089</v>
      </c>
      <c r="R2553" s="23">
        <v>1</v>
      </c>
      <c r="S2553" s="24">
        <v>0</v>
      </c>
      <c r="T2553" s="25">
        <v>0</v>
      </c>
      <c r="U2553" s="25">
        <v>0</v>
      </c>
      <c r="V2553" s="18">
        <v>8280.2000000000007</v>
      </c>
      <c r="W2553" s="19">
        <v>40262</v>
      </c>
      <c r="X2553" s="19">
        <v>5883</v>
      </c>
    </row>
    <row r="2554" spans="1:24" x14ac:dyDescent="0.2">
      <c r="A2554" s="15">
        <v>2022</v>
      </c>
      <c r="B2554" s="16">
        <v>63232</v>
      </c>
      <c r="C2554" s="17" t="s">
        <v>1624</v>
      </c>
      <c r="D2554" s="15" t="s">
        <v>39</v>
      </c>
      <c r="E2554" s="17" t="s">
        <v>40</v>
      </c>
      <c r="F2554" s="15" t="s">
        <v>25</v>
      </c>
      <c r="G2554" s="17" t="s">
        <v>30</v>
      </c>
      <c r="H2554" s="17" t="s">
        <v>41</v>
      </c>
      <c r="I2554" s="17" t="s">
        <v>32</v>
      </c>
      <c r="J2554" s="18">
        <v>2313.1</v>
      </c>
      <c r="K2554" s="19">
        <v>13512</v>
      </c>
      <c r="L2554" s="19">
        <v>1272</v>
      </c>
      <c r="M2554" s="20">
        <v>216.4</v>
      </c>
      <c r="N2554" s="21">
        <v>1596</v>
      </c>
      <c r="O2554" s="21">
        <v>41</v>
      </c>
      <c r="P2554" s="22">
        <v>0</v>
      </c>
      <c r="Q2554" s="23">
        <v>0</v>
      </c>
      <c r="R2554" s="23">
        <v>0</v>
      </c>
      <c r="S2554" s="24">
        <v>0</v>
      </c>
      <c r="T2554" s="25">
        <v>0</v>
      </c>
      <c r="U2554" s="25">
        <v>0</v>
      </c>
      <c r="V2554" s="18">
        <v>2529.5</v>
      </c>
      <c r="W2554" s="19">
        <v>15108</v>
      </c>
      <c r="X2554" s="19">
        <v>1313</v>
      </c>
    </row>
    <row r="2555" spans="1:24" x14ac:dyDescent="0.2">
      <c r="A2555" s="15">
        <v>2022</v>
      </c>
      <c r="B2555" s="16">
        <v>63232</v>
      </c>
      <c r="C2555" s="17" t="s">
        <v>1624</v>
      </c>
      <c r="D2555" s="15" t="s">
        <v>39</v>
      </c>
      <c r="E2555" s="17" t="s">
        <v>40</v>
      </c>
      <c r="F2555" s="15" t="s">
        <v>25</v>
      </c>
      <c r="G2555" s="17" t="s">
        <v>122</v>
      </c>
      <c r="H2555" s="17" t="s">
        <v>41</v>
      </c>
      <c r="I2555" s="17" t="s">
        <v>43</v>
      </c>
      <c r="J2555" s="18">
        <v>321.2</v>
      </c>
      <c r="K2555" s="19">
        <v>2720</v>
      </c>
      <c r="L2555" s="19">
        <v>246</v>
      </c>
      <c r="M2555" s="20">
        <v>217.5</v>
      </c>
      <c r="N2555" s="21">
        <v>2450</v>
      </c>
      <c r="O2555" s="21">
        <v>46</v>
      </c>
      <c r="P2555" s="22">
        <v>142.1</v>
      </c>
      <c r="Q2555" s="23">
        <v>1676</v>
      </c>
      <c r="R2555" s="23">
        <v>2</v>
      </c>
      <c r="S2555" s="24">
        <v>0</v>
      </c>
      <c r="T2555" s="25">
        <v>0</v>
      </c>
      <c r="U2555" s="25">
        <v>0</v>
      </c>
      <c r="V2555" s="18">
        <v>680.8</v>
      </c>
      <c r="W2555" s="19">
        <v>6846</v>
      </c>
      <c r="X2555" s="19">
        <v>294</v>
      </c>
    </row>
    <row r="2556" spans="1:24" x14ac:dyDescent="0.2">
      <c r="A2556" s="15">
        <v>2022</v>
      </c>
      <c r="B2556" s="16">
        <v>63232</v>
      </c>
      <c r="C2556" s="17" t="s">
        <v>1624</v>
      </c>
      <c r="D2556" s="15" t="s">
        <v>39</v>
      </c>
      <c r="E2556" s="17" t="s">
        <v>40</v>
      </c>
      <c r="F2556" s="15" t="s">
        <v>25</v>
      </c>
      <c r="G2556" s="17" t="s">
        <v>161</v>
      </c>
      <c r="H2556" s="17" t="s">
        <v>41</v>
      </c>
      <c r="I2556" s="17" t="s">
        <v>32</v>
      </c>
      <c r="J2556" s="18">
        <v>2118.1</v>
      </c>
      <c r="K2556" s="19">
        <v>15928</v>
      </c>
      <c r="L2556" s="19">
        <v>1637</v>
      </c>
      <c r="M2556" s="20">
        <v>18.3</v>
      </c>
      <c r="N2556" s="21">
        <v>202</v>
      </c>
      <c r="O2556" s="21">
        <v>8</v>
      </c>
      <c r="P2556" s="22">
        <v>0</v>
      </c>
      <c r="Q2556" s="23">
        <v>0</v>
      </c>
      <c r="R2556" s="23">
        <v>0</v>
      </c>
      <c r="S2556" s="24">
        <v>0</v>
      </c>
      <c r="T2556" s="25">
        <v>0</v>
      </c>
      <c r="U2556" s="25">
        <v>0</v>
      </c>
      <c r="V2556" s="18">
        <v>2136.4</v>
      </c>
      <c r="W2556" s="19">
        <v>16130</v>
      </c>
      <c r="X2556" s="19">
        <v>1645</v>
      </c>
    </row>
    <row r="2557" spans="1:24" x14ac:dyDescent="0.2">
      <c r="A2557" s="15">
        <v>2022</v>
      </c>
      <c r="B2557" s="16">
        <v>63232</v>
      </c>
      <c r="C2557" s="17" t="s">
        <v>1624</v>
      </c>
      <c r="D2557" s="15" t="s">
        <v>39</v>
      </c>
      <c r="E2557" s="17" t="s">
        <v>40</v>
      </c>
      <c r="F2557" s="15" t="s">
        <v>25</v>
      </c>
      <c r="G2557" s="17" t="s">
        <v>44</v>
      </c>
      <c r="H2557" s="17" t="s">
        <v>41</v>
      </c>
      <c r="I2557" s="17" t="s">
        <v>32</v>
      </c>
      <c r="J2557" s="18">
        <v>4229.3</v>
      </c>
      <c r="K2557" s="19">
        <v>27993</v>
      </c>
      <c r="L2557" s="19">
        <v>3306</v>
      </c>
      <c r="M2557" s="20">
        <v>225.9</v>
      </c>
      <c r="N2557" s="21">
        <v>1638</v>
      </c>
      <c r="O2557" s="21">
        <v>36</v>
      </c>
      <c r="P2557" s="22">
        <v>0</v>
      </c>
      <c r="Q2557" s="23">
        <v>0</v>
      </c>
      <c r="R2557" s="23">
        <v>0</v>
      </c>
      <c r="S2557" s="24">
        <v>0</v>
      </c>
      <c r="T2557" s="25">
        <v>0</v>
      </c>
      <c r="U2557" s="25">
        <v>0</v>
      </c>
      <c r="V2557" s="18">
        <v>4455.2</v>
      </c>
      <c r="W2557" s="19">
        <v>29631</v>
      </c>
      <c r="X2557" s="19">
        <v>3342</v>
      </c>
    </row>
    <row r="2558" spans="1:24" x14ac:dyDescent="0.2">
      <c r="A2558" s="15">
        <v>2022</v>
      </c>
      <c r="B2558" s="16">
        <v>63356</v>
      </c>
      <c r="C2558" s="17" t="s">
        <v>1625</v>
      </c>
      <c r="D2558" s="15" t="s">
        <v>39</v>
      </c>
      <c r="E2558" s="17" t="s">
        <v>40</v>
      </c>
      <c r="F2558" s="15" t="s">
        <v>25</v>
      </c>
      <c r="G2558" s="17" t="s">
        <v>510</v>
      </c>
      <c r="H2558" s="17" t="s">
        <v>41</v>
      </c>
      <c r="I2558" s="17" t="s">
        <v>32</v>
      </c>
      <c r="J2558" s="18">
        <v>0</v>
      </c>
      <c r="K2558" s="19">
        <v>0</v>
      </c>
      <c r="L2558" s="19">
        <v>0</v>
      </c>
      <c r="M2558" s="20">
        <v>267</v>
      </c>
      <c r="N2558" s="21">
        <v>2054</v>
      </c>
      <c r="O2558" s="21">
        <v>5</v>
      </c>
      <c r="P2558" s="22">
        <v>0</v>
      </c>
      <c r="Q2558" s="23">
        <v>0</v>
      </c>
      <c r="R2558" s="23">
        <v>0</v>
      </c>
      <c r="S2558" s="24">
        <v>0</v>
      </c>
      <c r="T2558" s="25">
        <v>0</v>
      </c>
      <c r="U2558" s="25">
        <v>0</v>
      </c>
      <c r="V2558" s="18">
        <v>267</v>
      </c>
      <c r="W2558" s="19">
        <v>2054</v>
      </c>
      <c r="X2558" s="19">
        <v>5</v>
      </c>
    </row>
    <row r="2559" spans="1:24" x14ac:dyDescent="0.2">
      <c r="A2559" s="15">
        <v>2022</v>
      </c>
      <c r="B2559" s="16">
        <v>63356</v>
      </c>
      <c r="C2559" s="17" t="s">
        <v>1625</v>
      </c>
      <c r="D2559" s="15" t="s">
        <v>39</v>
      </c>
      <c r="E2559" s="17" t="s">
        <v>40</v>
      </c>
      <c r="F2559" s="15" t="s">
        <v>25</v>
      </c>
      <c r="G2559" s="17" t="s">
        <v>160</v>
      </c>
      <c r="H2559" s="17" t="s">
        <v>41</v>
      </c>
      <c r="I2559" s="17" t="s">
        <v>32</v>
      </c>
      <c r="J2559" s="18">
        <v>0</v>
      </c>
      <c r="K2559" s="19">
        <v>0</v>
      </c>
      <c r="L2559" s="19">
        <v>0</v>
      </c>
      <c r="M2559" s="20">
        <v>307</v>
      </c>
      <c r="N2559" s="21">
        <v>3877</v>
      </c>
      <c r="O2559" s="21">
        <v>13</v>
      </c>
      <c r="P2559" s="22">
        <v>0</v>
      </c>
      <c r="Q2559" s="23">
        <v>0</v>
      </c>
      <c r="R2559" s="23">
        <v>0</v>
      </c>
      <c r="S2559" s="24">
        <v>0</v>
      </c>
      <c r="T2559" s="25">
        <v>0</v>
      </c>
      <c r="U2559" s="25">
        <v>0</v>
      </c>
      <c r="V2559" s="18">
        <v>307</v>
      </c>
      <c r="W2559" s="19">
        <v>3877</v>
      </c>
      <c r="X2559" s="19">
        <v>13</v>
      </c>
    </row>
    <row r="2560" spans="1:24" x14ac:dyDescent="0.2">
      <c r="A2560" s="15">
        <v>2022</v>
      </c>
      <c r="B2560" s="16">
        <v>63356</v>
      </c>
      <c r="C2560" s="17" t="s">
        <v>1625</v>
      </c>
      <c r="D2560" s="15" t="s">
        <v>39</v>
      </c>
      <c r="E2560" s="17" t="s">
        <v>40</v>
      </c>
      <c r="F2560" s="15" t="s">
        <v>25</v>
      </c>
      <c r="G2560" s="17" t="s">
        <v>124</v>
      </c>
      <c r="H2560" s="17" t="s">
        <v>41</v>
      </c>
      <c r="I2560" s="17" t="s">
        <v>32</v>
      </c>
      <c r="J2560" s="18">
        <v>0</v>
      </c>
      <c r="K2560" s="19">
        <v>0</v>
      </c>
      <c r="L2560" s="19">
        <v>0</v>
      </c>
      <c r="M2560" s="20">
        <v>3154</v>
      </c>
      <c r="N2560" s="21">
        <v>43886</v>
      </c>
      <c r="O2560" s="21">
        <v>61</v>
      </c>
      <c r="P2560" s="22">
        <v>0</v>
      </c>
      <c r="Q2560" s="23">
        <v>0</v>
      </c>
      <c r="R2560" s="23">
        <v>0</v>
      </c>
      <c r="S2560" s="24">
        <v>0</v>
      </c>
      <c r="T2560" s="25">
        <v>0</v>
      </c>
      <c r="U2560" s="25">
        <v>0</v>
      </c>
      <c r="V2560" s="18">
        <v>3154</v>
      </c>
      <c r="W2560" s="19">
        <v>43886</v>
      </c>
      <c r="X2560" s="19">
        <v>61</v>
      </c>
    </row>
    <row r="2561" spans="1:24" x14ac:dyDescent="0.2">
      <c r="A2561" s="15">
        <v>2022</v>
      </c>
      <c r="B2561" s="16">
        <v>63356</v>
      </c>
      <c r="C2561" s="17" t="s">
        <v>1625</v>
      </c>
      <c r="D2561" s="15" t="s">
        <v>39</v>
      </c>
      <c r="E2561" s="17" t="s">
        <v>40</v>
      </c>
      <c r="F2561" s="15" t="s">
        <v>25</v>
      </c>
      <c r="G2561" s="17" t="s">
        <v>30</v>
      </c>
      <c r="H2561" s="17" t="s">
        <v>41</v>
      </c>
      <c r="I2561" s="17" t="s">
        <v>32</v>
      </c>
      <c r="J2561" s="18">
        <v>0</v>
      </c>
      <c r="K2561" s="19">
        <v>0</v>
      </c>
      <c r="L2561" s="19">
        <v>0</v>
      </c>
      <c r="M2561" s="20">
        <v>1636</v>
      </c>
      <c r="N2561" s="21">
        <v>16080</v>
      </c>
      <c r="O2561" s="21">
        <v>27</v>
      </c>
      <c r="P2561" s="22">
        <v>0</v>
      </c>
      <c r="Q2561" s="23">
        <v>0</v>
      </c>
      <c r="R2561" s="23">
        <v>0</v>
      </c>
      <c r="S2561" s="24">
        <v>0</v>
      </c>
      <c r="T2561" s="25">
        <v>0</v>
      </c>
      <c r="U2561" s="25">
        <v>0</v>
      </c>
      <c r="V2561" s="18">
        <v>1636</v>
      </c>
      <c r="W2561" s="19">
        <v>16080</v>
      </c>
      <c r="X2561" s="19">
        <v>27</v>
      </c>
    </row>
    <row r="2562" spans="1:24" x14ac:dyDescent="0.2">
      <c r="A2562" s="15">
        <v>2022</v>
      </c>
      <c r="B2562" s="16">
        <v>63356</v>
      </c>
      <c r="C2562" s="17" t="s">
        <v>1625</v>
      </c>
      <c r="D2562" s="15" t="s">
        <v>39</v>
      </c>
      <c r="E2562" s="17" t="s">
        <v>40</v>
      </c>
      <c r="F2562" s="15" t="s">
        <v>25</v>
      </c>
      <c r="G2562" s="17" t="s">
        <v>122</v>
      </c>
      <c r="H2562" s="17" t="s">
        <v>41</v>
      </c>
      <c r="I2562" s="17" t="s">
        <v>32</v>
      </c>
      <c r="J2562" s="18">
        <v>0</v>
      </c>
      <c r="K2562" s="19">
        <v>0</v>
      </c>
      <c r="L2562" s="19">
        <v>0</v>
      </c>
      <c r="M2562" s="20">
        <v>10504</v>
      </c>
      <c r="N2562" s="21">
        <v>91758</v>
      </c>
      <c r="O2562" s="21">
        <v>85</v>
      </c>
      <c r="P2562" s="22">
        <v>0</v>
      </c>
      <c r="Q2562" s="23">
        <v>0</v>
      </c>
      <c r="R2562" s="23">
        <v>0</v>
      </c>
      <c r="S2562" s="24">
        <v>0</v>
      </c>
      <c r="T2562" s="25">
        <v>0</v>
      </c>
      <c r="U2562" s="25">
        <v>0</v>
      </c>
      <c r="V2562" s="18">
        <v>10504</v>
      </c>
      <c r="W2562" s="19">
        <v>91758</v>
      </c>
      <c r="X2562" s="19">
        <v>85</v>
      </c>
    </row>
    <row r="2563" spans="1:24" x14ac:dyDescent="0.2">
      <c r="A2563" s="15">
        <v>2022</v>
      </c>
      <c r="B2563" s="16">
        <v>63356</v>
      </c>
      <c r="C2563" s="17" t="s">
        <v>1625</v>
      </c>
      <c r="D2563" s="15" t="s">
        <v>39</v>
      </c>
      <c r="E2563" s="17" t="s">
        <v>40</v>
      </c>
      <c r="F2563" s="15" t="s">
        <v>25</v>
      </c>
      <c r="G2563" s="17" t="s">
        <v>42</v>
      </c>
      <c r="H2563" s="17" t="s">
        <v>41</v>
      </c>
      <c r="I2563" s="17" t="s">
        <v>43</v>
      </c>
      <c r="J2563" s="18">
        <v>0</v>
      </c>
      <c r="K2563" s="19">
        <v>0</v>
      </c>
      <c r="L2563" s="19">
        <v>0</v>
      </c>
      <c r="M2563" s="20">
        <v>40730</v>
      </c>
      <c r="N2563" s="21">
        <v>464421</v>
      </c>
      <c r="O2563" s="21">
        <v>1197</v>
      </c>
      <c r="P2563" s="22">
        <v>0</v>
      </c>
      <c r="Q2563" s="23">
        <v>0</v>
      </c>
      <c r="R2563" s="23">
        <v>0</v>
      </c>
      <c r="S2563" s="24">
        <v>0</v>
      </c>
      <c r="T2563" s="25">
        <v>0</v>
      </c>
      <c r="U2563" s="25">
        <v>0</v>
      </c>
      <c r="V2563" s="18">
        <v>40730</v>
      </c>
      <c r="W2563" s="19">
        <v>464421</v>
      </c>
      <c r="X2563" s="19">
        <v>1197</v>
      </c>
    </row>
    <row r="2564" spans="1:24" x14ac:dyDescent="0.2">
      <c r="A2564" s="15">
        <v>2022</v>
      </c>
      <c r="B2564" s="16">
        <v>63356</v>
      </c>
      <c r="C2564" s="17" t="s">
        <v>1625</v>
      </c>
      <c r="D2564" s="15" t="s">
        <v>39</v>
      </c>
      <c r="E2564" s="17" t="s">
        <v>40</v>
      </c>
      <c r="F2564" s="15" t="s">
        <v>25</v>
      </c>
      <c r="G2564" s="17" t="s">
        <v>161</v>
      </c>
      <c r="H2564" s="17" t="s">
        <v>41</v>
      </c>
      <c r="I2564" s="17" t="s">
        <v>32</v>
      </c>
      <c r="J2564" s="18">
        <v>0</v>
      </c>
      <c r="K2564" s="19">
        <v>0</v>
      </c>
      <c r="L2564" s="19">
        <v>0</v>
      </c>
      <c r="M2564" s="20">
        <v>3476</v>
      </c>
      <c r="N2564" s="21">
        <v>59431</v>
      </c>
      <c r="O2564" s="21">
        <v>95</v>
      </c>
      <c r="P2564" s="22">
        <v>0</v>
      </c>
      <c r="Q2564" s="23">
        <v>0</v>
      </c>
      <c r="R2564" s="23">
        <v>0</v>
      </c>
      <c r="S2564" s="24">
        <v>0</v>
      </c>
      <c r="T2564" s="25">
        <v>0</v>
      </c>
      <c r="U2564" s="25">
        <v>0</v>
      </c>
      <c r="V2564" s="18">
        <v>3476</v>
      </c>
      <c r="W2564" s="19">
        <v>59431</v>
      </c>
      <c r="X2564" s="19">
        <v>95</v>
      </c>
    </row>
    <row r="2565" spans="1:24" x14ac:dyDescent="0.2">
      <c r="A2565" s="15">
        <v>2022</v>
      </c>
      <c r="B2565" s="16">
        <v>63356</v>
      </c>
      <c r="C2565" s="17" t="s">
        <v>1625</v>
      </c>
      <c r="D2565" s="15" t="s">
        <v>39</v>
      </c>
      <c r="E2565" s="17" t="s">
        <v>40</v>
      </c>
      <c r="F2565" s="15" t="s">
        <v>25</v>
      </c>
      <c r="G2565" s="17" t="s">
        <v>44</v>
      </c>
      <c r="H2565" s="17" t="s">
        <v>41</v>
      </c>
      <c r="I2565" s="17" t="s">
        <v>32</v>
      </c>
      <c r="J2565" s="18">
        <v>0</v>
      </c>
      <c r="K2565" s="19">
        <v>0</v>
      </c>
      <c r="L2565" s="19">
        <v>0</v>
      </c>
      <c r="M2565" s="20">
        <v>51894</v>
      </c>
      <c r="N2565" s="21">
        <v>568143</v>
      </c>
      <c r="O2565" s="21">
        <v>327</v>
      </c>
      <c r="P2565" s="22">
        <v>0</v>
      </c>
      <c r="Q2565" s="23">
        <v>0</v>
      </c>
      <c r="R2565" s="23">
        <v>0</v>
      </c>
      <c r="S2565" s="24">
        <v>0</v>
      </c>
      <c r="T2565" s="25">
        <v>0</v>
      </c>
      <c r="U2565" s="25">
        <v>0</v>
      </c>
      <c r="V2565" s="18">
        <v>51894</v>
      </c>
      <c r="W2565" s="19">
        <v>568143</v>
      </c>
      <c r="X2565" s="19">
        <v>327</v>
      </c>
    </row>
    <row r="2566" spans="1:24" x14ac:dyDescent="0.2">
      <c r="A2566" s="15">
        <v>2022</v>
      </c>
      <c r="B2566" s="16">
        <v>63364</v>
      </c>
      <c r="C2566" s="17" t="s">
        <v>1626</v>
      </c>
      <c r="D2566" s="15" t="s">
        <v>39</v>
      </c>
      <c r="E2566" s="17" t="s">
        <v>40</v>
      </c>
      <c r="F2566" s="15" t="s">
        <v>25</v>
      </c>
      <c r="G2566" s="17" t="s">
        <v>42</v>
      </c>
      <c r="H2566" s="17" t="s">
        <v>41</v>
      </c>
      <c r="I2566" s="17" t="s">
        <v>43</v>
      </c>
      <c r="J2566" s="18">
        <v>302</v>
      </c>
      <c r="K2566" s="19">
        <v>3874</v>
      </c>
      <c r="L2566" s="19">
        <v>223</v>
      </c>
      <c r="M2566" s="20">
        <v>10611</v>
      </c>
      <c r="N2566" s="21">
        <v>133650</v>
      </c>
      <c r="O2566" s="21">
        <v>1021</v>
      </c>
      <c r="P2566" s="22">
        <v>1922</v>
      </c>
      <c r="Q2566" s="23">
        <v>21190</v>
      </c>
      <c r="R2566" s="23">
        <v>72</v>
      </c>
      <c r="S2566" s="24">
        <v>0</v>
      </c>
      <c r="T2566" s="25">
        <v>0</v>
      </c>
      <c r="U2566" s="25">
        <v>0</v>
      </c>
      <c r="V2566" s="18">
        <v>12835</v>
      </c>
      <c r="W2566" s="19">
        <v>158714</v>
      </c>
      <c r="X2566" s="19">
        <v>1316</v>
      </c>
    </row>
    <row r="2567" spans="1:24" x14ac:dyDescent="0.2">
      <c r="A2567" s="15">
        <v>2022</v>
      </c>
      <c r="B2567" s="16">
        <v>63367</v>
      </c>
      <c r="C2567" s="17" t="s">
        <v>1627</v>
      </c>
      <c r="D2567" s="15" t="s">
        <v>39</v>
      </c>
      <c r="E2567" s="17" t="s">
        <v>40</v>
      </c>
      <c r="F2567" s="15" t="s">
        <v>25</v>
      </c>
      <c r="G2567" s="17" t="s">
        <v>57</v>
      </c>
      <c r="H2567" s="17" t="s">
        <v>41</v>
      </c>
      <c r="I2567" s="17" t="s">
        <v>58</v>
      </c>
      <c r="J2567" s="18">
        <v>0</v>
      </c>
      <c r="K2567" s="19">
        <v>0</v>
      </c>
      <c r="L2567" s="19">
        <v>0</v>
      </c>
      <c r="M2567" s="20">
        <v>56743</v>
      </c>
      <c r="N2567" s="21">
        <v>693288</v>
      </c>
      <c r="O2567" s="21">
        <v>1218</v>
      </c>
      <c r="P2567" s="22">
        <v>0</v>
      </c>
      <c r="Q2567" s="23">
        <v>0</v>
      </c>
      <c r="R2567" s="23">
        <v>0</v>
      </c>
      <c r="S2567" s="24">
        <v>0</v>
      </c>
      <c r="T2567" s="25">
        <v>0</v>
      </c>
      <c r="U2567" s="25">
        <v>0</v>
      </c>
      <c r="V2567" s="18">
        <v>56743</v>
      </c>
      <c r="W2567" s="19">
        <v>693288</v>
      </c>
      <c r="X2567" s="19">
        <v>1218</v>
      </c>
    </row>
    <row r="2568" spans="1:24" x14ac:dyDescent="0.2">
      <c r="A2568" s="15">
        <v>2022</v>
      </c>
      <c r="B2568" s="16">
        <v>63422</v>
      </c>
      <c r="C2568" s="17" t="s">
        <v>1628</v>
      </c>
      <c r="D2568" s="15" t="s">
        <v>91</v>
      </c>
      <c r="E2568" s="17" t="s">
        <v>24</v>
      </c>
      <c r="F2568" s="15" t="s">
        <v>25</v>
      </c>
      <c r="G2568" s="17" t="s">
        <v>92</v>
      </c>
      <c r="H2568" s="17" t="s">
        <v>41</v>
      </c>
      <c r="I2568" s="17" t="s">
        <v>93</v>
      </c>
      <c r="J2568" s="18">
        <v>12693.4</v>
      </c>
      <c r="K2568" s="19">
        <v>98258</v>
      </c>
      <c r="L2568" s="19">
        <v>7146</v>
      </c>
      <c r="M2568" s="20">
        <v>65.599999999999994</v>
      </c>
      <c r="N2568" s="21">
        <v>612</v>
      </c>
      <c r="O2568" s="21">
        <v>27</v>
      </c>
      <c r="P2568" s="22">
        <v>0</v>
      </c>
      <c r="Q2568" s="23">
        <v>0</v>
      </c>
      <c r="R2568" s="23">
        <v>0</v>
      </c>
      <c r="S2568" s="24">
        <v>0</v>
      </c>
      <c r="T2568" s="25">
        <v>0</v>
      </c>
      <c r="U2568" s="25">
        <v>0</v>
      </c>
      <c r="V2568" s="18">
        <v>12759</v>
      </c>
      <c r="W2568" s="19">
        <v>98870</v>
      </c>
      <c r="X2568" s="19">
        <v>7173</v>
      </c>
    </row>
    <row r="2569" spans="1:24" x14ac:dyDescent="0.2">
      <c r="A2569" s="15">
        <v>2022</v>
      </c>
      <c r="B2569" s="16">
        <v>63489</v>
      </c>
      <c r="C2569" s="17" t="s">
        <v>1629</v>
      </c>
      <c r="D2569" s="15" t="s">
        <v>39</v>
      </c>
      <c r="E2569" s="17" t="s">
        <v>40</v>
      </c>
      <c r="F2569" s="15" t="s">
        <v>25</v>
      </c>
      <c r="G2569" s="17" t="s">
        <v>124</v>
      </c>
      <c r="H2569" s="17" t="s">
        <v>41</v>
      </c>
      <c r="I2569" s="17" t="s">
        <v>36</v>
      </c>
      <c r="J2569" s="18">
        <v>0</v>
      </c>
      <c r="K2569" s="19">
        <v>0</v>
      </c>
      <c r="L2569" s="19">
        <v>0</v>
      </c>
      <c r="M2569" s="20">
        <v>117862.8</v>
      </c>
      <c r="N2569" s="21">
        <v>1467761</v>
      </c>
      <c r="O2569" s="21">
        <v>2</v>
      </c>
      <c r="P2569" s="22">
        <v>0</v>
      </c>
      <c r="Q2569" s="23">
        <v>0</v>
      </c>
      <c r="R2569" s="23">
        <v>0</v>
      </c>
      <c r="S2569" s="24">
        <v>0</v>
      </c>
      <c r="T2569" s="25">
        <v>0</v>
      </c>
      <c r="U2569" s="25">
        <v>0</v>
      </c>
      <c r="V2569" s="18">
        <v>117862.8</v>
      </c>
      <c r="W2569" s="19">
        <v>1467761</v>
      </c>
      <c r="X2569" s="19">
        <v>2</v>
      </c>
    </row>
    <row r="2570" spans="1:24" x14ac:dyDescent="0.2">
      <c r="A2570" s="15">
        <v>2022</v>
      </c>
      <c r="B2570" s="16">
        <v>63546</v>
      </c>
      <c r="C2570" s="17" t="s">
        <v>1630</v>
      </c>
      <c r="D2570" s="15" t="s">
        <v>39</v>
      </c>
      <c r="E2570" s="17" t="s">
        <v>40</v>
      </c>
      <c r="F2570" s="15" t="s">
        <v>25</v>
      </c>
      <c r="G2570" s="17" t="s">
        <v>161</v>
      </c>
      <c r="H2570" s="17" t="s">
        <v>41</v>
      </c>
      <c r="I2570" s="17" t="s">
        <v>32</v>
      </c>
      <c r="J2570" s="18">
        <v>8864.2000000000007</v>
      </c>
      <c r="K2570" s="19">
        <v>62793</v>
      </c>
      <c r="L2570" s="19">
        <v>7822</v>
      </c>
      <c r="M2570" s="20">
        <v>414.2</v>
      </c>
      <c r="N2570" s="21">
        <v>2831</v>
      </c>
      <c r="O2570" s="21">
        <v>188</v>
      </c>
      <c r="P2570" s="22">
        <v>0</v>
      </c>
      <c r="Q2570" s="23">
        <v>0</v>
      </c>
      <c r="R2570" s="23">
        <v>0</v>
      </c>
      <c r="S2570" s="24">
        <v>0</v>
      </c>
      <c r="T2570" s="25">
        <v>0</v>
      </c>
      <c r="U2570" s="25">
        <v>0</v>
      </c>
      <c r="V2570" s="18">
        <v>9278.4</v>
      </c>
      <c r="W2570" s="19">
        <v>65624</v>
      </c>
      <c r="X2570" s="19">
        <v>8010</v>
      </c>
    </row>
    <row r="2571" spans="1:24" x14ac:dyDescent="0.2">
      <c r="A2571" s="15">
        <v>2022</v>
      </c>
      <c r="B2571" s="16">
        <v>63570</v>
      </c>
      <c r="C2571" s="17" t="s">
        <v>1631</v>
      </c>
      <c r="D2571" s="15" t="s">
        <v>39</v>
      </c>
      <c r="E2571" s="17" t="s">
        <v>40</v>
      </c>
      <c r="F2571" s="15" t="s">
        <v>25</v>
      </c>
      <c r="G2571" s="17" t="s">
        <v>42</v>
      </c>
      <c r="H2571" s="17" t="s">
        <v>41</v>
      </c>
      <c r="I2571" s="17" t="s">
        <v>43</v>
      </c>
      <c r="J2571" s="18">
        <v>2166</v>
      </c>
      <c r="K2571" s="19">
        <v>16109</v>
      </c>
      <c r="L2571" s="19">
        <v>1277</v>
      </c>
      <c r="M2571" s="20">
        <v>5855</v>
      </c>
      <c r="N2571" s="21">
        <v>37680</v>
      </c>
      <c r="O2571" s="21">
        <v>861</v>
      </c>
      <c r="P2571" s="22">
        <v>0</v>
      </c>
      <c r="Q2571" s="23">
        <v>0</v>
      </c>
      <c r="R2571" s="23">
        <v>0</v>
      </c>
      <c r="S2571" s="24">
        <v>0</v>
      </c>
      <c r="T2571" s="25">
        <v>0</v>
      </c>
      <c r="U2571" s="25">
        <v>0</v>
      </c>
      <c r="V2571" s="18">
        <v>8021</v>
      </c>
      <c r="W2571" s="19">
        <v>53789</v>
      </c>
      <c r="X2571" s="19">
        <v>2138</v>
      </c>
    </row>
    <row r="2572" spans="1:24" x14ac:dyDescent="0.2">
      <c r="A2572" s="15">
        <v>2022</v>
      </c>
      <c r="B2572" s="16">
        <v>63695</v>
      </c>
      <c r="C2572" s="17" t="s">
        <v>1632</v>
      </c>
      <c r="D2572" s="15" t="s">
        <v>39</v>
      </c>
      <c r="E2572" s="17" t="s">
        <v>40</v>
      </c>
      <c r="F2572" s="15" t="s">
        <v>25</v>
      </c>
      <c r="G2572" s="17" t="s">
        <v>510</v>
      </c>
      <c r="H2572" s="17" t="s">
        <v>41</v>
      </c>
      <c r="I2572" s="17" t="s">
        <v>32</v>
      </c>
      <c r="J2572" s="18">
        <v>201</v>
      </c>
      <c r="K2572" s="19">
        <v>1128</v>
      </c>
      <c r="L2572" s="19">
        <v>142</v>
      </c>
      <c r="M2572" s="20">
        <v>0</v>
      </c>
      <c r="N2572" s="21">
        <v>0</v>
      </c>
      <c r="O2572" s="21">
        <v>0</v>
      </c>
      <c r="P2572" s="22">
        <v>0</v>
      </c>
      <c r="Q2572" s="23">
        <v>0</v>
      </c>
      <c r="R2572" s="23">
        <v>0</v>
      </c>
      <c r="S2572" s="24">
        <v>0</v>
      </c>
      <c r="T2572" s="25">
        <v>0</v>
      </c>
      <c r="U2572" s="25">
        <v>0</v>
      </c>
      <c r="V2572" s="18">
        <v>201</v>
      </c>
      <c r="W2572" s="19">
        <v>1128</v>
      </c>
      <c r="X2572" s="19">
        <v>142</v>
      </c>
    </row>
    <row r="2573" spans="1:24" x14ac:dyDescent="0.2">
      <c r="A2573" s="15">
        <v>2022</v>
      </c>
      <c r="B2573" s="16">
        <v>63695</v>
      </c>
      <c r="C2573" s="17" t="s">
        <v>1632</v>
      </c>
      <c r="D2573" s="15" t="s">
        <v>39</v>
      </c>
      <c r="E2573" s="17" t="s">
        <v>40</v>
      </c>
      <c r="F2573" s="15" t="s">
        <v>25</v>
      </c>
      <c r="G2573" s="17" t="s">
        <v>160</v>
      </c>
      <c r="H2573" s="17" t="s">
        <v>41</v>
      </c>
      <c r="I2573" s="17" t="s">
        <v>32</v>
      </c>
      <c r="J2573" s="18">
        <v>266</v>
      </c>
      <c r="K2573" s="19">
        <v>1545</v>
      </c>
      <c r="L2573" s="19">
        <v>176</v>
      </c>
      <c r="M2573" s="20">
        <v>0</v>
      </c>
      <c r="N2573" s="21">
        <v>0</v>
      </c>
      <c r="O2573" s="21">
        <v>0</v>
      </c>
      <c r="P2573" s="22">
        <v>0</v>
      </c>
      <c r="Q2573" s="23">
        <v>0</v>
      </c>
      <c r="R2573" s="23">
        <v>0</v>
      </c>
      <c r="S2573" s="24">
        <v>0</v>
      </c>
      <c r="T2573" s="25">
        <v>0</v>
      </c>
      <c r="U2573" s="25">
        <v>0</v>
      </c>
      <c r="V2573" s="18">
        <v>266</v>
      </c>
      <c r="W2573" s="19">
        <v>1545</v>
      </c>
      <c r="X2573" s="19">
        <v>176</v>
      </c>
    </row>
    <row r="2574" spans="1:24" x14ac:dyDescent="0.2">
      <c r="A2574" s="15">
        <v>2022</v>
      </c>
      <c r="B2574" s="16">
        <v>63695</v>
      </c>
      <c r="C2574" s="17" t="s">
        <v>1632</v>
      </c>
      <c r="D2574" s="15" t="s">
        <v>39</v>
      </c>
      <c r="E2574" s="17" t="s">
        <v>40</v>
      </c>
      <c r="F2574" s="15" t="s">
        <v>25</v>
      </c>
      <c r="G2574" s="17" t="s">
        <v>124</v>
      </c>
      <c r="H2574" s="17" t="s">
        <v>41</v>
      </c>
      <c r="I2574" s="17" t="s">
        <v>32</v>
      </c>
      <c r="J2574" s="18">
        <v>11129</v>
      </c>
      <c r="K2574" s="19">
        <v>63127</v>
      </c>
      <c r="L2574" s="19">
        <v>10616</v>
      </c>
      <c r="M2574" s="20">
        <v>0</v>
      </c>
      <c r="N2574" s="21">
        <v>0</v>
      </c>
      <c r="O2574" s="21">
        <v>0</v>
      </c>
      <c r="P2574" s="22">
        <v>0</v>
      </c>
      <c r="Q2574" s="23">
        <v>0</v>
      </c>
      <c r="R2574" s="23">
        <v>0</v>
      </c>
      <c r="S2574" s="24">
        <v>0</v>
      </c>
      <c r="T2574" s="25">
        <v>0</v>
      </c>
      <c r="U2574" s="25">
        <v>0</v>
      </c>
      <c r="V2574" s="18">
        <v>11129</v>
      </c>
      <c r="W2574" s="19">
        <v>63127</v>
      </c>
      <c r="X2574" s="19">
        <v>10616</v>
      </c>
    </row>
    <row r="2575" spans="1:24" x14ac:dyDescent="0.2">
      <c r="A2575" s="15">
        <v>2022</v>
      </c>
      <c r="B2575" s="16">
        <v>63695</v>
      </c>
      <c r="C2575" s="17" t="s">
        <v>1632</v>
      </c>
      <c r="D2575" s="15" t="s">
        <v>39</v>
      </c>
      <c r="E2575" s="17" t="s">
        <v>40</v>
      </c>
      <c r="F2575" s="15" t="s">
        <v>25</v>
      </c>
      <c r="G2575" s="17" t="s">
        <v>30</v>
      </c>
      <c r="H2575" s="17" t="s">
        <v>41</v>
      </c>
      <c r="I2575" s="17" t="s">
        <v>32</v>
      </c>
      <c r="J2575" s="18">
        <v>3022</v>
      </c>
      <c r="K2575" s="19">
        <v>15302</v>
      </c>
      <c r="L2575" s="19">
        <v>2261</v>
      </c>
      <c r="M2575" s="20">
        <v>0</v>
      </c>
      <c r="N2575" s="21">
        <v>0</v>
      </c>
      <c r="O2575" s="21">
        <v>0</v>
      </c>
      <c r="P2575" s="22">
        <v>0</v>
      </c>
      <c r="Q2575" s="23">
        <v>0</v>
      </c>
      <c r="R2575" s="23">
        <v>0</v>
      </c>
      <c r="S2575" s="24">
        <v>0</v>
      </c>
      <c r="T2575" s="25">
        <v>0</v>
      </c>
      <c r="U2575" s="25">
        <v>0</v>
      </c>
      <c r="V2575" s="18">
        <v>3022</v>
      </c>
      <c r="W2575" s="19">
        <v>15302</v>
      </c>
      <c r="X2575" s="19">
        <v>2261</v>
      </c>
    </row>
    <row r="2576" spans="1:24" x14ac:dyDescent="0.2">
      <c r="A2576" s="15">
        <v>2022</v>
      </c>
      <c r="B2576" s="16">
        <v>63695</v>
      </c>
      <c r="C2576" s="17" t="s">
        <v>1632</v>
      </c>
      <c r="D2576" s="15" t="s">
        <v>39</v>
      </c>
      <c r="E2576" s="17" t="s">
        <v>40</v>
      </c>
      <c r="F2576" s="15" t="s">
        <v>25</v>
      </c>
      <c r="G2576" s="17" t="s">
        <v>122</v>
      </c>
      <c r="H2576" s="17" t="s">
        <v>41</v>
      </c>
      <c r="I2576" s="17" t="s">
        <v>32</v>
      </c>
      <c r="J2576" s="18">
        <v>1647</v>
      </c>
      <c r="K2576" s="19">
        <v>6920</v>
      </c>
      <c r="L2576" s="19">
        <v>1406</v>
      </c>
      <c r="M2576" s="20">
        <v>0</v>
      </c>
      <c r="N2576" s="21">
        <v>0</v>
      </c>
      <c r="O2576" s="21">
        <v>0</v>
      </c>
      <c r="P2576" s="22">
        <v>0</v>
      </c>
      <c r="Q2576" s="23">
        <v>0</v>
      </c>
      <c r="R2576" s="23">
        <v>0</v>
      </c>
      <c r="S2576" s="24">
        <v>0</v>
      </c>
      <c r="T2576" s="25">
        <v>0</v>
      </c>
      <c r="U2576" s="25">
        <v>0</v>
      </c>
      <c r="V2576" s="18">
        <v>1647</v>
      </c>
      <c r="W2576" s="19">
        <v>6920</v>
      </c>
      <c r="X2576" s="19">
        <v>1406</v>
      </c>
    </row>
    <row r="2577" spans="1:24" x14ac:dyDescent="0.2">
      <c r="A2577" s="15">
        <v>2022</v>
      </c>
      <c r="B2577" s="16">
        <v>63695</v>
      </c>
      <c r="C2577" s="17" t="s">
        <v>1632</v>
      </c>
      <c r="D2577" s="15" t="s">
        <v>39</v>
      </c>
      <c r="E2577" s="17" t="s">
        <v>40</v>
      </c>
      <c r="F2577" s="15" t="s">
        <v>25</v>
      </c>
      <c r="G2577" s="17" t="s">
        <v>161</v>
      </c>
      <c r="H2577" s="17" t="s">
        <v>41</v>
      </c>
      <c r="I2577" s="17" t="s">
        <v>32</v>
      </c>
      <c r="J2577" s="18">
        <v>1949</v>
      </c>
      <c r="K2577" s="19">
        <v>15225</v>
      </c>
      <c r="L2577" s="19">
        <v>2050</v>
      </c>
      <c r="M2577" s="20">
        <v>0</v>
      </c>
      <c r="N2577" s="21">
        <v>0</v>
      </c>
      <c r="O2577" s="21">
        <v>0</v>
      </c>
      <c r="P2577" s="22">
        <v>0</v>
      </c>
      <c r="Q2577" s="23">
        <v>0</v>
      </c>
      <c r="R2577" s="23">
        <v>0</v>
      </c>
      <c r="S2577" s="24">
        <v>0</v>
      </c>
      <c r="T2577" s="25">
        <v>0</v>
      </c>
      <c r="U2577" s="25">
        <v>0</v>
      </c>
      <c r="V2577" s="18">
        <v>1949</v>
      </c>
      <c r="W2577" s="19">
        <v>15225</v>
      </c>
      <c r="X2577" s="19">
        <v>2050</v>
      </c>
    </row>
    <row r="2578" spans="1:24" x14ac:dyDescent="0.2">
      <c r="A2578" s="15">
        <v>2022</v>
      </c>
      <c r="B2578" s="16">
        <v>63695</v>
      </c>
      <c r="C2578" s="17" t="s">
        <v>1632</v>
      </c>
      <c r="D2578" s="15" t="s">
        <v>39</v>
      </c>
      <c r="E2578" s="17" t="s">
        <v>40</v>
      </c>
      <c r="F2578" s="15" t="s">
        <v>25</v>
      </c>
      <c r="G2578" s="17" t="s">
        <v>44</v>
      </c>
      <c r="H2578" s="17" t="s">
        <v>41</v>
      </c>
      <c r="I2578" s="17" t="s">
        <v>32</v>
      </c>
      <c r="J2578" s="18">
        <v>4579</v>
      </c>
      <c r="K2578" s="19">
        <v>23791</v>
      </c>
      <c r="L2578" s="19">
        <v>3488</v>
      </c>
      <c r="M2578" s="20">
        <v>0</v>
      </c>
      <c r="N2578" s="21">
        <v>0</v>
      </c>
      <c r="O2578" s="21">
        <v>0</v>
      </c>
      <c r="P2578" s="22">
        <v>0</v>
      </c>
      <c r="Q2578" s="23">
        <v>0</v>
      </c>
      <c r="R2578" s="23">
        <v>0</v>
      </c>
      <c r="S2578" s="24">
        <v>0</v>
      </c>
      <c r="T2578" s="25">
        <v>0</v>
      </c>
      <c r="U2578" s="25">
        <v>0</v>
      </c>
      <c r="V2578" s="18">
        <v>4579</v>
      </c>
      <c r="W2578" s="19">
        <v>23791</v>
      </c>
      <c r="X2578" s="19">
        <v>3488</v>
      </c>
    </row>
    <row r="2579" spans="1:24" x14ac:dyDescent="0.2">
      <c r="A2579" s="15">
        <v>2022</v>
      </c>
      <c r="B2579" s="16">
        <v>63724</v>
      </c>
      <c r="C2579" s="17" t="s">
        <v>1633</v>
      </c>
      <c r="D2579" s="15" t="s">
        <v>39</v>
      </c>
      <c r="E2579" s="17" t="s">
        <v>40</v>
      </c>
      <c r="F2579" s="15" t="s">
        <v>25</v>
      </c>
      <c r="G2579" s="17" t="s">
        <v>57</v>
      </c>
      <c r="H2579" s="17" t="s">
        <v>1426</v>
      </c>
      <c r="I2579" s="17" t="s">
        <v>58</v>
      </c>
      <c r="J2579" s="18">
        <v>1317.4</v>
      </c>
      <c r="K2579" s="19">
        <v>15534</v>
      </c>
      <c r="L2579" s="19">
        <v>15032</v>
      </c>
      <c r="M2579" s="20">
        <v>610.29999999999995</v>
      </c>
      <c r="N2579" s="21">
        <v>9822</v>
      </c>
      <c r="O2579" s="21">
        <v>1999</v>
      </c>
      <c r="P2579" s="22">
        <v>0</v>
      </c>
      <c r="Q2579" s="23">
        <v>0</v>
      </c>
      <c r="R2579" s="23">
        <v>0</v>
      </c>
      <c r="S2579" s="24">
        <v>0</v>
      </c>
      <c r="T2579" s="25">
        <v>0</v>
      </c>
      <c r="U2579" s="25">
        <v>0</v>
      </c>
      <c r="V2579" s="18">
        <v>1927.7</v>
      </c>
      <c r="W2579" s="19">
        <v>25356</v>
      </c>
      <c r="X2579" s="19">
        <v>17031</v>
      </c>
    </row>
    <row r="2580" spans="1:24" x14ac:dyDescent="0.2">
      <c r="A2580" s="15">
        <v>2022</v>
      </c>
      <c r="B2580" s="16">
        <v>63725</v>
      </c>
      <c r="C2580" s="17" t="s">
        <v>1634</v>
      </c>
      <c r="D2580" s="15" t="s">
        <v>39</v>
      </c>
      <c r="E2580" s="17" t="s">
        <v>40</v>
      </c>
      <c r="F2580" s="15" t="s">
        <v>25</v>
      </c>
      <c r="G2580" s="17" t="s">
        <v>57</v>
      </c>
      <c r="H2580" s="17" t="s">
        <v>1426</v>
      </c>
      <c r="I2580" s="17" t="s">
        <v>58</v>
      </c>
      <c r="J2580" s="18">
        <v>24659.4</v>
      </c>
      <c r="K2580" s="19">
        <v>231169</v>
      </c>
      <c r="L2580" s="19">
        <v>35355</v>
      </c>
      <c r="M2580" s="20">
        <v>17724.5</v>
      </c>
      <c r="N2580" s="21">
        <v>180762</v>
      </c>
      <c r="O2580" s="21">
        <v>5152</v>
      </c>
      <c r="P2580" s="22">
        <v>896.5</v>
      </c>
      <c r="Q2580" s="23">
        <v>12490</v>
      </c>
      <c r="R2580" s="23">
        <v>39</v>
      </c>
      <c r="S2580" s="24">
        <v>0</v>
      </c>
      <c r="T2580" s="25">
        <v>0</v>
      </c>
      <c r="U2580" s="25">
        <v>0</v>
      </c>
      <c r="V2580" s="18">
        <v>43280.4</v>
      </c>
      <c r="W2580" s="19">
        <v>424421</v>
      </c>
      <c r="X2580" s="19">
        <v>40546</v>
      </c>
    </row>
    <row r="2581" spans="1:24" x14ac:dyDescent="0.2">
      <c r="A2581" s="15">
        <v>2022</v>
      </c>
      <c r="B2581" s="16">
        <v>63870</v>
      </c>
      <c r="C2581" s="17" t="s">
        <v>1635</v>
      </c>
      <c r="D2581" s="15" t="s">
        <v>39</v>
      </c>
      <c r="E2581" s="17" t="s">
        <v>40</v>
      </c>
      <c r="F2581" s="15" t="s">
        <v>25</v>
      </c>
      <c r="G2581" s="17" t="s">
        <v>44</v>
      </c>
      <c r="H2581" s="17" t="s">
        <v>41</v>
      </c>
      <c r="I2581" s="17" t="s">
        <v>32</v>
      </c>
      <c r="J2581" s="18">
        <v>2306.4</v>
      </c>
      <c r="K2581" s="19">
        <v>26627</v>
      </c>
      <c r="L2581" s="19">
        <v>1966</v>
      </c>
      <c r="M2581" s="20">
        <v>0</v>
      </c>
      <c r="N2581" s="21">
        <v>0</v>
      </c>
      <c r="O2581" s="21">
        <v>0</v>
      </c>
      <c r="P2581" s="22">
        <v>0</v>
      </c>
      <c r="Q2581" s="23">
        <v>0</v>
      </c>
      <c r="R2581" s="23">
        <v>0</v>
      </c>
      <c r="S2581" s="24">
        <v>0</v>
      </c>
      <c r="T2581" s="25">
        <v>0</v>
      </c>
      <c r="U2581" s="25">
        <v>0</v>
      </c>
      <c r="V2581" s="18">
        <v>2306.4</v>
      </c>
      <c r="W2581" s="19">
        <v>26627</v>
      </c>
      <c r="X2581" s="19">
        <v>1966</v>
      </c>
    </row>
    <row r="2582" spans="1:24" x14ac:dyDescent="0.2">
      <c r="A2582" s="15">
        <v>2022</v>
      </c>
      <c r="B2582" s="16">
        <v>64011</v>
      </c>
      <c r="C2582" s="17" t="s">
        <v>1636</v>
      </c>
      <c r="D2582" s="15" t="s">
        <v>91</v>
      </c>
      <c r="E2582" s="17" t="s">
        <v>24</v>
      </c>
      <c r="F2582" s="15" t="s">
        <v>25</v>
      </c>
      <c r="G2582" s="17" t="s">
        <v>92</v>
      </c>
      <c r="H2582" s="17" t="s">
        <v>41</v>
      </c>
      <c r="I2582" s="17" t="s">
        <v>93</v>
      </c>
      <c r="J2582" s="18">
        <v>94952.8</v>
      </c>
      <c r="K2582" s="19">
        <v>527299</v>
      </c>
      <c r="L2582" s="19">
        <v>52770</v>
      </c>
      <c r="M2582" s="20">
        <v>16975.099999999999</v>
      </c>
      <c r="N2582" s="21">
        <v>151114</v>
      </c>
      <c r="O2582" s="21">
        <v>4049</v>
      </c>
      <c r="P2582" s="22">
        <v>0</v>
      </c>
      <c r="Q2582" s="23">
        <v>0</v>
      </c>
      <c r="R2582" s="23">
        <v>0</v>
      </c>
      <c r="S2582" s="24">
        <v>0</v>
      </c>
      <c r="T2582" s="25">
        <v>0</v>
      </c>
      <c r="U2582" s="25">
        <v>0</v>
      </c>
      <c r="V2582" s="18">
        <v>111927.9</v>
      </c>
      <c r="W2582" s="19">
        <v>678413</v>
      </c>
      <c r="X2582" s="19">
        <v>56819</v>
      </c>
    </row>
    <row r="2583" spans="1:24" x14ac:dyDescent="0.2">
      <c r="A2583" s="15">
        <v>2022</v>
      </c>
      <c r="B2583" s="16">
        <v>64195</v>
      </c>
      <c r="C2583" s="17" t="s">
        <v>1637</v>
      </c>
      <c r="D2583" s="15" t="s">
        <v>39</v>
      </c>
      <c r="E2583" s="17" t="s">
        <v>40</v>
      </c>
      <c r="F2583" s="15" t="s">
        <v>25</v>
      </c>
      <c r="G2583" s="17" t="s">
        <v>57</v>
      </c>
      <c r="H2583" s="17" t="s">
        <v>1426</v>
      </c>
      <c r="I2583" s="17" t="s">
        <v>58</v>
      </c>
      <c r="J2583" s="18">
        <v>31233.7</v>
      </c>
      <c r="K2583" s="19">
        <v>229831</v>
      </c>
      <c r="L2583" s="19">
        <v>28528</v>
      </c>
      <c r="M2583" s="20">
        <v>19905.900000000001</v>
      </c>
      <c r="N2583" s="21">
        <v>146382</v>
      </c>
      <c r="O2583" s="21">
        <v>4030</v>
      </c>
      <c r="P2583" s="22">
        <v>2185.1</v>
      </c>
      <c r="Q2583" s="23">
        <v>22010</v>
      </c>
      <c r="R2583" s="23">
        <v>326</v>
      </c>
      <c r="S2583" s="24">
        <v>0</v>
      </c>
      <c r="T2583" s="25">
        <v>0</v>
      </c>
      <c r="U2583" s="25">
        <v>0</v>
      </c>
      <c r="V2583" s="18">
        <v>53324.7</v>
      </c>
      <c r="W2583" s="19">
        <v>398223</v>
      </c>
      <c r="X2583" s="19">
        <v>32884</v>
      </c>
    </row>
    <row r="2584" spans="1:24" x14ac:dyDescent="0.2">
      <c r="A2584" s="15">
        <v>2022</v>
      </c>
      <c r="B2584" s="16">
        <v>64222</v>
      </c>
      <c r="C2584" s="17" t="s">
        <v>1638</v>
      </c>
      <c r="D2584" s="15" t="s">
        <v>39</v>
      </c>
      <c r="E2584" s="17" t="s">
        <v>40</v>
      </c>
      <c r="F2584" s="15" t="s">
        <v>25</v>
      </c>
      <c r="G2584" s="17" t="s">
        <v>510</v>
      </c>
      <c r="H2584" s="17" t="s">
        <v>41</v>
      </c>
      <c r="I2584" s="17" t="s">
        <v>32</v>
      </c>
      <c r="J2584" s="18">
        <v>0</v>
      </c>
      <c r="K2584" s="19">
        <v>0</v>
      </c>
      <c r="L2584" s="19">
        <v>0</v>
      </c>
      <c r="M2584" s="20">
        <v>2959</v>
      </c>
      <c r="N2584" s="21">
        <v>20242</v>
      </c>
      <c r="O2584" s="21">
        <v>9</v>
      </c>
      <c r="P2584" s="22">
        <v>0</v>
      </c>
      <c r="Q2584" s="23">
        <v>0</v>
      </c>
      <c r="R2584" s="23" t="s">
        <v>37</v>
      </c>
      <c r="S2584" s="24">
        <v>0</v>
      </c>
      <c r="T2584" s="25">
        <v>0</v>
      </c>
      <c r="U2584" s="25">
        <v>0</v>
      </c>
      <c r="V2584" s="18">
        <v>2959</v>
      </c>
      <c r="W2584" s="19">
        <v>20242</v>
      </c>
      <c r="X2584" s="19">
        <v>9</v>
      </c>
    </row>
    <row r="2585" spans="1:24" x14ac:dyDescent="0.2">
      <c r="A2585" s="15">
        <v>2022</v>
      </c>
      <c r="B2585" s="16">
        <v>64222</v>
      </c>
      <c r="C2585" s="17" t="s">
        <v>1638</v>
      </c>
      <c r="D2585" s="15" t="s">
        <v>39</v>
      </c>
      <c r="E2585" s="17" t="s">
        <v>40</v>
      </c>
      <c r="F2585" s="15" t="s">
        <v>25</v>
      </c>
      <c r="G2585" s="17" t="s">
        <v>124</v>
      </c>
      <c r="H2585" s="17" t="s">
        <v>41</v>
      </c>
      <c r="I2585" s="17" t="s">
        <v>32</v>
      </c>
      <c r="J2585" s="18">
        <v>0</v>
      </c>
      <c r="K2585" s="19">
        <v>0</v>
      </c>
      <c r="L2585" s="19">
        <v>0</v>
      </c>
      <c r="M2585" s="20">
        <v>11000</v>
      </c>
      <c r="N2585" s="21">
        <v>98273</v>
      </c>
      <c r="O2585" s="21">
        <v>224</v>
      </c>
      <c r="P2585" s="22">
        <v>0</v>
      </c>
      <c r="Q2585" s="23">
        <v>0</v>
      </c>
      <c r="R2585" s="23">
        <v>0</v>
      </c>
      <c r="S2585" s="24">
        <v>0</v>
      </c>
      <c r="T2585" s="25">
        <v>0</v>
      </c>
      <c r="U2585" s="25">
        <v>0</v>
      </c>
      <c r="V2585" s="18">
        <v>11000</v>
      </c>
      <c r="W2585" s="19">
        <v>98273</v>
      </c>
      <c r="X2585" s="19">
        <v>224</v>
      </c>
    </row>
    <row r="2586" spans="1:24" x14ac:dyDescent="0.2">
      <c r="A2586" s="15">
        <v>2022</v>
      </c>
      <c r="B2586" s="16">
        <v>64222</v>
      </c>
      <c r="C2586" s="17" t="s">
        <v>1638</v>
      </c>
      <c r="D2586" s="15" t="s">
        <v>39</v>
      </c>
      <c r="E2586" s="17" t="s">
        <v>40</v>
      </c>
      <c r="F2586" s="15" t="s">
        <v>25</v>
      </c>
      <c r="G2586" s="17" t="s">
        <v>203</v>
      </c>
      <c r="H2586" s="17" t="s">
        <v>41</v>
      </c>
      <c r="I2586" s="17" t="s">
        <v>136</v>
      </c>
      <c r="J2586" s="18">
        <v>0</v>
      </c>
      <c r="K2586" s="19">
        <v>0</v>
      </c>
      <c r="L2586" s="19">
        <v>0</v>
      </c>
      <c r="M2586" s="20">
        <v>2600</v>
      </c>
      <c r="N2586" s="21">
        <v>13549</v>
      </c>
      <c r="O2586" s="21">
        <v>9</v>
      </c>
      <c r="P2586" s="22">
        <v>0</v>
      </c>
      <c r="Q2586" s="23">
        <v>0</v>
      </c>
      <c r="R2586" s="23">
        <v>0</v>
      </c>
      <c r="S2586" s="24">
        <v>0</v>
      </c>
      <c r="T2586" s="25">
        <v>0</v>
      </c>
      <c r="U2586" s="25">
        <v>0</v>
      </c>
      <c r="V2586" s="18">
        <v>2600</v>
      </c>
      <c r="W2586" s="19">
        <v>13549</v>
      </c>
      <c r="X2586" s="19">
        <v>9</v>
      </c>
    </row>
    <row r="2587" spans="1:24" x14ac:dyDescent="0.2">
      <c r="A2587" s="15">
        <v>2022</v>
      </c>
      <c r="B2587" s="16">
        <v>64222</v>
      </c>
      <c r="C2587" s="17" t="s">
        <v>1638</v>
      </c>
      <c r="D2587" s="15" t="s">
        <v>39</v>
      </c>
      <c r="E2587" s="17" t="s">
        <v>40</v>
      </c>
      <c r="F2587" s="15" t="s">
        <v>25</v>
      </c>
      <c r="G2587" s="17" t="s">
        <v>122</v>
      </c>
      <c r="H2587" s="17" t="s">
        <v>41</v>
      </c>
      <c r="I2587" s="17" t="s">
        <v>43</v>
      </c>
      <c r="J2587" s="18">
        <v>0</v>
      </c>
      <c r="K2587" s="19">
        <v>0</v>
      </c>
      <c r="L2587" s="19">
        <v>0</v>
      </c>
      <c r="M2587" s="20">
        <v>6389</v>
      </c>
      <c r="N2587" s="21">
        <v>36737</v>
      </c>
      <c r="O2587" s="21">
        <v>51</v>
      </c>
      <c r="P2587" s="22">
        <v>0</v>
      </c>
      <c r="Q2587" s="23">
        <v>0</v>
      </c>
      <c r="R2587" s="23">
        <v>0</v>
      </c>
      <c r="S2587" s="24">
        <v>0</v>
      </c>
      <c r="T2587" s="25">
        <v>0</v>
      </c>
      <c r="U2587" s="25">
        <v>0</v>
      </c>
      <c r="V2587" s="18">
        <v>6389</v>
      </c>
      <c r="W2587" s="19">
        <v>36737</v>
      </c>
      <c r="X2587" s="19">
        <v>51</v>
      </c>
    </row>
    <row r="2588" spans="1:24" x14ac:dyDescent="0.2">
      <c r="A2588" s="15">
        <v>2022</v>
      </c>
      <c r="B2588" s="16">
        <v>64222</v>
      </c>
      <c r="C2588" s="17" t="s">
        <v>1638</v>
      </c>
      <c r="D2588" s="15" t="s">
        <v>39</v>
      </c>
      <c r="E2588" s="17" t="s">
        <v>40</v>
      </c>
      <c r="F2588" s="15" t="s">
        <v>25</v>
      </c>
      <c r="G2588" s="17" t="s">
        <v>42</v>
      </c>
      <c r="H2588" s="17" t="s">
        <v>41</v>
      </c>
      <c r="I2588" s="17" t="s">
        <v>43</v>
      </c>
      <c r="J2588" s="18">
        <v>0</v>
      </c>
      <c r="K2588" s="19">
        <v>0</v>
      </c>
      <c r="L2588" s="19">
        <v>0</v>
      </c>
      <c r="M2588" s="20">
        <v>11437</v>
      </c>
      <c r="N2588" s="21">
        <v>88607</v>
      </c>
      <c r="O2588" s="21">
        <v>88</v>
      </c>
      <c r="P2588" s="22">
        <v>0</v>
      </c>
      <c r="Q2588" s="23">
        <v>0</v>
      </c>
      <c r="R2588" s="23">
        <v>0</v>
      </c>
      <c r="S2588" s="24">
        <v>0</v>
      </c>
      <c r="T2588" s="25">
        <v>0</v>
      </c>
      <c r="U2588" s="25">
        <v>0</v>
      </c>
      <c r="V2588" s="18">
        <v>11437</v>
      </c>
      <c r="W2588" s="19">
        <v>88607</v>
      </c>
      <c r="X2588" s="19">
        <v>88</v>
      </c>
    </row>
    <row r="2589" spans="1:24" x14ac:dyDescent="0.2">
      <c r="A2589" s="15">
        <v>2022</v>
      </c>
      <c r="B2589" s="16">
        <v>64222</v>
      </c>
      <c r="C2589" s="17" t="s">
        <v>1638</v>
      </c>
      <c r="D2589" s="15" t="s">
        <v>39</v>
      </c>
      <c r="E2589" s="17" t="s">
        <v>40</v>
      </c>
      <c r="F2589" s="15" t="s">
        <v>25</v>
      </c>
      <c r="G2589" s="17" t="s">
        <v>161</v>
      </c>
      <c r="H2589" s="17" t="s">
        <v>41</v>
      </c>
      <c r="I2589" s="17" t="s">
        <v>32</v>
      </c>
      <c r="J2589" s="18">
        <v>0</v>
      </c>
      <c r="K2589" s="19">
        <v>0</v>
      </c>
      <c r="L2589" s="19">
        <v>0</v>
      </c>
      <c r="M2589" s="20">
        <v>3398</v>
      </c>
      <c r="N2589" s="21">
        <v>30145</v>
      </c>
      <c r="O2589" s="21">
        <v>144</v>
      </c>
      <c r="P2589" s="22">
        <v>0</v>
      </c>
      <c r="Q2589" s="23">
        <v>0</v>
      </c>
      <c r="R2589" s="23">
        <v>0</v>
      </c>
      <c r="S2589" s="24">
        <v>0</v>
      </c>
      <c r="T2589" s="25">
        <v>0</v>
      </c>
      <c r="U2589" s="25">
        <v>0</v>
      </c>
      <c r="V2589" s="18">
        <v>3398</v>
      </c>
      <c r="W2589" s="19">
        <v>30145</v>
      </c>
      <c r="X2589" s="19">
        <v>144</v>
      </c>
    </row>
    <row r="2590" spans="1:24" x14ac:dyDescent="0.2">
      <c r="A2590" s="15">
        <v>2022</v>
      </c>
      <c r="B2590" s="16">
        <v>64222</v>
      </c>
      <c r="C2590" s="17" t="s">
        <v>1638</v>
      </c>
      <c r="D2590" s="15" t="s">
        <v>39</v>
      </c>
      <c r="E2590" s="17" t="s">
        <v>40</v>
      </c>
      <c r="F2590" s="15" t="s">
        <v>25</v>
      </c>
      <c r="G2590" s="17" t="s">
        <v>44</v>
      </c>
      <c r="H2590" s="17" t="s">
        <v>41</v>
      </c>
      <c r="I2590" s="17" t="s">
        <v>32</v>
      </c>
      <c r="J2590" s="18">
        <v>0</v>
      </c>
      <c r="K2590" s="19">
        <v>0</v>
      </c>
      <c r="L2590" s="19">
        <v>0</v>
      </c>
      <c r="M2590" s="20">
        <v>6993</v>
      </c>
      <c r="N2590" s="21">
        <v>52326</v>
      </c>
      <c r="O2590" s="21">
        <v>122</v>
      </c>
      <c r="P2590" s="22">
        <v>0</v>
      </c>
      <c r="Q2590" s="23">
        <v>0</v>
      </c>
      <c r="R2590" s="23">
        <v>0</v>
      </c>
      <c r="S2590" s="24">
        <v>0</v>
      </c>
      <c r="T2590" s="25">
        <v>0</v>
      </c>
      <c r="U2590" s="25">
        <v>0</v>
      </c>
      <c r="V2590" s="18">
        <v>6993</v>
      </c>
      <c r="W2590" s="19">
        <v>52326</v>
      </c>
      <c r="X2590" s="19">
        <v>122</v>
      </c>
    </row>
    <row r="2591" spans="1:24" x14ac:dyDescent="0.2">
      <c r="A2591" s="15">
        <v>2022</v>
      </c>
      <c r="B2591" s="16">
        <v>64289</v>
      </c>
      <c r="C2591" s="17" t="s">
        <v>1639</v>
      </c>
      <c r="D2591" s="15" t="s">
        <v>39</v>
      </c>
      <c r="E2591" s="17" t="s">
        <v>40</v>
      </c>
      <c r="F2591" s="15" t="s">
        <v>25</v>
      </c>
      <c r="G2591" s="17" t="s">
        <v>57</v>
      </c>
      <c r="H2591" s="17" t="s">
        <v>1426</v>
      </c>
      <c r="I2591" s="17" t="s">
        <v>58</v>
      </c>
      <c r="J2591" s="18">
        <v>261309</v>
      </c>
      <c r="K2591" s="19">
        <v>1612544</v>
      </c>
      <c r="L2591" s="19">
        <v>378763</v>
      </c>
      <c r="M2591" s="20">
        <v>366646</v>
      </c>
      <c r="N2591" s="21">
        <v>3803896</v>
      </c>
      <c r="O2591" s="21">
        <v>68615</v>
      </c>
      <c r="P2591" s="22">
        <v>9468</v>
      </c>
      <c r="Q2591" s="23">
        <v>106958</v>
      </c>
      <c r="R2591" s="23">
        <v>267</v>
      </c>
      <c r="S2591" s="24">
        <v>0</v>
      </c>
      <c r="T2591" s="25">
        <v>0</v>
      </c>
      <c r="U2591" s="25">
        <v>0</v>
      </c>
      <c r="V2591" s="18">
        <v>637423</v>
      </c>
      <c r="W2591" s="19">
        <v>5523398</v>
      </c>
      <c r="X2591" s="19">
        <v>447645</v>
      </c>
    </row>
    <row r="2592" spans="1:24" x14ac:dyDescent="0.2">
      <c r="A2592" s="15">
        <v>2022</v>
      </c>
      <c r="B2592" s="16">
        <v>64312</v>
      </c>
      <c r="C2592" s="17" t="s">
        <v>1640</v>
      </c>
      <c r="D2592" s="15" t="s">
        <v>91</v>
      </c>
      <c r="E2592" s="17" t="s">
        <v>24</v>
      </c>
      <c r="F2592" s="15" t="s">
        <v>25</v>
      </c>
      <c r="G2592" s="17" t="s">
        <v>92</v>
      </c>
      <c r="H2592" s="17" t="s">
        <v>41</v>
      </c>
      <c r="I2592" s="17" t="s">
        <v>93</v>
      </c>
      <c r="J2592" s="18">
        <v>39013.9</v>
      </c>
      <c r="K2592" s="19">
        <v>289643</v>
      </c>
      <c r="L2592" s="19">
        <v>28662</v>
      </c>
      <c r="M2592" s="20">
        <v>16327.2</v>
      </c>
      <c r="N2592" s="21">
        <v>171439</v>
      </c>
      <c r="O2592" s="21">
        <v>5860</v>
      </c>
      <c r="P2592" s="22">
        <v>0</v>
      </c>
      <c r="Q2592" s="23">
        <v>0</v>
      </c>
      <c r="R2592" s="23">
        <v>0</v>
      </c>
      <c r="S2592" s="24">
        <v>0</v>
      </c>
      <c r="T2592" s="25">
        <v>0</v>
      </c>
      <c r="U2592" s="25">
        <v>0</v>
      </c>
      <c r="V2592" s="18">
        <v>55341.1</v>
      </c>
      <c r="W2592" s="19">
        <v>461082</v>
      </c>
      <c r="X2592" s="19">
        <v>34522</v>
      </c>
    </row>
    <row r="2593" spans="1:24" x14ac:dyDescent="0.2">
      <c r="A2593" s="15">
        <v>2022</v>
      </c>
      <c r="B2593" s="16">
        <v>64314</v>
      </c>
      <c r="C2593" s="17" t="s">
        <v>1641</v>
      </c>
      <c r="D2593" s="15" t="s">
        <v>39</v>
      </c>
      <c r="E2593" s="17" t="s">
        <v>40</v>
      </c>
      <c r="F2593" s="15" t="s">
        <v>25</v>
      </c>
      <c r="G2593" s="17" t="s">
        <v>161</v>
      </c>
      <c r="H2593" s="17" t="s">
        <v>41</v>
      </c>
      <c r="I2593" s="17" t="s">
        <v>32</v>
      </c>
      <c r="J2593" s="18">
        <v>0</v>
      </c>
      <c r="K2593" s="19">
        <v>0</v>
      </c>
      <c r="L2593" s="19">
        <v>0</v>
      </c>
      <c r="M2593" s="20">
        <v>0</v>
      </c>
      <c r="N2593" s="21">
        <v>0</v>
      </c>
      <c r="O2593" s="21">
        <v>0</v>
      </c>
      <c r="P2593" s="22">
        <v>53503.5</v>
      </c>
      <c r="Q2593" s="23">
        <v>805210</v>
      </c>
      <c r="R2593" s="23">
        <v>1</v>
      </c>
      <c r="S2593" s="24">
        <v>0</v>
      </c>
      <c r="T2593" s="25">
        <v>0</v>
      </c>
      <c r="U2593" s="25">
        <v>0</v>
      </c>
      <c r="V2593" s="18">
        <v>53503.5</v>
      </c>
      <c r="W2593" s="19">
        <v>805210</v>
      </c>
      <c r="X2593" s="19">
        <v>1</v>
      </c>
    </row>
    <row r="2594" spans="1:24" x14ac:dyDescent="0.2">
      <c r="A2594" s="15">
        <v>2022</v>
      </c>
      <c r="B2594" s="16">
        <v>64314</v>
      </c>
      <c r="C2594" s="17" t="s">
        <v>1641</v>
      </c>
      <c r="D2594" s="15" t="s">
        <v>91</v>
      </c>
      <c r="E2594" s="17" t="s">
        <v>24</v>
      </c>
      <c r="F2594" s="15" t="s">
        <v>25</v>
      </c>
      <c r="G2594" s="17" t="s">
        <v>92</v>
      </c>
      <c r="H2594" s="17" t="s">
        <v>41</v>
      </c>
      <c r="I2594" s="17" t="s">
        <v>93</v>
      </c>
      <c r="J2594" s="18">
        <v>0</v>
      </c>
      <c r="K2594" s="19">
        <v>0</v>
      </c>
      <c r="L2594" s="19">
        <v>0</v>
      </c>
      <c r="M2594" s="20">
        <v>0</v>
      </c>
      <c r="N2594" s="21">
        <v>0</v>
      </c>
      <c r="O2594" s="21">
        <v>0</v>
      </c>
      <c r="P2594" s="22">
        <v>2770.8</v>
      </c>
      <c r="Q2594" s="23">
        <v>18954</v>
      </c>
      <c r="R2594" s="23">
        <v>1</v>
      </c>
      <c r="S2594" s="24">
        <v>0</v>
      </c>
      <c r="T2594" s="25">
        <v>0</v>
      </c>
      <c r="U2594" s="25">
        <v>0</v>
      </c>
      <c r="V2594" s="18">
        <v>2770.8</v>
      </c>
      <c r="W2594" s="19">
        <v>18954</v>
      </c>
      <c r="X2594" s="19">
        <v>1</v>
      </c>
    </row>
    <row r="2595" spans="1:24" x14ac:dyDescent="0.2">
      <c r="A2595" s="15">
        <v>2022</v>
      </c>
      <c r="B2595" s="16">
        <v>64326</v>
      </c>
      <c r="C2595" s="17" t="s">
        <v>1642</v>
      </c>
      <c r="D2595" s="15" t="s">
        <v>39</v>
      </c>
      <c r="E2595" s="17" t="s">
        <v>40</v>
      </c>
      <c r="F2595" s="15" t="s">
        <v>25</v>
      </c>
      <c r="G2595" s="17" t="s">
        <v>42</v>
      </c>
      <c r="H2595" s="17" t="s">
        <v>41</v>
      </c>
      <c r="I2595" s="17" t="s">
        <v>43</v>
      </c>
      <c r="J2595" s="18">
        <v>63.9</v>
      </c>
      <c r="K2595" s="19">
        <v>420</v>
      </c>
      <c r="L2595" s="19">
        <v>76</v>
      </c>
      <c r="M2595" s="20">
        <v>3064.7</v>
      </c>
      <c r="N2595" s="21">
        <v>15895</v>
      </c>
      <c r="O2595" s="21">
        <v>187</v>
      </c>
      <c r="P2595" s="22">
        <v>0</v>
      </c>
      <c r="Q2595" s="23">
        <v>0</v>
      </c>
      <c r="R2595" s="23">
        <v>0</v>
      </c>
      <c r="S2595" s="24">
        <v>0</v>
      </c>
      <c r="T2595" s="25">
        <v>0</v>
      </c>
      <c r="U2595" s="25">
        <v>0</v>
      </c>
      <c r="V2595" s="18">
        <v>3128.6</v>
      </c>
      <c r="W2595" s="19">
        <v>16315</v>
      </c>
      <c r="X2595" s="19">
        <v>263</v>
      </c>
    </row>
    <row r="2596" spans="1:24" x14ac:dyDescent="0.2">
      <c r="A2596" s="15">
        <v>2022</v>
      </c>
      <c r="B2596" s="16">
        <v>64425</v>
      </c>
      <c r="C2596" s="17" t="s">
        <v>1643</v>
      </c>
      <c r="D2596" s="15" t="s">
        <v>39</v>
      </c>
      <c r="E2596" s="17" t="s">
        <v>40</v>
      </c>
      <c r="F2596" s="15" t="s">
        <v>25</v>
      </c>
      <c r="G2596" s="17" t="s">
        <v>57</v>
      </c>
      <c r="H2596" s="17" t="s">
        <v>1426</v>
      </c>
      <c r="I2596" s="17" t="s">
        <v>58</v>
      </c>
      <c r="J2596" s="18">
        <v>26356.3</v>
      </c>
      <c r="K2596" s="19">
        <v>231058</v>
      </c>
      <c r="L2596" s="19">
        <v>51875</v>
      </c>
      <c r="M2596" s="20">
        <v>41037.699999999997</v>
      </c>
      <c r="N2596" s="21">
        <v>421921</v>
      </c>
      <c r="O2596" s="21">
        <v>8551</v>
      </c>
      <c r="P2596" s="22">
        <v>532</v>
      </c>
      <c r="Q2596" s="23">
        <v>7028</v>
      </c>
      <c r="R2596" s="23">
        <v>64</v>
      </c>
      <c r="S2596" s="24">
        <v>0</v>
      </c>
      <c r="T2596" s="25">
        <v>0</v>
      </c>
      <c r="U2596" s="25">
        <v>0</v>
      </c>
      <c r="V2596" s="18">
        <v>67926</v>
      </c>
      <c r="W2596" s="19">
        <v>660007</v>
      </c>
      <c r="X2596" s="19">
        <v>60490</v>
      </c>
    </row>
    <row r="2597" spans="1:24" x14ac:dyDescent="0.2">
      <c r="A2597" s="15">
        <v>2022</v>
      </c>
      <c r="B2597" s="16">
        <v>64521</v>
      </c>
      <c r="C2597" s="17" t="s">
        <v>1644</v>
      </c>
      <c r="D2597" s="15" t="s">
        <v>91</v>
      </c>
      <c r="E2597" s="17" t="s">
        <v>24</v>
      </c>
      <c r="F2597" s="15" t="s">
        <v>25</v>
      </c>
      <c r="G2597" s="17" t="s">
        <v>92</v>
      </c>
      <c r="H2597" s="17" t="s">
        <v>41</v>
      </c>
      <c r="I2597" s="17" t="s">
        <v>93</v>
      </c>
      <c r="J2597" s="18">
        <v>26079.599999999999</v>
      </c>
      <c r="K2597" s="19">
        <v>339420</v>
      </c>
      <c r="L2597" s="19">
        <v>17658</v>
      </c>
      <c r="M2597" s="20">
        <v>4774</v>
      </c>
      <c r="N2597" s="21">
        <v>61401</v>
      </c>
      <c r="O2597" s="21">
        <v>1030</v>
      </c>
      <c r="P2597" s="22">
        <v>0</v>
      </c>
      <c r="Q2597" s="23">
        <v>0</v>
      </c>
      <c r="R2597" s="23">
        <v>0</v>
      </c>
      <c r="S2597" s="24">
        <v>0</v>
      </c>
      <c r="T2597" s="25">
        <v>0</v>
      </c>
      <c r="U2597" s="25">
        <v>0</v>
      </c>
      <c r="V2597" s="18">
        <v>30853.599999999999</v>
      </c>
      <c r="W2597" s="19">
        <v>400821</v>
      </c>
      <c r="X2597" s="19">
        <v>18688</v>
      </c>
    </row>
    <row r="2598" spans="1:24" x14ac:dyDescent="0.2">
      <c r="A2598" s="15">
        <v>2022</v>
      </c>
      <c r="B2598" s="16">
        <v>64543</v>
      </c>
      <c r="C2598" s="17" t="s">
        <v>1645</v>
      </c>
      <c r="D2598" s="15" t="s">
        <v>39</v>
      </c>
      <c r="E2598" s="17" t="s">
        <v>40</v>
      </c>
      <c r="F2598" s="15" t="s">
        <v>25</v>
      </c>
      <c r="G2598" s="17" t="s">
        <v>124</v>
      </c>
      <c r="H2598" s="17" t="s">
        <v>41</v>
      </c>
      <c r="I2598" s="17" t="s">
        <v>36</v>
      </c>
      <c r="J2598" s="18">
        <v>61</v>
      </c>
      <c r="K2598" s="19">
        <v>1452</v>
      </c>
      <c r="L2598" s="19">
        <v>167</v>
      </c>
      <c r="M2598" s="20">
        <v>0</v>
      </c>
      <c r="N2598" s="21">
        <v>0</v>
      </c>
      <c r="O2598" s="21">
        <v>0</v>
      </c>
      <c r="P2598" s="22">
        <v>0</v>
      </c>
      <c r="Q2598" s="23">
        <v>0</v>
      </c>
      <c r="R2598" s="23">
        <v>0</v>
      </c>
      <c r="S2598" s="24">
        <v>0</v>
      </c>
      <c r="T2598" s="25">
        <v>0</v>
      </c>
      <c r="U2598" s="25">
        <v>0</v>
      </c>
      <c r="V2598" s="18">
        <v>61</v>
      </c>
      <c r="W2598" s="19">
        <v>1452</v>
      </c>
      <c r="X2598" s="19">
        <v>167</v>
      </c>
    </row>
    <row r="2599" spans="1:24" x14ac:dyDescent="0.2">
      <c r="A2599" s="15">
        <v>2022</v>
      </c>
      <c r="B2599" s="16">
        <v>64544</v>
      </c>
      <c r="C2599" s="17" t="s">
        <v>1646</v>
      </c>
      <c r="D2599" s="15" t="s">
        <v>39</v>
      </c>
      <c r="E2599" s="17" t="s">
        <v>40</v>
      </c>
      <c r="F2599" s="15" t="s">
        <v>25</v>
      </c>
      <c r="G2599" s="17" t="s">
        <v>122</v>
      </c>
      <c r="H2599" s="17" t="s">
        <v>41</v>
      </c>
      <c r="I2599" s="17" t="s">
        <v>32</v>
      </c>
      <c r="J2599" s="18">
        <v>168</v>
      </c>
      <c r="K2599" s="19">
        <v>848</v>
      </c>
      <c r="L2599" s="19">
        <v>193</v>
      </c>
      <c r="M2599" s="20">
        <v>0</v>
      </c>
      <c r="N2599" s="21">
        <v>0</v>
      </c>
      <c r="O2599" s="21">
        <v>0</v>
      </c>
      <c r="P2599" s="22">
        <v>0</v>
      </c>
      <c r="Q2599" s="23">
        <v>0</v>
      </c>
      <c r="R2599" s="23">
        <v>0</v>
      </c>
      <c r="S2599" s="24">
        <v>0</v>
      </c>
      <c r="T2599" s="25">
        <v>0</v>
      </c>
      <c r="U2599" s="25">
        <v>0</v>
      </c>
      <c r="V2599" s="18">
        <v>168</v>
      </c>
      <c r="W2599" s="19">
        <v>848</v>
      </c>
      <c r="X2599" s="19">
        <v>193</v>
      </c>
    </row>
    <row r="2600" spans="1:24" x14ac:dyDescent="0.2">
      <c r="A2600" s="15">
        <v>2022</v>
      </c>
      <c r="B2600" s="16">
        <v>64554</v>
      </c>
      <c r="C2600" s="17" t="s">
        <v>1647</v>
      </c>
      <c r="D2600" s="15" t="s">
        <v>91</v>
      </c>
      <c r="E2600" s="17" t="s">
        <v>24</v>
      </c>
      <c r="F2600" s="15" t="s">
        <v>25</v>
      </c>
      <c r="G2600" s="17" t="s">
        <v>92</v>
      </c>
      <c r="H2600" s="17" t="s">
        <v>41</v>
      </c>
      <c r="I2600" s="17" t="s">
        <v>93</v>
      </c>
      <c r="J2600" s="18">
        <v>3415.4</v>
      </c>
      <c r="K2600" s="19">
        <v>28081</v>
      </c>
      <c r="L2600" s="19">
        <v>1921</v>
      </c>
      <c r="M2600" s="20" t="s">
        <v>37</v>
      </c>
      <c r="N2600" s="21" t="s">
        <v>37</v>
      </c>
      <c r="O2600" s="21" t="s">
        <v>37</v>
      </c>
      <c r="P2600" s="22" t="s">
        <v>37</v>
      </c>
      <c r="Q2600" s="23" t="s">
        <v>37</v>
      </c>
      <c r="R2600" s="23" t="s">
        <v>37</v>
      </c>
      <c r="S2600" s="24" t="s">
        <v>37</v>
      </c>
      <c r="T2600" s="25" t="s">
        <v>37</v>
      </c>
      <c r="U2600" s="25" t="s">
        <v>37</v>
      </c>
      <c r="V2600" s="18">
        <v>3415.4</v>
      </c>
      <c r="W2600" s="19">
        <v>28081</v>
      </c>
      <c r="X2600" s="19">
        <v>1921</v>
      </c>
    </row>
    <row r="2601" spans="1:24" x14ac:dyDescent="0.2">
      <c r="A2601" s="15">
        <v>2022</v>
      </c>
      <c r="B2601" s="16">
        <v>64555</v>
      </c>
      <c r="C2601" s="17" t="s">
        <v>1648</v>
      </c>
      <c r="D2601" s="15" t="s">
        <v>39</v>
      </c>
      <c r="E2601" s="17" t="s">
        <v>40</v>
      </c>
      <c r="F2601" s="15" t="s">
        <v>25</v>
      </c>
      <c r="G2601" s="17" t="s">
        <v>57</v>
      </c>
      <c r="H2601" s="17" t="s">
        <v>1426</v>
      </c>
      <c r="I2601" s="17" t="s">
        <v>58</v>
      </c>
      <c r="J2601" s="18">
        <v>14485</v>
      </c>
      <c r="K2601" s="19">
        <v>141977</v>
      </c>
      <c r="L2601" s="19">
        <v>32325</v>
      </c>
      <c r="M2601" s="20">
        <v>15178</v>
      </c>
      <c r="N2601" s="21">
        <v>137173</v>
      </c>
      <c r="O2601" s="21">
        <v>5742</v>
      </c>
      <c r="P2601" s="22">
        <v>2319</v>
      </c>
      <c r="Q2601" s="23">
        <v>25418</v>
      </c>
      <c r="R2601" s="23">
        <v>38</v>
      </c>
      <c r="S2601" s="24">
        <v>0</v>
      </c>
      <c r="T2601" s="25">
        <v>0</v>
      </c>
      <c r="U2601" s="25">
        <v>0</v>
      </c>
      <c r="V2601" s="18">
        <v>31982</v>
      </c>
      <c r="W2601" s="19">
        <v>304568</v>
      </c>
      <c r="X2601" s="19">
        <v>38105</v>
      </c>
    </row>
    <row r="2602" spans="1:24" x14ac:dyDescent="0.2">
      <c r="A2602" s="15">
        <v>2022</v>
      </c>
      <c r="B2602" s="16">
        <v>64601</v>
      </c>
      <c r="C2602" s="17" t="s">
        <v>1649</v>
      </c>
      <c r="D2602" s="15" t="s">
        <v>39</v>
      </c>
      <c r="E2602" s="17" t="s">
        <v>40</v>
      </c>
      <c r="F2602" s="15" t="s">
        <v>25</v>
      </c>
      <c r="G2602" s="17" t="s">
        <v>161</v>
      </c>
      <c r="H2602" s="17" t="s">
        <v>41</v>
      </c>
      <c r="I2602" s="17" t="s">
        <v>32</v>
      </c>
      <c r="J2602" s="18">
        <v>14787.2</v>
      </c>
      <c r="K2602" s="19">
        <v>111091</v>
      </c>
      <c r="L2602" s="19">
        <v>11677</v>
      </c>
      <c r="M2602" s="20" t="s">
        <v>37</v>
      </c>
      <c r="N2602" s="21" t="s">
        <v>37</v>
      </c>
      <c r="O2602" s="21" t="s">
        <v>37</v>
      </c>
      <c r="P2602" s="22" t="s">
        <v>37</v>
      </c>
      <c r="Q2602" s="23" t="s">
        <v>37</v>
      </c>
      <c r="R2602" s="23" t="s">
        <v>37</v>
      </c>
      <c r="S2602" s="24" t="s">
        <v>37</v>
      </c>
      <c r="T2602" s="25" t="s">
        <v>37</v>
      </c>
      <c r="U2602" s="25" t="s">
        <v>37</v>
      </c>
      <c r="V2602" s="18">
        <v>14787.2</v>
      </c>
      <c r="W2602" s="19">
        <v>111091</v>
      </c>
      <c r="X2602" s="19">
        <v>11677</v>
      </c>
    </row>
    <row r="2603" spans="1:24" x14ac:dyDescent="0.2">
      <c r="A2603" s="15">
        <v>2022</v>
      </c>
      <c r="B2603" s="16">
        <v>64653</v>
      </c>
      <c r="C2603" s="17" t="s">
        <v>1650</v>
      </c>
      <c r="D2603" s="15" t="s">
        <v>91</v>
      </c>
      <c r="E2603" s="17" t="s">
        <v>24</v>
      </c>
      <c r="F2603" s="15" t="s">
        <v>25</v>
      </c>
      <c r="G2603" s="17" t="s">
        <v>92</v>
      </c>
      <c r="H2603" s="17" t="s">
        <v>41</v>
      </c>
      <c r="I2603" s="17" t="s">
        <v>93</v>
      </c>
      <c r="J2603" s="18">
        <v>101421</v>
      </c>
      <c r="K2603" s="19">
        <v>789929</v>
      </c>
      <c r="L2603" s="19">
        <v>37550</v>
      </c>
      <c r="M2603" s="20">
        <v>0</v>
      </c>
      <c r="N2603" s="21">
        <v>0</v>
      </c>
      <c r="O2603" s="21">
        <v>0</v>
      </c>
      <c r="P2603" s="22">
        <v>0</v>
      </c>
      <c r="Q2603" s="23">
        <v>0</v>
      </c>
      <c r="R2603" s="23">
        <v>0</v>
      </c>
      <c r="S2603" s="24">
        <v>0</v>
      </c>
      <c r="T2603" s="25">
        <v>0</v>
      </c>
      <c r="U2603" s="25">
        <v>0</v>
      </c>
      <c r="V2603" s="18">
        <v>101421</v>
      </c>
      <c r="W2603" s="19">
        <v>789929</v>
      </c>
      <c r="X2603" s="19">
        <v>37550</v>
      </c>
    </row>
    <row r="2604" spans="1:24" x14ac:dyDescent="0.2">
      <c r="A2604" s="15">
        <v>2022</v>
      </c>
      <c r="B2604" s="16">
        <v>64682</v>
      </c>
      <c r="C2604" s="17" t="s">
        <v>1651</v>
      </c>
      <c r="D2604" s="15" t="s">
        <v>91</v>
      </c>
      <c r="E2604" s="17" t="s">
        <v>24</v>
      </c>
      <c r="F2604" s="15" t="s">
        <v>25</v>
      </c>
      <c r="G2604" s="17" t="s">
        <v>92</v>
      </c>
      <c r="H2604" s="17" t="s">
        <v>41</v>
      </c>
      <c r="I2604" s="17" t="s">
        <v>93</v>
      </c>
      <c r="J2604" s="18">
        <v>608972.5</v>
      </c>
      <c r="K2604" s="19">
        <v>3384935</v>
      </c>
      <c r="L2604" s="19">
        <v>228027</v>
      </c>
      <c r="M2604" s="20">
        <v>584384.19999999995</v>
      </c>
      <c r="N2604" s="21">
        <v>7801766</v>
      </c>
      <c r="O2604" s="21">
        <v>70848</v>
      </c>
      <c r="P2604" s="22">
        <v>0</v>
      </c>
      <c r="Q2604" s="23">
        <v>0</v>
      </c>
      <c r="R2604" s="23">
        <v>0</v>
      </c>
      <c r="S2604" s="24">
        <v>0</v>
      </c>
      <c r="T2604" s="25">
        <v>0</v>
      </c>
      <c r="U2604" s="25">
        <v>0</v>
      </c>
      <c r="V2604" s="18">
        <v>1193356.7</v>
      </c>
      <c r="W2604" s="19">
        <v>11186701</v>
      </c>
      <c r="X2604" s="19">
        <v>298875</v>
      </c>
    </row>
    <row r="2605" spans="1:24" x14ac:dyDescent="0.2">
      <c r="A2605" s="15">
        <v>2022</v>
      </c>
      <c r="B2605" s="16">
        <v>64705</v>
      </c>
      <c r="C2605" s="17" t="s">
        <v>1652</v>
      </c>
      <c r="D2605" s="15" t="s">
        <v>39</v>
      </c>
      <c r="E2605" s="17" t="s">
        <v>40</v>
      </c>
      <c r="F2605" s="15" t="s">
        <v>25</v>
      </c>
      <c r="G2605" s="17" t="s">
        <v>161</v>
      </c>
      <c r="H2605" s="17" t="s">
        <v>41</v>
      </c>
      <c r="I2605" s="17" t="s">
        <v>32</v>
      </c>
      <c r="J2605" s="18">
        <v>2966.9</v>
      </c>
      <c r="K2605" s="19">
        <v>20261</v>
      </c>
      <c r="L2605" s="19">
        <v>2298</v>
      </c>
      <c r="M2605" s="20">
        <v>14431.1</v>
      </c>
      <c r="N2605" s="21">
        <v>93468</v>
      </c>
      <c r="O2605" s="21">
        <v>3585</v>
      </c>
      <c r="P2605" s="22">
        <v>0</v>
      </c>
      <c r="Q2605" s="23">
        <v>0</v>
      </c>
      <c r="R2605" s="23">
        <v>0</v>
      </c>
      <c r="S2605" s="24">
        <v>0</v>
      </c>
      <c r="T2605" s="25">
        <v>0</v>
      </c>
      <c r="U2605" s="25">
        <v>0</v>
      </c>
      <c r="V2605" s="18">
        <v>17398</v>
      </c>
      <c r="W2605" s="19">
        <v>113729</v>
      </c>
      <c r="X2605" s="19">
        <v>5883</v>
      </c>
    </row>
    <row r="2606" spans="1:24" x14ac:dyDescent="0.2">
      <c r="A2606" s="15">
        <v>2022</v>
      </c>
      <c r="B2606" s="16">
        <v>64705</v>
      </c>
      <c r="C2606" s="17" t="s">
        <v>1652</v>
      </c>
      <c r="D2606" s="15" t="s">
        <v>39</v>
      </c>
      <c r="E2606" s="17" t="s">
        <v>40</v>
      </c>
      <c r="F2606" s="15" t="s">
        <v>25</v>
      </c>
      <c r="G2606" s="17" t="s">
        <v>44</v>
      </c>
      <c r="H2606" s="17" t="s">
        <v>41</v>
      </c>
      <c r="I2606" s="17" t="s">
        <v>32</v>
      </c>
      <c r="J2606" s="18">
        <v>9767.2999999999993</v>
      </c>
      <c r="K2606" s="19">
        <v>55960</v>
      </c>
      <c r="L2606" s="19">
        <v>5777</v>
      </c>
      <c r="M2606" s="20">
        <v>38213.599999999999</v>
      </c>
      <c r="N2606" s="21">
        <v>221302</v>
      </c>
      <c r="O2606" s="21">
        <v>9484</v>
      </c>
      <c r="P2606" s="22">
        <v>0</v>
      </c>
      <c r="Q2606" s="23">
        <v>0</v>
      </c>
      <c r="R2606" s="23">
        <v>0</v>
      </c>
      <c r="S2606" s="24">
        <v>0</v>
      </c>
      <c r="T2606" s="25">
        <v>0</v>
      </c>
      <c r="U2606" s="25">
        <v>0</v>
      </c>
      <c r="V2606" s="18">
        <v>47980.9</v>
      </c>
      <c r="W2606" s="19">
        <v>277262</v>
      </c>
      <c r="X2606" s="19">
        <v>15261</v>
      </c>
    </row>
    <row r="2607" spans="1:24" x14ac:dyDescent="0.2">
      <c r="A2607" s="15">
        <v>2022</v>
      </c>
      <c r="B2607" s="16">
        <v>64727</v>
      </c>
      <c r="C2607" s="17" t="s">
        <v>1653</v>
      </c>
      <c r="D2607" s="15" t="s">
        <v>91</v>
      </c>
      <c r="E2607" s="17" t="s">
        <v>24</v>
      </c>
      <c r="F2607" s="15" t="s">
        <v>25</v>
      </c>
      <c r="G2607" s="17" t="s">
        <v>92</v>
      </c>
      <c r="H2607" s="17" t="s">
        <v>41</v>
      </c>
      <c r="I2607" s="17" t="s">
        <v>93</v>
      </c>
      <c r="J2607" s="18">
        <v>5024.5</v>
      </c>
      <c r="K2607" s="19">
        <v>44193</v>
      </c>
      <c r="L2607" s="19">
        <v>2925</v>
      </c>
      <c r="M2607" s="20">
        <v>0</v>
      </c>
      <c r="N2607" s="21">
        <v>0</v>
      </c>
      <c r="O2607" s="21">
        <v>0</v>
      </c>
      <c r="P2607" s="22">
        <v>0</v>
      </c>
      <c r="Q2607" s="23">
        <v>0</v>
      </c>
      <c r="R2607" s="23">
        <v>0</v>
      </c>
      <c r="S2607" s="24">
        <v>0</v>
      </c>
      <c r="T2607" s="25">
        <v>0</v>
      </c>
      <c r="U2607" s="25">
        <v>0</v>
      </c>
      <c r="V2607" s="18">
        <v>5024.5</v>
      </c>
      <c r="W2607" s="19">
        <v>44193</v>
      </c>
      <c r="X2607" s="19">
        <v>2925</v>
      </c>
    </row>
    <row r="2608" spans="1:24" x14ac:dyDescent="0.2">
      <c r="A2608" s="15">
        <v>2022</v>
      </c>
      <c r="B2608" s="16">
        <v>64906</v>
      </c>
      <c r="C2608" s="17" t="s">
        <v>1654</v>
      </c>
      <c r="D2608" s="15" t="s">
        <v>91</v>
      </c>
      <c r="E2608" s="17" t="s">
        <v>24</v>
      </c>
      <c r="F2608" s="15" t="s">
        <v>25</v>
      </c>
      <c r="G2608" s="17" t="s">
        <v>92</v>
      </c>
      <c r="H2608" s="17" t="s">
        <v>41</v>
      </c>
      <c r="I2608" s="17" t="s">
        <v>93</v>
      </c>
      <c r="J2608" s="18">
        <v>8612</v>
      </c>
      <c r="K2608" s="19">
        <v>47203</v>
      </c>
      <c r="L2608" s="19">
        <v>3164</v>
      </c>
      <c r="M2608" s="20">
        <v>9136</v>
      </c>
      <c r="N2608" s="21">
        <v>118892</v>
      </c>
      <c r="O2608" s="21">
        <v>5</v>
      </c>
      <c r="P2608" s="22" t="s">
        <v>37</v>
      </c>
      <c r="Q2608" s="23" t="s">
        <v>37</v>
      </c>
      <c r="R2608" s="23" t="s">
        <v>37</v>
      </c>
      <c r="S2608" s="24" t="s">
        <v>37</v>
      </c>
      <c r="T2608" s="25" t="s">
        <v>37</v>
      </c>
      <c r="U2608" s="25" t="s">
        <v>37</v>
      </c>
      <c r="V2608" s="18">
        <v>17748</v>
      </c>
      <c r="W2608" s="19">
        <v>166095</v>
      </c>
      <c r="X2608" s="19">
        <v>3169</v>
      </c>
    </row>
    <row r="2609" spans="1:24" x14ac:dyDescent="0.2">
      <c r="A2609" s="15">
        <v>2022</v>
      </c>
      <c r="B2609" s="16">
        <v>64923</v>
      </c>
      <c r="C2609" s="17" t="s">
        <v>1655</v>
      </c>
      <c r="D2609" s="15" t="s">
        <v>39</v>
      </c>
      <c r="E2609" s="17" t="s">
        <v>40</v>
      </c>
      <c r="F2609" s="15" t="s">
        <v>25</v>
      </c>
      <c r="G2609" s="17" t="s">
        <v>44</v>
      </c>
      <c r="H2609" s="17" t="s">
        <v>41</v>
      </c>
      <c r="I2609" s="17" t="s">
        <v>32</v>
      </c>
      <c r="J2609" s="18">
        <v>78.599999999999994</v>
      </c>
      <c r="K2609" s="19">
        <v>1066</v>
      </c>
      <c r="L2609" s="19">
        <v>628</v>
      </c>
      <c r="M2609" s="20">
        <v>295.7</v>
      </c>
      <c r="N2609" s="21">
        <v>2996</v>
      </c>
      <c r="O2609" s="21">
        <v>41</v>
      </c>
      <c r="P2609" s="22">
        <v>0</v>
      </c>
      <c r="Q2609" s="23">
        <v>0</v>
      </c>
      <c r="R2609" s="23">
        <v>0</v>
      </c>
      <c r="S2609" s="24">
        <v>0</v>
      </c>
      <c r="T2609" s="25">
        <v>0</v>
      </c>
      <c r="U2609" s="25">
        <v>0</v>
      </c>
      <c r="V2609" s="18">
        <v>374.3</v>
      </c>
      <c r="W2609" s="19">
        <v>4062</v>
      </c>
      <c r="X2609" s="19">
        <v>669</v>
      </c>
    </row>
    <row r="2610" spans="1:24" x14ac:dyDescent="0.2">
      <c r="A2610" s="15">
        <v>2022</v>
      </c>
      <c r="B2610" s="16">
        <v>64923</v>
      </c>
      <c r="C2610" s="17" t="s">
        <v>1655</v>
      </c>
      <c r="D2610" s="15" t="s">
        <v>91</v>
      </c>
      <c r="E2610" s="17" t="s">
        <v>24</v>
      </c>
      <c r="F2610" s="15" t="s">
        <v>25</v>
      </c>
      <c r="G2610" s="17" t="s">
        <v>92</v>
      </c>
      <c r="H2610" s="17" t="s">
        <v>41</v>
      </c>
      <c r="I2610" s="17" t="s">
        <v>93</v>
      </c>
      <c r="J2610" s="18">
        <v>26143.1</v>
      </c>
      <c r="K2610" s="19">
        <v>210424</v>
      </c>
      <c r="L2610" s="19">
        <v>14162</v>
      </c>
      <c r="M2610" s="20">
        <v>1813.1</v>
      </c>
      <c r="N2610" s="21">
        <v>14714</v>
      </c>
      <c r="O2610" s="21">
        <v>225</v>
      </c>
      <c r="P2610" s="22">
        <v>0</v>
      </c>
      <c r="Q2610" s="23">
        <v>0</v>
      </c>
      <c r="R2610" s="23">
        <v>0</v>
      </c>
      <c r="S2610" s="24">
        <v>0</v>
      </c>
      <c r="T2610" s="25">
        <v>0</v>
      </c>
      <c r="U2610" s="25">
        <v>0</v>
      </c>
      <c r="V2610" s="18">
        <v>27956.2</v>
      </c>
      <c r="W2610" s="19">
        <v>225138</v>
      </c>
      <c r="X2610" s="19">
        <v>14387</v>
      </c>
    </row>
    <row r="2611" spans="1:24" x14ac:dyDescent="0.2">
      <c r="A2611" s="15">
        <v>2022</v>
      </c>
      <c r="B2611" s="16">
        <v>64928</v>
      </c>
      <c r="C2611" s="17" t="s">
        <v>1656</v>
      </c>
      <c r="D2611" s="15" t="s">
        <v>39</v>
      </c>
      <c r="E2611" s="17" t="s">
        <v>40</v>
      </c>
      <c r="F2611" s="15" t="s">
        <v>25</v>
      </c>
      <c r="G2611" s="17" t="s">
        <v>57</v>
      </c>
      <c r="H2611" s="17" t="s">
        <v>1426</v>
      </c>
      <c r="I2611" s="17" t="s">
        <v>58</v>
      </c>
      <c r="J2611" s="18">
        <v>16585.400000000001</v>
      </c>
      <c r="K2611" s="19">
        <v>145601</v>
      </c>
      <c r="L2611" s="19">
        <v>123658</v>
      </c>
      <c r="M2611" s="20">
        <v>103829</v>
      </c>
      <c r="N2611" s="21">
        <v>933476</v>
      </c>
      <c r="O2611" s="21">
        <v>28961</v>
      </c>
      <c r="P2611" s="22">
        <v>30850.2</v>
      </c>
      <c r="Q2611" s="23">
        <v>333760</v>
      </c>
      <c r="R2611" s="23">
        <v>226</v>
      </c>
      <c r="S2611" s="24">
        <v>0</v>
      </c>
      <c r="T2611" s="25">
        <v>0</v>
      </c>
      <c r="U2611" s="25">
        <v>0</v>
      </c>
      <c r="V2611" s="18">
        <v>151264.6</v>
      </c>
      <c r="W2611" s="19">
        <v>1412837</v>
      </c>
      <c r="X2611" s="19">
        <v>152845</v>
      </c>
    </row>
    <row r="2612" spans="1:24" x14ac:dyDescent="0.2">
      <c r="A2612" s="15">
        <v>2022</v>
      </c>
      <c r="B2612" s="16">
        <v>64929</v>
      </c>
      <c r="C2612" s="17" t="s">
        <v>1657</v>
      </c>
      <c r="D2612" s="15" t="s">
        <v>91</v>
      </c>
      <c r="E2612" s="17" t="s">
        <v>24</v>
      </c>
      <c r="F2612" s="15" t="s">
        <v>25</v>
      </c>
      <c r="G2612" s="17" t="s">
        <v>92</v>
      </c>
      <c r="H2612" s="17" t="s">
        <v>41</v>
      </c>
      <c r="I2612" s="17" t="s">
        <v>93</v>
      </c>
      <c r="J2612" s="18">
        <v>4935.7</v>
      </c>
      <c r="K2612" s="19">
        <v>31576</v>
      </c>
      <c r="L2612" s="19">
        <v>2654</v>
      </c>
      <c r="M2612" s="20" t="s">
        <v>37</v>
      </c>
      <c r="N2612" s="21" t="s">
        <v>37</v>
      </c>
      <c r="O2612" s="21" t="s">
        <v>37</v>
      </c>
      <c r="P2612" s="22" t="s">
        <v>37</v>
      </c>
      <c r="Q2612" s="23" t="s">
        <v>37</v>
      </c>
      <c r="R2612" s="23" t="s">
        <v>37</v>
      </c>
      <c r="S2612" s="24" t="s">
        <v>37</v>
      </c>
      <c r="T2612" s="25" t="s">
        <v>37</v>
      </c>
      <c r="U2612" s="25" t="s">
        <v>37</v>
      </c>
      <c r="V2612" s="18">
        <v>4935.7</v>
      </c>
      <c r="W2612" s="19">
        <v>31576</v>
      </c>
      <c r="X2612" s="19">
        <v>2654</v>
      </c>
    </row>
    <row r="2613" spans="1:24" x14ac:dyDescent="0.2">
      <c r="A2613" s="15">
        <v>2022</v>
      </c>
      <c r="B2613" s="16">
        <v>64974</v>
      </c>
      <c r="C2613" s="17" t="s">
        <v>1658</v>
      </c>
      <c r="D2613" s="15" t="s">
        <v>39</v>
      </c>
      <c r="E2613" s="17" t="s">
        <v>40</v>
      </c>
      <c r="F2613" s="15" t="s">
        <v>25</v>
      </c>
      <c r="G2613" s="17" t="s">
        <v>160</v>
      </c>
      <c r="H2613" s="17" t="s">
        <v>41</v>
      </c>
      <c r="I2613" s="17" t="s">
        <v>32</v>
      </c>
      <c r="J2613" s="18" t="s">
        <v>37</v>
      </c>
      <c r="K2613" s="19" t="s">
        <v>37</v>
      </c>
      <c r="L2613" s="19" t="s">
        <v>37</v>
      </c>
      <c r="M2613" s="20" t="s">
        <v>37</v>
      </c>
      <c r="N2613" s="21" t="s">
        <v>37</v>
      </c>
      <c r="O2613" s="21" t="s">
        <v>37</v>
      </c>
      <c r="P2613" s="22">
        <v>24529.4</v>
      </c>
      <c r="Q2613" s="23">
        <v>363809</v>
      </c>
      <c r="R2613" s="23">
        <v>1</v>
      </c>
      <c r="S2613" s="24" t="s">
        <v>37</v>
      </c>
      <c r="T2613" s="25" t="s">
        <v>37</v>
      </c>
      <c r="U2613" s="25" t="s">
        <v>37</v>
      </c>
      <c r="V2613" s="18">
        <v>24529.4</v>
      </c>
      <c r="W2613" s="19">
        <v>363809</v>
      </c>
      <c r="X2613" s="19">
        <v>1</v>
      </c>
    </row>
    <row r="2614" spans="1:24" x14ac:dyDescent="0.2">
      <c r="A2614" s="15">
        <v>2022</v>
      </c>
      <c r="B2614" s="16">
        <v>64974</v>
      </c>
      <c r="C2614" s="17" t="s">
        <v>1658</v>
      </c>
      <c r="D2614" s="15" t="s">
        <v>39</v>
      </c>
      <c r="E2614" s="17" t="s">
        <v>40</v>
      </c>
      <c r="F2614" s="15" t="s">
        <v>25</v>
      </c>
      <c r="G2614" s="17" t="s">
        <v>122</v>
      </c>
      <c r="H2614" s="17" t="s">
        <v>41</v>
      </c>
      <c r="I2614" s="17" t="s">
        <v>32</v>
      </c>
      <c r="J2614" s="18" t="s">
        <v>37</v>
      </c>
      <c r="K2614" s="19" t="s">
        <v>37</v>
      </c>
      <c r="L2614" s="19" t="s">
        <v>37</v>
      </c>
      <c r="M2614" s="20" t="s">
        <v>37</v>
      </c>
      <c r="N2614" s="21" t="s">
        <v>37</v>
      </c>
      <c r="O2614" s="21" t="s">
        <v>37</v>
      </c>
      <c r="P2614" s="22">
        <v>2766.4</v>
      </c>
      <c r="Q2614" s="23">
        <v>42864</v>
      </c>
      <c r="R2614" s="23">
        <v>1</v>
      </c>
      <c r="S2614" s="24" t="s">
        <v>37</v>
      </c>
      <c r="T2614" s="25" t="s">
        <v>37</v>
      </c>
      <c r="U2614" s="25" t="s">
        <v>37</v>
      </c>
      <c r="V2614" s="18">
        <v>2766.4</v>
      </c>
      <c r="W2614" s="19">
        <v>42864</v>
      </c>
      <c r="X2614" s="19">
        <v>1</v>
      </c>
    </row>
    <row r="2615" spans="1:24" x14ac:dyDescent="0.2">
      <c r="A2615" s="15">
        <v>2022</v>
      </c>
      <c r="B2615" s="16">
        <v>64974</v>
      </c>
      <c r="C2615" s="17" t="s">
        <v>1658</v>
      </c>
      <c r="D2615" s="15" t="s">
        <v>39</v>
      </c>
      <c r="E2615" s="17" t="s">
        <v>40</v>
      </c>
      <c r="F2615" s="15" t="s">
        <v>25</v>
      </c>
      <c r="G2615" s="17" t="s">
        <v>161</v>
      </c>
      <c r="H2615" s="17" t="s">
        <v>41</v>
      </c>
      <c r="I2615" s="17" t="s">
        <v>32</v>
      </c>
      <c r="J2615" s="18" t="s">
        <v>37</v>
      </c>
      <c r="K2615" s="19" t="s">
        <v>37</v>
      </c>
      <c r="L2615" s="19" t="s">
        <v>37</v>
      </c>
      <c r="M2615" s="20" t="s">
        <v>37</v>
      </c>
      <c r="N2615" s="21" t="s">
        <v>37</v>
      </c>
      <c r="O2615" s="21" t="s">
        <v>37</v>
      </c>
      <c r="P2615" s="22">
        <v>0</v>
      </c>
      <c r="Q2615" s="23">
        <v>0</v>
      </c>
      <c r="R2615" s="23">
        <v>0</v>
      </c>
      <c r="S2615" s="24" t="s">
        <v>37</v>
      </c>
      <c r="T2615" s="25" t="s">
        <v>37</v>
      </c>
      <c r="U2615" s="25" t="s">
        <v>37</v>
      </c>
      <c r="V2615" s="18">
        <v>0</v>
      </c>
      <c r="W2615" s="19">
        <v>0</v>
      </c>
      <c r="X2615" s="19">
        <v>0</v>
      </c>
    </row>
    <row r="2616" spans="1:24" x14ac:dyDescent="0.2">
      <c r="A2616" s="15">
        <v>2022</v>
      </c>
      <c r="B2616" s="16">
        <v>64975</v>
      </c>
      <c r="C2616" s="17" t="s">
        <v>1659</v>
      </c>
      <c r="D2616" s="15" t="s">
        <v>39</v>
      </c>
      <c r="E2616" s="17" t="s">
        <v>40</v>
      </c>
      <c r="F2616" s="15" t="s">
        <v>25</v>
      </c>
      <c r="G2616" s="17" t="s">
        <v>161</v>
      </c>
      <c r="H2616" s="17" t="s">
        <v>41</v>
      </c>
      <c r="I2616" s="17" t="s">
        <v>32</v>
      </c>
      <c r="J2616" s="18">
        <v>452</v>
      </c>
      <c r="K2616" s="19">
        <v>3000</v>
      </c>
      <c r="L2616" s="19">
        <v>397</v>
      </c>
      <c r="M2616" s="20">
        <v>203</v>
      </c>
      <c r="N2616" s="21">
        <v>2195</v>
      </c>
      <c r="O2616" s="21">
        <v>35</v>
      </c>
      <c r="P2616" s="22">
        <v>0</v>
      </c>
      <c r="Q2616" s="23">
        <v>0</v>
      </c>
      <c r="R2616" s="23">
        <v>0</v>
      </c>
      <c r="S2616" s="24">
        <v>0</v>
      </c>
      <c r="T2616" s="25">
        <v>0</v>
      </c>
      <c r="U2616" s="25">
        <v>0</v>
      </c>
      <c r="V2616" s="18">
        <v>655</v>
      </c>
      <c r="W2616" s="19">
        <v>5195</v>
      </c>
      <c r="X2616" s="19">
        <v>432</v>
      </c>
    </row>
    <row r="2617" spans="1:24" x14ac:dyDescent="0.2">
      <c r="A2617" s="15">
        <v>2022</v>
      </c>
      <c r="B2617" s="16">
        <v>64977</v>
      </c>
      <c r="C2617" s="17" t="s">
        <v>1660</v>
      </c>
      <c r="D2617" s="15" t="s">
        <v>91</v>
      </c>
      <c r="E2617" s="17" t="s">
        <v>24</v>
      </c>
      <c r="F2617" s="15" t="s">
        <v>25</v>
      </c>
      <c r="G2617" s="17" t="s">
        <v>92</v>
      </c>
      <c r="H2617" s="17" t="s">
        <v>41</v>
      </c>
      <c r="I2617" s="17" t="s">
        <v>93</v>
      </c>
      <c r="J2617" s="18">
        <v>141</v>
      </c>
      <c r="K2617" s="19">
        <v>925</v>
      </c>
      <c r="L2617" s="19">
        <v>83</v>
      </c>
      <c r="M2617" s="20">
        <v>49.6</v>
      </c>
      <c r="N2617" s="21">
        <v>449</v>
      </c>
      <c r="O2617" s="21">
        <v>3</v>
      </c>
      <c r="P2617" s="22">
        <v>0</v>
      </c>
      <c r="Q2617" s="23">
        <v>0</v>
      </c>
      <c r="R2617" s="23">
        <v>0</v>
      </c>
      <c r="S2617" s="24">
        <v>0</v>
      </c>
      <c r="T2617" s="25">
        <v>0</v>
      </c>
      <c r="U2617" s="25">
        <v>0</v>
      </c>
      <c r="V2617" s="18">
        <v>190.6</v>
      </c>
      <c r="W2617" s="19">
        <v>1374</v>
      </c>
      <c r="X2617" s="19">
        <v>86</v>
      </c>
    </row>
    <row r="2618" spans="1:24" x14ac:dyDescent="0.2">
      <c r="A2618" s="15">
        <v>2022</v>
      </c>
      <c r="B2618" s="16">
        <v>65242</v>
      </c>
      <c r="C2618" s="17" t="s">
        <v>1661</v>
      </c>
      <c r="D2618" s="15" t="s">
        <v>23</v>
      </c>
      <c r="E2618" s="17" t="s">
        <v>24</v>
      </c>
      <c r="F2618" s="15" t="s">
        <v>25</v>
      </c>
      <c r="G2618" s="17" t="s">
        <v>57</v>
      </c>
      <c r="H2618" s="17" t="s">
        <v>1438</v>
      </c>
      <c r="I2618" s="17" t="s">
        <v>58</v>
      </c>
      <c r="J2618" s="18">
        <v>0</v>
      </c>
      <c r="K2618" s="19">
        <v>0</v>
      </c>
      <c r="L2618" s="19">
        <v>0</v>
      </c>
      <c r="M2618" s="20">
        <v>62</v>
      </c>
      <c r="N2618" s="21">
        <v>341</v>
      </c>
      <c r="O2618" s="21">
        <v>2</v>
      </c>
      <c r="P2618" s="22">
        <v>0</v>
      </c>
      <c r="Q2618" s="23">
        <v>0</v>
      </c>
      <c r="R2618" s="23">
        <v>0</v>
      </c>
      <c r="S2618" s="24">
        <v>0</v>
      </c>
      <c r="T2618" s="25">
        <v>0</v>
      </c>
      <c r="U2618" s="25">
        <v>0</v>
      </c>
      <c r="V2618" s="18">
        <v>62</v>
      </c>
      <c r="W2618" s="19">
        <v>341</v>
      </c>
      <c r="X2618" s="19">
        <v>2</v>
      </c>
    </row>
    <row r="2619" spans="1:24" x14ac:dyDescent="0.2">
      <c r="A2619" s="15">
        <v>2022</v>
      </c>
      <c r="B2619" s="16">
        <v>65242</v>
      </c>
      <c r="C2619" s="17" t="s">
        <v>1661</v>
      </c>
      <c r="D2619" s="15" t="s">
        <v>23</v>
      </c>
      <c r="E2619" s="17" t="s">
        <v>24</v>
      </c>
      <c r="F2619" s="15" t="s">
        <v>25</v>
      </c>
      <c r="G2619" s="17" t="s">
        <v>311</v>
      </c>
      <c r="H2619" s="17" t="s">
        <v>1438</v>
      </c>
      <c r="I2619" s="17" t="s">
        <v>470</v>
      </c>
      <c r="J2619" s="18">
        <v>0</v>
      </c>
      <c r="K2619" s="19">
        <v>0</v>
      </c>
      <c r="L2619" s="19">
        <v>0</v>
      </c>
      <c r="M2619" s="20">
        <v>24.9</v>
      </c>
      <c r="N2619" s="21">
        <v>251</v>
      </c>
      <c r="O2619" s="21">
        <v>4</v>
      </c>
      <c r="P2619" s="22">
        <v>0</v>
      </c>
      <c r="Q2619" s="23">
        <v>0</v>
      </c>
      <c r="R2619" s="23">
        <v>0</v>
      </c>
      <c r="S2619" s="24">
        <v>0</v>
      </c>
      <c r="T2619" s="25">
        <v>0</v>
      </c>
      <c r="U2619" s="25">
        <v>0</v>
      </c>
      <c r="V2619" s="18">
        <v>24.9</v>
      </c>
      <c r="W2619" s="19">
        <v>251</v>
      </c>
      <c r="X2619" s="19">
        <v>4</v>
      </c>
    </row>
    <row r="2620" spans="1:24" x14ac:dyDescent="0.2">
      <c r="A2620" s="15">
        <v>2022</v>
      </c>
      <c r="B2620" s="16">
        <v>65242</v>
      </c>
      <c r="C2620" s="17" t="s">
        <v>1661</v>
      </c>
      <c r="D2620" s="15" t="s">
        <v>23</v>
      </c>
      <c r="E2620" s="17" t="s">
        <v>24</v>
      </c>
      <c r="F2620" s="15" t="s">
        <v>25</v>
      </c>
      <c r="G2620" s="17" t="s">
        <v>160</v>
      </c>
      <c r="H2620" s="17" t="s">
        <v>1438</v>
      </c>
      <c r="I2620" s="17" t="s">
        <v>32</v>
      </c>
      <c r="J2620" s="18">
        <v>0</v>
      </c>
      <c r="K2620" s="19">
        <v>0</v>
      </c>
      <c r="L2620" s="19">
        <v>0</v>
      </c>
      <c r="M2620" s="20">
        <v>0.5</v>
      </c>
      <c r="N2620" s="21">
        <v>5</v>
      </c>
      <c r="O2620" s="21">
        <v>1</v>
      </c>
      <c r="P2620" s="22">
        <v>0</v>
      </c>
      <c r="Q2620" s="23">
        <v>0</v>
      </c>
      <c r="R2620" s="23">
        <v>0</v>
      </c>
      <c r="S2620" s="24">
        <v>0</v>
      </c>
      <c r="T2620" s="25">
        <v>0</v>
      </c>
      <c r="U2620" s="25">
        <v>0</v>
      </c>
      <c r="V2620" s="18">
        <v>0.5</v>
      </c>
      <c r="W2620" s="19">
        <v>5</v>
      </c>
      <c r="X2620" s="19">
        <v>1</v>
      </c>
    </row>
    <row r="2621" spans="1:24" x14ac:dyDescent="0.2">
      <c r="A2621" s="15">
        <v>2022</v>
      </c>
      <c r="B2621" s="16">
        <v>65242</v>
      </c>
      <c r="C2621" s="17" t="s">
        <v>1661</v>
      </c>
      <c r="D2621" s="15" t="s">
        <v>23</v>
      </c>
      <c r="E2621" s="17" t="s">
        <v>24</v>
      </c>
      <c r="F2621" s="15" t="s">
        <v>25</v>
      </c>
      <c r="G2621" s="17" t="s">
        <v>122</v>
      </c>
      <c r="H2621" s="17" t="s">
        <v>1438</v>
      </c>
      <c r="I2621" s="17" t="s">
        <v>32</v>
      </c>
      <c r="J2621" s="18">
        <v>0</v>
      </c>
      <c r="K2621" s="19">
        <v>0</v>
      </c>
      <c r="L2621" s="19">
        <v>0</v>
      </c>
      <c r="M2621" s="20">
        <v>15.7</v>
      </c>
      <c r="N2621" s="21">
        <v>218</v>
      </c>
      <c r="O2621" s="21">
        <v>1</v>
      </c>
      <c r="P2621" s="22">
        <v>0</v>
      </c>
      <c r="Q2621" s="23">
        <v>0</v>
      </c>
      <c r="R2621" s="23">
        <v>0</v>
      </c>
      <c r="S2621" s="24">
        <v>0</v>
      </c>
      <c r="T2621" s="25">
        <v>0</v>
      </c>
      <c r="U2621" s="25">
        <v>0</v>
      </c>
      <c r="V2621" s="18">
        <v>15.7</v>
      </c>
      <c r="W2621" s="19">
        <v>218</v>
      </c>
      <c r="X2621" s="19">
        <v>1</v>
      </c>
    </row>
    <row r="2622" spans="1:24" x14ac:dyDescent="0.2">
      <c r="A2622" s="15">
        <v>2022</v>
      </c>
      <c r="B2622" s="16">
        <v>65242</v>
      </c>
      <c r="C2622" s="17" t="s">
        <v>1661</v>
      </c>
      <c r="D2622" s="15" t="s">
        <v>23</v>
      </c>
      <c r="E2622" s="17" t="s">
        <v>24</v>
      </c>
      <c r="F2622" s="15" t="s">
        <v>25</v>
      </c>
      <c r="G2622" s="17" t="s">
        <v>168</v>
      </c>
      <c r="H2622" s="17" t="s">
        <v>1438</v>
      </c>
      <c r="I2622" s="17" t="s">
        <v>922</v>
      </c>
      <c r="J2622" s="18">
        <v>0</v>
      </c>
      <c r="K2622" s="19">
        <v>0</v>
      </c>
      <c r="L2622" s="19">
        <v>0</v>
      </c>
      <c r="M2622" s="20">
        <v>19.399999999999999</v>
      </c>
      <c r="N2622" s="21">
        <v>39</v>
      </c>
      <c r="O2622" s="21">
        <v>3</v>
      </c>
      <c r="P2622" s="22">
        <v>0</v>
      </c>
      <c r="Q2622" s="23">
        <v>0</v>
      </c>
      <c r="R2622" s="23">
        <v>0</v>
      </c>
      <c r="S2622" s="24">
        <v>0</v>
      </c>
      <c r="T2622" s="25">
        <v>0</v>
      </c>
      <c r="U2622" s="25">
        <v>0</v>
      </c>
      <c r="V2622" s="18">
        <v>19.399999999999999</v>
      </c>
      <c r="W2622" s="19">
        <v>39</v>
      </c>
      <c r="X2622" s="19">
        <v>3</v>
      </c>
    </row>
    <row r="2623" spans="1:24" x14ac:dyDescent="0.2">
      <c r="A2623" s="15">
        <v>2022</v>
      </c>
      <c r="B2623" s="16">
        <v>65242</v>
      </c>
      <c r="C2623" s="17" t="s">
        <v>1661</v>
      </c>
      <c r="D2623" s="15" t="s">
        <v>23</v>
      </c>
      <c r="E2623" s="17" t="s">
        <v>24</v>
      </c>
      <c r="F2623" s="15" t="s">
        <v>25</v>
      </c>
      <c r="G2623" s="17" t="s">
        <v>44</v>
      </c>
      <c r="H2623" s="17" t="s">
        <v>1438</v>
      </c>
      <c r="I2623" s="17" t="s">
        <v>32</v>
      </c>
      <c r="J2623" s="18">
        <v>0</v>
      </c>
      <c r="K2623" s="19">
        <v>0</v>
      </c>
      <c r="L2623" s="19">
        <v>0</v>
      </c>
      <c r="M2623" s="20">
        <v>0.5</v>
      </c>
      <c r="N2623" s="21">
        <v>4</v>
      </c>
      <c r="O2623" s="21">
        <v>1</v>
      </c>
      <c r="P2623" s="22">
        <v>0</v>
      </c>
      <c r="Q2623" s="23">
        <v>0</v>
      </c>
      <c r="R2623" s="23">
        <v>0</v>
      </c>
      <c r="S2623" s="24">
        <v>0</v>
      </c>
      <c r="T2623" s="25">
        <v>0</v>
      </c>
      <c r="U2623" s="25">
        <v>0</v>
      </c>
      <c r="V2623" s="18">
        <v>0.5</v>
      </c>
      <c r="W2623" s="19">
        <v>4</v>
      </c>
      <c r="X2623" s="19">
        <v>1</v>
      </c>
    </row>
    <row r="2624" spans="1:24" x14ac:dyDescent="0.2">
      <c r="A2624" s="15">
        <v>2022</v>
      </c>
      <c r="B2624" s="16">
        <v>65259</v>
      </c>
      <c r="C2624" s="17" t="s">
        <v>1662</v>
      </c>
      <c r="D2624" s="15" t="s">
        <v>39</v>
      </c>
      <c r="E2624" s="17" t="s">
        <v>40</v>
      </c>
      <c r="F2624" s="15" t="s">
        <v>25</v>
      </c>
      <c r="G2624" s="17" t="s">
        <v>57</v>
      </c>
      <c r="H2624" s="17" t="s">
        <v>1426</v>
      </c>
      <c r="I2624" s="17" t="s">
        <v>58</v>
      </c>
      <c r="J2624" s="18">
        <v>3993.1</v>
      </c>
      <c r="K2624" s="19">
        <v>36798</v>
      </c>
      <c r="L2624" s="19">
        <v>25069</v>
      </c>
      <c r="M2624" s="20">
        <v>42.1</v>
      </c>
      <c r="N2624" s="21">
        <v>515</v>
      </c>
      <c r="O2624" s="21">
        <v>313</v>
      </c>
      <c r="P2624" s="22">
        <v>2.1</v>
      </c>
      <c r="Q2624" s="23">
        <v>29</v>
      </c>
      <c r="R2624" s="23">
        <v>2</v>
      </c>
      <c r="S2624" s="24" t="s">
        <v>37</v>
      </c>
      <c r="T2624" s="25" t="s">
        <v>37</v>
      </c>
      <c r="U2624" s="25" t="s">
        <v>37</v>
      </c>
      <c r="V2624" s="18">
        <v>4037.3</v>
      </c>
      <c r="W2624" s="19">
        <v>37342</v>
      </c>
      <c r="X2624" s="19">
        <v>25384</v>
      </c>
    </row>
    <row r="2625" spans="1:24" x14ac:dyDescent="0.2">
      <c r="A2625" s="15">
        <v>2022</v>
      </c>
      <c r="B2625" s="16">
        <v>65261</v>
      </c>
      <c r="C2625" s="17" t="s">
        <v>1663</v>
      </c>
      <c r="D2625" s="15" t="s">
        <v>23</v>
      </c>
      <c r="E2625" s="17" t="s">
        <v>24</v>
      </c>
      <c r="F2625" s="15" t="s">
        <v>25</v>
      </c>
      <c r="G2625" s="17" t="s">
        <v>50</v>
      </c>
      <c r="H2625" s="17" t="s">
        <v>31</v>
      </c>
      <c r="I2625" s="17" t="s">
        <v>193</v>
      </c>
      <c r="J2625" s="18">
        <v>5551.2</v>
      </c>
      <c r="K2625" s="19">
        <v>39422</v>
      </c>
      <c r="L2625" s="19">
        <v>2606</v>
      </c>
      <c r="M2625" s="20">
        <v>22963.9</v>
      </c>
      <c r="N2625" s="21">
        <v>183540</v>
      </c>
      <c r="O2625" s="21">
        <v>740</v>
      </c>
      <c r="P2625" s="22">
        <v>0</v>
      </c>
      <c r="Q2625" s="23">
        <v>0</v>
      </c>
      <c r="R2625" s="23">
        <v>0</v>
      </c>
      <c r="S2625" s="24">
        <v>0</v>
      </c>
      <c r="T2625" s="25">
        <v>0</v>
      </c>
      <c r="U2625" s="25">
        <v>0</v>
      </c>
      <c r="V2625" s="18">
        <v>28515.1</v>
      </c>
      <c r="W2625" s="19">
        <v>222962</v>
      </c>
      <c r="X2625" s="19">
        <v>3346</v>
      </c>
    </row>
    <row r="2626" spans="1:24" x14ac:dyDescent="0.2">
      <c r="A2626" s="15">
        <v>2022</v>
      </c>
      <c r="B2626" s="16">
        <v>65262</v>
      </c>
      <c r="C2626" s="17" t="s">
        <v>1664</v>
      </c>
      <c r="D2626" s="15" t="s">
        <v>39</v>
      </c>
      <c r="E2626" s="17" t="s">
        <v>40</v>
      </c>
      <c r="F2626" s="15" t="s">
        <v>25</v>
      </c>
      <c r="G2626" s="17" t="s">
        <v>161</v>
      </c>
      <c r="H2626" s="17" t="s">
        <v>41</v>
      </c>
      <c r="I2626" s="17" t="s">
        <v>32</v>
      </c>
      <c r="J2626" s="18">
        <v>7.4</v>
      </c>
      <c r="K2626" s="19">
        <v>115</v>
      </c>
      <c r="L2626" s="19">
        <v>135</v>
      </c>
      <c r="M2626" s="20">
        <v>55.3</v>
      </c>
      <c r="N2626" s="21">
        <v>977</v>
      </c>
      <c r="O2626" s="21">
        <v>216</v>
      </c>
      <c r="P2626" s="22">
        <v>0</v>
      </c>
      <c r="Q2626" s="23">
        <v>0</v>
      </c>
      <c r="R2626" s="23">
        <v>0</v>
      </c>
      <c r="S2626" s="24">
        <v>0</v>
      </c>
      <c r="T2626" s="25">
        <v>0</v>
      </c>
      <c r="U2626" s="25">
        <v>0</v>
      </c>
      <c r="V2626" s="18">
        <v>62.7</v>
      </c>
      <c r="W2626" s="19">
        <v>1092</v>
      </c>
      <c r="X2626" s="19">
        <v>351</v>
      </c>
    </row>
    <row r="2627" spans="1:24" x14ac:dyDescent="0.2">
      <c r="A2627" s="15">
        <v>2022</v>
      </c>
      <c r="B2627" s="16">
        <v>65262</v>
      </c>
      <c r="C2627" s="17" t="s">
        <v>1664</v>
      </c>
      <c r="D2627" s="15" t="s">
        <v>39</v>
      </c>
      <c r="E2627" s="17" t="s">
        <v>40</v>
      </c>
      <c r="F2627" s="15" t="s">
        <v>25</v>
      </c>
      <c r="G2627" s="17" t="s">
        <v>180</v>
      </c>
      <c r="H2627" s="17" t="s">
        <v>41</v>
      </c>
      <c r="I2627" s="17" t="s">
        <v>136</v>
      </c>
      <c r="J2627" s="18">
        <v>127.9</v>
      </c>
      <c r="K2627" s="19">
        <v>1327</v>
      </c>
      <c r="L2627" s="19">
        <v>1268</v>
      </c>
      <c r="M2627" s="20">
        <v>18.600000000000001</v>
      </c>
      <c r="N2627" s="21">
        <v>152</v>
      </c>
      <c r="O2627" s="21">
        <v>110</v>
      </c>
      <c r="P2627" s="22">
        <v>203.9</v>
      </c>
      <c r="Q2627" s="23">
        <v>1157</v>
      </c>
      <c r="R2627" s="23">
        <v>59</v>
      </c>
      <c r="S2627" s="24">
        <v>0</v>
      </c>
      <c r="T2627" s="25">
        <v>0</v>
      </c>
      <c r="U2627" s="25">
        <v>0</v>
      </c>
      <c r="V2627" s="18">
        <v>350.4</v>
      </c>
      <c r="W2627" s="19">
        <v>2636</v>
      </c>
      <c r="X2627" s="19">
        <v>1437</v>
      </c>
    </row>
    <row r="2628" spans="1:24" x14ac:dyDescent="0.2">
      <c r="A2628" s="15">
        <v>2022</v>
      </c>
      <c r="B2628" s="16">
        <v>65310</v>
      </c>
      <c r="C2628" s="17" t="s">
        <v>1665</v>
      </c>
      <c r="D2628" s="15" t="s">
        <v>39</v>
      </c>
      <c r="E2628" s="17" t="s">
        <v>40</v>
      </c>
      <c r="F2628" s="15" t="s">
        <v>25</v>
      </c>
      <c r="G2628" s="17" t="s">
        <v>201</v>
      </c>
      <c r="H2628" s="17" t="s">
        <v>41</v>
      </c>
      <c r="I2628" s="17" t="s">
        <v>136</v>
      </c>
      <c r="J2628" s="18">
        <v>16.600000000000001</v>
      </c>
      <c r="K2628" s="19">
        <v>146</v>
      </c>
      <c r="L2628" s="19">
        <v>108</v>
      </c>
      <c r="M2628" s="20">
        <v>56.2</v>
      </c>
      <c r="N2628" s="21">
        <v>400</v>
      </c>
      <c r="O2628" s="21">
        <v>134</v>
      </c>
      <c r="P2628" s="22">
        <v>0</v>
      </c>
      <c r="Q2628" s="23">
        <v>0</v>
      </c>
      <c r="R2628" s="23">
        <v>0</v>
      </c>
      <c r="S2628" s="24">
        <v>0</v>
      </c>
      <c r="T2628" s="25">
        <v>0</v>
      </c>
      <c r="U2628" s="25">
        <v>0</v>
      </c>
      <c r="V2628" s="18">
        <v>72.8</v>
      </c>
      <c r="W2628" s="19">
        <v>546</v>
      </c>
      <c r="X2628" s="19">
        <v>242</v>
      </c>
    </row>
    <row r="2629" spans="1:24" x14ac:dyDescent="0.2">
      <c r="A2629" s="15">
        <v>2022</v>
      </c>
      <c r="B2629" s="16">
        <v>65310</v>
      </c>
      <c r="C2629" s="17" t="s">
        <v>1665</v>
      </c>
      <c r="D2629" s="15" t="s">
        <v>39</v>
      </c>
      <c r="E2629" s="17" t="s">
        <v>40</v>
      </c>
      <c r="F2629" s="15" t="s">
        <v>25</v>
      </c>
      <c r="G2629" s="17" t="s">
        <v>510</v>
      </c>
      <c r="H2629" s="17" t="s">
        <v>41</v>
      </c>
      <c r="I2629" s="17" t="s">
        <v>32</v>
      </c>
      <c r="J2629" s="18">
        <v>0.4</v>
      </c>
      <c r="K2629" s="19">
        <v>2</v>
      </c>
      <c r="L2629" s="19">
        <v>2</v>
      </c>
      <c r="M2629" s="20">
        <v>0</v>
      </c>
      <c r="N2629" s="21">
        <v>0</v>
      </c>
      <c r="O2629" s="21">
        <v>0</v>
      </c>
      <c r="P2629" s="22">
        <v>0</v>
      </c>
      <c r="Q2629" s="23">
        <v>0</v>
      </c>
      <c r="R2629" s="23">
        <v>0</v>
      </c>
      <c r="S2629" s="24">
        <v>0</v>
      </c>
      <c r="T2629" s="25">
        <v>0</v>
      </c>
      <c r="U2629" s="25">
        <v>0</v>
      </c>
      <c r="V2629" s="18">
        <v>0.4</v>
      </c>
      <c r="W2629" s="19">
        <v>2</v>
      </c>
      <c r="X2629" s="19">
        <v>2</v>
      </c>
    </row>
    <row r="2630" spans="1:24" x14ac:dyDescent="0.2">
      <c r="A2630" s="15">
        <v>2022</v>
      </c>
      <c r="B2630" s="16">
        <v>65310</v>
      </c>
      <c r="C2630" s="17" t="s">
        <v>1665</v>
      </c>
      <c r="D2630" s="15" t="s">
        <v>39</v>
      </c>
      <c r="E2630" s="17" t="s">
        <v>40</v>
      </c>
      <c r="F2630" s="15" t="s">
        <v>25</v>
      </c>
      <c r="G2630" s="17" t="s">
        <v>160</v>
      </c>
      <c r="H2630" s="17" t="s">
        <v>41</v>
      </c>
      <c r="I2630" s="17" t="s">
        <v>32</v>
      </c>
      <c r="J2630" s="18">
        <v>3.3</v>
      </c>
      <c r="K2630" s="19">
        <v>17</v>
      </c>
      <c r="L2630" s="19">
        <v>22</v>
      </c>
      <c r="M2630" s="20">
        <v>8.8000000000000007</v>
      </c>
      <c r="N2630" s="21">
        <v>45</v>
      </c>
      <c r="O2630" s="21">
        <v>6</v>
      </c>
      <c r="P2630" s="22">
        <v>0</v>
      </c>
      <c r="Q2630" s="23">
        <v>0</v>
      </c>
      <c r="R2630" s="23">
        <v>0</v>
      </c>
      <c r="S2630" s="24">
        <v>0</v>
      </c>
      <c r="T2630" s="25">
        <v>0</v>
      </c>
      <c r="U2630" s="25">
        <v>0</v>
      </c>
      <c r="V2630" s="18">
        <v>12.1</v>
      </c>
      <c r="W2630" s="19">
        <v>62</v>
      </c>
      <c r="X2630" s="19">
        <v>28</v>
      </c>
    </row>
    <row r="2631" spans="1:24" x14ac:dyDescent="0.2">
      <c r="A2631" s="15">
        <v>2022</v>
      </c>
      <c r="B2631" s="16">
        <v>65310</v>
      </c>
      <c r="C2631" s="17" t="s">
        <v>1665</v>
      </c>
      <c r="D2631" s="15" t="s">
        <v>39</v>
      </c>
      <c r="E2631" s="17" t="s">
        <v>40</v>
      </c>
      <c r="F2631" s="15" t="s">
        <v>25</v>
      </c>
      <c r="G2631" s="17" t="s">
        <v>124</v>
      </c>
      <c r="H2631" s="17" t="s">
        <v>41</v>
      </c>
      <c r="I2631" s="17" t="s">
        <v>32</v>
      </c>
      <c r="J2631" s="18">
        <v>221.9</v>
      </c>
      <c r="K2631" s="19">
        <v>1157</v>
      </c>
      <c r="L2631" s="19">
        <v>1967</v>
      </c>
      <c r="M2631" s="20">
        <v>52.7</v>
      </c>
      <c r="N2631" s="21">
        <v>325</v>
      </c>
      <c r="O2631" s="21">
        <v>155</v>
      </c>
      <c r="P2631" s="22">
        <v>0</v>
      </c>
      <c r="Q2631" s="23">
        <v>0</v>
      </c>
      <c r="R2631" s="23">
        <v>0</v>
      </c>
      <c r="S2631" s="24">
        <v>0</v>
      </c>
      <c r="T2631" s="25">
        <v>0</v>
      </c>
      <c r="U2631" s="25">
        <v>0</v>
      </c>
      <c r="V2631" s="18">
        <v>274.60000000000002</v>
      </c>
      <c r="W2631" s="19">
        <v>1482</v>
      </c>
      <c r="X2631" s="19">
        <v>2122</v>
      </c>
    </row>
    <row r="2632" spans="1:24" x14ac:dyDescent="0.2">
      <c r="A2632" s="15">
        <v>2022</v>
      </c>
      <c r="B2632" s="16">
        <v>65310</v>
      </c>
      <c r="C2632" s="17" t="s">
        <v>1665</v>
      </c>
      <c r="D2632" s="15" t="s">
        <v>39</v>
      </c>
      <c r="E2632" s="17" t="s">
        <v>40</v>
      </c>
      <c r="F2632" s="15" t="s">
        <v>25</v>
      </c>
      <c r="G2632" s="17" t="s">
        <v>203</v>
      </c>
      <c r="H2632" s="17" t="s">
        <v>41</v>
      </c>
      <c r="I2632" s="17" t="s">
        <v>136</v>
      </c>
      <c r="J2632" s="18">
        <v>626.79999999999995</v>
      </c>
      <c r="K2632" s="19">
        <v>3611</v>
      </c>
      <c r="L2632" s="19">
        <v>3193</v>
      </c>
      <c r="M2632" s="20">
        <v>312.39999999999998</v>
      </c>
      <c r="N2632" s="21">
        <v>1813</v>
      </c>
      <c r="O2632" s="21">
        <v>647</v>
      </c>
      <c r="P2632" s="22">
        <v>0</v>
      </c>
      <c r="Q2632" s="23">
        <v>0</v>
      </c>
      <c r="R2632" s="23">
        <v>0</v>
      </c>
      <c r="S2632" s="24">
        <v>0</v>
      </c>
      <c r="T2632" s="25">
        <v>0</v>
      </c>
      <c r="U2632" s="25">
        <v>0</v>
      </c>
      <c r="V2632" s="18">
        <v>939.2</v>
      </c>
      <c r="W2632" s="19">
        <v>5424</v>
      </c>
      <c r="X2632" s="19">
        <v>3840</v>
      </c>
    </row>
    <row r="2633" spans="1:24" x14ac:dyDescent="0.2">
      <c r="A2633" s="15">
        <v>2022</v>
      </c>
      <c r="B2633" s="16">
        <v>65310</v>
      </c>
      <c r="C2633" s="17" t="s">
        <v>1665</v>
      </c>
      <c r="D2633" s="15" t="s">
        <v>39</v>
      </c>
      <c r="E2633" s="17" t="s">
        <v>40</v>
      </c>
      <c r="F2633" s="15" t="s">
        <v>25</v>
      </c>
      <c r="G2633" s="17" t="s">
        <v>30</v>
      </c>
      <c r="H2633" s="17" t="s">
        <v>41</v>
      </c>
      <c r="I2633" s="17" t="s">
        <v>32</v>
      </c>
      <c r="J2633" s="18">
        <v>108.6</v>
      </c>
      <c r="K2633" s="19">
        <v>564</v>
      </c>
      <c r="L2633" s="19">
        <v>548</v>
      </c>
      <c r="M2633" s="20">
        <v>148.4</v>
      </c>
      <c r="N2633" s="21">
        <v>995</v>
      </c>
      <c r="O2633" s="21">
        <v>210</v>
      </c>
      <c r="P2633" s="22">
        <v>0</v>
      </c>
      <c r="Q2633" s="23">
        <v>0</v>
      </c>
      <c r="R2633" s="23">
        <v>0</v>
      </c>
      <c r="S2633" s="24">
        <v>0</v>
      </c>
      <c r="T2633" s="25">
        <v>0</v>
      </c>
      <c r="U2633" s="25">
        <v>0</v>
      </c>
      <c r="V2633" s="18">
        <v>257</v>
      </c>
      <c r="W2633" s="19">
        <v>1559</v>
      </c>
      <c r="X2633" s="19">
        <v>758</v>
      </c>
    </row>
    <row r="2634" spans="1:24" x14ac:dyDescent="0.2">
      <c r="A2634" s="15">
        <v>2022</v>
      </c>
      <c r="B2634" s="16">
        <v>65310</v>
      </c>
      <c r="C2634" s="17" t="s">
        <v>1665</v>
      </c>
      <c r="D2634" s="15" t="s">
        <v>39</v>
      </c>
      <c r="E2634" s="17" t="s">
        <v>40</v>
      </c>
      <c r="F2634" s="15" t="s">
        <v>25</v>
      </c>
      <c r="G2634" s="17" t="s">
        <v>134</v>
      </c>
      <c r="H2634" s="17" t="s">
        <v>41</v>
      </c>
      <c r="I2634" s="17" t="s">
        <v>136</v>
      </c>
      <c r="J2634" s="18">
        <v>258</v>
      </c>
      <c r="K2634" s="19">
        <v>1938</v>
      </c>
      <c r="L2634" s="19">
        <v>1740</v>
      </c>
      <c r="M2634" s="20">
        <v>60</v>
      </c>
      <c r="N2634" s="21">
        <v>501</v>
      </c>
      <c r="O2634" s="21">
        <v>60</v>
      </c>
      <c r="P2634" s="22">
        <v>0</v>
      </c>
      <c r="Q2634" s="23">
        <v>0</v>
      </c>
      <c r="R2634" s="23">
        <v>0</v>
      </c>
      <c r="S2634" s="24">
        <v>0</v>
      </c>
      <c r="T2634" s="25">
        <v>0</v>
      </c>
      <c r="U2634" s="25">
        <v>0</v>
      </c>
      <c r="V2634" s="18">
        <v>318</v>
      </c>
      <c r="W2634" s="19">
        <v>2439</v>
      </c>
      <c r="X2634" s="19">
        <v>1800</v>
      </c>
    </row>
    <row r="2635" spans="1:24" x14ac:dyDescent="0.2">
      <c r="A2635" s="15">
        <v>2022</v>
      </c>
      <c r="B2635" s="16">
        <v>65310</v>
      </c>
      <c r="C2635" s="17" t="s">
        <v>1665</v>
      </c>
      <c r="D2635" s="15" t="s">
        <v>39</v>
      </c>
      <c r="E2635" s="17" t="s">
        <v>40</v>
      </c>
      <c r="F2635" s="15" t="s">
        <v>25</v>
      </c>
      <c r="G2635" s="17" t="s">
        <v>511</v>
      </c>
      <c r="H2635" s="17" t="s">
        <v>41</v>
      </c>
      <c r="I2635" s="17" t="s">
        <v>136</v>
      </c>
      <c r="J2635" s="18">
        <v>292.39999999999998</v>
      </c>
      <c r="K2635" s="19">
        <v>1726</v>
      </c>
      <c r="L2635" s="19">
        <v>1414</v>
      </c>
      <c r="M2635" s="20">
        <v>19.3</v>
      </c>
      <c r="N2635" s="21">
        <v>120</v>
      </c>
      <c r="O2635" s="21">
        <v>35</v>
      </c>
      <c r="P2635" s="22">
        <v>0</v>
      </c>
      <c r="Q2635" s="23">
        <v>0</v>
      </c>
      <c r="R2635" s="23">
        <v>0</v>
      </c>
      <c r="S2635" s="24">
        <v>0</v>
      </c>
      <c r="T2635" s="25">
        <v>0</v>
      </c>
      <c r="U2635" s="25">
        <v>0</v>
      </c>
      <c r="V2635" s="18">
        <v>311.7</v>
      </c>
      <c r="W2635" s="19">
        <v>1846</v>
      </c>
      <c r="X2635" s="19">
        <v>1449</v>
      </c>
    </row>
    <row r="2636" spans="1:24" x14ac:dyDescent="0.2">
      <c r="A2636" s="15">
        <v>2022</v>
      </c>
      <c r="B2636" s="16">
        <v>65310</v>
      </c>
      <c r="C2636" s="17" t="s">
        <v>1665</v>
      </c>
      <c r="D2636" s="15" t="s">
        <v>39</v>
      </c>
      <c r="E2636" s="17" t="s">
        <v>40</v>
      </c>
      <c r="F2636" s="15" t="s">
        <v>25</v>
      </c>
      <c r="G2636" s="17" t="s">
        <v>122</v>
      </c>
      <c r="H2636" s="17" t="s">
        <v>41</v>
      </c>
      <c r="I2636" s="17" t="s">
        <v>32</v>
      </c>
      <c r="J2636" s="18">
        <v>24.4</v>
      </c>
      <c r="K2636" s="19">
        <v>221</v>
      </c>
      <c r="L2636" s="19">
        <v>258</v>
      </c>
      <c r="M2636" s="20">
        <v>3.9</v>
      </c>
      <c r="N2636" s="21">
        <v>36</v>
      </c>
      <c r="O2636" s="21">
        <v>8</v>
      </c>
      <c r="P2636" s="22">
        <v>0</v>
      </c>
      <c r="Q2636" s="23">
        <v>0</v>
      </c>
      <c r="R2636" s="23">
        <v>0</v>
      </c>
      <c r="S2636" s="24">
        <v>0</v>
      </c>
      <c r="T2636" s="25">
        <v>0</v>
      </c>
      <c r="U2636" s="25">
        <v>0</v>
      </c>
      <c r="V2636" s="18">
        <v>28.3</v>
      </c>
      <c r="W2636" s="19">
        <v>257</v>
      </c>
      <c r="X2636" s="19">
        <v>266</v>
      </c>
    </row>
    <row r="2637" spans="1:24" x14ac:dyDescent="0.2">
      <c r="A2637" s="15">
        <v>2022</v>
      </c>
      <c r="B2637" s="16">
        <v>65310</v>
      </c>
      <c r="C2637" s="17" t="s">
        <v>1665</v>
      </c>
      <c r="D2637" s="15" t="s">
        <v>39</v>
      </c>
      <c r="E2637" s="17" t="s">
        <v>40</v>
      </c>
      <c r="F2637" s="15" t="s">
        <v>25</v>
      </c>
      <c r="G2637" s="17" t="s">
        <v>42</v>
      </c>
      <c r="H2637" s="17" t="s">
        <v>41</v>
      </c>
      <c r="I2637" s="17" t="s">
        <v>43</v>
      </c>
      <c r="J2637" s="18">
        <v>1.3</v>
      </c>
      <c r="K2637" s="19">
        <v>19</v>
      </c>
      <c r="L2637" s="19">
        <v>11</v>
      </c>
      <c r="M2637" s="20">
        <v>6.7</v>
      </c>
      <c r="N2637" s="21">
        <v>85</v>
      </c>
      <c r="O2637" s="21">
        <v>15</v>
      </c>
      <c r="P2637" s="22">
        <v>0</v>
      </c>
      <c r="Q2637" s="23">
        <v>0</v>
      </c>
      <c r="R2637" s="23">
        <v>0</v>
      </c>
      <c r="S2637" s="24">
        <v>0</v>
      </c>
      <c r="T2637" s="25">
        <v>0</v>
      </c>
      <c r="U2637" s="25">
        <v>0</v>
      </c>
      <c r="V2637" s="18">
        <v>8</v>
      </c>
      <c r="W2637" s="19">
        <v>104</v>
      </c>
      <c r="X2637" s="19">
        <v>26</v>
      </c>
    </row>
    <row r="2638" spans="1:24" x14ac:dyDescent="0.2">
      <c r="A2638" s="15">
        <v>2022</v>
      </c>
      <c r="B2638" s="16">
        <v>65310</v>
      </c>
      <c r="C2638" s="17" t="s">
        <v>1665</v>
      </c>
      <c r="D2638" s="15" t="s">
        <v>39</v>
      </c>
      <c r="E2638" s="17" t="s">
        <v>40</v>
      </c>
      <c r="F2638" s="15" t="s">
        <v>25</v>
      </c>
      <c r="G2638" s="17" t="s">
        <v>161</v>
      </c>
      <c r="H2638" s="17" t="s">
        <v>41</v>
      </c>
      <c r="I2638" s="17" t="s">
        <v>32</v>
      </c>
      <c r="J2638" s="18">
        <v>165.2</v>
      </c>
      <c r="K2638" s="19">
        <v>1001</v>
      </c>
      <c r="L2638" s="19">
        <v>1639</v>
      </c>
      <c r="M2638" s="20">
        <v>17.600000000000001</v>
      </c>
      <c r="N2638" s="21">
        <v>186</v>
      </c>
      <c r="O2638" s="21">
        <v>31</v>
      </c>
      <c r="P2638" s="22">
        <v>0</v>
      </c>
      <c r="Q2638" s="23">
        <v>0</v>
      </c>
      <c r="R2638" s="23">
        <v>0</v>
      </c>
      <c r="S2638" s="24">
        <v>0</v>
      </c>
      <c r="T2638" s="25">
        <v>0</v>
      </c>
      <c r="U2638" s="25">
        <v>0</v>
      </c>
      <c r="V2638" s="18">
        <v>182.8</v>
      </c>
      <c r="W2638" s="19">
        <v>1187</v>
      </c>
      <c r="X2638" s="19">
        <v>1670</v>
      </c>
    </row>
    <row r="2639" spans="1:24" x14ac:dyDescent="0.2">
      <c r="A2639" s="15">
        <v>2022</v>
      </c>
      <c r="B2639" s="16">
        <v>65310</v>
      </c>
      <c r="C2639" s="17" t="s">
        <v>1665</v>
      </c>
      <c r="D2639" s="15" t="s">
        <v>39</v>
      </c>
      <c r="E2639" s="17" t="s">
        <v>40</v>
      </c>
      <c r="F2639" s="15" t="s">
        <v>25</v>
      </c>
      <c r="G2639" s="17" t="s">
        <v>44</v>
      </c>
      <c r="H2639" s="17" t="s">
        <v>41</v>
      </c>
      <c r="I2639" s="17" t="s">
        <v>32</v>
      </c>
      <c r="J2639" s="18">
        <v>1005.7</v>
      </c>
      <c r="K2639" s="19">
        <v>6521</v>
      </c>
      <c r="L2639" s="19">
        <v>5524</v>
      </c>
      <c r="M2639" s="20">
        <v>281.3</v>
      </c>
      <c r="N2639" s="21">
        <v>1743</v>
      </c>
      <c r="O2639" s="21">
        <v>611</v>
      </c>
      <c r="P2639" s="22">
        <v>0</v>
      </c>
      <c r="Q2639" s="23">
        <v>0</v>
      </c>
      <c r="R2639" s="23">
        <v>0</v>
      </c>
      <c r="S2639" s="24">
        <v>0</v>
      </c>
      <c r="T2639" s="25">
        <v>0</v>
      </c>
      <c r="U2639" s="25">
        <v>0</v>
      </c>
      <c r="V2639" s="18">
        <v>1287</v>
      </c>
      <c r="W2639" s="19">
        <v>8264</v>
      </c>
      <c r="X2639" s="19">
        <v>6135</v>
      </c>
    </row>
    <row r="2640" spans="1:24" x14ac:dyDescent="0.2">
      <c r="A2640" s="15">
        <v>2022</v>
      </c>
      <c r="B2640" s="16">
        <v>65310</v>
      </c>
      <c r="C2640" s="17" t="s">
        <v>1665</v>
      </c>
      <c r="D2640" s="15" t="s">
        <v>39</v>
      </c>
      <c r="E2640" s="17" t="s">
        <v>40</v>
      </c>
      <c r="F2640" s="15" t="s">
        <v>25</v>
      </c>
      <c r="G2640" s="17" t="s">
        <v>180</v>
      </c>
      <c r="H2640" s="17" t="s">
        <v>41</v>
      </c>
      <c r="I2640" s="17" t="s">
        <v>136</v>
      </c>
      <c r="J2640" s="18">
        <v>36.1</v>
      </c>
      <c r="K2640" s="19">
        <v>319</v>
      </c>
      <c r="L2640" s="19">
        <v>358</v>
      </c>
      <c r="M2640" s="20">
        <v>1.4</v>
      </c>
      <c r="N2640" s="21">
        <v>13</v>
      </c>
      <c r="O2640" s="21">
        <v>3</v>
      </c>
      <c r="P2640" s="22">
        <v>0</v>
      </c>
      <c r="Q2640" s="23">
        <v>0</v>
      </c>
      <c r="R2640" s="23">
        <v>0</v>
      </c>
      <c r="S2640" s="24">
        <v>0</v>
      </c>
      <c r="T2640" s="25">
        <v>0</v>
      </c>
      <c r="U2640" s="25">
        <v>0</v>
      </c>
      <c r="V2640" s="18">
        <v>37.5</v>
      </c>
      <c r="W2640" s="19">
        <v>332</v>
      </c>
      <c r="X2640" s="19">
        <v>361</v>
      </c>
    </row>
    <row r="2641" spans="1:24" x14ac:dyDescent="0.2">
      <c r="A2641" s="15">
        <v>2022</v>
      </c>
      <c r="B2641" s="16">
        <v>65310</v>
      </c>
      <c r="C2641" s="17" t="s">
        <v>1665</v>
      </c>
      <c r="D2641" s="15" t="s">
        <v>91</v>
      </c>
      <c r="E2641" s="17" t="s">
        <v>24</v>
      </c>
      <c r="F2641" s="15" t="s">
        <v>25</v>
      </c>
      <c r="G2641" s="17" t="s">
        <v>92</v>
      </c>
      <c r="H2641" s="17" t="s">
        <v>41</v>
      </c>
      <c r="I2641" s="17" t="s">
        <v>93</v>
      </c>
      <c r="J2641" s="18">
        <v>802.2</v>
      </c>
      <c r="K2641" s="19">
        <v>7917</v>
      </c>
      <c r="L2641" s="19">
        <v>7110</v>
      </c>
      <c r="M2641" s="20">
        <v>29.5</v>
      </c>
      <c r="N2641" s="21">
        <v>352</v>
      </c>
      <c r="O2641" s="21">
        <v>504</v>
      </c>
      <c r="P2641" s="22">
        <v>0</v>
      </c>
      <c r="Q2641" s="23">
        <v>0</v>
      </c>
      <c r="R2641" s="23">
        <v>0</v>
      </c>
      <c r="S2641" s="24">
        <v>0</v>
      </c>
      <c r="T2641" s="25">
        <v>0</v>
      </c>
      <c r="U2641" s="25">
        <v>0</v>
      </c>
      <c r="V2641" s="18">
        <v>831.7</v>
      </c>
      <c r="W2641" s="19">
        <v>8269</v>
      </c>
      <c r="X2641" s="19">
        <v>7614</v>
      </c>
    </row>
    <row r="2642" spans="1:24" x14ac:dyDescent="0.2">
      <c r="A2642" s="15">
        <v>2022</v>
      </c>
      <c r="B2642" s="16">
        <v>65314</v>
      </c>
      <c r="C2642" s="17" t="s">
        <v>1666</v>
      </c>
      <c r="D2642" s="15" t="s">
        <v>91</v>
      </c>
      <c r="E2642" s="17" t="s">
        <v>24</v>
      </c>
      <c r="F2642" s="15" t="s">
        <v>25</v>
      </c>
      <c r="G2642" s="17" t="s">
        <v>92</v>
      </c>
      <c r="H2642" s="17" t="s">
        <v>41</v>
      </c>
      <c r="I2642" s="17" t="s">
        <v>93</v>
      </c>
      <c r="J2642" s="18">
        <v>0.2</v>
      </c>
      <c r="K2642" s="19">
        <v>1</v>
      </c>
      <c r="L2642" s="19">
        <v>6</v>
      </c>
      <c r="M2642" s="20">
        <v>0</v>
      </c>
      <c r="N2642" s="21">
        <v>0</v>
      </c>
      <c r="O2642" s="21">
        <v>0</v>
      </c>
      <c r="P2642" s="22">
        <v>0</v>
      </c>
      <c r="Q2642" s="23">
        <v>0</v>
      </c>
      <c r="R2642" s="23">
        <v>0</v>
      </c>
      <c r="S2642" s="24">
        <v>0</v>
      </c>
      <c r="T2642" s="25">
        <v>0</v>
      </c>
      <c r="U2642" s="25">
        <v>0</v>
      </c>
      <c r="V2642" s="18">
        <v>0.2</v>
      </c>
      <c r="W2642" s="19">
        <v>1</v>
      </c>
      <c r="X2642" s="19">
        <v>6</v>
      </c>
    </row>
    <row r="2643" spans="1:24" x14ac:dyDescent="0.2">
      <c r="A2643" s="15">
        <v>2022</v>
      </c>
      <c r="B2643" s="16">
        <v>65335</v>
      </c>
      <c r="C2643" s="17" t="s">
        <v>1667</v>
      </c>
      <c r="D2643" s="15" t="s">
        <v>39</v>
      </c>
      <c r="E2643" s="17" t="s">
        <v>40</v>
      </c>
      <c r="F2643" s="15" t="s">
        <v>25</v>
      </c>
      <c r="G2643" s="17" t="s">
        <v>42</v>
      </c>
      <c r="H2643" s="17" t="s">
        <v>41</v>
      </c>
      <c r="I2643" s="17" t="s">
        <v>43</v>
      </c>
      <c r="J2643" s="18">
        <v>0.1</v>
      </c>
      <c r="K2643" s="19">
        <v>1</v>
      </c>
      <c r="L2643" s="19">
        <v>2</v>
      </c>
      <c r="M2643" s="20">
        <v>15.9</v>
      </c>
      <c r="N2643" s="21">
        <v>68</v>
      </c>
      <c r="O2643" s="21">
        <v>135</v>
      </c>
      <c r="P2643" s="22">
        <v>0</v>
      </c>
      <c r="Q2643" s="23">
        <v>0</v>
      </c>
      <c r="R2643" s="23">
        <v>0</v>
      </c>
      <c r="S2643" s="24">
        <v>0</v>
      </c>
      <c r="T2643" s="25">
        <v>0</v>
      </c>
      <c r="U2643" s="25">
        <v>0</v>
      </c>
      <c r="V2643" s="18">
        <v>16</v>
      </c>
      <c r="W2643" s="19">
        <v>69</v>
      </c>
      <c r="X2643" s="19">
        <v>137</v>
      </c>
    </row>
    <row r="2644" spans="1:24" x14ac:dyDescent="0.2">
      <c r="A2644" s="15">
        <v>2022</v>
      </c>
      <c r="B2644" s="16">
        <v>65352</v>
      </c>
      <c r="C2644" s="17" t="s">
        <v>1668</v>
      </c>
      <c r="D2644" s="15" t="s">
        <v>23</v>
      </c>
      <c r="E2644" s="17" t="s">
        <v>24</v>
      </c>
      <c r="F2644" s="15" t="s">
        <v>25</v>
      </c>
      <c r="G2644" s="17" t="s">
        <v>168</v>
      </c>
      <c r="H2644" s="17" t="s">
        <v>31</v>
      </c>
      <c r="I2644" s="17" t="s">
        <v>154</v>
      </c>
      <c r="J2644" s="18">
        <v>45</v>
      </c>
      <c r="K2644" s="19">
        <v>457</v>
      </c>
      <c r="L2644" s="19">
        <v>48</v>
      </c>
      <c r="M2644" s="20">
        <v>1776</v>
      </c>
      <c r="N2644" s="21">
        <v>21980</v>
      </c>
      <c r="O2644" s="21">
        <v>17</v>
      </c>
      <c r="P2644" s="22" t="s">
        <v>37</v>
      </c>
      <c r="Q2644" s="23" t="s">
        <v>37</v>
      </c>
      <c r="R2644" s="23" t="s">
        <v>37</v>
      </c>
      <c r="S2644" s="24" t="s">
        <v>37</v>
      </c>
      <c r="T2644" s="25" t="s">
        <v>37</v>
      </c>
      <c r="U2644" s="25" t="s">
        <v>37</v>
      </c>
      <c r="V2644" s="18">
        <v>1821</v>
      </c>
      <c r="W2644" s="19">
        <v>22437</v>
      </c>
      <c r="X2644" s="19">
        <v>65</v>
      </c>
    </row>
    <row r="2645" spans="1:24" x14ac:dyDescent="0.2">
      <c r="A2645" s="15">
        <v>2022</v>
      </c>
      <c r="B2645" s="16">
        <v>65353</v>
      </c>
      <c r="C2645" s="17" t="s">
        <v>1669</v>
      </c>
      <c r="D2645" s="15" t="s">
        <v>91</v>
      </c>
      <c r="E2645" s="17" t="s">
        <v>24</v>
      </c>
      <c r="F2645" s="15" t="s">
        <v>25</v>
      </c>
      <c r="G2645" s="17" t="s">
        <v>92</v>
      </c>
      <c r="H2645" s="17" t="s">
        <v>41</v>
      </c>
      <c r="I2645" s="17" t="s">
        <v>93</v>
      </c>
      <c r="J2645" s="18">
        <v>5</v>
      </c>
      <c r="K2645" s="19">
        <v>36</v>
      </c>
      <c r="L2645" s="19">
        <v>40</v>
      </c>
      <c r="M2645" s="20">
        <v>0</v>
      </c>
      <c r="N2645" s="21">
        <v>0</v>
      </c>
      <c r="O2645" s="21">
        <v>0</v>
      </c>
      <c r="P2645" s="22">
        <v>0</v>
      </c>
      <c r="Q2645" s="23">
        <v>0</v>
      </c>
      <c r="R2645" s="23">
        <v>0</v>
      </c>
      <c r="S2645" s="24">
        <v>0</v>
      </c>
      <c r="T2645" s="25">
        <v>0</v>
      </c>
      <c r="U2645" s="25">
        <v>0</v>
      </c>
      <c r="V2645" s="18">
        <v>5</v>
      </c>
      <c r="W2645" s="19">
        <v>36</v>
      </c>
      <c r="X2645" s="19">
        <v>40</v>
      </c>
    </row>
    <row r="2646" spans="1:24" x14ac:dyDescent="0.2">
      <c r="A2646" s="15">
        <v>2022</v>
      </c>
      <c r="B2646" s="16">
        <v>65413</v>
      </c>
      <c r="C2646" s="17" t="s">
        <v>1670</v>
      </c>
      <c r="D2646" s="15" t="s">
        <v>91</v>
      </c>
      <c r="E2646" s="17" t="s">
        <v>24</v>
      </c>
      <c r="F2646" s="15" t="s">
        <v>25</v>
      </c>
      <c r="G2646" s="17" t="s">
        <v>92</v>
      </c>
      <c r="H2646" s="17" t="s">
        <v>41</v>
      </c>
      <c r="I2646" s="17" t="s">
        <v>93</v>
      </c>
      <c r="J2646" s="18">
        <v>4</v>
      </c>
      <c r="K2646" s="19">
        <v>117</v>
      </c>
      <c r="L2646" s="19">
        <v>24</v>
      </c>
      <c r="M2646" s="20">
        <v>5487</v>
      </c>
      <c r="N2646" s="21">
        <v>35608</v>
      </c>
      <c r="O2646" s="21">
        <v>30</v>
      </c>
      <c r="P2646" s="22">
        <v>0</v>
      </c>
      <c r="Q2646" s="23">
        <v>0</v>
      </c>
      <c r="R2646" s="23">
        <v>0</v>
      </c>
      <c r="S2646" s="24">
        <v>0</v>
      </c>
      <c r="T2646" s="25">
        <v>0</v>
      </c>
      <c r="U2646" s="25">
        <v>0</v>
      </c>
      <c r="V2646" s="18">
        <v>5491</v>
      </c>
      <c r="W2646" s="19">
        <v>35725</v>
      </c>
      <c r="X2646" s="19">
        <v>54</v>
      </c>
    </row>
    <row r="2647" spans="1:24" x14ac:dyDescent="0.2">
      <c r="A2647" s="15">
        <v>2022</v>
      </c>
      <c r="B2647" s="16">
        <v>65610</v>
      </c>
      <c r="C2647" s="17" t="s">
        <v>1671</v>
      </c>
      <c r="D2647" s="15" t="s">
        <v>91</v>
      </c>
      <c r="E2647" s="17" t="s">
        <v>24</v>
      </c>
      <c r="F2647" s="15" t="s">
        <v>25</v>
      </c>
      <c r="G2647" s="17" t="s">
        <v>92</v>
      </c>
      <c r="H2647" s="17" t="s">
        <v>41</v>
      </c>
      <c r="I2647" s="17" t="s">
        <v>93</v>
      </c>
      <c r="J2647" s="18" t="s">
        <v>37</v>
      </c>
      <c r="K2647" s="19" t="s">
        <v>37</v>
      </c>
      <c r="L2647" s="19" t="s">
        <v>37</v>
      </c>
      <c r="M2647" s="20">
        <v>22.9</v>
      </c>
      <c r="N2647" s="21">
        <v>221</v>
      </c>
      <c r="O2647" s="21">
        <v>5</v>
      </c>
      <c r="P2647" s="22" t="s">
        <v>37</v>
      </c>
      <c r="Q2647" s="23" t="s">
        <v>37</v>
      </c>
      <c r="R2647" s="23" t="s">
        <v>37</v>
      </c>
      <c r="S2647" s="24" t="s">
        <v>37</v>
      </c>
      <c r="T2647" s="25" t="s">
        <v>37</v>
      </c>
      <c r="U2647" s="25" t="s">
        <v>37</v>
      </c>
      <c r="V2647" s="18">
        <v>22.9</v>
      </c>
      <c r="W2647" s="19">
        <v>221</v>
      </c>
      <c r="X2647" s="19">
        <v>5</v>
      </c>
    </row>
    <row r="2648" spans="1:24" x14ac:dyDescent="0.2">
      <c r="A2648" s="15">
        <v>2022</v>
      </c>
      <c r="B2648" s="16">
        <v>88888</v>
      </c>
      <c r="C2648" s="17" t="s">
        <v>1672</v>
      </c>
      <c r="D2648" s="15" t="s">
        <v>91</v>
      </c>
      <c r="E2648" s="17" t="s">
        <v>24</v>
      </c>
      <c r="F2648" s="15" t="s">
        <v>25</v>
      </c>
      <c r="G2648" s="17" t="s">
        <v>92</v>
      </c>
      <c r="H2648" s="17" t="s">
        <v>41</v>
      </c>
      <c r="I2648" s="17" t="s">
        <v>93</v>
      </c>
      <c r="J2648" s="18">
        <v>0</v>
      </c>
      <c r="K2648" s="19">
        <v>0</v>
      </c>
      <c r="L2648" s="19">
        <v>0</v>
      </c>
      <c r="M2648" s="20">
        <v>0</v>
      </c>
      <c r="N2648" s="21">
        <v>0</v>
      </c>
      <c r="O2648" s="21">
        <v>0</v>
      </c>
      <c r="P2648" s="22">
        <v>141474</v>
      </c>
      <c r="Q2648" s="23">
        <v>2015367</v>
      </c>
      <c r="R2648" s="23">
        <v>12</v>
      </c>
      <c r="S2648" s="24">
        <v>0</v>
      </c>
      <c r="T2648" s="25">
        <v>0</v>
      </c>
      <c r="U2648" s="25">
        <v>0</v>
      </c>
      <c r="V2648" s="18">
        <v>141474</v>
      </c>
      <c r="W2648" s="19">
        <v>2015367</v>
      </c>
      <c r="X2648" s="19">
        <v>12</v>
      </c>
    </row>
    <row r="2649" spans="1:24" x14ac:dyDescent="0.2">
      <c r="A2649" s="15">
        <v>2022</v>
      </c>
      <c r="B2649" s="16">
        <v>88888</v>
      </c>
      <c r="C2649" s="17" t="s">
        <v>1672</v>
      </c>
      <c r="D2649" s="15" t="s">
        <v>91</v>
      </c>
      <c r="E2649" s="17" t="s">
        <v>24</v>
      </c>
      <c r="F2649" s="15" t="s">
        <v>25</v>
      </c>
      <c r="G2649" s="17" t="s">
        <v>92</v>
      </c>
      <c r="H2649" s="17" t="s">
        <v>41</v>
      </c>
      <c r="I2649" s="17" t="s">
        <v>93</v>
      </c>
      <c r="J2649" s="18" t="s">
        <v>37</v>
      </c>
      <c r="K2649" s="19" t="s">
        <v>37</v>
      </c>
      <c r="L2649" s="19" t="s">
        <v>37</v>
      </c>
      <c r="M2649" s="20" t="s">
        <v>37</v>
      </c>
      <c r="N2649" s="21" t="s">
        <v>37</v>
      </c>
      <c r="O2649" s="21" t="s">
        <v>37</v>
      </c>
      <c r="P2649" s="22">
        <v>232922</v>
      </c>
      <c r="Q2649" s="23">
        <v>3095733</v>
      </c>
      <c r="R2649" s="23">
        <v>11</v>
      </c>
      <c r="S2649" s="24" t="s">
        <v>37</v>
      </c>
      <c r="T2649" s="25" t="s">
        <v>37</v>
      </c>
      <c r="U2649" s="25" t="s">
        <v>37</v>
      </c>
      <c r="V2649" s="18">
        <v>232922</v>
      </c>
      <c r="W2649" s="19">
        <v>3095733</v>
      </c>
      <c r="X2649" s="19">
        <v>11</v>
      </c>
    </row>
    <row r="2650" spans="1:24" x14ac:dyDescent="0.2">
      <c r="A2650" s="15">
        <v>2022</v>
      </c>
      <c r="B2650" s="16">
        <v>88888</v>
      </c>
      <c r="C2650" s="17" t="s">
        <v>1672</v>
      </c>
      <c r="D2650" s="15" t="s">
        <v>91</v>
      </c>
      <c r="E2650" s="17" t="s">
        <v>24</v>
      </c>
      <c r="F2650" s="15" t="s">
        <v>25</v>
      </c>
      <c r="G2650" s="17" t="s">
        <v>92</v>
      </c>
      <c r="H2650" s="17" t="s">
        <v>41</v>
      </c>
      <c r="I2650" s="17" t="s">
        <v>93</v>
      </c>
      <c r="J2650" s="18" t="s">
        <v>37</v>
      </c>
      <c r="K2650" s="19" t="s">
        <v>37</v>
      </c>
      <c r="L2650" s="19" t="s">
        <v>37</v>
      </c>
      <c r="M2650" s="20" t="s">
        <v>37</v>
      </c>
      <c r="N2650" s="21" t="s">
        <v>37</v>
      </c>
      <c r="O2650" s="21" t="s">
        <v>37</v>
      </c>
      <c r="P2650" s="22">
        <v>17978</v>
      </c>
      <c r="Q2650" s="23">
        <v>238808</v>
      </c>
      <c r="R2650" s="23">
        <v>2</v>
      </c>
      <c r="S2650" s="24" t="s">
        <v>37</v>
      </c>
      <c r="T2650" s="25" t="s">
        <v>37</v>
      </c>
      <c r="U2650" s="25" t="s">
        <v>37</v>
      </c>
      <c r="V2650" s="18">
        <v>17978</v>
      </c>
      <c r="W2650" s="19">
        <v>238808</v>
      </c>
      <c r="X2650" s="19">
        <v>2</v>
      </c>
    </row>
    <row r="2651" spans="1:24" x14ac:dyDescent="0.2">
      <c r="A2651" s="15">
        <v>2022</v>
      </c>
      <c r="B2651" s="16">
        <v>99999</v>
      </c>
      <c r="C2651" s="17" t="s">
        <v>1673</v>
      </c>
      <c r="D2651" s="15" t="s">
        <v>23</v>
      </c>
      <c r="E2651" s="17" t="s">
        <v>24</v>
      </c>
      <c r="F2651" s="15" t="s">
        <v>1674</v>
      </c>
      <c r="G2651" s="17" t="s">
        <v>60</v>
      </c>
      <c r="H2651" s="17" t="s">
        <v>6</v>
      </c>
      <c r="I2651" s="17" t="s">
        <v>61</v>
      </c>
      <c r="J2651" s="18">
        <v>54415.6</v>
      </c>
      <c r="K2651" s="19">
        <v>196624</v>
      </c>
      <c r="L2651" s="19">
        <v>24966</v>
      </c>
      <c r="M2651" s="20">
        <v>97293.4</v>
      </c>
      <c r="N2651" s="21">
        <v>325444</v>
      </c>
      <c r="O2651" s="21">
        <v>10457</v>
      </c>
      <c r="P2651" s="22">
        <v>31634.7</v>
      </c>
      <c r="Q2651" s="23">
        <v>120178</v>
      </c>
      <c r="R2651" s="23">
        <v>312</v>
      </c>
      <c r="S2651" s="24">
        <v>0</v>
      </c>
      <c r="T2651" s="25">
        <v>0</v>
      </c>
      <c r="U2651" s="25">
        <v>0</v>
      </c>
      <c r="V2651" s="18">
        <v>183343.7</v>
      </c>
      <c r="W2651" s="19">
        <v>642246</v>
      </c>
      <c r="X2651" s="19">
        <v>35735</v>
      </c>
    </row>
    <row r="2652" spans="1:24" x14ac:dyDescent="0.2">
      <c r="A2652" s="15">
        <v>2022</v>
      </c>
      <c r="B2652" s="16">
        <v>99999</v>
      </c>
      <c r="C2652" s="17" t="s">
        <v>1673</v>
      </c>
      <c r="D2652" s="15" t="s">
        <v>23</v>
      </c>
      <c r="E2652" s="17" t="s">
        <v>24</v>
      </c>
      <c r="F2652" s="15" t="s">
        <v>1674</v>
      </c>
      <c r="G2652" s="17" t="s">
        <v>60</v>
      </c>
      <c r="H2652" s="17" t="s">
        <v>6</v>
      </c>
      <c r="I2652" s="17" t="s">
        <v>1675</v>
      </c>
      <c r="J2652" s="18">
        <v>120.2</v>
      </c>
      <c r="K2652" s="19">
        <v>371</v>
      </c>
      <c r="L2652" s="19">
        <v>35</v>
      </c>
      <c r="M2652" s="20">
        <v>154</v>
      </c>
      <c r="N2652" s="21">
        <v>481</v>
      </c>
      <c r="O2652" s="21">
        <v>28</v>
      </c>
      <c r="P2652" s="22">
        <v>14.8</v>
      </c>
      <c r="Q2652" s="23">
        <v>45</v>
      </c>
      <c r="R2652" s="23">
        <v>1</v>
      </c>
      <c r="S2652" s="24">
        <v>0</v>
      </c>
      <c r="T2652" s="25">
        <v>0</v>
      </c>
      <c r="U2652" s="25">
        <v>0</v>
      </c>
      <c r="V2652" s="18">
        <v>289</v>
      </c>
      <c r="W2652" s="19">
        <v>897</v>
      </c>
      <c r="X2652" s="19">
        <v>64</v>
      </c>
    </row>
    <row r="2653" spans="1:24" x14ac:dyDescent="0.2">
      <c r="A2653" s="15">
        <v>2022</v>
      </c>
      <c r="B2653" s="16">
        <v>99999</v>
      </c>
      <c r="C2653" s="17" t="s">
        <v>1673</v>
      </c>
      <c r="D2653" s="15" t="s">
        <v>23</v>
      </c>
      <c r="E2653" s="17" t="s">
        <v>24</v>
      </c>
      <c r="F2653" s="15" t="s">
        <v>1674</v>
      </c>
      <c r="G2653" s="17" t="s">
        <v>54</v>
      </c>
      <c r="H2653" s="17" t="s">
        <v>6</v>
      </c>
      <c r="I2653" s="17" t="s">
        <v>55</v>
      </c>
      <c r="J2653" s="18">
        <v>96708.9</v>
      </c>
      <c r="K2653" s="19">
        <v>740329</v>
      </c>
      <c r="L2653" s="19">
        <v>61611</v>
      </c>
      <c r="M2653" s="20">
        <v>37511.9</v>
      </c>
      <c r="N2653" s="21">
        <v>303583</v>
      </c>
      <c r="O2653" s="21">
        <v>8809</v>
      </c>
      <c r="P2653" s="22">
        <v>37701.599999999999</v>
      </c>
      <c r="Q2653" s="23">
        <v>372652</v>
      </c>
      <c r="R2653" s="23">
        <v>497</v>
      </c>
      <c r="S2653" s="24">
        <v>0</v>
      </c>
      <c r="T2653" s="25">
        <v>0</v>
      </c>
      <c r="U2653" s="25">
        <v>0</v>
      </c>
      <c r="V2653" s="18">
        <v>171922.4</v>
      </c>
      <c r="W2653" s="19">
        <v>1416564</v>
      </c>
      <c r="X2653" s="19">
        <v>70917</v>
      </c>
    </row>
    <row r="2654" spans="1:24" x14ac:dyDescent="0.2">
      <c r="A2654" s="15">
        <v>2022</v>
      </c>
      <c r="B2654" s="16">
        <v>99999</v>
      </c>
      <c r="C2654" s="17" t="s">
        <v>1673</v>
      </c>
      <c r="D2654" s="15" t="s">
        <v>23</v>
      </c>
      <c r="E2654" s="17" t="s">
        <v>24</v>
      </c>
      <c r="F2654" s="15" t="s">
        <v>1674</v>
      </c>
      <c r="G2654" s="17" t="s">
        <v>54</v>
      </c>
      <c r="H2654" s="17" t="s">
        <v>6</v>
      </c>
      <c r="I2654" s="17" t="s">
        <v>28</v>
      </c>
      <c r="J2654" s="18">
        <v>0</v>
      </c>
      <c r="K2654" s="19">
        <v>0</v>
      </c>
      <c r="L2654" s="19">
        <v>0</v>
      </c>
      <c r="M2654" s="20">
        <v>1671</v>
      </c>
      <c r="N2654" s="21">
        <v>18578</v>
      </c>
      <c r="O2654" s="21">
        <v>1</v>
      </c>
      <c r="P2654" s="22">
        <v>0</v>
      </c>
      <c r="Q2654" s="23">
        <v>0</v>
      </c>
      <c r="R2654" s="23">
        <v>0</v>
      </c>
      <c r="S2654" s="24">
        <v>0</v>
      </c>
      <c r="T2654" s="25">
        <v>0</v>
      </c>
      <c r="U2654" s="25">
        <v>0</v>
      </c>
      <c r="V2654" s="18">
        <v>1671</v>
      </c>
      <c r="W2654" s="19">
        <v>18578</v>
      </c>
      <c r="X2654" s="19">
        <v>1</v>
      </c>
    </row>
    <row r="2655" spans="1:24" x14ac:dyDescent="0.2">
      <c r="A2655" s="15">
        <v>2022</v>
      </c>
      <c r="B2655" s="16">
        <v>99999</v>
      </c>
      <c r="C2655" s="17" t="s">
        <v>1673</v>
      </c>
      <c r="D2655" s="15" t="s">
        <v>23</v>
      </c>
      <c r="E2655" s="17" t="s">
        <v>24</v>
      </c>
      <c r="F2655" s="15" t="s">
        <v>1674</v>
      </c>
      <c r="G2655" s="17" t="s">
        <v>117</v>
      </c>
      <c r="H2655" s="17" t="s">
        <v>6</v>
      </c>
      <c r="I2655" s="17" t="s">
        <v>930</v>
      </c>
      <c r="J2655" s="18">
        <v>2045</v>
      </c>
      <c r="K2655" s="19">
        <v>18870</v>
      </c>
      <c r="L2655" s="19">
        <v>1873</v>
      </c>
      <c r="M2655" s="20">
        <v>1628</v>
      </c>
      <c r="N2655" s="21">
        <v>15282</v>
      </c>
      <c r="O2655" s="21">
        <v>374</v>
      </c>
      <c r="P2655" s="22">
        <v>0</v>
      </c>
      <c r="Q2655" s="23">
        <v>0</v>
      </c>
      <c r="R2655" s="23">
        <v>0</v>
      </c>
      <c r="S2655" s="24">
        <v>0</v>
      </c>
      <c r="T2655" s="25">
        <v>0</v>
      </c>
      <c r="U2655" s="25">
        <v>0</v>
      </c>
      <c r="V2655" s="18">
        <v>3673</v>
      </c>
      <c r="W2655" s="19">
        <v>34152</v>
      </c>
      <c r="X2655" s="19">
        <v>2247</v>
      </c>
    </row>
    <row r="2656" spans="1:24" x14ac:dyDescent="0.2">
      <c r="A2656" s="15">
        <v>2022</v>
      </c>
      <c r="B2656" s="16">
        <v>99999</v>
      </c>
      <c r="C2656" s="17" t="s">
        <v>1673</v>
      </c>
      <c r="D2656" s="15" t="s">
        <v>23</v>
      </c>
      <c r="E2656" s="17" t="s">
        <v>24</v>
      </c>
      <c r="F2656" s="15" t="s">
        <v>1674</v>
      </c>
      <c r="G2656" s="17" t="s">
        <v>117</v>
      </c>
      <c r="H2656" s="17" t="s">
        <v>6</v>
      </c>
      <c r="I2656" s="17" t="s">
        <v>36</v>
      </c>
      <c r="J2656" s="18">
        <v>38231.4</v>
      </c>
      <c r="K2656" s="19">
        <v>314925</v>
      </c>
      <c r="L2656" s="19">
        <v>21989</v>
      </c>
      <c r="M2656" s="20">
        <v>12820.7</v>
      </c>
      <c r="N2656" s="21">
        <v>117314</v>
      </c>
      <c r="O2656" s="21">
        <v>2596</v>
      </c>
      <c r="P2656" s="22">
        <v>20153.900000000001</v>
      </c>
      <c r="Q2656" s="23">
        <v>142220</v>
      </c>
      <c r="R2656" s="23">
        <v>479</v>
      </c>
      <c r="S2656" s="24">
        <v>0</v>
      </c>
      <c r="T2656" s="25">
        <v>0</v>
      </c>
      <c r="U2656" s="25">
        <v>0</v>
      </c>
      <c r="V2656" s="18">
        <v>71206</v>
      </c>
      <c r="W2656" s="19">
        <v>574459</v>
      </c>
      <c r="X2656" s="19">
        <v>25064</v>
      </c>
    </row>
    <row r="2657" spans="1:24" x14ac:dyDescent="0.2">
      <c r="A2657" s="15">
        <v>2022</v>
      </c>
      <c r="B2657" s="16">
        <v>99999</v>
      </c>
      <c r="C2657" s="17" t="s">
        <v>1673</v>
      </c>
      <c r="D2657" s="15" t="s">
        <v>23</v>
      </c>
      <c r="E2657" s="17" t="s">
        <v>24</v>
      </c>
      <c r="F2657" s="15" t="s">
        <v>1674</v>
      </c>
      <c r="G2657" s="17" t="s">
        <v>117</v>
      </c>
      <c r="H2657" s="17" t="s">
        <v>6</v>
      </c>
      <c r="I2657" s="17" t="s">
        <v>77</v>
      </c>
      <c r="J2657" s="18">
        <v>1984.8</v>
      </c>
      <c r="K2657" s="19">
        <v>18454</v>
      </c>
      <c r="L2657" s="19">
        <v>1605</v>
      </c>
      <c r="M2657" s="20">
        <v>1011.2</v>
      </c>
      <c r="N2657" s="21">
        <v>8843</v>
      </c>
      <c r="O2657" s="21">
        <v>269</v>
      </c>
      <c r="P2657" s="22">
        <v>921</v>
      </c>
      <c r="Q2657" s="23">
        <v>8749</v>
      </c>
      <c r="R2657" s="23">
        <v>11</v>
      </c>
      <c r="S2657" s="24">
        <v>0</v>
      </c>
      <c r="T2657" s="25">
        <v>0</v>
      </c>
      <c r="U2657" s="25">
        <v>0</v>
      </c>
      <c r="V2657" s="18">
        <v>3917</v>
      </c>
      <c r="W2657" s="19">
        <v>36046</v>
      </c>
      <c r="X2657" s="19">
        <v>1885</v>
      </c>
    </row>
    <row r="2658" spans="1:24" x14ac:dyDescent="0.2">
      <c r="A2658" s="15">
        <v>2022</v>
      </c>
      <c r="B2658" s="16">
        <v>99999</v>
      </c>
      <c r="C2658" s="17" t="s">
        <v>1673</v>
      </c>
      <c r="D2658" s="15" t="s">
        <v>23</v>
      </c>
      <c r="E2658" s="17" t="s">
        <v>24</v>
      </c>
      <c r="F2658" s="15" t="s">
        <v>1674</v>
      </c>
      <c r="G2658" s="17" t="s">
        <v>50</v>
      </c>
      <c r="H2658" s="17" t="s">
        <v>6</v>
      </c>
      <c r="I2658" s="17" t="s">
        <v>52</v>
      </c>
      <c r="J2658" s="18">
        <v>7655.5</v>
      </c>
      <c r="K2658" s="19">
        <v>59361</v>
      </c>
      <c r="L2658" s="19">
        <v>-63638</v>
      </c>
      <c r="M2658" s="20">
        <v>18768.3</v>
      </c>
      <c r="N2658" s="21">
        <v>163056</v>
      </c>
      <c r="O2658" s="21">
        <v>1399</v>
      </c>
      <c r="P2658" s="22">
        <v>36609.199999999997</v>
      </c>
      <c r="Q2658" s="23">
        <v>404310</v>
      </c>
      <c r="R2658" s="23">
        <v>693</v>
      </c>
      <c r="S2658" s="24">
        <v>0</v>
      </c>
      <c r="T2658" s="25">
        <v>0</v>
      </c>
      <c r="U2658" s="25">
        <v>0</v>
      </c>
      <c r="V2658" s="18">
        <v>63033</v>
      </c>
      <c r="W2658" s="19">
        <v>626727</v>
      </c>
      <c r="X2658" s="19">
        <v>-62438</v>
      </c>
    </row>
    <row r="2659" spans="1:24" x14ac:dyDescent="0.2">
      <c r="A2659" s="15">
        <v>2022</v>
      </c>
      <c r="B2659" s="16">
        <v>99999</v>
      </c>
      <c r="C2659" s="17" t="s">
        <v>1673</v>
      </c>
      <c r="D2659" s="15" t="s">
        <v>23</v>
      </c>
      <c r="E2659" s="17" t="s">
        <v>24</v>
      </c>
      <c r="F2659" s="15" t="s">
        <v>1674</v>
      </c>
      <c r="G2659" s="17" t="s">
        <v>50</v>
      </c>
      <c r="H2659" s="17" t="s">
        <v>6</v>
      </c>
      <c r="I2659" s="17" t="s">
        <v>58</v>
      </c>
      <c r="J2659" s="18">
        <v>0</v>
      </c>
      <c r="K2659" s="19">
        <v>0</v>
      </c>
      <c r="L2659" s="19">
        <v>-237</v>
      </c>
      <c r="M2659" s="20">
        <v>0</v>
      </c>
      <c r="N2659" s="21">
        <v>0</v>
      </c>
      <c r="O2659" s="21">
        <v>0</v>
      </c>
      <c r="P2659" s="22">
        <v>0</v>
      </c>
      <c r="Q2659" s="23">
        <v>0</v>
      </c>
      <c r="R2659" s="23">
        <v>0</v>
      </c>
      <c r="S2659" s="24">
        <v>0</v>
      </c>
      <c r="T2659" s="25">
        <v>0</v>
      </c>
      <c r="U2659" s="25">
        <v>0</v>
      </c>
      <c r="V2659" s="18">
        <v>0</v>
      </c>
      <c r="W2659" s="19">
        <v>0</v>
      </c>
      <c r="X2659" s="19">
        <v>-236</v>
      </c>
    </row>
    <row r="2660" spans="1:24" x14ac:dyDescent="0.2">
      <c r="A2660" s="15">
        <v>2022</v>
      </c>
      <c r="B2660" s="16">
        <v>99999</v>
      </c>
      <c r="C2660" s="17" t="s">
        <v>1673</v>
      </c>
      <c r="D2660" s="15" t="s">
        <v>23</v>
      </c>
      <c r="E2660" s="17" t="s">
        <v>24</v>
      </c>
      <c r="F2660" s="15" t="s">
        <v>1674</v>
      </c>
      <c r="G2660" s="17" t="s">
        <v>50</v>
      </c>
      <c r="H2660" s="17" t="s">
        <v>6</v>
      </c>
      <c r="I2660" s="17" t="s">
        <v>470</v>
      </c>
      <c r="J2660" s="18">
        <v>0</v>
      </c>
      <c r="K2660" s="19">
        <v>0</v>
      </c>
      <c r="L2660" s="19">
        <v>-6</v>
      </c>
      <c r="M2660" s="20">
        <v>0</v>
      </c>
      <c r="N2660" s="21">
        <v>0</v>
      </c>
      <c r="O2660" s="21">
        <v>0</v>
      </c>
      <c r="P2660" s="22">
        <v>0</v>
      </c>
      <c r="Q2660" s="23">
        <v>0</v>
      </c>
      <c r="R2660" s="23">
        <v>0</v>
      </c>
      <c r="S2660" s="24">
        <v>0</v>
      </c>
      <c r="T2660" s="25">
        <v>0</v>
      </c>
      <c r="U2660" s="25">
        <v>0</v>
      </c>
      <c r="V2660" s="18">
        <v>0</v>
      </c>
      <c r="W2660" s="19">
        <v>0</v>
      </c>
      <c r="X2660" s="19">
        <v>-6</v>
      </c>
    </row>
    <row r="2661" spans="1:24" x14ac:dyDescent="0.2">
      <c r="A2661" s="15">
        <v>2022</v>
      </c>
      <c r="B2661" s="16">
        <v>99999</v>
      </c>
      <c r="C2661" s="17" t="s">
        <v>1673</v>
      </c>
      <c r="D2661" s="15" t="s">
        <v>23</v>
      </c>
      <c r="E2661" s="17" t="s">
        <v>24</v>
      </c>
      <c r="F2661" s="15" t="s">
        <v>1674</v>
      </c>
      <c r="G2661" s="17" t="s">
        <v>50</v>
      </c>
      <c r="H2661" s="17" t="s">
        <v>6</v>
      </c>
      <c r="I2661" s="17" t="s">
        <v>259</v>
      </c>
      <c r="J2661" s="18">
        <v>352.5</v>
      </c>
      <c r="K2661" s="19">
        <v>2065</v>
      </c>
      <c r="L2661" s="19">
        <v>442</v>
      </c>
      <c r="M2661" s="20">
        <v>54.9</v>
      </c>
      <c r="N2661" s="21">
        <v>342</v>
      </c>
      <c r="O2661" s="21">
        <v>41</v>
      </c>
      <c r="P2661" s="22">
        <v>299.3</v>
      </c>
      <c r="Q2661" s="23">
        <v>2283</v>
      </c>
      <c r="R2661" s="23">
        <v>23</v>
      </c>
      <c r="S2661" s="24">
        <v>0</v>
      </c>
      <c r="T2661" s="25">
        <v>0</v>
      </c>
      <c r="U2661" s="25">
        <v>0</v>
      </c>
      <c r="V2661" s="18">
        <v>706.7</v>
      </c>
      <c r="W2661" s="19">
        <v>4690</v>
      </c>
      <c r="X2661" s="19">
        <v>506</v>
      </c>
    </row>
    <row r="2662" spans="1:24" x14ac:dyDescent="0.2">
      <c r="A2662" s="15">
        <v>2022</v>
      </c>
      <c r="B2662" s="16">
        <v>99999</v>
      </c>
      <c r="C2662" s="17" t="s">
        <v>1673</v>
      </c>
      <c r="D2662" s="15" t="s">
        <v>23</v>
      </c>
      <c r="E2662" s="17" t="s">
        <v>24</v>
      </c>
      <c r="F2662" s="15" t="s">
        <v>1674</v>
      </c>
      <c r="G2662" s="17" t="s">
        <v>50</v>
      </c>
      <c r="H2662" s="17" t="s">
        <v>6</v>
      </c>
      <c r="I2662" s="17" t="s">
        <v>1043</v>
      </c>
      <c r="J2662" s="18">
        <v>177.4</v>
      </c>
      <c r="K2662" s="19">
        <v>1160</v>
      </c>
      <c r="L2662" s="19">
        <v>-8844</v>
      </c>
      <c r="M2662" s="20">
        <v>2987.8</v>
      </c>
      <c r="N2662" s="21">
        <v>33894</v>
      </c>
      <c r="O2662" s="21">
        <v>50</v>
      </c>
      <c r="P2662" s="22">
        <v>4917.8</v>
      </c>
      <c r="Q2662" s="23">
        <v>57796</v>
      </c>
      <c r="R2662" s="23">
        <v>284</v>
      </c>
      <c r="S2662" s="24">
        <v>0</v>
      </c>
      <c r="T2662" s="25">
        <v>0</v>
      </c>
      <c r="U2662" s="25">
        <v>0</v>
      </c>
      <c r="V2662" s="18">
        <v>8083</v>
      </c>
      <c r="W2662" s="19">
        <v>92850</v>
      </c>
      <c r="X2662" s="19">
        <v>-8508</v>
      </c>
    </row>
    <row r="2663" spans="1:24" x14ac:dyDescent="0.2">
      <c r="A2663" s="15">
        <v>2022</v>
      </c>
      <c r="B2663" s="16">
        <v>99999</v>
      </c>
      <c r="C2663" s="17" t="s">
        <v>1673</v>
      </c>
      <c r="D2663" s="15" t="s">
        <v>23</v>
      </c>
      <c r="E2663" s="17" t="s">
        <v>24</v>
      </c>
      <c r="F2663" s="15" t="s">
        <v>1674</v>
      </c>
      <c r="G2663" s="17" t="s">
        <v>50</v>
      </c>
      <c r="H2663" s="17" t="s">
        <v>6</v>
      </c>
      <c r="I2663" s="17" t="s">
        <v>826</v>
      </c>
      <c r="J2663" s="18">
        <v>0</v>
      </c>
      <c r="K2663" s="19">
        <v>0</v>
      </c>
      <c r="L2663" s="19">
        <v>-14174</v>
      </c>
      <c r="M2663" s="20">
        <v>2294</v>
      </c>
      <c r="N2663" s="21">
        <v>23641</v>
      </c>
      <c r="O2663" s="21">
        <v>-429</v>
      </c>
      <c r="P2663" s="22">
        <v>0</v>
      </c>
      <c r="Q2663" s="23">
        <v>0</v>
      </c>
      <c r="R2663" s="23">
        <v>0</v>
      </c>
      <c r="S2663" s="24">
        <v>0</v>
      </c>
      <c r="T2663" s="25">
        <v>0</v>
      </c>
      <c r="U2663" s="25">
        <v>0</v>
      </c>
      <c r="V2663" s="18">
        <v>2294</v>
      </c>
      <c r="W2663" s="19">
        <v>23641</v>
      </c>
      <c r="X2663" s="19">
        <v>-14853</v>
      </c>
    </row>
    <row r="2664" spans="1:24" x14ac:dyDescent="0.2">
      <c r="A2664" s="15">
        <v>2022</v>
      </c>
      <c r="B2664" s="16">
        <v>99999</v>
      </c>
      <c r="C2664" s="17" t="s">
        <v>1673</v>
      </c>
      <c r="D2664" s="15" t="s">
        <v>23</v>
      </c>
      <c r="E2664" s="17" t="s">
        <v>24</v>
      </c>
      <c r="F2664" s="15" t="s">
        <v>1674</v>
      </c>
      <c r="G2664" s="17" t="s">
        <v>50</v>
      </c>
      <c r="H2664" s="17" t="s">
        <v>6</v>
      </c>
      <c r="I2664" s="17" t="s">
        <v>193</v>
      </c>
      <c r="J2664" s="18">
        <v>36691.599999999999</v>
      </c>
      <c r="K2664" s="19">
        <v>323783</v>
      </c>
      <c r="L2664" s="19">
        <v>28211</v>
      </c>
      <c r="M2664" s="20">
        <v>28986.799999999999</v>
      </c>
      <c r="N2664" s="21">
        <v>276571</v>
      </c>
      <c r="O2664" s="21">
        <v>5791</v>
      </c>
      <c r="P2664" s="22">
        <v>16548.2</v>
      </c>
      <c r="Q2664" s="23">
        <v>222571</v>
      </c>
      <c r="R2664" s="23">
        <v>1644</v>
      </c>
      <c r="S2664" s="24">
        <v>0</v>
      </c>
      <c r="T2664" s="25">
        <v>0</v>
      </c>
      <c r="U2664" s="25">
        <v>0</v>
      </c>
      <c r="V2664" s="18">
        <v>82226.600000000006</v>
      </c>
      <c r="W2664" s="19">
        <v>822925</v>
      </c>
      <c r="X2664" s="19">
        <v>35646</v>
      </c>
    </row>
    <row r="2665" spans="1:24" x14ac:dyDescent="0.2">
      <c r="A2665" s="15">
        <v>2022</v>
      </c>
      <c r="B2665" s="16">
        <v>99999</v>
      </c>
      <c r="C2665" s="17" t="s">
        <v>1673</v>
      </c>
      <c r="D2665" s="15" t="s">
        <v>23</v>
      </c>
      <c r="E2665" s="17" t="s">
        <v>24</v>
      </c>
      <c r="F2665" s="15" t="s">
        <v>1674</v>
      </c>
      <c r="G2665" s="17" t="s">
        <v>57</v>
      </c>
      <c r="H2665" s="17" t="s">
        <v>6</v>
      </c>
      <c r="I2665" s="17" t="s">
        <v>58</v>
      </c>
      <c r="J2665" s="18">
        <v>72476.800000000003</v>
      </c>
      <c r="K2665" s="19">
        <v>411575</v>
      </c>
      <c r="L2665" s="19">
        <v>-407517</v>
      </c>
      <c r="M2665" s="20">
        <v>162996.20000000001</v>
      </c>
      <c r="N2665" s="21">
        <v>1236655</v>
      </c>
      <c r="O2665" s="21">
        <v>5585</v>
      </c>
      <c r="P2665" s="22">
        <v>169458.9</v>
      </c>
      <c r="Q2665" s="23">
        <v>1731861</v>
      </c>
      <c r="R2665" s="23">
        <v>710</v>
      </c>
      <c r="S2665" s="24">
        <v>0</v>
      </c>
      <c r="T2665" s="25">
        <v>0</v>
      </c>
      <c r="U2665" s="25">
        <v>0</v>
      </c>
      <c r="V2665" s="18">
        <v>404931.9</v>
      </c>
      <c r="W2665" s="19">
        <v>3380091</v>
      </c>
      <c r="X2665" s="19">
        <v>-427395</v>
      </c>
    </row>
    <row r="2666" spans="1:24" x14ac:dyDescent="0.2">
      <c r="A2666" s="15">
        <v>2022</v>
      </c>
      <c r="B2666" s="16">
        <v>99999</v>
      </c>
      <c r="C2666" s="17" t="s">
        <v>1673</v>
      </c>
      <c r="D2666" s="15" t="s">
        <v>23</v>
      </c>
      <c r="E2666" s="17" t="s">
        <v>24</v>
      </c>
      <c r="F2666" s="15" t="s">
        <v>1674</v>
      </c>
      <c r="G2666" s="17" t="s">
        <v>57</v>
      </c>
      <c r="H2666" s="17" t="s">
        <v>6</v>
      </c>
      <c r="I2666" s="17" t="s">
        <v>589</v>
      </c>
      <c r="J2666" s="18">
        <v>0</v>
      </c>
      <c r="K2666" s="19">
        <v>0</v>
      </c>
      <c r="L2666" s="19">
        <v>-3007</v>
      </c>
      <c r="M2666" s="20">
        <v>0</v>
      </c>
      <c r="N2666" s="21">
        <v>0</v>
      </c>
      <c r="O2666" s="21">
        <v>-2</v>
      </c>
      <c r="P2666" s="22">
        <v>876</v>
      </c>
      <c r="Q2666" s="23">
        <v>9641</v>
      </c>
      <c r="R2666" s="23">
        <v>3</v>
      </c>
      <c r="S2666" s="24">
        <v>0</v>
      </c>
      <c r="T2666" s="25">
        <v>0</v>
      </c>
      <c r="U2666" s="25">
        <v>0</v>
      </c>
      <c r="V2666" s="18">
        <v>876</v>
      </c>
      <c r="W2666" s="19">
        <v>9641</v>
      </c>
      <c r="X2666" s="19">
        <v>-3187</v>
      </c>
    </row>
    <row r="2667" spans="1:24" x14ac:dyDescent="0.2">
      <c r="A2667" s="15">
        <v>2022</v>
      </c>
      <c r="B2667" s="16">
        <v>99999</v>
      </c>
      <c r="C2667" s="17" t="s">
        <v>1673</v>
      </c>
      <c r="D2667" s="15" t="s">
        <v>23</v>
      </c>
      <c r="E2667" s="17" t="s">
        <v>24</v>
      </c>
      <c r="F2667" s="15" t="s">
        <v>1674</v>
      </c>
      <c r="G2667" s="17" t="s">
        <v>57</v>
      </c>
      <c r="H2667" s="17" t="s">
        <v>6</v>
      </c>
      <c r="I2667" s="17" t="s">
        <v>218</v>
      </c>
      <c r="J2667" s="18">
        <v>0</v>
      </c>
      <c r="K2667" s="19">
        <v>0</v>
      </c>
      <c r="L2667" s="19">
        <v>-17581</v>
      </c>
      <c r="M2667" s="20">
        <v>884</v>
      </c>
      <c r="N2667" s="21">
        <v>7573</v>
      </c>
      <c r="O2667" s="21">
        <v>-71</v>
      </c>
      <c r="P2667" s="22">
        <v>0</v>
      </c>
      <c r="Q2667" s="23">
        <v>0</v>
      </c>
      <c r="R2667" s="23">
        <v>0</v>
      </c>
      <c r="S2667" s="24">
        <v>0</v>
      </c>
      <c r="T2667" s="25">
        <v>0</v>
      </c>
      <c r="U2667" s="25">
        <v>0</v>
      </c>
      <c r="V2667" s="18">
        <v>884</v>
      </c>
      <c r="W2667" s="19">
        <v>7573</v>
      </c>
      <c r="X2667" s="19">
        <v>-18133</v>
      </c>
    </row>
    <row r="2668" spans="1:24" x14ac:dyDescent="0.2">
      <c r="A2668" s="15">
        <v>2022</v>
      </c>
      <c r="B2668" s="16">
        <v>99999</v>
      </c>
      <c r="C2668" s="17" t="s">
        <v>1673</v>
      </c>
      <c r="D2668" s="15" t="s">
        <v>23</v>
      </c>
      <c r="E2668" s="17" t="s">
        <v>24</v>
      </c>
      <c r="F2668" s="15" t="s">
        <v>1674</v>
      </c>
      <c r="G2668" s="17" t="s">
        <v>57</v>
      </c>
      <c r="H2668" s="17" t="s">
        <v>6</v>
      </c>
      <c r="I2668" s="17" t="s">
        <v>340</v>
      </c>
      <c r="J2668" s="18">
        <v>17974.5</v>
      </c>
      <c r="K2668" s="19">
        <v>95471</v>
      </c>
      <c r="L2668" s="19">
        <v>12922</v>
      </c>
      <c r="M2668" s="20">
        <v>13161.7</v>
      </c>
      <c r="N2668" s="21">
        <v>71684</v>
      </c>
      <c r="O2668" s="21">
        <v>1669</v>
      </c>
      <c r="P2668" s="22">
        <v>0</v>
      </c>
      <c r="Q2668" s="23">
        <v>0</v>
      </c>
      <c r="R2668" s="23">
        <v>0</v>
      </c>
      <c r="S2668" s="24">
        <v>0</v>
      </c>
      <c r="T2668" s="25">
        <v>0</v>
      </c>
      <c r="U2668" s="25">
        <v>0</v>
      </c>
      <c r="V2668" s="18">
        <v>31136.2</v>
      </c>
      <c r="W2668" s="19">
        <v>167155</v>
      </c>
      <c r="X2668" s="19">
        <v>14591</v>
      </c>
    </row>
    <row r="2669" spans="1:24" x14ac:dyDescent="0.2">
      <c r="A2669" s="15">
        <v>2022</v>
      </c>
      <c r="B2669" s="16">
        <v>99999</v>
      </c>
      <c r="C2669" s="17" t="s">
        <v>1673</v>
      </c>
      <c r="D2669" s="15" t="s">
        <v>23</v>
      </c>
      <c r="E2669" s="17" t="s">
        <v>24</v>
      </c>
      <c r="F2669" s="15" t="s">
        <v>1674</v>
      </c>
      <c r="G2669" s="17" t="s">
        <v>57</v>
      </c>
      <c r="H2669" s="17" t="s">
        <v>6</v>
      </c>
      <c r="I2669" s="17" t="s">
        <v>6</v>
      </c>
      <c r="J2669" s="18">
        <v>0</v>
      </c>
      <c r="K2669" s="19">
        <v>0</v>
      </c>
      <c r="L2669" s="19">
        <v>0</v>
      </c>
      <c r="M2669" s="20">
        <v>3225</v>
      </c>
      <c r="N2669" s="21">
        <v>38812</v>
      </c>
      <c r="O2669" s="21">
        <v>1</v>
      </c>
      <c r="P2669" s="22">
        <v>0</v>
      </c>
      <c r="Q2669" s="23">
        <v>0</v>
      </c>
      <c r="R2669" s="23">
        <v>0</v>
      </c>
      <c r="S2669" s="24">
        <v>0</v>
      </c>
      <c r="T2669" s="25">
        <v>0</v>
      </c>
      <c r="U2669" s="25">
        <v>0</v>
      </c>
      <c r="V2669" s="18">
        <v>3225</v>
      </c>
      <c r="W2669" s="19">
        <v>38812</v>
      </c>
      <c r="X2669" s="19">
        <v>1</v>
      </c>
    </row>
    <row r="2670" spans="1:24" x14ac:dyDescent="0.2">
      <c r="A2670" s="15">
        <v>2022</v>
      </c>
      <c r="B2670" s="16">
        <v>99999</v>
      </c>
      <c r="C2670" s="17" t="s">
        <v>1673</v>
      </c>
      <c r="D2670" s="15" t="s">
        <v>23</v>
      </c>
      <c r="E2670" s="17" t="s">
        <v>24</v>
      </c>
      <c r="F2670" s="15" t="s">
        <v>1674</v>
      </c>
      <c r="G2670" s="17" t="s">
        <v>57</v>
      </c>
      <c r="H2670" s="17" t="s">
        <v>6</v>
      </c>
      <c r="I2670" s="17" t="s">
        <v>922</v>
      </c>
      <c r="J2670" s="18">
        <v>0</v>
      </c>
      <c r="K2670" s="19">
        <v>0</v>
      </c>
      <c r="L2670" s="19">
        <v>-44</v>
      </c>
      <c r="M2670" s="20">
        <v>0</v>
      </c>
      <c r="N2670" s="21">
        <v>0</v>
      </c>
      <c r="O2670" s="21">
        <v>-2</v>
      </c>
      <c r="P2670" s="22">
        <v>0</v>
      </c>
      <c r="Q2670" s="23">
        <v>0</v>
      </c>
      <c r="R2670" s="23">
        <v>0</v>
      </c>
      <c r="S2670" s="24">
        <v>0</v>
      </c>
      <c r="T2670" s="25">
        <v>0</v>
      </c>
      <c r="U2670" s="25">
        <v>0</v>
      </c>
      <c r="V2670" s="18">
        <v>0</v>
      </c>
      <c r="W2670" s="19">
        <v>0</v>
      </c>
      <c r="X2670" s="19">
        <v>-46</v>
      </c>
    </row>
    <row r="2671" spans="1:24" x14ac:dyDescent="0.2">
      <c r="A2671" s="15">
        <v>2022</v>
      </c>
      <c r="B2671" s="16">
        <v>99999</v>
      </c>
      <c r="C2671" s="17" t="s">
        <v>1673</v>
      </c>
      <c r="D2671" s="15" t="s">
        <v>23</v>
      </c>
      <c r="E2671" s="17" t="s">
        <v>24</v>
      </c>
      <c r="F2671" s="15" t="s">
        <v>1674</v>
      </c>
      <c r="G2671" s="17" t="s">
        <v>57</v>
      </c>
      <c r="H2671" s="17" t="s">
        <v>6</v>
      </c>
      <c r="I2671" s="17" t="s">
        <v>6</v>
      </c>
      <c r="J2671" s="18">
        <v>0</v>
      </c>
      <c r="K2671" s="19">
        <v>0</v>
      </c>
      <c r="L2671" s="19">
        <v>0</v>
      </c>
      <c r="M2671" s="20">
        <v>131</v>
      </c>
      <c r="N2671" s="21">
        <v>1514</v>
      </c>
      <c r="O2671" s="21">
        <v>1</v>
      </c>
      <c r="P2671" s="22">
        <v>0</v>
      </c>
      <c r="Q2671" s="23">
        <v>0</v>
      </c>
      <c r="R2671" s="23">
        <v>0</v>
      </c>
      <c r="S2671" s="24">
        <v>0</v>
      </c>
      <c r="T2671" s="25">
        <v>0</v>
      </c>
      <c r="U2671" s="25">
        <v>0</v>
      </c>
      <c r="V2671" s="18">
        <v>131</v>
      </c>
      <c r="W2671" s="19">
        <v>1514</v>
      </c>
      <c r="X2671" s="19">
        <v>1</v>
      </c>
    </row>
    <row r="2672" spans="1:24" x14ac:dyDescent="0.2">
      <c r="A2672" s="15">
        <v>2022</v>
      </c>
      <c r="B2672" s="16">
        <v>99999</v>
      </c>
      <c r="C2672" s="17" t="s">
        <v>1673</v>
      </c>
      <c r="D2672" s="15" t="s">
        <v>23</v>
      </c>
      <c r="E2672" s="17" t="s">
        <v>24</v>
      </c>
      <c r="F2672" s="15" t="s">
        <v>1674</v>
      </c>
      <c r="G2672" s="17" t="s">
        <v>57</v>
      </c>
      <c r="H2672" s="17" t="s">
        <v>6</v>
      </c>
      <c r="I2672" s="17" t="s">
        <v>6</v>
      </c>
      <c r="J2672" s="18">
        <v>0</v>
      </c>
      <c r="K2672" s="19">
        <v>0</v>
      </c>
      <c r="L2672" s="19">
        <v>0</v>
      </c>
      <c r="M2672" s="20">
        <v>3168</v>
      </c>
      <c r="N2672" s="21">
        <v>34350</v>
      </c>
      <c r="O2672" s="21">
        <v>9</v>
      </c>
      <c r="P2672" s="22">
        <v>0</v>
      </c>
      <c r="Q2672" s="23">
        <v>0</v>
      </c>
      <c r="R2672" s="23">
        <v>0</v>
      </c>
      <c r="S2672" s="24">
        <v>0</v>
      </c>
      <c r="T2672" s="25">
        <v>0</v>
      </c>
      <c r="U2672" s="25">
        <v>0</v>
      </c>
      <c r="V2672" s="18">
        <v>3168</v>
      </c>
      <c r="W2672" s="19">
        <v>34350</v>
      </c>
      <c r="X2672" s="19">
        <v>9</v>
      </c>
    </row>
    <row r="2673" spans="1:24" x14ac:dyDescent="0.2">
      <c r="A2673" s="15">
        <v>2022</v>
      </c>
      <c r="B2673" s="16">
        <v>99999</v>
      </c>
      <c r="C2673" s="17" t="s">
        <v>1673</v>
      </c>
      <c r="D2673" s="15" t="s">
        <v>23</v>
      </c>
      <c r="E2673" s="17" t="s">
        <v>24</v>
      </c>
      <c r="F2673" s="15" t="s">
        <v>1674</v>
      </c>
      <c r="G2673" s="17" t="s">
        <v>57</v>
      </c>
      <c r="H2673" s="17" t="s">
        <v>6</v>
      </c>
      <c r="I2673" s="17" t="s">
        <v>1206</v>
      </c>
      <c r="J2673" s="18">
        <v>0</v>
      </c>
      <c r="K2673" s="19">
        <v>0</v>
      </c>
      <c r="L2673" s="19">
        <v>-3259</v>
      </c>
      <c r="M2673" s="20">
        <v>0</v>
      </c>
      <c r="N2673" s="21">
        <v>0</v>
      </c>
      <c r="O2673" s="21">
        <v>-2</v>
      </c>
      <c r="P2673" s="22">
        <v>0</v>
      </c>
      <c r="Q2673" s="23">
        <v>0</v>
      </c>
      <c r="R2673" s="23">
        <v>0</v>
      </c>
      <c r="S2673" s="24">
        <v>0</v>
      </c>
      <c r="T2673" s="25">
        <v>0</v>
      </c>
      <c r="U2673" s="25">
        <v>0</v>
      </c>
      <c r="V2673" s="18">
        <v>0</v>
      </c>
      <c r="W2673" s="19">
        <v>0</v>
      </c>
      <c r="X2673" s="19">
        <v>-3287</v>
      </c>
    </row>
    <row r="2674" spans="1:24" x14ac:dyDescent="0.2">
      <c r="A2674" s="15">
        <v>2022</v>
      </c>
      <c r="B2674" s="16">
        <v>99999</v>
      </c>
      <c r="C2674" s="17" t="s">
        <v>1673</v>
      </c>
      <c r="D2674" s="15" t="s">
        <v>23</v>
      </c>
      <c r="E2674" s="17" t="s">
        <v>24</v>
      </c>
      <c r="F2674" s="15" t="s">
        <v>1674</v>
      </c>
      <c r="G2674" s="17" t="s">
        <v>57</v>
      </c>
      <c r="H2674" s="17" t="s">
        <v>6</v>
      </c>
      <c r="I2674" s="17" t="s">
        <v>6</v>
      </c>
      <c r="J2674" s="18">
        <v>0</v>
      </c>
      <c r="K2674" s="19">
        <v>0</v>
      </c>
      <c r="L2674" s="19">
        <v>0</v>
      </c>
      <c r="M2674" s="20">
        <v>496</v>
      </c>
      <c r="N2674" s="21">
        <v>3883</v>
      </c>
      <c r="O2674" s="21">
        <v>1</v>
      </c>
      <c r="P2674" s="22">
        <v>0</v>
      </c>
      <c r="Q2674" s="23">
        <v>0</v>
      </c>
      <c r="R2674" s="23">
        <v>0</v>
      </c>
      <c r="S2674" s="24">
        <v>0</v>
      </c>
      <c r="T2674" s="25">
        <v>0</v>
      </c>
      <c r="U2674" s="25">
        <v>0</v>
      </c>
      <c r="V2674" s="18">
        <v>496</v>
      </c>
      <c r="W2674" s="19">
        <v>3883</v>
      </c>
      <c r="X2674" s="19">
        <v>1</v>
      </c>
    </row>
    <row r="2675" spans="1:24" x14ac:dyDescent="0.2">
      <c r="A2675" s="15">
        <v>2022</v>
      </c>
      <c r="B2675" s="16">
        <v>99999</v>
      </c>
      <c r="C2675" s="17" t="s">
        <v>1673</v>
      </c>
      <c r="D2675" s="15" t="s">
        <v>23</v>
      </c>
      <c r="E2675" s="17" t="s">
        <v>24</v>
      </c>
      <c r="F2675" s="15" t="s">
        <v>1674</v>
      </c>
      <c r="G2675" s="17" t="s">
        <v>57</v>
      </c>
      <c r="H2675" s="17" t="s">
        <v>6</v>
      </c>
      <c r="I2675" s="17" t="s">
        <v>193</v>
      </c>
      <c r="J2675" s="18">
        <v>22413.4</v>
      </c>
      <c r="K2675" s="19">
        <v>148921</v>
      </c>
      <c r="L2675" s="19">
        <v>8585</v>
      </c>
      <c r="M2675" s="20">
        <v>4837.3999999999996</v>
      </c>
      <c r="N2675" s="21">
        <v>31476</v>
      </c>
      <c r="O2675" s="21">
        <v>1156</v>
      </c>
      <c r="P2675" s="22">
        <v>252.3</v>
      </c>
      <c r="Q2675" s="23">
        <v>2212</v>
      </c>
      <c r="R2675" s="23">
        <v>27</v>
      </c>
      <c r="S2675" s="24">
        <v>0</v>
      </c>
      <c r="T2675" s="25">
        <v>0</v>
      </c>
      <c r="U2675" s="25">
        <v>0</v>
      </c>
      <c r="V2675" s="18">
        <v>27503.1</v>
      </c>
      <c r="W2675" s="19">
        <v>182609</v>
      </c>
      <c r="X2675" s="19">
        <v>9768</v>
      </c>
    </row>
    <row r="2676" spans="1:24" x14ac:dyDescent="0.2">
      <c r="A2676" s="15">
        <v>2022</v>
      </c>
      <c r="B2676" s="16">
        <v>99999</v>
      </c>
      <c r="C2676" s="17" t="s">
        <v>1673</v>
      </c>
      <c r="D2676" s="15" t="s">
        <v>23</v>
      </c>
      <c r="E2676" s="17" t="s">
        <v>24</v>
      </c>
      <c r="F2676" s="15" t="s">
        <v>1674</v>
      </c>
      <c r="G2676" s="17" t="s">
        <v>57</v>
      </c>
      <c r="H2676" s="17" t="s">
        <v>6</v>
      </c>
      <c r="I2676" s="17" t="s">
        <v>789</v>
      </c>
      <c r="J2676" s="18">
        <v>16588.099999999999</v>
      </c>
      <c r="K2676" s="19">
        <v>122224</v>
      </c>
      <c r="L2676" s="19">
        <v>-9037</v>
      </c>
      <c r="M2676" s="20">
        <v>5956.1</v>
      </c>
      <c r="N2676" s="21">
        <v>46439</v>
      </c>
      <c r="O2676" s="21">
        <v>1609</v>
      </c>
      <c r="P2676" s="22">
        <v>19409.5</v>
      </c>
      <c r="Q2676" s="23">
        <v>171106</v>
      </c>
      <c r="R2676" s="23">
        <v>19</v>
      </c>
      <c r="S2676" s="24">
        <v>0</v>
      </c>
      <c r="T2676" s="25">
        <v>0</v>
      </c>
      <c r="U2676" s="25">
        <v>0</v>
      </c>
      <c r="V2676" s="18">
        <v>41953.7</v>
      </c>
      <c r="W2676" s="19">
        <v>339769</v>
      </c>
      <c r="X2676" s="19">
        <v>-8062</v>
      </c>
    </row>
    <row r="2677" spans="1:24" x14ac:dyDescent="0.2">
      <c r="A2677" s="15">
        <v>2022</v>
      </c>
      <c r="B2677" s="16">
        <v>99999</v>
      </c>
      <c r="C2677" s="17" t="s">
        <v>1673</v>
      </c>
      <c r="D2677" s="15" t="s">
        <v>23</v>
      </c>
      <c r="E2677" s="17" t="s">
        <v>24</v>
      </c>
      <c r="F2677" s="15" t="s">
        <v>1674</v>
      </c>
      <c r="G2677" s="17" t="s">
        <v>311</v>
      </c>
      <c r="H2677" s="17" t="s">
        <v>6</v>
      </c>
      <c r="I2677" s="17" t="s">
        <v>6</v>
      </c>
      <c r="J2677" s="18">
        <v>0</v>
      </c>
      <c r="K2677" s="19">
        <v>0</v>
      </c>
      <c r="L2677" s="19">
        <v>0</v>
      </c>
      <c r="M2677" s="20">
        <v>297</v>
      </c>
      <c r="N2677" s="21">
        <v>1544</v>
      </c>
      <c r="O2677" s="21">
        <v>1</v>
      </c>
      <c r="P2677" s="22">
        <v>0</v>
      </c>
      <c r="Q2677" s="23">
        <v>0</v>
      </c>
      <c r="R2677" s="23">
        <v>0</v>
      </c>
      <c r="S2677" s="24">
        <v>0</v>
      </c>
      <c r="T2677" s="25">
        <v>0</v>
      </c>
      <c r="U2677" s="25">
        <v>0</v>
      </c>
      <c r="V2677" s="18">
        <v>297</v>
      </c>
      <c r="W2677" s="19">
        <v>1544</v>
      </c>
      <c r="X2677" s="19">
        <v>1</v>
      </c>
    </row>
    <row r="2678" spans="1:24" x14ac:dyDescent="0.2">
      <c r="A2678" s="15">
        <v>2022</v>
      </c>
      <c r="B2678" s="16">
        <v>99999</v>
      </c>
      <c r="C2678" s="17" t="s">
        <v>1673</v>
      </c>
      <c r="D2678" s="15" t="s">
        <v>23</v>
      </c>
      <c r="E2678" s="17" t="s">
        <v>24</v>
      </c>
      <c r="F2678" s="15" t="s">
        <v>1674</v>
      </c>
      <c r="G2678" s="17" t="s">
        <v>311</v>
      </c>
      <c r="H2678" s="17" t="s">
        <v>6</v>
      </c>
      <c r="I2678" s="17" t="s">
        <v>196</v>
      </c>
      <c r="J2678" s="18">
        <v>0</v>
      </c>
      <c r="K2678" s="19">
        <v>0</v>
      </c>
      <c r="L2678" s="19">
        <v>-986</v>
      </c>
      <c r="M2678" s="20">
        <v>0</v>
      </c>
      <c r="N2678" s="21">
        <v>0</v>
      </c>
      <c r="O2678" s="21">
        <v>0</v>
      </c>
      <c r="P2678" s="22">
        <v>4707.3</v>
      </c>
      <c r="Q2678" s="23">
        <v>40818</v>
      </c>
      <c r="R2678" s="23">
        <v>1</v>
      </c>
      <c r="S2678" s="24">
        <v>0</v>
      </c>
      <c r="T2678" s="25">
        <v>0</v>
      </c>
      <c r="U2678" s="25">
        <v>0</v>
      </c>
      <c r="V2678" s="18">
        <v>4707.3</v>
      </c>
      <c r="W2678" s="19">
        <v>40818</v>
      </c>
      <c r="X2678" s="19">
        <v>-985</v>
      </c>
    </row>
    <row r="2679" spans="1:24" x14ac:dyDescent="0.2">
      <c r="A2679" s="15">
        <v>2022</v>
      </c>
      <c r="B2679" s="16">
        <v>99999</v>
      </c>
      <c r="C2679" s="17" t="s">
        <v>1673</v>
      </c>
      <c r="D2679" s="15" t="s">
        <v>23</v>
      </c>
      <c r="E2679" s="17" t="s">
        <v>24</v>
      </c>
      <c r="F2679" s="15" t="s">
        <v>1674</v>
      </c>
      <c r="G2679" s="17" t="s">
        <v>311</v>
      </c>
      <c r="H2679" s="17" t="s">
        <v>6</v>
      </c>
      <c r="I2679" s="17" t="s">
        <v>470</v>
      </c>
      <c r="J2679" s="18">
        <v>31626.400000000001</v>
      </c>
      <c r="K2679" s="19">
        <v>206259</v>
      </c>
      <c r="L2679" s="19">
        <v>167</v>
      </c>
      <c r="M2679" s="20">
        <v>49711.1</v>
      </c>
      <c r="N2679" s="21">
        <v>382895</v>
      </c>
      <c r="O2679" s="21">
        <v>7125</v>
      </c>
      <c r="P2679" s="22">
        <v>9393.5</v>
      </c>
      <c r="Q2679" s="23">
        <v>108156</v>
      </c>
      <c r="R2679" s="23">
        <v>291</v>
      </c>
      <c r="S2679" s="24">
        <v>0</v>
      </c>
      <c r="T2679" s="25">
        <v>0</v>
      </c>
      <c r="U2679" s="25">
        <v>0</v>
      </c>
      <c r="V2679" s="18">
        <v>90731</v>
      </c>
      <c r="W2679" s="19">
        <v>697310</v>
      </c>
      <c r="X2679" s="19">
        <v>7222</v>
      </c>
    </row>
    <row r="2680" spans="1:24" x14ac:dyDescent="0.2">
      <c r="A2680" s="15">
        <v>2022</v>
      </c>
      <c r="B2680" s="16">
        <v>99999</v>
      </c>
      <c r="C2680" s="17" t="s">
        <v>1673</v>
      </c>
      <c r="D2680" s="15" t="s">
        <v>23</v>
      </c>
      <c r="E2680" s="17" t="s">
        <v>24</v>
      </c>
      <c r="F2680" s="15" t="s">
        <v>1674</v>
      </c>
      <c r="G2680" s="17" t="s">
        <v>311</v>
      </c>
      <c r="H2680" s="17" t="s">
        <v>6</v>
      </c>
      <c r="I2680" s="17" t="s">
        <v>210</v>
      </c>
      <c r="J2680" s="18">
        <v>54020.1</v>
      </c>
      <c r="K2680" s="19">
        <v>351022</v>
      </c>
      <c r="L2680" s="19">
        <v>42519</v>
      </c>
      <c r="M2680" s="20">
        <v>31150</v>
      </c>
      <c r="N2680" s="21">
        <v>256325</v>
      </c>
      <c r="O2680" s="21">
        <v>6947</v>
      </c>
      <c r="P2680" s="22">
        <v>3190.1</v>
      </c>
      <c r="Q2680" s="23">
        <v>17656</v>
      </c>
      <c r="R2680" s="23">
        <v>173</v>
      </c>
      <c r="S2680" s="24">
        <v>0</v>
      </c>
      <c r="T2680" s="25">
        <v>0</v>
      </c>
      <c r="U2680" s="25">
        <v>0</v>
      </c>
      <c r="V2680" s="18">
        <v>88360.2</v>
      </c>
      <c r="W2680" s="19">
        <v>625003</v>
      </c>
      <c r="X2680" s="19">
        <v>49604</v>
      </c>
    </row>
    <row r="2681" spans="1:24" x14ac:dyDescent="0.2">
      <c r="A2681" s="15">
        <v>2022</v>
      </c>
      <c r="B2681" s="16">
        <v>99999</v>
      </c>
      <c r="C2681" s="17" t="s">
        <v>1673</v>
      </c>
      <c r="D2681" s="15" t="s">
        <v>23</v>
      </c>
      <c r="E2681" s="17" t="s">
        <v>24</v>
      </c>
      <c r="F2681" s="15" t="s">
        <v>1674</v>
      </c>
      <c r="G2681" s="17" t="s">
        <v>311</v>
      </c>
      <c r="H2681" s="17" t="s">
        <v>6</v>
      </c>
      <c r="I2681" s="17" t="s">
        <v>77</v>
      </c>
      <c r="J2681" s="18">
        <v>0</v>
      </c>
      <c r="K2681" s="19">
        <v>0</v>
      </c>
      <c r="L2681" s="19">
        <v>0</v>
      </c>
      <c r="M2681" s="20">
        <v>296</v>
      </c>
      <c r="N2681" s="21">
        <v>3000</v>
      </c>
      <c r="O2681" s="21">
        <v>1</v>
      </c>
      <c r="P2681" s="22">
        <v>0</v>
      </c>
      <c r="Q2681" s="23">
        <v>0</v>
      </c>
      <c r="R2681" s="23">
        <v>0</v>
      </c>
      <c r="S2681" s="24">
        <v>0</v>
      </c>
      <c r="T2681" s="25">
        <v>0</v>
      </c>
      <c r="U2681" s="25">
        <v>0</v>
      </c>
      <c r="V2681" s="18">
        <v>296</v>
      </c>
      <c r="W2681" s="19">
        <v>3000</v>
      </c>
      <c r="X2681" s="19">
        <v>1</v>
      </c>
    </row>
    <row r="2682" spans="1:24" x14ac:dyDescent="0.2">
      <c r="A2682" s="15">
        <v>2022</v>
      </c>
      <c r="B2682" s="16">
        <v>99999</v>
      </c>
      <c r="C2682" s="17" t="s">
        <v>1673</v>
      </c>
      <c r="D2682" s="15" t="s">
        <v>23</v>
      </c>
      <c r="E2682" s="17" t="s">
        <v>24</v>
      </c>
      <c r="F2682" s="15" t="s">
        <v>1674</v>
      </c>
      <c r="G2682" s="17" t="s">
        <v>201</v>
      </c>
      <c r="H2682" s="17" t="s">
        <v>6</v>
      </c>
      <c r="I2682" s="17" t="s">
        <v>136</v>
      </c>
      <c r="J2682" s="18">
        <v>15371.7</v>
      </c>
      <c r="K2682" s="19">
        <v>92483</v>
      </c>
      <c r="L2682" s="19">
        <v>-28900</v>
      </c>
      <c r="M2682" s="20">
        <v>44694.1</v>
      </c>
      <c r="N2682" s="21">
        <v>317445</v>
      </c>
      <c r="O2682" s="21">
        <v>1880</v>
      </c>
      <c r="P2682" s="22">
        <v>3588.3</v>
      </c>
      <c r="Q2682" s="23">
        <v>20731</v>
      </c>
      <c r="R2682" s="23">
        <v>51</v>
      </c>
      <c r="S2682" s="24">
        <v>0</v>
      </c>
      <c r="T2682" s="25">
        <v>0</v>
      </c>
      <c r="U2682" s="25">
        <v>0</v>
      </c>
      <c r="V2682" s="18">
        <v>63654.1</v>
      </c>
      <c r="W2682" s="19">
        <v>430659</v>
      </c>
      <c r="X2682" s="19">
        <v>-27847</v>
      </c>
    </row>
    <row r="2683" spans="1:24" x14ac:dyDescent="0.2">
      <c r="A2683" s="15">
        <v>2022</v>
      </c>
      <c r="B2683" s="16">
        <v>99999</v>
      </c>
      <c r="C2683" s="17" t="s">
        <v>1673</v>
      </c>
      <c r="D2683" s="15" t="s">
        <v>23</v>
      </c>
      <c r="E2683" s="17" t="s">
        <v>24</v>
      </c>
      <c r="F2683" s="15" t="s">
        <v>1674</v>
      </c>
      <c r="G2683" s="17" t="s">
        <v>510</v>
      </c>
      <c r="H2683" s="17" t="s">
        <v>6</v>
      </c>
      <c r="I2683" s="17" t="s">
        <v>32</v>
      </c>
      <c r="J2683" s="18">
        <v>0</v>
      </c>
      <c r="K2683" s="19">
        <v>0</v>
      </c>
      <c r="L2683" s="19">
        <v>-587</v>
      </c>
      <c r="M2683" s="20">
        <v>520</v>
      </c>
      <c r="N2683" s="21">
        <v>10557</v>
      </c>
      <c r="O2683" s="21">
        <v>0</v>
      </c>
      <c r="P2683" s="22">
        <v>0</v>
      </c>
      <c r="Q2683" s="23">
        <v>0</v>
      </c>
      <c r="R2683" s="23">
        <v>0</v>
      </c>
      <c r="S2683" s="24">
        <v>0</v>
      </c>
      <c r="T2683" s="25">
        <v>0</v>
      </c>
      <c r="U2683" s="25">
        <v>0</v>
      </c>
      <c r="V2683" s="18">
        <v>520</v>
      </c>
      <c r="W2683" s="19">
        <v>10557</v>
      </c>
      <c r="X2683" s="19">
        <v>-588</v>
      </c>
    </row>
    <row r="2684" spans="1:24" x14ac:dyDescent="0.2">
      <c r="A2684" s="15">
        <v>2022</v>
      </c>
      <c r="B2684" s="16">
        <v>99999</v>
      </c>
      <c r="C2684" s="17" t="s">
        <v>1673</v>
      </c>
      <c r="D2684" s="15" t="s">
        <v>23</v>
      </c>
      <c r="E2684" s="17" t="s">
        <v>24</v>
      </c>
      <c r="F2684" s="15" t="s">
        <v>1674</v>
      </c>
      <c r="G2684" s="17" t="s">
        <v>160</v>
      </c>
      <c r="H2684" s="17" t="s">
        <v>6</v>
      </c>
      <c r="I2684" s="17" t="s">
        <v>32</v>
      </c>
      <c r="J2684" s="18">
        <v>22514.7</v>
      </c>
      <c r="K2684" s="19">
        <v>162998</v>
      </c>
      <c r="L2684" s="19">
        <v>12631</v>
      </c>
      <c r="M2684" s="20">
        <v>11976.7</v>
      </c>
      <c r="N2684" s="21">
        <v>98402</v>
      </c>
      <c r="O2684" s="21">
        <v>2319</v>
      </c>
      <c r="P2684" s="22">
        <v>17492.8</v>
      </c>
      <c r="Q2684" s="23">
        <v>147468</v>
      </c>
      <c r="R2684" s="23">
        <v>250</v>
      </c>
      <c r="S2684" s="24">
        <v>0</v>
      </c>
      <c r="T2684" s="25">
        <v>0</v>
      </c>
      <c r="U2684" s="25">
        <v>0</v>
      </c>
      <c r="V2684" s="18">
        <v>51984.2</v>
      </c>
      <c r="W2684" s="19">
        <v>408868</v>
      </c>
      <c r="X2684" s="19">
        <v>15203</v>
      </c>
    </row>
    <row r="2685" spans="1:24" x14ac:dyDescent="0.2">
      <c r="A2685" s="15">
        <v>2022</v>
      </c>
      <c r="B2685" s="16">
        <v>99999</v>
      </c>
      <c r="C2685" s="17" t="s">
        <v>1673</v>
      </c>
      <c r="D2685" s="15" t="s">
        <v>23</v>
      </c>
      <c r="E2685" s="17" t="s">
        <v>24</v>
      </c>
      <c r="F2685" s="15" t="s">
        <v>1674</v>
      </c>
      <c r="G2685" s="17" t="s">
        <v>142</v>
      </c>
      <c r="H2685" s="17" t="s">
        <v>6</v>
      </c>
      <c r="I2685" s="17" t="s">
        <v>461</v>
      </c>
      <c r="J2685" s="18">
        <v>4722.5</v>
      </c>
      <c r="K2685" s="19">
        <v>32167</v>
      </c>
      <c r="L2685" s="19">
        <v>846</v>
      </c>
      <c r="M2685" s="20">
        <v>7671</v>
      </c>
      <c r="N2685" s="21">
        <v>48021</v>
      </c>
      <c r="O2685" s="21">
        <v>902</v>
      </c>
      <c r="P2685" s="22">
        <v>0</v>
      </c>
      <c r="Q2685" s="23">
        <v>0</v>
      </c>
      <c r="R2685" s="23">
        <v>0</v>
      </c>
      <c r="S2685" s="24">
        <v>0</v>
      </c>
      <c r="T2685" s="25">
        <v>0</v>
      </c>
      <c r="U2685" s="25">
        <v>0</v>
      </c>
      <c r="V2685" s="18">
        <v>12393.5</v>
      </c>
      <c r="W2685" s="19">
        <v>80188</v>
      </c>
      <c r="X2685" s="19">
        <v>1369</v>
      </c>
    </row>
    <row r="2686" spans="1:24" x14ac:dyDescent="0.2">
      <c r="A2686" s="15">
        <v>2022</v>
      </c>
      <c r="B2686" s="16">
        <v>99999</v>
      </c>
      <c r="C2686" s="17" t="s">
        <v>1673</v>
      </c>
      <c r="D2686" s="15" t="s">
        <v>23</v>
      </c>
      <c r="E2686" s="17" t="s">
        <v>24</v>
      </c>
      <c r="F2686" s="15" t="s">
        <v>1674</v>
      </c>
      <c r="G2686" s="17" t="s">
        <v>142</v>
      </c>
      <c r="H2686" s="17" t="s">
        <v>6</v>
      </c>
      <c r="I2686" s="17" t="s">
        <v>143</v>
      </c>
      <c r="J2686" s="18">
        <v>47834.9</v>
      </c>
      <c r="K2686" s="19">
        <v>342216</v>
      </c>
      <c r="L2686" s="19">
        <v>19070</v>
      </c>
      <c r="M2686" s="20">
        <v>47470.7</v>
      </c>
      <c r="N2686" s="21">
        <v>390897</v>
      </c>
      <c r="O2686" s="21">
        <v>5748</v>
      </c>
      <c r="P2686" s="22">
        <v>7006.2</v>
      </c>
      <c r="Q2686" s="23">
        <v>38168</v>
      </c>
      <c r="R2686" s="23">
        <v>142</v>
      </c>
      <c r="S2686" s="24">
        <v>0</v>
      </c>
      <c r="T2686" s="25">
        <v>0</v>
      </c>
      <c r="U2686" s="25">
        <v>0</v>
      </c>
      <c r="V2686" s="18">
        <v>102311.8</v>
      </c>
      <c r="W2686" s="19">
        <v>771281</v>
      </c>
      <c r="X2686" s="19">
        <v>23856</v>
      </c>
    </row>
    <row r="2687" spans="1:24" x14ac:dyDescent="0.2">
      <c r="A2687" s="15">
        <v>2022</v>
      </c>
      <c r="B2687" s="16">
        <v>99999</v>
      </c>
      <c r="C2687" s="17" t="s">
        <v>1673</v>
      </c>
      <c r="D2687" s="15" t="s">
        <v>23</v>
      </c>
      <c r="E2687" s="17" t="s">
        <v>24</v>
      </c>
      <c r="F2687" s="15" t="s">
        <v>1674</v>
      </c>
      <c r="G2687" s="17" t="s">
        <v>142</v>
      </c>
      <c r="H2687" s="17" t="s">
        <v>6</v>
      </c>
      <c r="I2687" s="17" t="s">
        <v>492</v>
      </c>
      <c r="J2687" s="18">
        <v>0</v>
      </c>
      <c r="K2687" s="19">
        <v>0</v>
      </c>
      <c r="L2687" s="19">
        <v>0</v>
      </c>
      <c r="M2687" s="20">
        <v>0</v>
      </c>
      <c r="N2687" s="21">
        <v>0</v>
      </c>
      <c r="O2687" s="21">
        <v>-2</v>
      </c>
      <c r="P2687" s="22">
        <v>0</v>
      </c>
      <c r="Q2687" s="23">
        <v>0</v>
      </c>
      <c r="R2687" s="23">
        <v>0</v>
      </c>
      <c r="S2687" s="24">
        <v>0</v>
      </c>
      <c r="T2687" s="25">
        <v>0</v>
      </c>
      <c r="U2687" s="25">
        <v>0</v>
      </c>
      <c r="V2687" s="18">
        <v>0</v>
      </c>
      <c r="W2687" s="19">
        <v>0</v>
      </c>
      <c r="X2687" s="19">
        <v>-2</v>
      </c>
    </row>
    <row r="2688" spans="1:24" x14ac:dyDescent="0.2">
      <c r="A2688" s="15">
        <v>2022</v>
      </c>
      <c r="B2688" s="16">
        <v>99999</v>
      </c>
      <c r="C2688" s="17" t="s">
        <v>1673</v>
      </c>
      <c r="D2688" s="15" t="s">
        <v>23</v>
      </c>
      <c r="E2688" s="17" t="s">
        <v>24</v>
      </c>
      <c r="F2688" s="15" t="s">
        <v>1674</v>
      </c>
      <c r="G2688" s="17" t="s">
        <v>142</v>
      </c>
      <c r="H2688" s="17" t="s">
        <v>6</v>
      </c>
      <c r="I2688" s="17" t="s">
        <v>571</v>
      </c>
      <c r="J2688" s="18">
        <v>0</v>
      </c>
      <c r="K2688" s="19">
        <v>0</v>
      </c>
      <c r="L2688" s="19">
        <v>-12</v>
      </c>
      <c r="M2688" s="20">
        <v>0</v>
      </c>
      <c r="N2688" s="21">
        <v>0</v>
      </c>
      <c r="O2688" s="21">
        <v>0</v>
      </c>
      <c r="P2688" s="22">
        <v>0</v>
      </c>
      <c r="Q2688" s="23">
        <v>0</v>
      </c>
      <c r="R2688" s="23">
        <v>0</v>
      </c>
      <c r="S2688" s="24">
        <v>0</v>
      </c>
      <c r="T2688" s="25">
        <v>0</v>
      </c>
      <c r="U2688" s="25">
        <v>0</v>
      </c>
      <c r="V2688" s="18">
        <v>0</v>
      </c>
      <c r="W2688" s="19">
        <v>0</v>
      </c>
      <c r="X2688" s="19">
        <v>-12</v>
      </c>
    </row>
    <row r="2689" spans="1:24" x14ac:dyDescent="0.2">
      <c r="A2689" s="15">
        <v>2022</v>
      </c>
      <c r="B2689" s="16">
        <v>99999</v>
      </c>
      <c r="C2689" s="17" t="s">
        <v>1673</v>
      </c>
      <c r="D2689" s="15" t="s">
        <v>23</v>
      </c>
      <c r="E2689" s="17" t="s">
        <v>24</v>
      </c>
      <c r="F2689" s="15" t="s">
        <v>1674</v>
      </c>
      <c r="G2689" s="17" t="s">
        <v>142</v>
      </c>
      <c r="H2689" s="17" t="s">
        <v>6</v>
      </c>
      <c r="I2689" s="17" t="s">
        <v>465</v>
      </c>
      <c r="J2689" s="18">
        <v>0</v>
      </c>
      <c r="K2689" s="19">
        <v>0</v>
      </c>
      <c r="L2689" s="19">
        <v>-2</v>
      </c>
      <c r="M2689" s="20">
        <v>0</v>
      </c>
      <c r="N2689" s="21">
        <v>0</v>
      </c>
      <c r="O2689" s="21">
        <v>0</v>
      </c>
      <c r="P2689" s="22">
        <v>0</v>
      </c>
      <c r="Q2689" s="23">
        <v>0</v>
      </c>
      <c r="R2689" s="23">
        <v>0</v>
      </c>
      <c r="S2689" s="24">
        <v>0</v>
      </c>
      <c r="T2689" s="25">
        <v>0</v>
      </c>
      <c r="U2689" s="25">
        <v>0</v>
      </c>
      <c r="V2689" s="18">
        <v>0</v>
      </c>
      <c r="W2689" s="19">
        <v>0</v>
      </c>
      <c r="X2689" s="19">
        <v>-2</v>
      </c>
    </row>
    <row r="2690" spans="1:24" x14ac:dyDescent="0.2">
      <c r="A2690" s="15">
        <v>2022</v>
      </c>
      <c r="B2690" s="16">
        <v>99999</v>
      </c>
      <c r="C2690" s="17" t="s">
        <v>1673</v>
      </c>
      <c r="D2690" s="15" t="s">
        <v>23</v>
      </c>
      <c r="E2690" s="17" t="s">
        <v>24</v>
      </c>
      <c r="F2690" s="15" t="s">
        <v>1674</v>
      </c>
      <c r="G2690" s="17" t="s">
        <v>142</v>
      </c>
      <c r="H2690" s="17" t="s">
        <v>6</v>
      </c>
      <c r="I2690" s="17" t="s">
        <v>6</v>
      </c>
      <c r="J2690" s="18">
        <v>0</v>
      </c>
      <c r="K2690" s="19">
        <v>0</v>
      </c>
      <c r="L2690" s="19">
        <v>0</v>
      </c>
      <c r="M2690" s="20">
        <v>301</v>
      </c>
      <c r="N2690" s="21">
        <v>2469</v>
      </c>
      <c r="O2690" s="21">
        <v>1</v>
      </c>
      <c r="P2690" s="22">
        <v>0</v>
      </c>
      <c r="Q2690" s="23">
        <v>0</v>
      </c>
      <c r="R2690" s="23">
        <v>0</v>
      </c>
      <c r="S2690" s="24">
        <v>0</v>
      </c>
      <c r="T2690" s="25">
        <v>0</v>
      </c>
      <c r="U2690" s="25">
        <v>0</v>
      </c>
      <c r="V2690" s="18">
        <v>301</v>
      </c>
      <c r="W2690" s="19">
        <v>2469</v>
      </c>
      <c r="X2690" s="19">
        <v>1</v>
      </c>
    </row>
    <row r="2691" spans="1:24" x14ac:dyDescent="0.2">
      <c r="A2691" s="15">
        <v>2022</v>
      </c>
      <c r="B2691" s="16">
        <v>99999</v>
      </c>
      <c r="C2691" s="17" t="s">
        <v>1673</v>
      </c>
      <c r="D2691" s="15" t="s">
        <v>23</v>
      </c>
      <c r="E2691" s="17" t="s">
        <v>24</v>
      </c>
      <c r="F2691" s="15" t="s">
        <v>1674</v>
      </c>
      <c r="G2691" s="17" t="s">
        <v>142</v>
      </c>
      <c r="H2691" s="17" t="s">
        <v>6</v>
      </c>
      <c r="I2691" s="17" t="s">
        <v>55</v>
      </c>
      <c r="J2691" s="18">
        <v>25369.7</v>
      </c>
      <c r="K2691" s="19">
        <v>176873</v>
      </c>
      <c r="L2691" s="19">
        <v>12208</v>
      </c>
      <c r="M2691" s="20">
        <v>8684.2999999999993</v>
      </c>
      <c r="N2691" s="21">
        <v>63476</v>
      </c>
      <c r="O2691" s="21">
        <v>1220</v>
      </c>
      <c r="P2691" s="22">
        <v>0</v>
      </c>
      <c r="Q2691" s="23">
        <v>0</v>
      </c>
      <c r="R2691" s="23">
        <v>0</v>
      </c>
      <c r="S2691" s="24">
        <v>0</v>
      </c>
      <c r="T2691" s="25">
        <v>0</v>
      </c>
      <c r="U2691" s="25">
        <v>0</v>
      </c>
      <c r="V2691" s="18">
        <v>34054</v>
      </c>
      <c r="W2691" s="19">
        <v>240349</v>
      </c>
      <c r="X2691" s="19">
        <v>13428</v>
      </c>
    </row>
    <row r="2692" spans="1:24" x14ac:dyDescent="0.2">
      <c r="A2692" s="15">
        <v>2022</v>
      </c>
      <c r="B2692" s="16">
        <v>99999</v>
      </c>
      <c r="C2692" s="17" t="s">
        <v>1673</v>
      </c>
      <c r="D2692" s="15" t="s">
        <v>23</v>
      </c>
      <c r="E2692" s="17" t="s">
        <v>24</v>
      </c>
      <c r="F2692" s="15" t="s">
        <v>1674</v>
      </c>
      <c r="G2692" s="17" t="s">
        <v>142</v>
      </c>
      <c r="H2692" s="17" t="s">
        <v>6</v>
      </c>
      <c r="I2692" s="17" t="s">
        <v>1165</v>
      </c>
      <c r="J2692" s="18">
        <v>0</v>
      </c>
      <c r="K2692" s="19">
        <v>0</v>
      </c>
      <c r="L2692" s="19">
        <v>-1330</v>
      </c>
      <c r="M2692" s="20">
        <v>390</v>
      </c>
      <c r="N2692" s="21">
        <v>2055</v>
      </c>
      <c r="O2692" s="21">
        <v>0</v>
      </c>
      <c r="P2692" s="22">
        <v>0</v>
      </c>
      <c r="Q2692" s="23">
        <v>0</v>
      </c>
      <c r="R2692" s="23">
        <v>0</v>
      </c>
      <c r="S2692" s="24">
        <v>0</v>
      </c>
      <c r="T2692" s="25">
        <v>0</v>
      </c>
      <c r="U2692" s="25">
        <v>0</v>
      </c>
      <c r="V2692" s="18">
        <v>390</v>
      </c>
      <c r="W2692" s="19">
        <v>2055</v>
      </c>
      <c r="X2692" s="19">
        <v>-1697</v>
      </c>
    </row>
    <row r="2693" spans="1:24" x14ac:dyDescent="0.2">
      <c r="A2693" s="15">
        <v>2022</v>
      </c>
      <c r="B2693" s="16">
        <v>99999</v>
      </c>
      <c r="C2693" s="17" t="s">
        <v>1673</v>
      </c>
      <c r="D2693" s="15" t="s">
        <v>23</v>
      </c>
      <c r="E2693" s="17" t="s">
        <v>24</v>
      </c>
      <c r="F2693" s="15" t="s">
        <v>1674</v>
      </c>
      <c r="G2693" s="17" t="s">
        <v>142</v>
      </c>
      <c r="H2693" s="17" t="s">
        <v>6</v>
      </c>
      <c r="I2693" s="17" t="s">
        <v>249</v>
      </c>
      <c r="J2693" s="18">
        <v>0</v>
      </c>
      <c r="K2693" s="19">
        <v>0</v>
      </c>
      <c r="L2693" s="19">
        <v>-573</v>
      </c>
      <c r="M2693" s="20">
        <v>0</v>
      </c>
      <c r="N2693" s="21">
        <v>0</v>
      </c>
      <c r="O2693" s="21">
        <v>0</v>
      </c>
      <c r="P2693" s="22">
        <v>0</v>
      </c>
      <c r="Q2693" s="23">
        <v>0</v>
      </c>
      <c r="R2693" s="23">
        <v>0</v>
      </c>
      <c r="S2693" s="24">
        <v>0</v>
      </c>
      <c r="T2693" s="25">
        <v>0</v>
      </c>
      <c r="U2693" s="25">
        <v>0</v>
      </c>
      <c r="V2693" s="18">
        <v>0</v>
      </c>
      <c r="W2693" s="19">
        <v>0</v>
      </c>
      <c r="X2693" s="19">
        <v>-573</v>
      </c>
    </row>
    <row r="2694" spans="1:24" x14ac:dyDescent="0.2">
      <c r="A2694" s="15">
        <v>2022</v>
      </c>
      <c r="B2694" s="16">
        <v>99999</v>
      </c>
      <c r="C2694" s="17" t="s">
        <v>1673</v>
      </c>
      <c r="D2694" s="15" t="s">
        <v>23</v>
      </c>
      <c r="E2694" s="17" t="s">
        <v>24</v>
      </c>
      <c r="F2694" s="15" t="s">
        <v>1674</v>
      </c>
      <c r="G2694" s="17" t="s">
        <v>142</v>
      </c>
      <c r="H2694" s="17" t="s">
        <v>6</v>
      </c>
      <c r="I2694" s="17" t="s">
        <v>475</v>
      </c>
      <c r="J2694" s="18">
        <v>6942.9</v>
      </c>
      <c r="K2694" s="19">
        <v>51432</v>
      </c>
      <c r="L2694" s="19">
        <v>3798</v>
      </c>
      <c r="M2694" s="20">
        <v>8212.1</v>
      </c>
      <c r="N2694" s="21">
        <v>56508</v>
      </c>
      <c r="O2694" s="21">
        <v>810</v>
      </c>
      <c r="P2694" s="22">
        <v>0</v>
      </c>
      <c r="Q2694" s="23">
        <v>0</v>
      </c>
      <c r="R2694" s="23">
        <v>0</v>
      </c>
      <c r="S2694" s="24">
        <v>0</v>
      </c>
      <c r="T2694" s="25">
        <v>0</v>
      </c>
      <c r="U2694" s="25">
        <v>0</v>
      </c>
      <c r="V2694" s="18">
        <v>15155</v>
      </c>
      <c r="W2694" s="19">
        <v>107940</v>
      </c>
      <c r="X2694" s="19">
        <v>4608</v>
      </c>
    </row>
    <row r="2695" spans="1:24" x14ac:dyDescent="0.2">
      <c r="A2695" s="15">
        <v>2022</v>
      </c>
      <c r="B2695" s="16">
        <v>99999</v>
      </c>
      <c r="C2695" s="17" t="s">
        <v>1673</v>
      </c>
      <c r="D2695" s="15" t="s">
        <v>23</v>
      </c>
      <c r="E2695" s="17" t="s">
        <v>24</v>
      </c>
      <c r="F2695" s="15" t="s">
        <v>1674</v>
      </c>
      <c r="G2695" s="17" t="s">
        <v>65</v>
      </c>
      <c r="H2695" s="17" t="s">
        <v>6</v>
      </c>
      <c r="I2695" s="17" t="s">
        <v>68</v>
      </c>
      <c r="J2695" s="18">
        <v>0</v>
      </c>
      <c r="K2695" s="19">
        <v>0</v>
      </c>
      <c r="L2695" s="19">
        <v>-1</v>
      </c>
      <c r="M2695" s="20">
        <v>0</v>
      </c>
      <c r="N2695" s="21">
        <v>0</v>
      </c>
      <c r="O2695" s="21">
        <v>0</v>
      </c>
      <c r="P2695" s="22">
        <v>0</v>
      </c>
      <c r="Q2695" s="23">
        <v>0</v>
      </c>
      <c r="R2695" s="23">
        <v>0</v>
      </c>
      <c r="S2695" s="24">
        <v>0</v>
      </c>
      <c r="T2695" s="25">
        <v>0</v>
      </c>
      <c r="U2695" s="25">
        <v>0</v>
      </c>
      <c r="V2695" s="18">
        <v>0</v>
      </c>
      <c r="W2695" s="19">
        <v>0</v>
      </c>
      <c r="X2695" s="19">
        <v>-1</v>
      </c>
    </row>
    <row r="2696" spans="1:24" x14ac:dyDescent="0.2">
      <c r="A2696" s="15">
        <v>2022</v>
      </c>
      <c r="B2696" s="16">
        <v>99999</v>
      </c>
      <c r="C2696" s="17" t="s">
        <v>1673</v>
      </c>
      <c r="D2696" s="15" t="s">
        <v>23</v>
      </c>
      <c r="E2696" s="17" t="s">
        <v>24</v>
      </c>
      <c r="F2696" s="15" t="s">
        <v>1674</v>
      </c>
      <c r="G2696" s="17" t="s">
        <v>65</v>
      </c>
      <c r="H2696" s="17" t="s">
        <v>6</v>
      </c>
      <c r="I2696" s="17" t="s">
        <v>55</v>
      </c>
      <c r="J2696" s="18">
        <v>221375.5</v>
      </c>
      <c r="K2696" s="19">
        <v>1809915</v>
      </c>
      <c r="L2696" s="19">
        <v>127344</v>
      </c>
      <c r="M2696" s="20">
        <v>164231.5</v>
      </c>
      <c r="N2696" s="21">
        <v>1568579</v>
      </c>
      <c r="O2696" s="21">
        <v>17735</v>
      </c>
      <c r="P2696" s="22">
        <v>106376.8</v>
      </c>
      <c r="Q2696" s="23">
        <v>1211900</v>
      </c>
      <c r="R2696" s="23">
        <v>2594</v>
      </c>
      <c r="S2696" s="24">
        <v>0</v>
      </c>
      <c r="T2696" s="25">
        <v>0</v>
      </c>
      <c r="U2696" s="25">
        <v>0</v>
      </c>
      <c r="V2696" s="18">
        <v>491983.8</v>
      </c>
      <c r="W2696" s="19">
        <v>4590394</v>
      </c>
      <c r="X2696" s="19">
        <v>147673</v>
      </c>
    </row>
    <row r="2697" spans="1:24" x14ac:dyDescent="0.2">
      <c r="A2697" s="15">
        <v>2022</v>
      </c>
      <c r="B2697" s="16">
        <v>99999</v>
      </c>
      <c r="C2697" s="17" t="s">
        <v>1673</v>
      </c>
      <c r="D2697" s="15" t="s">
        <v>23</v>
      </c>
      <c r="E2697" s="17" t="s">
        <v>24</v>
      </c>
      <c r="F2697" s="15" t="s">
        <v>1674</v>
      </c>
      <c r="G2697" s="17" t="s">
        <v>65</v>
      </c>
      <c r="H2697" s="17" t="s">
        <v>6</v>
      </c>
      <c r="I2697" s="17" t="s">
        <v>1172</v>
      </c>
      <c r="J2697" s="18">
        <v>5049.8</v>
      </c>
      <c r="K2697" s="19">
        <v>46746</v>
      </c>
      <c r="L2697" s="19">
        <v>4168</v>
      </c>
      <c r="M2697" s="20">
        <v>5210.7</v>
      </c>
      <c r="N2697" s="21">
        <v>49096</v>
      </c>
      <c r="O2697" s="21">
        <v>681</v>
      </c>
      <c r="P2697" s="22">
        <v>2804.5</v>
      </c>
      <c r="Q2697" s="23">
        <v>41372</v>
      </c>
      <c r="R2697" s="23">
        <v>8</v>
      </c>
      <c r="S2697" s="24">
        <v>0</v>
      </c>
      <c r="T2697" s="25">
        <v>0</v>
      </c>
      <c r="U2697" s="25">
        <v>0</v>
      </c>
      <c r="V2697" s="18">
        <v>13065</v>
      </c>
      <c r="W2697" s="19">
        <v>137214</v>
      </c>
      <c r="X2697" s="19">
        <v>4857</v>
      </c>
    </row>
    <row r="2698" spans="1:24" x14ac:dyDescent="0.2">
      <c r="A2698" s="15">
        <v>2022</v>
      </c>
      <c r="B2698" s="16">
        <v>99999</v>
      </c>
      <c r="C2698" s="17" t="s">
        <v>1673</v>
      </c>
      <c r="D2698" s="15" t="s">
        <v>23</v>
      </c>
      <c r="E2698" s="17" t="s">
        <v>24</v>
      </c>
      <c r="F2698" s="15" t="s">
        <v>1674</v>
      </c>
      <c r="G2698" s="17" t="s">
        <v>552</v>
      </c>
      <c r="H2698" s="17" t="s">
        <v>6</v>
      </c>
      <c r="I2698" s="17" t="s">
        <v>61</v>
      </c>
      <c r="J2698" s="18">
        <v>11</v>
      </c>
      <c r="K2698" s="19">
        <v>88</v>
      </c>
      <c r="L2698" s="19">
        <v>-1100</v>
      </c>
      <c r="M2698" s="20">
        <v>3723</v>
      </c>
      <c r="N2698" s="21">
        <v>33502</v>
      </c>
      <c r="O2698" s="21">
        <v>-10</v>
      </c>
      <c r="P2698" s="22">
        <v>2701</v>
      </c>
      <c r="Q2698" s="23">
        <v>7188</v>
      </c>
      <c r="R2698" s="23">
        <v>1</v>
      </c>
      <c r="S2698" s="24">
        <v>0</v>
      </c>
      <c r="T2698" s="25">
        <v>0</v>
      </c>
      <c r="U2698" s="25">
        <v>0</v>
      </c>
      <c r="V2698" s="18">
        <v>6435</v>
      </c>
      <c r="W2698" s="19">
        <v>40778</v>
      </c>
      <c r="X2698" s="19">
        <v>-1109</v>
      </c>
    </row>
    <row r="2699" spans="1:24" x14ac:dyDescent="0.2">
      <c r="A2699" s="15">
        <v>2022</v>
      </c>
      <c r="B2699" s="16">
        <v>99999</v>
      </c>
      <c r="C2699" s="17" t="s">
        <v>1673</v>
      </c>
      <c r="D2699" s="15" t="s">
        <v>23</v>
      </c>
      <c r="E2699" s="17" t="s">
        <v>24</v>
      </c>
      <c r="F2699" s="15" t="s">
        <v>1674</v>
      </c>
      <c r="G2699" s="17" t="s">
        <v>552</v>
      </c>
      <c r="H2699" s="17" t="s">
        <v>6</v>
      </c>
      <c r="I2699" s="17" t="s">
        <v>1226</v>
      </c>
      <c r="J2699" s="18">
        <v>0</v>
      </c>
      <c r="K2699" s="19">
        <v>0</v>
      </c>
      <c r="L2699" s="19">
        <v>-16533</v>
      </c>
      <c r="M2699" s="20">
        <v>595</v>
      </c>
      <c r="N2699" s="21">
        <v>5831</v>
      </c>
      <c r="O2699" s="21">
        <v>-2365</v>
      </c>
      <c r="P2699" s="22">
        <v>0</v>
      </c>
      <c r="Q2699" s="23">
        <v>0</v>
      </c>
      <c r="R2699" s="23">
        <v>0</v>
      </c>
      <c r="S2699" s="24">
        <v>0</v>
      </c>
      <c r="T2699" s="25">
        <v>0</v>
      </c>
      <c r="U2699" s="25">
        <v>0</v>
      </c>
      <c r="V2699" s="18">
        <v>595</v>
      </c>
      <c r="W2699" s="19">
        <v>5831</v>
      </c>
      <c r="X2699" s="19">
        <v>-19448</v>
      </c>
    </row>
    <row r="2700" spans="1:24" x14ac:dyDescent="0.2">
      <c r="A2700" s="15">
        <v>2022</v>
      </c>
      <c r="B2700" s="16">
        <v>99999</v>
      </c>
      <c r="C2700" s="17" t="s">
        <v>1673</v>
      </c>
      <c r="D2700" s="15" t="s">
        <v>23</v>
      </c>
      <c r="E2700" s="17" t="s">
        <v>24</v>
      </c>
      <c r="F2700" s="15" t="s">
        <v>1674</v>
      </c>
      <c r="G2700" s="17" t="s">
        <v>87</v>
      </c>
      <c r="H2700" s="17" t="s">
        <v>6</v>
      </c>
      <c r="I2700" s="17" t="s">
        <v>176</v>
      </c>
      <c r="J2700" s="18">
        <v>22214.3</v>
      </c>
      <c r="K2700" s="19">
        <v>154545</v>
      </c>
      <c r="L2700" s="19">
        <v>12559</v>
      </c>
      <c r="M2700" s="20">
        <v>6022.5</v>
      </c>
      <c r="N2700" s="21">
        <v>54996</v>
      </c>
      <c r="O2700" s="21">
        <v>1741</v>
      </c>
      <c r="P2700" s="22">
        <v>1994.4</v>
      </c>
      <c r="Q2700" s="23">
        <v>20617</v>
      </c>
      <c r="R2700" s="23">
        <v>47</v>
      </c>
      <c r="S2700" s="24">
        <v>0</v>
      </c>
      <c r="T2700" s="25">
        <v>0</v>
      </c>
      <c r="U2700" s="25">
        <v>0</v>
      </c>
      <c r="V2700" s="18">
        <v>30231.200000000001</v>
      </c>
      <c r="W2700" s="19">
        <v>230158</v>
      </c>
      <c r="X2700" s="19">
        <v>14347</v>
      </c>
    </row>
    <row r="2701" spans="1:24" x14ac:dyDescent="0.2">
      <c r="A2701" s="15">
        <v>2022</v>
      </c>
      <c r="B2701" s="16">
        <v>99999</v>
      </c>
      <c r="C2701" s="17" t="s">
        <v>1673</v>
      </c>
      <c r="D2701" s="15" t="s">
        <v>23</v>
      </c>
      <c r="E2701" s="17" t="s">
        <v>24</v>
      </c>
      <c r="F2701" s="15" t="s">
        <v>1674</v>
      </c>
      <c r="G2701" s="17" t="s">
        <v>87</v>
      </c>
      <c r="H2701" s="17" t="s">
        <v>6</v>
      </c>
      <c r="I2701" s="17" t="s">
        <v>36</v>
      </c>
      <c r="J2701" s="18">
        <v>225596.1</v>
      </c>
      <c r="K2701" s="19">
        <v>1825938</v>
      </c>
      <c r="L2701" s="19">
        <v>157644</v>
      </c>
      <c r="M2701" s="20">
        <v>113681.1</v>
      </c>
      <c r="N2701" s="21">
        <v>1125714</v>
      </c>
      <c r="O2701" s="21">
        <v>23979</v>
      </c>
      <c r="P2701" s="22">
        <v>87465.8</v>
      </c>
      <c r="Q2701" s="23">
        <v>1035119</v>
      </c>
      <c r="R2701" s="23">
        <v>1173</v>
      </c>
      <c r="S2701" s="24">
        <v>0</v>
      </c>
      <c r="T2701" s="25">
        <v>0</v>
      </c>
      <c r="U2701" s="25">
        <v>0</v>
      </c>
      <c r="V2701" s="18">
        <v>426743</v>
      </c>
      <c r="W2701" s="19">
        <v>3986771</v>
      </c>
      <c r="X2701" s="19">
        <v>182796</v>
      </c>
    </row>
    <row r="2702" spans="1:24" x14ac:dyDescent="0.2">
      <c r="A2702" s="15">
        <v>2022</v>
      </c>
      <c r="B2702" s="16">
        <v>99999</v>
      </c>
      <c r="C2702" s="17" t="s">
        <v>1673</v>
      </c>
      <c r="D2702" s="15" t="s">
        <v>23</v>
      </c>
      <c r="E2702" s="17" t="s">
        <v>24</v>
      </c>
      <c r="F2702" s="15" t="s">
        <v>1674</v>
      </c>
      <c r="G2702" s="17" t="s">
        <v>87</v>
      </c>
      <c r="H2702" s="17" t="s">
        <v>6</v>
      </c>
      <c r="I2702" s="17" t="s">
        <v>77</v>
      </c>
      <c r="J2702" s="18">
        <v>65268.3</v>
      </c>
      <c r="K2702" s="19">
        <v>533538</v>
      </c>
      <c r="L2702" s="19">
        <v>33094</v>
      </c>
      <c r="M2702" s="20">
        <v>24531.8</v>
      </c>
      <c r="N2702" s="21">
        <v>231917</v>
      </c>
      <c r="O2702" s="21">
        <v>4424</v>
      </c>
      <c r="P2702" s="22">
        <v>35604.1</v>
      </c>
      <c r="Q2702" s="23">
        <v>457228</v>
      </c>
      <c r="R2702" s="23">
        <v>2617</v>
      </c>
      <c r="S2702" s="24">
        <v>0</v>
      </c>
      <c r="T2702" s="25">
        <v>0</v>
      </c>
      <c r="U2702" s="25">
        <v>0</v>
      </c>
      <c r="V2702" s="18">
        <v>125404.2</v>
      </c>
      <c r="W2702" s="19">
        <v>1222683</v>
      </c>
      <c r="X2702" s="19">
        <v>40135</v>
      </c>
    </row>
    <row r="2703" spans="1:24" x14ac:dyDescent="0.2">
      <c r="A2703" s="15">
        <v>2022</v>
      </c>
      <c r="B2703" s="16">
        <v>99999</v>
      </c>
      <c r="C2703" s="17" t="s">
        <v>1673</v>
      </c>
      <c r="D2703" s="15" t="s">
        <v>23</v>
      </c>
      <c r="E2703" s="17" t="s">
        <v>24</v>
      </c>
      <c r="F2703" s="15" t="s">
        <v>1674</v>
      </c>
      <c r="G2703" s="17" t="s">
        <v>438</v>
      </c>
      <c r="H2703" s="17" t="s">
        <v>6</v>
      </c>
      <c r="I2703" s="17" t="s">
        <v>154</v>
      </c>
      <c r="J2703" s="18">
        <v>17517.8</v>
      </c>
      <c r="K2703" s="19">
        <v>221210</v>
      </c>
      <c r="L2703" s="19">
        <v>15304</v>
      </c>
      <c r="M2703" s="20">
        <v>12280</v>
      </c>
      <c r="N2703" s="21">
        <v>183547</v>
      </c>
      <c r="O2703" s="21">
        <v>2528</v>
      </c>
      <c r="P2703" s="22">
        <v>5757</v>
      </c>
      <c r="Q2703" s="23">
        <v>104231</v>
      </c>
      <c r="R2703" s="23">
        <v>170</v>
      </c>
      <c r="S2703" s="24">
        <v>0</v>
      </c>
      <c r="T2703" s="25">
        <v>0</v>
      </c>
      <c r="U2703" s="25">
        <v>0</v>
      </c>
      <c r="V2703" s="18">
        <v>35554.800000000003</v>
      </c>
      <c r="W2703" s="19">
        <v>508988</v>
      </c>
      <c r="X2703" s="19">
        <v>18002</v>
      </c>
    </row>
    <row r="2704" spans="1:24" x14ac:dyDescent="0.2">
      <c r="A2704" s="15">
        <v>2022</v>
      </c>
      <c r="B2704" s="16">
        <v>99999</v>
      </c>
      <c r="C2704" s="17" t="s">
        <v>1673</v>
      </c>
      <c r="D2704" s="15" t="s">
        <v>23</v>
      </c>
      <c r="E2704" s="17" t="s">
        <v>24</v>
      </c>
      <c r="F2704" s="15" t="s">
        <v>1674</v>
      </c>
      <c r="G2704" s="17" t="s">
        <v>438</v>
      </c>
      <c r="H2704" s="17" t="s">
        <v>6</v>
      </c>
      <c r="I2704" s="17" t="s">
        <v>587</v>
      </c>
      <c r="J2704" s="18">
        <v>1668</v>
      </c>
      <c r="K2704" s="19">
        <v>23422</v>
      </c>
      <c r="L2704" s="19">
        <v>616</v>
      </c>
      <c r="M2704" s="20">
        <v>0</v>
      </c>
      <c r="N2704" s="21">
        <v>0</v>
      </c>
      <c r="O2704" s="21">
        <v>0</v>
      </c>
      <c r="P2704" s="22">
        <v>0</v>
      </c>
      <c r="Q2704" s="23">
        <v>0</v>
      </c>
      <c r="R2704" s="23">
        <v>0</v>
      </c>
      <c r="S2704" s="24">
        <v>0</v>
      </c>
      <c r="T2704" s="25">
        <v>0</v>
      </c>
      <c r="U2704" s="25">
        <v>0</v>
      </c>
      <c r="V2704" s="18">
        <v>1668</v>
      </c>
      <c r="W2704" s="19">
        <v>23422</v>
      </c>
      <c r="X2704" s="19">
        <v>616</v>
      </c>
    </row>
    <row r="2705" spans="1:24" x14ac:dyDescent="0.2">
      <c r="A2705" s="15">
        <v>2022</v>
      </c>
      <c r="B2705" s="16">
        <v>99999</v>
      </c>
      <c r="C2705" s="17" t="s">
        <v>1673</v>
      </c>
      <c r="D2705" s="15" t="s">
        <v>23</v>
      </c>
      <c r="E2705" s="17" t="s">
        <v>24</v>
      </c>
      <c r="F2705" s="15" t="s">
        <v>1674</v>
      </c>
      <c r="G2705" s="17" t="s">
        <v>438</v>
      </c>
      <c r="H2705" s="17" t="s">
        <v>6</v>
      </c>
      <c r="I2705" s="17" t="s">
        <v>794</v>
      </c>
      <c r="J2705" s="18">
        <v>19.600000000000001</v>
      </c>
      <c r="K2705" s="19">
        <v>162</v>
      </c>
      <c r="L2705" s="19">
        <v>27</v>
      </c>
      <c r="M2705" s="20">
        <v>0</v>
      </c>
      <c r="N2705" s="21">
        <v>0</v>
      </c>
      <c r="O2705" s="21">
        <v>0</v>
      </c>
      <c r="P2705" s="22">
        <v>0</v>
      </c>
      <c r="Q2705" s="23">
        <v>0</v>
      </c>
      <c r="R2705" s="23">
        <v>0</v>
      </c>
      <c r="S2705" s="24">
        <v>0</v>
      </c>
      <c r="T2705" s="25">
        <v>0</v>
      </c>
      <c r="U2705" s="25">
        <v>0</v>
      </c>
      <c r="V2705" s="18">
        <v>19.600000000000001</v>
      </c>
      <c r="W2705" s="19">
        <v>162</v>
      </c>
      <c r="X2705" s="19">
        <v>27</v>
      </c>
    </row>
    <row r="2706" spans="1:24" x14ac:dyDescent="0.2">
      <c r="A2706" s="15">
        <v>2022</v>
      </c>
      <c r="B2706" s="16">
        <v>99999</v>
      </c>
      <c r="C2706" s="17" t="s">
        <v>1673</v>
      </c>
      <c r="D2706" s="15" t="s">
        <v>23</v>
      </c>
      <c r="E2706" s="17" t="s">
        <v>24</v>
      </c>
      <c r="F2706" s="15" t="s">
        <v>1674</v>
      </c>
      <c r="G2706" s="17" t="s">
        <v>438</v>
      </c>
      <c r="H2706" s="17" t="s">
        <v>6</v>
      </c>
      <c r="I2706" s="17" t="s">
        <v>196</v>
      </c>
      <c r="J2706" s="18">
        <v>4536.7</v>
      </c>
      <c r="K2706" s="19">
        <v>50730</v>
      </c>
      <c r="L2706" s="19">
        <v>3545</v>
      </c>
      <c r="M2706" s="20">
        <v>874.9</v>
      </c>
      <c r="N2706" s="21">
        <v>8898</v>
      </c>
      <c r="O2706" s="21">
        <v>551</v>
      </c>
      <c r="P2706" s="22">
        <v>4204.7</v>
      </c>
      <c r="Q2706" s="23">
        <v>56342</v>
      </c>
      <c r="R2706" s="23">
        <v>672</v>
      </c>
      <c r="S2706" s="24">
        <v>0</v>
      </c>
      <c r="T2706" s="25">
        <v>0</v>
      </c>
      <c r="U2706" s="25">
        <v>0</v>
      </c>
      <c r="V2706" s="18">
        <v>9616.2999999999993</v>
      </c>
      <c r="W2706" s="19">
        <v>115970</v>
      </c>
      <c r="X2706" s="19">
        <v>4768</v>
      </c>
    </row>
    <row r="2707" spans="1:24" x14ac:dyDescent="0.2">
      <c r="A2707" s="15">
        <v>2022</v>
      </c>
      <c r="B2707" s="16">
        <v>99999</v>
      </c>
      <c r="C2707" s="17" t="s">
        <v>1673</v>
      </c>
      <c r="D2707" s="15" t="s">
        <v>23</v>
      </c>
      <c r="E2707" s="17" t="s">
        <v>24</v>
      </c>
      <c r="F2707" s="15" t="s">
        <v>1674</v>
      </c>
      <c r="G2707" s="17" t="s">
        <v>438</v>
      </c>
      <c r="H2707" s="17" t="s">
        <v>6</v>
      </c>
      <c r="I2707" s="17" t="s">
        <v>655</v>
      </c>
      <c r="J2707" s="18">
        <v>23102.6</v>
      </c>
      <c r="K2707" s="19">
        <v>200190</v>
      </c>
      <c r="L2707" s="19">
        <v>14219</v>
      </c>
      <c r="M2707" s="20">
        <v>4319.6000000000004</v>
      </c>
      <c r="N2707" s="21">
        <v>47000</v>
      </c>
      <c r="O2707" s="21">
        <v>1303</v>
      </c>
      <c r="P2707" s="22">
        <v>2761.4</v>
      </c>
      <c r="Q2707" s="23">
        <v>43594</v>
      </c>
      <c r="R2707" s="23">
        <v>29</v>
      </c>
      <c r="S2707" s="24">
        <v>0</v>
      </c>
      <c r="T2707" s="25">
        <v>0</v>
      </c>
      <c r="U2707" s="25">
        <v>0</v>
      </c>
      <c r="V2707" s="18">
        <v>30183.599999999999</v>
      </c>
      <c r="W2707" s="19">
        <v>290784</v>
      </c>
      <c r="X2707" s="19">
        <v>15551</v>
      </c>
    </row>
    <row r="2708" spans="1:24" x14ac:dyDescent="0.2">
      <c r="A2708" s="15">
        <v>2022</v>
      </c>
      <c r="B2708" s="16">
        <v>99999</v>
      </c>
      <c r="C2708" s="17" t="s">
        <v>1673</v>
      </c>
      <c r="D2708" s="15" t="s">
        <v>23</v>
      </c>
      <c r="E2708" s="17" t="s">
        <v>24</v>
      </c>
      <c r="F2708" s="15" t="s">
        <v>1674</v>
      </c>
      <c r="G2708" s="17" t="s">
        <v>124</v>
      </c>
      <c r="H2708" s="17" t="s">
        <v>6</v>
      </c>
      <c r="I2708" s="17" t="s">
        <v>32</v>
      </c>
      <c r="J2708" s="18">
        <v>10901.2</v>
      </c>
      <c r="K2708" s="19">
        <v>81945</v>
      </c>
      <c r="L2708" s="19">
        <v>-12606</v>
      </c>
      <c r="M2708" s="20">
        <v>5638.4</v>
      </c>
      <c r="N2708" s="21">
        <v>59857</v>
      </c>
      <c r="O2708" s="21">
        <v>743</v>
      </c>
      <c r="P2708" s="22">
        <v>11961</v>
      </c>
      <c r="Q2708" s="23">
        <v>448208</v>
      </c>
      <c r="R2708" s="23">
        <v>1</v>
      </c>
      <c r="S2708" s="24">
        <v>0</v>
      </c>
      <c r="T2708" s="25">
        <v>0</v>
      </c>
      <c r="U2708" s="25">
        <v>0</v>
      </c>
      <c r="V2708" s="18">
        <v>28500.6</v>
      </c>
      <c r="W2708" s="19">
        <v>590010</v>
      </c>
      <c r="X2708" s="19">
        <v>-14818</v>
      </c>
    </row>
    <row r="2709" spans="1:24" x14ac:dyDescent="0.2">
      <c r="A2709" s="15">
        <v>2022</v>
      </c>
      <c r="B2709" s="16">
        <v>99999</v>
      </c>
      <c r="C2709" s="17" t="s">
        <v>1673</v>
      </c>
      <c r="D2709" s="15" t="s">
        <v>23</v>
      </c>
      <c r="E2709" s="17" t="s">
        <v>24</v>
      </c>
      <c r="F2709" s="15" t="s">
        <v>1674</v>
      </c>
      <c r="G2709" s="17" t="s">
        <v>124</v>
      </c>
      <c r="H2709" s="17" t="s">
        <v>6</v>
      </c>
      <c r="I2709" s="17" t="s">
        <v>36</v>
      </c>
      <c r="J2709" s="18">
        <v>263327.5</v>
      </c>
      <c r="K2709" s="19">
        <v>1802296</v>
      </c>
      <c r="L2709" s="19">
        <v>153857</v>
      </c>
      <c r="M2709" s="20">
        <v>98976.8</v>
      </c>
      <c r="N2709" s="21">
        <v>795411</v>
      </c>
      <c r="O2709" s="21">
        <v>16354</v>
      </c>
      <c r="P2709" s="22">
        <v>59207.3</v>
      </c>
      <c r="Q2709" s="23">
        <v>537921</v>
      </c>
      <c r="R2709" s="23">
        <v>653</v>
      </c>
      <c r="S2709" s="24">
        <v>0</v>
      </c>
      <c r="T2709" s="25">
        <v>0</v>
      </c>
      <c r="U2709" s="25">
        <v>0</v>
      </c>
      <c r="V2709" s="18">
        <v>421511.6</v>
      </c>
      <c r="W2709" s="19">
        <v>3135628</v>
      </c>
      <c r="X2709" s="19">
        <v>170864</v>
      </c>
    </row>
    <row r="2710" spans="1:24" x14ac:dyDescent="0.2">
      <c r="A2710" s="15">
        <v>2022</v>
      </c>
      <c r="B2710" s="16">
        <v>99999</v>
      </c>
      <c r="C2710" s="17" t="s">
        <v>1673</v>
      </c>
      <c r="D2710" s="15" t="s">
        <v>23</v>
      </c>
      <c r="E2710" s="17" t="s">
        <v>24</v>
      </c>
      <c r="F2710" s="15" t="s">
        <v>1674</v>
      </c>
      <c r="G2710" s="17" t="s">
        <v>72</v>
      </c>
      <c r="H2710" s="17" t="s">
        <v>6</v>
      </c>
      <c r="I2710" s="17" t="s">
        <v>32</v>
      </c>
      <c r="J2710" s="18">
        <v>45213.4</v>
      </c>
      <c r="K2710" s="19">
        <v>358654</v>
      </c>
      <c r="L2710" s="19">
        <v>29917</v>
      </c>
      <c r="M2710" s="20">
        <v>22216</v>
      </c>
      <c r="N2710" s="21">
        <v>203456</v>
      </c>
      <c r="O2710" s="21">
        <v>3781</v>
      </c>
      <c r="P2710" s="22">
        <v>22531.200000000001</v>
      </c>
      <c r="Q2710" s="23">
        <v>196611</v>
      </c>
      <c r="R2710" s="23">
        <v>277</v>
      </c>
      <c r="S2710" s="24">
        <v>0</v>
      </c>
      <c r="T2710" s="25">
        <v>0</v>
      </c>
      <c r="U2710" s="25">
        <v>0</v>
      </c>
      <c r="V2710" s="18">
        <v>89960.6</v>
      </c>
      <c r="W2710" s="19">
        <v>758721</v>
      </c>
      <c r="X2710" s="19">
        <v>33975</v>
      </c>
    </row>
    <row r="2711" spans="1:24" x14ac:dyDescent="0.2">
      <c r="A2711" s="15">
        <v>2022</v>
      </c>
      <c r="B2711" s="16">
        <v>99999</v>
      </c>
      <c r="C2711" s="17" t="s">
        <v>1673</v>
      </c>
      <c r="D2711" s="15" t="s">
        <v>23</v>
      </c>
      <c r="E2711" s="17" t="s">
        <v>24</v>
      </c>
      <c r="F2711" s="15" t="s">
        <v>1674</v>
      </c>
      <c r="G2711" s="17" t="s">
        <v>72</v>
      </c>
      <c r="H2711" s="17" t="s">
        <v>6</v>
      </c>
      <c r="I2711" s="17" t="s">
        <v>36</v>
      </c>
      <c r="J2711" s="18">
        <v>201002.9</v>
      </c>
      <c r="K2711" s="19">
        <v>1565266</v>
      </c>
      <c r="L2711" s="19">
        <v>126533</v>
      </c>
      <c r="M2711" s="20">
        <v>75333.7</v>
      </c>
      <c r="N2711" s="21">
        <v>650630</v>
      </c>
      <c r="O2711" s="21">
        <v>15842</v>
      </c>
      <c r="P2711" s="22">
        <v>110717.1</v>
      </c>
      <c r="Q2711" s="23">
        <v>1085337</v>
      </c>
      <c r="R2711" s="23">
        <v>1576</v>
      </c>
      <c r="S2711" s="24">
        <v>0</v>
      </c>
      <c r="T2711" s="25">
        <v>0</v>
      </c>
      <c r="U2711" s="25">
        <v>0</v>
      </c>
      <c r="V2711" s="18">
        <v>387053.7</v>
      </c>
      <c r="W2711" s="19">
        <v>3301233</v>
      </c>
      <c r="X2711" s="19">
        <v>143951</v>
      </c>
    </row>
    <row r="2712" spans="1:24" x14ac:dyDescent="0.2">
      <c r="A2712" s="15">
        <v>2022</v>
      </c>
      <c r="B2712" s="16">
        <v>99999</v>
      </c>
      <c r="C2712" s="17" t="s">
        <v>1673</v>
      </c>
      <c r="D2712" s="15" t="s">
        <v>23</v>
      </c>
      <c r="E2712" s="17" t="s">
        <v>24</v>
      </c>
      <c r="F2712" s="15" t="s">
        <v>1674</v>
      </c>
      <c r="G2712" s="17" t="s">
        <v>76</v>
      </c>
      <c r="H2712" s="17" t="s">
        <v>6</v>
      </c>
      <c r="I2712" s="17" t="s">
        <v>36</v>
      </c>
      <c r="J2712" s="18">
        <v>232</v>
      </c>
      <c r="K2712" s="19">
        <v>1643</v>
      </c>
      <c r="L2712" s="19">
        <v>159</v>
      </c>
      <c r="M2712" s="20">
        <v>0</v>
      </c>
      <c r="N2712" s="21">
        <v>0</v>
      </c>
      <c r="O2712" s="21">
        <v>0</v>
      </c>
      <c r="P2712" s="22">
        <v>0</v>
      </c>
      <c r="Q2712" s="23">
        <v>0</v>
      </c>
      <c r="R2712" s="23">
        <v>0</v>
      </c>
      <c r="S2712" s="24">
        <v>0</v>
      </c>
      <c r="T2712" s="25">
        <v>0</v>
      </c>
      <c r="U2712" s="25">
        <v>0</v>
      </c>
      <c r="V2712" s="18">
        <v>232</v>
      </c>
      <c r="W2712" s="19">
        <v>1643</v>
      </c>
      <c r="X2712" s="19">
        <v>159</v>
      </c>
    </row>
    <row r="2713" spans="1:24" x14ac:dyDescent="0.2">
      <c r="A2713" s="15">
        <v>2022</v>
      </c>
      <c r="B2713" s="16">
        <v>99999</v>
      </c>
      <c r="C2713" s="17" t="s">
        <v>1673</v>
      </c>
      <c r="D2713" s="15" t="s">
        <v>23</v>
      </c>
      <c r="E2713" s="17" t="s">
        <v>24</v>
      </c>
      <c r="F2713" s="15" t="s">
        <v>1674</v>
      </c>
      <c r="G2713" s="17" t="s">
        <v>76</v>
      </c>
      <c r="H2713" s="17" t="s">
        <v>6</v>
      </c>
      <c r="I2713" s="17" t="s">
        <v>77</v>
      </c>
      <c r="J2713" s="18">
        <v>312711.8</v>
      </c>
      <c r="K2713" s="19">
        <v>2104774</v>
      </c>
      <c r="L2713" s="19">
        <v>199070</v>
      </c>
      <c r="M2713" s="20">
        <v>194863.7</v>
      </c>
      <c r="N2713" s="21">
        <v>1522830</v>
      </c>
      <c r="O2713" s="21">
        <v>41605</v>
      </c>
      <c r="P2713" s="22">
        <v>71539.7</v>
      </c>
      <c r="Q2713" s="23">
        <v>640176</v>
      </c>
      <c r="R2713" s="23">
        <v>3930</v>
      </c>
      <c r="S2713" s="24">
        <v>0</v>
      </c>
      <c r="T2713" s="25">
        <v>0</v>
      </c>
      <c r="U2713" s="25">
        <v>0</v>
      </c>
      <c r="V2713" s="18">
        <v>579115.19999999995</v>
      </c>
      <c r="W2713" s="19">
        <v>4267780</v>
      </c>
      <c r="X2713" s="19">
        <v>244605</v>
      </c>
    </row>
    <row r="2714" spans="1:24" x14ac:dyDescent="0.2">
      <c r="A2714" s="15">
        <v>2022</v>
      </c>
      <c r="B2714" s="16">
        <v>99999</v>
      </c>
      <c r="C2714" s="17" t="s">
        <v>1673</v>
      </c>
      <c r="D2714" s="15" t="s">
        <v>23</v>
      </c>
      <c r="E2714" s="17" t="s">
        <v>24</v>
      </c>
      <c r="F2714" s="15" t="s">
        <v>1674</v>
      </c>
      <c r="G2714" s="17" t="s">
        <v>104</v>
      </c>
      <c r="H2714" s="17" t="s">
        <v>6</v>
      </c>
      <c r="I2714" s="17" t="s">
        <v>105</v>
      </c>
      <c r="J2714" s="18">
        <v>25094.400000000001</v>
      </c>
      <c r="K2714" s="19">
        <v>246714</v>
      </c>
      <c r="L2714" s="19">
        <v>20893</v>
      </c>
      <c r="M2714" s="20">
        <v>10794.3</v>
      </c>
      <c r="N2714" s="21">
        <v>104264</v>
      </c>
      <c r="O2714" s="21">
        <v>4002</v>
      </c>
      <c r="P2714" s="22">
        <v>19470.599999999999</v>
      </c>
      <c r="Q2714" s="23">
        <v>193250</v>
      </c>
      <c r="R2714" s="23">
        <v>327</v>
      </c>
      <c r="S2714" s="24">
        <v>0</v>
      </c>
      <c r="T2714" s="25">
        <v>0</v>
      </c>
      <c r="U2714" s="25">
        <v>0</v>
      </c>
      <c r="V2714" s="18">
        <v>55359.3</v>
      </c>
      <c r="W2714" s="19">
        <v>544228</v>
      </c>
      <c r="X2714" s="19">
        <v>25222</v>
      </c>
    </row>
    <row r="2715" spans="1:24" x14ac:dyDescent="0.2">
      <c r="A2715" s="15">
        <v>2022</v>
      </c>
      <c r="B2715" s="16">
        <v>99999</v>
      </c>
      <c r="C2715" s="17" t="s">
        <v>1673</v>
      </c>
      <c r="D2715" s="15" t="s">
        <v>23</v>
      </c>
      <c r="E2715" s="17" t="s">
        <v>24</v>
      </c>
      <c r="F2715" s="15" t="s">
        <v>1674</v>
      </c>
      <c r="G2715" s="17" t="s">
        <v>104</v>
      </c>
      <c r="H2715" s="17" t="s">
        <v>6</v>
      </c>
      <c r="I2715" s="17" t="s">
        <v>32</v>
      </c>
      <c r="J2715" s="18">
        <v>7251.7</v>
      </c>
      <c r="K2715" s="19">
        <v>52575</v>
      </c>
      <c r="L2715" s="19">
        <v>4522</v>
      </c>
      <c r="M2715" s="20">
        <v>3408.9</v>
      </c>
      <c r="N2715" s="21">
        <v>23250</v>
      </c>
      <c r="O2715" s="21">
        <v>847</v>
      </c>
      <c r="P2715" s="22">
        <v>3261.9</v>
      </c>
      <c r="Q2715" s="23">
        <v>29620</v>
      </c>
      <c r="R2715" s="23">
        <v>31</v>
      </c>
      <c r="S2715" s="24">
        <v>0</v>
      </c>
      <c r="T2715" s="25">
        <v>0</v>
      </c>
      <c r="U2715" s="25">
        <v>0</v>
      </c>
      <c r="V2715" s="18">
        <v>13922.5</v>
      </c>
      <c r="W2715" s="19">
        <v>105445</v>
      </c>
      <c r="X2715" s="19">
        <v>5400</v>
      </c>
    </row>
    <row r="2716" spans="1:24" x14ac:dyDescent="0.2">
      <c r="A2716" s="15">
        <v>2022</v>
      </c>
      <c r="B2716" s="16">
        <v>99999</v>
      </c>
      <c r="C2716" s="17" t="s">
        <v>1673</v>
      </c>
      <c r="D2716" s="15" t="s">
        <v>23</v>
      </c>
      <c r="E2716" s="17" t="s">
        <v>24</v>
      </c>
      <c r="F2716" s="15" t="s">
        <v>1674</v>
      </c>
      <c r="G2716" s="17" t="s">
        <v>104</v>
      </c>
      <c r="H2716" s="17" t="s">
        <v>6</v>
      </c>
      <c r="I2716" s="17" t="s">
        <v>28</v>
      </c>
      <c r="J2716" s="18">
        <v>0</v>
      </c>
      <c r="K2716" s="19">
        <v>0</v>
      </c>
      <c r="L2716" s="19">
        <v>0</v>
      </c>
      <c r="M2716" s="20">
        <v>0</v>
      </c>
      <c r="N2716" s="21">
        <v>0</v>
      </c>
      <c r="O2716" s="21">
        <v>0</v>
      </c>
      <c r="P2716" s="22">
        <v>9495</v>
      </c>
      <c r="Q2716" s="23">
        <v>127557</v>
      </c>
      <c r="R2716" s="23">
        <v>3</v>
      </c>
      <c r="S2716" s="24">
        <v>0</v>
      </c>
      <c r="T2716" s="25">
        <v>0</v>
      </c>
      <c r="U2716" s="25">
        <v>0</v>
      </c>
      <c r="V2716" s="18">
        <v>9495</v>
      </c>
      <c r="W2716" s="19">
        <v>127557</v>
      </c>
      <c r="X2716" s="19">
        <v>3</v>
      </c>
    </row>
    <row r="2717" spans="1:24" x14ac:dyDescent="0.2">
      <c r="A2717" s="15">
        <v>2022</v>
      </c>
      <c r="B2717" s="16">
        <v>99999</v>
      </c>
      <c r="C2717" s="17" t="s">
        <v>1673</v>
      </c>
      <c r="D2717" s="15" t="s">
        <v>23</v>
      </c>
      <c r="E2717" s="17" t="s">
        <v>24</v>
      </c>
      <c r="F2717" s="15" t="s">
        <v>1674</v>
      </c>
      <c r="G2717" s="17" t="s">
        <v>80</v>
      </c>
      <c r="H2717" s="17" t="s">
        <v>6</v>
      </c>
      <c r="I2717" s="17" t="s">
        <v>36</v>
      </c>
      <c r="J2717" s="18">
        <v>60726.7</v>
      </c>
      <c r="K2717" s="19">
        <v>499087</v>
      </c>
      <c r="L2717" s="19">
        <v>37311</v>
      </c>
      <c r="M2717" s="20">
        <v>42413.8</v>
      </c>
      <c r="N2717" s="21">
        <v>340641</v>
      </c>
      <c r="O2717" s="21">
        <v>7254</v>
      </c>
      <c r="P2717" s="22">
        <v>16281.2</v>
      </c>
      <c r="Q2717" s="23">
        <v>134222</v>
      </c>
      <c r="R2717" s="23">
        <v>231</v>
      </c>
      <c r="S2717" s="24">
        <v>0</v>
      </c>
      <c r="T2717" s="25">
        <v>0</v>
      </c>
      <c r="U2717" s="25">
        <v>0</v>
      </c>
      <c r="V2717" s="18">
        <v>119421.7</v>
      </c>
      <c r="W2717" s="19">
        <v>973950</v>
      </c>
      <c r="X2717" s="19">
        <v>44796</v>
      </c>
    </row>
    <row r="2718" spans="1:24" x14ac:dyDescent="0.2">
      <c r="A2718" s="15">
        <v>2022</v>
      </c>
      <c r="B2718" s="16">
        <v>99999</v>
      </c>
      <c r="C2718" s="17" t="s">
        <v>1673</v>
      </c>
      <c r="D2718" s="15" t="s">
        <v>23</v>
      </c>
      <c r="E2718" s="17" t="s">
        <v>24</v>
      </c>
      <c r="F2718" s="15" t="s">
        <v>1674</v>
      </c>
      <c r="G2718" s="17" t="s">
        <v>80</v>
      </c>
      <c r="H2718" s="17" t="s">
        <v>6</v>
      </c>
      <c r="I2718" s="17" t="s">
        <v>77</v>
      </c>
      <c r="J2718" s="18">
        <v>0</v>
      </c>
      <c r="K2718" s="19">
        <v>0</v>
      </c>
      <c r="L2718" s="19">
        <v>-7</v>
      </c>
      <c r="M2718" s="20">
        <v>0</v>
      </c>
      <c r="N2718" s="21">
        <v>0</v>
      </c>
      <c r="O2718" s="21">
        <v>0</v>
      </c>
      <c r="P2718" s="22">
        <v>0</v>
      </c>
      <c r="Q2718" s="23">
        <v>0</v>
      </c>
      <c r="R2718" s="23">
        <v>0</v>
      </c>
      <c r="S2718" s="24">
        <v>0</v>
      </c>
      <c r="T2718" s="25">
        <v>0</v>
      </c>
      <c r="U2718" s="25">
        <v>0</v>
      </c>
      <c r="V2718" s="18">
        <v>0</v>
      </c>
      <c r="W2718" s="19">
        <v>0</v>
      </c>
      <c r="X2718" s="19">
        <v>-7</v>
      </c>
    </row>
    <row r="2719" spans="1:24" x14ac:dyDescent="0.2">
      <c r="A2719" s="15">
        <v>2022</v>
      </c>
      <c r="B2719" s="16">
        <v>99999</v>
      </c>
      <c r="C2719" s="17" t="s">
        <v>1673</v>
      </c>
      <c r="D2719" s="15" t="s">
        <v>23</v>
      </c>
      <c r="E2719" s="17" t="s">
        <v>24</v>
      </c>
      <c r="F2719" s="15" t="s">
        <v>1674</v>
      </c>
      <c r="G2719" s="17" t="s">
        <v>203</v>
      </c>
      <c r="H2719" s="17" t="s">
        <v>6</v>
      </c>
      <c r="I2719" s="17" t="s">
        <v>136</v>
      </c>
      <c r="J2719" s="18">
        <v>163315.4</v>
      </c>
      <c r="K2719" s="19">
        <v>921544</v>
      </c>
      <c r="L2719" s="19">
        <v>32594</v>
      </c>
      <c r="M2719" s="20">
        <v>127921.4</v>
      </c>
      <c r="N2719" s="21">
        <v>747480</v>
      </c>
      <c r="O2719" s="21">
        <v>14433</v>
      </c>
      <c r="P2719" s="22">
        <v>74786</v>
      </c>
      <c r="Q2719" s="23">
        <v>420692</v>
      </c>
      <c r="R2719" s="23">
        <v>1094</v>
      </c>
      <c r="S2719" s="24">
        <v>0</v>
      </c>
      <c r="T2719" s="25">
        <v>0</v>
      </c>
      <c r="U2719" s="25">
        <v>0</v>
      </c>
      <c r="V2719" s="18">
        <v>366022.8</v>
      </c>
      <c r="W2719" s="19">
        <v>2089716</v>
      </c>
      <c r="X2719" s="19">
        <v>44678</v>
      </c>
    </row>
    <row r="2720" spans="1:24" x14ac:dyDescent="0.2">
      <c r="A2720" s="15">
        <v>2022</v>
      </c>
      <c r="B2720" s="16">
        <v>99999</v>
      </c>
      <c r="C2720" s="17" t="s">
        <v>1673</v>
      </c>
      <c r="D2720" s="15" t="s">
        <v>23</v>
      </c>
      <c r="E2720" s="17" t="s">
        <v>24</v>
      </c>
      <c r="F2720" s="15" t="s">
        <v>1674</v>
      </c>
      <c r="G2720" s="17" t="s">
        <v>203</v>
      </c>
      <c r="H2720" s="17" t="s">
        <v>6</v>
      </c>
      <c r="I2720" s="17" t="s">
        <v>6</v>
      </c>
      <c r="J2720" s="18">
        <v>0</v>
      </c>
      <c r="K2720" s="19">
        <v>0</v>
      </c>
      <c r="L2720" s="19">
        <v>0</v>
      </c>
      <c r="M2720" s="20">
        <v>548</v>
      </c>
      <c r="N2720" s="21">
        <v>5476</v>
      </c>
      <c r="O2720" s="21">
        <v>1</v>
      </c>
      <c r="P2720" s="22">
        <v>0</v>
      </c>
      <c r="Q2720" s="23">
        <v>0</v>
      </c>
      <c r="R2720" s="23">
        <v>0</v>
      </c>
      <c r="S2720" s="24">
        <v>0</v>
      </c>
      <c r="T2720" s="25">
        <v>0</v>
      </c>
      <c r="U2720" s="25">
        <v>0</v>
      </c>
      <c r="V2720" s="18">
        <v>548</v>
      </c>
      <c r="W2720" s="19">
        <v>5476</v>
      </c>
      <c r="X2720" s="19">
        <v>1</v>
      </c>
    </row>
    <row r="2721" spans="1:24" x14ac:dyDescent="0.2">
      <c r="A2721" s="15">
        <v>2022</v>
      </c>
      <c r="B2721" s="16">
        <v>99999</v>
      </c>
      <c r="C2721" s="17" t="s">
        <v>1673</v>
      </c>
      <c r="D2721" s="15" t="s">
        <v>23</v>
      </c>
      <c r="E2721" s="17" t="s">
        <v>24</v>
      </c>
      <c r="F2721" s="15" t="s">
        <v>1674</v>
      </c>
      <c r="G2721" s="17" t="s">
        <v>30</v>
      </c>
      <c r="H2721" s="17" t="s">
        <v>6</v>
      </c>
      <c r="I2721" s="17" t="s">
        <v>6</v>
      </c>
      <c r="J2721" s="18">
        <v>0</v>
      </c>
      <c r="K2721" s="19">
        <v>0</v>
      </c>
      <c r="L2721" s="19">
        <v>0</v>
      </c>
      <c r="M2721" s="20">
        <v>291</v>
      </c>
      <c r="N2721" s="21">
        <v>4962</v>
      </c>
      <c r="O2721" s="21">
        <v>2</v>
      </c>
      <c r="P2721" s="22">
        <v>0</v>
      </c>
      <c r="Q2721" s="23">
        <v>0</v>
      </c>
      <c r="R2721" s="23">
        <v>0</v>
      </c>
      <c r="S2721" s="24">
        <v>0</v>
      </c>
      <c r="T2721" s="25">
        <v>0</v>
      </c>
      <c r="U2721" s="25">
        <v>0</v>
      </c>
      <c r="V2721" s="18">
        <v>291</v>
      </c>
      <c r="W2721" s="19">
        <v>4962</v>
      </c>
      <c r="X2721" s="19">
        <v>2</v>
      </c>
    </row>
    <row r="2722" spans="1:24" x14ac:dyDescent="0.2">
      <c r="A2722" s="15">
        <v>2022</v>
      </c>
      <c r="B2722" s="16">
        <v>99999</v>
      </c>
      <c r="C2722" s="17" t="s">
        <v>1673</v>
      </c>
      <c r="D2722" s="15" t="s">
        <v>23</v>
      </c>
      <c r="E2722" s="17" t="s">
        <v>24</v>
      </c>
      <c r="F2722" s="15" t="s">
        <v>1674</v>
      </c>
      <c r="G2722" s="17" t="s">
        <v>30</v>
      </c>
      <c r="H2722" s="17" t="s">
        <v>6</v>
      </c>
      <c r="I2722" s="17" t="s">
        <v>32</v>
      </c>
      <c r="J2722" s="18">
        <v>7357</v>
      </c>
      <c r="K2722" s="19">
        <v>74045</v>
      </c>
      <c r="L2722" s="19">
        <v>-50699</v>
      </c>
      <c r="M2722" s="20">
        <v>12215</v>
      </c>
      <c r="N2722" s="21">
        <v>151375</v>
      </c>
      <c r="O2722" s="21">
        <v>1471</v>
      </c>
      <c r="P2722" s="22">
        <v>4740.3</v>
      </c>
      <c r="Q2722" s="23">
        <v>47618</v>
      </c>
      <c r="R2722" s="23">
        <v>153</v>
      </c>
      <c r="S2722" s="24">
        <v>0</v>
      </c>
      <c r="T2722" s="25">
        <v>0</v>
      </c>
      <c r="U2722" s="25">
        <v>0</v>
      </c>
      <c r="V2722" s="18">
        <v>24312.3</v>
      </c>
      <c r="W2722" s="19">
        <v>273038</v>
      </c>
      <c r="X2722" s="19">
        <v>-48943</v>
      </c>
    </row>
    <row r="2723" spans="1:24" x14ac:dyDescent="0.2">
      <c r="A2723" s="15">
        <v>2022</v>
      </c>
      <c r="B2723" s="16">
        <v>99999</v>
      </c>
      <c r="C2723" s="17" t="s">
        <v>1673</v>
      </c>
      <c r="D2723" s="15" t="s">
        <v>23</v>
      </c>
      <c r="E2723" s="17" t="s">
        <v>24</v>
      </c>
      <c r="F2723" s="15" t="s">
        <v>1674</v>
      </c>
      <c r="G2723" s="17" t="s">
        <v>134</v>
      </c>
      <c r="H2723" s="17" t="s">
        <v>6</v>
      </c>
      <c r="I2723" s="17" t="s">
        <v>61</v>
      </c>
      <c r="J2723" s="18">
        <v>99</v>
      </c>
      <c r="K2723" s="19">
        <v>193</v>
      </c>
      <c r="L2723" s="19">
        <v>135</v>
      </c>
      <c r="M2723" s="20">
        <v>0</v>
      </c>
      <c r="N2723" s="21">
        <v>0</v>
      </c>
      <c r="O2723" s="21">
        <v>0</v>
      </c>
      <c r="P2723" s="22">
        <v>0</v>
      </c>
      <c r="Q2723" s="23">
        <v>0</v>
      </c>
      <c r="R2723" s="23">
        <v>0</v>
      </c>
      <c r="S2723" s="24">
        <v>0</v>
      </c>
      <c r="T2723" s="25">
        <v>0</v>
      </c>
      <c r="U2723" s="25">
        <v>0</v>
      </c>
      <c r="V2723" s="18">
        <v>99</v>
      </c>
      <c r="W2723" s="19">
        <v>193</v>
      </c>
      <c r="X2723" s="19">
        <v>135</v>
      </c>
    </row>
    <row r="2724" spans="1:24" x14ac:dyDescent="0.2">
      <c r="A2724" s="15">
        <v>2022</v>
      </c>
      <c r="B2724" s="16">
        <v>99999</v>
      </c>
      <c r="C2724" s="17" t="s">
        <v>1673</v>
      </c>
      <c r="D2724" s="15" t="s">
        <v>23</v>
      </c>
      <c r="E2724" s="17" t="s">
        <v>24</v>
      </c>
      <c r="F2724" s="15" t="s">
        <v>1674</v>
      </c>
      <c r="G2724" s="17" t="s">
        <v>134</v>
      </c>
      <c r="H2724" s="17" t="s">
        <v>6</v>
      </c>
      <c r="I2724" s="17" t="s">
        <v>135</v>
      </c>
      <c r="J2724" s="18">
        <v>976.7</v>
      </c>
      <c r="K2724" s="19">
        <v>8408</v>
      </c>
      <c r="L2724" s="19">
        <v>1166</v>
      </c>
      <c r="M2724" s="20">
        <v>235.2</v>
      </c>
      <c r="N2724" s="21">
        <v>2020</v>
      </c>
      <c r="O2724" s="21">
        <v>256</v>
      </c>
      <c r="P2724" s="22">
        <v>5989.1</v>
      </c>
      <c r="Q2724" s="23">
        <v>105346</v>
      </c>
      <c r="R2724" s="23">
        <v>23</v>
      </c>
      <c r="S2724" s="24">
        <v>0</v>
      </c>
      <c r="T2724" s="25">
        <v>0</v>
      </c>
      <c r="U2724" s="25">
        <v>0</v>
      </c>
      <c r="V2724" s="18">
        <v>7201</v>
      </c>
      <c r="W2724" s="19">
        <v>115774</v>
      </c>
      <c r="X2724" s="19">
        <v>1445</v>
      </c>
    </row>
    <row r="2725" spans="1:24" x14ac:dyDescent="0.2">
      <c r="A2725" s="15">
        <v>2022</v>
      </c>
      <c r="B2725" s="16">
        <v>99999</v>
      </c>
      <c r="C2725" s="17" t="s">
        <v>1673</v>
      </c>
      <c r="D2725" s="15" t="s">
        <v>23</v>
      </c>
      <c r="E2725" s="17" t="s">
        <v>24</v>
      </c>
      <c r="F2725" s="15" t="s">
        <v>1674</v>
      </c>
      <c r="G2725" s="17" t="s">
        <v>134</v>
      </c>
      <c r="H2725" s="17" t="s">
        <v>6</v>
      </c>
      <c r="I2725" s="17" t="s">
        <v>136</v>
      </c>
      <c r="J2725" s="18">
        <v>9809.2999999999993</v>
      </c>
      <c r="K2725" s="19">
        <v>71395</v>
      </c>
      <c r="L2725" s="19">
        <v>8171</v>
      </c>
      <c r="M2725" s="20">
        <v>5700</v>
      </c>
      <c r="N2725" s="21">
        <v>46983</v>
      </c>
      <c r="O2725" s="21">
        <v>1389</v>
      </c>
      <c r="P2725" s="22">
        <v>1629.7</v>
      </c>
      <c r="Q2725" s="23">
        <v>9349</v>
      </c>
      <c r="R2725" s="23">
        <v>5</v>
      </c>
      <c r="S2725" s="24">
        <v>0</v>
      </c>
      <c r="T2725" s="25">
        <v>0</v>
      </c>
      <c r="U2725" s="25">
        <v>0</v>
      </c>
      <c r="V2725" s="18">
        <v>17139</v>
      </c>
      <c r="W2725" s="19">
        <v>127727</v>
      </c>
      <c r="X2725" s="19">
        <v>9565</v>
      </c>
    </row>
    <row r="2726" spans="1:24" x14ac:dyDescent="0.2">
      <c r="A2726" s="15">
        <v>2022</v>
      </c>
      <c r="B2726" s="16">
        <v>99999</v>
      </c>
      <c r="C2726" s="17" t="s">
        <v>1673</v>
      </c>
      <c r="D2726" s="15" t="s">
        <v>23</v>
      </c>
      <c r="E2726" s="17" t="s">
        <v>24</v>
      </c>
      <c r="F2726" s="15" t="s">
        <v>1674</v>
      </c>
      <c r="G2726" s="17" t="s">
        <v>82</v>
      </c>
      <c r="H2726" s="17" t="s">
        <v>6</v>
      </c>
      <c r="I2726" s="17" t="s">
        <v>32</v>
      </c>
      <c r="J2726" s="18">
        <v>19374.400000000001</v>
      </c>
      <c r="K2726" s="19">
        <v>129368</v>
      </c>
      <c r="L2726" s="19">
        <v>17492</v>
      </c>
      <c r="M2726" s="20">
        <v>16957.3</v>
      </c>
      <c r="N2726" s="21">
        <v>135541</v>
      </c>
      <c r="O2726" s="21">
        <v>3080</v>
      </c>
      <c r="P2726" s="22">
        <v>9954.2999999999993</v>
      </c>
      <c r="Q2726" s="23">
        <v>98233</v>
      </c>
      <c r="R2726" s="23">
        <v>85</v>
      </c>
      <c r="S2726" s="24">
        <v>0</v>
      </c>
      <c r="T2726" s="25">
        <v>0</v>
      </c>
      <c r="U2726" s="25">
        <v>0</v>
      </c>
      <c r="V2726" s="18">
        <v>46286</v>
      </c>
      <c r="W2726" s="19">
        <v>363142</v>
      </c>
      <c r="X2726" s="19">
        <v>20657</v>
      </c>
    </row>
    <row r="2727" spans="1:24" x14ac:dyDescent="0.2">
      <c r="A2727" s="15">
        <v>2022</v>
      </c>
      <c r="B2727" s="16">
        <v>99999</v>
      </c>
      <c r="C2727" s="17" t="s">
        <v>1673</v>
      </c>
      <c r="D2727" s="15" t="s">
        <v>23</v>
      </c>
      <c r="E2727" s="17" t="s">
        <v>24</v>
      </c>
      <c r="F2727" s="15" t="s">
        <v>1674</v>
      </c>
      <c r="G2727" s="17" t="s">
        <v>82</v>
      </c>
      <c r="H2727" s="17" t="s">
        <v>6</v>
      </c>
      <c r="I2727" s="17" t="s">
        <v>36</v>
      </c>
      <c r="J2727" s="18">
        <v>68845.100000000006</v>
      </c>
      <c r="K2727" s="19">
        <v>506610</v>
      </c>
      <c r="L2727" s="19">
        <v>62556</v>
      </c>
      <c r="M2727" s="20">
        <v>54461.5</v>
      </c>
      <c r="N2727" s="21">
        <v>473787</v>
      </c>
      <c r="O2727" s="21">
        <v>10223</v>
      </c>
      <c r="P2727" s="22">
        <v>65488.800000000003</v>
      </c>
      <c r="Q2727" s="23">
        <v>821211</v>
      </c>
      <c r="R2727" s="23">
        <v>227</v>
      </c>
      <c r="S2727" s="24">
        <v>0</v>
      </c>
      <c r="T2727" s="25">
        <v>0</v>
      </c>
      <c r="U2727" s="25">
        <v>0</v>
      </c>
      <c r="V2727" s="18">
        <v>188795.5</v>
      </c>
      <c r="W2727" s="19">
        <v>1801608</v>
      </c>
      <c r="X2727" s="19">
        <v>73006</v>
      </c>
    </row>
    <row r="2728" spans="1:24" x14ac:dyDescent="0.2">
      <c r="A2728" s="15">
        <v>2022</v>
      </c>
      <c r="B2728" s="16">
        <v>99999</v>
      </c>
      <c r="C2728" s="17" t="s">
        <v>1673</v>
      </c>
      <c r="D2728" s="15" t="s">
        <v>23</v>
      </c>
      <c r="E2728" s="17" t="s">
        <v>24</v>
      </c>
      <c r="F2728" s="15" t="s">
        <v>1674</v>
      </c>
      <c r="G2728" s="17" t="s">
        <v>46</v>
      </c>
      <c r="H2728" s="17" t="s">
        <v>6</v>
      </c>
      <c r="I2728" s="17" t="s">
        <v>36</v>
      </c>
      <c r="J2728" s="18">
        <v>367360.9</v>
      </c>
      <c r="K2728" s="19">
        <v>2888638</v>
      </c>
      <c r="L2728" s="19">
        <v>251355</v>
      </c>
      <c r="M2728" s="20">
        <v>225260.2</v>
      </c>
      <c r="N2728" s="21">
        <v>2023299</v>
      </c>
      <c r="O2728" s="21">
        <v>39110</v>
      </c>
      <c r="P2728" s="22">
        <v>180516.2</v>
      </c>
      <c r="Q2728" s="23">
        <v>1979155</v>
      </c>
      <c r="R2728" s="23">
        <v>2147</v>
      </c>
      <c r="S2728" s="24">
        <v>0</v>
      </c>
      <c r="T2728" s="25">
        <v>0</v>
      </c>
      <c r="U2728" s="25">
        <v>0</v>
      </c>
      <c r="V2728" s="18">
        <v>773137.3</v>
      </c>
      <c r="W2728" s="19">
        <v>6891092</v>
      </c>
      <c r="X2728" s="19">
        <v>292612</v>
      </c>
    </row>
    <row r="2729" spans="1:24" x14ac:dyDescent="0.2">
      <c r="A2729" s="15">
        <v>2022</v>
      </c>
      <c r="B2729" s="16">
        <v>99999</v>
      </c>
      <c r="C2729" s="17" t="s">
        <v>1673</v>
      </c>
      <c r="D2729" s="15" t="s">
        <v>23</v>
      </c>
      <c r="E2729" s="17" t="s">
        <v>24</v>
      </c>
      <c r="F2729" s="15" t="s">
        <v>1674</v>
      </c>
      <c r="G2729" s="17" t="s">
        <v>46</v>
      </c>
      <c r="H2729" s="17" t="s">
        <v>6</v>
      </c>
      <c r="I2729" s="17" t="s">
        <v>77</v>
      </c>
      <c r="J2729" s="18">
        <v>17087.2</v>
      </c>
      <c r="K2729" s="19">
        <v>148982</v>
      </c>
      <c r="L2729" s="19">
        <v>7790</v>
      </c>
      <c r="M2729" s="20">
        <v>6501.3</v>
      </c>
      <c r="N2729" s="21">
        <v>63339</v>
      </c>
      <c r="O2729" s="21">
        <v>863</v>
      </c>
      <c r="P2729" s="22">
        <v>3475.4</v>
      </c>
      <c r="Q2729" s="23">
        <v>44509</v>
      </c>
      <c r="R2729" s="23">
        <v>23</v>
      </c>
      <c r="S2729" s="24">
        <v>0</v>
      </c>
      <c r="T2729" s="25">
        <v>0</v>
      </c>
      <c r="U2729" s="25">
        <v>0</v>
      </c>
      <c r="V2729" s="18">
        <v>27063.9</v>
      </c>
      <c r="W2729" s="19">
        <v>256830</v>
      </c>
      <c r="X2729" s="19">
        <v>8676</v>
      </c>
    </row>
    <row r="2730" spans="1:24" x14ac:dyDescent="0.2">
      <c r="A2730" s="15">
        <v>2022</v>
      </c>
      <c r="B2730" s="16">
        <v>99999</v>
      </c>
      <c r="C2730" s="17" t="s">
        <v>1673</v>
      </c>
      <c r="D2730" s="15" t="s">
        <v>23</v>
      </c>
      <c r="E2730" s="17" t="s">
        <v>24</v>
      </c>
      <c r="F2730" s="15" t="s">
        <v>1674</v>
      </c>
      <c r="G2730" s="17" t="s">
        <v>175</v>
      </c>
      <c r="H2730" s="17" t="s">
        <v>6</v>
      </c>
      <c r="I2730" s="17" t="s">
        <v>176</v>
      </c>
      <c r="J2730" s="18">
        <v>208595.6</v>
      </c>
      <c r="K2730" s="19">
        <v>1616349</v>
      </c>
      <c r="L2730" s="19">
        <v>122048</v>
      </c>
      <c r="M2730" s="20">
        <v>84964.5</v>
      </c>
      <c r="N2730" s="21">
        <v>786985</v>
      </c>
      <c r="O2730" s="21">
        <v>18315</v>
      </c>
      <c r="P2730" s="22">
        <v>55699.1</v>
      </c>
      <c r="Q2730" s="23">
        <v>552044</v>
      </c>
      <c r="R2730" s="23">
        <v>2345</v>
      </c>
      <c r="S2730" s="24">
        <v>0</v>
      </c>
      <c r="T2730" s="25">
        <v>0</v>
      </c>
      <c r="U2730" s="25">
        <v>0</v>
      </c>
      <c r="V2730" s="18">
        <v>349259.2</v>
      </c>
      <c r="W2730" s="19">
        <v>2955378</v>
      </c>
      <c r="X2730" s="19">
        <v>142708</v>
      </c>
    </row>
    <row r="2731" spans="1:24" x14ac:dyDescent="0.2">
      <c r="A2731" s="15">
        <v>2022</v>
      </c>
      <c r="B2731" s="16">
        <v>99999</v>
      </c>
      <c r="C2731" s="17" t="s">
        <v>1673</v>
      </c>
      <c r="D2731" s="15" t="s">
        <v>23</v>
      </c>
      <c r="E2731" s="17" t="s">
        <v>24</v>
      </c>
      <c r="F2731" s="15" t="s">
        <v>1674</v>
      </c>
      <c r="G2731" s="17" t="s">
        <v>175</v>
      </c>
      <c r="H2731" s="17" t="s">
        <v>6</v>
      </c>
      <c r="I2731" s="17" t="s">
        <v>930</v>
      </c>
      <c r="J2731" s="18">
        <v>1674.2</v>
      </c>
      <c r="K2731" s="19">
        <v>14799</v>
      </c>
      <c r="L2731" s="19">
        <v>1474</v>
      </c>
      <c r="M2731" s="20">
        <v>2426.6</v>
      </c>
      <c r="N2731" s="21">
        <v>21209</v>
      </c>
      <c r="O2731" s="21">
        <v>401</v>
      </c>
      <c r="P2731" s="22">
        <v>0</v>
      </c>
      <c r="Q2731" s="23">
        <v>0</v>
      </c>
      <c r="R2731" s="23">
        <v>0</v>
      </c>
      <c r="S2731" s="24">
        <v>0</v>
      </c>
      <c r="T2731" s="25">
        <v>0</v>
      </c>
      <c r="U2731" s="25">
        <v>0</v>
      </c>
      <c r="V2731" s="18">
        <v>4100.8</v>
      </c>
      <c r="W2731" s="19">
        <v>36008</v>
      </c>
      <c r="X2731" s="19">
        <v>1875</v>
      </c>
    </row>
    <row r="2732" spans="1:24" x14ac:dyDescent="0.2">
      <c r="A2732" s="15">
        <v>2022</v>
      </c>
      <c r="B2732" s="16">
        <v>99999</v>
      </c>
      <c r="C2732" s="17" t="s">
        <v>1673</v>
      </c>
      <c r="D2732" s="15" t="s">
        <v>23</v>
      </c>
      <c r="E2732" s="17" t="s">
        <v>24</v>
      </c>
      <c r="F2732" s="15" t="s">
        <v>1674</v>
      </c>
      <c r="G2732" s="17" t="s">
        <v>175</v>
      </c>
      <c r="H2732" s="17" t="s">
        <v>6</v>
      </c>
      <c r="I2732" s="17" t="s">
        <v>36</v>
      </c>
      <c r="J2732" s="18">
        <v>21662.799999999999</v>
      </c>
      <c r="K2732" s="19">
        <v>187789</v>
      </c>
      <c r="L2732" s="19">
        <v>15705</v>
      </c>
      <c r="M2732" s="20">
        <v>11611.6</v>
      </c>
      <c r="N2732" s="21">
        <v>107199</v>
      </c>
      <c r="O2732" s="21">
        <v>2491</v>
      </c>
      <c r="P2732" s="22">
        <v>6150.3</v>
      </c>
      <c r="Q2732" s="23">
        <v>63514</v>
      </c>
      <c r="R2732" s="23">
        <v>123</v>
      </c>
      <c r="S2732" s="24">
        <v>0</v>
      </c>
      <c r="T2732" s="25">
        <v>0</v>
      </c>
      <c r="U2732" s="25">
        <v>0</v>
      </c>
      <c r="V2732" s="18">
        <v>39424.699999999997</v>
      </c>
      <c r="W2732" s="19">
        <v>358502</v>
      </c>
      <c r="X2732" s="19">
        <v>18319</v>
      </c>
    </row>
    <row r="2733" spans="1:24" x14ac:dyDescent="0.2">
      <c r="A2733" s="15">
        <v>2022</v>
      </c>
      <c r="B2733" s="16">
        <v>99999</v>
      </c>
      <c r="C2733" s="17" t="s">
        <v>1673</v>
      </c>
      <c r="D2733" s="15" t="s">
        <v>23</v>
      </c>
      <c r="E2733" s="17" t="s">
        <v>24</v>
      </c>
      <c r="F2733" s="15" t="s">
        <v>1674</v>
      </c>
      <c r="G2733" s="17" t="s">
        <v>175</v>
      </c>
      <c r="H2733" s="17" t="s">
        <v>6</v>
      </c>
      <c r="I2733" s="17" t="s">
        <v>77</v>
      </c>
      <c r="J2733" s="18">
        <v>76809.7</v>
      </c>
      <c r="K2733" s="19">
        <v>691961</v>
      </c>
      <c r="L2733" s="19">
        <v>60009</v>
      </c>
      <c r="M2733" s="20">
        <v>50023.3</v>
      </c>
      <c r="N2733" s="21">
        <v>544533</v>
      </c>
      <c r="O2733" s="21">
        <v>10990</v>
      </c>
      <c r="P2733" s="22">
        <v>32030.799999999999</v>
      </c>
      <c r="Q2733" s="23">
        <v>291195</v>
      </c>
      <c r="R2733" s="23">
        <v>886</v>
      </c>
      <c r="S2733" s="24">
        <v>0</v>
      </c>
      <c r="T2733" s="25">
        <v>0</v>
      </c>
      <c r="U2733" s="25">
        <v>0</v>
      </c>
      <c r="V2733" s="18">
        <v>158863.79999999999</v>
      </c>
      <c r="W2733" s="19">
        <v>1527689</v>
      </c>
      <c r="X2733" s="19">
        <v>71885</v>
      </c>
    </row>
    <row r="2734" spans="1:24" x14ac:dyDescent="0.2">
      <c r="A2734" s="15">
        <v>2022</v>
      </c>
      <c r="B2734" s="16">
        <v>99999</v>
      </c>
      <c r="C2734" s="17" t="s">
        <v>1673</v>
      </c>
      <c r="D2734" s="15" t="s">
        <v>23</v>
      </c>
      <c r="E2734" s="17" t="s">
        <v>24</v>
      </c>
      <c r="F2734" s="15" t="s">
        <v>1674</v>
      </c>
      <c r="G2734" s="17" t="s">
        <v>26</v>
      </c>
      <c r="H2734" s="17" t="s">
        <v>6</v>
      </c>
      <c r="I2734" s="17" t="s">
        <v>55</v>
      </c>
      <c r="J2734" s="18">
        <v>2194.3000000000002</v>
      </c>
      <c r="K2734" s="19">
        <v>21139</v>
      </c>
      <c r="L2734" s="19">
        <v>949</v>
      </c>
      <c r="M2734" s="20">
        <v>2674.4</v>
      </c>
      <c r="N2734" s="21">
        <v>25325</v>
      </c>
      <c r="O2734" s="21">
        <v>411</v>
      </c>
      <c r="P2734" s="22">
        <v>53.3</v>
      </c>
      <c r="Q2734" s="23">
        <v>453</v>
      </c>
      <c r="R2734" s="23">
        <v>4</v>
      </c>
      <c r="S2734" s="24">
        <v>0</v>
      </c>
      <c r="T2734" s="25">
        <v>0</v>
      </c>
      <c r="U2734" s="25">
        <v>0</v>
      </c>
      <c r="V2734" s="18">
        <v>4922</v>
      </c>
      <c r="W2734" s="19">
        <v>46917</v>
      </c>
      <c r="X2734" s="19">
        <v>1364</v>
      </c>
    </row>
    <row r="2735" spans="1:24" x14ac:dyDescent="0.2">
      <c r="A2735" s="15">
        <v>2022</v>
      </c>
      <c r="B2735" s="16">
        <v>99999</v>
      </c>
      <c r="C2735" s="17" t="s">
        <v>1673</v>
      </c>
      <c r="D2735" s="15" t="s">
        <v>23</v>
      </c>
      <c r="E2735" s="17" t="s">
        <v>24</v>
      </c>
      <c r="F2735" s="15" t="s">
        <v>1674</v>
      </c>
      <c r="G2735" s="17" t="s">
        <v>26</v>
      </c>
      <c r="H2735" s="17" t="s">
        <v>6</v>
      </c>
      <c r="I2735" s="17" t="s">
        <v>36</v>
      </c>
      <c r="J2735" s="18">
        <v>53091.199999999997</v>
      </c>
      <c r="K2735" s="19">
        <v>446292</v>
      </c>
      <c r="L2735" s="19">
        <v>36263</v>
      </c>
      <c r="M2735" s="20">
        <v>33197.699999999997</v>
      </c>
      <c r="N2735" s="21">
        <v>254342</v>
      </c>
      <c r="O2735" s="21">
        <v>7350</v>
      </c>
      <c r="P2735" s="22">
        <v>18682</v>
      </c>
      <c r="Q2735" s="23">
        <v>147529</v>
      </c>
      <c r="R2735" s="23">
        <v>1827</v>
      </c>
      <c r="S2735" s="24">
        <v>0</v>
      </c>
      <c r="T2735" s="25">
        <v>0</v>
      </c>
      <c r="U2735" s="25">
        <v>0</v>
      </c>
      <c r="V2735" s="18">
        <v>104970.9</v>
      </c>
      <c r="W2735" s="19">
        <v>848163</v>
      </c>
      <c r="X2735" s="19">
        <v>45440</v>
      </c>
    </row>
    <row r="2736" spans="1:24" x14ac:dyDescent="0.2">
      <c r="A2736" s="15">
        <v>2022</v>
      </c>
      <c r="B2736" s="16">
        <v>99999</v>
      </c>
      <c r="C2736" s="17" t="s">
        <v>1673</v>
      </c>
      <c r="D2736" s="15" t="s">
        <v>23</v>
      </c>
      <c r="E2736" s="17" t="s">
        <v>24</v>
      </c>
      <c r="F2736" s="15" t="s">
        <v>1674</v>
      </c>
      <c r="G2736" s="17" t="s">
        <v>439</v>
      </c>
      <c r="H2736" s="17" t="s">
        <v>6</v>
      </c>
      <c r="I2736" s="17" t="s">
        <v>154</v>
      </c>
      <c r="J2736" s="18">
        <v>10743.2</v>
      </c>
      <c r="K2736" s="19">
        <v>109551</v>
      </c>
      <c r="L2736" s="19">
        <v>6522</v>
      </c>
      <c r="M2736" s="20">
        <v>3049.6</v>
      </c>
      <c r="N2736" s="21">
        <v>37436</v>
      </c>
      <c r="O2736" s="21">
        <v>964</v>
      </c>
      <c r="P2736" s="22">
        <v>560.1</v>
      </c>
      <c r="Q2736" s="23">
        <v>6086</v>
      </c>
      <c r="R2736" s="23">
        <v>13</v>
      </c>
      <c r="S2736" s="24">
        <v>0</v>
      </c>
      <c r="T2736" s="25">
        <v>0</v>
      </c>
      <c r="U2736" s="25">
        <v>0</v>
      </c>
      <c r="V2736" s="18">
        <v>14352.9</v>
      </c>
      <c r="W2736" s="19">
        <v>153073</v>
      </c>
      <c r="X2736" s="19">
        <v>7499</v>
      </c>
    </row>
    <row r="2737" spans="1:24" x14ac:dyDescent="0.2">
      <c r="A2737" s="15">
        <v>2022</v>
      </c>
      <c r="B2737" s="16">
        <v>99999</v>
      </c>
      <c r="C2737" s="17" t="s">
        <v>1673</v>
      </c>
      <c r="D2737" s="15" t="s">
        <v>23</v>
      </c>
      <c r="E2737" s="17" t="s">
        <v>24</v>
      </c>
      <c r="F2737" s="15" t="s">
        <v>1674</v>
      </c>
      <c r="G2737" s="17" t="s">
        <v>439</v>
      </c>
      <c r="H2737" s="17" t="s">
        <v>6</v>
      </c>
      <c r="I2737" s="17" t="s">
        <v>794</v>
      </c>
      <c r="J2737" s="18">
        <v>76035.899999999994</v>
      </c>
      <c r="K2737" s="19">
        <v>717529</v>
      </c>
      <c r="L2737" s="19">
        <v>53303</v>
      </c>
      <c r="M2737" s="20">
        <v>23017.599999999999</v>
      </c>
      <c r="N2737" s="21">
        <v>234609</v>
      </c>
      <c r="O2737" s="21">
        <v>6163</v>
      </c>
      <c r="P2737" s="22">
        <v>26131</v>
      </c>
      <c r="Q2737" s="23">
        <v>315166</v>
      </c>
      <c r="R2737" s="23">
        <v>2579</v>
      </c>
      <c r="S2737" s="24">
        <v>0</v>
      </c>
      <c r="T2737" s="25">
        <v>0</v>
      </c>
      <c r="U2737" s="25">
        <v>0</v>
      </c>
      <c r="V2737" s="18">
        <v>125184.5</v>
      </c>
      <c r="W2737" s="19">
        <v>1267304</v>
      </c>
      <c r="X2737" s="19">
        <v>62045</v>
      </c>
    </row>
    <row r="2738" spans="1:24" x14ac:dyDescent="0.2">
      <c r="A2738" s="15">
        <v>2022</v>
      </c>
      <c r="B2738" s="16">
        <v>99999</v>
      </c>
      <c r="C2738" s="17" t="s">
        <v>1673</v>
      </c>
      <c r="D2738" s="15" t="s">
        <v>23</v>
      </c>
      <c r="E2738" s="17" t="s">
        <v>24</v>
      </c>
      <c r="F2738" s="15" t="s">
        <v>1674</v>
      </c>
      <c r="G2738" s="17" t="s">
        <v>439</v>
      </c>
      <c r="H2738" s="17" t="s">
        <v>6</v>
      </c>
      <c r="I2738" s="17" t="s">
        <v>505</v>
      </c>
      <c r="J2738" s="18">
        <v>19653.2</v>
      </c>
      <c r="K2738" s="19">
        <v>144536</v>
      </c>
      <c r="L2738" s="19">
        <v>12541</v>
      </c>
      <c r="M2738" s="20">
        <v>5316.1</v>
      </c>
      <c r="N2738" s="21">
        <v>47886</v>
      </c>
      <c r="O2738" s="21">
        <v>1278</v>
      </c>
      <c r="P2738" s="22">
        <v>9221.1</v>
      </c>
      <c r="Q2738" s="23">
        <v>76133</v>
      </c>
      <c r="R2738" s="23">
        <v>1918</v>
      </c>
      <c r="S2738" s="24">
        <v>0</v>
      </c>
      <c r="T2738" s="25">
        <v>0</v>
      </c>
      <c r="U2738" s="25">
        <v>0</v>
      </c>
      <c r="V2738" s="18">
        <v>34190.400000000001</v>
      </c>
      <c r="W2738" s="19">
        <v>268555</v>
      </c>
      <c r="X2738" s="19">
        <v>15737</v>
      </c>
    </row>
    <row r="2739" spans="1:24" x14ac:dyDescent="0.2">
      <c r="A2739" s="15">
        <v>2022</v>
      </c>
      <c r="B2739" s="16">
        <v>99999</v>
      </c>
      <c r="C2739" s="17" t="s">
        <v>1673</v>
      </c>
      <c r="D2739" s="15" t="s">
        <v>23</v>
      </c>
      <c r="E2739" s="17" t="s">
        <v>24</v>
      </c>
      <c r="F2739" s="15" t="s">
        <v>1674</v>
      </c>
      <c r="G2739" s="17" t="s">
        <v>439</v>
      </c>
      <c r="H2739" s="17" t="s">
        <v>6</v>
      </c>
      <c r="I2739" s="17" t="s">
        <v>210</v>
      </c>
      <c r="J2739" s="18">
        <v>48</v>
      </c>
      <c r="K2739" s="19">
        <v>286</v>
      </c>
      <c r="L2739" s="19">
        <v>37</v>
      </c>
      <c r="M2739" s="20">
        <v>353.3</v>
      </c>
      <c r="N2739" s="21">
        <v>2383</v>
      </c>
      <c r="O2739" s="21">
        <v>33</v>
      </c>
      <c r="P2739" s="22">
        <v>2092.6999999999998</v>
      </c>
      <c r="Q2739" s="23">
        <v>18655</v>
      </c>
      <c r="R2739" s="23">
        <v>1</v>
      </c>
      <c r="S2739" s="24">
        <v>0</v>
      </c>
      <c r="T2739" s="25">
        <v>0</v>
      </c>
      <c r="U2739" s="25">
        <v>0</v>
      </c>
      <c r="V2739" s="18">
        <v>2494</v>
      </c>
      <c r="W2739" s="19">
        <v>21324</v>
      </c>
      <c r="X2739" s="19">
        <v>71</v>
      </c>
    </row>
    <row r="2740" spans="1:24" x14ac:dyDescent="0.2">
      <c r="A2740" s="15">
        <v>2022</v>
      </c>
      <c r="B2740" s="16">
        <v>99999</v>
      </c>
      <c r="C2740" s="17" t="s">
        <v>1673</v>
      </c>
      <c r="D2740" s="15" t="s">
        <v>23</v>
      </c>
      <c r="E2740" s="17" t="s">
        <v>24</v>
      </c>
      <c r="F2740" s="15" t="s">
        <v>1674</v>
      </c>
      <c r="G2740" s="17" t="s">
        <v>439</v>
      </c>
      <c r="H2740" s="17" t="s">
        <v>6</v>
      </c>
      <c r="I2740" s="17" t="s">
        <v>77</v>
      </c>
      <c r="J2740" s="18">
        <v>7680.8</v>
      </c>
      <c r="K2740" s="19">
        <v>70345</v>
      </c>
      <c r="L2740" s="19">
        <v>5045</v>
      </c>
      <c r="M2740" s="20">
        <v>11401.9</v>
      </c>
      <c r="N2740" s="21">
        <v>76389</v>
      </c>
      <c r="O2740" s="21">
        <v>931</v>
      </c>
      <c r="P2740" s="22">
        <v>2953.5</v>
      </c>
      <c r="Q2740" s="23">
        <v>17775</v>
      </c>
      <c r="R2740" s="23">
        <v>2177</v>
      </c>
      <c r="S2740" s="24">
        <v>0</v>
      </c>
      <c r="T2740" s="25">
        <v>0</v>
      </c>
      <c r="U2740" s="25">
        <v>0</v>
      </c>
      <c r="V2740" s="18">
        <v>22036.2</v>
      </c>
      <c r="W2740" s="19">
        <v>164509</v>
      </c>
      <c r="X2740" s="19">
        <v>8153</v>
      </c>
    </row>
    <row r="2741" spans="1:24" x14ac:dyDescent="0.2">
      <c r="A2741" s="15">
        <v>2022</v>
      </c>
      <c r="B2741" s="16">
        <v>99999</v>
      </c>
      <c r="C2741" s="17" t="s">
        <v>1673</v>
      </c>
      <c r="D2741" s="15" t="s">
        <v>23</v>
      </c>
      <c r="E2741" s="17" t="s">
        <v>24</v>
      </c>
      <c r="F2741" s="15" t="s">
        <v>1674</v>
      </c>
      <c r="G2741" s="17" t="s">
        <v>67</v>
      </c>
      <c r="H2741" s="17" t="s">
        <v>6</v>
      </c>
      <c r="I2741" s="17" t="s">
        <v>108</v>
      </c>
      <c r="J2741" s="18">
        <v>122420</v>
      </c>
      <c r="K2741" s="19">
        <v>915987</v>
      </c>
      <c r="L2741" s="19">
        <v>73912</v>
      </c>
      <c r="M2741" s="20">
        <v>83556.2</v>
      </c>
      <c r="N2741" s="21">
        <v>776493</v>
      </c>
      <c r="O2741" s="21">
        <v>12554</v>
      </c>
      <c r="P2741" s="22">
        <v>11420.3</v>
      </c>
      <c r="Q2741" s="23">
        <v>105185</v>
      </c>
      <c r="R2741" s="23">
        <v>64</v>
      </c>
      <c r="S2741" s="24">
        <v>0</v>
      </c>
      <c r="T2741" s="25">
        <v>0</v>
      </c>
      <c r="U2741" s="25">
        <v>0</v>
      </c>
      <c r="V2741" s="18">
        <v>217396.5</v>
      </c>
      <c r="W2741" s="19">
        <v>1797665</v>
      </c>
      <c r="X2741" s="19">
        <v>86530</v>
      </c>
    </row>
    <row r="2742" spans="1:24" x14ac:dyDescent="0.2">
      <c r="A2742" s="15">
        <v>2022</v>
      </c>
      <c r="B2742" s="16">
        <v>99999</v>
      </c>
      <c r="C2742" s="17" t="s">
        <v>1673</v>
      </c>
      <c r="D2742" s="15" t="s">
        <v>23</v>
      </c>
      <c r="E2742" s="17" t="s">
        <v>24</v>
      </c>
      <c r="F2742" s="15" t="s">
        <v>1674</v>
      </c>
      <c r="G2742" s="17" t="s">
        <v>67</v>
      </c>
      <c r="H2742" s="17" t="s">
        <v>6</v>
      </c>
      <c r="I2742" s="17" t="s">
        <v>68</v>
      </c>
      <c r="J2742" s="18">
        <v>59086.9</v>
      </c>
      <c r="K2742" s="19">
        <v>498348</v>
      </c>
      <c r="L2742" s="19">
        <v>45794</v>
      </c>
      <c r="M2742" s="20">
        <v>61160.5</v>
      </c>
      <c r="N2742" s="21">
        <v>611578</v>
      </c>
      <c r="O2742" s="21">
        <v>9240</v>
      </c>
      <c r="P2742" s="22">
        <v>19844.7</v>
      </c>
      <c r="Q2742" s="23">
        <v>214436</v>
      </c>
      <c r="R2742" s="23">
        <v>169</v>
      </c>
      <c r="S2742" s="24">
        <v>0</v>
      </c>
      <c r="T2742" s="25">
        <v>0</v>
      </c>
      <c r="U2742" s="25">
        <v>0</v>
      </c>
      <c r="V2742" s="18">
        <v>140092.1</v>
      </c>
      <c r="W2742" s="19">
        <v>1324362</v>
      </c>
      <c r="X2742" s="19">
        <v>55203</v>
      </c>
    </row>
    <row r="2743" spans="1:24" x14ac:dyDescent="0.2">
      <c r="A2743" s="15">
        <v>2022</v>
      </c>
      <c r="B2743" s="16">
        <v>99999</v>
      </c>
      <c r="C2743" s="17" t="s">
        <v>1673</v>
      </c>
      <c r="D2743" s="15" t="s">
        <v>23</v>
      </c>
      <c r="E2743" s="17" t="s">
        <v>24</v>
      </c>
      <c r="F2743" s="15" t="s">
        <v>1674</v>
      </c>
      <c r="G2743" s="17" t="s">
        <v>67</v>
      </c>
      <c r="H2743" s="17" t="s">
        <v>6</v>
      </c>
      <c r="I2743" s="17" t="s">
        <v>32</v>
      </c>
      <c r="J2743" s="18">
        <v>20817.599999999999</v>
      </c>
      <c r="K2743" s="19">
        <v>137349</v>
      </c>
      <c r="L2743" s="19">
        <v>10523</v>
      </c>
      <c r="M2743" s="20">
        <v>8833.2000000000007</v>
      </c>
      <c r="N2743" s="21">
        <v>70003</v>
      </c>
      <c r="O2743" s="21">
        <v>1847</v>
      </c>
      <c r="P2743" s="22">
        <v>1681.2</v>
      </c>
      <c r="Q2743" s="23">
        <v>17268</v>
      </c>
      <c r="R2743" s="23">
        <v>2</v>
      </c>
      <c r="S2743" s="24">
        <v>0</v>
      </c>
      <c r="T2743" s="25">
        <v>0</v>
      </c>
      <c r="U2743" s="25">
        <v>0</v>
      </c>
      <c r="V2743" s="18">
        <v>31332</v>
      </c>
      <c r="W2743" s="19">
        <v>224620</v>
      </c>
      <c r="X2743" s="19">
        <v>12372</v>
      </c>
    </row>
    <row r="2744" spans="1:24" x14ac:dyDescent="0.2">
      <c r="A2744" s="15">
        <v>2022</v>
      </c>
      <c r="B2744" s="16">
        <v>99999</v>
      </c>
      <c r="C2744" s="17" t="s">
        <v>1673</v>
      </c>
      <c r="D2744" s="15" t="s">
        <v>23</v>
      </c>
      <c r="E2744" s="17" t="s">
        <v>24</v>
      </c>
      <c r="F2744" s="15" t="s">
        <v>1674</v>
      </c>
      <c r="G2744" s="17" t="s">
        <v>145</v>
      </c>
      <c r="H2744" s="17" t="s">
        <v>6</v>
      </c>
      <c r="I2744" s="17" t="s">
        <v>210</v>
      </c>
      <c r="J2744" s="18">
        <v>341</v>
      </c>
      <c r="K2744" s="19">
        <v>2775</v>
      </c>
      <c r="L2744" s="19">
        <v>226</v>
      </c>
      <c r="M2744" s="20">
        <v>155.19999999999999</v>
      </c>
      <c r="N2744" s="21">
        <v>1530</v>
      </c>
      <c r="O2744" s="21">
        <v>28</v>
      </c>
      <c r="P2744" s="22">
        <v>0</v>
      </c>
      <c r="Q2744" s="23">
        <v>0</v>
      </c>
      <c r="R2744" s="23">
        <v>0</v>
      </c>
      <c r="S2744" s="24">
        <v>0</v>
      </c>
      <c r="T2744" s="25">
        <v>0</v>
      </c>
      <c r="U2744" s="25">
        <v>0</v>
      </c>
      <c r="V2744" s="18">
        <v>496.2</v>
      </c>
      <c r="W2744" s="19">
        <v>4305</v>
      </c>
      <c r="X2744" s="19">
        <v>254</v>
      </c>
    </row>
    <row r="2745" spans="1:24" x14ac:dyDescent="0.2">
      <c r="A2745" s="15">
        <v>2022</v>
      </c>
      <c r="B2745" s="16">
        <v>99999</v>
      </c>
      <c r="C2745" s="17" t="s">
        <v>1673</v>
      </c>
      <c r="D2745" s="15" t="s">
        <v>23</v>
      </c>
      <c r="E2745" s="17" t="s">
        <v>24</v>
      </c>
      <c r="F2745" s="15" t="s">
        <v>1674</v>
      </c>
      <c r="G2745" s="17" t="s">
        <v>145</v>
      </c>
      <c r="H2745" s="17" t="s">
        <v>6</v>
      </c>
      <c r="I2745" s="17" t="s">
        <v>36</v>
      </c>
      <c r="J2745" s="18">
        <v>11982.6</v>
      </c>
      <c r="K2745" s="19">
        <v>100995</v>
      </c>
      <c r="L2745" s="19">
        <v>6467</v>
      </c>
      <c r="M2745" s="20">
        <v>4966.1000000000004</v>
      </c>
      <c r="N2745" s="21">
        <v>82685</v>
      </c>
      <c r="O2745" s="21">
        <v>1022</v>
      </c>
      <c r="P2745" s="22">
        <v>2974.5</v>
      </c>
      <c r="Q2745" s="23">
        <v>27913</v>
      </c>
      <c r="R2745" s="23">
        <v>81</v>
      </c>
      <c r="S2745" s="24">
        <v>0</v>
      </c>
      <c r="T2745" s="25">
        <v>0</v>
      </c>
      <c r="U2745" s="25">
        <v>0</v>
      </c>
      <c r="V2745" s="18">
        <v>19923.2</v>
      </c>
      <c r="W2745" s="19">
        <v>211593</v>
      </c>
      <c r="X2745" s="19">
        <v>7570</v>
      </c>
    </row>
    <row r="2746" spans="1:24" x14ac:dyDescent="0.2">
      <c r="A2746" s="15">
        <v>2022</v>
      </c>
      <c r="B2746" s="16">
        <v>99999</v>
      </c>
      <c r="C2746" s="17" t="s">
        <v>1673</v>
      </c>
      <c r="D2746" s="15" t="s">
        <v>23</v>
      </c>
      <c r="E2746" s="17" t="s">
        <v>24</v>
      </c>
      <c r="F2746" s="15" t="s">
        <v>1674</v>
      </c>
      <c r="G2746" s="17" t="s">
        <v>145</v>
      </c>
      <c r="H2746" s="17" t="s">
        <v>6</v>
      </c>
      <c r="I2746" s="17" t="s">
        <v>77</v>
      </c>
      <c r="J2746" s="18">
        <v>26003.200000000001</v>
      </c>
      <c r="K2746" s="19">
        <v>229235</v>
      </c>
      <c r="L2746" s="19">
        <v>16762</v>
      </c>
      <c r="M2746" s="20">
        <v>21900.3</v>
      </c>
      <c r="N2746" s="21">
        <v>196919</v>
      </c>
      <c r="O2746" s="21">
        <v>3205</v>
      </c>
      <c r="P2746" s="22">
        <v>3467.4</v>
      </c>
      <c r="Q2746" s="23">
        <v>29710</v>
      </c>
      <c r="R2746" s="23">
        <v>289</v>
      </c>
      <c r="S2746" s="24">
        <v>0</v>
      </c>
      <c r="T2746" s="25">
        <v>0</v>
      </c>
      <c r="U2746" s="25">
        <v>0</v>
      </c>
      <c r="V2746" s="18">
        <v>51370.9</v>
      </c>
      <c r="W2746" s="19">
        <v>455864</v>
      </c>
      <c r="X2746" s="19">
        <v>20256</v>
      </c>
    </row>
    <row r="2747" spans="1:24" x14ac:dyDescent="0.2">
      <c r="A2747" s="15">
        <v>2022</v>
      </c>
      <c r="B2747" s="16">
        <v>99999</v>
      </c>
      <c r="C2747" s="17" t="s">
        <v>1673</v>
      </c>
      <c r="D2747" s="15" t="s">
        <v>23</v>
      </c>
      <c r="E2747" s="17" t="s">
        <v>24</v>
      </c>
      <c r="F2747" s="15" t="s">
        <v>1674</v>
      </c>
      <c r="G2747" s="17" t="s">
        <v>241</v>
      </c>
      <c r="H2747" s="17" t="s">
        <v>6</v>
      </c>
      <c r="I2747" s="17" t="s">
        <v>210</v>
      </c>
      <c r="J2747" s="18">
        <v>41353.699999999997</v>
      </c>
      <c r="K2747" s="19">
        <v>323032</v>
      </c>
      <c r="L2747" s="19">
        <v>24039</v>
      </c>
      <c r="M2747" s="20">
        <v>18233.599999999999</v>
      </c>
      <c r="N2747" s="21">
        <v>146879</v>
      </c>
      <c r="O2747" s="21">
        <v>6061</v>
      </c>
      <c r="P2747" s="22">
        <v>47626.9</v>
      </c>
      <c r="Q2747" s="23">
        <v>376873</v>
      </c>
      <c r="R2747" s="23">
        <v>4776</v>
      </c>
      <c r="S2747" s="24">
        <v>0</v>
      </c>
      <c r="T2747" s="25">
        <v>0</v>
      </c>
      <c r="U2747" s="25">
        <v>0</v>
      </c>
      <c r="V2747" s="18">
        <v>107214.2</v>
      </c>
      <c r="W2747" s="19">
        <v>846784</v>
      </c>
      <c r="X2747" s="19">
        <v>34876</v>
      </c>
    </row>
    <row r="2748" spans="1:24" x14ac:dyDescent="0.2">
      <c r="A2748" s="15">
        <v>2022</v>
      </c>
      <c r="B2748" s="16">
        <v>99999</v>
      </c>
      <c r="C2748" s="17" t="s">
        <v>1673</v>
      </c>
      <c r="D2748" s="15" t="s">
        <v>23</v>
      </c>
      <c r="E2748" s="17" t="s">
        <v>24</v>
      </c>
      <c r="F2748" s="15" t="s">
        <v>1674</v>
      </c>
      <c r="G2748" s="17" t="s">
        <v>241</v>
      </c>
      <c r="H2748" s="17" t="s">
        <v>6</v>
      </c>
      <c r="I2748" s="17" t="s">
        <v>77</v>
      </c>
      <c r="J2748" s="18">
        <v>212731.9</v>
      </c>
      <c r="K2748" s="19">
        <v>1980359</v>
      </c>
      <c r="L2748" s="19">
        <v>131467</v>
      </c>
      <c r="M2748" s="20">
        <v>123445.1</v>
      </c>
      <c r="N2748" s="21">
        <v>1203428</v>
      </c>
      <c r="O2748" s="21">
        <v>29758</v>
      </c>
      <c r="P2748" s="22">
        <v>155611</v>
      </c>
      <c r="Q2748" s="23">
        <v>1492701</v>
      </c>
      <c r="R2748" s="23">
        <v>22561</v>
      </c>
      <c r="S2748" s="24">
        <v>0</v>
      </c>
      <c r="T2748" s="25">
        <v>0</v>
      </c>
      <c r="U2748" s="25">
        <v>0</v>
      </c>
      <c r="V2748" s="18">
        <v>491788</v>
      </c>
      <c r="W2748" s="19">
        <v>4676488</v>
      </c>
      <c r="X2748" s="19">
        <v>183786</v>
      </c>
    </row>
    <row r="2749" spans="1:24" x14ac:dyDescent="0.2">
      <c r="A2749" s="15">
        <v>2022</v>
      </c>
      <c r="B2749" s="16">
        <v>99999</v>
      </c>
      <c r="C2749" s="17" t="s">
        <v>1673</v>
      </c>
      <c r="D2749" s="15" t="s">
        <v>23</v>
      </c>
      <c r="E2749" s="17" t="s">
        <v>24</v>
      </c>
      <c r="F2749" s="15" t="s">
        <v>1674</v>
      </c>
      <c r="G2749" s="17" t="s">
        <v>511</v>
      </c>
      <c r="H2749" s="17" t="s">
        <v>6</v>
      </c>
      <c r="I2749" s="17" t="s">
        <v>136</v>
      </c>
      <c r="J2749" s="18">
        <v>10596.4</v>
      </c>
      <c r="K2749" s="19">
        <v>77313</v>
      </c>
      <c r="L2749" s="19">
        <v>7984</v>
      </c>
      <c r="M2749" s="20">
        <v>7475.4</v>
      </c>
      <c r="N2749" s="21">
        <v>46149</v>
      </c>
      <c r="O2749" s="21">
        <v>2407</v>
      </c>
      <c r="P2749" s="22">
        <v>10173.9</v>
      </c>
      <c r="Q2749" s="23">
        <v>65385</v>
      </c>
      <c r="R2749" s="23">
        <v>72</v>
      </c>
      <c r="S2749" s="24">
        <v>0</v>
      </c>
      <c r="T2749" s="25">
        <v>0</v>
      </c>
      <c r="U2749" s="25">
        <v>0</v>
      </c>
      <c r="V2749" s="18">
        <v>28245.7</v>
      </c>
      <c r="W2749" s="19">
        <v>188847</v>
      </c>
      <c r="X2749" s="19">
        <v>10172</v>
      </c>
    </row>
    <row r="2750" spans="1:24" x14ac:dyDescent="0.2">
      <c r="A2750" s="15">
        <v>2022</v>
      </c>
      <c r="B2750" s="16">
        <v>99999</v>
      </c>
      <c r="C2750" s="17" t="s">
        <v>1673</v>
      </c>
      <c r="D2750" s="15" t="s">
        <v>23</v>
      </c>
      <c r="E2750" s="17" t="s">
        <v>24</v>
      </c>
      <c r="F2750" s="15" t="s">
        <v>1674</v>
      </c>
      <c r="G2750" s="17" t="s">
        <v>122</v>
      </c>
      <c r="H2750" s="17" t="s">
        <v>6</v>
      </c>
      <c r="I2750" s="17" t="s">
        <v>6</v>
      </c>
      <c r="J2750" s="18">
        <v>0</v>
      </c>
      <c r="K2750" s="19">
        <v>0</v>
      </c>
      <c r="L2750" s="19">
        <v>0</v>
      </c>
      <c r="M2750" s="20">
        <v>37</v>
      </c>
      <c r="N2750" s="21">
        <v>671</v>
      </c>
      <c r="O2750" s="21">
        <v>1</v>
      </c>
      <c r="P2750" s="22">
        <v>0</v>
      </c>
      <c r="Q2750" s="23">
        <v>0</v>
      </c>
      <c r="R2750" s="23">
        <v>0</v>
      </c>
      <c r="S2750" s="24">
        <v>0</v>
      </c>
      <c r="T2750" s="25">
        <v>0</v>
      </c>
      <c r="U2750" s="25">
        <v>0</v>
      </c>
      <c r="V2750" s="18">
        <v>37</v>
      </c>
      <c r="W2750" s="19">
        <v>671</v>
      </c>
      <c r="X2750" s="19">
        <v>1</v>
      </c>
    </row>
    <row r="2751" spans="1:24" x14ac:dyDescent="0.2">
      <c r="A2751" s="15">
        <v>2022</v>
      </c>
      <c r="B2751" s="16">
        <v>99999</v>
      </c>
      <c r="C2751" s="17" t="s">
        <v>1673</v>
      </c>
      <c r="D2751" s="15" t="s">
        <v>23</v>
      </c>
      <c r="E2751" s="17" t="s">
        <v>24</v>
      </c>
      <c r="F2751" s="15" t="s">
        <v>1674</v>
      </c>
      <c r="G2751" s="17" t="s">
        <v>122</v>
      </c>
      <c r="H2751" s="17" t="s">
        <v>6</v>
      </c>
      <c r="I2751" s="17" t="s">
        <v>43</v>
      </c>
      <c r="J2751" s="18">
        <v>0</v>
      </c>
      <c r="K2751" s="19">
        <v>0</v>
      </c>
      <c r="L2751" s="19">
        <v>-352</v>
      </c>
      <c r="M2751" s="20">
        <v>0</v>
      </c>
      <c r="N2751" s="21">
        <v>0</v>
      </c>
      <c r="O2751" s="21">
        <v>0</v>
      </c>
      <c r="P2751" s="22">
        <v>0</v>
      </c>
      <c r="Q2751" s="23">
        <v>0</v>
      </c>
      <c r="R2751" s="23">
        <v>0</v>
      </c>
      <c r="S2751" s="24">
        <v>0</v>
      </c>
      <c r="T2751" s="25">
        <v>0</v>
      </c>
      <c r="U2751" s="25">
        <v>0</v>
      </c>
      <c r="V2751" s="18">
        <v>0</v>
      </c>
      <c r="W2751" s="19">
        <v>0</v>
      </c>
      <c r="X2751" s="19">
        <v>-352</v>
      </c>
    </row>
    <row r="2752" spans="1:24" x14ac:dyDescent="0.2">
      <c r="A2752" s="15">
        <v>2022</v>
      </c>
      <c r="B2752" s="16">
        <v>99999</v>
      </c>
      <c r="C2752" s="17" t="s">
        <v>1673</v>
      </c>
      <c r="D2752" s="15" t="s">
        <v>23</v>
      </c>
      <c r="E2752" s="17" t="s">
        <v>24</v>
      </c>
      <c r="F2752" s="15" t="s">
        <v>1674</v>
      </c>
      <c r="G2752" s="17" t="s">
        <v>122</v>
      </c>
      <c r="H2752" s="17" t="s">
        <v>6</v>
      </c>
      <c r="I2752" s="17" t="s">
        <v>32</v>
      </c>
      <c r="J2752" s="18">
        <v>60802.3</v>
      </c>
      <c r="K2752" s="19">
        <v>423246</v>
      </c>
      <c r="L2752" s="19">
        <v>-40591</v>
      </c>
      <c r="M2752" s="20">
        <v>73608</v>
      </c>
      <c r="N2752" s="21">
        <v>688881</v>
      </c>
      <c r="O2752" s="21">
        <v>4861</v>
      </c>
      <c r="P2752" s="22">
        <v>24211.7</v>
      </c>
      <c r="Q2752" s="23">
        <v>216647</v>
      </c>
      <c r="R2752" s="23">
        <v>44</v>
      </c>
      <c r="S2752" s="24">
        <v>0</v>
      </c>
      <c r="T2752" s="25">
        <v>0</v>
      </c>
      <c r="U2752" s="25">
        <v>0</v>
      </c>
      <c r="V2752" s="18">
        <v>158622</v>
      </c>
      <c r="W2752" s="19">
        <v>1328774</v>
      </c>
      <c r="X2752" s="19">
        <v>-37490</v>
      </c>
    </row>
    <row r="2753" spans="1:24" x14ac:dyDescent="0.2">
      <c r="A2753" s="15">
        <v>2022</v>
      </c>
      <c r="B2753" s="16">
        <v>99999</v>
      </c>
      <c r="C2753" s="17" t="s">
        <v>1673</v>
      </c>
      <c r="D2753" s="15" t="s">
        <v>23</v>
      </c>
      <c r="E2753" s="17" t="s">
        <v>24</v>
      </c>
      <c r="F2753" s="15" t="s">
        <v>1674</v>
      </c>
      <c r="G2753" s="17" t="s">
        <v>258</v>
      </c>
      <c r="H2753" s="17" t="s">
        <v>6</v>
      </c>
      <c r="I2753" s="17" t="s">
        <v>418</v>
      </c>
      <c r="J2753" s="18">
        <v>0</v>
      </c>
      <c r="K2753" s="19">
        <v>0</v>
      </c>
      <c r="L2753" s="19">
        <v>-20</v>
      </c>
      <c r="M2753" s="20">
        <v>0</v>
      </c>
      <c r="N2753" s="21">
        <v>0</v>
      </c>
      <c r="O2753" s="21">
        <v>-3</v>
      </c>
      <c r="P2753" s="22">
        <v>0</v>
      </c>
      <c r="Q2753" s="23">
        <v>0</v>
      </c>
      <c r="R2753" s="23">
        <v>0</v>
      </c>
      <c r="S2753" s="24">
        <v>0</v>
      </c>
      <c r="T2753" s="25">
        <v>0</v>
      </c>
      <c r="U2753" s="25">
        <v>0</v>
      </c>
      <c r="V2753" s="18">
        <v>0</v>
      </c>
      <c r="W2753" s="19">
        <v>0</v>
      </c>
      <c r="X2753" s="19">
        <v>-23</v>
      </c>
    </row>
    <row r="2754" spans="1:24" x14ac:dyDescent="0.2">
      <c r="A2754" s="15">
        <v>2022</v>
      </c>
      <c r="B2754" s="16">
        <v>99999</v>
      </c>
      <c r="C2754" s="17" t="s">
        <v>1673</v>
      </c>
      <c r="D2754" s="15" t="s">
        <v>23</v>
      </c>
      <c r="E2754" s="17" t="s">
        <v>24</v>
      </c>
      <c r="F2754" s="15" t="s">
        <v>1674</v>
      </c>
      <c r="G2754" s="17" t="s">
        <v>258</v>
      </c>
      <c r="H2754" s="17" t="s">
        <v>6</v>
      </c>
      <c r="I2754" s="17" t="s">
        <v>470</v>
      </c>
      <c r="J2754" s="18">
        <v>3394.7</v>
      </c>
      <c r="K2754" s="19">
        <v>21510</v>
      </c>
      <c r="L2754" s="19">
        <v>3467</v>
      </c>
      <c r="M2754" s="20">
        <v>1356.1</v>
      </c>
      <c r="N2754" s="21">
        <v>10119</v>
      </c>
      <c r="O2754" s="21">
        <v>538</v>
      </c>
      <c r="P2754" s="22">
        <v>1310.2</v>
      </c>
      <c r="Q2754" s="23">
        <v>11448</v>
      </c>
      <c r="R2754" s="23">
        <v>29</v>
      </c>
      <c r="S2754" s="24">
        <v>0</v>
      </c>
      <c r="T2754" s="25">
        <v>0</v>
      </c>
      <c r="U2754" s="25">
        <v>0</v>
      </c>
      <c r="V2754" s="18">
        <v>6061</v>
      </c>
      <c r="W2754" s="19">
        <v>43077</v>
      </c>
      <c r="X2754" s="19">
        <v>4034</v>
      </c>
    </row>
    <row r="2755" spans="1:24" x14ac:dyDescent="0.2">
      <c r="A2755" s="15">
        <v>2022</v>
      </c>
      <c r="B2755" s="16">
        <v>99999</v>
      </c>
      <c r="C2755" s="17" t="s">
        <v>1673</v>
      </c>
      <c r="D2755" s="15" t="s">
        <v>23</v>
      </c>
      <c r="E2755" s="17" t="s">
        <v>24</v>
      </c>
      <c r="F2755" s="15" t="s">
        <v>1674</v>
      </c>
      <c r="G2755" s="17" t="s">
        <v>258</v>
      </c>
      <c r="H2755" s="17" t="s">
        <v>6</v>
      </c>
      <c r="I2755" s="17" t="s">
        <v>259</v>
      </c>
      <c r="J2755" s="18">
        <v>45229.599999999999</v>
      </c>
      <c r="K2755" s="19">
        <v>292178</v>
      </c>
      <c r="L2755" s="19">
        <v>39304</v>
      </c>
      <c r="M2755" s="20">
        <v>40459.4</v>
      </c>
      <c r="N2755" s="21">
        <v>293313</v>
      </c>
      <c r="O2755" s="21">
        <v>6734</v>
      </c>
      <c r="P2755" s="22">
        <v>9821.6</v>
      </c>
      <c r="Q2755" s="23">
        <v>81512</v>
      </c>
      <c r="R2755" s="23">
        <v>446</v>
      </c>
      <c r="S2755" s="24">
        <v>0</v>
      </c>
      <c r="T2755" s="25">
        <v>0</v>
      </c>
      <c r="U2755" s="25">
        <v>0</v>
      </c>
      <c r="V2755" s="18">
        <v>95510.6</v>
      </c>
      <c r="W2755" s="19">
        <v>667003</v>
      </c>
      <c r="X2755" s="19">
        <v>46533</v>
      </c>
    </row>
    <row r="2756" spans="1:24" x14ac:dyDescent="0.2">
      <c r="A2756" s="15">
        <v>2022</v>
      </c>
      <c r="B2756" s="16">
        <v>99999</v>
      </c>
      <c r="C2756" s="17" t="s">
        <v>1673</v>
      </c>
      <c r="D2756" s="15" t="s">
        <v>23</v>
      </c>
      <c r="E2756" s="17" t="s">
        <v>24</v>
      </c>
      <c r="F2756" s="15" t="s">
        <v>1674</v>
      </c>
      <c r="G2756" s="17" t="s">
        <v>258</v>
      </c>
      <c r="H2756" s="17" t="s">
        <v>6</v>
      </c>
      <c r="I2756" s="17" t="s">
        <v>193</v>
      </c>
      <c r="J2756" s="18">
        <v>390.4</v>
      </c>
      <c r="K2756" s="19">
        <v>2636</v>
      </c>
      <c r="L2756" s="19">
        <v>236</v>
      </c>
      <c r="M2756" s="20">
        <v>44.6</v>
      </c>
      <c r="N2756" s="21">
        <v>303</v>
      </c>
      <c r="O2756" s="21">
        <v>31</v>
      </c>
      <c r="P2756" s="22">
        <v>189.6</v>
      </c>
      <c r="Q2756" s="23">
        <v>1192</v>
      </c>
      <c r="R2756" s="23">
        <v>73</v>
      </c>
      <c r="S2756" s="24">
        <v>0</v>
      </c>
      <c r="T2756" s="25">
        <v>0</v>
      </c>
      <c r="U2756" s="25">
        <v>0</v>
      </c>
      <c r="V2756" s="18">
        <v>624.6</v>
      </c>
      <c r="W2756" s="19">
        <v>4131</v>
      </c>
      <c r="X2756" s="19">
        <v>340</v>
      </c>
    </row>
    <row r="2757" spans="1:24" x14ac:dyDescent="0.2">
      <c r="A2757" s="15">
        <v>2022</v>
      </c>
      <c r="B2757" s="16">
        <v>99999</v>
      </c>
      <c r="C2757" s="17" t="s">
        <v>1673</v>
      </c>
      <c r="D2757" s="15" t="s">
        <v>23</v>
      </c>
      <c r="E2757" s="17" t="s">
        <v>24</v>
      </c>
      <c r="F2757" s="15" t="s">
        <v>1674</v>
      </c>
      <c r="G2757" s="17" t="s">
        <v>258</v>
      </c>
      <c r="H2757" s="17" t="s">
        <v>6</v>
      </c>
      <c r="I2757" s="17" t="s">
        <v>210</v>
      </c>
      <c r="J2757" s="18">
        <v>2265.6</v>
      </c>
      <c r="K2757" s="19">
        <v>17067</v>
      </c>
      <c r="L2757" s="19">
        <v>2634</v>
      </c>
      <c r="M2757" s="20">
        <v>3117.4</v>
      </c>
      <c r="N2757" s="21">
        <v>25348</v>
      </c>
      <c r="O2757" s="21">
        <v>502</v>
      </c>
      <c r="P2757" s="22">
        <v>0</v>
      </c>
      <c r="Q2757" s="23">
        <v>0</v>
      </c>
      <c r="R2757" s="23">
        <v>0</v>
      </c>
      <c r="S2757" s="24">
        <v>0</v>
      </c>
      <c r="T2757" s="25">
        <v>0</v>
      </c>
      <c r="U2757" s="25">
        <v>0</v>
      </c>
      <c r="V2757" s="18">
        <v>5383</v>
      </c>
      <c r="W2757" s="19">
        <v>42415</v>
      </c>
      <c r="X2757" s="19">
        <v>3136</v>
      </c>
    </row>
    <row r="2758" spans="1:24" x14ac:dyDescent="0.2">
      <c r="A2758" s="15">
        <v>2022</v>
      </c>
      <c r="B2758" s="16">
        <v>99999</v>
      </c>
      <c r="C2758" s="17" t="s">
        <v>1673</v>
      </c>
      <c r="D2758" s="15" t="s">
        <v>23</v>
      </c>
      <c r="E2758" s="17" t="s">
        <v>24</v>
      </c>
      <c r="F2758" s="15" t="s">
        <v>1674</v>
      </c>
      <c r="G2758" s="17" t="s">
        <v>258</v>
      </c>
      <c r="H2758" s="17" t="s">
        <v>6</v>
      </c>
      <c r="I2758" s="17" t="s">
        <v>77</v>
      </c>
      <c r="J2758" s="18">
        <v>0</v>
      </c>
      <c r="K2758" s="19">
        <v>0</v>
      </c>
      <c r="L2758" s="19">
        <v>-3</v>
      </c>
      <c r="M2758" s="20">
        <v>324</v>
      </c>
      <c r="N2758" s="21">
        <v>4829</v>
      </c>
      <c r="O2758" s="21">
        <v>3</v>
      </c>
      <c r="P2758" s="22">
        <v>0</v>
      </c>
      <c r="Q2758" s="23">
        <v>0</v>
      </c>
      <c r="R2758" s="23">
        <v>0</v>
      </c>
      <c r="S2758" s="24">
        <v>0</v>
      </c>
      <c r="T2758" s="25">
        <v>0</v>
      </c>
      <c r="U2758" s="25">
        <v>0</v>
      </c>
      <c r="V2758" s="18">
        <v>324</v>
      </c>
      <c r="W2758" s="19">
        <v>4829</v>
      </c>
      <c r="X2758" s="19">
        <v>0</v>
      </c>
    </row>
    <row r="2759" spans="1:24" x14ac:dyDescent="0.2">
      <c r="A2759" s="15">
        <v>2022</v>
      </c>
      <c r="B2759" s="16">
        <v>99999</v>
      </c>
      <c r="C2759" s="17" t="s">
        <v>1673</v>
      </c>
      <c r="D2759" s="15" t="s">
        <v>23</v>
      </c>
      <c r="E2759" s="17" t="s">
        <v>24</v>
      </c>
      <c r="F2759" s="15" t="s">
        <v>1674</v>
      </c>
      <c r="G2759" s="17" t="s">
        <v>192</v>
      </c>
      <c r="H2759" s="17" t="s">
        <v>6</v>
      </c>
      <c r="I2759" s="17" t="s">
        <v>154</v>
      </c>
      <c r="J2759" s="18">
        <v>1302.4000000000001</v>
      </c>
      <c r="K2759" s="19">
        <v>15497</v>
      </c>
      <c r="L2759" s="19">
        <v>579</v>
      </c>
      <c r="M2759" s="20">
        <v>795.2</v>
      </c>
      <c r="N2759" s="21">
        <v>8983</v>
      </c>
      <c r="O2759" s="21">
        <v>230</v>
      </c>
      <c r="P2759" s="22">
        <v>5900.4</v>
      </c>
      <c r="Q2759" s="23">
        <v>98948</v>
      </c>
      <c r="R2759" s="23">
        <v>563</v>
      </c>
      <c r="S2759" s="24">
        <v>0</v>
      </c>
      <c r="T2759" s="25">
        <v>0</v>
      </c>
      <c r="U2759" s="25">
        <v>0</v>
      </c>
      <c r="V2759" s="18">
        <v>7998</v>
      </c>
      <c r="W2759" s="19">
        <v>123428</v>
      </c>
      <c r="X2759" s="19">
        <v>1372</v>
      </c>
    </row>
    <row r="2760" spans="1:24" x14ac:dyDescent="0.2">
      <c r="A2760" s="15">
        <v>2022</v>
      </c>
      <c r="B2760" s="16">
        <v>99999</v>
      </c>
      <c r="C2760" s="17" t="s">
        <v>1673</v>
      </c>
      <c r="D2760" s="15" t="s">
        <v>23</v>
      </c>
      <c r="E2760" s="17" t="s">
        <v>24</v>
      </c>
      <c r="F2760" s="15" t="s">
        <v>1674</v>
      </c>
      <c r="G2760" s="17" t="s">
        <v>192</v>
      </c>
      <c r="H2760" s="17" t="s">
        <v>6</v>
      </c>
      <c r="I2760" s="17" t="s">
        <v>58</v>
      </c>
      <c r="J2760" s="18">
        <v>975.8</v>
      </c>
      <c r="K2760" s="19">
        <v>5290</v>
      </c>
      <c r="L2760" s="19">
        <v>432</v>
      </c>
      <c r="M2760" s="20">
        <v>11.1</v>
      </c>
      <c r="N2760" s="21">
        <v>51</v>
      </c>
      <c r="O2760" s="21">
        <v>7</v>
      </c>
      <c r="P2760" s="22">
        <v>11.6</v>
      </c>
      <c r="Q2760" s="23">
        <v>83</v>
      </c>
      <c r="R2760" s="23">
        <v>2</v>
      </c>
      <c r="S2760" s="24">
        <v>0</v>
      </c>
      <c r="T2760" s="25">
        <v>0</v>
      </c>
      <c r="U2760" s="25">
        <v>0</v>
      </c>
      <c r="V2760" s="18">
        <v>998.5</v>
      </c>
      <c r="W2760" s="19">
        <v>5424</v>
      </c>
      <c r="X2760" s="19">
        <v>441</v>
      </c>
    </row>
    <row r="2761" spans="1:24" x14ac:dyDescent="0.2">
      <c r="A2761" s="15">
        <v>2022</v>
      </c>
      <c r="B2761" s="16">
        <v>99999</v>
      </c>
      <c r="C2761" s="17" t="s">
        <v>1673</v>
      </c>
      <c r="D2761" s="15" t="s">
        <v>23</v>
      </c>
      <c r="E2761" s="17" t="s">
        <v>24</v>
      </c>
      <c r="F2761" s="15" t="s">
        <v>1674</v>
      </c>
      <c r="G2761" s="17" t="s">
        <v>192</v>
      </c>
      <c r="H2761" s="17" t="s">
        <v>6</v>
      </c>
      <c r="I2761" s="17" t="s">
        <v>340</v>
      </c>
      <c r="J2761" s="18">
        <v>7541.9</v>
      </c>
      <c r="K2761" s="19">
        <v>62662</v>
      </c>
      <c r="L2761" s="19">
        <v>-26718</v>
      </c>
      <c r="M2761" s="20">
        <v>10182.5</v>
      </c>
      <c r="N2761" s="21">
        <v>94973</v>
      </c>
      <c r="O2761" s="21">
        <v>1471</v>
      </c>
      <c r="P2761" s="22">
        <v>3982.8</v>
      </c>
      <c r="Q2761" s="23">
        <v>37676</v>
      </c>
      <c r="R2761" s="23">
        <v>188</v>
      </c>
      <c r="S2761" s="24">
        <v>0</v>
      </c>
      <c r="T2761" s="25">
        <v>0</v>
      </c>
      <c r="U2761" s="25">
        <v>0</v>
      </c>
      <c r="V2761" s="18">
        <v>21707.200000000001</v>
      </c>
      <c r="W2761" s="19">
        <v>195311</v>
      </c>
      <c r="X2761" s="19">
        <v>-26159</v>
      </c>
    </row>
    <row r="2762" spans="1:24" x14ac:dyDescent="0.2">
      <c r="A2762" s="15">
        <v>2022</v>
      </c>
      <c r="B2762" s="16">
        <v>99999</v>
      </c>
      <c r="C2762" s="17" t="s">
        <v>1673</v>
      </c>
      <c r="D2762" s="15" t="s">
        <v>23</v>
      </c>
      <c r="E2762" s="17" t="s">
        <v>24</v>
      </c>
      <c r="F2762" s="15" t="s">
        <v>1674</v>
      </c>
      <c r="G2762" s="17" t="s">
        <v>192</v>
      </c>
      <c r="H2762" s="17" t="s">
        <v>6</v>
      </c>
      <c r="I2762" s="17" t="s">
        <v>193</v>
      </c>
      <c r="J2762" s="18">
        <v>251.5</v>
      </c>
      <c r="K2762" s="19">
        <v>2412</v>
      </c>
      <c r="L2762" s="19">
        <v>214</v>
      </c>
      <c r="M2762" s="20">
        <v>1980</v>
      </c>
      <c r="N2762" s="21">
        <v>17936</v>
      </c>
      <c r="O2762" s="21">
        <v>77</v>
      </c>
      <c r="P2762" s="22">
        <v>56</v>
      </c>
      <c r="Q2762" s="23">
        <v>481</v>
      </c>
      <c r="R2762" s="23">
        <v>6</v>
      </c>
      <c r="S2762" s="24">
        <v>0</v>
      </c>
      <c r="T2762" s="25">
        <v>0</v>
      </c>
      <c r="U2762" s="25">
        <v>0</v>
      </c>
      <c r="V2762" s="18">
        <v>2287.5</v>
      </c>
      <c r="W2762" s="19">
        <v>20829</v>
      </c>
      <c r="X2762" s="19">
        <v>297</v>
      </c>
    </row>
    <row r="2763" spans="1:24" x14ac:dyDescent="0.2">
      <c r="A2763" s="15">
        <v>2022</v>
      </c>
      <c r="B2763" s="16">
        <v>99999</v>
      </c>
      <c r="C2763" s="17" t="s">
        <v>1673</v>
      </c>
      <c r="D2763" s="15" t="s">
        <v>23</v>
      </c>
      <c r="E2763" s="17" t="s">
        <v>24</v>
      </c>
      <c r="F2763" s="15" t="s">
        <v>1674</v>
      </c>
      <c r="G2763" s="17" t="s">
        <v>42</v>
      </c>
      <c r="H2763" s="17" t="s">
        <v>6</v>
      </c>
      <c r="I2763" s="17" t="s">
        <v>61</v>
      </c>
      <c r="J2763" s="18">
        <v>1986.5</v>
      </c>
      <c r="K2763" s="19">
        <v>6261</v>
      </c>
      <c r="L2763" s="19">
        <v>1759</v>
      </c>
      <c r="M2763" s="20">
        <v>141.30000000000001</v>
      </c>
      <c r="N2763" s="21">
        <v>620</v>
      </c>
      <c r="O2763" s="21">
        <v>22</v>
      </c>
      <c r="P2763" s="22">
        <v>0</v>
      </c>
      <c r="Q2763" s="23">
        <v>0</v>
      </c>
      <c r="R2763" s="23">
        <v>0</v>
      </c>
      <c r="S2763" s="24">
        <v>0</v>
      </c>
      <c r="T2763" s="25">
        <v>0</v>
      </c>
      <c r="U2763" s="25">
        <v>0</v>
      </c>
      <c r="V2763" s="18">
        <v>2127.8000000000002</v>
      </c>
      <c r="W2763" s="19">
        <v>6881</v>
      </c>
      <c r="X2763" s="19">
        <v>1781</v>
      </c>
    </row>
    <row r="2764" spans="1:24" x14ac:dyDescent="0.2">
      <c r="A2764" s="15">
        <v>2022</v>
      </c>
      <c r="B2764" s="16">
        <v>99999</v>
      </c>
      <c r="C2764" s="17" t="s">
        <v>1673</v>
      </c>
      <c r="D2764" s="15" t="s">
        <v>23</v>
      </c>
      <c r="E2764" s="17" t="s">
        <v>24</v>
      </c>
      <c r="F2764" s="15" t="s">
        <v>1674</v>
      </c>
      <c r="G2764" s="17" t="s">
        <v>42</v>
      </c>
      <c r="H2764" s="17" t="s">
        <v>6</v>
      </c>
      <c r="I2764" s="17" t="s">
        <v>136</v>
      </c>
      <c r="J2764" s="18">
        <v>0</v>
      </c>
      <c r="K2764" s="19">
        <v>0</v>
      </c>
      <c r="L2764" s="19">
        <v>-5538</v>
      </c>
      <c r="M2764" s="20">
        <v>712</v>
      </c>
      <c r="N2764" s="21">
        <v>10739</v>
      </c>
      <c r="O2764" s="21">
        <v>5</v>
      </c>
      <c r="P2764" s="22">
        <v>0</v>
      </c>
      <c r="Q2764" s="23">
        <v>0</v>
      </c>
      <c r="R2764" s="23">
        <v>0</v>
      </c>
      <c r="S2764" s="24">
        <v>0</v>
      </c>
      <c r="T2764" s="25">
        <v>0</v>
      </c>
      <c r="U2764" s="25">
        <v>0</v>
      </c>
      <c r="V2764" s="18">
        <v>712</v>
      </c>
      <c r="W2764" s="19">
        <v>10739</v>
      </c>
      <c r="X2764" s="19">
        <v>-5630</v>
      </c>
    </row>
    <row r="2765" spans="1:24" x14ac:dyDescent="0.2">
      <c r="A2765" s="15">
        <v>2022</v>
      </c>
      <c r="B2765" s="16">
        <v>99999</v>
      </c>
      <c r="C2765" s="17" t="s">
        <v>1673</v>
      </c>
      <c r="D2765" s="15" t="s">
        <v>23</v>
      </c>
      <c r="E2765" s="17" t="s">
        <v>24</v>
      </c>
      <c r="F2765" s="15" t="s">
        <v>1674</v>
      </c>
      <c r="G2765" s="17" t="s">
        <v>42</v>
      </c>
      <c r="H2765" s="17" t="s">
        <v>6</v>
      </c>
      <c r="I2765" s="17" t="s">
        <v>43</v>
      </c>
      <c r="J2765" s="18">
        <v>96404.5</v>
      </c>
      <c r="K2765" s="19">
        <v>1241573</v>
      </c>
      <c r="L2765" s="19">
        <v>59614</v>
      </c>
      <c r="M2765" s="20">
        <v>110101.4</v>
      </c>
      <c r="N2765" s="21">
        <v>1185895</v>
      </c>
      <c r="O2765" s="21">
        <v>13675</v>
      </c>
      <c r="P2765" s="22">
        <v>55057.1</v>
      </c>
      <c r="Q2765" s="23">
        <v>883110</v>
      </c>
      <c r="R2765" s="23">
        <v>1312</v>
      </c>
      <c r="S2765" s="24">
        <v>0</v>
      </c>
      <c r="T2765" s="25">
        <v>0</v>
      </c>
      <c r="U2765" s="25">
        <v>0</v>
      </c>
      <c r="V2765" s="18">
        <v>261563</v>
      </c>
      <c r="W2765" s="19">
        <v>3310578</v>
      </c>
      <c r="X2765" s="19">
        <v>73891</v>
      </c>
    </row>
    <row r="2766" spans="1:24" x14ac:dyDescent="0.2">
      <c r="A2766" s="15">
        <v>2022</v>
      </c>
      <c r="B2766" s="16">
        <v>99999</v>
      </c>
      <c r="C2766" s="17" t="s">
        <v>1673</v>
      </c>
      <c r="D2766" s="15" t="s">
        <v>23</v>
      </c>
      <c r="E2766" s="17" t="s">
        <v>24</v>
      </c>
      <c r="F2766" s="15" t="s">
        <v>1674</v>
      </c>
      <c r="G2766" s="17" t="s">
        <v>42</v>
      </c>
      <c r="H2766" s="17" t="s">
        <v>6</v>
      </c>
      <c r="I2766" s="17" t="s">
        <v>32</v>
      </c>
      <c r="J2766" s="18">
        <v>0</v>
      </c>
      <c r="K2766" s="19">
        <v>0</v>
      </c>
      <c r="L2766" s="19">
        <v>-23727</v>
      </c>
      <c r="M2766" s="20">
        <v>0</v>
      </c>
      <c r="N2766" s="21">
        <v>0</v>
      </c>
      <c r="O2766" s="21">
        <v>0</v>
      </c>
      <c r="P2766" s="22">
        <v>0</v>
      </c>
      <c r="Q2766" s="23">
        <v>0</v>
      </c>
      <c r="R2766" s="23">
        <v>0</v>
      </c>
      <c r="S2766" s="24">
        <v>0</v>
      </c>
      <c r="T2766" s="25">
        <v>0</v>
      </c>
      <c r="U2766" s="25">
        <v>0</v>
      </c>
      <c r="V2766" s="18">
        <v>0</v>
      </c>
      <c r="W2766" s="19">
        <v>0</v>
      </c>
      <c r="X2766" s="19">
        <v>-24447</v>
      </c>
    </row>
    <row r="2767" spans="1:24" x14ac:dyDescent="0.2">
      <c r="A2767" s="15">
        <v>2022</v>
      </c>
      <c r="B2767" s="16">
        <v>99999</v>
      </c>
      <c r="C2767" s="17" t="s">
        <v>1673</v>
      </c>
      <c r="D2767" s="15" t="s">
        <v>23</v>
      </c>
      <c r="E2767" s="17" t="s">
        <v>24</v>
      </c>
      <c r="F2767" s="15" t="s">
        <v>1674</v>
      </c>
      <c r="G2767" s="17" t="s">
        <v>161</v>
      </c>
      <c r="H2767" s="17" t="s">
        <v>6</v>
      </c>
      <c r="I2767" s="17" t="s">
        <v>32</v>
      </c>
      <c r="J2767" s="18">
        <v>264528.2</v>
      </c>
      <c r="K2767" s="19">
        <v>1927462</v>
      </c>
      <c r="L2767" s="19">
        <v>169577</v>
      </c>
      <c r="M2767" s="20">
        <v>111932.1</v>
      </c>
      <c r="N2767" s="21">
        <v>893295</v>
      </c>
      <c r="O2767" s="21">
        <v>22604</v>
      </c>
      <c r="P2767" s="22">
        <v>154547.5</v>
      </c>
      <c r="Q2767" s="23">
        <v>1550751</v>
      </c>
      <c r="R2767" s="23">
        <v>1027</v>
      </c>
      <c r="S2767" s="24">
        <v>0</v>
      </c>
      <c r="T2767" s="25">
        <v>0</v>
      </c>
      <c r="U2767" s="25">
        <v>0</v>
      </c>
      <c r="V2767" s="18">
        <v>531007.80000000005</v>
      </c>
      <c r="W2767" s="19">
        <v>4371508</v>
      </c>
      <c r="X2767" s="19">
        <v>193208</v>
      </c>
    </row>
    <row r="2768" spans="1:24" x14ac:dyDescent="0.2">
      <c r="A2768" s="15">
        <v>2022</v>
      </c>
      <c r="B2768" s="16">
        <v>99999</v>
      </c>
      <c r="C2768" s="17" t="s">
        <v>1673</v>
      </c>
      <c r="D2768" s="15" t="s">
        <v>23</v>
      </c>
      <c r="E2768" s="17" t="s">
        <v>24</v>
      </c>
      <c r="F2768" s="15" t="s">
        <v>1674</v>
      </c>
      <c r="G2768" s="17" t="s">
        <v>78</v>
      </c>
      <c r="H2768" s="17" t="s">
        <v>6</v>
      </c>
      <c r="I2768" s="17" t="s">
        <v>176</v>
      </c>
      <c r="J2768" s="18">
        <v>2954.8</v>
      </c>
      <c r="K2768" s="19">
        <v>24576</v>
      </c>
      <c r="L2768" s="19">
        <v>1881</v>
      </c>
      <c r="M2768" s="20">
        <v>3949.4</v>
      </c>
      <c r="N2768" s="21">
        <v>29333</v>
      </c>
      <c r="O2768" s="21">
        <v>420</v>
      </c>
      <c r="P2768" s="22">
        <v>0</v>
      </c>
      <c r="Q2768" s="23">
        <v>0</v>
      </c>
      <c r="R2768" s="23">
        <v>0</v>
      </c>
      <c r="S2768" s="24">
        <v>0</v>
      </c>
      <c r="T2768" s="25">
        <v>0</v>
      </c>
      <c r="U2768" s="25">
        <v>0</v>
      </c>
      <c r="V2768" s="18">
        <v>6904.2</v>
      </c>
      <c r="W2768" s="19">
        <v>53909</v>
      </c>
      <c r="X2768" s="19">
        <v>2301</v>
      </c>
    </row>
    <row r="2769" spans="1:24" x14ac:dyDescent="0.2">
      <c r="A2769" s="15">
        <v>2022</v>
      </c>
      <c r="B2769" s="16">
        <v>99999</v>
      </c>
      <c r="C2769" s="17" t="s">
        <v>1673</v>
      </c>
      <c r="D2769" s="15" t="s">
        <v>23</v>
      </c>
      <c r="E2769" s="17" t="s">
        <v>24</v>
      </c>
      <c r="F2769" s="15" t="s">
        <v>1674</v>
      </c>
      <c r="G2769" s="17" t="s">
        <v>78</v>
      </c>
      <c r="H2769" s="17" t="s">
        <v>6</v>
      </c>
      <c r="I2769" s="17" t="s">
        <v>930</v>
      </c>
      <c r="J2769" s="18">
        <v>6362.7</v>
      </c>
      <c r="K2769" s="19">
        <v>50496</v>
      </c>
      <c r="L2769" s="19">
        <v>3721</v>
      </c>
      <c r="M2769" s="20">
        <v>5654.3</v>
      </c>
      <c r="N2769" s="21">
        <v>48363</v>
      </c>
      <c r="O2769" s="21">
        <v>867</v>
      </c>
      <c r="P2769" s="22">
        <v>0</v>
      </c>
      <c r="Q2769" s="23">
        <v>0</v>
      </c>
      <c r="R2769" s="23">
        <v>0</v>
      </c>
      <c r="S2769" s="24">
        <v>0</v>
      </c>
      <c r="T2769" s="25">
        <v>0</v>
      </c>
      <c r="U2769" s="25">
        <v>0</v>
      </c>
      <c r="V2769" s="18">
        <v>12017</v>
      </c>
      <c r="W2769" s="19">
        <v>98859</v>
      </c>
      <c r="X2769" s="19">
        <v>4588</v>
      </c>
    </row>
    <row r="2770" spans="1:24" x14ac:dyDescent="0.2">
      <c r="A2770" s="15">
        <v>2022</v>
      </c>
      <c r="B2770" s="16">
        <v>99999</v>
      </c>
      <c r="C2770" s="17" t="s">
        <v>1673</v>
      </c>
      <c r="D2770" s="15" t="s">
        <v>23</v>
      </c>
      <c r="E2770" s="17" t="s">
        <v>24</v>
      </c>
      <c r="F2770" s="15" t="s">
        <v>1674</v>
      </c>
      <c r="G2770" s="17" t="s">
        <v>78</v>
      </c>
      <c r="H2770" s="17" t="s">
        <v>6</v>
      </c>
      <c r="I2770" s="17" t="s">
        <v>36</v>
      </c>
      <c r="J2770" s="18">
        <v>640.79999999999995</v>
      </c>
      <c r="K2770" s="19">
        <v>6088</v>
      </c>
      <c r="L2770" s="19">
        <v>506</v>
      </c>
      <c r="M2770" s="20">
        <v>57.2</v>
      </c>
      <c r="N2770" s="21">
        <v>570</v>
      </c>
      <c r="O2770" s="21">
        <v>20</v>
      </c>
      <c r="P2770" s="22">
        <v>0</v>
      </c>
      <c r="Q2770" s="23">
        <v>0</v>
      </c>
      <c r="R2770" s="23">
        <v>0</v>
      </c>
      <c r="S2770" s="24">
        <v>0</v>
      </c>
      <c r="T2770" s="25">
        <v>0</v>
      </c>
      <c r="U2770" s="25">
        <v>0</v>
      </c>
      <c r="V2770" s="18">
        <v>698</v>
      </c>
      <c r="W2770" s="19">
        <v>6658</v>
      </c>
      <c r="X2770" s="19">
        <v>526</v>
      </c>
    </row>
    <row r="2771" spans="1:24" x14ac:dyDescent="0.2">
      <c r="A2771" s="15">
        <v>2022</v>
      </c>
      <c r="B2771" s="16">
        <v>99999</v>
      </c>
      <c r="C2771" s="17" t="s">
        <v>1673</v>
      </c>
      <c r="D2771" s="15" t="s">
        <v>23</v>
      </c>
      <c r="E2771" s="17" t="s">
        <v>24</v>
      </c>
      <c r="F2771" s="15" t="s">
        <v>1674</v>
      </c>
      <c r="G2771" s="17" t="s">
        <v>78</v>
      </c>
      <c r="H2771" s="17" t="s">
        <v>6</v>
      </c>
      <c r="I2771" s="17" t="s">
        <v>77</v>
      </c>
      <c r="J2771" s="18">
        <v>149401.60000000001</v>
      </c>
      <c r="K2771" s="19">
        <v>1186686</v>
      </c>
      <c r="L2771" s="19">
        <v>103978</v>
      </c>
      <c r="M2771" s="20">
        <v>103467</v>
      </c>
      <c r="N2771" s="21">
        <v>922933</v>
      </c>
      <c r="O2771" s="21">
        <v>18541</v>
      </c>
      <c r="P2771" s="22">
        <v>45584.4</v>
      </c>
      <c r="Q2771" s="23">
        <v>499178</v>
      </c>
      <c r="R2771" s="23">
        <v>628</v>
      </c>
      <c r="S2771" s="24">
        <v>0</v>
      </c>
      <c r="T2771" s="25">
        <v>0</v>
      </c>
      <c r="U2771" s="25">
        <v>0</v>
      </c>
      <c r="V2771" s="18">
        <v>298453</v>
      </c>
      <c r="W2771" s="19">
        <v>2608797</v>
      </c>
      <c r="X2771" s="19">
        <v>123147</v>
      </c>
    </row>
    <row r="2772" spans="1:24" x14ac:dyDescent="0.2">
      <c r="A2772" s="15">
        <v>2022</v>
      </c>
      <c r="B2772" s="16">
        <v>99999</v>
      </c>
      <c r="C2772" s="17" t="s">
        <v>1673</v>
      </c>
      <c r="D2772" s="15" t="s">
        <v>23</v>
      </c>
      <c r="E2772" s="17" t="s">
        <v>24</v>
      </c>
      <c r="F2772" s="15" t="s">
        <v>1674</v>
      </c>
      <c r="G2772" s="17" t="s">
        <v>168</v>
      </c>
      <c r="H2772" s="17" t="s">
        <v>6</v>
      </c>
      <c r="I2772" s="17" t="s">
        <v>154</v>
      </c>
      <c r="J2772" s="18">
        <v>76932.600000000006</v>
      </c>
      <c r="K2772" s="19">
        <v>676779</v>
      </c>
      <c r="L2772" s="19">
        <v>48200</v>
      </c>
      <c r="M2772" s="20">
        <v>24665.4</v>
      </c>
      <c r="N2772" s="21">
        <v>258478</v>
      </c>
      <c r="O2772" s="21">
        <v>6331</v>
      </c>
      <c r="P2772" s="22">
        <v>27670.9</v>
      </c>
      <c r="Q2772" s="23">
        <v>394332</v>
      </c>
      <c r="R2772" s="23">
        <v>2729</v>
      </c>
      <c r="S2772" s="24">
        <v>0</v>
      </c>
      <c r="T2772" s="25">
        <v>0</v>
      </c>
      <c r="U2772" s="25">
        <v>0</v>
      </c>
      <c r="V2772" s="18">
        <v>129269</v>
      </c>
      <c r="W2772" s="19">
        <v>1329589</v>
      </c>
      <c r="X2772" s="19">
        <v>57260</v>
      </c>
    </row>
    <row r="2773" spans="1:24" x14ac:dyDescent="0.2">
      <c r="A2773" s="15">
        <v>2022</v>
      </c>
      <c r="B2773" s="16">
        <v>99999</v>
      </c>
      <c r="C2773" s="17" t="s">
        <v>1673</v>
      </c>
      <c r="D2773" s="15" t="s">
        <v>23</v>
      </c>
      <c r="E2773" s="17" t="s">
        <v>24</v>
      </c>
      <c r="F2773" s="15" t="s">
        <v>1674</v>
      </c>
      <c r="G2773" s="17" t="s">
        <v>168</v>
      </c>
      <c r="H2773" s="17" t="s">
        <v>6</v>
      </c>
      <c r="I2773" s="17" t="s">
        <v>922</v>
      </c>
      <c r="J2773" s="18">
        <v>9242.1</v>
      </c>
      <c r="K2773" s="19">
        <v>86269</v>
      </c>
      <c r="L2773" s="19">
        <v>10103</v>
      </c>
      <c r="M2773" s="20">
        <v>5853</v>
      </c>
      <c r="N2773" s="21">
        <v>54316</v>
      </c>
      <c r="O2773" s="21">
        <v>1444</v>
      </c>
      <c r="P2773" s="22">
        <v>2590.9</v>
      </c>
      <c r="Q2773" s="23">
        <v>30985</v>
      </c>
      <c r="R2773" s="23">
        <v>171</v>
      </c>
      <c r="S2773" s="24">
        <v>0</v>
      </c>
      <c r="T2773" s="25">
        <v>0</v>
      </c>
      <c r="U2773" s="25">
        <v>0</v>
      </c>
      <c r="V2773" s="18">
        <v>17686</v>
      </c>
      <c r="W2773" s="19">
        <v>171570</v>
      </c>
      <c r="X2773" s="19">
        <v>11718</v>
      </c>
    </row>
    <row r="2774" spans="1:24" x14ac:dyDescent="0.2">
      <c r="A2774" s="15">
        <v>2022</v>
      </c>
      <c r="B2774" s="16">
        <v>99999</v>
      </c>
      <c r="C2774" s="17" t="s">
        <v>1673</v>
      </c>
      <c r="D2774" s="15" t="s">
        <v>23</v>
      </c>
      <c r="E2774" s="17" t="s">
        <v>24</v>
      </c>
      <c r="F2774" s="15" t="s">
        <v>1674</v>
      </c>
      <c r="G2774" s="17" t="s">
        <v>168</v>
      </c>
      <c r="H2774" s="17" t="s">
        <v>6</v>
      </c>
      <c r="I2774" s="17" t="s">
        <v>346</v>
      </c>
      <c r="J2774" s="18">
        <v>6856</v>
      </c>
      <c r="K2774" s="19">
        <v>79858</v>
      </c>
      <c r="L2774" s="19">
        <v>3517</v>
      </c>
      <c r="M2774" s="20">
        <v>4535.8999999999996</v>
      </c>
      <c r="N2774" s="21">
        <v>73811</v>
      </c>
      <c r="O2774" s="21">
        <v>744</v>
      </c>
      <c r="P2774" s="22">
        <v>2217.1999999999998</v>
      </c>
      <c r="Q2774" s="23">
        <v>34772</v>
      </c>
      <c r="R2774" s="23">
        <v>13</v>
      </c>
      <c r="S2774" s="24">
        <v>0</v>
      </c>
      <c r="T2774" s="25">
        <v>0</v>
      </c>
      <c r="U2774" s="25">
        <v>0</v>
      </c>
      <c r="V2774" s="18">
        <v>13609.1</v>
      </c>
      <c r="W2774" s="19">
        <v>188441</v>
      </c>
      <c r="X2774" s="19">
        <v>4276</v>
      </c>
    </row>
    <row r="2775" spans="1:24" x14ac:dyDescent="0.2">
      <c r="A2775" s="15">
        <v>2022</v>
      </c>
      <c r="B2775" s="16">
        <v>99999</v>
      </c>
      <c r="C2775" s="17" t="s">
        <v>1673</v>
      </c>
      <c r="D2775" s="15" t="s">
        <v>23</v>
      </c>
      <c r="E2775" s="17" t="s">
        <v>24</v>
      </c>
      <c r="F2775" s="15" t="s">
        <v>1674</v>
      </c>
      <c r="G2775" s="17" t="s">
        <v>44</v>
      </c>
      <c r="H2775" s="17" t="s">
        <v>6</v>
      </c>
      <c r="I2775" s="17" t="s">
        <v>43</v>
      </c>
      <c r="J2775" s="18">
        <v>0</v>
      </c>
      <c r="K2775" s="19">
        <v>0</v>
      </c>
      <c r="L2775" s="19">
        <v>-1</v>
      </c>
      <c r="M2775" s="20">
        <v>0</v>
      </c>
      <c r="N2775" s="21">
        <v>0</v>
      </c>
      <c r="O2775" s="21">
        <v>0</v>
      </c>
      <c r="P2775" s="22">
        <v>0</v>
      </c>
      <c r="Q2775" s="23">
        <v>0</v>
      </c>
      <c r="R2775" s="23">
        <v>0</v>
      </c>
      <c r="S2775" s="24">
        <v>0</v>
      </c>
      <c r="T2775" s="25">
        <v>0</v>
      </c>
      <c r="U2775" s="25">
        <v>0</v>
      </c>
      <c r="V2775" s="18">
        <v>0</v>
      </c>
      <c r="W2775" s="19">
        <v>0</v>
      </c>
      <c r="X2775" s="19">
        <v>-1</v>
      </c>
    </row>
    <row r="2776" spans="1:24" x14ac:dyDescent="0.2">
      <c r="A2776" s="15">
        <v>2022</v>
      </c>
      <c r="B2776" s="16">
        <v>99999</v>
      </c>
      <c r="C2776" s="17" t="s">
        <v>1673</v>
      </c>
      <c r="D2776" s="15" t="s">
        <v>23</v>
      </c>
      <c r="E2776" s="17" t="s">
        <v>24</v>
      </c>
      <c r="F2776" s="15" t="s">
        <v>1674</v>
      </c>
      <c r="G2776" s="17" t="s">
        <v>44</v>
      </c>
      <c r="H2776" s="17" t="s">
        <v>6</v>
      </c>
      <c r="I2776" s="17" t="s">
        <v>32</v>
      </c>
      <c r="J2776" s="18">
        <v>128099</v>
      </c>
      <c r="K2776" s="19">
        <v>841190</v>
      </c>
      <c r="L2776" s="19">
        <v>81980</v>
      </c>
      <c r="M2776" s="20">
        <v>59140</v>
      </c>
      <c r="N2776" s="21">
        <v>488983</v>
      </c>
      <c r="O2776" s="21">
        <v>11992</v>
      </c>
      <c r="P2776" s="22">
        <v>38338.800000000003</v>
      </c>
      <c r="Q2776" s="23">
        <v>315187</v>
      </c>
      <c r="R2776" s="23">
        <v>864</v>
      </c>
      <c r="S2776" s="24">
        <v>0</v>
      </c>
      <c r="T2776" s="25">
        <v>0</v>
      </c>
      <c r="U2776" s="25">
        <v>0</v>
      </c>
      <c r="V2776" s="18">
        <v>225577.8</v>
      </c>
      <c r="W2776" s="19">
        <v>1645360</v>
      </c>
      <c r="X2776" s="19">
        <v>94727</v>
      </c>
    </row>
    <row r="2777" spans="1:24" x14ac:dyDescent="0.2">
      <c r="A2777" s="15">
        <v>2022</v>
      </c>
      <c r="B2777" s="16">
        <v>99999</v>
      </c>
      <c r="C2777" s="17" t="s">
        <v>1673</v>
      </c>
      <c r="D2777" s="15" t="s">
        <v>23</v>
      </c>
      <c r="E2777" s="17" t="s">
        <v>24</v>
      </c>
      <c r="F2777" s="15" t="s">
        <v>1674</v>
      </c>
      <c r="G2777" s="17" t="s">
        <v>180</v>
      </c>
      <c r="H2777" s="17" t="s">
        <v>6</v>
      </c>
      <c r="I2777" s="17" t="s">
        <v>136</v>
      </c>
      <c r="J2777" s="18">
        <v>0</v>
      </c>
      <c r="K2777" s="19">
        <v>0</v>
      </c>
      <c r="L2777" s="19">
        <v>-4103</v>
      </c>
      <c r="M2777" s="20">
        <v>5112</v>
      </c>
      <c r="N2777" s="21">
        <v>38385</v>
      </c>
      <c r="O2777" s="21">
        <v>-212</v>
      </c>
      <c r="P2777" s="22">
        <v>0</v>
      </c>
      <c r="Q2777" s="23">
        <v>0</v>
      </c>
      <c r="R2777" s="23">
        <v>0</v>
      </c>
      <c r="S2777" s="24">
        <v>0</v>
      </c>
      <c r="T2777" s="25">
        <v>0</v>
      </c>
      <c r="U2777" s="25">
        <v>0</v>
      </c>
      <c r="V2777" s="18">
        <v>5112</v>
      </c>
      <c r="W2777" s="19">
        <v>38385</v>
      </c>
      <c r="X2777" s="19">
        <v>-4315</v>
      </c>
    </row>
    <row r="2778" spans="1:24" x14ac:dyDescent="0.2">
      <c r="A2778" s="15">
        <v>2022</v>
      </c>
      <c r="B2778" s="16">
        <v>99999</v>
      </c>
      <c r="C2778" s="17" t="s">
        <v>1673</v>
      </c>
      <c r="D2778" s="15" t="s">
        <v>23</v>
      </c>
      <c r="E2778" s="17" t="s">
        <v>24</v>
      </c>
      <c r="F2778" s="15" t="s">
        <v>1674</v>
      </c>
      <c r="G2778" s="17" t="s">
        <v>48</v>
      </c>
      <c r="H2778" s="17" t="s">
        <v>6</v>
      </c>
      <c r="I2778" s="17" t="s">
        <v>108</v>
      </c>
      <c r="J2778" s="18">
        <v>13684.7</v>
      </c>
      <c r="K2778" s="19">
        <v>105268</v>
      </c>
      <c r="L2778" s="19">
        <v>10124</v>
      </c>
      <c r="M2778" s="20">
        <v>9228.2000000000007</v>
      </c>
      <c r="N2778" s="21">
        <v>64947</v>
      </c>
      <c r="O2778" s="21">
        <v>1382</v>
      </c>
      <c r="P2778" s="22">
        <v>0</v>
      </c>
      <c r="Q2778" s="23">
        <v>0</v>
      </c>
      <c r="R2778" s="23">
        <v>0</v>
      </c>
      <c r="S2778" s="24">
        <v>0</v>
      </c>
      <c r="T2778" s="25">
        <v>0</v>
      </c>
      <c r="U2778" s="25">
        <v>0</v>
      </c>
      <c r="V2778" s="18">
        <v>22912.9</v>
      </c>
      <c r="W2778" s="19">
        <v>170215</v>
      </c>
      <c r="X2778" s="19">
        <v>11506</v>
      </c>
    </row>
    <row r="2779" spans="1:24" x14ac:dyDescent="0.2">
      <c r="A2779" s="15">
        <v>2022</v>
      </c>
      <c r="B2779" s="16">
        <v>99999</v>
      </c>
      <c r="C2779" s="17" t="s">
        <v>1673</v>
      </c>
      <c r="D2779" s="15" t="s">
        <v>23</v>
      </c>
      <c r="E2779" s="17" t="s">
        <v>24</v>
      </c>
      <c r="F2779" s="15" t="s">
        <v>1674</v>
      </c>
      <c r="G2779" s="17" t="s">
        <v>48</v>
      </c>
      <c r="H2779" s="17" t="s">
        <v>6</v>
      </c>
      <c r="I2779" s="17" t="s">
        <v>68</v>
      </c>
      <c r="J2779" s="18">
        <v>61543.4</v>
      </c>
      <c r="K2779" s="19">
        <v>420697</v>
      </c>
      <c r="L2779" s="19">
        <v>34512</v>
      </c>
      <c r="M2779" s="20">
        <v>38720.400000000001</v>
      </c>
      <c r="N2779" s="21">
        <v>300180</v>
      </c>
      <c r="O2779" s="21">
        <v>7043</v>
      </c>
      <c r="P2779" s="22">
        <v>6941.2</v>
      </c>
      <c r="Q2779" s="23">
        <v>48655</v>
      </c>
      <c r="R2779" s="23">
        <v>28</v>
      </c>
      <c r="S2779" s="24">
        <v>0</v>
      </c>
      <c r="T2779" s="25">
        <v>0</v>
      </c>
      <c r="U2779" s="25">
        <v>0</v>
      </c>
      <c r="V2779" s="18">
        <v>107205</v>
      </c>
      <c r="W2779" s="19">
        <v>769532</v>
      </c>
      <c r="X2779" s="19">
        <v>41630</v>
      </c>
    </row>
    <row r="2780" spans="1:24" x14ac:dyDescent="0.2">
      <c r="A2780" s="15">
        <v>2022</v>
      </c>
      <c r="B2780" s="16">
        <v>99999</v>
      </c>
      <c r="C2780" s="17" t="s">
        <v>1673</v>
      </c>
      <c r="D2780" s="15" t="s">
        <v>23</v>
      </c>
      <c r="E2780" s="17" t="s">
        <v>24</v>
      </c>
      <c r="F2780" s="15" t="s">
        <v>1674</v>
      </c>
      <c r="G2780" s="17" t="s">
        <v>48</v>
      </c>
      <c r="H2780" s="17" t="s">
        <v>6</v>
      </c>
      <c r="I2780" s="17" t="s">
        <v>903</v>
      </c>
      <c r="J2780" s="18">
        <v>6337.7</v>
      </c>
      <c r="K2780" s="19">
        <v>43923</v>
      </c>
      <c r="L2780" s="19">
        <v>-342</v>
      </c>
      <c r="M2780" s="20">
        <v>4145.2</v>
      </c>
      <c r="N2780" s="21">
        <v>30019</v>
      </c>
      <c r="O2780" s="21">
        <v>732</v>
      </c>
      <c r="P2780" s="22">
        <v>53.8</v>
      </c>
      <c r="Q2780" s="23">
        <v>3789</v>
      </c>
      <c r="R2780" s="23">
        <v>6</v>
      </c>
      <c r="S2780" s="24">
        <v>0</v>
      </c>
      <c r="T2780" s="25">
        <v>0</v>
      </c>
      <c r="U2780" s="25">
        <v>0</v>
      </c>
      <c r="V2780" s="18">
        <v>10536.7</v>
      </c>
      <c r="W2780" s="19">
        <v>77731</v>
      </c>
      <c r="X2780" s="19">
        <v>475</v>
      </c>
    </row>
    <row r="2781" spans="1:24" x14ac:dyDescent="0.2">
      <c r="A2781" s="15">
        <v>2022</v>
      </c>
      <c r="B2781" s="16">
        <v>99999</v>
      </c>
      <c r="C2781" s="17" t="s">
        <v>1673</v>
      </c>
      <c r="D2781" s="15" t="s">
        <v>23</v>
      </c>
      <c r="E2781" s="17" t="s">
        <v>24</v>
      </c>
      <c r="F2781" s="15" t="s">
        <v>1674</v>
      </c>
      <c r="G2781" s="17" t="s">
        <v>48</v>
      </c>
      <c r="H2781" s="17" t="s">
        <v>6</v>
      </c>
      <c r="I2781" s="17" t="s">
        <v>48</v>
      </c>
      <c r="J2781" s="18">
        <v>34815.599999999999</v>
      </c>
      <c r="K2781" s="19">
        <v>251009</v>
      </c>
      <c r="L2781" s="19">
        <v>20215</v>
      </c>
      <c r="M2781" s="20">
        <v>15996.2</v>
      </c>
      <c r="N2781" s="21">
        <v>154363</v>
      </c>
      <c r="O2781" s="21">
        <v>3441</v>
      </c>
      <c r="P2781" s="22">
        <v>1413.6</v>
      </c>
      <c r="Q2781" s="23">
        <v>11070</v>
      </c>
      <c r="R2781" s="23">
        <v>6</v>
      </c>
      <c r="S2781" s="24">
        <v>0</v>
      </c>
      <c r="T2781" s="25">
        <v>0</v>
      </c>
      <c r="U2781" s="25">
        <v>0</v>
      </c>
      <c r="V2781" s="18">
        <v>52225.4</v>
      </c>
      <c r="W2781" s="19">
        <v>416442</v>
      </c>
      <c r="X2781" s="19">
        <v>23662</v>
      </c>
    </row>
    <row r="2782" spans="1:24" x14ac:dyDescent="0.2">
      <c r="A2782" s="15">
        <v>2022</v>
      </c>
      <c r="B2782" s="16">
        <v>99999</v>
      </c>
      <c r="C2782" s="17" t="s">
        <v>1673</v>
      </c>
      <c r="D2782" s="15" t="s">
        <v>23</v>
      </c>
      <c r="E2782" s="17" t="s">
        <v>24</v>
      </c>
      <c r="F2782" s="15" t="s">
        <v>1674</v>
      </c>
      <c r="G2782" s="17" t="s">
        <v>173</v>
      </c>
      <c r="H2782" s="17" t="s">
        <v>6</v>
      </c>
      <c r="I2782" s="17" t="s">
        <v>210</v>
      </c>
      <c r="J2782" s="18">
        <v>27453.7</v>
      </c>
      <c r="K2782" s="19">
        <v>228050</v>
      </c>
      <c r="L2782" s="19">
        <v>14813</v>
      </c>
      <c r="M2782" s="20">
        <v>11853</v>
      </c>
      <c r="N2782" s="21">
        <v>109740</v>
      </c>
      <c r="O2782" s="21">
        <v>1811</v>
      </c>
      <c r="P2782" s="22">
        <v>9502.1</v>
      </c>
      <c r="Q2782" s="23">
        <v>113189</v>
      </c>
      <c r="R2782" s="23">
        <v>287</v>
      </c>
      <c r="S2782" s="24">
        <v>0</v>
      </c>
      <c r="T2782" s="25">
        <v>0</v>
      </c>
      <c r="U2782" s="25">
        <v>0</v>
      </c>
      <c r="V2782" s="18">
        <v>48808.800000000003</v>
      </c>
      <c r="W2782" s="19">
        <v>450979</v>
      </c>
      <c r="X2782" s="19">
        <v>16911</v>
      </c>
    </row>
    <row r="2783" spans="1:24" x14ac:dyDescent="0.2">
      <c r="A2783" s="15">
        <v>2022</v>
      </c>
      <c r="B2783" s="16">
        <v>99999</v>
      </c>
      <c r="C2783" s="17" t="s">
        <v>1673</v>
      </c>
      <c r="D2783" s="15" t="s">
        <v>23</v>
      </c>
      <c r="E2783" s="17" t="s">
        <v>24</v>
      </c>
      <c r="F2783" s="15" t="s">
        <v>1674</v>
      </c>
      <c r="G2783" s="17" t="s">
        <v>173</v>
      </c>
      <c r="H2783" s="17" t="s">
        <v>6</v>
      </c>
      <c r="I2783" s="17" t="s">
        <v>36</v>
      </c>
      <c r="J2783" s="18">
        <v>4734.6000000000004</v>
      </c>
      <c r="K2783" s="19">
        <v>40218</v>
      </c>
      <c r="L2783" s="19">
        <v>4047</v>
      </c>
      <c r="M2783" s="20">
        <v>10722.1</v>
      </c>
      <c r="N2783" s="21">
        <v>110045</v>
      </c>
      <c r="O2783" s="21">
        <v>1430</v>
      </c>
      <c r="P2783" s="22">
        <v>1072.9000000000001</v>
      </c>
      <c r="Q2783" s="23">
        <v>10779</v>
      </c>
      <c r="R2783" s="23">
        <v>12</v>
      </c>
      <c r="S2783" s="24">
        <v>0</v>
      </c>
      <c r="T2783" s="25">
        <v>0</v>
      </c>
      <c r="U2783" s="25">
        <v>0</v>
      </c>
      <c r="V2783" s="18">
        <v>16529.599999999999</v>
      </c>
      <c r="W2783" s="19">
        <v>161042</v>
      </c>
      <c r="X2783" s="19">
        <v>5489</v>
      </c>
    </row>
    <row r="2784" spans="1:24" x14ac:dyDescent="0.2">
      <c r="A2784" s="15">
        <v>2022</v>
      </c>
      <c r="B2784" s="16">
        <v>99999</v>
      </c>
      <c r="C2784" s="17" t="s">
        <v>1673</v>
      </c>
      <c r="D2784" s="15" t="s">
        <v>23</v>
      </c>
      <c r="E2784" s="17" t="s">
        <v>24</v>
      </c>
      <c r="F2784" s="15" t="s">
        <v>1674</v>
      </c>
      <c r="G2784" s="17" t="s">
        <v>173</v>
      </c>
      <c r="H2784" s="17" t="s">
        <v>6</v>
      </c>
      <c r="I2784" s="17" t="s">
        <v>77</v>
      </c>
      <c r="J2784" s="18">
        <v>127011.3</v>
      </c>
      <c r="K2784" s="19">
        <v>1094138</v>
      </c>
      <c r="L2784" s="19">
        <v>65426</v>
      </c>
      <c r="M2784" s="20">
        <v>63747.4</v>
      </c>
      <c r="N2784" s="21">
        <v>625079</v>
      </c>
      <c r="O2784" s="21">
        <v>9640</v>
      </c>
      <c r="P2784" s="22">
        <v>20033.900000000001</v>
      </c>
      <c r="Q2784" s="23">
        <v>225203</v>
      </c>
      <c r="R2784" s="23">
        <v>1919</v>
      </c>
      <c r="S2784" s="24">
        <v>0</v>
      </c>
      <c r="T2784" s="25">
        <v>0</v>
      </c>
      <c r="U2784" s="25">
        <v>0</v>
      </c>
      <c r="V2784" s="18">
        <v>210792.6</v>
      </c>
      <c r="W2784" s="19">
        <v>1944420</v>
      </c>
      <c r="X2784" s="19">
        <v>76985</v>
      </c>
    </row>
    <row r="2785" spans="1:24" x14ac:dyDescent="0.2">
      <c r="A2785" s="15">
        <v>2022</v>
      </c>
      <c r="B2785" s="16">
        <v>99999</v>
      </c>
      <c r="C2785" s="17" t="s">
        <v>1673</v>
      </c>
      <c r="D2785" s="15" t="s">
        <v>23</v>
      </c>
      <c r="E2785" s="17" t="s">
        <v>24</v>
      </c>
      <c r="F2785" s="15" t="s">
        <v>1674</v>
      </c>
      <c r="G2785" s="17" t="s">
        <v>98</v>
      </c>
      <c r="H2785" s="17" t="s">
        <v>6</v>
      </c>
      <c r="I2785" s="17" t="s">
        <v>32</v>
      </c>
      <c r="J2785" s="18">
        <v>0</v>
      </c>
      <c r="K2785" s="19">
        <v>0</v>
      </c>
      <c r="L2785" s="19">
        <v>0</v>
      </c>
      <c r="M2785" s="20">
        <v>0</v>
      </c>
      <c r="N2785" s="21">
        <v>0</v>
      </c>
      <c r="O2785" s="21">
        <v>-15</v>
      </c>
      <c r="P2785" s="22">
        <v>2297</v>
      </c>
      <c r="Q2785" s="23">
        <v>42562</v>
      </c>
      <c r="R2785" s="23">
        <v>1</v>
      </c>
      <c r="S2785" s="24">
        <v>0</v>
      </c>
      <c r="T2785" s="25">
        <v>0</v>
      </c>
      <c r="U2785" s="25">
        <v>0</v>
      </c>
      <c r="V2785" s="18">
        <v>2297</v>
      </c>
      <c r="W2785" s="19">
        <v>42562</v>
      </c>
      <c r="X2785" s="19">
        <v>-14</v>
      </c>
    </row>
    <row r="2786" spans="1:24" x14ac:dyDescent="0.2">
      <c r="A2786" s="15">
        <v>2022</v>
      </c>
      <c r="B2786" s="16">
        <v>99999</v>
      </c>
      <c r="C2786" s="17" t="s">
        <v>1673</v>
      </c>
      <c r="D2786" s="15" t="s">
        <v>23</v>
      </c>
      <c r="E2786" s="17" t="s">
        <v>24</v>
      </c>
      <c r="F2786" s="15" t="s">
        <v>1674</v>
      </c>
      <c r="G2786" s="17" t="s">
        <v>98</v>
      </c>
      <c r="H2786" s="17" t="s">
        <v>6</v>
      </c>
      <c r="I2786" s="17" t="s">
        <v>6</v>
      </c>
      <c r="J2786" s="18">
        <v>0</v>
      </c>
      <c r="K2786" s="19">
        <v>0</v>
      </c>
      <c r="L2786" s="19">
        <v>0</v>
      </c>
      <c r="M2786" s="20">
        <v>0</v>
      </c>
      <c r="N2786" s="21">
        <v>0</v>
      </c>
      <c r="O2786" s="21">
        <v>0</v>
      </c>
      <c r="P2786" s="22">
        <v>1191</v>
      </c>
      <c r="Q2786" s="23">
        <v>18044</v>
      </c>
      <c r="R2786" s="23">
        <v>1</v>
      </c>
      <c r="S2786" s="24">
        <v>0</v>
      </c>
      <c r="T2786" s="25">
        <v>0</v>
      </c>
      <c r="U2786" s="25">
        <v>0</v>
      </c>
      <c r="V2786" s="18">
        <v>1191</v>
      </c>
      <c r="W2786" s="19">
        <v>18044</v>
      </c>
      <c r="X2786" s="19">
        <v>1</v>
      </c>
    </row>
    <row r="2787" spans="1:24" x14ac:dyDescent="0.2">
      <c r="A2787" s="15">
        <v>2022</v>
      </c>
      <c r="B2787" s="16">
        <v>99999</v>
      </c>
      <c r="C2787" s="17" t="s">
        <v>1673</v>
      </c>
      <c r="D2787" s="15" t="s">
        <v>23</v>
      </c>
      <c r="E2787" s="17" t="s">
        <v>24</v>
      </c>
      <c r="F2787" s="15" t="s">
        <v>1674</v>
      </c>
      <c r="G2787" s="17" t="s">
        <v>98</v>
      </c>
      <c r="H2787" s="17" t="s">
        <v>6</v>
      </c>
      <c r="I2787" s="17" t="s">
        <v>28</v>
      </c>
      <c r="J2787" s="18">
        <v>0</v>
      </c>
      <c r="K2787" s="19">
        <v>0</v>
      </c>
      <c r="L2787" s="19">
        <v>0</v>
      </c>
      <c r="M2787" s="20">
        <v>0</v>
      </c>
      <c r="N2787" s="21">
        <v>0</v>
      </c>
      <c r="O2787" s="21">
        <v>0</v>
      </c>
      <c r="P2787" s="22">
        <v>1336</v>
      </c>
      <c r="Q2787" s="23">
        <v>11178</v>
      </c>
      <c r="R2787" s="23">
        <v>1</v>
      </c>
      <c r="S2787" s="24">
        <v>0</v>
      </c>
      <c r="T2787" s="25">
        <v>0</v>
      </c>
      <c r="U2787" s="25">
        <v>0</v>
      </c>
      <c r="V2787" s="18">
        <v>1336</v>
      </c>
      <c r="W2787" s="19">
        <v>11178</v>
      </c>
      <c r="X2787" s="19">
        <v>1</v>
      </c>
    </row>
    <row r="2788" spans="1:24" x14ac:dyDescent="0.2">
      <c r="A2788" s="15">
        <v>2022</v>
      </c>
      <c r="B2788" s="16">
        <v>99999</v>
      </c>
      <c r="C2788" s="17" t="s">
        <v>1673</v>
      </c>
      <c r="D2788" s="15" t="s">
        <v>23</v>
      </c>
      <c r="E2788" s="17" t="s">
        <v>24</v>
      </c>
      <c r="F2788" s="15" t="s">
        <v>1674</v>
      </c>
      <c r="G2788" s="17" t="s">
        <v>92</v>
      </c>
      <c r="H2788" s="17" t="s">
        <v>6</v>
      </c>
      <c r="I2788" s="17" t="s">
        <v>418</v>
      </c>
      <c r="J2788" s="18">
        <v>0</v>
      </c>
      <c r="K2788" s="19">
        <v>0</v>
      </c>
      <c r="L2788" s="19">
        <v>-1552</v>
      </c>
      <c r="M2788" s="20">
        <v>0</v>
      </c>
      <c r="N2788" s="21">
        <v>0</v>
      </c>
      <c r="O2788" s="21">
        <v>-2</v>
      </c>
      <c r="P2788" s="22">
        <v>0</v>
      </c>
      <c r="Q2788" s="23">
        <v>0</v>
      </c>
      <c r="R2788" s="23">
        <v>0</v>
      </c>
      <c r="S2788" s="24">
        <v>0</v>
      </c>
      <c r="T2788" s="25">
        <v>0</v>
      </c>
      <c r="U2788" s="25">
        <v>0</v>
      </c>
      <c r="V2788" s="18">
        <v>0</v>
      </c>
      <c r="W2788" s="19">
        <v>0</v>
      </c>
      <c r="X2788" s="19">
        <v>-1554</v>
      </c>
    </row>
    <row r="2789" spans="1:24" x14ac:dyDescent="0.2">
      <c r="A2789" s="15">
        <v>2022</v>
      </c>
      <c r="B2789" s="16">
        <v>99999</v>
      </c>
      <c r="C2789" s="17" t="s">
        <v>1673</v>
      </c>
      <c r="D2789" s="15" t="s">
        <v>23</v>
      </c>
      <c r="E2789" s="17" t="s">
        <v>24</v>
      </c>
      <c r="F2789" s="15" t="s">
        <v>1674</v>
      </c>
      <c r="G2789" s="17" t="s">
        <v>92</v>
      </c>
      <c r="H2789" s="17" t="s">
        <v>6</v>
      </c>
      <c r="I2789" s="17" t="s">
        <v>93</v>
      </c>
      <c r="J2789" s="18">
        <v>182910.4</v>
      </c>
      <c r="K2789" s="19">
        <v>1473869</v>
      </c>
      <c r="L2789" s="19">
        <v>97891</v>
      </c>
      <c r="M2789" s="20">
        <v>171837.1</v>
      </c>
      <c r="N2789" s="21">
        <v>1968225</v>
      </c>
      <c r="O2789" s="21">
        <v>23342</v>
      </c>
      <c r="P2789" s="22">
        <v>468367.6</v>
      </c>
      <c r="Q2789" s="23">
        <v>7327455</v>
      </c>
      <c r="R2789" s="23">
        <v>570</v>
      </c>
      <c r="S2789" s="24">
        <v>0</v>
      </c>
      <c r="T2789" s="25">
        <v>0</v>
      </c>
      <c r="U2789" s="25">
        <v>0</v>
      </c>
      <c r="V2789" s="18">
        <v>823115.1</v>
      </c>
      <c r="W2789" s="19">
        <v>10769549</v>
      </c>
      <c r="X2789" s="19">
        <v>121526</v>
      </c>
    </row>
    <row r="2790" spans="1:24" x14ac:dyDescent="0.2">
      <c r="A2790" s="15">
        <v>2022</v>
      </c>
      <c r="B2790" s="16">
        <v>99999</v>
      </c>
      <c r="C2790" s="17" t="s">
        <v>1673</v>
      </c>
      <c r="D2790" s="15" t="s">
        <v>23</v>
      </c>
      <c r="E2790" s="17" t="s">
        <v>24</v>
      </c>
      <c r="F2790" s="15" t="s">
        <v>1674</v>
      </c>
      <c r="G2790" s="17" t="s">
        <v>92</v>
      </c>
      <c r="H2790" s="17" t="s">
        <v>6</v>
      </c>
      <c r="I2790" s="17" t="s">
        <v>36</v>
      </c>
      <c r="J2790" s="18">
        <v>20123.099999999999</v>
      </c>
      <c r="K2790" s="19">
        <v>160377</v>
      </c>
      <c r="L2790" s="19">
        <v>13445</v>
      </c>
      <c r="M2790" s="20">
        <v>28260.799999999999</v>
      </c>
      <c r="N2790" s="21">
        <v>247343</v>
      </c>
      <c r="O2790" s="21">
        <v>4417</v>
      </c>
      <c r="P2790" s="22">
        <v>31166.799999999999</v>
      </c>
      <c r="Q2790" s="23">
        <v>339792</v>
      </c>
      <c r="R2790" s="23">
        <v>24</v>
      </c>
      <c r="S2790" s="24">
        <v>0</v>
      </c>
      <c r="T2790" s="25">
        <v>0</v>
      </c>
      <c r="U2790" s="25">
        <v>0</v>
      </c>
      <c r="V2790" s="18">
        <v>79550.7</v>
      </c>
      <c r="W2790" s="19">
        <v>747512</v>
      </c>
      <c r="X2790" s="19">
        <v>17886</v>
      </c>
    </row>
    <row r="2791" spans="1:24" x14ac:dyDescent="0.2">
      <c r="A2791" s="15">
        <v>2022</v>
      </c>
      <c r="B2791" s="16">
        <v>99999</v>
      </c>
      <c r="C2791" s="17" t="s">
        <v>1673</v>
      </c>
      <c r="D2791" s="15" t="s">
        <v>23</v>
      </c>
      <c r="E2791" s="17" t="s">
        <v>24</v>
      </c>
      <c r="F2791" s="15" t="s">
        <v>1674</v>
      </c>
      <c r="G2791" s="17" t="s">
        <v>92</v>
      </c>
      <c r="H2791" s="17" t="s">
        <v>6</v>
      </c>
      <c r="I2791" s="17" t="s">
        <v>77</v>
      </c>
      <c r="J2791" s="18">
        <v>17701.2</v>
      </c>
      <c r="K2791" s="19">
        <v>127949</v>
      </c>
      <c r="L2791" s="19">
        <v>13199</v>
      </c>
      <c r="M2791" s="20">
        <v>16427.2</v>
      </c>
      <c r="N2791" s="21">
        <v>132887</v>
      </c>
      <c r="O2791" s="21">
        <v>3012</v>
      </c>
      <c r="P2791" s="22">
        <v>17354</v>
      </c>
      <c r="Q2791" s="23">
        <v>124192</v>
      </c>
      <c r="R2791" s="23">
        <v>4229</v>
      </c>
      <c r="S2791" s="24">
        <v>0</v>
      </c>
      <c r="T2791" s="25">
        <v>0</v>
      </c>
      <c r="U2791" s="25">
        <v>0</v>
      </c>
      <c r="V2791" s="18">
        <v>51482.400000000001</v>
      </c>
      <c r="W2791" s="19">
        <v>385028</v>
      </c>
      <c r="X2791" s="19">
        <v>20440</v>
      </c>
    </row>
    <row r="2792" spans="1:24" x14ac:dyDescent="0.2">
      <c r="A2792" s="15">
        <v>2022</v>
      </c>
      <c r="B2792" s="16">
        <v>99999</v>
      </c>
      <c r="C2792" s="17" t="s">
        <v>1673</v>
      </c>
      <c r="D2792" s="15" t="s">
        <v>23</v>
      </c>
      <c r="E2792" s="17" t="s">
        <v>24</v>
      </c>
      <c r="F2792" s="15" t="s">
        <v>1674</v>
      </c>
      <c r="G2792" s="17" t="s">
        <v>195</v>
      </c>
      <c r="H2792" s="17" t="s">
        <v>6</v>
      </c>
      <c r="I2792" s="17" t="s">
        <v>154</v>
      </c>
      <c r="J2792" s="18">
        <v>0</v>
      </c>
      <c r="K2792" s="19">
        <v>0</v>
      </c>
      <c r="L2792" s="19">
        <v>-4</v>
      </c>
      <c r="M2792" s="20">
        <v>0</v>
      </c>
      <c r="N2792" s="21">
        <v>0</v>
      </c>
      <c r="O2792" s="21">
        <v>0</v>
      </c>
      <c r="P2792" s="22">
        <v>0</v>
      </c>
      <c r="Q2792" s="23">
        <v>0</v>
      </c>
      <c r="R2792" s="23">
        <v>0</v>
      </c>
      <c r="S2792" s="24">
        <v>0</v>
      </c>
      <c r="T2792" s="25">
        <v>0</v>
      </c>
      <c r="U2792" s="25">
        <v>0</v>
      </c>
      <c r="V2792" s="18">
        <v>0</v>
      </c>
      <c r="W2792" s="19">
        <v>0</v>
      </c>
      <c r="X2792" s="19">
        <v>-4</v>
      </c>
    </row>
    <row r="2793" spans="1:24" x14ac:dyDescent="0.2">
      <c r="A2793" s="15">
        <v>2022</v>
      </c>
      <c r="B2793" s="16">
        <v>99999</v>
      </c>
      <c r="C2793" s="17" t="s">
        <v>1673</v>
      </c>
      <c r="D2793" s="15" t="s">
        <v>23</v>
      </c>
      <c r="E2793" s="17" t="s">
        <v>24</v>
      </c>
      <c r="F2793" s="15" t="s">
        <v>1674</v>
      </c>
      <c r="G2793" s="17" t="s">
        <v>195</v>
      </c>
      <c r="H2793" s="17" t="s">
        <v>6</v>
      </c>
      <c r="I2793" s="17" t="s">
        <v>196</v>
      </c>
      <c r="J2793" s="18">
        <v>90960.5</v>
      </c>
      <c r="K2793" s="19">
        <v>838801</v>
      </c>
      <c r="L2793" s="19">
        <v>87763</v>
      </c>
      <c r="M2793" s="20">
        <v>54033.1</v>
      </c>
      <c r="N2793" s="21">
        <v>533618</v>
      </c>
      <c r="O2793" s="21">
        <v>10616</v>
      </c>
      <c r="P2793" s="22">
        <v>21463.8</v>
      </c>
      <c r="Q2793" s="23">
        <v>291242</v>
      </c>
      <c r="R2793" s="23">
        <v>290</v>
      </c>
      <c r="S2793" s="24">
        <v>0</v>
      </c>
      <c r="T2793" s="25">
        <v>0</v>
      </c>
      <c r="U2793" s="25">
        <v>0</v>
      </c>
      <c r="V2793" s="18">
        <v>166457.4</v>
      </c>
      <c r="W2793" s="19">
        <v>1663661</v>
      </c>
      <c r="X2793" s="19">
        <v>98696</v>
      </c>
    </row>
    <row r="2794" spans="1:24" x14ac:dyDescent="0.2">
      <c r="A2794" s="15">
        <v>2022</v>
      </c>
      <c r="B2794" s="16">
        <v>99999</v>
      </c>
      <c r="C2794" s="17" t="s">
        <v>1673</v>
      </c>
      <c r="D2794" s="15" t="s">
        <v>23</v>
      </c>
      <c r="E2794" s="17" t="s">
        <v>24</v>
      </c>
      <c r="F2794" s="15" t="s">
        <v>1674</v>
      </c>
      <c r="G2794" s="17" t="s">
        <v>195</v>
      </c>
      <c r="H2794" s="17" t="s">
        <v>6</v>
      </c>
      <c r="I2794" s="17" t="s">
        <v>210</v>
      </c>
      <c r="J2794" s="18">
        <v>1588.9</v>
      </c>
      <c r="K2794" s="19">
        <v>9359</v>
      </c>
      <c r="L2794" s="19">
        <v>1871</v>
      </c>
      <c r="M2794" s="20">
        <v>728.1</v>
      </c>
      <c r="N2794" s="21">
        <v>7337</v>
      </c>
      <c r="O2794" s="21">
        <v>259</v>
      </c>
      <c r="P2794" s="22">
        <v>72.099999999999994</v>
      </c>
      <c r="Q2794" s="23">
        <v>600</v>
      </c>
      <c r="R2794" s="23">
        <v>36</v>
      </c>
      <c r="S2794" s="24">
        <v>0</v>
      </c>
      <c r="T2794" s="25">
        <v>0</v>
      </c>
      <c r="U2794" s="25">
        <v>0</v>
      </c>
      <c r="V2794" s="18">
        <v>2389.1</v>
      </c>
      <c r="W2794" s="19">
        <v>17296</v>
      </c>
      <c r="X2794" s="19">
        <v>2166</v>
      </c>
    </row>
    <row r="2795" spans="1:24" x14ac:dyDescent="0.2">
      <c r="A2795" s="15">
        <v>2022</v>
      </c>
      <c r="B2795" s="16">
        <v>99999</v>
      </c>
      <c r="C2795" s="17" t="s">
        <v>1673</v>
      </c>
      <c r="D2795" s="15" t="s">
        <v>23</v>
      </c>
      <c r="E2795" s="17" t="s">
        <v>24</v>
      </c>
      <c r="F2795" s="15" t="s">
        <v>1674</v>
      </c>
      <c r="G2795" s="17" t="s">
        <v>33</v>
      </c>
      <c r="H2795" s="17" t="s">
        <v>6</v>
      </c>
      <c r="I2795" s="17" t="s">
        <v>32</v>
      </c>
      <c r="J2795" s="18">
        <v>106795.9</v>
      </c>
      <c r="K2795" s="19">
        <v>802986</v>
      </c>
      <c r="L2795" s="19">
        <v>62986</v>
      </c>
      <c r="M2795" s="20">
        <v>45946.5</v>
      </c>
      <c r="N2795" s="21">
        <v>392739</v>
      </c>
      <c r="O2795" s="21">
        <v>9189</v>
      </c>
      <c r="P2795" s="22">
        <v>14113.1</v>
      </c>
      <c r="Q2795" s="23">
        <v>129465</v>
      </c>
      <c r="R2795" s="23">
        <v>65</v>
      </c>
      <c r="S2795" s="24">
        <v>0</v>
      </c>
      <c r="T2795" s="25">
        <v>0</v>
      </c>
      <c r="U2795" s="25">
        <v>0</v>
      </c>
      <c r="V2795" s="18">
        <v>166855.5</v>
      </c>
      <c r="W2795" s="19">
        <v>1325190</v>
      </c>
      <c r="X2795" s="19">
        <v>72240</v>
      </c>
    </row>
    <row r="2796" spans="1:24" x14ac:dyDescent="0.2">
      <c r="A2796" s="15">
        <v>2022</v>
      </c>
      <c r="B2796" s="16">
        <v>99999</v>
      </c>
      <c r="C2796" s="17" t="s">
        <v>1673</v>
      </c>
      <c r="D2796" s="15" t="s">
        <v>23</v>
      </c>
      <c r="E2796" s="17" t="s">
        <v>24</v>
      </c>
      <c r="F2796" s="15" t="s">
        <v>1674</v>
      </c>
      <c r="G2796" s="17" t="s">
        <v>220</v>
      </c>
      <c r="H2796" s="17" t="s">
        <v>6</v>
      </c>
      <c r="I2796" s="17" t="s">
        <v>136</v>
      </c>
      <c r="J2796" s="18">
        <v>33884.800000000003</v>
      </c>
      <c r="K2796" s="19">
        <v>207848</v>
      </c>
      <c r="L2796" s="19">
        <v>27822</v>
      </c>
      <c r="M2796" s="20">
        <v>22993.5</v>
      </c>
      <c r="N2796" s="21">
        <v>147354</v>
      </c>
      <c r="O2796" s="21">
        <v>5501</v>
      </c>
      <c r="P2796" s="22">
        <v>15778.8</v>
      </c>
      <c r="Q2796" s="23">
        <v>92104</v>
      </c>
      <c r="R2796" s="23">
        <v>140</v>
      </c>
      <c r="S2796" s="24">
        <v>0</v>
      </c>
      <c r="T2796" s="25">
        <v>0</v>
      </c>
      <c r="U2796" s="25">
        <v>0</v>
      </c>
      <c r="V2796" s="18">
        <v>72657.100000000006</v>
      </c>
      <c r="W2796" s="19">
        <v>447306</v>
      </c>
      <c r="X2796" s="19">
        <v>33232</v>
      </c>
    </row>
    <row r="2797" spans="1:24" x14ac:dyDescent="0.2">
      <c r="A2797" s="15">
        <v>2022</v>
      </c>
      <c r="B2797" s="16">
        <v>99999</v>
      </c>
      <c r="C2797" s="17" t="s">
        <v>1673</v>
      </c>
      <c r="D2797" s="15" t="s">
        <v>23</v>
      </c>
      <c r="E2797" s="17" t="s">
        <v>24</v>
      </c>
      <c r="F2797" s="15" t="s">
        <v>1674</v>
      </c>
      <c r="G2797" s="17" t="s">
        <v>89</v>
      </c>
      <c r="H2797" s="17" t="s">
        <v>6</v>
      </c>
      <c r="I2797" s="17" t="s">
        <v>154</v>
      </c>
      <c r="J2797" s="18">
        <v>75792.899999999994</v>
      </c>
      <c r="K2797" s="19">
        <v>709572</v>
      </c>
      <c r="L2797" s="19">
        <v>47626</v>
      </c>
      <c r="M2797" s="20">
        <v>28120.2</v>
      </c>
      <c r="N2797" s="21">
        <v>306579</v>
      </c>
      <c r="O2797" s="21">
        <v>5759</v>
      </c>
      <c r="P2797" s="22">
        <v>6427.4</v>
      </c>
      <c r="Q2797" s="23">
        <v>73545</v>
      </c>
      <c r="R2797" s="23">
        <v>147</v>
      </c>
      <c r="S2797" s="24">
        <v>0</v>
      </c>
      <c r="T2797" s="25">
        <v>0</v>
      </c>
      <c r="U2797" s="25">
        <v>0</v>
      </c>
      <c r="V2797" s="18">
        <v>110340.5</v>
      </c>
      <c r="W2797" s="19">
        <v>1089696</v>
      </c>
      <c r="X2797" s="19">
        <v>53532</v>
      </c>
    </row>
    <row r="2798" spans="1:24" x14ac:dyDescent="0.2">
      <c r="A2798" s="15">
        <v>2022</v>
      </c>
      <c r="B2798" s="16">
        <v>99999</v>
      </c>
      <c r="C2798" s="17" t="s">
        <v>1673</v>
      </c>
      <c r="D2798" s="15" t="s">
        <v>23</v>
      </c>
      <c r="E2798" s="17" t="s">
        <v>24</v>
      </c>
      <c r="F2798" s="15" t="s">
        <v>1674</v>
      </c>
      <c r="G2798" s="17" t="s">
        <v>89</v>
      </c>
      <c r="H2798" s="17" t="s">
        <v>6</v>
      </c>
      <c r="I2798" s="17" t="s">
        <v>90</v>
      </c>
      <c r="J2798" s="18">
        <v>2956.9</v>
      </c>
      <c r="K2798" s="19">
        <v>33855</v>
      </c>
      <c r="L2798" s="19">
        <v>3913</v>
      </c>
      <c r="M2798" s="20">
        <v>4154.8</v>
      </c>
      <c r="N2798" s="21">
        <v>46164</v>
      </c>
      <c r="O2798" s="21">
        <v>705</v>
      </c>
      <c r="P2798" s="22">
        <v>2393.1</v>
      </c>
      <c r="Q2798" s="23">
        <v>23109</v>
      </c>
      <c r="R2798" s="23">
        <v>38</v>
      </c>
      <c r="S2798" s="24">
        <v>0</v>
      </c>
      <c r="T2798" s="25">
        <v>0</v>
      </c>
      <c r="U2798" s="25">
        <v>0</v>
      </c>
      <c r="V2798" s="18">
        <v>9504.7999999999993</v>
      </c>
      <c r="W2798" s="19">
        <v>103128</v>
      </c>
      <c r="X2798" s="19">
        <v>4656</v>
      </c>
    </row>
    <row r="2799" spans="1:24" x14ac:dyDescent="0.2">
      <c r="A2799" s="15">
        <v>2022</v>
      </c>
      <c r="B2799" s="16">
        <v>99999</v>
      </c>
      <c r="C2799" s="17" t="s">
        <v>1673</v>
      </c>
      <c r="D2799" s="15" t="s">
        <v>23</v>
      </c>
      <c r="E2799" s="17" t="s">
        <v>24</v>
      </c>
      <c r="F2799" s="15" t="s">
        <v>1674</v>
      </c>
      <c r="G2799" s="17" t="s">
        <v>89</v>
      </c>
      <c r="H2799" s="17" t="s">
        <v>6</v>
      </c>
      <c r="I2799" s="17" t="s">
        <v>1159</v>
      </c>
      <c r="J2799" s="18">
        <v>1271</v>
      </c>
      <c r="K2799" s="19">
        <v>10148</v>
      </c>
      <c r="L2799" s="19">
        <v>631</v>
      </c>
      <c r="M2799" s="20">
        <v>0</v>
      </c>
      <c r="N2799" s="21">
        <v>0</v>
      </c>
      <c r="O2799" s="21">
        <v>0</v>
      </c>
      <c r="P2799" s="22">
        <v>0</v>
      </c>
      <c r="Q2799" s="23">
        <v>0</v>
      </c>
      <c r="R2799" s="23">
        <v>0</v>
      </c>
      <c r="S2799" s="24">
        <v>0</v>
      </c>
      <c r="T2799" s="25">
        <v>0</v>
      </c>
      <c r="U2799" s="25">
        <v>0</v>
      </c>
      <c r="V2799" s="18">
        <v>1271</v>
      </c>
      <c r="W2799" s="19">
        <v>10148</v>
      </c>
      <c r="X2799" s="19">
        <v>631</v>
      </c>
    </row>
    <row r="2800" spans="1:24" x14ac:dyDescent="0.2">
      <c r="A2800" s="15">
        <v>2022</v>
      </c>
      <c r="B2800" s="16">
        <v>99999</v>
      </c>
      <c r="C2800" s="17" t="s">
        <v>1673</v>
      </c>
      <c r="D2800" s="15" t="s">
        <v>23</v>
      </c>
      <c r="E2800" s="17" t="s">
        <v>24</v>
      </c>
      <c r="F2800" s="15" t="s">
        <v>1674</v>
      </c>
      <c r="G2800" s="17" t="s">
        <v>89</v>
      </c>
      <c r="H2800" s="17" t="s">
        <v>6</v>
      </c>
      <c r="I2800" s="17" t="s">
        <v>655</v>
      </c>
      <c r="J2800" s="18">
        <v>6733.7</v>
      </c>
      <c r="K2800" s="19">
        <v>87049</v>
      </c>
      <c r="L2800" s="19">
        <v>7557</v>
      </c>
      <c r="M2800" s="20">
        <v>4560.8</v>
      </c>
      <c r="N2800" s="21">
        <v>78735</v>
      </c>
      <c r="O2800" s="21">
        <v>811</v>
      </c>
      <c r="P2800" s="22">
        <v>1480.5</v>
      </c>
      <c r="Q2800" s="23">
        <v>27337</v>
      </c>
      <c r="R2800" s="23">
        <v>10</v>
      </c>
      <c r="S2800" s="24">
        <v>0</v>
      </c>
      <c r="T2800" s="25">
        <v>0</v>
      </c>
      <c r="U2800" s="25">
        <v>0</v>
      </c>
      <c r="V2800" s="18">
        <v>12775</v>
      </c>
      <c r="W2800" s="19">
        <v>193121</v>
      </c>
      <c r="X2800" s="19">
        <v>8378</v>
      </c>
    </row>
    <row r="2801" spans="1:24" x14ac:dyDescent="0.2">
      <c r="A2801" s="15">
        <v>2022</v>
      </c>
      <c r="B2801" s="16">
        <v>99999</v>
      </c>
      <c r="C2801" s="17" t="s">
        <v>1673</v>
      </c>
      <c r="D2801" s="15" t="s">
        <v>23</v>
      </c>
      <c r="E2801" s="17" t="s">
        <v>24</v>
      </c>
      <c r="F2801" s="15" t="s">
        <v>1674</v>
      </c>
      <c r="G2801" s="17" t="s">
        <v>35</v>
      </c>
      <c r="H2801" s="17" t="s">
        <v>6</v>
      </c>
      <c r="I2801" s="17" t="s">
        <v>36</v>
      </c>
      <c r="J2801" s="18">
        <v>255422.9</v>
      </c>
      <c r="K2801" s="19">
        <v>1761159</v>
      </c>
      <c r="L2801" s="19">
        <v>168129</v>
      </c>
      <c r="M2801" s="20">
        <v>75525.7</v>
      </c>
      <c r="N2801" s="21">
        <v>662207</v>
      </c>
      <c r="O2801" s="21">
        <v>15821</v>
      </c>
      <c r="P2801" s="22">
        <v>87698.3</v>
      </c>
      <c r="Q2801" s="23">
        <v>949715</v>
      </c>
      <c r="R2801" s="23">
        <v>798</v>
      </c>
      <c r="S2801" s="24">
        <v>0</v>
      </c>
      <c r="T2801" s="25">
        <v>0</v>
      </c>
      <c r="U2801" s="25">
        <v>0</v>
      </c>
      <c r="V2801" s="18">
        <v>418646.9</v>
      </c>
      <c r="W2801" s="19">
        <v>3373081</v>
      </c>
      <c r="X2801" s="19">
        <v>184748</v>
      </c>
    </row>
    <row r="2802" spans="1:24" x14ac:dyDescent="0.2">
      <c r="A2802" s="15">
        <v>2022</v>
      </c>
      <c r="B2802" s="16">
        <v>99999</v>
      </c>
      <c r="C2802" s="17" t="s">
        <v>1673</v>
      </c>
      <c r="D2802" s="15" t="s">
        <v>23</v>
      </c>
      <c r="E2802" s="17" t="s">
        <v>24</v>
      </c>
      <c r="F2802" s="15" t="s">
        <v>1674</v>
      </c>
      <c r="G2802" s="17" t="s">
        <v>111</v>
      </c>
      <c r="H2802" s="17" t="s">
        <v>6</v>
      </c>
      <c r="I2802" s="17" t="s">
        <v>32</v>
      </c>
      <c r="J2802" s="18">
        <v>14352.5</v>
      </c>
      <c r="K2802" s="19">
        <v>88783</v>
      </c>
      <c r="L2802" s="19">
        <v>9348</v>
      </c>
      <c r="M2802" s="20">
        <v>8544.9</v>
      </c>
      <c r="N2802" s="21">
        <v>66549</v>
      </c>
      <c r="O2802" s="21">
        <v>1718</v>
      </c>
      <c r="P2802" s="22">
        <v>26</v>
      </c>
      <c r="Q2802" s="23">
        <v>248</v>
      </c>
      <c r="R2802" s="23">
        <v>94</v>
      </c>
      <c r="S2802" s="24">
        <v>0</v>
      </c>
      <c r="T2802" s="25">
        <v>0</v>
      </c>
      <c r="U2802" s="25">
        <v>0</v>
      </c>
      <c r="V2802" s="18">
        <v>22923.4</v>
      </c>
      <c r="W2802" s="19">
        <v>155580</v>
      </c>
      <c r="X2802" s="19">
        <v>11160</v>
      </c>
    </row>
    <row r="2803" spans="1:24" x14ac:dyDescent="0.2">
      <c r="A2803" s="15">
        <v>2022</v>
      </c>
      <c r="B2803" s="16">
        <v>99999</v>
      </c>
      <c r="C2803" s="17" t="s">
        <v>1673</v>
      </c>
      <c r="D2803" s="15" t="s">
        <v>23</v>
      </c>
      <c r="E2803" s="17" t="s">
        <v>24</v>
      </c>
      <c r="F2803" s="15" t="s">
        <v>1674</v>
      </c>
      <c r="G2803" s="17" t="s">
        <v>273</v>
      </c>
      <c r="H2803" s="17" t="s">
        <v>6</v>
      </c>
      <c r="I2803" s="17" t="s">
        <v>794</v>
      </c>
      <c r="J2803" s="18">
        <v>1176.0999999999999</v>
      </c>
      <c r="K2803" s="19">
        <v>9518</v>
      </c>
      <c r="L2803" s="19">
        <v>715</v>
      </c>
      <c r="M2803" s="20">
        <v>365.2</v>
      </c>
      <c r="N2803" s="21">
        <v>3149</v>
      </c>
      <c r="O2803" s="21">
        <v>118</v>
      </c>
      <c r="P2803" s="22">
        <v>0</v>
      </c>
      <c r="Q2803" s="23">
        <v>0</v>
      </c>
      <c r="R2803" s="23">
        <v>0</v>
      </c>
      <c r="S2803" s="24">
        <v>0</v>
      </c>
      <c r="T2803" s="25">
        <v>0</v>
      </c>
      <c r="U2803" s="25">
        <v>0</v>
      </c>
      <c r="V2803" s="18">
        <v>1541.3</v>
      </c>
      <c r="W2803" s="19">
        <v>12667</v>
      </c>
      <c r="X2803" s="19">
        <v>833</v>
      </c>
    </row>
    <row r="2804" spans="1:24" x14ac:dyDescent="0.2">
      <c r="A2804" s="15">
        <v>2022</v>
      </c>
      <c r="B2804" s="16">
        <v>99999</v>
      </c>
      <c r="C2804" s="17" t="s">
        <v>1673</v>
      </c>
      <c r="D2804" s="15" t="s">
        <v>23</v>
      </c>
      <c r="E2804" s="17" t="s">
        <v>24</v>
      </c>
      <c r="F2804" s="15" t="s">
        <v>1674</v>
      </c>
      <c r="G2804" s="17" t="s">
        <v>273</v>
      </c>
      <c r="H2804" s="17" t="s">
        <v>6</v>
      </c>
      <c r="I2804" s="17" t="s">
        <v>196</v>
      </c>
      <c r="J2804" s="18">
        <v>1060.2</v>
      </c>
      <c r="K2804" s="19">
        <v>7120</v>
      </c>
      <c r="L2804" s="19">
        <v>794</v>
      </c>
      <c r="M2804" s="20">
        <v>322.3</v>
      </c>
      <c r="N2804" s="21">
        <v>2258</v>
      </c>
      <c r="O2804" s="21">
        <v>135</v>
      </c>
      <c r="P2804" s="22">
        <v>539.70000000000005</v>
      </c>
      <c r="Q2804" s="23">
        <v>4269</v>
      </c>
      <c r="R2804" s="23">
        <v>9</v>
      </c>
      <c r="S2804" s="24">
        <v>0</v>
      </c>
      <c r="T2804" s="25">
        <v>0</v>
      </c>
      <c r="U2804" s="25">
        <v>0</v>
      </c>
      <c r="V2804" s="18">
        <v>1922.2</v>
      </c>
      <c r="W2804" s="19">
        <v>13647</v>
      </c>
      <c r="X2804" s="19">
        <v>938</v>
      </c>
    </row>
    <row r="2805" spans="1:24" x14ac:dyDescent="0.2">
      <c r="A2805" s="15">
        <v>2022</v>
      </c>
      <c r="B2805" s="16">
        <v>99999</v>
      </c>
      <c r="C2805" s="17" t="s">
        <v>1673</v>
      </c>
      <c r="D2805" s="15" t="s">
        <v>23</v>
      </c>
      <c r="E2805" s="17" t="s">
        <v>24</v>
      </c>
      <c r="F2805" s="15" t="s">
        <v>1674</v>
      </c>
      <c r="G2805" s="17" t="s">
        <v>273</v>
      </c>
      <c r="H2805" s="17" t="s">
        <v>6</v>
      </c>
      <c r="I2805" s="17" t="s">
        <v>505</v>
      </c>
      <c r="J2805" s="18">
        <v>19.100000000000001</v>
      </c>
      <c r="K2805" s="19">
        <v>165</v>
      </c>
      <c r="L2805" s="19">
        <v>10</v>
      </c>
      <c r="M2805" s="20">
        <v>8.9</v>
      </c>
      <c r="N2805" s="21">
        <v>90</v>
      </c>
      <c r="O2805" s="21">
        <v>2</v>
      </c>
      <c r="P2805" s="22">
        <v>0</v>
      </c>
      <c r="Q2805" s="23">
        <v>0</v>
      </c>
      <c r="R2805" s="23">
        <v>0</v>
      </c>
      <c r="S2805" s="24">
        <v>0</v>
      </c>
      <c r="T2805" s="25">
        <v>0</v>
      </c>
      <c r="U2805" s="25">
        <v>0</v>
      </c>
      <c r="V2805" s="18">
        <v>28</v>
      </c>
      <c r="W2805" s="19">
        <v>255</v>
      </c>
      <c r="X2805" s="19">
        <v>12</v>
      </c>
    </row>
    <row r="2806" spans="1:24" x14ac:dyDescent="0.2">
      <c r="A2806" s="15">
        <v>2022</v>
      </c>
      <c r="B2806" s="16">
        <v>99999</v>
      </c>
      <c r="C2806" s="17" t="s">
        <v>1673</v>
      </c>
      <c r="D2806" s="15" t="s">
        <v>23</v>
      </c>
      <c r="E2806" s="17" t="s">
        <v>24</v>
      </c>
      <c r="F2806" s="15" t="s">
        <v>1674</v>
      </c>
      <c r="G2806" s="17" t="s">
        <v>273</v>
      </c>
      <c r="H2806" s="17" t="s">
        <v>6</v>
      </c>
      <c r="I2806" s="17" t="s">
        <v>210</v>
      </c>
      <c r="J2806" s="18">
        <v>46242.9</v>
      </c>
      <c r="K2806" s="19">
        <v>326184</v>
      </c>
      <c r="L2806" s="19">
        <v>37292</v>
      </c>
      <c r="M2806" s="20">
        <v>31929.200000000001</v>
      </c>
      <c r="N2806" s="21">
        <v>266856</v>
      </c>
      <c r="O2806" s="21">
        <v>8581</v>
      </c>
      <c r="P2806" s="22">
        <v>50394.2</v>
      </c>
      <c r="Q2806" s="23">
        <v>474226</v>
      </c>
      <c r="R2806" s="23">
        <v>2853</v>
      </c>
      <c r="S2806" s="24">
        <v>0</v>
      </c>
      <c r="T2806" s="25">
        <v>0</v>
      </c>
      <c r="U2806" s="25">
        <v>0</v>
      </c>
      <c r="V2806" s="18">
        <v>128566.3</v>
      </c>
      <c r="W2806" s="19">
        <v>1067266</v>
      </c>
      <c r="X2806" s="19">
        <v>48726</v>
      </c>
    </row>
    <row r="2807" spans="1:24" x14ac:dyDescent="0.2">
      <c r="A2807" s="15">
        <v>2022</v>
      </c>
      <c r="B2807" s="16">
        <v>99999</v>
      </c>
      <c r="C2807" s="17" t="s">
        <v>1673</v>
      </c>
      <c r="D2807" s="15" t="s">
        <v>39</v>
      </c>
      <c r="E2807" s="17" t="s">
        <v>40</v>
      </c>
      <c r="F2807" s="15" t="s">
        <v>1674</v>
      </c>
      <c r="G2807" s="17" t="s">
        <v>57</v>
      </c>
      <c r="H2807" s="17" t="s">
        <v>6</v>
      </c>
      <c r="I2807" s="17" t="s">
        <v>58</v>
      </c>
      <c r="J2807" s="18">
        <v>-57196.9</v>
      </c>
      <c r="K2807" s="19">
        <v>-447773</v>
      </c>
      <c r="L2807" s="19">
        <v>154519</v>
      </c>
      <c r="M2807" s="20">
        <v>-134932.79999999999</v>
      </c>
      <c r="N2807" s="21">
        <v>-1647700</v>
      </c>
      <c r="O2807" s="21">
        <v>105435</v>
      </c>
      <c r="P2807" s="22">
        <v>148955</v>
      </c>
      <c r="Q2807" s="23">
        <v>1676592</v>
      </c>
      <c r="R2807" s="23">
        <v>-20544</v>
      </c>
      <c r="S2807" s="24">
        <v>27026.3</v>
      </c>
      <c r="T2807" s="25">
        <v>317600</v>
      </c>
      <c r="U2807" s="25">
        <v>-1</v>
      </c>
      <c r="V2807" s="18">
        <v>-16148.3</v>
      </c>
      <c r="W2807" s="19">
        <v>-101281</v>
      </c>
      <c r="X2807" s="19">
        <v>239409</v>
      </c>
    </row>
    <row r="2808" spans="1:24" x14ac:dyDescent="0.2">
      <c r="A2808" s="15">
        <v>2022</v>
      </c>
      <c r="B2808" s="16">
        <v>99999</v>
      </c>
      <c r="C2808" s="17" t="s">
        <v>1673</v>
      </c>
      <c r="D2808" s="15" t="s">
        <v>39</v>
      </c>
      <c r="E2808" s="17" t="s">
        <v>40</v>
      </c>
      <c r="F2808" s="15" t="s">
        <v>1674</v>
      </c>
      <c r="G2808" s="17" t="s">
        <v>201</v>
      </c>
      <c r="H2808" s="17" t="s">
        <v>6</v>
      </c>
      <c r="I2808" s="17" t="s">
        <v>136</v>
      </c>
      <c r="J2808" s="18">
        <v>18049.900000000001</v>
      </c>
      <c r="K2808" s="19">
        <v>175183</v>
      </c>
      <c r="L2808" s="19">
        <v>1637</v>
      </c>
      <c r="M2808" s="20">
        <v>13644.3</v>
      </c>
      <c r="N2808" s="21">
        <v>154186</v>
      </c>
      <c r="O2808" s="21">
        <v>-9923</v>
      </c>
      <c r="P2808" s="22">
        <v>-23692.400000000001</v>
      </c>
      <c r="Q2808" s="23">
        <v>-262997</v>
      </c>
      <c r="R2808" s="23">
        <v>804</v>
      </c>
      <c r="S2808" s="24">
        <v>441.4</v>
      </c>
      <c r="T2808" s="25">
        <v>4114</v>
      </c>
      <c r="U2808" s="25">
        <v>0</v>
      </c>
      <c r="V2808" s="18">
        <v>8443.2000000000007</v>
      </c>
      <c r="W2808" s="19">
        <v>70486</v>
      </c>
      <c r="X2808" s="19">
        <v>-7482</v>
      </c>
    </row>
    <row r="2809" spans="1:24" x14ac:dyDescent="0.2">
      <c r="A2809" s="15">
        <v>2022</v>
      </c>
      <c r="B2809" s="16">
        <v>99999</v>
      </c>
      <c r="C2809" s="17" t="s">
        <v>1673</v>
      </c>
      <c r="D2809" s="15" t="s">
        <v>39</v>
      </c>
      <c r="E2809" s="17" t="s">
        <v>40</v>
      </c>
      <c r="F2809" s="15" t="s">
        <v>1674</v>
      </c>
      <c r="G2809" s="17" t="s">
        <v>510</v>
      </c>
      <c r="H2809" s="17" t="s">
        <v>6</v>
      </c>
      <c r="I2809" s="17" t="s">
        <v>32</v>
      </c>
      <c r="J2809" s="18">
        <v>30365.9</v>
      </c>
      <c r="K2809" s="19">
        <v>189668</v>
      </c>
      <c r="L2809" s="19">
        <v>5330</v>
      </c>
      <c r="M2809" s="20">
        <v>6316.4</v>
      </c>
      <c r="N2809" s="21">
        <v>63423</v>
      </c>
      <c r="O2809" s="21">
        <v>-5949</v>
      </c>
      <c r="P2809" s="22">
        <v>-502</v>
      </c>
      <c r="Q2809" s="23">
        <v>-4548</v>
      </c>
      <c r="R2809" s="23">
        <v>-18</v>
      </c>
      <c r="S2809" s="24">
        <v>-5266.7</v>
      </c>
      <c r="T2809" s="25">
        <v>-22193</v>
      </c>
      <c r="U2809" s="25">
        <v>2</v>
      </c>
      <c r="V2809" s="18">
        <v>30913.5</v>
      </c>
      <c r="W2809" s="19">
        <v>226350</v>
      </c>
      <c r="X2809" s="19">
        <v>-635</v>
      </c>
    </row>
    <row r="2810" spans="1:24" x14ac:dyDescent="0.2">
      <c r="A2810" s="15">
        <v>2022</v>
      </c>
      <c r="B2810" s="16">
        <v>99999</v>
      </c>
      <c r="C2810" s="17" t="s">
        <v>1673</v>
      </c>
      <c r="D2810" s="15" t="s">
        <v>39</v>
      </c>
      <c r="E2810" s="17" t="s">
        <v>40</v>
      </c>
      <c r="F2810" s="15" t="s">
        <v>1674</v>
      </c>
      <c r="G2810" s="17" t="s">
        <v>160</v>
      </c>
      <c r="H2810" s="17" t="s">
        <v>6</v>
      </c>
      <c r="I2810" s="17" t="s">
        <v>32</v>
      </c>
      <c r="J2810" s="18">
        <v>737.5</v>
      </c>
      <c r="K2810" s="19">
        <v>5774</v>
      </c>
      <c r="L2810" s="19">
        <v>-113</v>
      </c>
      <c r="M2810" s="20">
        <v>2075.3000000000002</v>
      </c>
      <c r="N2810" s="21">
        <v>31796</v>
      </c>
      <c r="O2810" s="21">
        <v>946</v>
      </c>
      <c r="P2810" s="22">
        <v>4656.5</v>
      </c>
      <c r="Q2810" s="23">
        <v>66956</v>
      </c>
      <c r="R2810" s="23">
        <v>-45</v>
      </c>
      <c r="S2810" s="24">
        <v>0</v>
      </c>
      <c r="T2810" s="25">
        <v>0</v>
      </c>
      <c r="U2810" s="25">
        <v>0</v>
      </c>
      <c r="V2810" s="18">
        <v>7469.4</v>
      </c>
      <c r="W2810" s="19">
        <v>104526</v>
      </c>
      <c r="X2810" s="19">
        <v>788</v>
      </c>
    </row>
    <row r="2811" spans="1:24" x14ac:dyDescent="0.2">
      <c r="A2811" s="15">
        <v>2022</v>
      </c>
      <c r="B2811" s="16">
        <v>99999</v>
      </c>
      <c r="C2811" s="17" t="s">
        <v>1673</v>
      </c>
      <c r="D2811" s="15" t="s">
        <v>39</v>
      </c>
      <c r="E2811" s="17" t="s">
        <v>40</v>
      </c>
      <c r="F2811" s="15" t="s">
        <v>1674</v>
      </c>
      <c r="G2811" s="17" t="s">
        <v>124</v>
      </c>
      <c r="H2811" s="17" t="s">
        <v>6</v>
      </c>
      <c r="I2811" s="17" t="s">
        <v>32</v>
      </c>
      <c r="J2811" s="18">
        <v>58981.2</v>
      </c>
      <c r="K2811" s="19">
        <v>556021</v>
      </c>
      <c r="L2811" s="19">
        <v>77671</v>
      </c>
      <c r="M2811" s="20">
        <v>-623159.1</v>
      </c>
      <c r="N2811" s="21">
        <v>-9654090</v>
      </c>
      <c r="O2811" s="21">
        <v>44455</v>
      </c>
      <c r="P2811" s="22">
        <v>1344745.7</v>
      </c>
      <c r="Q2811" s="23">
        <v>20826442</v>
      </c>
      <c r="R2811" s="23">
        <v>901</v>
      </c>
      <c r="S2811" s="24">
        <v>-3000.5</v>
      </c>
      <c r="T2811" s="25">
        <v>-61105</v>
      </c>
      <c r="U2811" s="25">
        <v>0</v>
      </c>
      <c r="V2811" s="18">
        <v>777567.3</v>
      </c>
      <c r="W2811" s="19">
        <v>11667268</v>
      </c>
      <c r="X2811" s="19">
        <v>123027</v>
      </c>
    </row>
    <row r="2812" spans="1:24" x14ac:dyDescent="0.2">
      <c r="A2812" s="15">
        <v>2022</v>
      </c>
      <c r="B2812" s="16">
        <v>99999</v>
      </c>
      <c r="C2812" s="17" t="s">
        <v>1673</v>
      </c>
      <c r="D2812" s="15" t="s">
        <v>39</v>
      </c>
      <c r="E2812" s="17" t="s">
        <v>40</v>
      </c>
      <c r="F2812" s="15" t="s">
        <v>1674</v>
      </c>
      <c r="G2812" s="17" t="s">
        <v>124</v>
      </c>
      <c r="H2812" s="17" t="s">
        <v>6</v>
      </c>
      <c r="I2812" s="17" t="s">
        <v>36</v>
      </c>
      <c r="J2812" s="18">
        <v>-51903.4</v>
      </c>
      <c r="K2812" s="19">
        <v>-767177</v>
      </c>
      <c r="L2812" s="19">
        <v>-112435</v>
      </c>
      <c r="M2812" s="20">
        <v>-1054759.8</v>
      </c>
      <c r="N2812" s="21">
        <v>-15238336</v>
      </c>
      <c r="O2812" s="21">
        <v>19869</v>
      </c>
      <c r="P2812" s="22">
        <v>439659</v>
      </c>
      <c r="Q2812" s="23">
        <v>6288725</v>
      </c>
      <c r="R2812" s="23">
        <v>-1222</v>
      </c>
      <c r="S2812" s="24">
        <v>-730.6</v>
      </c>
      <c r="T2812" s="25">
        <v>-6323</v>
      </c>
      <c r="U2812" s="25">
        <v>0</v>
      </c>
      <c r="V2812" s="18">
        <v>-667734.9</v>
      </c>
      <c r="W2812" s="19">
        <v>-9723111</v>
      </c>
      <c r="X2812" s="19">
        <v>-93788</v>
      </c>
    </row>
    <row r="2813" spans="1:24" x14ac:dyDescent="0.2">
      <c r="A2813" s="15">
        <v>2022</v>
      </c>
      <c r="B2813" s="16">
        <v>99999</v>
      </c>
      <c r="C2813" s="17" t="s">
        <v>1673</v>
      </c>
      <c r="D2813" s="15" t="s">
        <v>39</v>
      </c>
      <c r="E2813" s="17" t="s">
        <v>40</v>
      </c>
      <c r="F2813" s="15" t="s">
        <v>1674</v>
      </c>
      <c r="G2813" s="17" t="s">
        <v>203</v>
      </c>
      <c r="H2813" s="17" t="s">
        <v>6</v>
      </c>
      <c r="I2813" s="17" t="s">
        <v>136</v>
      </c>
      <c r="J2813" s="18">
        <v>-42049.2</v>
      </c>
      <c r="K2813" s="19">
        <v>-321876</v>
      </c>
      <c r="L2813" s="19">
        <v>105530</v>
      </c>
      <c r="M2813" s="20">
        <v>22749.3</v>
      </c>
      <c r="N2813" s="21">
        <v>207567</v>
      </c>
      <c r="O2813" s="21">
        <v>67944</v>
      </c>
      <c r="P2813" s="22">
        <v>139860.9</v>
      </c>
      <c r="Q2813" s="23">
        <v>1296000</v>
      </c>
      <c r="R2813" s="23">
        <v>2686</v>
      </c>
      <c r="S2813" s="24">
        <v>-4041</v>
      </c>
      <c r="T2813" s="25">
        <v>-67230</v>
      </c>
      <c r="U2813" s="25">
        <v>-3</v>
      </c>
      <c r="V2813" s="18">
        <v>116520</v>
      </c>
      <c r="W2813" s="19">
        <v>1114461</v>
      </c>
      <c r="X2813" s="19">
        <v>176157</v>
      </c>
    </row>
    <row r="2814" spans="1:24" x14ac:dyDescent="0.2">
      <c r="A2814" s="15">
        <v>2022</v>
      </c>
      <c r="B2814" s="16">
        <v>99999</v>
      </c>
      <c r="C2814" s="17" t="s">
        <v>1673</v>
      </c>
      <c r="D2814" s="15" t="s">
        <v>39</v>
      </c>
      <c r="E2814" s="17" t="s">
        <v>40</v>
      </c>
      <c r="F2814" s="15" t="s">
        <v>1674</v>
      </c>
      <c r="G2814" s="17" t="s">
        <v>30</v>
      </c>
      <c r="H2814" s="17" t="s">
        <v>6</v>
      </c>
      <c r="I2814" s="17" t="s">
        <v>32</v>
      </c>
      <c r="J2814" s="18">
        <v>-53393.8</v>
      </c>
      <c r="K2814" s="19">
        <v>-442096</v>
      </c>
      <c r="L2814" s="19">
        <v>-3751</v>
      </c>
      <c r="M2814" s="20">
        <v>44059.4</v>
      </c>
      <c r="N2814" s="21">
        <v>544257</v>
      </c>
      <c r="O2814" s="21">
        <v>4489</v>
      </c>
      <c r="P2814" s="22">
        <v>83959.7</v>
      </c>
      <c r="Q2814" s="23">
        <v>1095497</v>
      </c>
      <c r="R2814" s="23">
        <v>2569</v>
      </c>
      <c r="S2814" s="24">
        <v>6078.6</v>
      </c>
      <c r="T2814" s="25">
        <v>82157</v>
      </c>
      <c r="U2814" s="25">
        <v>2</v>
      </c>
      <c r="V2814" s="18">
        <v>80703.899999999994</v>
      </c>
      <c r="W2814" s="19">
        <v>1279815</v>
      </c>
      <c r="X2814" s="19">
        <v>3309</v>
      </c>
    </row>
    <row r="2815" spans="1:24" x14ac:dyDescent="0.2">
      <c r="A2815" s="15">
        <v>2022</v>
      </c>
      <c r="B2815" s="16">
        <v>99999</v>
      </c>
      <c r="C2815" s="17" t="s">
        <v>1673</v>
      </c>
      <c r="D2815" s="15" t="s">
        <v>39</v>
      </c>
      <c r="E2815" s="17" t="s">
        <v>40</v>
      </c>
      <c r="F2815" s="15" t="s">
        <v>1674</v>
      </c>
      <c r="G2815" s="17" t="s">
        <v>134</v>
      </c>
      <c r="H2815" s="17" t="s">
        <v>6</v>
      </c>
      <c r="I2815" s="17" t="s">
        <v>135</v>
      </c>
      <c r="J2815" s="18">
        <v>3.8</v>
      </c>
      <c r="K2815" s="19">
        <v>43</v>
      </c>
      <c r="L2815" s="19">
        <v>10</v>
      </c>
      <c r="M2815" s="20">
        <v>-597.70000000000005</v>
      </c>
      <c r="N2815" s="21">
        <v>-10655</v>
      </c>
      <c r="O2815" s="21">
        <v>5</v>
      </c>
      <c r="P2815" s="22">
        <v>3429.6</v>
      </c>
      <c r="Q2815" s="23">
        <v>55174</v>
      </c>
      <c r="R2815" s="23">
        <v>-23</v>
      </c>
      <c r="S2815" s="24">
        <v>0</v>
      </c>
      <c r="T2815" s="25">
        <v>0</v>
      </c>
      <c r="U2815" s="25">
        <v>0</v>
      </c>
      <c r="V2815" s="18">
        <v>2835.7</v>
      </c>
      <c r="W2815" s="19">
        <v>44562</v>
      </c>
      <c r="X2815" s="19">
        <v>-8</v>
      </c>
    </row>
    <row r="2816" spans="1:24" x14ac:dyDescent="0.2">
      <c r="A2816" s="15">
        <v>2022</v>
      </c>
      <c r="B2816" s="16">
        <v>99999</v>
      </c>
      <c r="C2816" s="17" t="s">
        <v>1673</v>
      </c>
      <c r="D2816" s="15" t="s">
        <v>39</v>
      </c>
      <c r="E2816" s="17" t="s">
        <v>40</v>
      </c>
      <c r="F2816" s="15" t="s">
        <v>1674</v>
      </c>
      <c r="G2816" s="17" t="s">
        <v>134</v>
      </c>
      <c r="H2816" s="17" t="s">
        <v>6</v>
      </c>
      <c r="I2816" s="17" t="s">
        <v>136</v>
      </c>
      <c r="J2816" s="18">
        <v>-427.4</v>
      </c>
      <c r="K2816" s="19">
        <v>-1573</v>
      </c>
      <c r="L2816" s="19">
        <v>-2096</v>
      </c>
      <c r="M2816" s="20">
        <v>-82516.7</v>
      </c>
      <c r="N2816" s="21">
        <v>-1106756</v>
      </c>
      <c r="O2816" s="21">
        <v>5260</v>
      </c>
      <c r="P2816" s="22">
        <v>69230.5</v>
      </c>
      <c r="Q2816" s="23">
        <v>910273</v>
      </c>
      <c r="R2816" s="23">
        <v>401</v>
      </c>
      <c r="S2816" s="24">
        <v>0</v>
      </c>
      <c r="T2816" s="25">
        <v>0</v>
      </c>
      <c r="U2816" s="25">
        <v>0</v>
      </c>
      <c r="V2816" s="18">
        <v>-13713.6</v>
      </c>
      <c r="W2816" s="19">
        <v>-198056</v>
      </c>
      <c r="X2816" s="19">
        <v>3565</v>
      </c>
    </row>
    <row r="2817" spans="1:24" x14ac:dyDescent="0.2">
      <c r="A2817" s="15">
        <v>2022</v>
      </c>
      <c r="B2817" s="16">
        <v>99999</v>
      </c>
      <c r="C2817" s="17" t="s">
        <v>1673</v>
      </c>
      <c r="D2817" s="15" t="s">
        <v>39</v>
      </c>
      <c r="E2817" s="17" t="s">
        <v>40</v>
      </c>
      <c r="F2817" s="15" t="s">
        <v>1674</v>
      </c>
      <c r="G2817" s="17" t="s">
        <v>82</v>
      </c>
      <c r="H2817" s="17" t="s">
        <v>6</v>
      </c>
      <c r="I2817" s="17" t="s">
        <v>32</v>
      </c>
      <c r="J2817" s="18">
        <v>0</v>
      </c>
      <c r="K2817" s="19">
        <v>0</v>
      </c>
      <c r="L2817" s="19">
        <v>0</v>
      </c>
      <c r="M2817" s="20">
        <v>-13853.3</v>
      </c>
      <c r="N2817" s="21">
        <v>-222447</v>
      </c>
      <c r="O2817" s="21">
        <v>-23</v>
      </c>
      <c r="P2817" s="22">
        <v>14042.1</v>
      </c>
      <c r="Q2817" s="23">
        <v>226449</v>
      </c>
      <c r="R2817" s="23">
        <v>21</v>
      </c>
      <c r="S2817" s="24">
        <v>0</v>
      </c>
      <c r="T2817" s="25">
        <v>0</v>
      </c>
      <c r="U2817" s="25">
        <v>0</v>
      </c>
      <c r="V2817" s="18">
        <v>188.8</v>
      </c>
      <c r="W2817" s="19">
        <v>4002</v>
      </c>
      <c r="X2817" s="19">
        <v>-2</v>
      </c>
    </row>
    <row r="2818" spans="1:24" x14ac:dyDescent="0.2">
      <c r="A2818" s="15">
        <v>2022</v>
      </c>
      <c r="B2818" s="16">
        <v>99999</v>
      </c>
      <c r="C2818" s="17" t="s">
        <v>1673</v>
      </c>
      <c r="D2818" s="15" t="s">
        <v>39</v>
      </c>
      <c r="E2818" s="17" t="s">
        <v>40</v>
      </c>
      <c r="F2818" s="15" t="s">
        <v>1674</v>
      </c>
      <c r="G2818" s="17" t="s">
        <v>82</v>
      </c>
      <c r="H2818" s="17" t="s">
        <v>6</v>
      </c>
      <c r="I2818" s="17" t="s">
        <v>36</v>
      </c>
      <c r="J2818" s="18">
        <v>30.1</v>
      </c>
      <c r="K2818" s="19">
        <v>305</v>
      </c>
      <c r="L2818" s="19">
        <v>16</v>
      </c>
      <c r="M2818" s="20">
        <v>-65073.4</v>
      </c>
      <c r="N2818" s="21">
        <v>-919370</v>
      </c>
      <c r="O2818" s="21">
        <v>1060</v>
      </c>
      <c r="P2818" s="22">
        <v>49071.6</v>
      </c>
      <c r="Q2818" s="23">
        <v>685270</v>
      </c>
      <c r="R2818" s="23">
        <v>-46</v>
      </c>
      <c r="S2818" s="24">
        <v>0</v>
      </c>
      <c r="T2818" s="25">
        <v>0</v>
      </c>
      <c r="U2818" s="25">
        <v>0</v>
      </c>
      <c r="V2818" s="18">
        <v>-15971.8</v>
      </c>
      <c r="W2818" s="19">
        <v>-233795</v>
      </c>
      <c r="X2818" s="19">
        <v>1030</v>
      </c>
    </row>
    <row r="2819" spans="1:24" x14ac:dyDescent="0.2">
      <c r="A2819" s="15">
        <v>2022</v>
      </c>
      <c r="B2819" s="16">
        <v>99999</v>
      </c>
      <c r="C2819" s="17" t="s">
        <v>1673</v>
      </c>
      <c r="D2819" s="15" t="s">
        <v>39</v>
      </c>
      <c r="E2819" s="17" t="s">
        <v>40</v>
      </c>
      <c r="F2819" s="15" t="s">
        <v>1674</v>
      </c>
      <c r="G2819" s="17" t="s">
        <v>439</v>
      </c>
      <c r="H2819" s="17" t="s">
        <v>6</v>
      </c>
      <c r="I2819" s="17" t="s">
        <v>794</v>
      </c>
      <c r="J2819" s="18">
        <v>0.3</v>
      </c>
      <c r="K2819" s="19">
        <v>5</v>
      </c>
      <c r="L2819" s="19">
        <v>2</v>
      </c>
      <c r="M2819" s="20">
        <v>7348.8</v>
      </c>
      <c r="N2819" s="21">
        <v>126263</v>
      </c>
      <c r="O2819" s="21">
        <v>374</v>
      </c>
      <c r="P2819" s="22">
        <v>139574.70000000001</v>
      </c>
      <c r="Q2819" s="23">
        <v>2108517</v>
      </c>
      <c r="R2819" s="23">
        <v>31</v>
      </c>
      <c r="S2819" s="24">
        <v>0</v>
      </c>
      <c r="T2819" s="25">
        <v>0</v>
      </c>
      <c r="U2819" s="25">
        <v>0</v>
      </c>
      <c r="V2819" s="18">
        <v>146923.9</v>
      </c>
      <c r="W2819" s="19">
        <v>2234785</v>
      </c>
      <c r="X2819" s="19">
        <v>407</v>
      </c>
    </row>
    <row r="2820" spans="1:24" x14ac:dyDescent="0.2">
      <c r="A2820" s="15">
        <v>2022</v>
      </c>
      <c r="B2820" s="16">
        <v>99999</v>
      </c>
      <c r="C2820" s="17" t="s">
        <v>1673</v>
      </c>
      <c r="D2820" s="15" t="s">
        <v>39</v>
      </c>
      <c r="E2820" s="17" t="s">
        <v>40</v>
      </c>
      <c r="F2820" s="15" t="s">
        <v>1674</v>
      </c>
      <c r="G2820" s="17" t="s">
        <v>511</v>
      </c>
      <c r="H2820" s="17" t="s">
        <v>6</v>
      </c>
      <c r="I2820" s="17" t="s">
        <v>136</v>
      </c>
      <c r="J2820" s="18">
        <v>-774.5</v>
      </c>
      <c r="K2820" s="19">
        <v>-6432</v>
      </c>
      <c r="L2820" s="19">
        <v>-8376</v>
      </c>
      <c r="M2820" s="20">
        <v>-94926</v>
      </c>
      <c r="N2820" s="21">
        <v>-1108441</v>
      </c>
      <c r="O2820" s="21">
        <v>3981</v>
      </c>
      <c r="P2820" s="22">
        <v>88597</v>
      </c>
      <c r="Q2820" s="23">
        <v>1035408</v>
      </c>
      <c r="R2820" s="23">
        <v>732</v>
      </c>
      <c r="S2820" s="24">
        <v>0</v>
      </c>
      <c r="T2820" s="25">
        <v>0</v>
      </c>
      <c r="U2820" s="25">
        <v>0</v>
      </c>
      <c r="V2820" s="18">
        <v>-7103.5</v>
      </c>
      <c r="W2820" s="19">
        <v>-79465</v>
      </c>
      <c r="X2820" s="19">
        <v>-3663</v>
      </c>
    </row>
    <row r="2821" spans="1:24" x14ac:dyDescent="0.2">
      <c r="A2821" s="15">
        <v>2022</v>
      </c>
      <c r="B2821" s="16">
        <v>99999</v>
      </c>
      <c r="C2821" s="17" t="s">
        <v>1673</v>
      </c>
      <c r="D2821" s="15" t="s">
        <v>39</v>
      </c>
      <c r="E2821" s="17" t="s">
        <v>40</v>
      </c>
      <c r="F2821" s="15" t="s">
        <v>1674</v>
      </c>
      <c r="G2821" s="17" t="s">
        <v>122</v>
      </c>
      <c r="H2821" s="17" t="s">
        <v>6</v>
      </c>
      <c r="I2821" s="17" t="s">
        <v>43</v>
      </c>
      <c r="J2821" s="18">
        <v>620.1</v>
      </c>
      <c r="K2821" s="19">
        <v>3809</v>
      </c>
      <c r="L2821" s="19">
        <v>390</v>
      </c>
      <c r="M2821" s="20">
        <v>-3062.5</v>
      </c>
      <c r="N2821" s="21">
        <v>-18415</v>
      </c>
      <c r="O2821" s="21">
        <v>94</v>
      </c>
      <c r="P2821" s="22">
        <v>274.3</v>
      </c>
      <c r="Q2821" s="23">
        <v>1204</v>
      </c>
      <c r="R2821" s="23">
        <v>0</v>
      </c>
      <c r="S2821" s="24">
        <v>0</v>
      </c>
      <c r="T2821" s="25">
        <v>0</v>
      </c>
      <c r="U2821" s="25">
        <v>0</v>
      </c>
      <c r="V2821" s="18">
        <v>-2168.1</v>
      </c>
      <c r="W2821" s="19">
        <v>-13402</v>
      </c>
      <c r="X2821" s="19">
        <v>484</v>
      </c>
    </row>
    <row r="2822" spans="1:24" x14ac:dyDescent="0.2">
      <c r="A2822" s="15">
        <v>2022</v>
      </c>
      <c r="B2822" s="16">
        <v>99999</v>
      </c>
      <c r="C2822" s="17" t="s">
        <v>1673</v>
      </c>
      <c r="D2822" s="15" t="s">
        <v>39</v>
      </c>
      <c r="E2822" s="17" t="s">
        <v>40</v>
      </c>
      <c r="F2822" s="15" t="s">
        <v>1674</v>
      </c>
      <c r="G2822" s="17" t="s">
        <v>122</v>
      </c>
      <c r="H2822" s="17" t="s">
        <v>6</v>
      </c>
      <c r="I2822" s="17" t="s">
        <v>32</v>
      </c>
      <c r="J2822" s="18">
        <v>-9985.2000000000007</v>
      </c>
      <c r="K2822" s="19">
        <v>-63366</v>
      </c>
      <c r="L2822" s="19">
        <v>4848</v>
      </c>
      <c r="M2822" s="20">
        <v>-220599.2</v>
      </c>
      <c r="N2822" s="21">
        <v>-2372364</v>
      </c>
      <c r="O2822" s="21">
        <v>11341</v>
      </c>
      <c r="P2822" s="22">
        <v>254621.2</v>
      </c>
      <c r="Q2822" s="23">
        <v>2722822</v>
      </c>
      <c r="R2822" s="23">
        <v>2138</v>
      </c>
      <c r="S2822" s="24">
        <v>-8616.1</v>
      </c>
      <c r="T2822" s="25">
        <v>-81246</v>
      </c>
      <c r="U2822" s="25">
        <v>3</v>
      </c>
      <c r="V2822" s="18">
        <v>15420.7</v>
      </c>
      <c r="W2822" s="19">
        <v>205846</v>
      </c>
      <c r="X2822" s="19">
        <v>18330</v>
      </c>
    </row>
    <row r="2823" spans="1:24" x14ac:dyDescent="0.2">
      <c r="A2823" s="15">
        <v>2022</v>
      </c>
      <c r="B2823" s="16">
        <v>99999</v>
      </c>
      <c r="C2823" s="17" t="s">
        <v>1673</v>
      </c>
      <c r="D2823" s="15" t="s">
        <v>39</v>
      </c>
      <c r="E2823" s="17" t="s">
        <v>40</v>
      </c>
      <c r="F2823" s="15" t="s">
        <v>1674</v>
      </c>
      <c r="G2823" s="17" t="s">
        <v>192</v>
      </c>
      <c r="H2823" s="17" t="s">
        <v>6</v>
      </c>
      <c r="I2823" s="17" t="s">
        <v>340</v>
      </c>
      <c r="J2823" s="18">
        <v>0</v>
      </c>
      <c r="K2823" s="19">
        <v>0</v>
      </c>
      <c r="L2823" s="19">
        <v>0</v>
      </c>
      <c r="M2823" s="20">
        <v>-25118.1</v>
      </c>
      <c r="N2823" s="21">
        <v>-334135</v>
      </c>
      <c r="O2823" s="21">
        <v>168</v>
      </c>
      <c r="P2823" s="22">
        <v>109971.7</v>
      </c>
      <c r="Q2823" s="23">
        <v>1306703</v>
      </c>
      <c r="R2823" s="23">
        <v>6</v>
      </c>
      <c r="S2823" s="24">
        <v>0</v>
      </c>
      <c r="T2823" s="25">
        <v>0</v>
      </c>
      <c r="U2823" s="25">
        <v>0</v>
      </c>
      <c r="V2823" s="18">
        <v>84853.6</v>
      </c>
      <c r="W2823" s="19">
        <v>972568</v>
      </c>
      <c r="X2823" s="19">
        <v>174</v>
      </c>
    </row>
    <row r="2824" spans="1:24" x14ac:dyDescent="0.2">
      <c r="A2824" s="15">
        <v>2022</v>
      </c>
      <c r="B2824" s="16">
        <v>99999</v>
      </c>
      <c r="C2824" s="17" t="s">
        <v>1673</v>
      </c>
      <c r="D2824" s="15" t="s">
        <v>39</v>
      </c>
      <c r="E2824" s="17" t="s">
        <v>40</v>
      </c>
      <c r="F2824" s="15" t="s">
        <v>1674</v>
      </c>
      <c r="G2824" s="17" t="s">
        <v>42</v>
      </c>
      <c r="H2824" s="17" t="s">
        <v>6</v>
      </c>
      <c r="I2824" s="17" t="s">
        <v>43</v>
      </c>
      <c r="J2824" s="18">
        <v>5710.6</v>
      </c>
      <c r="K2824" s="19">
        <v>29752</v>
      </c>
      <c r="L2824" s="19">
        <v>20036</v>
      </c>
      <c r="M2824" s="20">
        <v>149684.20000000001</v>
      </c>
      <c r="N2824" s="21">
        <v>1769881</v>
      </c>
      <c r="O2824" s="21">
        <v>60365</v>
      </c>
      <c r="P2824" s="22">
        <v>-3437.2</v>
      </c>
      <c r="Q2824" s="23">
        <v>51177</v>
      </c>
      <c r="R2824" s="23">
        <v>402</v>
      </c>
      <c r="S2824" s="24">
        <v>-25728.5</v>
      </c>
      <c r="T2824" s="25">
        <v>-317236</v>
      </c>
      <c r="U2824" s="25">
        <v>0</v>
      </c>
      <c r="V2824" s="18">
        <v>126229</v>
      </c>
      <c r="W2824" s="19">
        <v>1533574</v>
      </c>
      <c r="X2824" s="19">
        <v>80803</v>
      </c>
    </row>
    <row r="2825" spans="1:24" x14ac:dyDescent="0.2">
      <c r="A2825" s="15">
        <v>2022</v>
      </c>
      <c r="B2825" s="16">
        <v>99999</v>
      </c>
      <c r="C2825" s="17" t="s">
        <v>1673</v>
      </c>
      <c r="D2825" s="15" t="s">
        <v>39</v>
      </c>
      <c r="E2825" s="17" t="s">
        <v>40</v>
      </c>
      <c r="F2825" s="15" t="s">
        <v>1674</v>
      </c>
      <c r="G2825" s="17" t="s">
        <v>42</v>
      </c>
      <c r="H2825" s="17" t="s">
        <v>6</v>
      </c>
      <c r="I2825" s="17" t="s">
        <v>32</v>
      </c>
      <c r="J2825" s="18">
        <v>130.6</v>
      </c>
      <c r="K2825" s="19">
        <v>918</v>
      </c>
      <c r="L2825" s="19">
        <v>95</v>
      </c>
      <c r="M2825" s="20">
        <v>807.9</v>
      </c>
      <c r="N2825" s="21">
        <v>8860</v>
      </c>
      <c r="O2825" s="21">
        <v>54</v>
      </c>
      <c r="P2825" s="22">
        <v>0</v>
      </c>
      <c r="Q2825" s="23">
        <v>0</v>
      </c>
      <c r="R2825" s="23">
        <v>0</v>
      </c>
      <c r="S2825" s="24">
        <v>0</v>
      </c>
      <c r="T2825" s="25">
        <v>0</v>
      </c>
      <c r="U2825" s="25">
        <v>0</v>
      </c>
      <c r="V2825" s="18">
        <v>938.6</v>
      </c>
      <c r="W2825" s="19">
        <v>9778</v>
      </c>
      <c r="X2825" s="19">
        <v>149</v>
      </c>
    </row>
    <row r="2826" spans="1:24" x14ac:dyDescent="0.2">
      <c r="A2826" s="15">
        <v>2022</v>
      </c>
      <c r="B2826" s="16">
        <v>99999</v>
      </c>
      <c r="C2826" s="17" t="s">
        <v>1673</v>
      </c>
      <c r="D2826" s="15" t="s">
        <v>39</v>
      </c>
      <c r="E2826" s="17" t="s">
        <v>40</v>
      </c>
      <c r="F2826" s="15" t="s">
        <v>1674</v>
      </c>
      <c r="G2826" s="17" t="s">
        <v>161</v>
      </c>
      <c r="H2826" s="17" t="s">
        <v>6</v>
      </c>
      <c r="I2826" s="17" t="s">
        <v>32</v>
      </c>
      <c r="J2826" s="18">
        <v>278742.8</v>
      </c>
      <c r="K2826" s="19">
        <v>4015663</v>
      </c>
      <c r="L2826" s="19">
        <v>393750</v>
      </c>
      <c r="M2826" s="20">
        <v>-1161222.5</v>
      </c>
      <c r="N2826" s="21">
        <v>-21218593</v>
      </c>
      <c r="O2826" s="21">
        <v>94291</v>
      </c>
      <c r="P2826" s="22">
        <v>1198827.8999999999</v>
      </c>
      <c r="Q2826" s="23">
        <v>21867889</v>
      </c>
      <c r="R2826" s="23">
        <v>6581</v>
      </c>
      <c r="S2826" s="24">
        <v>1997.2</v>
      </c>
      <c r="T2826" s="25">
        <v>31229</v>
      </c>
      <c r="U2826" s="25">
        <v>2</v>
      </c>
      <c r="V2826" s="18">
        <v>318345.40000000002</v>
      </c>
      <c r="W2826" s="19">
        <v>4696188</v>
      </c>
      <c r="X2826" s="19">
        <v>494624</v>
      </c>
    </row>
    <row r="2827" spans="1:24" x14ac:dyDescent="0.2">
      <c r="A2827" s="15">
        <v>2022</v>
      </c>
      <c r="B2827" s="16">
        <v>99999</v>
      </c>
      <c r="C2827" s="17" t="s">
        <v>1673</v>
      </c>
      <c r="D2827" s="15" t="s">
        <v>39</v>
      </c>
      <c r="E2827" s="17" t="s">
        <v>40</v>
      </c>
      <c r="F2827" s="15" t="s">
        <v>1674</v>
      </c>
      <c r="G2827" s="17" t="s">
        <v>168</v>
      </c>
      <c r="H2827" s="17" t="s">
        <v>6</v>
      </c>
      <c r="I2827" s="17" t="s">
        <v>922</v>
      </c>
      <c r="J2827" s="18">
        <v>0</v>
      </c>
      <c r="K2827" s="19">
        <v>0</v>
      </c>
      <c r="L2827" s="19">
        <v>0</v>
      </c>
      <c r="M2827" s="20">
        <v>-10474.700000000001</v>
      </c>
      <c r="N2827" s="21">
        <v>-155924</v>
      </c>
      <c r="O2827" s="21">
        <v>63</v>
      </c>
      <c r="P2827" s="22">
        <v>22933.7</v>
      </c>
      <c r="Q2827" s="23">
        <v>342923</v>
      </c>
      <c r="R2827" s="23">
        <v>5</v>
      </c>
      <c r="S2827" s="24">
        <v>0</v>
      </c>
      <c r="T2827" s="25">
        <v>0</v>
      </c>
      <c r="U2827" s="25">
        <v>0</v>
      </c>
      <c r="V2827" s="18">
        <v>12459</v>
      </c>
      <c r="W2827" s="19">
        <v>186999</v>
      </c>
      <c r="X2827" s="19">
        <v>68</v>
      </c>
    </row>
    <row r="2828" spans="1:24" x14ac:dyDescent="0.2">
      <c r="A2828" s="15">
        <v>2022</v>
      </c>
      <c r="B2828" s="16">
        <v>99999</v>
      </c>
      <c r="C2828" s="17" t="s">
        <v>1673</v>
      </c>
      <c r="D2828" s="15" t="s">
        <v>39</v>
      </c>
      <c r="E2828" s="17" t="s">
        <v>40</v>
      </c>
      <c r="F2828" s="15" t="s">
        <v>1674</v>
      </c>
      <c r="G2828" s="17" t="s">
        <v>168</v>
      </c>
      <c r="H2828" s="17" t="s">
        <v>6</v>
      </c>
      <c r="I2828" s="17" t="s">
        <v>346</v>
      </c>
      <c r="J2828" s="18">
        <v>0</v>
      </c>
      <c r="K2828" s="19">
        <v>0</v>
      </c>
      <c r="L2828" s="19">
        <v>0</v>
      </c>
      <c r="M2828" s="20">
        <v>-78629.7</v>
      </c>
      <c r="N2828" s="21">
        <v>-1143354</v>
      </c>
      <c r="O2828" s="21">
        <v>332</v>
      </c>
      <c r="P2828" s="22">
        <v>74871.199999999997</v>
      </c>
      <c r="Q2828" s="23">
        <v>1089269</v>
      </c>
      <c r="R2828" s="23">
        <v>60</v>
      </c>
      <c r="S2828" s="24">
        <v>0</v>
      </c>
      <c r="T2828" s="25">
        <v>0</v>
      </c>
      <c r="U2828" s="25">
        <v>0</v>
      </c>
      <c r="V2828" s="18">
        <v>-3758.5</v>
      </c>
      <c r="W2828" s="19">
        <v>-54085</v>
      </c>
      <c r="X2828" s="19">
        <v>392</v>
      </c>
    </row>
    <row r="2829" spans="1:24" x14ac:dyDescent="0.2">
      <c r="A2829" s="15">
        <v>2022</v>
      </c>
      <c r="B2829" s="16">
        <v>99999</v>
      </c>
      <c r="C2829" s="17" t="s">
        <v>1673</v>
      </c>
      <c r="D2829" s="15" t="s">
        <v>39</v>
      </c>
      <c r="E2829" s="17" t="s">
        <v>40</v>
      </c>
      <c r="F2829" s="15" t="s">
        <v>1674</v>
      </c>
      <c r="G2829" s="17" t="s">
        <v>44</v>
      </c>
      <c r="H2829" s="17" t="s">
        <v>6</v>
      </c>
      <c r="I2829" s="17" t="s">
        <v>43</v>
      </c>
      <c r="J2829" s="18">
        <v>746.3</v>
      </c>
      <c r="K2829" s="19">
        <v>6482</v>
      </c>
      <c r="L2829" s="19">
        <v>826</v>
      </c>
      <c r="M2829" s="20">
        <v>770.3</v>
      </c>
      <c r="N2829" s="21">
        <v>7463</v>
      </c>
      <c r="O2829" s="21">
        <v>244</v>
      </c>
      <c r="P2829" s="22">
        <v>0</v>
      </c>
      <c r="Q2829" s="23">
        <v>0</v>
      </c>
      <c r="R2829" s="23">
        <v>0</v>
      </c>
      <c r="S2829" s="24">
        <v>0</v>
      </c>
      <c r="T2829" s="25">
        <v>0</v>
      </c>
      <c r="U2829" s="25">
        <v>0</v>
      </c>
      <c r="V2829" s="18">
        <v>1516.6</v>
      </c>
      <c r="W2829" s="19">
        <v>13945</v>
      </c>
      <c r="X2829" s="19">
        <v>1070</v>
      </c>
    </row>
    <row r="2830" spans="1:24" x14ac:dyDescent="0.2">
      <c r="A2830" s="15">
        <v>2022</v>
      </c>
      <c r="B2830" s="16">
        <v>99999</v>
      </c>
      <c r="C2830" s="17" t="s">
        <v>1673</v>
      </c>
      <c r="D2830" s="15" t="s">
        <v>39</v>
      </c>
      <c r="E2830" s="17" t="s">
        <v>40</v>
      </c>
      <c r="F2830" s="15" t="s">
        <v>1674</v>
      </c>
      <c r="G2830" s="17" t="s">
        <v>44</v>
      </c>
      <c r="H2830" s="17" t="s">
        <v>6</v>
      </c>
      <c r="I2830" s="17" t="s">
        <v>32</v>
      </c>
      <c r="J2830" s="18">
        <v>33707.800000000003</v>
      </c>
      <c r="K2830" s="19">
        <v>260278</v>
      </c>
      <c r="L2830" s="19">
        <v>11450</v>
      </c>
      <c r="M2830" s="20">
        <v>-2428447.4</v>
      </c>
      <c r="N2830" s="21">
        <v>-34535121</v>
      </c>
      <c r="O2830" s="21">
        <v>30079</v>
      </c>
      <c r="P2830" s="22">
        <v>2531562.2000000002</v>
      </c>
      <c r="Q2830" s="23">
        <v>35950398</v>
      </c>
      <c r="R2830" s="23">
        <v>8251</v>
      </c>
      <c r="S2830" s="24">
        <v>15382.7</v>
      </c>
      <c r="T2830" s="25">
        <v>261827</v>
      </c>
      <c r="U2830" s="25">
        <v>2</v>
      </c>
      <c r="V2830" s="18">
        <v>152205.29999999999</v>
      </c>
      <c r="W2830" s="19">
        <v>1937382</v>
      </c>
      <c r="X2830" s="19">
        <v>49782</v>
      </c>
    </row>
    <row r="2831" spans="1:24" x14ac:dyDescent="0.2">
      <c r="A2831" s="15">
        <v>2022</v>
      </c>
      <c r="B2831" s="16">
        <v>99999</v>
      </c>
      <c r="C2831" s="17" t="s">
        <v>1673</v>
      </c>
      <c r="D2831" s="15" t="s">
        <v>39</v>
      </c>
      <c r="E2831" s="17" t="s">
        <v>40</v>
      </c>
      <c r="F2831" s="15" t="s">
        <v>1674</v>
      </c>
      <c r="G2831" s="17" t="s">
        <v>180</v>
      </c>
      <c r="H2831" s="17" t="s">
        <v>6</v>
      </c>
      <c r="I2831" s="17" t="s">
        <v>136</v>
      </c>
      <c r="J2831" s="18">
        <v>37.6</v>
      </c>
      <c r="K2831" s="19">
        <v>842</v>
      </c>
      <c r="L2831" s="19">
        <v>-224</v>
      </c>
      <c r="M2831" s="20">
        <v>-19040.7</v>
      </c>
      <c r="N2831" s="21">
        <v>-214553</v>
      </c>
      <c r="O2831" s="21">
        <v>1032</v>
      </c>
      <c r="P2831" s="22">
        <v>19156.8</v>
      </c>
      <c r="Q2831" s="23">
        <v>222695</v>
      </c>
      <c r="R2831" s="23">
        <v>193</v>
      </c>
      <c r="S2831" s="24">
        <v>-283.60000000000002</v>
      </c>
      <c r="T2831" s="25">
        <v>-4002</v>
      </c>
      <c r="U2831" s="25">
        <v>0</v>
      </c>
      <c r="V2831" s="18">
        <v>-129.9</v>
      </c>
      <c r="W2831" s="19">
        <v>4982</v>
      </c>
      <c r="X2831" s="19">
        <v>1001</v>
      </c>
    </row>
    <row r="2832" spans="1:24" x14ac:dyDescent="0.2">
      <c r="A2832" s="15">
        <v>2022</v>
      </c>
      <c r="B2832" s="16">
        <v>99999</v>
      </c>
      <c r="C2832" s="17" t="s">
        <v>1673</v>
      </c>
      <c r="D2832" s="15" t="s">
        <v>39</v>
      </c>
      <c r="E2832" s="17" t="s">
        <v>40</v>
      </c>
      <c r="F2832" s="15" t="s">
        <v>1674</v>
      </c>
      <c r="G2832" s="17" t="s">
        <v>33</v>
      </c>
      <c r="H2832" s="17" t="s">
        <v>6</v>
      </c>
      <c r="I2832" s="17" t="s">
        <v>32</v>
      </c>
      <c r="J2832" s="18">
        <v>0</v>
      </c>
      <c r="K2832" s="19">
        <v>0</v>
      </c>
      <c r="L2832" s="19">
        <v>0</v>
      </c>
      <c r="M2832" s="20">
        <v>146963.79999999999</v>
      </c>
      <c r="N2832" s="21">
        <v>1775097</v>
      </c>
      <c r="O2832" s="21">
        <v>-3520</v>
      </c>
      <c r="P2832" s="22">
        <v>141057.4</v>
      </c>
      <c r="Q2832" s="23">
        <v>1735689</v>
      </c>
      <c r="R2832" s="23">
        <v>12</v>
      </c>
      <c r="S2832" s="24">
        <v>0</v>
      </c>
      <c r="T2832" s="25">
        <v>0</v>
      </c>
      <c r="U2832" s="25">
        <v>0</v>
      </c>
      <c r="V2832" s="18">
        <v>288021.09999999998</v>
      </c>
      <c r="W2832" s="19">
        <v>3510786</v>
      </c>
      <c r="X2832" s="19">
        <v>-3508</v>
      </c>
    </row>
    <row r="2833" spans="1:24" x14ac:dyDescent="0.2">
      <c r="A2833" s="15">
        <v>2022</v>
      </c>
      <c r="B2833" s="16">
        <v>99999</v>
      </c>
      <c r="C2833" s="17" t="s">
        <v>1673</v>
      </c>
      <c r="D2833" s="15" t="s">
        <v>39</v>
      </c>
      <c r="E2833" s="17" t="s">
        <v>40</v>
      </c>
      <c r="F2833" s="15" t="s">
        <v>1674</v>
      </c>
      <c r="G2833" s="17" t="s">
        <v>89</v>
      </c>
      <c r="H2833" s="17" t="s">
        <v>6</v>
      </c>
      <c r="I2833" s="17" t="s">
        <v>90</v>
      </c>
      <c r="J2833" s="18">
        <v>0</v>
      </c>
      <c r="K2833" s="19">
        <v>0</v>
      </c>
      <c r="L2833" s="19">
        <v>0</v>
      </c>
      <c r="M2833" s="20">
        <v>21263.9</v>
      </c>
      <c r="N2833" s="21">
        <v>283852</v>
      </c>
      <c r="O2833" s="21">
        <v>87</v>
      </c>
      <c r="P2833" s="22">
        <v>29667.8</v>
      </c>
      <c r="Q2833" s="23">
        <v>260950</v>
      </c>
      <c r="R2833" s="23">
        <v>9</v>
      </c>
      <c r="S2833" s="24">
        <v>0</v>
      </c>
      <c r="T2833" s="25">
        <v>0</v>
      </c>
      <c r="U2833" s="25">
        <v>0</v>
      </c>
      <c r="V2833" s="18">
        <v>50931.7</v>
      </c>
      <c r="W2833" s="19">
        <v>544802</v>
      </c>
      <c r="X2833" s="19">
        <v>96</v>
      </c>
    </row>
    <row r="2834" spans="1:24" ht="60" customHeight="1" x14ac:dyDescent="0.2">
      <c r="A2834" s="86" t="s">
        <v>1676</v>
      </c>
      <c r="B2834" s="86"/>
      <c r="C2834" s="86"/>
      <c r="D2834" s="86"/>
      <c r="E2834" s="86"/>
      <c r="F2834" s="86"/>
      <c r="G2834" s="86"/>
      <c r="H2834" s="86"/>
      <c r="I2834" s="86"/>
      <c r="J2834" s="86"/>
      <c r="K2834" s="86"/>
      <c r="L2834" s="86"/>
      <c r="M2834" s="86"/>
      <c r="N2834" s="86"/>
      <c r="O2834" s="86"/>
      <c r="P2834" s="86"/>
      <c r="Q2834" s="86"/>
      <c r="R2834" s="86"/>
      <c r="S2834" s="86"/>
      <c r="T2834" s="86"/>
      <c r="U2834" s="86"/>
      <c r="V2834" s="86"/>
      <c r="W2834" s="86"/>
      <c r="X2834" s="86"/>
    </row>
  </sheetData>
  <autoFilter ref="A3:X2834" xr:uid="{00000000-0009-0000-0000-000000000000}"/>
  <mergeCells count="3">
    <mergeCell ref="A2:I2"/>
    <mergeCell ref="A2834:X2834"/>
    <mergeCell ref="A1:I1"/>
  </mergeCells>
  <pageMargins left="0.75" right="0.75" top="1" bottom="1" header="0.5" footer="0.5"/>
  <pageSetup fitToWidth="4" fitToHeight="50" orientation="landscape"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5EF42-937A-9C41-87F1-5A5DFF9C4350}">
  <dimension ref="A3:E405"/>
  <sheetViews>
    <sheetView workbookViewId="0">
      <selection activeCell="B9" sqref="B9"/>
    </sheetView>
  </sheetViews>
  <sheetFormatPr baseColWidth="10" defaultRowHeight="15" x14ac:dyDescent="0.2"/>
  <cols>
    <col min="1" max="1" width="25.83203125" style="26" bestFit="1" customWidth="1"/>
    <col min="2" max="2" width="18.83203125" style="26" bestFit="1" customWidth="1"/>
    <col min="3" max="3" width="28.6640625" style="26" bestFit="1" customWidth="1"/>
    <col min="4" max="4" width="27.83203125" style="26" bestFit="1" customWidth="1"/>
    <col min="5" max="5" width="29.6640625" style="26" bestFit="1" customWidth="1"/>
    <col min="6" max="16384" width="10.83203125" style="26"/>
  </cols>
  <sheetData>
    <row r="3" spans="1:5" ht="16" x14ac:dyDescent="0.2">
      <c r="A3" s="71" t="s">
        <v>1677</v>
      </c>
      <c r="B3" t="s">
        <v>3870</v>
      </c>
      <c r="C3" t="s">
        <v>3884</v>
      </c>
      <c r="D3" t="s">
        <v>3885</v>
      </c>
      <c r="E3" t="s">
        <v>3886</v>
      </c>
    </row>
    <row r="4" spans="1:5" ht="16" x14ac:dyDescent="0.2">
      <c r="A4" s="72" t="s">
        <v>1438</v>
      </c>
      <c r="B4" s="93">
        <v>34</v>
      </c>
      <c r="C4" s="93">
        <v>512123</v>
      </c>
      <c r="D4" s="93">
        <v>1</v>
      </c>
      <c r="E4" s="93">
        <v>6638</v>
      </c>
    </row>
    <row r="5" spans="1:5" ht="16" x14ac:dyDescent="0.2">
      <c r="A5" s="72" t="s">
        <v>1426</v>
      </c>
      <c r="B5" s="93">
        <v>26</v>
      </c>
      <c r="C5" s="93">
        <v>4625460</v>
      </c>
      <c r="D5" s="93">
        <v>24786</v>
      </c>
      <c r="E5" s="93">
        <v>547786</v>
      </c>
    </row>
    <row r="6" spans="1:5" ht="16" x14ac:dyDescent="0.2">
      <c r="A6" s="72" t="s">
        <v>31</v>
      </c>
      <c r="B6" s="93">
        <v>2</v>
      </c>
      <c r="C6" s="93">
        <v>2840</v>
      </c>
      <c r="D6" s="93">
        <v>998</v>
      </c>
      <c r="E6" s="93">
        <v>963</v>
      </c>
    </row>
    <row r="7" spans="1:5" ht="16" x14ac:dyDescent="0.2">
      <c r="A7" s="72" t="s">
        <v>169</v>
      </c>
      <c r="B7" s="93">
        <v>1</v>
      </c>
      <c r="C7" s="93">
        <v>0</v>
      </c>
      <c r="D7" s="93">
        <v>48</v>
      </c>
      <c r="E7" s="93">
        <v>46</v>
      </c>
    </row>
    <row r="8" spans="1:5" ht="16" x14ac:dyDescent="0.2">
      <c r="A8" s="72" t="s">
        <v>51</v>
      </c>
      <c r="B8" s="93">
        <v>6</v>
      </c>
      <c r="C8" s="93">
        <v>6109903</v>
      </c>
      <c r="D8" s="93">
        <v>118017</v>
      </c>
      <c r="E8" s="93">
        <v>745893</v>
      </c>
    </row>
    <row r="9" spans="1:5" ht="16" x14ac:dyDescent="0.2">
      <c r="A9" s="72" t="s">
        <v>27</v>
      </c>
      <c r="B9" s="93">
        <v>20</v>
      </c>
      <c r="C9" s="93">
        <v>2046750</v>
      </c>
      <c r="D9" s="93">
        <v>13170</v>
      </c>
      <c r="E9" s="93">
        <v>188061</v>
      </c>
    </row>
    <row r="10" spans="1:5" ht="16" x14ac:dyDescent="0.2">
      <c r="A10" s="72" t="s">
        <v>153</v>
      </c>
      <c r="B10" s="93">
        <v>7</v>
      </c>
      <c r="C10" s="93">
        <v>904903</v>
      </c>
      <c r="D10" s="93">
        <v>10002</v>
      </c>
      <c r="E10" s="93">
        <v>132932</v>
      </c>
    </row>
    <row r="11" spans="1:5" ht="16" x14ac:dyDescent="0.2">
      <c r="A11" s="72" t="s">
        <v>41</v>
      </c>
      <c r="B11" s="93">
        <v>10</v>
      </c>
      <c r="C11" s="93">
        <v>4614</v>
      </c>
      <c r="D11" s="93">
        <v>691</v>
      </c>
      <c r="E11" s="93">
        <v>30011</v>
      </c>
    </row>
    <row r="12" spans="1:5" ht="16" x14ac:dyDescent="0.2">
      <c r="A12" s="72" t="s">
        <v>1678</v>
      </c>
      <c r="B12" s="93">
        <v>106</v>
      </c>
      <c r="C12" s="93">
        <v>14206593</v>
      </c>
      <c r="D12" s="93">
        <v>167713</v>
      </c>
      <c r="E12" s="93">
        <v>1652330</v>
      </c>
    </row>
    <row r="13" spans="1:5" ht="16" x14ac:dyDescent="0.2">
      <c r="A13"/>
      <c r="B13"/>
      <c r="C13"/>
      <c r="D13"/>
      <c r="E13"/>
    </row>
    <row r="14" spans="1:5" ht="16" x14ac:dyDescent="0.2">
      <c r="A14"/>
      <c r="B14"/>
      <c r="C14"/>
      <c r="D14"/>
      <c r="E14"/>
    </row>
    <row r="15" spans="1:5" ht="16" x14ac:dyDescent="0.2">
      <c r="A15"/>
      <c r="B15"/>
      <c r="C15"/>
      <c r="D15"/>
      <c r="E15"/>
    </row>
    <row r="16" spans="1:5" ht="16" x14ac:dyDescent="0.2">
      <c r="A16"/>
      <c r="B16"/>
      <c r="C16"/>
      <c r="D16"/>
      <c r="E16"/>
    </row>
    <row r="17" spans="1:5" ht="16" x14ac:dyDescent="0.2">
      <c r="A17"/>
      <c r="B17"/>
      <c r="C17"/>
      <c r="D17"/>
      <c r="E17"/>
    </row>
    <row r="18" spans="1:5" ht="16" x14ac:dyDescent="0.2">
      <c r="A18"/>
      <c r="B18"/>
      <c r="C18"/>
      <c r="D18"/>
      <c r="E18"/>
    </row>
    <row r="19" spans="1:5" ht="16" x14ac:dyDescent="0.2">
      <c r="A19"/>
      <c r="B19"/>
      <c r="C19"/>
      <c r="D19"/>
      <c r="E19"/>
    </row>
    <row r="20" spans="1:5" ht="16" x14ac:dyDescent="0.2">
      <c r="A20"/>
      <c r="B20"/>
      <c r="C20"/>
      <c r="D20"/>
      <c r="E20"/>
    </row>
    <row r="21" spans="1:5" ht="16" x14ac:dyDescent="0.2">
      <c r="A21"/>
      <c r="B21"/>
      <c r="C21"/>
      <c r="D21"/>
      <c r="E21"/>
    </row>
    <row r="22" spans="1:5" ht="16" x14ac:dyDescent="0.2">
      <c r="A22"/>
      <c r="B22"/>
      <c r="C22"/>
      <c r="D22"/>
      <c r="E22"/>
    </row>
    <row r="23" spans="1:5" ht="16" x14ac:dyDescent="0.2">
      <c r="A23"/>
      <c r="B23"/>
      <c r="C23"/>
      <c r="D23"/>
      <c r="E23"/>
    </row>
    <row r="24" spans="1:5" ht="16" x14ac:dyDescent="0.2">
      <c r="A24"/>
      <c r="B24"/>
      <c r="C24"/>
      <c r="D24"/>
      <c r="E24"/>
    </row>
    <row r="25" spans="1:5" ht="16" x14ac:dyDescent="0.2">
      <c r="A25"/>
      <c r="B25"/>
      <c r="C25"/>
      <c r="D25"/>
      <c r="E25"/>
    </row>
    <row r="26" spans="1:5" ht="16" x14ac:dyDescent="0.2">
      <c r="A26"/>
      <c r="B26"/>
      <c r="C26"/>
      <c r="D26"/>
      <c r="E26"/>
    </row>
    <row r="27" spans="1:5" ht="16" x14ac:dyDescent="0.2">
      <c r="A27"/>
      <c r="B27"/>
      <c r="C27"/>
      <c r="D27"/>
      <c r="E27"/>
    </row>
    <row r="28" spans="1:5" ht="16" x14ac:dyDescent="0.2">
      <c r="A28"/>
      <c r="B28"/>
      <c r="C28"/>
      <c r="D28"/>
      <c r="E28"/>
    </row>
    <row r="29" spans="1:5" ht="16" x14ac:dyDescent="0.2">
      <c r="A29"/>
      <c r="B29"/>
      <c r="C29"/>
      <c r="D29"/>
      <c r="E29"/>
    </row>
    <row r="30" spans="1:5" ht="16" x14ac:dyDescent="0.2">
      <c r="A30"/>
      <c r="B30"/>
      <c r="C30"/>
      <c r="D30"/>
      <c r="E30"/>
    </row>
    <row r="31" spans="1:5" ht="16" x14ac:dyDescent="0.2">
      <c r="A31"/>
      <c r="B31"/>
      <c r="C31"/>
      <c r="D31"/>
      <c r="E31"/>
    </row>
    <row r="32" spans="1:5" ht="16" x14ac:dyDescent="0.2">
      <c r="A32"/>
      <c r="B32"/>
      <c r="C32"/>
      <c r="D32"/>
      <c r="E32"/>
    </row>
    <row r="33" spans="1:5" ht="16" x14ac:dyDescent="0.2">
      <c r="A33"/>
      <c r="B33"/>
      <c r="C33"/>
      <c r="D33"/>
      <c r="E33"/>
    </row>
    <row r="34" spans="1:5" ht="16" x14ac:dyDescent="0.2">
      <c r="A34"/>
      <c r="B34"/>
      <c r="C34"/>
      <c r="D34"/>
      <c r="E34"/>
    </row>
    <row r="35" spans="1:5" ht="16" x14ac:dyDescent="0.2">
      <c r="A35"/>
      <c r="B35"/>
      <c r="C35"/>
      <c r="D35"/>
      <c r="E35"/>
    </row>
    <row r="36" spans="1:5" ht="16" x14ac:dyDescent="0.2">
      <c r="A36"/>
      <c r="B36"/>
      <c r="C36"/>
      <c r="D36"/>
      <c r="E36"/>
    </row>
    <row r="37" spans="1:5" ht="16" x14ac:dyDescent="0.2">
      <c r="A37"/>
      <c r="B37"/>
      <c r="C37"/>
      <c r="D37"/>
      <c r="E37"/>
    </row>
    <row r="38" spans="1:5" ht="16" x14ac:dyDescent="0.2">
      <c r="A38"/>
      <c r="B38"/>
      <c r="C38"/>
      <c r="D38"/>
      <c r="E38"/>
    </row>
    <row r="39" spans="1:5" ht="16" x14ac:dyDescent="0.2">
      <c r="A39"/>
      <c r="B39"/>
      <c r="C39"/>
      <c r="D39"/>
      <c r="E39"/>
    </row>
    <row r="40" spans="1:5" ht="16" x14ac:dyDescent="0.2">
      <c r="A40"/>
      <c r="B40"/>
      <c r="C40"/>
      <c r="D40"/>
      <c r="E40"/>
    </row>
    <row r="41" spans="1:5" ht="16" x14ac:dyDescent="0.2">
      <c r="A41"/>
      <c r="B41"/>
      <c r="C41"/>
      <c r="D41"/>
      <c r="E41"/>
    </row>
    <row r="42" spans="1:5" ht="16" x14ac:dyDescent="0.2">
      <c r="A42"/>
      <c r="B42"/>
      <c r="C42"/>
      <c r="D42"/>
      <c r="E42"/>
    </row>
    <row r="43" spans="1:5" ht="16" x14ac:dyDescent="0.2">
      <c r="A43"/>
      <c r="B43"/>
      <c r="C43"/>
      <c r="D43"/>
      <c r="E43"/>
    </row>
    <row r="44" spans="1:5" ht="16" x14ac:dyDescent="0.2">
      <c r="A44"/>
      <c r="B44"/>
      <c r="C44"/>
      <c r="D44"/>
      <c r="E44"/>
    </row>
    <row r="45" spans="1:5" ht="16" x14ac:dyDescent="0.2">
      <c r="A45"/>
      <c r="B45"/>
      <c r="C45"/>
      <c r="D45"/>
      <c r="E45"/>
    </row>
    <row r="46" spans="1:5" ht="16" x14ac:dyDescent="0.2">
      <c r="A46"/>
      <c r="B46"/>
      <c r="C46"/>
      <c r="D46"/>
      <c r="E46"/>
    </row>
    <row r="47" spans="1:5" ht="16" x14ac:dyDescent="0.2">
      <c r="A47"/>
      <c r="B47"/>
      <c r="C47"/>
      <c r="D47"/>
      <c r="E47"/>
    </row>
    <row r="48" spans="1:5" ht="16" x14ac:dyDescent="0.2">
      <c r="A48"/>
      <c r="B48"/>
      <c r="C48"/>
      <c r="D48"/>
      <c r="E48"/>
    </row>
    <row r="49" spans="1:5" ht="16" x14ac:dyDescent="0.2">
      <c r="A49"/>
      <c r="B49"/>
      <c r="C49"/>
      <c r="D49"/>
      <c r="E49"/>
    </row>
    <row r="50" spans="1:5" ht="16" x14ac:dyDescent="0.2">
      <c r="A50"/>
      <c r="B50"/>
      <c r="C50"/>
      <c r="D50"/>
      <c r="E50"/>
    </row>
    <row r="51" spans="1:5" ht="16" x14ac:dyDescent="0.2">
      <c r="A51"/>
      <c r="B51"/>
      <c r="C51"/>
      <c r="D51"/>
      <c r="E51"/>
    </row>
    <row r="52" spans="1:5" ht="16" x14ac:dyDescent="0.2">
      <c r="A52"/>
      <c r="B52"/>
      <c r="C52"/>
      <c r="D52"/>
      <c r="E52"/>
    </row>
    <row r="53" spans="1:5" ht="16" x14ac:dyDescent="0.2">
      <c r="A53"/>
      <c r="B53"/>
      <c r="C53"/>
      <c r="D53"/>
      <c r="E53"/>
    </row>
    <row r="54" spans="1:5" ht="16" x14ac:dyDescent="0.2">
      <c r="A54"/>
      <c r="B54"/>
      <c r="C54"/>
      <c r="D54"/>
      <c r="E54"/>
    </row>
    <row r="55" spans="1:5" ht="16" x14ac:dyDescent="0.2">
      <c r="A55"/>
      <c r="B55"/>
      <c r="C55"/>
      <c r="D55"/>
      <c r="E55"/>
    </row>
    <row r="56" spans="1:5" ht="16" x14ac:dyDescent="0.2">
      <c r="A56"/>
      <c r="B56"/>
      <c r="C56"/>
      <c r="D56"/>
      <c r="E56"/>
    </row>
    <row r="57" spans="1:5" ht="16" x14ac:dyDescent="0.2">
      <c r="A57"/>
      <c r="B57"/>
      <c r="C57"/>
      <c r="D57"/>
      <c r="E57"/>
    </row>
    <row r="58" spans="1:5" ht="16" x14ac:dyDescent="0.2">
      <c r="A58"/>
      <c r="B58"/>
      <c r="C58"/>
      <c r="D58"/>
      <c r="E58"/>
    </row>
    <row r="59" spans="1:5" ht="16" x14ac:dyDescent="0.2">
      <c r="A59"/>
      <c r="B59"/>
      <c r="C59"/>
      <c r="D59"/>
      <c r="E59"/>
    </row>
    <row r="60" spans="1:5" ht="16" x14ac:dyDescent="0.2">
      <c r="A60"/>
      <c r="B60"/>
      <c r="C60"/>
      <c r="D60"/>
      <c r="E60"/>
    </row>
    <row r="61" spans="1:5" ht="16" x14ac:dyDescent="0.2">
      <c r="A61"/>
      <c r="B61"/>
      <c r="C61"/>
      <c r="D61"/>
      <c r="E61"/>
    </row>
    <row r="62" spans="1:5" ht="16" x14ac:dyDescent="0.2">
      <c r="A62"/>
      <c r="B62"/>
      <c r="C62"/>
      <c r="D62"/>
      <c r="E62"/>
    </row>
    <row r="63" spans="1:5" ht="16" x14ac:dyDescent="0.2">
      <c r="A63"/>
      <c r="B63"/>
      <c r="C63"/>
      <c r="D63"/>
      <c r="E63"/>
    </row>
    <row r="64" spans="1:5" ht="16" x14ac:dyDescent="0.2">
      <c r="A64"/>
      <c r="B64"/>
      <c r="C64"/>
      <c r="D64"/>
      <c r="E64"/>
    </row>
    <row r="65" spans="1:5" ht="16" x14ac:dyDescent="0.2">
      <c r="A65"/>
      <c r="B65"/>
      <c r="C65"/>
      <c r="D65"/>
      <c r="E65"/>
    </row>
    <row r="66" spans="1:5" ht="16" x14ac:dyDescent="0.2">
      <c r="A66"/>
      <c r="B66"/>
      <c r="C66"/>
      <c r="D66"/>
      <c r="E66"/>
    </row>
    <row r="67" spans="1:5" ht="16" x14ac:dyDescent="0.2">
      <c r="A67"/>
      <c r="B67"/>
      <c r="C67"/>
      <c r="D67"/>
      <c r="E67"/>
    </row>
    <row r="68" spans="1:5" ht="16" x14ac:dyDescent="0.2">
      <c r="A68"/>
      <c r="B68"/>
      <c r="C68"/>
      <c r="D68"/>
      <c r="E68"/>
    </row>
    <row r="69" spans="1:5" ht="16" x14ac:dyDescent="0.2">
      <c r="A69"/>
      <c r="B69"/>
      <c r="C69"/>
      <c r="D69"/>
      <c r="E69"/>
    </row>
    <row r="70" spans="1:5" ht="16" x14ac:dyDescent="0.2">
      <c r="A70"/>
      <c r="B70"/>
      <c r="C70"/>
      <c r="D70"/>
      <c r="E70"/>
    </row>
    <row r="71" spans="1:5" ht="16" x14ac:dyDescent="0.2">
      <c r="A71"/>
      <c r="B71"/>
      <c r="C71"/>
      <c r="D71"/>
      <c r="E71"/>
    </row>
    <row r="72" spans="1:5" ht="16" x14ac:dyDescent="0.2">
      <c r="A72"/>
      <c r="B72"/>
      <c r="C72"/>
      <c r="D72"/>
      <c r="E72"/>
    </row>
    <row r="73" spans="1:5" ht="16" x14ac:dyDescent="0.2">
      <c r="A73"/>
      <c r="B73"/>
      <c r="C73"/>
      <c r="D73"/>
      <c r="E73"/>
    </row>
    <row r="74" spans="1:5" ht="16" x14ac:dyDescent="0.2">
      <c r="A74"/>
      <c r="B74"/>
      <c r="C74"/>
      <c r="D74"/>
      <c r="E74"/>
    </row>
    <row r="75" spans="1:5" ht="16" x14ac:dyDescent="0.2">
      <c r="A75"/>
      <c r="B75"/>
      <c r="C75"/>
      <c r="D75"/>
      <c r="E75"/>
    </row>
    <row r="76" spans="1:5" ht="16" x14ac:dyDescent="0.2">
      <c r="A76"/>
      <c r="B76"/>
      <c r="C76"/>
      <c r="D76"/>
      <c r="E76"/>
    </row>
    <row r="77" spans="1:5" ht="16" x14ac:dyDescent="0.2">
      <c r="A77"/>
      <c r="B77"/>
      <c r="C77"/>
      <c r="D77"/>
      <c r="E77"/>
    </row>
    <row r="78" spans="1:5" ht="16" x14ac:dyDescent="0.2">
      <c r="A78"/>
      <c r="B78"/>
      <c r="C78"/>
      <c r="D78"/>
      <c r="E78"/>
    </row>
    <row r="79" spans="1:5" ht="16" x14ac:dyDescent="0.2">
      <c r="A79"/>
      <c r="B79"/>
      <c r="C79"/>
      <c r="D79"/>
      <c r="E79"/>
    </row>
    <row r="80" spans="1:5" ht="16" x14ac:dyDescent="0.2">
      <c r="A80"/>
      <c r="B80"/>
      <c r="C80"/>
      <c r="D80"/>
      <c r="E80"/>
    </row>
    <row r="81" spans="1:5" ht="16" x14ac:dyDescent="0.2">
      <c r="A81"/>
      <c r="B81"/>
      <c r="C81"/>
      <c r="D81"/>
      <c r="E81"/>
    </row>
    <row r="82" spans="1:5" ht="16" x14ac:dyDescent="0.2">
      <c r="A82"/>
      <c r="B82"/>
      <c r="C82"/>
      <c r="D82"/>
      <c r="E82"/>
    </row>
    <row r="83" spans="1:5" ht="16" x14ac:dyDescent="0.2">
      <c r="A83"/>
      <c r="B83"/>
      <c r="C83"/>
      <c r="D83"/>
      <c r="E83"/>
    </row>
    <row r="84" spans="1:5" ht="16" x14ac:dyDescent="0.2">
      <c r="A84"/>
      <c r="B84"/>
      <c r="C84"/>
      <c r="D84"/>
      <c r="E84"/>
    </row>
    <row r="85" spans="1:5" ht="16" x14ac:dyDescent="0.2">
      <c r="A85"/>
      <c r="B85"/>
      <c r="C85"/>
      <c r="D85"/>
      <c r="E85"/>
    </row>
    <row r="86" spans="1:5" ht="16" x14ac:dyDescent="0.2">
      <c r="A86"/>
      <c r="B86"/>
      <c r="C86"/>
      <c r="D86"/>
      <c r="E86"/>
    </row>
    <row r="87" spans="1:5" ht="16" x14ac:dyDescent="0.2">
      <c r="A87"/>
      <c r="B87"/>
      <c r="C87"/>
      <c r="D87"/>
      <c r="E87"/>
    </row>
    <row r="88" spans="1:5" ht="16" x14ac:dyDescent="0.2">
      <c r="A88"/>
      <c r="B88"/>
      <c r="C88"/>
      <c r="D88"/>
      <c r="E88"/>
    </row>
    <row r="89" spans="1:5" ht="16" x14ac:dyDescent="0.2">
      <c r="A89"/>
      <c r="B89"/>
      <c r="C89"/>
      <c r="D89"/>
      <c r="E89"/>
    </row>
    <row r="90" spans="1:5" ht="16" x14ac:dyDescent="0.2">
      <c r="A90"/>
      <c r="B90"/>
      <c r="C90"/>
      <c r="D90"/>
      <c r="E90"/>
    </row>
    <row r="91" spans="1:5" ht="16" x14ac:dyDescent="0.2">
      <c r="A91"/>
      <c r="B91"/>
      <c r="C91"/>
      <c r="D91"/>
      <c r="E91"/>
    </row>
    <row r="92" spans="1:5" ht="16" x14ac:dyDescent="0.2">
      <c r="A92"/>
      <c r="B92"/>
      <c r="C92"/>
      <c r="D92"/>
      <c r="E92"/>
    </row>
    <row r="93" spans="1:5" ht="16" x14ac:dyDescent="0.2">
      <c r="A93"/>
      <c r="B93"/>
      <c r="C93"/>
      <c r="D93"/>
      <c r="E93"/>
    </row>
    <row r="94" spans="1:5" ht="16" x14ac:dyDescent="0.2">
      <c r="A94"/>
      <c r="B94"/>
      <c r="C94"/>
      <c r="D94"/>
      <c r="E94"/>
    </row>
    <row r="95" spans="1:5" ht="16" x14ac:dyDescent="0.2">
      <c r="A95"/>
      <c r="B95"/>
      <c r="C95"/>
      <c r="D95"/>
      <c r="E95"/>
    </row>
    <row r="96" spans="1:5" ht="16" x14ac:dyDescent="0.2">
      <c r="A96"/>
      <c r="B96"/>
      <c r="C96"/>
      <c r="D96"/>
      <c r="E96"/>
    </row>
    <row r="97" spans="1:5" ht="16" x14ac:dyDescent="0.2">
      <c r="A97"/>
      <c r="B97"/>
      <c r="C97"/>
      <c r="D97"/>
      <c r="E97"/>
    </row>
    <row r="98" spans="1:5" ht="16" x14ac:dyDescent="0.2">
      <c r="A98"/>
      <c r="B98"/>
      <c r="C98"/>
      <c r="D98"/>
      <c r="E98"/>
    </row>
    <row r="99" spans="1:5" ht="16" x14ac:dyDescent="0.2">
      <c r="A99"/>
      <c r="B99"/>
      <c r="C99"/>
      <c r="D99"/>
      <c r="E99"/>
    </row>
    <row r="100" spans="1:5" ht="16" x14ac:dyDescent="0.2">
      <c r="A100"/>
      <c r="B100"/>
      <c r="C100"/>
      <c r="D100"/>
      <c r="E100"/>
    </row>
    <row r="101" spans="1:5" ht="16" x14ac:dyDescent="0.2">
      <c r="A101"/>
      <c r="B101"/>
      <c r="C101"/>
      <c r="D101"/>
      <c r="E101"/>
    </row>
    <row r="102" spans="1:5" ht="16" x14ac:dyDescent="0.2">
      <c r="A102"/>
      <c r="B102"/>
      <c r="C102"/>
      <c r="D102"/>
      <c r="E102"/>
    </row>
    <row r="103" spans="1:5" ht="16" x14ac:dyDescent="0.2">
      <c r="A103"/>
      <c r="B103"/>
      <c r="C103"/>
      <c r="D103"/>
      <c r="E103"/>
    </row>
    <row r="104" spans="1:5" ht="16" x14ac:dyDescent="0.2">
      <c r="A104"/>
      <c r="B104"/>
      <c r="C104"/>
      <c r="D104"/>
      <c r="E104"/>
    </row>
    <row r="105" spans="1:5" ht="16" x14ac:dyDescent="0.2">
      <c r="A105"/>
      <c r="B105"/>
      <c r="C105"/>
      <c r="D105"/>
      <c r="E105"/>
    </row>
    <row r="106" spans="1:5" ht="16" x14ac:dyDescent="0.2">
      <c r="A106"/>
      <c r="B106"/>
      <c r="C106"/>
      <c r="D106"/>
      <c r="E106"/>
    </row>
    <row r="107" spans="1:5" ht="16" x14ac:dyDescent="0.2">
      <c r="A107"/>
      <c r="B107"/>
      <c r="C107"/>
      <c r="D107"/>
      <c r="E107"/>
    </row>
    <row r="108" spans="1:5" ht="16" x14ac:dyDescent="0.2">
      <c r="A108"/>
      <c r="B108"/>
      <c r="C108"/>
      <c r="D108"/>
      <c r="E108"/>
    </row>
    <row r="109" spans="1:5" ht="16" x14ac:dyDescent="0.2">
      <c r="A109"/>
      <c r="B109"/>
      <c r="C109"/>
      <c r="D109"/>
      <c r="E109"/>
    </row>
    <row r="110" spans="1:5" ht="16" x14ac:dyDescent="0.2">
      <c r="A110"/>
      <c r="B110"/>
      <c r="C110"/>
      <c r="D110"/>
      <c r="E110"/>
    </row>
    <row r="111" spans="1:5" ht="16" x14ac:dyDescent="0.2">
      <c r="A111"/>
      <c r="B111"/>
      <c r="C111"/>
      <c r="D111"/>
      <c r="E111"/>
    </row>
    <row r="112" spans="1:5" ht="16" x14ac:dyDescent="0.2">
      <c r="A112"/>
      <c r="B112"/>
      <c r="C112"/>
      <c r="D112"/>
      <c r="E112"/>
    </row>
    <row r="113" spans="1:5" ht="16" x14ac:dyDescent="0.2">
      <c r="A113"/>
      <c r="B113"/>
      <c r="C113"/>
      <c r="D113"/>
      <c r="E113"/>
    </row>
    <row r="114" spans="1:5" ht="16" x14ac:dyDescent="0.2">
      <c r="A114"/>
      <c r="B114"/>
      <c r="C114"/>
      <c r="D114"/>
      <c r="E114"/>
    </row>
    <row r="115" spans="1:5" ht="16" x14ac:dyDescent="0.2">
      <c r="A115"/>
      <c r="B115"/>
      <c r="C115"/>
      <c r="D115"/>
      <c r="E115"/>
    </row>
    <row r="116" spans="1:5" ht="16" x14ac:dyDescent="0.2">
      <c r="A116"/>
      <c r="B116"/>
      <c r="C116"/>
      <c r="D116"/>
      <c r="E116"/>
    </row>
    <row r="117" spans="1:5" ht="16" x14ac:dyDescent="0.2">
      <c r="A117"/>
      <c r="B117"/>
      <c r="C117"/>
      <c r="D117"/>
      <c r="E117"/>
    </row>
    <row r="118" spans="1:5" ht="16" x14ac:dyDescent="0.2">
      <c r="A118"/>
      <c r="B118"/>
      <c r="C118"/>
      <c r="D118"/>
      <c r="E118"/>
    </row>
    <row r="119" spans="1:5" ht="16" x14ac:dyDescent="0.2">
      <c r="A119"/>
      <c r="B119"/>
      <c r="C119"/>
      <c r="D119"/>
      <c r="E119"/>
    </row>
    <row r="120" spans="1:5" ht="16" x14ac:dyDescent="0.2">
      <c r="A120"/>
      <c r="B120"/>
      <c r="C120"/>
      <c r="D120"/>
      <c r="E120"/>
    </row>
    <row r="121" spans="1:5" ht="16" x14ac:dyDescent="0.2">
      <c r="A121"/>
      <c r="B121"/>
      <c r="C121"/>
      <c r="D121"/>
      <c r="E121"/>
    </row>
    <row r="122" spans="1:5" ht="16" x14ac:dyDescent="0.2">
      <c r="A122"/>
      <c r="B122"/>
      <c r="C122"/>
      <c r="D122"/>
      <c r="E122"/>
    </row>
    <row r="123" spans="1:5" ht="16" x14ac:dyDescent="0.2">
      <c r="A123"/>
      <c r="B123"/>
      <c r="C123"/>
      <c r="D123"/>
      <c r="E123"/>
    </row>
    <row r="124" spans="1:5" ht="16" x14ac:dyDescent="0.2">
      <c r="A124"/>
      <c r="B124"/>
      <c r="C124"/>
      <c r="D124"/>
      <c r="E124"/>
    </row>
    <row r="125" spans="1:5" ht="16" x14ac:dyDescent="0.2">
      <c r="A125"/>
      <c r="B125"/>
      <c r="C125"/>
      <c r="D125"/>
      <c r="E125"/>
    </row>
    <row r="126" spans="1:5" ht="16" x14ac:dyDescent="0.2">
      <c r="A126"/>
      <c r="B126"/>
      <c r="C126"/>
      <c r="D126"/>
      <c r="E126"/>
    </row>
    <row r="127" spans="1:5" ht="16" x14ac:dyDescent="0.2">
      <c r="A127"/>
      <c r="B127"/>
      <c r="C127"/>
      <c r="D127"/>
      <c r="E127"/>
    </row>
    <row r="128" spans="1:5" ht="16" x14ac:dyDescent="0.2">
      <c r="A128"/>
      <c r="B128"/>
      <c r="C128"/>
      <c r="D128"/>
      <c r="E128"/>
    </row>
    <row r="129" spans="1:5" ht="16" x14ac:dyDescent="0.2">
      <c r="A129"/>
      <c r="B129"/>
      <c r="C129"/>
      <c r="D129"/>
      <c r="E129"/>
    </row>
    <row r="130" spans="1:5" ht="16" x14ac:dyDescent="0.2">
      <c r="A130"/>
      <c r="B130"/>
      <c r="C130"/>
      <c r="D130"/>
      <c r="E130"/>
    </row>
    <row r="131" spans="1:5" ht="16" x14ac:dyDescent="0.2">
      <c r="A131"/>
      <c r="B131"/>
      <c r="C131"/>
      <c r="D131"/>
      <c r="E131"/>
    </row>
    <row r="132" spans="1:5" ht="16" x14ac:dyDescent="0.2">
      <c r="A132"/>
      <c r="B132"/>
      <c r="C132"/>
      <c r="D132"/>
      <c r="E132"/>
    </row>
    <row r="133" spans="1:5" ht="16" x14ac:dyDescent="0.2">
      <c r="A133"/>
      <c r="B133"/>
      <c r="C133"/>
      <c r="D133"/>
    </row>
    <row r="134" spans="1:5" ht="16" x14ac:dyDescent="0.2">
      <c r="A134"/>
      <c r="B134"/>
      <c r="C134"/>
      <c r="D134"/>
    </row>
    <row r="135" spans="1:5" ht="16" x14ac:dyDescent="0.2">
      <c r="A135"/>
      <c r="B135"/>
      <c r="C135"/>
      <c r="D135"/>
    </row>
    <row r="136" spans="1:5" ht="16" x14ac:dyDescent="0.2">
      <c r="A136"/>
      <c r="B136"/>
      <c r="C136"/>
      <c r="D136"/>
    </row>
    <row r="137" spans="1:5" ht="16" x14ac:dyDescent="0.2">
      <c r="A137"/>
      <c r="B137"/>
      <c r="C137"/>
      <c r="D137"/>
    </row>
    <row r="138" spans="1:5" ht="16" x14ac:dyDescent="0.2">
      <c r="A138"/>
      <c r="B138"/>
      <c r="C138"/>
      <c r="D138"/>
    </row>
    <row r="139" spans="1:5" ht="16" x14ac:dyDescent="0.2">
      <c r="A139"/>
      <c r="B139"/>
      <c r="C139"/>
      <c r="D139"/>
    </row>
    <row r="140" spans="1:5" ht="16" x14ac:dyDescent="0.2">
      <c r="A140"/>
      <c r="B140"/>
      <c r="C140"/>
      <c r="D140"/>
    </row>
    <row r="141" spans="1:5" ht="16" x14ac:dyDescent="0.2">
      <c r="A141"/>
      <c r="B141"/>
      <c r="C141"/>
      <c r="D141"/>
    </row>
    <row r="142" spans="1:5" ht="16" x14ac:dyDescent="0.2">
      <c r="A142"/>
      <c r="B142"/>
      <c r="C142"/>
      <c r="D142"/>
    </row>
    <row r="143" spans="1:5" ht="16" x14ac:dyDescent="0.2">
      <c r="A143"/>
      <c r="B143"/>
      <c r="C143"/>
      <c r="D143"/>
    </row>
    <row r="144" spans="1:5" ht="16" x14ac:dyDescent="0.2">
      <c r="A144"/>
      <c r="B144"/>
      <c r="C144"/>
      <c r="D144"/>
    </row>
    <row r="145" spans="1:4" ht="16" x14ac:dyDescent="0.2">
      <c r="A145"/>
      <c r="B145"/>
      <c r="C145"/>
      <c r="D145"/>
    </row>
    <row r="146" spans="1:4" ht="16" x14ac:dyDescent="0.2">
      <c r="A146"/>
      <c r="B146"/>
      <c r="C146"/>
      <c r="D146"/>
    </row>
    <row r="147" spans="1:4" ht="16" x14ac:dyDescent="0.2">
      <c r="A147"/>
      <c r="B147"/>
      <c r="C147"/>
      <c r="D147"/>
    </row>
    <row r="148" spans="1:4" ht="16" x14ac:dyDescent="0.2">
      <c r="A148"/>
      <c r="B148"/>
      <c r="C148"/>
      <c r="D148"/>
    </row>
    <row r="149" spans="1:4" ht="16" x14ac:dyDescent="0.2">
      <c r="A149"/>
      <c r="B149"/>
      <c r="C149"/>
      <c r="D149"/>
    </row>
    <row r="150" spans="1:4" ht="16" x14ac:dyDescent="0.2">
      <c r="A150"/>
      <c r="B150"/>
      <c r="C150"/>
      <c r="D150"/>
    </row>
    <row r="151" spans="1:4" ht="16" x14ac:dyDescent="0.2">
      <c r="A151"/>
      <c r="B151"/>
      <c r="C151"/>
      <c r="D151"/>
    </row>
    <row r="152" spans="1:4" ht="16" x14ac:dyDescent="0.2">
      <c r="A152"/>
      <c r="B152"/>
      <c r="C152"/>
      <c r="D152"/>
    </row>
    <row r="153" spans="1:4" ht="16" x14ac:dyDescent="0.2">
      <c r="A153"/>
      <c r="B153"/>
      <c r="C153"/>
      <c r="D153"/>
    </row>
    <row r="154" spans="1:4" ht="16" x14ac:dyDescent="0.2">
      <c r="A154"/>
      <c r="B154"/>
      <c r="C154"/>
      <c r="D154"/>
    </row>
    <row r="155" spans="1:4" ht="16" x14ac:dyDescent="0.2">
      <c r="A155"/>
      <c r="B155"/>
      <c r="C155"/>
      <c r="D155"/>
    </row>
    <row r="156" spans="1:4" ht="16" x14ac:dyDescent="0.2">
      <c r="A156"/>
      <c r="B156"/>
      <c r="C156"/>
      <c r="D156"/>
    </row>
    <row r="157" spans="1:4" ht="16" x14ac:dyDescent="0.2">
      <c r="A157"/>
      <c r="B157"/>
      <c r="C157"/>
      <c r="D157"/>
    </row>
    <row r="158" spans="1:4" ht="16" x14ac:dyDescent="0.2">
      <c r="A158"/>
      <c r="B158"/>
      <c r="C158"/>
      <c r="D158"/>
    </row>
    <row r="159" spans="1:4" ht="16" x14ac:dyDescent="0.2">
      <c r="A159"/>
      <c r="B159"/>
      <c r="C159"/>
      <c r="D159"/>
    </row>
    <row r="160" spans="1:4" ht="16" x14ac:dyDescent="0.2">
      <c r="A160"/>
      <c r="B160"/>
      <c r="C160"/>
      <c r="D160"/>
    </row>
    <row r="161" spans="1:4" ht="16" x14ac:dyDescent="0.2">
      <c r="A161"/>
      <c r="B161"/>
      <c r="C161"/>
      <c r="D161"/>
    </row>
    <row r="162" spans="1:4" ht="16" x14ac:dyDescent="0.2">
      <c r="A162"/>
      <c r="B162"/>
      <c r="C162"/>
      <c r="D162"/>
    </row>
    <row r="163" spans="1:4" ht="16" x14ac:dyDescent="0.2">
      <c r="A163"/>
      <c r="B163"/>
      <c r="C163"/>
      <c r="D163"/>
    </row>
    <row r="164" spans="1:4" ht="16" x14ac:dyDescent="0.2">
      <c r="A164"/>
      <c r="B164"/>
      <c r="C164"/>
      <c r="D164"/>
    </row>
    <row r="165" spans="1:4" ht="16" x14ac:dyDescent="0.2">
      <c r="A165"/>
      <c r="B165"/>
      <c r="C165"/>
      <c r="D165"/>
    </row>
    <row r="166" spans="1:4" ht="16" x14ac:dyDescent="0.2">
      <c r="A166"/>
      <c r="B166"/>
      <c r="C166"/>
      <c r="D166"/>
    </row>
    <row r="167" spans="1:4" ht="16" x14ac:dyDescent="0.2">
      <c r="A167"/>
      <c r="B167"/>
      <c r="C167"/>
      <c r="D167"/>
    </row>
    <row r="168" spans="1:4" ht="16" x14ac:dyDescent="0.2">
      <c r="A168"/>
      <c r="B168"/>
      <c r="C168"/>
      <c r="D168"/>
    </row>
    <row r="169" spans="1:4" ht="16" x14ac:dyDescent="0.2">
      <c r="A169"/>
      <c r="B169"/>
      <c r="C169"/>
      <c r="D169"/>
    </row>
    <row r="170" spans="1:4" ht="16" x14ac:dyDescent="0.2">
      <c r="A170"/>
      <c r="B170"/>
      <c r="C170"/>
      <c r="D170"/>
    </row>
    <row r="171" spans="1:4" ht="16" x14ac:dyDescent="0.2">
      <c r="A171"/>
      <c r="B171"/>
      <c r="C171"/>
      <c r="D171"/>
    </row>
    <row r="172" spans="1:4" ht="16" x14ac:dyDescent="0.2">
      <c r="A172"/>
      <c r="B172"/>
      <c r="C172"/>
      <c r="D172"/>
    </row>
    <row r="173" spans="1:4" ht="16" x14ac:dyDescent="0.2">
      <c r="A173"/>
      <c r="B173"/>
      <c r="C173"/>
      <c r="D173"/>
    </row>
    <row r="174" spans="1:4" ht="16" x14ac:dyDescent="0.2">
      <c r="A174"/>
      <c r="B174"/>
      <c r="C174"/>
      <c r="D174"/>
    </row>
    <row r="175" spans="1:4" ht="16" x14ac:dyDescent="0.2">
      <c r="A175"/>
      <c r="B175"/>
      <c r="C175"/>
      <c r="D175"/>
    </row>
    <row r="176" spans="1:4" ht="16" x14ac:dyDescent="0.2">
      <c r="A176"/>
      <c r="B176"/>
      <c r="C176"/>
      <c r="D176"/>
    </row>
    <row r="177" spans="1:4" ht="16" x14ac:dyDescent="0.2">
      <c r="A177"/>
      <c r="B177"/>
      <c r="C177"/>
      <c r="D177"/>
    </row>
    <row r="178" spans="1:4" ht="16" x14ac:dyDescent="0.2">
      <c r="A178"/>
      <c r="B178"/>
      <c r="C178"/>
      <c r="D178"/>
    </row>
    <row r="179" spans="1:4" ht="16" x14ac:dyDescent="0.2">
      <c r="A179"/>
      <c r="B179"/>
      <c r="C179"/>
      <c r="D179"/>
    </row>
    <row r="180" spans="1:4" ht="16" x14ac:dyDescent="0.2">
      <c r="A180"/>
      <c r="B180"/>
      <c r="C180"/>
      <c r="D180"/>
    </row>
    <row r="181" spans="1:4" ht="16" x14ac:dyDescent="0.2">
      <c r="A181"/>
      <c r="B181"/>
      <c r="C181"/>
      <c r="D181"/>
    </row>
    <row r="182" spans="1:4" ht="16" x14ac:dyDescent="0.2">
      <c r="A182"/>
      <c r="B182"/>
      <c r="C182"/>
      <c r="D182"/>
    </row>
    <row r="183" spans="1:4" ht="16" x14ac:dyDescent="0.2">
      <c r="A183"/>
      <c r="B183"/>
      <c r="C183"/>
      <c r="D183"/>
    </row>
    <row r="184" spans="1:4" ht="16" x14ac:dyDescent="0.2">
      <c r="A184"/>
      <c r="B184"/>
      <c r="C184"/>
      <c r="D184"/>
    </row>
    <row r="185" spans="1:4" ht="16" x14ac:dyDescent="0.2">
      <c r="A185"/>
      <c r="B185"/>
      <c r="C185"/>
      <c r="D185"/>
    </row>
    <row r="186" spans="1:4" ht="16" x14ac:dyDescent="0.2">
      <c r="A186"/>
      <c r="B186"/>
      <c r="C186"/>
      <c r="D186"/>
    </row>
    <row r="187" spans="1:4" ht="16" x14ac:dyDescent="0.2">
      <c r="A187"/>
      <c r="B187"/>
      <c r="C187"/>
      <c r="D187"/>
    </row>
    <row r="188" spans="1:4" ht="16" x14ac:dyDescent="0.2">
      <c r="A188"/>
      <c r="B188"/>
      <c r="C188"/>
      <c r="D188"/>
    </row>
    <row r="189" spans="1:4" ht="16" x14ac:dyDescent="0.2">
      <c r="A189"/>
      <c r="B189"/>
      <c r="C189"/>
      <c r="D189"/>
    </row>
    <row r="190" spans="1:4" ht="16" x14ac:dyDescent="0.2">
      <c r="A190"/>
      <c r="B190"/>
      <c r="C190"/>
      <c r="D190"/>
    </row>
    <row r="191" spans="1:4" ht="16" x14ac:dyDescent="0.2">
      <c r="A191"/>
      <c r="B191"/>
      <c r="C191"/>
      <c r="D191"/>
    </row>
    <row r="192" spans="1:4" ht="16" x14ac:dyDescent="0.2">
      <c r="A192"/>
      <c r="B192"/>
      <c r="C192"/>
      <c r="D192"/>
    </row>
    <row r="193" spans="1:4" ht="16" x14ac:dyDescent="0.2">
      <c r="A193"/>
      <c r="B193"/>
      <c r="C193"/>
      <c r="D193"/>
    </row>
    <row r="194" spans="1:4" ht="16" x14ac:dyDescent="0.2">
      <c r="A194"/>
      <c r="B194"/>
      <c r="C194"/>
      <c r="D194"/>
    </row>
    <row r="195" spans="1:4" ht="16" x14ac:dyDescent="0.2">
      <c r="A195"/>
      <c r="B195"/>
      <c r="C195"/>
      <c r="D195"/>
    </row>
    <row r="196" spans="1:4" ht="16" x14ac:dyDescent="0.2">
      <c r="A196"/>
      <c r="B196"/>
      <c r="C196"/>
      <c r="D196"/>
    </row>
    <row r="197" spans="1:4" ht="16" x14ac:dyDescent="0.2">
      <c r="A197"/>
      <c r="B197"/>
      <c r="C197"/>
      <c r="D197"/>
    </row>
    <row r="198" spans="1:4" ht="16" x14ac:dyDescent="0.2">
      <c r="A198"/>
      <c r="B198"/>
      <c r="C198"/>
      <c r="D198"/>
    </row>
    <row r="199" spans="1:4" ht="16" x14ac:dyDescent="0.2">
      <c r="A199"/>
      <c r="B199"/>
      <c r="C199"/>
      <c r="D199"/>
    </row>
    <row r="200" spans="1:4" ht="16" x14ac:dyDescent="0.2">
      <c r="A200"/>
      <c r="B200"/>
      <c r="C200"/>
      <c r="D200"/>
    </row>
    <row r="201" spans="1:4" ht="16" x14ac:dyDescent="0.2">
      <c r="A201"/>
      <c r="B201"/>
      <c r="C201"/>
      <c r="D201"/>
    </row>
    <row r="202" spans="1:4" ht="16" x14ac:dyDescent="0.2">
      <c r="A202"/>
      <c r="B202"/>
      <c r="C202"/>
      <c r="D202"/>
    </row>
    <row r="203" spans="1:4" ht="16" x14ac:dyDescent="0.2">
      <c r="A203"/>
      <c r="B203"/>
      <c r="C203"/>
      <c r="D203"/>
    </row>
    <row r="204" spans="1:4" ht="16" x14ac:dyDescent="0.2">
      <c r="A204"/>
      <c r="B204"/>
      <c r="C204"/>
      <c r="D204"/>
    </row>
    <row r="205" spans="1:4" ht="16" x14ac:dyDescent="0.2">
      <c r="A205"/>
      <c r="B205"/>
      <c r="C205"/>
      <c r="D205"/>
    </row>
    <row r="206" spans="1:4" ht="16" x14ac:dyDescent="0.2">
      <c r="A206"/>
      <c r="B206"/>
      <c r="C206"/>
      <c r="D206"/>
    </row>
    <row r="207" spans="1:4" ht="16" x14ac:dyDescent="0.2">
      <c r="A207"/>
      <c r="B207"/>
      <c r="C207"/>
      <c r="D207"/>
    </row>
    <row r="208" spans="1:4" ht="16" x14ac:dyDescent="0.2">
      <c r="A208"/>
      <c r="B208"/>
      <c r="C208"/>
      <c r="D208"/>
    </row>
    <row r="209" spans="1:4" ht="16" x14ac:dyDescent="0.2">
      <c r="A209"/>
      <c r="B209"/>
      <c r="C209"/>
      <c r="D209"/>
    </row>
    <row r="210" spans="1:4" ht="16" x14ac:dyDescent="0.2">
      <c r="A210"/>
      <c r="B210"/>
      <c r="C210"/>
      <c r="D210"/>
    </row>
    <row r="211" spans="1:4" ht="16" x14ac:dyDescent="0.2">
      <c r="A211"/>
      <c r="B211"/>
      <c r="C211"/>
      <c r="D211"/>
    </row>
    <row r="212" spans="1:4" ht="16" x14ac:dyDescent="0.2">
      <c r="A212"/>
      <c r="B212"/>
      <c r="C212"/>
      <c r="D212"/>
    </row>
    <row r="213" spans="1:4" ht="16" x14ac:dyDescent="0.2">
      <c r="A213"/>
      <c r="B213"/>
      <c r="C213"/>
      <c r="D213"/>
    </row>
    <row r="214" spans="1:4" ht="16" x14ac:dyDescent="0.2">
      <c r="A214"/>
      <c r="B214"/>
      <c r="C214"/>
      <c r="D214"/>
    </row>
    <row r="215" spans="1:4" ht="16" x14ac:dyDescent="0.2">
      <c r="A215"/>
      <c r="B215"/>
      <c r="C215"/>
      <c r="D215"/>
    </row>
    <row r="216" spans="1:4" ht="16" x14ac:dyDescent="0.2">
      <c r="A216"/>
      <c r="B216"/>
      <c r="C216"/>
      <c r="D216"/>
    </row>
    <row r="217" spans="1:4" ht="16" x14ac:dyDescent="0.2">
      <c r="A217"/>
      <c r="B217"/>
      <c r="C217"/>
      <c r="D217"/>
    </row>
    <row r="218" spans="1:4" ht="16" x14ac:dyDescent="0.2">
      <c r="A218"/>
      <c r="B218"/>
      <c r="C218"/>
      <c r="D218"/>
    </row>
    <row r="219" spans="1:4" ht="16" x14ac:dyDescent="0.2">
      <c r="A219"/>
      <c r="B219"/>
      <c r="C219"/>
      <c r="D219"/>
    </row>
    <row r="220" spans="1:4" ht="16" x14ac:dyDescent="0.2">
      <c r="A220"/>
      <c r="B220"/>
      <c r="C220"/>
      <c r="D220"/>
    </row>
    <row r="221" spans="1:4" ht="16" x14ac:dyDescent="0.2">
      <c r="A221"/>
      <c r="B221"/>
      <c r="C221"/>
      <c r="D221"/>
    </row>
    <row r="222" spans="1:4" ht="16" x14ac:dyDescent="0.2">
      <c r="A222"/>
      <c r="B222"/>
      <c r="C222"/>
      <c r="D222"/>
    </row>
    <row r="223" spans="1:4" ht="16" x14ac:dyDescent="0.2">
      <c r="A223"/>
      <c r="B223"/>
      <c r="C223"/>
      <c r="D223"/>
    </row>
    <row r="224" spans="1:4" ht="16" x14ac:dyDescent="0.2">
      <c r="A224"/>
      <c r="B224"/>
      <c r="C224"/>
      <c r="D224"/>
    </row>
    <row r="225" spans="1:4" ht="16" x14ac:dyDescent="0.2">
      <c r="A225"/>
      <c r="B225"/>
      <c r="C225"/>
      <c r="D225"/>
    </row>
    <row r="226" spans="1:4" ht="16" x14ac:dyDescent="0.2">
      <c r="A226"/>
      <c r="B226"/>
      <c r="C226"/>
      <c r="D226"/>
    </row>
    <row r="227" spans="1:4" ht="16" x14ac:dyDescent="0.2">
      <c r="A227"/>
      <c r="B227"/>
      <c r="C227"/>
      <c r="D227"/>
    </row>
    <row r="228" spans="1:4" ht="16" x14ac:dyDescent="0.2">
      <c r="A228"/>
      <c r="B228"/>
      <c r="C228"/>
      <c r="D228"/>
    </row>
    <row r="229" spans="1:4" ht="16" x14ac:dyDescent="0.2">
      <c r="A229"/>
      <c r="B229"/>
      <c r="C229"/>
      <c r="D229"/>
    </row>
    <row r="230" spans="1:4" ht="16" x14ac:dyDescent="0.2">
      <c r="A230"/>
      <c r="B230"/>
      <c r="C230"/>
      <c r="D230"/>
    </row>
    <row r="231" spans="1:4" ht="16" x14ac:dyDescent="0.2">
      <c r="A231"/>
      <c r="B231"/>
      <c r="C231"/>
      <c r="D231"/>
    </row>
    <row r="232" spans="1:4" ht="16" x14ac:dyDescent="0.2">
      <c r="A232"/>
      <c r="B232"/>
      <c r="C232"/>
      <c r="D232"/>
    </row>
    <row r="233" spans="1:4" ht="16" x14ac:dyDescent="0.2">
      <c r="A233"/>
      <c r="B233"/>
      <c r="C233"/>
      <c r="D233"/>
    </row>
    <row r="234" spans="1:4" ht="16" x14ac:dyDescent="0.2">
      <c r="A234"/>
      <c r="B234"/>
      <c r="C234"/>
      <c r="D234"/>
    </row>
    <row r="235" spans="1:4" ht="16" x14ac:dyDescent="0.2">
      <c r="A235"/>
      <c r="B235"/>
      <c r="C235"/>
      <c r="D235"/>
    </row>
    <row r="236" spans="1:4" ht="16" x14ac:dyDescent="0.2">
      <c r="A236"/>
      <c r="B236"/>
      <c r="C236"/>
      <c r="D236"/>
    </row>
    <row r="237" spans="1:4" ht="16" x14ac:dyDescent="0.2">
      <c r="A237"/>
      <c r="B237"/>
      <c r="C237"/>
      <c r="D237"/>
    </row>
    <row r="238" spans="1:4" ht="16" x14ac:dyDescent="0.2">
      <c r="A238"/>
      <c r="B238"/>
      <c r="C238"/>
      <c r="D238"/>
    </row>
    <row r="239" spans="1:4" ht="16" x14ac:dyDescent="0.2">
      <c r="A239"/>
      <c r="B239"/>
      <c r="C239"/>
      <c r="D239"/>
    </row>
    <row r="240" spans="1:4" ht="16" x14ac:dyDescent="0.2">
      <c r="A240"/>
      <c r="B240"/>
      <c r="C240"/>
      <c r="D240"/>
    </row>
    <row r="241" spans="1:4" ht="16" x14ac:dyDescent="0.2">
      <c r="A241"/>
      <c r="B241"/>
      <c r="C241"/>
      <c r="D241"/>
    </row>
    <row r="242" spans="1:4" ht="16" x14ac:dyDescent="0.2">
      <c r="A242"/>
      <c r="B242"/>
      <c r="C242"/>
      <c r="D242"/>
    </row>
    <row r="243" spans="1:4" ht="16" x14ac:dyDescent="0.2">
      <c r="A243"/>
      <c r="B243"/>
      <c r="C243"/>
      <c r="D243"/>
    </row>
    <row r="244" spans="1:4" ht="16" x14ac:dyDescent="0.2">
      <c r="A244"/>
      <c r="B244"/>
      <c r="C244"/>
      <c r="D244"/>
    </row>
    <row r="245" spans="1:4" ht="16" x14ac:dyDescent="0.2">
      <c r="A245"/>
      <c r="B245"/>
      <c r="C245"/>
      <c r="D245"/>
    </row>
    <row r="246" spans="1:4" ht="16" x14ac:dyDescent="0.2">
      <c r="A246"/>
      <c r="B246"/>
      <c r="C246"/>
      <c r="D246"/>
    </row>
    <row r="247" spans="1:4" ht="16" x14ac:dyDescent="0.2">
      <c r="A247"/>
      <c r="B247"/>
      <c r="C247"/>
      <c r="D247"/>
    </row>
    <row r="248" spans="1:4" ht="16" x14ac:dyDescent="0.2">
      <c r="A248"/>
      <c r="B248"/>
      <c r="C248"/>
    </row>
    <row r="249" spans="1:4" ht="16" x14ac:dyDescent="0.2">
      <c r="A249"/>
      <c r="B249"/>
      <c r="C249"/>
    </row>
    <row r="250" spans="1:4" ht="16" x14ac:dyDescent="0.2">
      <c r="A250"/>
      <c r="B250"/>
      <c r="C250"/>
    </row>
    <row r="251" spans="1:4" ht="16" x14ac:dyDescent="0.2">
      <c r="A251"/>
      <c r="B251"/>
      <c r="C251"/>
    </row>
    <row r="252" spans="1:4" ht="16" x14ac:dyDescent="0.2">
      <c r="A252"/>
      <c r="B252"/>
      <c r="C252"/>
    </row>
    <row r="253" spans="1:4" ht="16" x14ac:dyDescent="0.2">
      <c r="A253"/>
      <c r="B253"/>
      <c r="C253"/>
    </row>
    <row r="254" spans="1:4" ht="16" x14ac:dyDescent="0.2">
      <c r="A254"/>
      <c r="B254"/>
      <c r="C254"/>
    </row>
    <row r="255" spans="1:4" ht="16" x14ac:dyDescent="0.2">
      <c r="A255"/>
      <c r="B255"/>
      <c r="C255"/>
    </row>
    <row r="256" spans="1:4" ht="16" x14ac:dyDescent="0.2">
      <c r="A256"/>
      <c r="B256"/>
      <c r="C256"/>
    </row>
    <row r="257" spans="1:3" ht="16" x14ac:dyDescent="0.2">
      <c r="A257"/>
      <c r="B257"/>
      <c r="C257"/>
    </row>
    <row r="258" spans="1:3" ht="16" x14ac:dyDescent="0.2">
      <c r="A258"/>
      <c r="B258"/>
      <c r="C258"/>
    </row>
    <row r="259" spans="1:3" ht="16" x14ac:dyDescent="0.2">
      <c r="A259"/>
      <c r="B259"/>
      <c r="C259"/>
    </row>
    <row r="260" spans="1:3" ht="16" x14ac:dyDescent="0.2">
      <c r="A260"/>
      <c r="B260"/>
      <c r="C260"/>
    </row>
    <row r="261" spans="1:3" ht="16" x14ac:dyDescent="0.2">
      <c r="A261"/>
      <c r="B261"/>
      <c r="C261"/>
    </row>
    <row r="262" spans="1:3" ht="16" x14ac:dyDescent="0.2">
      <c r="A262"/>
      <c r="B262"/>
      <c r="C262"/>
    </row>
    <row r="263" spans="1:3" ht="16" x14ac:dyDescent="0.2">
      <c r="A263"/>
      <c r="B263"/>
      <c r="C263"/>
    </row>
    <row r="264" spans="1:3" ht="16" x14ac:dyDescent="0.2">
      <c r="A264"/>
      <c r="B264"/>
      <c r="C264"/>
    </row>
    <row r="265" spans="1:3" ht="16" x14ac:dyDescent="0.2">
      <c r="A265"/>
      <c r="B265"/>
      <c r="C265"/>
    </row>
    <row r="266" spans="1:3" ht="16" x14ac:dyDescent="0.2">
      <c r="A266"/>
      <c r="B266"/>
      <c r="C266"/>
    </row>
    <row r="267" spans="1:3" ht="16" x14ac:dyDescent="0.2">
      <c r="A267"/>
      <c r="B267"/>
      <c r="C267"/>
    </row>
    <row r="268" spans="1:3" ht="16" x14ac:dyDescent="0.2">
      <c r="A268"/>
      <c r="B268"/>
      <c r="C268"/>
    </row>
    <row r="269" spans="1:3" ht="16" x14ac:dyDescent="0.2">
      <c r="A269"/>
      <c r="B269"/>
      <c r="C269"/>
    </row>
    <row r="270" spans="1:3" ht="16" x14ac:dyDescent="0.2">
      <c r="A270"/>
      <c r="B270"/>
      <c r="C270"/>
    </row>
    <row r="271" spans="1:3" ht="16" x14ac:dyDescent="0.2">
      <c r="A271"/>
      <c r="B271"/>
      <c r="C271"/>
    </row>
    <row r="272" spans="1:3" ht="16" x14ac:dyDescent="0.2">
      <c r="A272"/>
      <c r="B272"/>
      <c r="C272"/>
    </row>
    <row r="273" spans="1:3" ht="16" x14ac:dyDescent="0.2">
      <c r="A273"/>
      <c r="B273"/>
      <c r="C273"/>
    </row>
    <row r="274" spans="1:3" ht="16" x14ac:dyDescent="0.2">
      <c r="A274"/>
      <c r="B274"/>
      <c r="C274"/>
    </row>
    <row r="275" spans="1:3" ht="16" x14ac:dyDescent="0.2">
      <c r="A275"/>
      <c r="B275"/>
      <c r="C275"/>
    </row>
    <row r="276" spans="1:3" ht="16" x14ac:dyDescent="0.2">
      <c r="A276"/>
      <c r="B276"/>
      <c r="C276"/>
    </row>
    <row r="277" spans="1:3" ht="16" x14ac:dyDescent="0.2">
      <c r="A277"/>
      <c r="B277"/>
      <c r="C277"/>
    </row>
    <row r="278" spans="1:3" ht="16" x14ac:dyDescent="0.2">
      <c r="A278"/>
      <c r="B278"/>
      <c r="C278"/>
    </row>
    <row r="279" spans="1:3" ht="16" x14ac:dyDescent="0.2">
      <c r="A279"/>
      <c r="B279"/>
      <c r="C279"/>
    </row>
    <row r="280" spans="1:3" ht="16" x14ac:dyDescent="0.2">
      <c r="A280"/>
      <c r="B280"/>
      <c r="C280"/>
    </row>
    <row r="281" spans="1:3" ht="16" x14ac:dyDescent="0.2">
      <c r="A281"/>
      <c r="B281"/>
      <c r="C281"/>
    </row>
    <row r="282" spans="1:3" ht="16" x14ac:dyDescent="0.2">
      <c r="A282"/>
      <c r="B282"/>
      <c r="C282"/>
    </row>
    <row r="283" spans="1:3" ht="16" x14ac:dyDescent="0.2">
      <c r="A283"/>
      <c r="B283"/>
      <c r="C283"/>
    </row>
    <row r="284" spans="1:3" ht="16" x14ac:dyDescent="0.2">
      <c r="A284"/>
      <c r="B284"/>
      <c r="C284"/>
    </row>
    <row r="285" spans="1:3" ht="16" x14ac:dyDescent="0.2">
      <c r="A285"/>
      <c r="B285"/>
      <c r="C285"/>
    </row>
    <row r="286" spans="1:3" ht="16" x14ac:dyDescent="0.2">
      <c r="A286"/>
      <c r="B286"/>
      <c r="C286"/>
    </row>
    <row r="287" spans="1:3" ht="16" x14ac:dyDescent="0.2">
      <c r="A287"/>
      <c r="B287"/>
      <c r="C287"/>
    </row>
    <row r="288" spans="1:3" ht="16" x14ac:dyDescent="0.2">
      <c r="A288"/>
      <c r="B288"/>
      <c r="C288"/>
    </row>
    <row r="289" spans="1:3" ht="16" x14ac:dyDescent="0.2">
      <c r="A289"/>
      <c r="B289"/>
      <c r="C289"/>
    </row>
    <row r="290" spans="1:3" ht="16" x14ac:dyDescent="0.2">
      <c r="A290"/>
      <c r="B290"/>
      <c r="C290"/>
    </row>
    <row r="291" spans="1:3" ht="16" x14ac:dyDescent="0.2">
      <c r="A291"/>
      <c r="B291"/>
      <c r="C291"/>
    </row>
    <row r="292" spans="1:3" ht="16" x14ac:dyDescent="0.2">
      <c r="A292"/>
      <c r="B292"/>
      <c r="C292"/>
    </row>
    <row r="293" spans="1:3" ht="16" x14ac:dyDescent="0.2">
      <c r="A293"/>
      <c r="B293"/>
      <c r="C293"/>
    </row>
    <row r="294" spans="1:3" ht="16" x14ac:dyDescent="0.2">
      <c r="A294"/>
      <c r="B294"/>
      <c r="C294"/>
    </row>
    <row r="295" spans="1:3" ht="16" x14ac:dyDescent="0.2">
      <c r="A295"/>
      <c r="B295"/>
      <c r="C295"/>
    </row>
    <row r="296" spans="1:3" ht="16" x14ac:dyDescent="0.2">
      <c r="A296"/>
      <c r="B296"/>
      <c r="C296"/>
    </row>
    <row r="297" spans="1:3" ht="16" x14ac:dyDescent="0.2">
      <c r="A297"/>
      <c r="B297"/>
      <c r="C297"/>
    </row>
    <row r="298" spans="1:3" ht="16" x14ac:dyDescent="0.2">
      <c r="A298"/>
      <c r="B298"/>
      <c r="C298"/>
    </row>
    <row r="299" spans="1:3" ht="16" x14ac:dyDescent="0.2">
      <c r="A299"/>
      <c r="B299"/>
      <c r="C299"/>
    </row>
    <row r="300" spans="1:3" ht="16" x14ac:dyDescent="0.2">
      <c r="A300"/>
      <c r="B300"/>
      <c r="C300"/>
    </row>
    <row r="301" spans="1:3" ht="16" x14ac:dyDescent="0.2">
      <c r="A301"/>
      <c r="B301"/>
      <c r="C301"/>
    </row>
    <row r="302" spans="1:3" ht="16" x14ac:dyDescent="0.2">
      <c r="A302"/>
      <c r="B302"/>
      <c r="C302"/>
    </row>
    <row r="303" spans="1:3" ht="16" x14ac:dyDescent="0.2">
      <c r="A303"/>
      <c r="B303"/>
      <c r="C303"/>
    </row>
    <row r="304" spans="1:3" ht="16" x14ac:dyDescent="0.2">
      <c r="A304"/>
      <c r="B304"/>
      <c r="C304"/>
    </row>
    <row r="305" spans="1:3" ht="16" x14ac:dyDescent="0.2">
      <c r="A305"/>
      <c r="B305"/>
      <c r="C305"/>
    </row>
    <row r="306" spans="1:3" ht="16" x14ac:dyDescent="0.2">
      <c r="A306"/>
      <c r="B306"/>
      <c r="C306"/>
    </row>
    <row r="307" spans="1:3" ht="16" x14ac:dyDescent="0.2">
      <c r="A307"/>
      <c r="B307"/>
      <c r="C307"/>
    </row>
    <row r="308" spans="1:3" ht="16" x14ac:dyDescent="0.2">
      <c r="A308"/>
      <c r="B308"/>
      <c r="C308"/>
    </row>
    <row r="309" spans="1:3" ht="16" x14ac:dyDescent="0.2">
      <c r="A309"/>
      <c r="B309"/>
      <c r="C309"/>
    </row>
    <row r="310" spans="1:3" ht="16" x14ac:dyDescent="0.2">
      <c r="A310"/>
      <c r="B310"/>
      <c r="C310"/>
    </row>
    <row r="311" spans="1:3" ht="16" x14ac:dyDescent="0.2">
      <c r="A311"/>
      <c r="B311"/>
      <c r="C311"/>
    </row>
    <row r="312" spans="1:3" ht="16" x14ac:dyDescent="0.2">
      <c r="A312"/>
      <c r="B312"/>
      <c r="C312"/>
    </row>
    <row r="313" spans="1:3" ht="16" x14ac:dyDescent="0.2">
      <c r="A313"/>
      <c r="B313"/>
      <c r="C313"/>
    </row>
    <row r="314" spans="1:3" ht="16" x14ac:dyDescent="0.2">
      <c r="A314"/>
      <c r="B314"/>
      <c r="C314"/>
    </row>
    <row r="315" spans="1:3" ht="16" x14ac:dyDescent="0.2">
      <c r="A315"/>
      <c r="B315"/>
      <c r="C315"/>
    </row>
    <row r="316" spans="1:3" ht="16" x14ac:dyDescent="0.2">
      <c r="A316"/>
      <c r="B316"/>
      <c r="C316"/>
    </row>
    <row r="317" spans="1:3" ht="16" x14ac:dyDescent="0.2">
      <c r="A317"/>
      <c r="B317"/>
      <c r="C317"/>
    </row>
    <row r="318" spans="1:3" ht="16" x14ac:dyDescent="0.2">
      <c r="A318"/>
      <c r="B318"/>
      <c r="C318"/>
    </row>
    <row r="319" spans="1:3" ht="16" x14ac:dyDescent="0.2">
      <c r="A319"/>
      <c r="B319"/>
      <c r="C319"/>
    </row>
    <row r="320" spans="1:3" ht="16" x14ac:dyDescent="0.2">
      <c r="A320"/>
      <c r="B320"/>
      <c r="C320"/>
    </row>
    <row r="321" spans="1:3" ht="16" x14ac:dyDescent="0.2">
      <c r="A321"/>
      <c r="B321"/>
      <c r="C321"/>
    </row>
    <row r="322" spans="1:3" ht="16" x14ac:dyDescent="0.2">
      <c r="A322"/>
      <c r="B322"/>
      <c r="C322"/>
    </row>
    <row r="323" spans="1:3" ht="16" x14ac:dyDescent="0.2">
      <c r="A323"/>
      <c r="B323"/>
      <c r="C323"/>
    </row>
    <row r="324" spans="1:3" ht="16" x14ac:dyDescent="0.2">
      <c r="A324"/>
      <c r="B324"/>
      <c r="C324"/>
    </row>
    <row r="325" spans="1:3" ht="16" x14ac:dyDescent="0.2">
      <c r="A325"/>
      <c r="B325"/>
      <c r="C325"/>
    </row>
    <row r="326" spans="1:3" ht="16" x14ac:dyDescent="0.2">
      <c r="A326"/>
      <c r="B326"/>
      <c r="C326"/>
    </row>
    <row r="327" spans="1:3" ht="16" x14ac:dyDescent="0.2">
      <c r="A327"/>
      <c r="B327"/>
      <c r="C327"/>
    </row>
    <row r="328" spans="1:3" ht="16" x14ac:dyDescent="0.2">
      <c r="A328"/>
      <c r="B328"/>
      <c r="C328"/>
    </row>
    <row r="329" spans="1:3" ht="16" x14ac:dyDescent="0.2">
      <c r="A329"/>
      <c r="B329"/>
      <c r="C329"/>
    </row>
    <row r="330" spans="1:3" ht="16" x14ac:dyDescent="0.2">
      <c r="A330"/>
      <c r="B330"/>
      <c r="C330"/>
    </row>
    <row r="331" spans="1:3" ht="16" x14ac:dyDescent="0.2">
      <c r="A331"/>
      <c r="B331"/>
      <c r="C331"/>
    </row>
    <row r="332" spans="1:3" ht="16" x14ac:dyDescent="0.2">
      <c r="A332"/>
      <c r="B332"/>
      <c r="C332"/>
    </row>
    <row r="333" spans="1:3" ht="16" x14ac:dyDescent="0.2">
      <c r="A333"/>
      <c r="B333"/>
      <c r="C333"/>
    </row>
    <row r="334" spans="1:3" ht="16" x14ac:dyDescent="0.2">
      <c r="A334"/>
      <c r="B334"/>
      <c r="C334"/>
    </row>
    <row r="335" spans="1:3" ht="16" x14ac:dyDescent="0.2">
      <c r="A335"/>
      <c r="B335"/>
      <c r="C335"/>
    </row>
    <row r="336" spans="1:3" ht="16" x14ac:dyDescent="0.2">
      <c r="A336"/>
      <c r="B336"/>
      <c r="C336"/>
    </row>
    <row r="337" spans="1:3" ht="16" x14ac:dyDescent="0.2">
      <c r="A337"/>
      <c r="B337"/>
      <c r="C337"/>
    </row>
    <row r="338" spans="1:3" ht="16" x14ac:dyDescent="0.2">
      <c r="A338"/>
      <c r="B338"/>
      <c r="C338"/>
    </row>
    <row r="339" spans="1:3" ht="16" x14ac:dyDescent="0.2">
      <c r="A339"/>
      <c r="B339"/>
      <c r="C339"/>
    </row>
    <row r="340" spans="1:3" ht="16" x14ac:dyDescent="0.2">
      <c r="A340"/>
      <c r="B340"/>
      <c r="C340"/>
    </row>
    <row r="341" spans="1:3" ht="16" x14ac:dyDescent="0.2">
      <c r="A341"/>
      <c r="B341"/>
      <c r="C341"/>
    </row>
    <row r="342" spans="1:3" ht="16" x14ac:dyDescent="0.2">
      <c r="A342"/>
      <c r="B342"/>
      <c r="C342"/>
    </row>
    <row r="343" spans="1:3" ht="16" x14ac:dyDescent="0.2">
      <c r="A343"/>
      <c r="B343"/>
      <c r="C343"/>
    </row>
    <row r="344" spans="1:3" ht="16" x14ac:dyDescent="0.2">
      <c r="A344"/>
      <c r="B344"/>
      <c r="C344"/>
    </row>
    <row r="345" spans="1:3" ht="16" x14ac:dyDescent="0.2">
      <c r="A345"/>
      <c r="B345"/>
      <c r="C345"/>
    </row>
    <row r="346" spans="1:3" ht="16" x14ac:dyDescent="0.2">
      <c r="A346"/>
      <c r="B346"/>
      <c r="C346"/>
    </row>
    <row r="347" spans="1:3" ht="16" x14ac:dyDescent="0.2">
      <c r="A347"/>
      <c r="B347"/>
      <c r="C347"/>
    </row>
    <row r="348" spans="1:3" ht="16" x14ac:dyDescent="0.2">
      <c r="A348"/>
      <c r="B348"/>
      <c r="C348"/>
    </row>
    <row r="349" spans="1:3" ht="16" x14ac:dyDescent="0.2">
      <c r="A349"/>
      <c r="B349"/>
      <c r="C349"/>
    </row>
    <row r="350" spans="1:3" ht="16" x14ac:dyDescent="0.2">
      <c r="A350"/>
      <c r="B350"/>
      <c r="C350"/>
    </row>
    <row r="351" spans="1:3" ht="16" x14ac:dyDescent="0.2">
      <c r="A351"/>
      <c r="B351"/>
      <c r="C351"/>
    </row>
    <row r="352" spans="1:3" ht="16" x14ac:dyDescent="0.2">
      <c r="A352"/>
      <c r="B352"/>
      <c r="C352"/>
    </row>
    <row r="353" spans="1:3" ht="16" x14ac:dyDescent="0.2">
      <c r="A353"/>
      <c r="B353"/>
      <c r="C353"/>
    </row>
    <row r="354" spans="1:3" ht="16" x14ac:dyDescent="0.2">
      <c r="A354"/>
      <c r="B354"/>
      <c r="C354"/>
    </row>
    <row r="355" spans="1:3" ht="16" x14ac:dyDescent="0.2">
      <c r="A355"/>
      <c r="B355"/>
      <c r="C355"/>
    </row>
    <row r="356" spans="1:3" ht="16" x14ac:dyDescent="0.2">
      <c r="A356"/>
      <c r="B356"/>
      <c r="C356"/>
    </row>
    <row r="357" spans="1:3" ht="16" x14ac:dyDescent="0.2">
      <c r="A357"/>
      <c r="B357"/>
      <c r="C357"/>
    </row>
    <row r="358" spans="1:3" ht="16" x14ac:dyDescent="0.2">
      <c r="A358"/>
      <c r="B358"/>
      <c r="C358"/>
    </row>
    <row r="359" spans="1:3" ht="16" x14ac:dyDescent="0.2">
      <c r="A359"/>
      <c r="B359"/>
      <c r="C359"/>
    </row>
    <row r="360" spans="1:3" ht="16" x14ac:dyDescent="0.2">
      <c r="A360"/>
      <c r="B360"/>
      <c r="C360"/>
    </row>
    <row r="361" spans="1:3" ht="16" x14ac:dyDescent="0.2">
      <c r="A361"/>
      <c r="B361"/>
      <c r="C361"/>
    </row>
    <row r="362" spans="1:3" ht="16" x14ac:dyDescent="0.2">
      <c r="A362"/>
      <c r="B362"/>
      <c r="C362"/>
    </row>
    <row r="363" spans="1:3" ht="16" x14ac:dyDescent="0.2">
      <c r="A363"/>
      <c r="B363"/>
      <c r="C363"/>
    </row>
    <row r="364" spans="1:3" ht="16" x14ac:dyDescent="0.2">
      <c r="A364"/>
      <c r="B364"/>
      <c r="C364"/>
    </row>
    <row r="365" spans="1:3" ht="16" x14ac:dyDescent="0.2">
      <c r="A365"/>
      <c r="B365"/>
      <c r="C365"/>
    </row>
    <row r="366" spans="1:3" ht="16" x14ac:dyDescent="0.2">
      <c r="A366"/>
      <c r="B366"/>
      <c r="C366"/>
    </row>
    <row r="367" spans="1:3" ht="16" x14ac:dyDescent="0.2">
      <c r="A367"/>
      <c r="B367"/>
      <c r="C367"/>
    </row>
    <row r="368" spans="1:3" ht="16" x14ac:dyDescent="0.2">
      <c r="A368"/>
      <c r="B368"/>
      <c r="C368"/>
    </row>
    <row r="369" spans="1:3" ht="16" x14ac:dyDescent="0.2">
      <c r="A369"/>
      <c r="B369"/>
      <c r="C369"/>
    </row>
    <row r="370" spans="1:3" ht="16" x14ac:dyDescent="0.2">
      <c r="A370"/>
      <c r="B370"/>
      <c r="C370"/>
    </row>
    <row r="371" spans="1:3" ht="16" x14ac:dyDescent="0.2">
      <c r="A371"/>
      <c r="B371"/>
      <c r="C371"/>
    </row>
    <row r="372" spans="1:3" ht="16" x14ac:dyDescent="0.2">
      <c r="A372"/>
      <c r="B372"/>
      <c r="C372"/>
    </row>
    <row r="373" spans="1:3" ht="16" x14ac:dyDescent="0.2">
      <c r="A373"/>
      <c r="B373"/>
      <c r="C373"/>
    </row>
    <row r="374" spans="1:3" ht="16" x14ac:dyDescent="0.2">
      <c r="A374"/>
      <c r="B374"/>
      <c r="C374"/>
    </row>
    <row r="375" spans="1:3" ht="16" x14ac:dyDescent="0.2">
      <c r="A375"/>
      <c r="B375"/>
      <c r="C375"/>
    </row>
    <row r="376" spans="1:3" ht="16" x14ac:dyDescent="0.2">
      <c r="A376"/>
      <c r="B376"/>
      <c r="C376"/>
    </row>
    <row r="377" spans="1:3" ht="16" x14ac:dyDescent="0.2">
      <c r="A377"/>
      <c r="B377"/>
      <c r="C377"/>
    </row>
    <row r="378" spans="1:3" ht="16" x14ac:dyDescent="0.2">
      <c r="A378"/>
      <c r="B378"/>
      <c r="C378"/>
    </row>
    <row r="379" spans="1:3" ht="16" x14ac:dyDescent="0.2">
      <c r="A379"/>
      <c r="B379"/>
      <c r="C379"/>
    </row>
    <row r="380" spans="1:3" ht="16" x14ac:dyDescent="0.2">
      <c r="A380"/>
      <c r="B380"/>
      <c r="C380"/>
    </row>
    <row r="381" spans="1:3" ht="16" x14ac:dyDescent="0.2">
      <c r="A381"/>
      <c r="B381"/>
      <c r="C381"/>
    </row>
    <row r="382" spans="1:3" ht="16" x14ac:dyDescent="0.2">
      <c r="A382"/>
      <c r="B382"/>
      <c r="C382"/>
    </row>
    <row r="383" spans="1:3" ht="16" x14ac:dyDescent="0.2">
      <c r="A383"/>
      <c r="B383"/>
      <c r="C383"/>
    </row>
    <row r="384" spans="1:3" ht="16" x14ac:dyDescent="0.2">
      <c r="A384"/>
      <c r="B384"/>
      <c r="C384"/>
    </row>
    <row r="385" spans="1:3" ht="16" x14ac:dyDescent="0.2">
      <c r="A385"/>
      <c r="B385"/>
      <c r="C385"/>
    </row>
    <row r="386" spans="1:3" ht="16" x14ac:dyDescent="0.2">
      <c r="A386"/>
      <c r="B386"/>
      <c r="C386"/>
    </row>
    <row r="387" spans="1:3" ht="16" x14ac:dyDescent="0.2">
      <c r="A387"/>
      <c r="B387"/>
      <c r="C387"/>
    </row>
    <row r="388" spans="1:3" ht="16" x14ac:dyDescent="0.2">
      <c r="A388"/>
      <c r="B388"/>
      <c r="C388"/>
    </row>
    <row r="389" spans="1:3" ht="16" x14ac:dyDescent="0.2">
      <c r="A389"/>
      <c r="B389"/>
      <c r="C389"/>
    </row>
    <row r="390" spans="1:3" ht="16" x14ac:dyDescent="0.2">
      <c r="A390"/>
      <c r="B390"/>
      <c r="C390"/>
    </row>
    <row r="391" spans="1:3" ht="16" x14ac:dyDescent="0.2">
      <c r="A391"/>
      <c r="B391"/>
      <c r="C391"/>
    </row>
    <row r="392" spans="1:3" ht="16" x14ac:dyDescent="0.2">
      <c r="A392"/>
      <c r="B392"/>
      <c r="C392"/>
    </row>
    <row r="393" spans="1:3" ht="16" x14ac:dyDescent="0.2">
      <c r="A393"/>
      <c r="B393"/>
      <c r="C393"/>
    </row>
    <row r="394" spans="1:3" ht="16" x14ac:dyDescent="0.2">
      <c r="A394"/>
      <c r="B394"/>
      <c r="C394"/>
    </row>
    <row r="395" spans="1:3" ht="16" x14ac:dyDescent="0.2">
      <c r="A395"/>
      <c r="B395"/>
      <c r="C395"/>
    </row>
    <row r="396" spans="1:3" ht="16" x14ac:dyDescent="0.2">
      <c r="A396"/>
      <c r="B396"/>
      <c r="C396"/>
    </row>
    <row r="397" spans="1:3" ht="16" x14ac:dyDescent="0.2">
      <c r="A397"/>
      <c r="B397"/>
      <c r="C397"/>
    </row>
    <row r="398" spans="1:3" ht="16" x14ac:dyDescent="0.2">
      <c r="A398"/>
      <c r="B398"/>
      <c r="C398"/>
    </row>
    <row r="399" spans="1:3" ht="16" x14ac:dyDescent="0.2">
      <c r="A399"/>
      <c r="B399"/>
      <c r="C399"/>
    </row>
    <row r="400" spans="1:3" ht="16" x14ac:dyDescent="0.2">
      <c r="A400"/>
      <c r="B400"/>
      <c r="C400"/>
    </row>
    <row r="401" spans="1:3" ht="16" x14ac:dyDescent="0.2">
      <c r="A401"/>
      <c r="B401"/>
      <c r="C401"/>
    </row>
    <row r="402" spans="1:3" ht="16" x14ac:dyDescent="0.2">
      <c r="A402"/>
      <c r="B402"/>
      <c r="C402"/>
    </row>
    <row r="403" spans="1:3" ht="16" x14ac:dyDescent="0.2">
      <c r="A403"/>
      <c r="B403"/>
      <c r="C403"/>
    </row>
    <row r="404" spans="1:3" ht="16" x14ac:dyDescent="0.2">
      <c r="A404"/>
      <c r="B404"/>
      <c r="C404"/>
    </row>
    <row r="405" spans="1:3" ht="16" x14ac:dyDescent="0.2">
      <c r="A405"/>
      <c r="B405"/>
      <c r="C405"/>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1D6A4-9A70-E045-8263-9FAFA09BE03C}">
  <sheetPr>
    <pageSetUpPr fitToPage="1"/>
  </sheetPr>
  <dimension ref="A1:W3687"/>
  <sheetViews>
    <sheetView zoomScale="85" workbookViewId="0">
      <pane xSplit="8" ySplit="3" topLeftCell="I569" activePane="bottomRight" state="frozen"/>
      <selection pane="topRight" activeCell="I1" sqref="I1"/>
      <selection pane="bottomLeft" activeCell="A4" sqref="A4"/>
      <selection pane="bottomRight" activeCell="J14" sqref="J14"/>
    </sheetView>
  </sheetViews>
  <sheetFormatPr baseColWidth="10" defaultColWidth="8.83203125" defaultRowHeight="15" x14ac:dyDescent="0.2"/>
  <cols>
    <col min="1" max="1" width="6.6640625" style="1" bestFit="1" customWidth="1"/>
    <col min="2" max="2" width="10" style="1" bestFit="1" customWidth="1"/>
    <col min="3" max="3" width="33.33203125" style="1" bestFit="1" customWidth="1"/>
    <col min="4" max="4" width="6.6640625" style="1" bestFit="1" customWidth="1"/>
    <col min="5" max="5" width="10" style="1" bestFit="1" customWidth="1"/>
    <col min="6" max="6" width="13.33203125" style="1" bestFit="1" customWidth="1"/>
    <col min="7" max="7" width="8.33203125" style="1" bestFit="1" customWidth="1"/>
    <col min="8" max="8" width="20" style="1" bestFit="1" customWidth="1"/>
    <col min="9" max="9" width="13.33203125" style="1" bestFit="1" customWidth="1"/>
    <col min="10" max="10" width="16.6640625" style="1" bestFit="1" customWidth="1"/>
    <col min="11" max="12" width="13.33203125" style="1" bestFit="1" customWidth="1"/>
    <col min="13" max="13" width="16.6640625" style="1" bestFit="1" customWidth="1"/>
    <col min="14" max="15" width="13.33203125" style="1" bestFit="1" customWidth="1"/>
    <col min="16" max="16" width="16.6640625" style="1" bestFit="1" customWidth="1"/>
    <col min="17" max="18" width="13.33203125" style="1" bestFit="1" customWidth="1"/>
    <col min="19" max="19" width="16.6640625" style="1" bestFit="1" customWidth="1"/>
    <col min="20" max="21" width="13.33203125" style="1" bestFit="1" customWidth="1"/>
    <col min="22" max="22" width="16.6640625" style="1" bestFit="1" customWidth="1"/>
    <col min="23" max="23" width="13.33203125" style="1" bestFit="1" customWidth="1"/>
    <col min="24" max="16384" width="8.83203125" style="1"/>
  </cols>
  <sheetData>
    <row r="1" spans="1:23" ht="15" customHeight="1" x14ac:dyDescent="0.2">
      <c r="A1" s="87" t="s">
        <v>1684</v>
      </c>
      <c r="B1" s="88"/>
      <c r="C1" s="88"/>
      <c r="D1" s="88"/>
      <c r="E1" s="88"/>
      <c r="F1" s="88"/>
      <c r="G1" s="88"/>
      <c r="H1" s="89"/>
      <c r="I1" s="66" t="s">
        <v>1</v>
      </c>
      <c r="J1" s="66" t="s">
        <v>1</v>
      </c>
      <c r="K1" s="66" t="s">
        <v>1</v>
      </c>
      <c r="L1" s="69" t="s">
        <v>2</v>
      </c>
      <c r="M1" s="69" t="s">
        <v>2</v>
      </c>
      <c r="N1" s="69" t="s">
        <v>2</v>
      </c>
      <c r="O1" s="70" t="s">
        <v>3</v>
      </c>
      <c r="P1" s="70" t="s">
        <v>3</v>
      </c>
      <c r="Q1" s="70" t="s">
        <v>3</v>
      </c>
      <c r="R1" s="63" t="s">
        <v>4</v>
      </c>
      <c r="S1" s="64"/>
      <c r="T1" s="65"/>
      <c r="U1" s="66" t="s">
        <v>5</v>
      </c>
      <c r="V1" s="67"/>
      <c r="W1" s="68"/>
    </row>
    <row r="2" spans="1:23" x14ac:dyDescent="0.2">
      <c r="A2" s="87" t="s">
        <v>6</v>
      </c>
      <c r="B2" s="88"/>
      <c r="C2" s="88"/>
      <c r="D2" s="88"/>
      <c r="E2" s="88"/>
      <c r="F2" s="88"/>
      <c r="G2" s="88"/>
      <c r="H2" s="89"/>
      <c r="I2" s="28" t="s">
        <v>7</v>
      </c>
      <c r="J2" s="28" t="s">
        <v>8</v>
      </c>
      <c r="K2" s="28" t="s">
        <v>9</v>
      </c>
      <c r="L2" s="29" t="s">
        <v>7</v>
      </c>
      <c r="M2" s="29" t="s">
        <v>8</v>
      </c>
      <c r="N2" s="29" t="s">
        <v>9</v>
      </c>
      <c r="O2" s="30" t="s">
        <v>7</v>
      </c>
      <c r="P2" s="30" t="s">
        <v>8</v>
      </c>
      <c r="Q2" s="30" t="s">
        <v>9</v>
      </c>
      <c r="R2" s="31" t="s">
        <v>7</v>
      </c>
      <c r="S2" s="31" t="s">
        <v>8</v>
      </c>
      <c r="T2" s="31" t="s">
        <v>9</v>
      </c>
      <c r="U2" s="28" t="s">
        <v>7</v>
      </c>
      <c r="V2" s="28" t="s">
        <v>8</v>
      </c>
      <c r="W2" s="28" t="s">
        <v>9</v>
      </c>
    </row>
    <row r="3" spans="1:23" ht="42" x14ac:dyDescent="0.2">
      <c r="A3" s="32" t="s">
        <v>10</v>
      </c>
      <c r="B3" s="32" t="s">
        <v>11</v>
      </c>
      <c r="C3" s="32" t="s">
        <v>12</v>
      </c>
      <c r="D3" s="32" t="s">
        <v>13</v>
      </c>
      <c r="E3" s="32" t="s">
        <v>1685</v>
      </c>
      <c r="F3" s="32" t="s">
        <v>15</v>
      </c>
      <c r="G3" s="32" t="s">
        <v>16</v>
      </c>
      <c r="H3" s="32" t="s">
        <v>17</v>
      </c>
      <c r="I3" s="33" t="s">
        <v>1686</v>
      </c>
      <c r="J3" s="34" t="s">
        <v>20</v>
      </c>
      <c r="K3" s="34" t="s">
        <v>21</v>
      </c>
      <c r="L3" s="35" t="s">
        <v>1686</v>
      </c>
      <c r="M3" s="36" t="s">
        <v>20</v>
      </c>
      <c r="N3" s="36" t="s">
        <v>21</v>
      </c>
      <c r="O3" s="37" t="s">
        <v>1686</v>
      </c>
      <c r="P3" s="38" t="s">
        <v>20</v>
      </c>
      <c r="Q3" s="38" t="s">
        <v>21</v>
      </c>
      <c r="R3" s="39" t="s">
        <v>1686</v>
      </c>
      <c r="S3" s="40" t="s">
        <v>20</v>
      </c>
      <c r="T3" s="40" t="s">
        <v>21</v>
      </c>
      <c r="U3" s="33" t="s">
        <v>1686</v>
      </c>
      <c r="V3" s="34" t="s">
        <v>20</v>
      </c>
      <c r="W3" s="34" t="s">
        <v>21</v>
      </c>
    </row>
    <row r="4" spans="1:23" ht="42" x14ac:dyDescent="0.2">
      <c r="A4" s="6" t="s">
        <v>10</v>
      </c>
      <c r="B4" s="6" t="s">
        <v>11</v>
      </c>
      <c r="C4" s="6" t="s">
        <v>12</v>
      </c>
      <c r="D4" s="6" t="s">
        <v>13</v>
      </c>
      <c r="E4" s="6" t="s">
        <v>14</v>
      </c>
      <c r="F4" s="6" t="s">
        <v>15</v>
      </c>
      <c r="G4" s="6" t="s">
        <v>16</v>
      </c>
      <c r="H4" s="6" t="s">
        <v>17</v>
      </c>
      <c r="I4" s="7" t="str">
        <f>I1&amp;"_"&amp;I2</f>
        <v>RESIDENTIAL_Revenues</v>
      </c>
      <c r="J4" s="7" t="str">
        <f t="shared" ref="J4:Q4" si="0">J1&amp;"_"&amp;J2</f>
        <v>RESIDENTIAL_Sales</v>
      </c>
      <c r="K4" s="7" t="str">
        <f t="shared" si="0"/>
        <v>RESIDENTIAL_Customers</v>
      </c>
      <c r="L4" s="7" t="str">
        <f t="shared" si="0"/>
        <v>COMMERCIAL_Revenues</v>
      </c>
      <c r="M4" s="7" t="str">
        <f t="shared" si="0"/>
        <v>COMMERCIAL_Sales</v>
      </c>
      <c r="N4" s="7" t="str">
        <f t="shared" si="0"/>
        <v>COMMERCIAL_Customers</v>
      </c>
      <c r="O4" s="7" t="str">
        <f t="shared" si="0"/>
        <v>INDUSTRIAL_Revenues</v>
      </c>
      <c r="P4" s="7" t="str">
        <f t="shared" si="0"/>
        <v>INDUSTRIAL_Sales</v>
      </c>
      <c r="Q4" s="7" t="str">
        <f t="shared" si="0"/>
        <v>INDUSTRIAL_Customers</v>
      </c>
      <c r="R4" s="13"/>
      <c r="S4" s="14"/>
      <c r="T4" s="14"/>
      <c r="U4" s="7"/>
      <c r="V4" s="8"/>
      <c r="W4" s="8"/>
    </row>
    <row r="5" spans="1:23" x14ac:dyDescent="0.2">
      <c r="A5" s="41">
        <v>2010</v>
      </c>
      <c r="B5" s="42">
        <v>34</v>
      </c>
      <c r="C5" s="43" t="s">
        <v>1687</v>
      </c>
      <c r="D5" s="41" t="s">
        <v>23</v>
      </c>
      <c r="E5" s="43" t="s">
        <v>24</v>
      </c>
      <c r="F5" s="41" t="s">
        <v>25</v>
      </c>
      <c r="G5" s="43" t="s">
        <v>48</v>
      </c>
      <c r="H5" s="43" t="s">
        <v>27</v>
      </c>
      <c r="I5" s="44">
        <v>4238</v>
      </c>
      <c r="J5" s="45">
        <v>36074</v>
      </c>
      <c r="K5" s="45">
        <v>2998</v>
      </c>
      <c r="L5" s="46">
        <v>3020</v>
      </c>
      <c r="M5" s="47">
        <v>28142</v>
      </c>
      <c r="N5" s="47">
        <v>535</v>
      </c>
      <c r="O5" s="48" t="s">
        <v>37</v>
      </c>
      <c r="P5" s="49" t="s">
        <v>37</v>
      </c>
      <c r="Q5" s="49" t="s">
        <v>37</v>
      </c>
      <c r="R5" s="50" t="s">
        <v>37</v>
      </c>
      <c r="S5" s="51" t="s">
        <v>37</v>
      </c>
      <c r="T5" s="51" t="s">
        <v>37</v>
      </c>
      <c r="U5" s="44">
        <v>7258</v>
      </c>
      <c r="V5" s="45">
        <v>64216</v>
      </c>
      <c r="W5" s="45">
        <v>3533</v>
      </c>
    </row>
    <row r="6" spans="1:23" x14ac:dyDescent="0.2">
      <c r="A6" s="41">
        <v>2010</v>
      </c>
      <c r="B6" s="42">
        <v>55</v>
      </c>
      <c r="C6" s="43" t="s">
        <v>1688</v>
      </c>
      <c r="D6" s="41" t="s">
        <v>23</v>
      </c>
      <c r="E6" s="43" t="s">
        <v>24</v>
      </c>
      <c r="F6" s="41" t="s">
        <v>25</v>
      </c>
      <c r="G6" s="43" t="s">
        <v>26</v>
      </c>
      <c r="H6" s="43" t="s">
        <v>27</v>
      </c>
      <c r="I6" s="44">
        <v>3795</v>
      </c>
      <c r="J6" s="45">
        <v>41242</v>
      </c>
      <c r="K6" s="45">
        <v>2721</v>
      </c>
      <c r="L6" s="46">
        <v>3612</v>
      </c>
      <c r="M6" s="47">
        <v>36616</v>
      </c>
      <c r="N6" s="47">
        <v>717</v>
      </c>
      <c r="O6" s="48">
        <v>6533</v>
      </c>
      <c r="P6" s="49">
        <v>116541</v>
      </c>
      <c r="Q6" s="49">
        <v>3</v>
      </c>
      <c r="R6" s="50">
        <v>0</v>
      </c>
      <c r="S6" s="51">
        <v>0</v>
      </c>
      <c r="T6" s="51">
        <v>0</v>
      </c>
      <c r="U6" s="44">
        <v>13940</v>
      </c>
      <c r="V6" s="45">
        <v>194399</v>
      </c>
      <c r="W6" s="45">
        <v>3441</v>
      </c>
    </row>
    <row r="7" spans="1:23" x14ac:dyDescent="0.2">
      <c r="A7" s="41">
        <v>2010</v>
      </c>
      <c r="B7" s="42">
        <v>59</v>
      </c>
      <c r="C7" s="43" t="s">
        <v>1689</v>
      </c>
      <c r="D7" s="41" t="s">
        <v>23</v>
      </c>
      <c r="E7" s="43" t="s">
        <v>24</v>
      </c>
      <c r="F7" s="41" t="s">
        <v>25</v>
      </c>
      <c r="G7" s="43" t="s">
        <v>80</v>
      </c>
      <c r="H7" s="43" t="s">
        <v>27</v>
      </c>
      <c r="I7" s="44">
        <v>5642</v>
      </c>
      <c r="J7" s="45">
        <v>60090</v>
      </c>
      <c r="K7" s="45">
        <v>4544</v>
      </c>
      <c r="L7" s="46">
        <v>4286</v>
      </c>
      <c r="M7" s="47">
        <v>42377</v>
      </c>
      <c r="N7" s="47">
        <v>1010</v>
      </c>
      <c r="O7" s="48">
        <v>3039</v>
      </c>
      <c r="P7" s="49">
        <v>39463</v>
      </c>
      <c r="Q7" s="49">
        <v>23</v>
      </c>
      <c r="R7" s="50">
        <v>0</v>
      </c>
      <c r="S7" s="51">
        <v>0</v>
      </c>
      <c r="T7" s="51">
        <v>0</v>
      </c>
      <c r="U7" s="44">
        <v>12967</v>
      </c>
      <c r="V7" s="45">
        <v>141930</v>
      </c>
      <c r="W7" s="45">
        <v>5577</v>
      </c>
    </row>
    <row r="8" spans="1:23" x14ac:dyDescent="0.2">
      <c r="A8" s="41">
        <v>2010</v>
      </c>
      <c r="B8" s="42">
        <v>84</v>
      </c>
      <c r="C8" s="43" t="s">
        <v>29</v>
      </c>
      <c r="D8" s="41" t="s">
        <v>23</v>
      </c>
      <c r="E8" s="43" t="s">
        <v>24</v>
      </c>
      <c r="F8" s="41" t="s">
        <v>25</v>
      </c>
      <c r="G8" s="43" t="s">
        <v>30</v>
      </c>
      <c r="H8" s="43" t="s">
        <v>31</v>
      </c>
      <c r="I8" s="44">
        <v>289.3</v>
      </c>
      <c r="J8" s="45">
        <v>2416</v>
      </c>
      <c r="K8" s="45">
        <v>278</v>
      </c>
      <c r="L8" s="46">
        <v>77.3</v>
      </c>
      <c r="M8" s="47">
        <v>619</v>
      </c>
      <c r="N8" s="47">
        <v>49</v>
      </c>
      <c r="O8" s="48">
        <v>0</v>
      </c>
      <c r="P8" s="49">
        <v>0</v>
      </c>
      <c r="Q8" s="49">
        <v>0</v>
      </c>
      <c r="R8" s="50">
        <v>0</v>
      </c>
      <c r="S8" s="51">
        <v>0</v>
      </c>
      <c r="T8" s="51">
        <v>0</v>
      </c>
      <c r="U8" s="44">
        <v>366.6</v>
      </c>
      <c r="V8" s="45">
        <v>3035</v>
      </c>
      <c r="W8" s="45">
        <v>327</v>
      </c>
    </row>
    <row r="9" spans="1:23" x14ac:dyDescent="0.2">
      <c r="A9" s="41">
        <v>2010</v>
      </c>
      <c r="B9" s="42">
        <v>84</v>
      </c>
      <c r="C9" s="43" t="s">
        <v>29</v>
      </c>
      <c r="D9" s="41" t="s">
        <v>23</v>
      </c>
      <c r="E9" s="43" t="s">
        <v>24</v>
      </c>
      <c r="F9" s="41" t="s">
        <v>25</v>
      </c>
      <c r="G9" s="43" t="s">
        <v>33</v>
      </c>
      <c r="H9" s="43" t="s">
        <v>31</v>
      </c>
      <c r="I9" s="44">
        <v>40405.199999999997</v>
      </c>
      <c r="J9" s="45">
        <v>343941</v>
      </c>
      <c r="K9" s="45">
        <v>30287</v>
      </c>
      <c r="L9" s="46">
        <v>17803.5</v>
      </c>
      <c r="M9" s="47">
        <v>162549</v>
      </c>
      <c r="N9" s="47">
        <v>4042</v>
      </c>
      <c r="O9" s="48">
        <v>14675.7</v>
      </c>
      <c r="P9" s="49">
        <v>167967</v>
      </c>
      <c r="Q9" s="49">
        <v>16</v>
      </c>
      <c r="R9" s="50" t="s">
        <v>37</v>
      </c>
      <c r="S9" s="51" t="s">
        <v>37</v>
      </c>
      <c r="T9" s="51" t="s">
        <v>37</v>
      </c>
      <c r="U9" s="44">
        <v>72884.399999999994</v>
      </c>
      <c r="V9" s="45">
        <v>674457</v>
      </c>
      <c r="W9" s="45">
        <v>34345</v>
      </c>
    </row>
    <row r="10" spans="1:23" x14ac:dyDescent="0.2">
      <c r="A10" s="41">
        <v>2010</v>
      </c>
      <c r="B10" s="42">
        <v>87</v>
      </c>
      <c r="C10" s="43" t="s">
        <v>1690</v>
      </c>
      <c r="D10" s="41" t="s">
        <v>23</v>
      </c>
      <c r="E10" s="43" t="s">
        <v>24</v>
      </c>
      <c r="F10" s="41" t="s">
        <v>25</v>
      </c>
      <c r="G10" s="43" t="s">
        <v>46</v>
      </c>
      <c r="H10" s="43" t="s">
        <v>27</v>
      </c>
      <c r="I10" s="44">
        <v>691</v>
      </c>
      <c r="J10" s="45">
        <v>9487</v>
      </c>
      <c r="K10" s="45">
        <v>860</v>
      </c>
      <c r="L10" s="46">
        <v>423</v>
      </c>
      <c r="M10" s="47">
        <v>6820</v>
      </c>
      <c r="N10" s="47">
        <v>148</v>
      </c>
      <c r="O10" s="48">
        <v>178</v>
      </c>
      <c r="P10" s="49">
        <v>3254</v>
      </c>
      <c r="Q10" s="49">
        <v>34</v>
      </c>
      <c r="R10" s="50" t="s">
        <v>37</v>
      </c>
      <c r="S10" s="51" t="s">
        <v>37</v>
      </c>
      <c r="T10" s="51" t="s">
        <v>37</v>
      </c>
      <c r="U10" s="44">
        <v>1292</v>
      </c>
      <c r="V10" s="45">
        <v>19561</v>
      </c>
      <c r="W10" s="45">
        <v>1042</v>
      </c>
    </row>
    <row r="11" spans="1:23" x14ac:dyDescent="0.2">
      <c r="A11" s="41">
        <v>2010</v>
      </c>
      <c r="B11" s="42">
        <v>97</v>
      </c>
      <c r="C11" s="43" t="s">
        <v>1691</v>
      </c>
      <c r="D11" s="41" t="s">
        <v>23</v>
      </c>
      <c r="E11" s="43" t="s">
        <v>24</v>
      </c>
      <c r="F11" s="41" t="s">
        <v>25</v>
      </c>
      <c r="G11" s="43" t="s">
        <v>124</v>
      </c>
      <c r="H11" s="43" t="s">
        <v>31</v>
      </c>
      <c r="I11" s="44">
        <v>14510</v>
      </c>
      <c r="J11" s="45">
        <v>113706</v>
      </c>
      <c r="K11" s="45">
        <v>8320</v>
      </c>
      <c r="L11" s="46">
        <v>4292</v>
      </c>
      <c r="M11" s="47">
        <v>51524</v>
      </c>
      <c r="N11" s="47">
        <v>191</v>
      </c>
      <c r="O11" s="48" t="s">
        <v>37</v>
      </c>
      <c r="P11" s="49" t="s">
        <v>37</v>
      </c>
      <c r="Q11" s="49" t="s">
        <v>37</v>
      </c>
      <c r="R11" s="50" t="s">
        <v>37</v>
      </c>
      <c r="S11" s="51" t="s">
        <v>37</v>
      </c>
      <c r="T11" s="51" t="s">
        <v>37</v>
      </c>
      <c r="U11" s="44">
        <v>18802</v>
      </c>
      <c r="V11" s="45">
        <v>165230</v>
      </c>
      <c r="W11" s="45">
        <v>8511</v>
      </c>
    </row>
    <row r="12" spans="1:23" x14ac:dyDescent="0.2">
      <c r="A12" s="41">
        <v>2010</v>
      </c>
      <c r="B12" s="42">
        <v>108</v>
      </c>
      <c r="C12" s="43" t="s">
        <v>34</v>
      </c>
      <c r="D12" s="41" t="s">
        <v>23</v>
      </c>
      <c r="E12" s="43" t="s">
        <v>24</v>
      </c>
      <c r="F12" s="41" t="s">
        <v>25</v>
      </c>
      <c r="G12" s="43" t="s">
        <v>35</v>
      </c>
      <c r="H12" s="43" t="s">
        <v>31</v>
      </c>
      <c r="I12" s="44">
        <v>40600</v>
      </c>
      <c r="J12" s="45">
        <v>272253</v>
      </c>
      <c r="K12" s="45">
        <v>33584</v>
      </c>
      <c r="L12" s="46">
        <v>6908</v>
      </c>
      <c r="M12" s="47">
        <v>58456</v>
      </c>
      <c r="N12" s="47">
        <v>1779</v>
      </c>
      <c r="O12" s="48">
        <v>11181</v>
      </c>
      <c r="P12" s="49">
        <v>127431</v>
      </c>
      <c r="Q12" s="49">
        <v>691</v>
      </c>
      <c r="R12" s="50" t="s">
        <v>37</v>
      </c>
      <c r="S12" s="51" t="s">
        <v>37</v>
      </c>
      <c r="T12" s="51" t="s">
        <v>37</v>
      </c>
      <c r="U12" s="44">
        <v>58689</v>
      </c>
      <c r="V12" s="45">
        <v>458140</v>
      </c>
      <c r="W12" s="45">
        <v>36054</v>
      </c>
    </row>
    <row r="13" spans="1:23" x14ac:dyDescent="0.2">
      <c r="A13" s="41">
        <v>2010</v>
      </c>
      <c r="B13" s="42">
        <v>113</v>
      </c>
      <c r="C13" s="43" t="s">
        <v>38</v>
      </c>
      <c r="D13" s="41" t="s">
        <v>39</v>
      </c>
      <c r="E13" s="43" t="s">
        <v>40</v>
      </c>
      <c r="F13" s="41" t="s">
        <v>25</v>
      </c>
      <c r="G13" s="43" t="s">
        <v>42</v>
      </c>
      <c r="H13" s="43" t="s">
        <v>41</v>
      </c>
      <c r="I13" s="44">
        <v>24341</v>
      </c>
      <c r="J13" s="45">
        <v>272629</v>
      </c>
      <c r="K13" s="45">
        <v>32943</v>
      </c>
      <c r="L13" s="46">
        <v>26689</v>
      </c>
      <c r="M13" s="47">
        <v>341551</v>
      </c>
      <c r="N13" s="47">
        <v>20544</v>
      </c>
      <c r="O13" s="48" t="s">
        <v>37</v>
      </c>
      <c r="P13" s="49" t="s">
        <v>37</v>
      </c>
      <c r="Q13" s="49" t="s">
        <v>37</v>
      </c>
      <c r="R13" s="50" t="s">
        <v>37</v>
      </c>
      <c r="S13" s="51" t="s">
        <v>37</v>
      </c>
      <c r="T13" s="51" t="s">
        <v>37</v>
      </c>
      <c r="U13" s="44">
        <v>51030</v>
      </c>
      <c r="V13" s="45">
        <v>614180</v>
      </c>
      <c r="W13" s="45">
        <v>53487</v>
      </c>
    </row>
    <row r="14" spans="1:23" x14ac:dyDescent="0.2">
      <c r="A14" s="41">
        <v>2010</v>
      </c>
      <c r="B14" s="42">
        <v>118</v>
      </c>
      <c r="C14" s="43" t="s">
        <v>1692</v>
      </c>
      <c r="D14" s="41" t="s">
        <v>23</v>
      </c>
      <c r="E14" s="43" t="s">
        <v>24</v>
      </c>
      <c r="F14" s="41" t="s">
        <v>25</v>
      </c>
      <c r="G14" s="43" t="s">
        <v>161</v>
      </c>
      <c r="H14" s="43" t="s">
        <v>31</v>
      </c>
      <c r="I14" s="44">
        <v>12782</v>
      </c>
      <c r="J14" s="45">
        <v>102393</v>
      </c>
      <c r="K14" s="45">
        <v>7454</v>
      </c>
      <c r="L14" s="46">
        <v>1539</v>
      </c>
      <c r="M14" s="47">
        <v>14345</v>
      </c>
      <c r="N14" s="47">
        <v>57</v>
      </c>
      <c r="O14" s="48" t="s">
        <v>37</v>
      </c>
      <c r="P14" s="49" t="s">
        <v>37</v>
      </c>
      <c r="Q14" s="49" t="s">
        <v>37</v>
      </c>
      <c r="R14" s="50" t="s">
        <v>37</v>
      </c>
      <c r="S14" s="51" t="s">
        <v>37</v>
      </c>
      <c r="T14" s="51" t="s">
        <v>37</v>
      </c>
      <c r="U14" s="44">
        <v>14321</v>
      </c>
      <c r="V14" s="45">
        <v>116738</v>
      </c>
      <c r="W14" s="45">
        <v>7511</v>
      </c>
    </row>
    <row r="15" spans="1:23" x14ac:dyDescent="0.2">
      <c r="A15" s="41">
        <v>2010</v>
      </c>
      <c r="B15" s="42">
        <v>122</v>
      </c>
      <c r="C15" s="43" t="s">
        <v>1693</v>
      </c>
      <c r="D15" s="41" t="s">
        <v>23</v>
      </c>
      <c r="E15" s="43" t="s">
        <v>24</v>
      </c>
      <c r="F15" s="41" t="s">
        <v>25</v>
      </c>
      <c r="G15" s="43" t="s">
        <v>42</v>
      </c>
      <c r="H15" s="43" t="s">
        <v>27</v>
      </c>
      <c r="I15" s="44">
        <v>3272</v>
      </c>
      <c r="J15" s="45">
        <v>67511</v>
      </c>
      <c r="K15" s="45">
        <v>3562</v>
      </c>
      <c r="L15" s="46">
        <v>1710</v>
      </c>
      <c r="M15" s="47">
        <v>38698</v>
      </c>
      <c r="N15" s="47">
        <v>562</v>
      </c>
      <c r="O15" s="48">
        <v>1478</v>
      </c>
      <c r="P15" s="49">
        <v>38165</v>
      </c>
      <c r="Q15" s="49">
        <v>16</v>
      </c>
      <c r="R15" s="50" t="s">
        <v>37</v>
      </c>
      <c r="S15" s="51" t="s">
        <v>37</v>
      </c>
      <c r="T15" s="51" t="s">
        <v>37</v>
      </c>
      <c r="U15" s="44">
        <v>6460</v>
      </c>
      <c r="V15" s="45">
        <v>144374</v>
      </c>
      <c r="W15" s="45">
        <v>4140</v>
      </c>
    </row>
    <row r="16" spans="1:23" x14ac:dyDescent="0.2">
      <c r="A16" s="41">
        <v>2010</v>
      </c>
      <c r="B16" s="42">
        <v>123</v>
      </c>
      <c r="C16" s="43" t="s">
        <v>1694</v>
      </c>
      <c r="D16" s="41" t="s">
        <v>23</v>
      </c>
      <c r="E16" s="43" t="s">
        <v>24</v>
      </c>
      <c r="F16" s="41" t="s">
        <v>25</v>
      </c>
      <c r="G16" s="43" t="s">
        <v>65</v>
      </c>
      <c r="H16" s="43" t="s">
        <v>27</v>
      </c>
      <c r="I16" s="44">
        <v>3523</v>
      </c>
      <c r="J16" s="45">
        <v>30827</v>
      </c>
      <c r="K16" s="45">
        <v>2002</v>
      </c>
      <c r="L16" s="46">
        <v>3814</v>
      </c>
      <c r="M16" s="47">
        <v>33633</v>
      </c>
      <c r="N16" s="47">
        <v>509</v>
      </c>
      <c r="O16" s="48">
        <v>4591</v>
      </c>
      <c r="P16" s="49">
        <v>62949</v>
      </c>
      <c r="Q16" s="49">
        <v>17</v>
      </c>
      <c r="R16" s="50" t="s">
        <v>37</v>
      </c>
      <c r="S16" s="51" t="s">
        <v>37</v>
      </c>
      <c r="T16" s="51" t="s">
        <v>37</v>
      </c>
      <c r="U16" s="44">
        <v>11928</v>
      </c>
      <c r="V16" s="45">
        <v>127409</v>
      </c>
      <c r="W16" s="45">
        <v>2528</v>
      </c>
    </row>
    <row r="17" spans="1:23" x14ac:dyDescent="0.2">
      <c r="A17" s="41">
        <v>2010</v>
      </c>
      <c r="B17" s="42">
        <v>149</v>
      </c>
      <c r="C17" s="43" t="s">
        <v>1695</v>
      </c>
      <c r="D17" s="41" t="s">
        <v>23</v>
      </c>
      <c r="E17" s="43" t="s">
        <v>24</v>
      </c>
      <c r="F17" s="41" t="s">
        <v>25</v>
      </c>
      <c r="G17" s="43" t="s">
        <v>87</v>
      </c>
      <c r="H17" s="43" t="s">
        <v>27</v>
      </c>
      <c r="I17" s="44">
        <v>450</v>
      </c>
      <c r="J17" s="45">
        <v>3597</v>
      </c>
      <c r="K17" s="45">
        <v>404</v>
      </c>
      <c r="L17" s="46">
        <v>305</v>
      </c>
      <c r="M17" s="47">
        <v>2633</v>
      </c>
      <c r="N17" s="47">
        <v>96</v>
      </c>
      <c r="O17" s="48" t="s">
        <v>37</v>
      </c>
      <c r="P17" s="49" t="s">
        <v>37</v>
      </c>
      <c r="Q17" s="49" t="s">
        <v>37</v>
      </c>
      <c r="R17" s="50" t="s">
        <v>37</v>
      </c>
      <c r="S17" s="51" t="s">
        <v>37</v>
      </c>
      <c r="T17" s="51" t="s">
        <v>37</v>
      </c>
      <c r="U17" s="44">
        <v>755</v>
      </c>
      <c r="V17" s="45">
        <v>6230</v>
      </c>
      <c r="W17" s="45">
        <v>500</v>
      </c>
    </row>
    <row r="18" spans="1:23" x14ac:dyDescent="0.2">
      <c r="A18" s="41">
        <v>2010</v>
      </c>
      <c r="B18" s="42">
        <v>150</v>
      </c>
      <c r="C18" s="43" t="s">
        <v>1696</v>
      </c>
      <c r="D18" s="41" t="s">
        <v>23</v>
      </c>
      <c r="E18" s="43" t="s">
        <v>24</v>
      </c>
      <c r="F18" s="41" t="s">
        <v>25</v>
      </c>
      <c r="G18" s="43" t="s">
        <v>46</v>
      </c>
      <c r="H18" s="43" t="s">
        <v>27</v>
      </c>
      <c r="I18" s="44">
        <v>646</v>
      </c>
      <c r="J18" s="45">
        <v>6763</v>
      </c>
      <c r="K18" s="45">
        <v>526</v>
      </c>
      <c r="L18" s="46">
        <v>582</v>
      </c>
      <c r="M18" s="47">
        <v>5940</v>
      </c>
      <c r="N18" s="47">
        <v>107</v>
      </c>
      <c r="O18" s="48">
        <v>61</v>
      </c>
      <c r="P18" s="49">
        <v>544</v>
      </c>
      <c r="Q18" s="49">
        <v>2</v>
      </c>
      <c r="R18" s="50" t="s">
        <v>37</v>
      </c>
      <c r="S18" s="51" t="s">
        <v>37</v>
      </c>
      <c r="T18" s="51" t="s">
        <v>37</v>
      </c>
      <c r="U18" s="44">
        <v>1289</v>
      </c>
      <c r="V18" s="45">
        <v>13247</v>
      </c>
      <c r="W18" s="45">
        <v>635</v>
      </c>
    </row>
    <row r="19" spans="1:23" x14ac:dyDescent="0.2">
      <c r="A19" s="41">
        <v>2010</v>
      </c>
      <c r="B19" s="42">
        <v>155</v>
      </c>
      <c r="C19" s="43" t="s">
        <v>45</v>
      </c>
      <c r="D19" s="41" t="s">
        <v>23</v>
      </c>
      <c r="E19" s="43" t="s">
        <v>24</v>
      </c>
      <c r="F19" s="41" t="s">
        <v>25</v>
      </c>
      <c r="G19" s="43" t="s">
        <v>46</v>
      </c>
      <c r="H19" s="43" t="s">
        <v>31</v>
      </c>
      <c r="I19" s="44">
        <v>8885</v>
      </c>
      <c r="J19" s="45">
        <v>84586</v>
      </c>
      <c r="K19" s="45">
        <v>4392</v>
      </c>
      <c r="L19" s="46">
        <v>3887</v>
      </c>
      <c r="M19" s="47">
        <v>60057</v>
      </c>
      <c r="N19" s="47">
        <v>223</v>
      </c>
      <c r="O19" s="48">
        <v>4501</v>
      </c>
      <c r="P19" s="49">
        <v>61802</v>
      </c>
      <c r="Q19" s="49">
        <v>195</v>
      </c>
      <c r="R19" s="50" t="s">
        <v>37</v>
      </c>
      <c r="S19" s="51" t="s">
        <v>37</v>
      </c>
      <c r="T19" s="51" t="s">
        <v>37</v>
      </c>
      <c r="U19" s="44">
        <v>17273</v>
      </c>
      <c r="V19" s="45">
        <v>206445</v>
      </c>
      <c r="W19" s="45">
        <v>4810</v>
      </c>
    </row>
    <row r="20" spans="1:23" x14ac:dyDescent="0.2">
      <c r="A20" s="41">
        <v>2010</v>
      </c>
      <c r="B20" s="42">
        <v>157</v>
      </c>
      <c r="C20" s="43" t="s">
        <v>1697</v>
      </c>
      <c r="D20" s="41" t="s">
        <v>23</v>
      </c>
      <c r="E20" s="43" t="s">
        <v>24</v>
      </c>
      <c r="F20" s="41" t="s">
        <v>25</v>
      </c>
      <c r="G20" s="43" t="s">
        <v>72</v>
      </c>
      <c r="H20" s="43" t="s">
        <v>27</v>
      </c>
      <c r="I20" s="44">
        <v>342</v>
      </c>
      <c r="J20" s="45">
        <v>3661</v>
      </c>
      <c r="K20" s="45">
        <v>239</v>
      </c>
      <c r="L20" s="46">
        <v>74</v>
      </c>
      <c r="M20" s="47">
        <v>736</v>
      </c>
      <c r="N20" s="47">
        <v>33</v>
      </c>
      <c r="O20" s="48" t="s">
        <v>37</v>
      </c>
      <c r="P20" s="49" t="s">
        <v>37</v>
      </c>
      <c r="Q20" s="49" t="s">
        <v>37</v>
      </c>
      <c r="R20" s="50" t="s">
        <v>37</v>
      </c>
      <c r="S20" s="51" t="s">
        <v>37</v>
      </c>
      <c r="T20" s="51" t="s">
        <v>37</v>
      </c>
      <c r="U20" s="44">
        <v>416</v>
      </c>
      <c r="V20" s="45">
        <v>4397</v>
      </c>
      <c r="W20" s="45">
        <v>272</v>
      </c>
    </row>
    <row r="21" spans="1:23" x14ac:dyDescent="0.2">
      <c r="A21" s="41">
        <v>2010</v>
      </c>
      <c r="B21" s="42">
        <v>162</v>
      </c>
      <c r="C21" s="43" t="s">
        <v>47</v>
      </c>
      <c r="D21" s="41" t="s">
        <v>23</v>
      </c>
      <c r="E21" s="43" t="s">
        <v>24</v>
      </c>
      <c r="F21" s="41" t="s">
        <v>25</v>
      </c>
      <c r="G21" s="43" t="s">
        <v>48</v>
      </c>
      <c r="H21" s="43" t="s">
        <v>31</v>
      </c>
      <c r="I21" s="44">
        <v>78848</v>
      </c>
      <c r="J21" s="45">
        <v>666938</v>
      </c>
      <c r="K21" s="45">
        <v>42490</v>
      </c>
      <c r="L21" s="46">
        <v>13502</v>
      </c>
      <c r="M21" s="47">
        <v>131339</v>
      </c>
      <c r="N21" s="47">
        <v>2733</v>
      </c>
      <c r="O21" s="48">
        <v>12957</v>
      </c>
      <c r="P21" s="49">
        <v>187929</v>
      </c>
      <c r="Q21" s="49">
        <v>14</v>
      </c>
      <c r="R21" s="50" t="s">
        <v>37</v>
      </c>
      <c r="S21" s="51" t="s">
        <v>37</v>
      </c>
      <c r="T21" s="51" t="s">
        <v>37</v>
      </c>
      <c r="U21" s="44">
        <v>105307</v>
      </c>
      <c r="V21" s="45">
        <v>986206</v>
      </c>
      <c r="W21" s="45">
        <v>45237</v>
      </c>
    </row>
    <row r="22" spans="1:23" x14ac:dyDescent="0.2">
      <c r="A22" s="41">
        <v>2010</v>
      </c>
      <c r="B22" s="42">
        <v>174</v>
      </c>
      <c r="C22" s="43" t="s">
        <v>1698</v>
      </c>
      <c r="D22" s="41" t="s">
        <v>23</v>
      </c>
      <c r="E22" s="43" t="s">
        <v>24</v>
      </c>
      <c r="F22" s="41" t="s">
        <v>25</v>
      </c>
      <c r="G22" s="43" t="s">
        <v>46</v>
      </c>
      <c r="H22" s="43" t="s">
        <v>27</v>
      </c>
      <c r="I22" s="44">
        <v>1719</v>
      </c>
      <c r="J22" s="45">
        <v>13360</v>
      </c>
      <c r="K22" s="45">
        <v>1630</v>
      </c>
      <c r="L22" s="46">
        <v>449</v>
      </c>
      <c r="M22" s="47">
        <v>5275</v>
      </c>
      <c r="N22" s="47">
        <v>315</v>
      </c>
      <c r="O22" s="48">
        <v>1109</v>
      </c>
      <c r="P22" s="49">
        <v>16052</v>
      </c>
      <c r="Q22" s="49">
        <v>75</v>
      </c>
      <c r="R22" s="50" t="s">
        <v>37</v>
      </c>
      <c r="S22" s="51" t="s">
        <v>37</v>
      </c>
      <c r="T22" s="51" t="s">
        <v>37</v>
      </c>
      <c r="U22" s="44">
        <v>3277</v>
      </c>
      <c r="V22" s="45">
        <v>34687</v>
      </c>
      <c r="W22" s="45">
        <v>2020</v>
      </c>
    </row>
    <row r="23" spans="1:23" x14ac:dyDescent="0.2">
      <c r="A23" s="41">
        <v>2010</v>
      </c>
      <c r="B23" s="42">
        <v>176</v>
      </c>
      <c r="C23" s="43" t="s">
        <v>49</v>
      </c>
      <c r="D23" s="41" t="s">
        <v>23</v>
      </c>
      <c r="E23" s="43" t="s">
        <v>24</v>
      </c>
      <c r="F23" s="41" t="s">
        <v>25</v>
      </c>
      <c r="G23" s="43" t="s">
        <v>50</v>
      </c>
      <c r="H23" s="43" t="s">
        <v>51</v>
      </c>
      <c r="I23" s="44">
        <v>638</v>
      </c>
      <c r="J23" s="45">
        <v>5195</v>
      </c>
      <c r="K23" s="45">
        <v>876</v>
      </c>
      <c r="L23" s="46">
        <v>472</v>
      </c>
      <c r="M23" s="47">
        <v>5011</v>
      </c>
      <c r="N23" s="47">
        <v>164</v>
      </c>
      <c r="O23" s="48">
        <v>180</v>
      </c>
      <c r="P23" s="49">
        <v>1606</v>
      </c>
      <c r="Q23" s="49">
        <v>1</v>
      </c>
      <c r="R23" s="50">
        <v>0</v>
      </c>
      <c r="S23" s="51">
        <v>0</v>
      </c>
      <c r="T23" s="51">
        <v>0</v>
      </c>
      <c r="U23" s="44">
        <v>1290</v>
      </c>
      <c r="V23" s="45">
        <v>11812</v>
      </c>
      <c r="W23" s="45">
        <v>1041</v>
      </c>
    </row>
    <row r="24" spans="1:23" x14ac:dyDescent="0.2">
      <c r="A24" s="41">
        <v>2010</v>
      </c>
      <c r="B24" s="42">
        <v>182</v>
      </c>
      <c r="C24" s="43" t="s">
        <v>1699</v>
      </c>
      <c r="D24" s="41" t="s">
        <v>23</v>
      </c>
      <c r="E24" s="43" t="s">
        <v>24</v>
      </c>
      <c r="F24" s="41" t="s">
        <v>25</v>
      </c>
      <c r="G24" s="43" t="s">
        <v>87</v>
      </c>
      <c r="H24" s="43" t="s">
        <v>27</v>
      </c>
      <c r="I24" s="44">
        <v>683</v>
      </c>
      <c r="J24" s="45">
        <v>8296</v>
      </c>
      <c r="K24" s="45">
        <v>698</v>
      </c>
      <c r="L24" s="46">
        <v>126</v>
      </c>
      <c r="M24" s="47">
        <v>1125</v>
      </c>
      <c r="N24" s="47">
        <v>87</v>
      </c>
      <c r="O24" s="48">
        <v>505</v>
      </c>
      <c r="P24" s="49">
        <v>5267</v>
      </c>
      <c r="Q24" s="49">
        <v>51</v>
      </c>
      <c r="R24" s="50" t="s">
        <v>37</v>
      </c>
      <c r="S24" s="51" t="s">
        <v>37</v>
      </c>
      <c r="T24" s="51" t="s">
        <v>37</v>
      </c>
      <c r="U24" s="44">
        <v>1314</v>
      </c>
      <c r="V24" s="45">
        <v>14688</v>
      </c>
      <c r="W24" s="45">
        <v>836</v>
      </c>
    </row>
    <row r="25" spans="1:23" x14ac:dyDescent="0.2">
      <c r="A25" s="41">
        <v>2010</v>
      </c>
      <c r="B25" s="42">
        <v>183</v>
      </c>
      <c r="C25" s="43" t="s">
        <v>1700</v>
      </c>
      <c r="D25" s="41" t="s">
        <v>23</v>
      </c>
      <c r="E25" s="43" t="s">
        <v>24</v>
      </c>
      <c r="F25" s="41" t="s">
        <v>25</v>
      </c>
      <c r="G25" s="43" t="s">
        <v>42</v>
      </c>
      <c r="H25" s="43" t="s">
        <v>27</v>
      </c>
      <c r="I25" s="44">
        <v>810</v>
      </c>
      <c r="J25" s="45">
        <v>18455</v>
      </c>
      <c r="K25" s="45">
        <v>1377</v>
      </c>
      <c r="L25" s="46">
        <v>151</v>
      </c>
      <c r="M25" s="47">
        <v>2855</v>
      </c>
      <c r="N25" s="47">
        <v>158</v>
      </c>
      <c r="O25" s="48">
        <v>1426</v>
      </c>
      <c r="P25" s="49">
        <v>32346</v>
      </c>
      <c r="Q25" s="49">
        <v>37</v>
      </c>
      <c r="R25" s="50" t="s">
        <v>37</v>
      </c>
      <c r="S25" s="51" t="s">
        <v>37</v>
      </c>
      <c r="T25" s="51" t="s">
        <v>37</v>
      </c>
      <c r="U25" s="44">
        <v>2387</v>
      </c>
      <c r="V25" s="45">
        <v>53656</v>
      </c>
      <c r="W25" s="45">
        <v>1572</v>
      </c>
    </row>
    <row r="26" spans="1:23" x14ac:dyDescent="0.2">
      <c r="A26" s="41">
        <v>2010</v>
      </c>
      <c r="B26" s="42">
        <v>191</v>
      </c>
      <c r="C26" s="43" t="s">
        <v>1701</v>
      </c>
      <c r="D26" s="41" t="s">
        <v>23</v>
      </c>
      <c r="E26" s="43" t="s">
        <v>24</v>
      </c>
      <c r="F26" s="41" t="s">
        <v>25</v>
      </c>
      <c r="G26" s="43" t="s">
        <v>192</v>
      </c>
      <c r="H26" s="43" t="s">
        <v>153</v>
      </c>
      <c r="I26" s="44">
        <v>774</v>
      </c>
      <c r="J26" s="45">
        <v>8532</v>
      </c>
      <c r="K26" s="45">
        <v>632</v>
      </c>
      <c r="L26" s="46">
        <v>240</v>
      </c>
      <c r="M26" s="47">
        <v>2857</v>
      </c>
      <c r="N26" s="47">
        <v>37</v>
      </c>
      <c r="O26" s="48">
        <v>91</v>
      </c>
      <c r="P26" s="49">
        <v>1627</v>
      </c>
      <c r="Q26" s="49">
        <v>36</v>
      </c>
      <c r="R26" s="50" t="s">
        <v>37</v>
      </c>
      <c r="S26" s="51" t="s">
        <v>37</v>
      </c>
      <c r="T26" s="51" t="s">
        <v>37</v>
      </c>
      <c r="U26" s="44">
        <v>1105</v>
      </c>
      <c r="V26" s="45">
        <v>13016</v>
      </c>
      <c r="W26" s="45">
        <v>705</v>
      </c>
    </row>
    <row r="27" spans="1:23" x14ac:dyDescent="0.2">
      <c r="A27" s="41">
        <v>2010</v>
      </c>
      <c r="B27" s="42">
        <v>192</v>
      </c>
      <c r="C27" s="43" t="s">
        <v>1702</v>
      </c>
      <c r="D27" s="41" t="s">
        <v>23</v>
      </c>
      <c r="E27" s="43" t="s">
        <v>24</v>
      </c>
      <c r="F27" s="41" t="s">
        <v>25</v>
      </c>
      <c r="G27" s="43" t="s">
        <v>60</v>
      </c>
      <c r="H27" s="43" t="s">
        <v>31</v>
      </c>
      <c r="I27" s="44">
        <v>360</v>
      </c>
      <c r="J27" s="45">
        <v>576</v>
      </c>
      <c r="K27" s="45">
        <v>152</v>
      </c>
      <c r="L27" s="46">
        <v>311</v>
      </c>
      <c r="M27" s="47">
        <v>921</v>
      </c>
      <c r="N27" s="47">
        <v>32</v>
      </c>
      <c r="O27" s="48">
        <v>89</v>
      </c>
      <c r="P27" s="49">
        <v>121</v>
      </c>
      <c r="Q27" s="49">
        <v>4</v>
      </c>
      <c r="R27" s="50" t="s">
        <v>37</v>
      </c>
      <c r="S27" s="51" t="s">
        <v>37</v>
      </c>
      <c r="T27" s="51" t="s">
        <v>37</v>
      </c>
      <c r="U27" s="44">
        <v>760</v>
      </c>
      <c r="V27" s="45">
        <v>1618</v>
      </c>
      <c r="W27" s="45">
        <v>188</v>
      </c>
    </row>
    <row r="28" spans="1:23" x14ac:dyDescent="0.2">
      <c r="A28" s="41">
        <v>2010</v>
      </c>
      <c r="B28" s="42">
        <v>195</v>
      </c>
      <c r="C28" s="43" t="s">
        <v>53</v>
      </c>
      <c r="D28" s="41" t="s">
        <v>23</v>
      </c>
      <c r="E28" s="43" t="s">
        <v>24</v>
      </c>
      <c r="F28" s="41" t="s">
        <v>25</v>
      </c>
      <c r="G28" s="43" t="s">
        <v>54</v>
      </c>
      <c r="H28" s="43" t="s">
        <v>51</v>
      </c>
      <c r="I28" s="44">
        <v>2283420</v>
      </c>
      <c r="J28" s="45">
        <v>20417032</v>
      </c>
      <c r="K28" s="45">
        <v>1232188</v>
      </c>
      <c r="L28" s="46">
        <v>1561871</v>
      </c>
      <c r="M28" s="47">
        <v>14999022</v>
      </c>
      <c r="N28" s="47">
        <v>198400</v>
      </c>
      <c r="O28" s="48">
        <v>1230462</v>
      </c>
      <c r="P28" s="49">
        <v>20557837</v>
      </c>
      <c r="Q28" s="49">
        <v>5641</v>
      </c>
      <c r="R28" s="50" t="s">
        <v>37</v>
      </c>
      <c r="S28" s="51" t="s">
        <v>37</v>
      </c>
      <c r="T28" s="51" t="s">
        <v>37</v>
      </c>
      <c r="U28" s="44">
        <v>5075753</v>
      </c>
      <c r="V28" s="45">
        <v>55973891</v>
      </c>
      <c r="W28" s="45">
        <v>1436229</v>
      </c>
    </row>
    <row r="29" spans="1:23" x14ac:dyDescent="0.2">
      <c r="A29" s="41">
        <v>2010</v>
      </c>
      <c r="B29" s="42">
        <v>198</v>
      </c>
      <c r="C29" s="43" t="s">
        <v>1703</v>
      </c>
      <c r="D29" s="41" t="s">
        <v>23</v>
      </c>
      <c r="E29" s="43" t="s">
        <v>24</v>
      </c>
      <c r="F29" s="41" t="s">
        <v>25</v>
      </c>
      <c r="G29" s="43" t="s">
        <v>87</v>
      </c>
      <c r="H29" s="43" t="s">
        <v>27</v>
      </c>
      <c r="I29" s="44">
        <v>452</v>
      </c>
      <c r="J29" s="45">
        <v>6206</v>
      </c>
      <c r="K29" s="45">
        <v>459</v>
      </c>
      <c r="L29" s="46">
        <v>407</v>
      </c>
      <c r="M29" s="47">
        <v>5943</v>
      </c>
      <c r="N29" s="47">
        <v>113</v>
      </c>
      <c r="O29" s="48" t="s">
        <v>37</v>
      </c>
      <c r="P29" s="49" t="s">
        <v>37</v>
      </c>
      <c r="Q29" s="49" t="s">
        <v>37</v>
      </c>
      <c r="R29" s="50" t="s">
        <v>37</v>
      </c>
      <c r="S29" s="51" t="s">
        <v>37</v>
      </c>
      <c r="T29" s="51" t="s">
        <v>37</v>
      </c>
      <c r="U29" s="44">
        <v>859</v>
      </c>
      <c r="V29" s="45">
        <v>12149</v>
      </c>
      <c r="W29" s="45">
        <v>572</v>
      </c>
    </row>
    <row r="30" spans="1:23" x14ac:dyDescent="0.2">
      <c r="A30" s="41">
        <v>2010</v>
      </c>
      <c r="B30" s="42">
        <v>201</v>
      </c>
      <c r="C30" s="43" t="s">
        <v>1704</v>
      </c>
      <c r="D30" s="41" t="s">
        <v>23</v>
      </c>
      <c r="E30" s="43" t="s">
        <v>24</v>
      </c>
      <c r="F30" s="41" t="s">
        <v>25</v>
      </c>
      <c r="G30" s="43" t="s">
        <v>142</v>
      </c>
      <c r="H30" s="43" t="s">
        <v>27</v>
      </c>
      <c r="I30" s="44">
        <v>5458</v>
      </c>
      <c r="J30" s="45">
        <v>43735</v>
      </c>
      <c r="K30" s="45">
        <v>3476</v>
      </c>
      <c r="L30" s="46">
        <v>9043</v>
      </c>
      <c r="M30" s="47">
        <v>80304</v>
      </c>
      <c r="N30" s="47">
        <v>720</v>
      </c>
      <c r="O30" s="48">
        <v>0</v>
      </c>
      <c r="P30" s="49">
        <v>0</v>
      </c>
      <c r="Q30" s="49">
        <v>0</v>
      </c>
      <c r="R30" s="50">
        <v>0</v>
      </c>
      <c r="S30" s="51">
        <v>0</v>
      </c>
      <c r="T30" s="51">
        <v>0</v>
      </c>
      <c r="U30" s="44">
        <v>14501</v>
      </c>
      <c r="V30" s="45">
        <v>124039</v>
      </c>
      <c r="W30" s="45">
        <v>4196</v>
      </c>
    </row>
    <row r="31" spans="1:23" x14ac:dyDescent="0.2">
      <c r="A31" s="41">
        <v>2010</v>
      </c>
      <c r="B31" s="42">
        <v>202</v>
      </c>
      <c r="C31" s="43" t="s">
        <v>1705</v>
      </c>
      <c r="D31" s="41" t="s">
        <v>23</v>
      </c>
      <c r="E31" s="43" t="s">
        <v>24</v>
      </c>
      <c r="F31" s="41" t="s">
        <v>25</v>
      </c>
      <c r="G31" s="43" t="s">
        <v>67</v>
      </c>
      <c r="H31" s="43" t="s">
        <v>27</v>
      </c>
      <c r="I31" s="44">
        <v>1268</v>
      </c>
      <c r="J31" s="45">
        <v>9927</v>
      </c>
      <c r="K31" s="45">
        <v>645</v>
      </c>
      <c r="L31" s="46">
        <v>258</v>
      </c>
      <c r="M31" s="47">
        <v>1893</v>
      </c>
      <c r="N31" s="47">
        <v>111</v>
      </c>
      <c r="O31" s="48" t="s">
        <v>37</v>
      </c>
      <c r="P31" s="49" t="s">
        <v>37</v>
      </c>
      <c r="Q31" s="49" t="s">
        <v>37</v>
      </c>
      <c r="R31" s="50" t="s">
        <v>37</v>
      </c>
      <c r="S31" s="51" t="s">
        <v>37</v>
      </c>
      <c r="T31" s="51" t="s">
        <v>37</v>
      </c>
      <c r="U31" s="44">
        <v>1526</v>
      </c>
      <c r="V31" s="45">
        <v>11820</v>
      </c>
      <c r="W31" s="45">
        <v>756</v>
      </c>
    </row>
    <row r="32" spans="1:23" x14ac:dyDescent="0.2">
      <c r="A32" s="41">
        <v>2010</v>
      </c>
      <c r="B32" s="42">
        <v>207</v>
      </c>
      <c r="C32" s="43" t="s">
        <v>1706</v>
      </c>
      <c r="D32" s="41" t="s">
        <v>23</v>
      </c>
      <c r="E32" s="43" t="s">
        <v>24</v>
      </c>
      <c r="F32" s="41" t="s">
        <v>25</v>
      </c>
      <c r="G32" s="43" t="s">
        <v>57</v>
      </c>
      <c r="H32" s="43" t="s">
        <v>27</v>
      </c>
      <c r="I32" s="44">
        <v>17647.599999999999</v>
      </c>
      <c r="J32" s="45">
        <v>139409</v>
      </c>
      <c r="K32" s="45">
        <v>30030</v>
      </c>
      <c r="L32" s="46">
        <v>30329</v>
      </c>
      <c r="M32" s="47">
        <v>243711</v>
      </c>
      <c r="N32" s="47">
        <v>4369</v>
      </c>
      <c r="O32" s="48" t="s">
        <v>37</v>
      </c>
      <c r="P32" s="49" t="s">
        <v>37</v>
      </c>
      <c r="Q32" s="49" t="s">
        <v>37</v>
      </c>
      <c r="R32" s="50" t="s">
        <v>37</v>
      </c>
      <c r="S32" s="51" t="s">
        <v>37</v>
      </c>
      <c r="T32" s="51" t="s">
        <v>37</v>
      </c>
      <c r="U32" s="44">
        <v>47976.6</v>
      </c>
      <c r="V32" s="45">
        <v>383120</v>
      </c>
      <c r="W32" s="45">
        <v>34399</v>
      </c>
    </row>
    <row r="33" spans="1:23" x14ac:dyDescent="0.2">
      <c r="A33" s="41">
        <v>2010</v>
      </c>
      <c r="B33" s="42">
        <v>213</v>
      </c>
      <c r="C33" s="43" t="s">
        <v>1707</v>
      </c>
      <c r="D33" s="41" t="s">
        <v>23</v>
      </c>
      <c r="E33" s="43" t="s">
        <v>24</v>
      </c>
      <c r="F33" s="41" t="s">
        <v>25</v>
      </c>
      <c r="G33" s="43" t="s">
        <v>60</v>
      </c>
      <c r="H33" s="43" t="s">
        <v>51</v>
      </c>
      <c r="I33" s="44">
        <v>14020</v>
      </c>
      <c r="J33" s="45">
        <v>131097</v>
      </c>
      <c r="K33" s="45">
        <v>13781</v>
      </c>
      <c r="L33" s="46">
        <v>10652</v>
      </c>
      <c r="M33" s="47">
        <v>121319</v>
      </c>
      <c r="N33" s="47">
        <v>2161</v>
      </c>
      <c r="O33" s="48">
        <v>10736</v>
      </c>
      <c r="P33" s="49">
        <v>118427</v>
      </c>
      <c r="Q33" s="49">
        <v>92</v>
      </c>
      <c r="R33" s="50" t="s">
        <v>37</v>
      </c>
      <c r="S33" s="51" t="s">
        <v>37</v>
      </c>
      <c r="T33" s="51" t="s">
        <v>37</v>
      </c>
      <c r="U33" s="44">
        <v>35408</v>
      </c>
      <c r="V33" s="45">
        <v>370843</v>
      </c>
      <c r="W33" s="45">
        <v>16034</v>
      </c>
    </row>
    <row r="34" spans="1:23" x14ac:dyDescent="0.2">
      <c r="A34" s="41">
        <v>2010</v>
      </c>
      <c r="B34" s="42">
        <v>219</v>
      </c>
      <c r="C34" s="43" t="s">
        <v>62</v>
      </c>
      <c r="D34" s="41" t="s">
        <v>23</v>
      </c>
      <c r="E34" s="43" t="s">
        <v>24</v>
      </c>
      <c r="F34" s="41" t="s">
        <v>25</v>
      </c>
      <c r="G34" s="43" t="s">
        <v>60</v>
      </c>
      <c r="H34" s="43" t="s">
        <v>51</v>
      </c>
      <c r="I34" s="44">
        <v>6576</v>
      </c>
      <c r="J34" s="45">
        <v>23648</v>
      </c>
      <c r="K34" s="45">
        <v>4721</v>
      </c>
      <c r="L34" s="46">
        <v>10258</v>
      </c>
      <c r="M34" s="47">
        <v>40930</v>
      </c>
      <c r="N34" s="47">
        <v>2146</v>
      </c>
      <c r="O34" s="48" t="s">
        <v>37</v>
      </c>
      <c r="P34" s="49" t="s">
        <v>37</v>
      </c>
      <c r="Q34" s="49" t="s">
        <v>37</v>
      </c>
      <c r="R34" s="50" t="s">
        <v>37</v>
      </c>
      <c r="S34" s="51" t="s">
        <v>37</v>
      </c>
      <c r="T34" s="51" t="s">
        <v>37</v>
      </c>
      <c r="U34" s="44">
        <v>16834</v>
      </c>
      <c r="V34" s="45">
        <v>64578</v>
      </c>
      <c r="W34" s="45">
        <v>6867</v>
      </c>
    </row>
    <row r="35" spans="1:23" x14ac:dyDescent="0.2">
      <c r="A35" s="41">
        <v>2010</v>
      </c>
      <c r="B35" s="42">
        <v>221</v>
      </c>
      <c r="C35" s="43" t="s">
        <v>63</v>
      </c>
      <c r="D35" s="41" t="s">
        <v>23</v>
      </c>
      <c r="E35" s="43" t="s">
        <v>24</v>
      </c>
      <c r="F35" s="41" t="s">
        <v>25</v>
      </c>
      <c r="G35" s="43" t="s">
        <v>60</v>
      </c>
      <c r="H35" s="43" t="s">
        <v>31</v>
      </c>
      <c r="I35" s="44">
        <v>15911</v>
      </c>
      <c r="J35" s="45">
        <v>29204</v>
      </c>
      <c r="K35" s="45">
        <v>5987</v>
      </c>
      <c r="L35" s="46">
        <v>19227</v>
      </c>
      <c r="M35" s="47">
        <v>40680</v>
      </c>
      <c r="N35" s="47">
        <v>1712</v>
      </c>
      <c r="O35" s="48" t="s">
        <v>37</v>
      </c>
      <c r="P35" s="49" t="s">
        <v>37</v>
      </c>
      <c r="Q35" s="49" t="s">
        <v>37</v>
      </c>
      <c r="R35" s="50" t="s">
        <v>37</v>
      </c>
      <c r="S35" s="51" t="s">
        <v>37</v>
      </c>
      <c r="T35" s="51" t="s">
        <v>37</v>
      </c>
      <c r="U35" s="44">
        <v>35138</v>
      </c>
      <c r="V35" s="45">
        <v>69884</v>
      </c>
      <c r="W35" s="45">
        <v>7699</v>
      </c>
    </row>
    <row r="36" spans="1:23" x14ac:dyDescent="0.2">
      <c r="A36" s="41">
        <v>2010</v>
      </c>
      <c r="B36" s="42">
        <v>228</v>
      </c>
      <c r="C36" s="43" t="s">
        <v>1708</v>
      </c>
      <c r="D36" s="41" t="s">
        <v>23</v>
      </c>
      <c r="E36" s="43" t="s">
        <v>24</v>
      </c>
      <c r="F36" s="41" t="s">
        <v>25</v>
      </c>
      <c r="G36" s="43" t="s">
        <v>175</v>
      </c>
      <c r="H36" s="43" t="s">
        <v>27</v>
      </c>
      <c r="I36" s="44">
        <v>1144</v>
      </c>
      <c r="J36" s="45">
        <v>9484</v>
      </c>
      <c r="K36" s="45">
        <v>821</v>
      </c>
      <c r="L36" s="46">
        <v>872</v>
      </c>
      <c r="M36" s="47">
        <v>7339</v>
      </c>
      <c r="N36" s="47">
        <v>165</v>
      </c>
      <c r="O36" s="48" t="s">
        <v>37</v>
      </c>
      <c r="P36" s="49" t="s">
        <v>37</v>
      </c>
      <c r="Q36" s="49" t="s">
        <v>37</v>
      </c>
      <c r="R36" s="50" t="s">
        <v>37</v>
      </c>
      <c r="S36" s="51" t="s">
        <v>37</v>
      </c>
      <c r="T36" s="51" t="s">
        <v>37</v>
      </c>
      <c r="U36" s="44">
        <v>2016</v>
      </c>
      <c r="V36" s="45">
        <v>16823</v>
      </c>
      <c r="W36" s="45">
        <v>986</v>
      </c>
    </row>
    <row r="37" spans="1:23" x14ac:dyDescent="0.2">
      <c r="A37" s="41">
        <v>2010</v>
      </c>
      <c r="B37" s="42">
        <v>229</v>
      </c>
      <c r="C37" s="43" t="s">
        <v>1708</v>
      </c>
      <c r="D37" s="41" t="s">
        <v>23</v>
      </c>
      <c r="E37" s="43" t="s">
        <v>24</v>
      </c>
      <c r="F37" s="41" t="s">
        <v>25</v>
      </c>
      <c r="G37" s="43" t="s">
        <v>124</v>
      </c>
      <c r="H37" s="43" t="s">
        <v>27</v>
      </c>
      <c r="I37" s="44">
        <v>426</v>
      </c>
      <c r="J37" s="45">
        <v>4214</v>
      </c>
      <c r="K37" s="45">
        <v>436</v>
      </c>
      <c r="L37" s="46">
        <v>76</v>
      </c>
      <c r="M37" s="47">
        <v>738</v>
      </c>
      <c r="N37" s="47">
        <v>40</v>
      </c>
      <c r="O37" s="48" t="s">
        <v>37</v>
      </c>
      <c r="P37" s="49" t="s">
        <v>37</v>
      </c>
      <c r="Q37" s="49" t="s">
        <v>37</v>
      </c>
      <c r="R37" s="50" t="s">
        <v>37</v>
      </c>
      <c r="S37" s="51" t="s">
        <v>37</v>
      </c>
      <c r="T37" s="51" t="s">
        <v>37</v>
      </c>
      <c r="U37" s="44">
        <v>502</v>
      </c>
      <c r="V37" s="45">
        <v>4952</v>
      </c>
      <c r="W37" s="45">
        <v>476</v>
      </c>
    </row>
    <row r="38" spans="1:23" x14ac:dyDescent="0.2">
      <c r="A38" s="41">
        <v>2010</v>
      </c>
      <c r="B38" s="42">
        <v>230</v>
      </c>
      <c r="C38" s="43" t="s">
        <v>1709</v>
      </c>
      <c r="D38" s="41" t="s">
        <v>23</v>
      </c>
      <c r="E38" s="43" t="s">
        <v>24</v>
      </c>
      <c r="F38" s="41" t="s">
        <v>25</v>
      </c>
      <c r="G38" s="43" t="s">
        <v>65</v>
      </c>
      <c r="H38" s="43" t="s">
        <v>27</v>
      </c>
      <c r="I38" s="44">
        <v>39089</v>
      </c>
      <c r="J38" s="45">
        <v>449035</v>
      </c>
      <c r="K38" s="45">
        <v>32131</v>
      </c>
      <c r="L38" s="46">
        <v>46658</v>
      </c>
      <c r="M38" s="47">
        <v>625122</v>
      </c>
      <c r="N38" s="47">
        <v>5659</v>
      </c>
      <c r="O38" s="48" t="s">
        <v>37</v>
      </c>
      <c r="P38" s="49" t="s">
        <v>37</v>
      </c>
      <c r="Q38" s="49" t="s">
        <v>37</v>
      </c>
      <c r="R38" s="50" t="s">
        <v>37</v>
      </c>
      <c r="S38" s="51" t="s">
        <v>37</v>
      </c>
      <c r="T38" s="51" t="s">
        <v>37</v>
      </c>
      <c r="U38" s="44">
        <v>85747</v>
      </c>
      <c r="V38" s="45">
        <v>1074157</v>
      </c>
      <c r="W38" s="45">
        <v>37790</v>
      </c>
    </row>
    <row r="39" spans="1:23" x14ac:dyDescent="0.2">
      <c r="A39" s="41">
        <v>2010</v>
      </c>
      <c r="B39" s="42">
        <v>232</v>
      </c>
      <c r="C39" s="43" t="s">
        <v>1710</v>
      </c>
      <c r="D39" s="41" t="s">
        <v>23</v>
      </c>
      <c r="E39" s="43" t="s">
        <v>24</v>
      </c>
      <c r="F39" s="41" t="s">
        <v>25</v>
      </c>
      <c r="G39" s="43" t="s">
        <v>67</v>
      </c>
      <c r="H39" s="43" t="s">
        <v>27</v>
      </c>
      <c r="I39" s="44">
        <v>15483</v>
      </c>
      <c r="J39" s="45">
        <v>141892</v>
      </c>
      <c r="K39" s="45">
        <v>9851</v>
      </c>
      <c r="L39" s="46">
        <v>12356</v>
      </c>
      <c r="M39" s="47">
        <v>132166</v>
      </c>
      <c r="N39" s="47">
        <v>2089</v>
      </c>
      <c r="O39" s="48">
        <v>2557</v>
      </c>
      <c r="P39" s="49">
        <v>34285</v>
      </c>
      <c r="Q39" s="49">
        <v>17</v>
      </c>
      <c r="R39" s="50" t="s">
        <v>37</v>
      </c>
      <c r="S39" s="51" t="s">
        <v>37</v>
      </c>
      <c r="T39" s="51" t="s">
        <v>37</v>
      </c>
      <c r="U39" s="44">
        <v>30396</v>
      </c>
      <c r="V39" s="45">
        <v>308343</v>
      </c>
      <c r="W39" s="45">
        <v>11957</v>
      </c>
    </row>
    <row r="40" spans="1:23" x14ac:dyDescent="0.2">
      <c r="A40" s="41">
        <v>2010</v>
      </c>
      <c r="B40" s="42">
        <v>240</v>
      </c>
      <c r="C40" s="43" t="s">
        <v>69</v>
      </c>
      <c r="D40" s="41" t="s">
        <v>23</v>
      </c>
      <c r="E40" s="43" t="s">
        <v>24</v>
      </c>
      <c r="F40" s="41" t="s">
        <v>25</v>
      </c>
      <c r="G40" s="43" t="s">
        <v>67</v>
      </c>
      <c r="H40" s="43" t="s">
        <v>31</v>
      </c>
      <c r="I40" s="44">
        <v>22733</v>
      </c>
      <c r="J40" s="45">
        <v>191506</v>
      </c>
      <c r="K40" s="45">
        <v>11718</v>
      </c>
      <c r="L40" s="46">
        <v>3162</v>
      </c>
      <c r="M40" s="47">
        <v>30568</v>
      </c>
      <c r="N40" s="47">
        <v>910</v>
      </c>
      <c r="O40" s="48">
        <v>634</v>
      </c>
      <c r="P40" s="49">
        <v>9113</v>
      </c>
      <c r="Q40" s="49">
        <v>6</v>
      </c>
      <c r="R40" s="50" t="s">
        <v>37</v>
      </c>
      <c r="S40" s="51" t="s">
        <v>37</v>
      </c>
      <c r="T40" s="51" t="s">
        <v>37</v>
      </c>
      <c r="U40" s="44">
        <v>26529</v>
      </c>
      <c r="V40" s="45">
        <v>231187</v>
      </c>
      <c r="W40" s="45">
        <v>12634</v>
      </c>
    </row>
    <row r="41" spans="1:23" x14ac:dyDescent="0.2">
      <c r="A41" s="41">
        <v>2010</v>
      </c>
      <c r="B41" s="42">
        <v>241</v>
      </c>
      <c r="C41" s="43" t="s">
        <v>1711</v>
      </c>
      <c r="D41" s="41" t="s">
        <v>23</v>
      </c>
      <c r="E41" s="43" t="s">
        <v>24</v>
      </c>
      <c r="F41" s="41" t="s">
        <v>25</v>
      </c>
      <c r="G41" s="43" t="s">
        <v>54</v>
      </c>
      <c r="H41" s="43" t="s">
        <v>27</v>
      </c>
      <c r="I41" s="44">
        <v>11891</v>
      </c>
      <c r="J41" s="45">
        <v>139987</v>
      </c>
      <c r="K41" s="45">
        <v>8241</v>
      </c>
      <c r="L41" s="46">
        <v>11767</v>
      </c>
      <c r="M41" s="47">
        <v>129729</v>
      </c>
      <c r="N41" s="47">
        <v>1776</v>
      </c>
      <c r="O41" s="48">
        <v>27110</v>
      </c>
      <c r="P41" s="49">
        <v>321107</v>
      </c>
      <c r="Q41" s="49">
        <v>18</v>
      </c>
      <c r="R41" s="50">
        <v>0</v>
      </c>
      <c r="S41" s="51">
        <v>0</v>
      </c>
      <c r="T41" s="51">
        <v>0</v>
      </c>
      <c r="U41" s="44">
        <v>50768</v>
      </c>
      <c r="V41" s="45">
        <v>590823</v>
      </c>
      <c r="W41" s="45">
        <v>10035</v>
      </c>
    </row>
    <row r="42" spans="1:23" x14ac:dyDescent="0.2">
      <c r="A42" s="41">
        <v>2010</v>
      </c>
      <c r="B42" s="42">
        <v>244</v>
      </c>
      <c r="C42" s="43" t="s">
        <v>1712</v>
      </c>
      <c r="D42" s="41" t="s">
        <v>23</v>
      </c>
      <c r="E42" s="43" t="s">
        <v>24</v>
      </c>
      <c r="F42" s="41" t="s">
        <v>25</v>
      </c>
      <c r="G42" s="43" t="s">
        <v>438</v>
      </c>
      <c r="H42" s="43" t="s">
        <v>27</v>
      </c>
      <c r="I42" s="44">
        <v>151</v>
      </c>
      <c r="J42" s="45">
        <v>2192</v>
      </c>
      <c r="K42" s="45">
        <v>166</v>
      </c>
      <c r="L42" s="46">
        <v>55</v>
      </c>
      <c r="M42" s="47">
        <v>965</v>
      </c>
      <c r="N42" s="47">
        <v>19</v>
      </c>
      <c r="O42" s="48" t="s">
        <v>37</v>
      </c>
      <c r="P42" s="49" t="s">
        <v>37</v>
      </c>
      <c r="Q42" s="49" t="s">
        <v>37</v>
      </c>
      <c r="R42" s="50" t="s">
        <v>37</v>
      </c>
      <c r="S42" s="51" t="s">
        <v>37</v>
      </c>
      <c r="T42" s="51" t="s">
        <v>37</v>
      </c>
      <c r="U42" s="44">
        <v>206</v>
      </c>
      <c r="V42" s="45">
        <v>3157</v>
      </c>
      <c r="W42" s="45">
        <v>185</v>
      </c>
    </row>
    <row r="43" spans="1:23" x14ac:dyDescent="0.2">
      <c r="A43" s="41">
        <v>2010</v>
      </c>
      <c r="B43" s="42">
        <v>261</v>
      </c>
      <c r="C43" s="43" t="s">
        <v>1713</v>
      </c>
      <c r="D43" s="41" t="s">
        <v>23</v>
      </c>
      <c r="E43" s="43" t="s">
        <v>24</v>
      </c>
      <c r="F43" s="41" t="s">
        <v>25</v>
      </c>
      <c r="G43" s="43" t="s">
        <v>72</v>
      </c>
      <c r="H43" s="43" t="s">
        <v>51</v>
      </c>
      <c r="I43" s="44">
        <v>0</v>
      </c>
      <c r="J43" s="45">
        <v>0</v>
      </c>
      <c r="K43" s="45">
        <v>0</v>
      </c>
      <c r="L43" s="46">
        <v>0</v>
      </c>
      <c r="M43" s="47">
        <v>0</v>
      </c>
      <c r="N43" s="47">
        <v>0</v>
      </c>
      <c r="O43" s="48">
        <v>157461</v>
      </c>
      <c r="P43" s="49">
        <v>4547011</v>
      </c>
      <c r="Q43" s="49">
        <v>1</v>
      </c>
      <c r="R43" s="50">
        <v>0</v>
      </c>
      <c r="S43" s="51">
        <v>0</v>
      </c>
      <c r="T43" s="51">
        <v>0</v>
      </c>
      <c r="U43" s="44">
        <v>157461</v>
      </c>
      <c r="V43" s="45">
        <v>4547011</v>
      </c>
      <c r="W43" s="45">
        <v>1</v>
      </c>
    </row>
    <row r="44" spans="1:23" x14ac:dyDescent="0.2">
      <c r="A44" s="41">
        <v>2010</v>
      </c>
      <c r="B44" s="42">
        <v>266</v>
      </c>
      <c r="C44" s="43" t="s">
        <v>1714</v>
      </c>
      <c r="D44" s="41" t="s">
        <v>23</v>
      </c>
      <c r="E44" s="43" t="s">
        <v>24</v>
      </c>
      <c r="F44" s="41" t="s">
        <v>25</v>
      </c>
      <c r="G44" s="43" t="s">
        <v>46</v>
      </c>
      <c r="H44" s="43" t="s">
        <v>27</v>
      </c>
      <c r="I44" s="44">
        <v>69</v>
      </c>
      <c r="J44" s="45">
        <v>910</v>
      </c>
      <c r="K44" s="45">
        <v>62</v>
      </c>
      <c r="L44" s="46">
        <v>58</v>
      </c>
      <c r="M44" s="47">
        <v>606</v>
      </c>
      <c r="N44" s="47">
        <v>14</v>
      </c>
      <c r="O44" s="48" t="s">
        <v>37</v>
      </c>
      <c r="P44" s="49" t="s">
        <v>37</v>
      </c>
      <c r="Q44" s="49" t="s">
        <v>37</v>
      </c>
      <c r="R44" s="50" t="s">
        <v>37</v>
      </c>
      <c r="S44" s="51" t="s">
        <v>37</v>
      </c>
      <c r="T44" s="51" t="s">
        <v>37</v>
      </c>
      <c r="U44" s="44">
        <v>127</v>
      </c>
      <c r="V44" s="45">
        <v>1516</v>
      </c>
      <c r="W44" s="45">
        <v>76</v>
      </c>
    </row>
    <row r="45" spans="1:23" x14ac:dyDescent="0.2">
      <c r="A45" s="41">
        <v>2010</v>
      </c>
      <c r="B45" s="42">
        <v>276</v>
      </c>
      <c r="C45" s="43" t="s">
        <v>73</v>
      </c>
      <c r="D45" s="41" t="s">
        <v>23</v>
      </c>
      <c r="E45" s="43" t="s">
        <v>24</v>
      </c>
      <c r="F45" s="41" t="s">
        <v>25</v>
      </c>
      <c r="G45" s="43" t="s">
        <v>26</v>
      </c>
      <c r="H45" s="43" t="s">
        <v>31</v>
      </c>
      <c r="I45" s="44">
        <v>23603</v>
      </c>
      <c r="J45" s="45">
        <v>245994</v>
      </c>
      <c r="K45" s="45">
        <v>14546</v>
      </c>
      <c r="L45" s="46">
        <v>17576</v>
      </c>
      <c r="M45" s="47">
        <v>163661</v>
      </c>
      <c r="N45" s="47">
        <v>4165</v>
      </c>
      <c r="O45" s="48">
        <v>19172</v>
      </c>
      <c r="P45" s="49">
        <v>333973</v>
      </c>
      <c r="Q45" s="49">
        <v>10</v>
      </c>
      <c r="R45" s="50">
        <v>0</v>
      </c>
      <c r="S45" s="51">
        <v>0</v>
      </c>
      <c r="T45" s="51">
        <v>0</v>
      </c>
      <c r="U45" s="44">
        <v>60351</v>
      </c>
      <c r="V45" s="45">
        <v>743628</v>
      </c>
      <c r="W45" s="45">
        <v>18721</v>
      </c>
    </row>
    <row r="46" spans="1:23" x14ac:dyDescent="0.2">
      <c r="A46" s="41">
        <v>2010</v>
      </c>
      <c r="B46" s="42">
        <v>282</v>
      </c>
      <c r="C46" s="43" t="s">
        <v>1715</v>
      </c>
      <c r="D46" s="41" t="s">
        <v>23</v>
      </c>
      <c r="E46" s="43" t="s">
        <v>24</v>
      </c>
      <c r="F46" s="41" t="s">
        <v>25</v>
      </c>
      <c r="G46" s="43" t="s">
        <v>161</v>
      </c>
      <c r="H46" s="43" t="s">
        <v>27</v>
      </c>
      <c r="I46" s="44">
        <v>324</v>
      </c>
      <c r="J46" s="45">
        <v>2934</v>
      </c>
      <c r="K46" s="45">
        <v>248</v>
      </c>
      <c r="L46" s="46">
        <v>102</v>
      </c>
      <c r="M46" s="47">
        <v>872</v>
      </c>
      <c r="N46" s="47">
        <v>55</v>
      </c>
      <c r="O46" s="48">
        <v>131</v>
      </c>
      <c r="P46" s="49">
        <v>1176</v>
      </c>
      <c r="Q46" s="49">
        <v>3</v>
      </c>
      <c r="R46" s="50" t="s">
        <v>37</v>
      </c>
      <c r="S46" s="51" t="s">
        <v>37</v>
      </c>
      <c r="T46" s="51" t="s">
        <v>37</v>
      </c>
      <c r="U46" s="44">
        <v>557</v>
      </c>
      <c r="V46" s="45">
        <v>4982</v>
      </c>
      <c r="W46" s="45">
        <v>306</v>
      </c>
    </row>
    <row r="47" spans="1:23" x14ac:dyDescent="0.2">
      <c r="A47" s="41">
        <v>2010</v>
      </c>
      <c r="B47" s="42">
        <v>287</v>
      </c>
      <c r="C47" s="43" t="s">
        <v>1716</v>
      </c>
      <c r="D47" s="41" t="s">
        <v>23</v>
      </c>
      <c r="E47" s="43" t="s">
        <v>24</v>
      </c>
      <c r="F47" s="41" t="s">
        <v>25</v>
      </c>
      <c r="G47" s="43" t="s">
        <v>89</v>
      </c>
      <c r="H47" s="43" t="s">
        <v>31</v>
      </c>
      <c r="I47" s="44">
        <v>246</v>
      </c>
      <c r="J47" s="45">
        <v>3842</v>
      </c>
      <c r="K47" s="45">
        <v>253</v>
      </c>
      <c r="L47" s="46">
        <v>24.9</v>
      </c>
      <c r="M47" s="47">
        <v>378</v>
      </c>
      <c r="N47" s="47">
        <v>28</v>
      </c>
      <c r="O47" s="48">
        <v>0</v>
      </c>
      <c r="P47" s="49">
        <v>0</v>
      </c>
      <c r="Q47" s="49">
        <v>0</v>
      </c>
      <c r="R47" s="50" t="s">
        <v>37</v>
      </c>
      <c r="S47" s="51" t="s">
        <v>37</v>
      </c>
      <c r="T47" s="51" t="s">
        <v>37</v>
      </c>
      <c r="U47" s="44">
        <v>270.89999999999998</v>
      </c>
      <c r="V47" s="45">
        <v>4220</v>
      </c>
      <c r="W47" s="45">
        <v>281</v>
      </c>
    </row>
    <row r="48" spans="1:23" x14ac:dyDescent="0.2">
      <c r="A48" s="41">
        <v>2010</v>
      </c>
      <c r="B48" s="42">
        <v>289</v>
      </c>
      <c r="C48" s="43" t="s">
        <v>1717</v>
      </c>
      <c r="D48" s="41" t="s">
        <v>23</v>
      </c>
      <c r="E48" s="43" t="s">
        <v>24</v>
      </c>
      <c r="F48" s="41" t="s">
        <v>25</v>
      </c>
      <c r="G48" s="43" t="s">
        <v>54</v>
      </c>
      <c r="H48" s="43" t="s">
        <v>27</v>
      </c>
      <c r="I48" s="44">
        <v>5979</v>
      </c>
      <c r="J48" s="45">
        <v>61906</v>
      </c>
      <c r="K48" s="45">
        <v>5332</v>
      </c>
      <c r="L48" s="46">
        <v>3133</v>
      </c>
      <c r="M48" s="47">
        <v>28685</v>
      </c>
      <c r="N48" s="47">
        <v>1372</v>
      </c>
      <c r="O48" s="48">
        <v>3415</v>
      </c>
      <c r="P48" s="49">
        <v>40602</v>
      </c>
      <c r="Q48" s="49">
        <v>63</v>
      </c>
      <c r="R48" s="50" t="s">
        <v>37</v>
      </c>
      <c r="S48" s="51" t="s">
        <v>37</v>
      </c>
      <c r="T48" s="51" t="s">
        <v>37</v>
      </c>
      <c r="U48" s="44">
        <v>12527</v>
      </c>
      <c r="V48" s="45">
        <v>131193</v>
      </c>
      <c r="W48" s="45">
        <v>6767</v>
      </c>
    </row>
    <row r="49" spans="1:23" x14ac:dyDescent="0.2">
      <c r="A49" s="41">
        <v>2010</v>
      </c>
      <c r="B49" s="42">
        <v>295</v>
      </c>
      <c r="C49" s="43" t="s">
        <v>1718</v>
      </c>
      <c r="D49" s="41" t="s">
        <v>23</v>
      </c>
      <c r="E49" s="43" t="s">
        <v>24</v>
      </c>
      <c r="F49" s="41" t="s">
        <v>25</v>
      </c>
      <c r="G49" s="43" t="s">
        <v>46</v>
      </c>
      <c r="H49" s="43" t="s">
        <v>27</v>
      </c>
      <c r="I49" s="44">
        <v>6564</v>
      </c>
      <c r="J49" s="45">
        <v>72265</v>
      </c>
      <c r="K49" s="45">
        <v>7846</v>
      </c>
      <c r="L49" s="46">
        <v>3417</v>
      </c>
      <c r="M49" s="47">
        <v>39362</v>
      </c>
      <c r="N49" s="47">
        <v>1522</v>
      </c>
      <c r="O49" s="48">
        <v>11467.3</v>
      </c>
      <c r="P49" s="49">
        <v>165455</v>
      </c>
      <c r="Q49" s="49">
        <v>187</v>
      </c>
      <c r="R49" s="50" t="s">
        <v>37</v>
      </c>
      <c r="S49" s="51" t="s">
        <v>37</v>
      </c>
      <c r="T49" s="51" t="s">
        <v>37</v>
      </c>
      <c r="U49" s="44">
        <v>21448.3</v>
      </c>
      <c r="V49" s="45">
        <v>277082</v>
      </c>
      <c r="W49" s="45">
        <v>9555</v>
      </c>
    </row>
    <row r="50" spans="1:23" x14ac:dyDescent="0.2">
      <c r="A50" s="41">
        <v>2010</v>
      </c>
      <c r="B50" s="42">
        <v>296</v>
      </c>
      <c r="C50" s="43" t="s">
        <v>75</v>
      </c>
      <c r="D50" s="41" t="s">
        <v>23</v>
      </c>
      <c r="E50" s="43" t="s">
        <v>24</v>
      </c>
      <c r="F50" s="41" t="s">
        <v>25</v>
      </c>
      <c r="G50" s="43" t="s">
        <v>76</v>
      </c>
      <c r="H50" s="43" t="s">
        <v>31</v>
      </c>
      <c r="I50" s="44">
        <v>377</v>
      </c>
      <c r="J50" s="45">
        <v>4321</v>
      </c>
      <c r="K50" s="45">
        <v>222</v>
      </c>
      <c r="L50" s="46">
        <v>777</v>
      </c>
      <c r="M50" s="47">
        <v>7732</v>
      </c>
      <c r="N50" s="47">
        <v>652</v>
      </c>
      <c r="O50" s="48">
        <v>296</v>
      </c>
      <c r="P50" s="49">
        <v>4265</v>
      </c>
      <c r="Q50" s="49">
        <v>11</v>
      </c>
      <c r="R50" s="50" t="s">
        <v>37</v>
      </c>
      <c r="S50" s="51" t="s">
        <v>37</v>
      </c>
      <c r="T50" s="51" t="s">
        <v>37</v>
      </c>
      <c r="U50" s="44">
        <v>1450</v>
      </c>
      <c r="V50" s="45">
        <v>16318</v>
      </c>
      <c r="W50" s="45">
        <v>885</v>
      </c>
    </row>
    <row r="51" spans="1:23" x14ac:dyDescent="0.2">
      <c r="A51" s="41">
        <v>2010</v>
      </c>
      <c r="B51" s="42">
        <v>296</v>
      </c>
      <c r="C51" s="43" t="s">
        <v>75</v>
      </c>
      <c r="D51" s="41" t="s">
        <v>23</v>
      </c>
      <c r="E51" s="43" t="s">
        <v>24</v>
      </c>
      <c r="F51" s="41" t="s">
        <v>25</v>
      </c>
      <c r="G51" s="43" t="s">
        <v>78</v>
      </c>
      <c r="H51" s="43" t="s">
        <v>31</v>
      </c>
      <c r="I51" s="44">
        <v>4250</v>
      </c>
      <c r="J51" s="45">
        <v>48354</v>
      </c>
      <c r="K51" s="45">
        <v>2626</v>
      </c>
      <c r="L51" s="46">
        <v>4561</v>
      </c>
      <c r="M51" s="47">
        <v>41988</v>
      </c>
      <c r="N51" s="47">
        <v>4404</v>
      </c>
      <c r="O51" s="48">
        <v>10359</v>
      </c>
      <c r="P51" s="49">
        <v>156788</v>
      </c>
      <c r="Q51" s="49">
        <v>105</v>
      </c>
      <c r="R51" s="50" t="s">
        <v>37</v>
      </c>
      <c r="S51" s="51" t="s">
        <v>37</v>
      </c>
      <c r="T51" s="51" t="s">
        <v>37</v>
      </c>
      <c r="U51" s="44">
        <v>19170</v>
      </c>
      <c r="V51" s="45">
        <v>247130</v>
      </c>
      <c r="W51" s="45">
        <v>7135</v>
      </c>
    </row>
    <row r="52" spans="1:23" x14ac:dyDescent="0.2">
      <c r="A52" s="41">
        <v>2010</v>
      </c>
      <c r="B52" s="42">
        <v>298</v>
      </c>
      <c r="C52" s="43" t="s">
        <v>1718</v>
      </c>
      <c r="D52" s="41" t="s">
        <v>23</v>
      </c>
      <c r="E52" s="43" t="s">
        <v>24</v>
      </c>
      <c r="F52" s="41" t="s">
        <v>25</v>
      </c>
      <c r="G52" s="43" t="s">
        <v>80</v>
      </c>
      <c r="H52" s="43" t="s">
        <v>27</v>
      </c>
      <c r="I52" s="44">
        <v>13844</v>
      </c>
      <c r="J52" s="45">
        <v>322579</v>
      </c>
      <c r="K52" s="45">
        <v>20668</v>
      </c>
      <c r="L52" s="46">
        <v>16949</v>
      </c>
      <c r="M52" s="47">
        <v>393555</v>
      </c>
      <c r="N52" s="47">
        <v>3547</v>
      </c>
      <c r="O52" s="48">
        <v>762</v>
      </c>
      <c r="P52" s="49">
        <v>44984</v>
      </c>
      <c r="Q52" s="49">
        <v>452</v>
      </c>
      <c r="R52" s="50" t="s">
        <v>37</v>
      </c>
      <c r="S52" s="51" t="s">
        <v>37</v>
      </c>
      <c r="T52" s="51" t="s">
        <v>37</v>
      </c>
      <c r="U52" s="44">
        <v>31555</v>
      </c>
      <c r="V52" s="45">
        <v>761118</v>
      </c>
      <c r="W52" s="45">
        <v>24667</v>
      </c>
    </row>
    <row r="53" spans="1:23" x14ac:dyDescent="0.2">
      <c r="A53" s="41">
        <v>2010</v>
      </c>
      <c r="B53" s="42">
        <v>305</v>
      </c>
      <c r="C53" s="43" t="s">
        <v>81</v>
      </c>
      <c r="D53" s="41" t="s">
        <v>23</v>
      </c>
      <c r="E53" s="43" t="s">
        <v>24</v>
      </c>
      <c r="F53" s="41" t="s">
        <v>25</v>
      </c>
      <c r="G53" s="43" t="s">
        <v>82</v>
      </c>
      <c r="H53" s="43" t="s">
        <v>31</v>
      </c>
      <c r="I53" s="44">
        <v>9179</v>
      </c>
      <c r="J53" s="45">
        <v>45570</v>
      </c>
      <c r="K53" s="45">
        <v>9469</v>
      </c>
      <c r="L53" s="46">
        <v>2061</v>
      </c>
      <c r="M53" s="47">
        <v>12689</v>
      </c>
      <c r="N53" s="47">
        <v>546</v>
      </c>
      <c r="O53" s="48">
        <v>0</v>
      </c>
      <c r="P53" s="49">
        <v>0</v>
      </c>
      <c r="Q53" s="49">
        <v>0</v>
      </c>
      <c r="R53" s="50">
        <v>0</v>
      </c>
      <c r="S53" s="51">
        <v>0</v>
      </c>
      <c r="T53" s="51">
        <v>0</v>
      </c>
      <c r="U53" s="44">
        <v>11240</v>
      </c>
      <c r="V53" s="45">
        <v>58259</v>
      </c>
      <c r="W53" s="45">
        <v>10015</v>
      </c>
    </row>
    <row r="54" spans="1:23" x14ac:dyDescent="0.2">
      <c r="A54" s="41">
        <v>2010</v>
      </c>
      <c r="B54" s="42">
        <v>307</v>
      </c>
      <c r="C54" s="43" t="s">
        <v>83</v>
      </c>
      <c r="D54" s="41" t="s">
        <v>23</v>
      </c>
      <c r="E54" s="43" t="s">
        <v>24</v>
      </c>
      <c r="F54" s="41" t="s">
        <v>25</v>
      </c>
      <c r="G54" s="43" t="s">
        <v>35</v>
      </c>
      <c r="H54" s="43" t="s">
        <v>27</v>
      </c>
      <c r="I54" s="44">
        <v>1405</v>
      </c>
      <c r="J54" s="45">
        <v>11544</v>
      </c>
      <c r="K54" s="45">
        <v>1645</v>
      </c>
      <c r="L54" s="46">
        <v>1817.4</v>
      </c>
      <c r="M54" s="47">
        <v>17287</v>
      </c>
      <c r="N54" s="47">
        <v>354</v>
      </c>
      <c r="O54" s="48">
        <v>1164</v>
      </c>
      <c r="P54" s="49">
        <v>12084</v>
      </c>
      <c r="Q54" s="49">
        <v>2</v>
      </c>
      <c r="R54" s="50">
        <v>0</v>
      </c>
      <c r="S54" s="51">
        <v>0</v>
      </c>
      <c r="T54" s="51">
        <v>0</v>
      </c>
      <c r="U54" s="44">
        <v>4386.3999999999996</v>
      </c>
      <c r="V54" s="45">
        <v>40915</v>
      </c>
      <c r="W54" s="45">
        <v>2001</v>
      </c>
    </row>
    <row r="55" spans="1:23" x14ac:dyDescent="0.2">
      <c r="A55" s="41">
        <v>2010</v>
      </c>
      <c r="B55" s="42">
        <v>308</v>
      </c>
      <c r="C55" s="43" t="s">
        <v>1719</v>
      </c>
      <c r="D55" s="41" t="s">
        <v>23</v>
      </c>
      <c r="E55" s="43" t="s">
        <v>24</v>
      </c>
      <c r="F55" s="41" t="s">
        <v>25</v>
      </c>
      <c r="G55" s="43" t="s">
        <v>65</v>
      </c>
      <c r="H55" s="43" t="s">
        <v>27</v>
      </c>
      <c r="I55" s="44">
        <v>7970</v>
      </c>
      <c r="J55" s="45">
        <v>65616</v>
      </c>
      <c r="K55" s="45">
        <v>5631</v>
      </c>
      <c r="L55" s="46">
        <v>3806</v>
      </c>
      <c r="M55" s="47">
        <v>37568</v>
      </c>
      <c r="N55" s="47">
        <v>618</v>
      </c>
      <c r="O55" s="48">
        <v>0</v>
      </c>
      <c r="P55" s="49" t="s">
        <v>37</v>
      </c>
      <c r="Q55" s="49" t="s">
        <v>37</v>
      </c>
      <c r="R55" s="50">
        <v>0</v>
      </c>
      <c r="S55" s="51" t="s">
        <v>37</v>
      </c>
      <c r="T55" s="51" t="s">
        <v>37</v>
      </c>
      <c r="U55" s="44">
        <v>11776</v>
      </c>
      <c r="V55" s="45">
        <v>103184</v>
      </c>
      <c r="W55" s="45">
        <v>6249</v>
      </c>
    </row>
    <row r="56" spans="1:23" x14ac:dyDescent="0.2">
      <c r="A56" s="41">
        <v>2010</v>
      </c>
      <c r="B56" s="42">
        <v>309</v>
      </c>
      <c r="C56" s="43" t="s">
        <v>1720</v>
      </c>
      <c r="D56" s="41" t="s">
        <v>23</v>
      </c>
      <c r="E56" s="43" t="s">
        <v>24</v>
      </c>
      <c r="F56" s="41" t="s">
        <v>25</v>
      </c>
      <c r="G56" s="43" t="s">
        <v>87</v>
      </c>
      <c r="H56" s="43" t="s">
        <v>27</v>
      </c>
      <c r="I56" s="44">
        <v>2831</v>
      </c>
      <c r="J56" s="45">
        <v>32747</v>
      </c>
      <c r="K56" s="45">
        <v>3023</v>
      </c>
      <c r="L56" s="46">
        <v>1932</v>
      </c>
      <c r="M56" s="47">
        <v>26665</v>
      </c>
      <c r="N56" s="47">
        <v>656</v>
      </c>
      <c r="O56" s="48">
        <v>2164</v>
      </c>
      <c r="P56" s="49">
        <v>44483</v>
      </c>
      <c r="Q56" s="49">
        <v>13</v>
      </c>
      <c r="R56" s="50" t="s">
        <v>37</v>
      </c>
      <c r="S56" s="51" t="s">
        <v>37</v>
      </c>
      <c r="T56" s="51" t="s">
        <v>37</v>
      </c>
      <c r="U56" s="44">
        <v>6927</v>
      </c>
      <c r="V56" s="45">
        <v>103895</v>
      </c>
      <c r="W56" s="45">
        <v>3692</v>
      </c>
    </row>
    <row r="57" spans="1:23" x14ac:dyDescent="0.2">
      <c r="A57" s="41">
        <v>2010</v>
      </c>
      <c r="B57" s="42">
        <v>329</v>
      </c>
      <c r="C57" s="43" t="s">
        <v>1721</v>
      </c>
      <c r="D57" s="41" t="s">
        <v>23</v>
      </c>
      <c r="E57" s="43" t="s">
        <v>24</v>
      </c>
      <c r="F57" s="41" t="s">
        <v>25</v>
      </c>
      <c r="G57" s="43" t="s">
        <v>87</v>
      </c>
      <c r="H57" s="43" t="s">
        <v>31</v>
      </c>
      <c r="I57" s="44">
        <v>14386</v>
      </c>
      <c r="J57" s="45">
        <v>113054</v>
      </c>
      <c r="K57" s="45">
        <v>9237</v>
      </c>
      <c r="L57" s="46">
        <v>1296</v>
      </c>
      <c r="M57" s="47">
        <v>11460</v>
      </c>
      <c r="N57" s="47">
        <v>501</v>
      </c>
      <c r="O57" s="48" t="s">
        <v>37</v>
      </c>
      <c r="P57" s="49" t="s">
        <v>37</v>
      </c>
      <c r="Q57" s="49" t="s">
        <v>37</v>
      </c>
      <c r="R57" s="50" t="s">
        <v>37</v>
      </c>
      <c r="S57" s="51" t="s">
        <v>37</v>
      </c>
      <c r="T57" s="51" t="s">
        <v>37</v>
      </c>
      <c r="U57" s="44">
        <v>15682</v>
      </c>
      <c r="V57" s="45">
        <v>124514</v>
      </c>
      <c r="W57" s="45">
        <v>9738</v>
      </c>
    </row>
    <row r="58" spans="1:23" x14ac:dyDescent="0.2">
      <c r="A58" s="41">
        <v>2010</v>
      </c>
      <c r="B58" s="42">
        <v>366</v>
      </c>
      <c r="C58" s="43" t="s">
        <v>1722</v>
      </c>
      <c r="D58" s="41" t="s">
        <v>23</v>
      </c>
      <c r="E58" s="43" t="s">
        <v>24</v>
      </c>
      <c r="F58" s="41" t="s">
        <v>25</v>
      </c>
      <c r="G58" s="43" t="s">
        <v>124</v>
      </c>
      <c r="H58" s="43" t="s">
        <v>27</v>
      </c>
      <c r="I58" s="44">
        <v>297.60000000000002</v>
      </c>
      <c r="J58" s="45">
        <v>2716</v>
      </c>
      <c r="K58" s="45">
        <v>238</v>
      </c>
      <c r="L58" s="46">
        <v>104</v>
      </c>
      <c r="M58" s="47">
        <v>724</v>
      </c>
      <c r="N58" s="47">
        <v>18</v>
      </c>
      <c r="O58" s="48" t="s">
        <v>37</v>
      </c>
      <c r="P58" s="49" t="s">
        <v>37</v>
      </c>
      <c r="Q58" s="49" t="s">
        <v>37</v>
      </c>
      <c r="R58" s="50" t="s">
        <v>37</v>
      </c>
      <c r="S58" s="51" t="s">
        <v>37</v>
      </c>
      <c r="T58" s="51" t="s">
        <v>37</v>
      </c>
      <c r="U58" s="44">
        <v>401.6</v>
      </c>
      <c r="V58" s="45">
        <v>3440</v>
      </c>
      <c r="W58" s="45">
        <v>256</v>
      </c>
    </row>
    <row r="59" spans="1:23" x14ac:dyDescent="0.2">
      <c r="A59" s="41">
        <v>2010</v>
      </c>
      <c r="B59" s="42">
        <v>367</v>
      </c>
      <c r="C59" s="43" t="s">
        <v>1723</v>
      </c>
      <c r="D59" s="41" t="s">
        <v>23</v>
      </c>
      <c r="E59" s="43" t="s">
        <v>24</v>
      </c>
      <c r="F59" s="41" t="s">
        <v>25</v>
      </c>
      <c r="G59" s="43" t="s">
        <v>241</v>
      </c>
      <c r="H59" s="43" t="s">
        <v>27</v>
      </c>
      <c r="I59" s="44">
        <v>3086</v>
      </c>
      <c r="J59" s="45">
        <v>37048</v>
      </c>
      <c r="K59" s="45">
        <v>4134</v>
      </c>
      <c r="L59" s="46">
        <v>3712</v>
      </c>
      <c r="M59" s="47">
        <v>48316</v>
      </c>
      <c r="N59" s="47">
        <v>835</v>
      </c>
      <c r="O59" s="48">
        <v>1710</v>
      </c>
      <c r="P59" s="49">
        <v>28581</v>
      </c>
      <c r="Q59" s="49">
        <v>11</v>
      </c>
      <c r="R59" s="50" t="s">
        <v>37</v>
      </c>
      <c r="S59" s="51" t="s">
        <v>37</v>
      </c>
      <c r="T59" s="51" t="s">
        <v>37</v>
      </c>
      <c r="U59" s="44">
        <v>8508</v>
      </c>
      <c r="V59" s="45">
        <v>113945</v>
      </c>
      <c r="W59" s="45">
        <v>4980</v>
      </c>
    </row>
    <row r="60" spans="1:23" x14ac:dyDescent="0.2">
      <c r="A60" s="41">
        <v>2010</v>
      </c>
      <c r="B60" s="42">
        <v>385</v>
      </c>
      <c r="C60" s="43" t="s">
        <v>1724</v>
      </c>
      <c r="D60" s="41" t="s">
        <v>23</v>
      </c>
      <c r="E60" s="43" t="s">
        <v>24</v>
      </c>
      <c r="F60" s="41" t="s">
        <v>25</v>
      </c>
      <c r="G60" s="43" t="s">
        <v>76</v>
      </c>
      <c r="H60" s="43" t="s">
        <v>27</v>
      </c>
      <c r="I60" s="44">
        <v>386</v>
      </c>
      <c r="J60" s="45">
        <v>3560</v>
      </c>
      <c r="K60" s="45">
        <v>369</v>
      </c>
      <c r="L60" s="46">
        <v>338</v>
      </c>
      <c r="M60" s="47">
        <v>3237</v>
      </c>
      <c r="N60" s="47">
        <v>119</v>
      </c>
      <c r="O60" s="48">
        <v>583</v>
      </c>
      <c r="P60" s="49">
        <v>7138</v>
      </c>
      <c r="Q60" s="49">
        <v>3</v>
      </c>
      <c r="R60" s="50" t="s">
        <v>37</v>
      </c>
      <c r="S60" s="51" t="s">
        <v>37</v>
      </c>
      <c r="T60" s="51" t="s">
        <v>37</v>
      </c>
      <c r="U60" s="44">
        <v>1307</v>
      </c>
      <c r="V60" s="45">
        <v>13935</v>
      </c>
      <c r="W60" s="45">
        <v>491</v>
      </c>
    </row>
    <row r="61" spans="1:23" x14ac:dyDescent="0.2">
      <c r="A61" s="41">
        <v>2010</v>
      </c>
      <c r="B61" s="42">
        <v>392</v>
      </c>
      <c r="C61" s="43" t="s">
        <v>84</v>
      </c>
      <c r="D61" s="41" t="s">
        <v>23</v>
      </c>
      <c r="E61" s="43" t="s">
        <v>24</v>
      </c>
      <c r="F61" s="41" t="s">
        <v>25</v>
      </c>
      <c r="G61" s="43" t="s">
        <v>82</v>
      </c>
      <c r="H61" s="43" t="s">
        <v>51</v>
      </c>
      <c r="I61" s="44">
        <v>12188</v>
      </c>
      <c r="J61" s="45">
        <v>88972</v>
      </c>
      <c r="K61" s="45">
        <v>13714</v>
      </c>
      <c r="L61" s="46">
        <v>12190</v>
      </c>
      <c r="M61" s="47">
        <v>103757</v>
      </c>
      <c r="N61" s="47">
        <v>3933</v>
      </c>
      <c r="O61" s="48">
        <v>8460</v>
      </c>
      <c r="P61" s="49">
        <v>136081</v>
      </c>
      <c r="Q61" s="49">
        <v>4</v>
      </c>
      <c r="R61" s="50" t="s">
        <v>37</v>
      </c>
      <c r="S61" s="51" t="s">
        <v>37</v>
      </c>
      <c r="T61" s="51" t="s">
        <v>37</v>
      </c>
      <c r="U61" s="44">
        <v>32838</v>
      </c>
      <c r="V61" s="45">
        <v>328810</v>
      </c>
      <c r="W61" s="45">
        <v>17651</v>
      </c>
    </row>
    <row r="62" spans="1:23" x14ac:dyDescent="0.2">
      <c r="A62" s="41">
        <v>2010</v>
      </c>
      <c r="B62" s="42">
        <v>405</v>
      </c>
      <c r="C62" s="43" t="s">
        <v>1725</v>
      </c>
      <c r="D62" s="41" t="s">
        <v>23</v>
      </c>
      <c r="E62" s="43" t="s">
        <v>24</v>
      </c>
      <c r="F62" s="41" t="s">
        <v>25</v>
      </c>
      <c r="G62" s="43" t="s">
        <v>87</v>
      </c>
      <c r="H62" s="43" t="s">
        <v>27</v>
      </c>
      <c r="I62" s="44">
        <v>793.1</v>
      </c>
      <c r="J62" s="45">
        <v>10164</v>
      </c>
      <c r="K62" s="45">
        <v>826</v>
      </c>
      <c r="L62" s="46">
        <v>574.1</v>
      </c>
      <c r="M62" s="47">
        <v>7182</v>
      </c>
      <c r="N62" s="47">
        <v>139</v>
      </c>
      <c r="O62" s="48" t="s">
        <v>37</v>
      </c>
      <c r="P62" s="49" t="s">
        <v>37</v>
      </c>
      <c r="Q62" s="49" t="s">
        <v>37</v>
      </c>
      <c r="R62" s="50" t="s">
        <v>37</v>
      </c>
      <c r="S62" s="51" t="s">
        <v>37</v>
      </c>
      <c r="T62" s="51" t="s">
        <v>37</v>
      </c>
      <c r="U62" s="44">
        <v>1367.2</v>
      </c>
      <c r="V62" s="45">
        <v>17346</v>
      </c>
      <c r="W62" s="45">
        <v>965</v>
      </c>
    </row>
    <row r="63" spans="1:23" x14ac:dyDescent="0.2">
      <c r="A63" s="41">
        <v>2010</v>
      </c>
      <c r="B63" s="42">
        <v>406</v>
      </c>
      <c r="C63" s="43" t="s">
        <v>1726</v>
      </c>
      <c r="D63" s="41" t="s">
        <v>23</v>
      </c>
      <c r="E63" s="43" t="s">
        <v>24</v>
      </c>
      <c r="F63" s="41" t="s">
        <v>25</v>
      </c>
      <c r="G63" s="43" t="s">
        <v>124</v>
      </c>
      <c r="H63" s="43" t="s">
        <v>27</v>
      </c>
      <c r="I63" s="44">
        <v>1361</v>
      </c>
      <c r="J63" s="45">
        <v>12541</v>
      </c>
      <c r="K63" s="45">
        <v>1397</v>
      </c>
      <c r="L63" s="46">
        <v>334</v>
      </c>
      <c r="M63" s="47">
        <v>3619</v>
      </c>
      <c r="N63" s="47">
        <v>170</v>
      </c>
      <c r="O63" s="48">
        <v>633</v>
      </c>
      <c r="P63" s="49">
        <v>7360</v>
      </c>
      <c r="Q63" s="49">
        <v>23</v>
      </c>
      <c r="R63" s="50" t="s">
        <v>37</v>
      </c>
      <c r="S63" s="51" t="s">
        <v>37</v>
      </c>
      <c r="T63" s="51" t="s">
        <v>37</v>
      </c>
      <c r="U63" s="44">
        <v>2328</v>
      </c>
      <c r="V63" s="45">
        <v>23520</v>
      </c>
      <c r="W63" s="45">
        <v>1590</v>
      </c>
    </row>
    <row r="64" spans="1:23" x14ac:dyDescent="0.2">
      <c r="A64" s="41">
        <v>2010</v>
      </c>
      <c r="B64" s="42">
        <v>407</v>
      </c>
      <c r="C64" s="43" t="s">
        <v>85</v>
      </c>
      <c r="D64" s="41" t="s">
        <v>23</v>
      </c>
      <c r="E64" s="43" t="s">
        <v>24</v>
      </c>
      <c r="F64" s="41" t="s">
        <v>25</v>
      </c>
      <c r="G64" s="43" t="s">
        <v>65</v>
      </c>
      <c r="H64" s="43" t="s">
        <v>31</v>
      </c>
      <c r="I64" s="44">
        <v>30940</v>
      </c>
      <c r="J64" s="45">
        <v>270883</v>
      </c>
      <c r="K64" s="45">
        <v>17934</v>
      </c>
      <c r="L64" s="46">
        <v>9531</v>
      </c>
      <c r="M64" s="47">
        <v>102835</v>
      </c>
      <c r="N64" s="47">
        <v>1862</v>
      </c>
      <c r="O64" s="48">
        <v>2329</v>
      </c>
      <c r="P64" s="49">
        <v>33361</v>
      </c>
      <c r="Q64" s="49">
        <v>8</v>
      </c>
      <c r="R64" s="50" t="s">
        <v>37</v>
      </c>
      <c r="S64" s="51" t="s">
        <v>37</v>
      </c>
      <c r="T64" s="51" t="s">
        <v>37</v>
      </c>
      <c r="U64" s="44">
        <v>42800</v>
      </c>
      <c r="V64" s="45">
        <v>407079</v>
      </c>
      <c r="W64" s="45">
        <v>19804</v>
      </c>
    </row>
    <row r="65" spans="1:23" x14ac:dyDescent="0.2">
      <c r="A65" s="41">
        <v>2010</v>
      </c>
      <c r="B65" s="42">
        <v>408</v>
      </c>
      <c r="C65" s="43" t="s">
        <v>1727</v>
      </c>
      <c r="D65" s="41" t="s">
        <v>23</v>
      </c>
      <c r="E65" s="43" t="s">
        <v>24</v>
      </c>
      <c r="F65" s="41" t="s">
        <v>25</v>
      </c>
      <c r="G65" s="43" t="s">
        <v>76</v>
      </c>
      <c r="H65" s="43" t="s">
        <v>27</v>
      </c>
      <c r="I65" s="44">
        <v>837</v>
      </c>
      <c r="J65" s="45">
        <v>9077</v>
      </c>
      <c r="K65" s="45">
        <v>555</v>
      </c>
      <c r="L65" s="46" t="s">
        <v>37</v>
      </c>
      <c r="M65" s="47" t="s">
        <v>37</v>
      </c>
      <c r="N65" s="47" t="s">
        <v>37</v>
      </c>
      <c r="O65" s="48" t="s">
        <v>37</v>
      </c>
      <c r="P65" s="49" t="s">
        <v>37</v>
      </c>
      <c r="Q65" s="49" t="s">
        <v>37</v>
      </c>
      <c r="R65" s="50" t="s">
        <v>37</v>
      </c>
      <c r="S65" s="51" t="s">
        <v>37</v>
      </c>
      <c r="T65" s="51" t="s">
        <v>37</v>
      </c>
      <c r="U65" s="44">
        <v>837</v>
      </c>
      <c r="V65" s="45">
        <v>9077</v>
      </c>
      <c r="W65" s="45">
        <v>555</v>
      </c>
    </row>
    <row r="66" spans="1:23" x14ac:dyDescent="0.2">
      <c r="A66" s="41">
        <v>2010</v>
      </c>
      <c r="B66" s="42">
        <v>416</v>
      </c>
      <c r="C66" s="43" t="s">
        <v>1728</v>
      </c>
      <c r="D66" s="41" t="s">
        <v>23</v>
      </c>
      <c r="E66" s="43" t="s">
        <v>24</v>
      </c>
      <c r="F66" s="41" t="s">
        <v>25</v>
      </c>
      <c r="G66" s="43" t="s">
        <v>78</v>
      </c>
      <c r="H66" s="43" t="s">
        <v>27</v>
      </c>
      <c r="I66" s="44">
        <v>8490</v>
      </c>
      <c r="J66" s="45">
        <v>100221</v>
      </c>
      <c r="K66" s="45">
        <v>7673</v>
      </c>
      <c r="L66" s="46">
        <v>4714</v>
      </c>
      <c r="M66" s="47">
        <v>81947</v>
      </c>
      <c r="N66" s="47">
        <v>1216</v>
      </c>
      <c r="O66" s="48">
        <v>1754</v>
      </c>
      <c r="P66" s="49">
        <v>44046</v>
      </c>
      <c r="Q66" s="49">
        <v>8</v>
      </c>
      <c r="R66" s="50">
        <v>0</v>
      </c>
      <c r="S66" s="51">
        <v>0</v>
      </c>
      <c r="T66" s="51">
        <v>0</v>
      </c>
      <c r="U66" s="44">
        <v>14958</v>
      </c>
      <c r="V66" s="45">
        <v>226214</v>
      </c>
      <c r="W66" s="45">
        <v>8897</v>
      </c>
    </row>
    <row r="67" spans="1:23" x14ac:dyDescent="0.2">
      <c r="A67" s="41">
        <v>2010</v>
      </c>
      <c r="B67" s="42">
        <v>432</v>
      </c>
      <c r="C67" s="43" t="s">
        <v>1729</v>
      </c>
      <c r="D67" s="41" t="s">
        <v>23</v>
      </c>
      <c r="E67" s="43" t="s">
        <v>24</v>
      </c>
      <c r="F67" s="41" t="s">
        <v>25</v>
      </c>
      <c r="G67" s="43" t="s">
        <v>87</v>
      </c>
      <c r="H67" s="43" t="s">
        <v>27</v>
      </c>
      <c r="I67" s="44">
        <v>135.80000000000001</v>
      </c>
      <c r="J67" s="45">
        <v>1490</v>
      </c>
      <c r="K67" s="45">
        <v>161</v>
      </c>
      <c r="L67" s="46">
        <v>52.6</v>
      </c>
      <c r="M67" s="47">
        <v>632</v>
      </c>
      <c r="N67" s="47">
        <v>36</v>
      </c>
      <c r="O67" s="48" t="s">
        <v>37</v>
      </c>
      <c r="P67" s="49" t="s">
        <v>37</v>
      </c>
      <c r="Q67" s="49" t="s">
        <v>37</v>
      </c>
      <c r="R67" s="50" t="s">
        <v>37</v>
      </c>
      <c r="S67" s="51" t="s">
        <v>37</v>
      </c>
      <c r="T67" s="51" t="s">
        <v>37</v>
      </c>
      <c r="U67" s="44">
        <v>188.4</v>
      </c>
      <c r="V67" s="45">
        <v>2122</v>
      </c>
      <c r="W67" s="45">
        <v>197</v>
      </c>
    </row>
    <row r="68" spans="1:23" x14ac:dyDescent="0.2">
      <c r="A68" s="41">
        <v>2010</v>
      </c>
      <c r="B68" s="42">
        <v>471</v>
      </c>
      <c r="C68" s="43" t="s">
        <v>86</v>
      </c>
      <c r="D68" s="41" t="s">
        <v>23</v>
      </c>
      <c r="E68" s="43" t="s">
        <v>24</v>
      </c>
      <c r="F68" s="41" t="s">
        <v>25</v>
      </c>
      <c r="G68" s="43" t="s">
        <v>87</v>
      </c>
      <c r="H68" s="43" t="s">
        <v>51</v>
      </c>
      <c r="I68" s="44">
        <v>953</v>
      </c>
      <c r="J68" s="45">
        <v>7620</v>
      </c>
      <c r="K68" s="45">
        <v>710</v>
      </c>
      <c r="L68" s="46">
        <v>1072</v>
      </c>
      <c r="M68" s="47">
        <v>8965</v>
      </c>
      <c r="N68" s="47">
        <v>180</v>
      </c>
      <c r="O68" s="48">
        <v>5888</v>
      </c>
      <c r="P68" s="49">
        <v>68524</v>
      </c>
      <c r="Q68" s="49">
        <v>1</v>
      </c>
      <c r="R68" s="50" t="s">
        <v>37</v>
      </c>
      <c r="S68" s="51" t="s">
        <v>37</v>
      </c>
      <c r="T68" s="51" t="s">
        <v>37</v>
      </c>
      <c r="U68" s="44">
        <v>7913</v>
      </c>
      <c r="V68" s="45">
        <v>85109</v>
      </c>
      <c r="W68" s="45">
        <v>891</v>
      </c>
    </row>
    <row r="69" spans="1:23" x14ac:dyDescent="0.2">
      <c r="A69" s="41">
        <v>2010</v>
      </c>
      <c r="B69" s="42">
        <v>482</v>
      </c>
      <c r="C69" s="43" t="s">
        <v>1730</v>
      </c>
      <c r="D69" s="41" t="s">
        <v>23</v>
      </c>
      <c r="E69" s="43" t="s">
        <v>24</v>
      </c>
      <c r="F69" s="41" t="s">
        <v>25</v>
      </c>
      <c r="G69" s="43" t="s">
        <v>46</v>
      </c>
      <c r="H69" s="43" t="s">
        <v>27</v>
      </c>
      <c r="I69" s="44">
        <v>266</v>
      </c>
      <c r="J69" s="45">
        <v>2801</v>
      </c>
      <c r="K69" s="45">
        <v>215</v>
      </c>
      <c r="L69" s="46">
        <v>111</v>
      </c>
      <c r="M69" s="47">
        <v>870</v>
      </c>
      <c r="N69" s="47">
        <v>33</v>
      </c>
      <c r="O69" s="48" t="s">
        <v>37</v>
      </c>
      <c r="P69" s="49" t="s">
        <v>37</v>
      </c>
      <c r="Q69" s="49" t="s">
        <v>37</v>
      </c>
      <c r="R69" s="50" t="s">
        <v>37</v>
      </c>
      <c r="S69" s="51" t="s">
        <v>37</v>
      </c>
      <c r="T69" s="51" t="s">
        <v>37</v>
      </c>
      <c r="U69" s="44">
        <v>377</v>
      </c>
      <c r="V69" s="45">
        <v>3671</v>
      </c>
      <c r="W69" s="45">
        <v>248</v>
      </c>
    </row>
    <row r="70" spans="1:23" x14ac:dyDescent="0.2">
      <c r="A70" s="41">
        <v>2010</v>
      </c>
      <c r="B70" s="42">
        <v>540</v>
      </c>
      <c r="C70" s="43" t="s">
        <v>88</v>
      </c>
      <c r="D70" s="41" t="s">
        <v>39</v>
      </c>
      <c r="E70" s="43" t="s">
        <v>40</v>
      </c>
      <c r="F70" s="41" t="s">
        <v>25</v>
      </c>
      <c r="G70" s="43" t="s">
        <v>89</v>
      </c>
      <c r="H70" s="43" t="s">
        <v>41</v>
      </c>
      <c r="I70" s="44" t="s">
        <v>37</v>
      </c>
      <c r="J70" s="45" t="s">
        <v>37</v>
      </c>
      <c r="K70" s="45" t="s">
        <v>37</v>
      </c>
      <c r="L70" s="46" t="s">
        <v>37</v>
      </c>
      <c r="M70" s="47" t="s">
        <v>37</v>
      </c>
      <c r="N70" s="47" t="s">
        <v>37</v>
      </c>
      <c r="O70" s="48">
        <v>30695</v>
      </c>
      <c r="P70" s="49">
        <v>770865</v>
      </c>
      <c r="Q70" s="49">
        <v>2</v>
      </c>
      <c r="R70" s="50" t="s">
        <v>37</v>
      </c>
      <c r="S70" s="51" t="s">
        <v>37</v>
      </c>
      <c r="T70" s="51" t="s">
        <v>37</v>
      </c>
      <c r="U70" s="44">
        <v>30695</v>
      </c>
      <c r="V70" s="45">
        <v>770865</v>
      </c>
      <c r="W70" s="45">
        <v>2</v>
      </c>
    </row>
    <row r="71" spans="1:23" x14ac:dyDescent="0.2">
      <c r="A71" s="41">
        <v>2010</v>
      </c>
      <c r="B71" s="42">
        <v>540</v>
      </c>
      <c r="C71" s="43" t="s">
        <v>88</v>
      </c>
      <c r="D71" s="41" t="s">
        <v>91</v>
      </c>
      <c r="E71" s="43" t="s">
        <v>24</v>
      </c>
      <c r="F71" s="41" t="s">
        <v>25</v>
      </c>
      <c r="G71" s="43" t="s">
        <v>92</v>
      </c>
      <c r="H71" s="43" t="s">
        <v>41</v>
      </c>
      <c r="I71" s="44" t="s">
        <v>37</v>
      </c>
      <c r="J71" s="45" t="s">
        <v>37</v>
      </c>
      <c r="K71" s="45" t="s">
        <v>37</v>
      </c>
      <c r="L71" s="46" t="s">
        <v>37</v>
      </c>
      <c r="M71" s="47" t="s">
        <v>37</v>
      </c>
      <c r="N71" s="47" t="s">
        <v>37</v>
      </c>
      <c r="O71" s="48">
        <v>16093</v>
      </c>
      <c r="P71" s="49">
        <v>282103</v>
      </c>
      <c r="Q71" s="49">
        <v>6</v>
      </c>
      <c r="R71" s="50" t="s">
        <v>37</v>
      </c>
      <c r="S71" s="51" t="s">
        <v>37</v>
      </c>
      <c r="T71" s="51" t="s">
        <v>37</v>
      </c>
      <c r="U71" s="44">
        <v>16093</v>
      </c>
      <c r="V71" s="45">
        <v>282103</v>
      </c>
      <c r="W71" s="45">
        <v>6</v>
      </c>
    </row>
    <row r="72" spans="1:23" x14ac:dyDescent="0.2">
      <c r="A72" s="41">
        <v>2010</v>
      </c>
      <c r="B72" s="42">
        <v>554</v>
      </c>
      <c r="C72" s="43" t="s">
        <v>1731</v>
      </c>
      <c r="D72" s="41" t="s">
        <v>23</v>
      </c>
      <c r="E72" s="43" t="s">
        <v>24</v>
      </c>
      <c r="F72" s="41" t="s">
        <v>25</v>
      </c>
      <c r="G72" s="43" t="s">
        <v>87</v>
      </c>
      <c r="H72" s="43" t="s">
        <v>27</v>
      </c>
      <c r="I72" s="44">
        <v>17650.5</v>
      </c>
      <c r="J72" s="45">
        <v>164385</v>
      </c>
      <c r="K72" s="45">
        <v>21732</v>
      </c>
      <c r="L72" s="46">
        <v>24314.1</v>
      </c>
      <c r="M72" s="47">
        <v>278913</v>
      </c>
      <c r="N72" s="47">
        <v>2856</v>
      </c>
      <c r="O72" s="48">
        <v>8760.7999999999993</v>
      </c>
      <c r="P72" s="49">
        <v>127934</v>
      </c>
      <c r="Q72" s="49">
        <v>4</v>
      </c>
      <c r="R72" s="50" t="s">
        <v>37</v>
      </c>
      <c r="S72" s="51" t="s">
        <v>37</v>
      </c>
      <c r="T72" s="51" t="s">
        <v>37</v>
      </c>
      <c r="U72" s="44">
        <v>50725.4</v>
      </c>
      <c r="V72" s="45">
        <v>571232</v>
      </c>
      <c r="W72" s="45">
        <v>24592</v>
      </c>
    </row>
    <row r="73" spans="1:23" x14ac:dyDescent="0.2">
      <c r="A73" s="41">
        <v>2010</v>
      </c>
      <c r="B73" s="42">
        <v>560</v>
      </c>
      <c r="C73" s="43" t="s">
        <v>1732</v>
      </c>
      <c r="D73" s="41" t="s">
        <v>23</v>
      </c>
      <c r="E73" s="43" t="s">
        <v>24</v>
      </c>
      <c r="F73" s="41" t="s">
        <v>25</v>
      </c>
      <c r="G73" s="43" t="s">
        <v>161</v>
      </c>
      <c r="H73" s="43" t="s">
        <v>27</v>
      </c>
      <c r="I73" s="44">
        <v>7021</v>
      </c>
      <c r="J73" s="45">
        <v>73207</v>
      </c>
      <c r="K73" s="45">
        <v>5336</v>
      </c>
      <c r="L73" s="46">
        <v>1088</v>
      </c>
      <c r="M73" s="47">
        <v>9786</v>
      </c>
      <c r="N73" s="47">
        <v>397</v>
      </c>
      <c r="O73" s="48">
        <v>1991</v>
      </c>
      <c r="P73" s="49">
        <v>22048</v>
      </c>
      <c r="Q73" s="49">
        <v>49</v>
      </c>
      <c r="R73" s="50" t="s">
        <v>37</v>
      </c>
      <c r="S73" s="51" t="s">
        <v>37</v>
      </c>
      <c r="T73" s="51" t="s">
        <v>37</v>
      </c>
      <c r="U73" s="44">
        <v>10100</v>
      </c>
      <c r="V73" s="45">
        <v>105041</v>
      </c>
      <c r="W73" s="45">
        <v>5782</v>
      </c>
    </row>
    <row r="74" spans="1:23" x14ac:dyDescent="0.2">
      <c r="A74" s="41">
        <v>2010</v>
      </c>
      <c r="B74" s="42">
        <v>562</v>
      </c>
      <c r="C74" s="43" t="s">
        <v>95</v>
      </c>
      <c r="D74" s="41" t="s">
        <v>23</v>
      </c>
      <c r="E74" s="43" t="s">
        <v>24</v>
      </c>
      <c r="F74" s="41" t="s">
        <v>25</v>
      </c>
      <c r="G74" s="43" t="s">
        <v>65</v>
      </c>
      <c r="H74" s="43" t="s">
        <v>31</v>
      </c>
      <c r="I74" s="44">
        <v>63652</v>
      </c>
      <c r="J74" s="45">
        <v>647055</v>
      </c>
      <c r="K74" s="45">
        <v>41421</v>
      </c>
      <c r="L74" s="46">
        <v>11598</v>
      </c>
      <c r="M74" s="47">
        <v>110355</v>
      </c>
      <c r="N74" s="47">
        <v>4261</v>
      </c>
      <c r="O74" s="48" t="s">
        <v>37</v>
      </c>
      <c r="P74" s="49" t="s">
        <v>37</v>
      </c>
      <c r="Q74" s="49" t="s">
        <v>37</v>
      </c>
      <c r="R74" s="50" t="s">
        <v>37</v>
      </c>
      <c r="S74" s="51" t="s">
        <v>37</v>
      </c>
      <c r="T74" s="51" t="s">
        <v>37</v>
      </c>
      <c r="U74" s="44">
        <v>75250</v>
      </c>
      <c r="V74" s="45">
        <v>757410</v>
      </c>
      <c r="W74" s="45">
        <v>45682</v>
      </c>
    </row>
    <row r="75" spans="1:23" x14ac:dyDescent="0.2">
      <c r="A75" s="41">
        <v>2010</v>
      </c>
      <c r="B75" s="42">
        <v>571</v>
      </c>
      <c r="C75" s="43" t="s">
        <v>96</v>
      </c>
      <c r="D75" s="41" t="s">
        <v>23</v>
      </c>
      <c r="E75" s="43" t="s">
        <v>24</v>
      </c>
      <c r="F75" s="41" t="s">
        <v>25</v>
      </c>
      <c r="G75" s="43" t="s">
        <v>26</v>
      </c>
      <c r="H75" s="43" t="s">
        <v>27</v>
      </c>
      <c r="I75" s="44">
        <v>4266</v>
      </c>
      <c r="J75" s="45">
        <v>45234</v>
      </c>
      <c r="K75" s="45">
        <v>2988</v>
      </c>
      <c r="L75" s="46">
        <v>5346</v>
      </c>
      <c r="M75" s="47">
        <v>50776</v>
      </c>
      <c r="N75" s="47">
        <v>1003</v>
      </c>
      <c r="O75" s="48">
        <v>3646</v>
      </c>
      <c r="P75" s="49">
        <v>47690</v>
      </c>
      <c r="Q75" s="49">
        <v>4</v>
      </c>
      <c r="R75" s="50">
        <v>0</v>
      </c>
      <c r="S75" s="51">
        <v>0</v>
      </c>
      <c r="T75" s="51">
        <v>0</v>
      </c>
      <c r="U75" s="44">
        <v>13258</v>
      </c>
      <c r="V75" s="45">
        <v>143700</v>
      </c>
      <c r="W75" s="45">
        <v>3995</v>
      </c>
    </row>
    <row r="76" spans="1:23" x14ac:dyDescent="0.2">
      <c r="A76" s="41">
        <v>2010</v>
      </c>
      <c r="B76" s="42">
        <v>577</v>
      </c>
      <c r="C76" s="43" t="s">
        <v>97</v>
      </c>
      <c r="D76" s="41" t="s">
        <v>23</v>
      </c>
      <c r="E76" s="43" t="s">
        <v>24</v>
      </c>
      <c r="F76" s="41" t="s">
        <v>25</v>
      </c>
      <c r="G76" s="43" t="s">
        <v>98</v>
      </c>
      <c r="H76" s="43" t="s">
        <v>27</v>
      </c>
      <c r="I76" s="44">
        <v>36518</v>
      </c>
      <c r="J76" s="45">
        <v>408514</v>
      </c>
      <c r="K76" s="45">
        <v>23723</v>
      </c>
      <c r="L76" s="46">
        <v>17462</v>
      </c>
      <c r="M76" s="47">
        <v>182466</v>
      </c>
      <c r="N76" s="47">
        <v>3785</v>
      </c>
      <c r="O76" s="48">
        <v>4637</v>
      </c>
      <c r="P76" s="49">
        <v>57850</v>
      </c>
      <c r="Q76" s="49">
        <v>12</v>
      </c>
      <c r="R76" s="50">
        <v>0</v>
      </c>
      <c r="S76" s="51">
        <v>0</v>
      </c>
      <c r="T76" s="51">
        <v>0</v>
      </c>
      <c r="U76" s="44">
        <v>58617</v>
      </c>
      <c r="V76" s="45">
        <v>648830</v>
      </c>
      <c r="W76" s="45">
        <v>27520</v>
      </c>
    </row>
    <row r="77" spans="1:23" x14ac:dyDescent="0.2">
      <c r="A77" s="41">
        <v>2010</v>
      </c>
      <c r="B77" s="42">
        <v>588</v>
      </c>
      <c r="C77" s="43" t="s">
        <v>1733</v>
      </c>
      <c r="D77" s="41" t="s">
        <v>23</v>
      </c>
      <c r="E77" s="43" t="s">
        <v>24</v>
      </c>
      <c r="F77" s="41" t="s">
        <v>25</v>
      </c>
      <c r="G77" s="43" t="s">
        <v>78</v>
      </c>
      <c r="H77" s="43" t="s">
        <v>27</v>
      </c>
      <c r="I77" s="44">
        <v>2428</v>
      </c>
      <c r="J77" s="45">
        <v>23375</v>
      </c>
      <c r="K77" s="45">
        <v>2129</v>
      </c>
      <c r="L77" s="46">
        <v>2274</v>
      </c>
      <c r="M77" s="47">
        <v>25420</v>
      </c>
      <c r="N77" s="47">
        <v>448</v>
      </c>
      <c r="O77" s="48">
        <v>0</v>
      </c>
      <c r="P77" s="49">
        <v>0</v>
      </c>
      <c r="Q77" s="49">
        <v>0</v>
      </c>
      <c r="R77" s="50">
        <v>0</v>
      </c>
      <c r="S77" s="51">
        <v>0</v>
      </c>
      <c r="T77" s="51">
        <v>0</v>
      </c>
      <c r="U77" s="44">
        <v>4702</v>
      </c>
      <c r="V77" s="45">
        <v>48795</v>
      </c>
      <c r="W77" s="45">
        <v>2577</v>
      </c>
    </row>
    <row r="78" spans="1:23" x14ac:dyDescent="0.2">
      <c r="A78" s="41">
        <v>2010</v>
      </c>
      <c r="B78" s="42">
        <v>590</v>
      </c>
      <c r="C78" s="43" t="s">
        <v>1734</v>
      </c>
      <c r="D78" s="41" t="s">
        <v>23</v>
      </c>
      <c r="E78" s="43" t="s">
        <v>24</v>
      </c>
      <c r="F78" s="41" t="s">
        <v>25</v>
      </c>
      <c r="G78" s="43" t="s">
        <v>57</v>
      </c>
      <c r="H78" s="43" t="s">
        <v>27</v>
      </c>
      <c r="I78" s="44">
        <v>82201</v>
      </c>
      <c r="J78" s="45">
        <v>573507</v>
      </c>
      <c r="K78" s="45">
        <v>97069</v>
      </c>
      <c r="L78" s="46">
        <v>102210.5</v>
      </c>
      <c r="M78" s="47">
        <v>679877</v>
      </c>
      <c r="N78" s="47">
        <v>16556</v>
      </c>
      <c r="O78" s="48">
        <v>136047.5</v>
      </c>
      <c r="P78" s="49">
        <v>1108760</v>
      </c>
      <c r="Q78" s="49">
        <v>444</v>
      </c>
      <c r="R78" s="50" t="s">
        <v>37</v>
      </c>
      <c r="S78" s="51" t="s">
        <v>37</v>
      </c>
      <c r="T78" s="51" t="s">
        <v>37</v>
      </c>
      <c r="U78" s="44">
        <v>320459</v>
      </c>
      <c r="V78" s="45">
        <v>2362144</v>
      </c>
      <c r="W78" s="45">
        <v>114069</v>
      </c>
    </row>
    <row r="79" spans="1:23" x14ac:dyDescent="0.2">
      <c r="A79" s="41">
        <v>2010</v>
      </c>
      <c r="B79" s="42">
        <v>599</v>
      </c>
      <c r="C79" s="43" t="s">
        <v>1735</v>
      </c>
      <c r="D79" s="41" t="s">
        <v>23</v>
      </c>
      <c r="E79" s="43" t="s">
        <v>24</v>
      </c>
      <c r="F79" s="41" t="s">
        <v>25</v>
      </c>
      <c r="G79" s="43" t="s">
        <v>60</v>
      </c>
      <c r="H79" s="43" t="s">
        <v>27</v>
      </c>
      <c r="I79" s="44">
        <v>18576</v>
      </c>
      <c r="J79" s="45">
        <v>143473</v>
      </c>
      <c r="K79" s="45">
        <v>24206</v>
      </c>
      <c r="L79" s="46">
        <v>98145.5</v>
      </c>
      <c r="M79" s="47">
        <v>965307</v>
      </c>
      <c r="N79" s="47">
        <v>6275</v>
      </c>
      <c r="O79" s="48">
        <v>0</v>
      </c>
      <c r="P79" s="49">
        <v>0</v>
      </c>
      <c r="Q79" s="49">
        <v>0</v>
      </c>
      <c r="R79" s="50">
        <v>0</v>
      </c>
      <c r="S79" s="51">
        <v>0</v>
      </c>
      <c r="T79" s="51">
        <v>0</v>
      </c>
      <c r="U79" s="44">
        <v>116721.5</v>
      </c>
      <c r="V79" s="45">
        <v>1108780</v>
      </c>
      <c r="W79" s="45">
        <v>30481</v>
      </c>
    </row>
    <row r="80" spans="1:23" x14ac:dyDescent="0.2">
      <c r="A80" s="41">
        <v>2010</v>
      </c>
      <c r="B80" s="42">
        <v>604</v>
      </c>
      <c r="C80" s="43" t="s">
        <v>100</v>
      </c>
      <c r="D80" s="41" t="s">
        <v>23</v>
      </c>
      <c r="E80" s="43" t="s">
        <v>24</v>
      </c>
      <c r="F80" s="41" t="s">
        <v>25</v>
      </c>
      <c r="G80" s="43" t="s">
        <v>54</v>
      </c>
      <c r="H80" s="43" t="s">
        <v>27</v>
      </c>
      <c r="I80" s="44">
        <v>5662</v>
      </c>
      <c r="J80" s="45">
        <v>49873</v>
      </c>
      <c r="K80" s="45">
        <v>3675</v>
      </c>
      <c r="L80" s="46">
        <v>7731</v>
      </c>
      <c r="M80" s="47">
        <v>65094</v>
      </c>
      <c r="N80" s="47">
        <v>1011</v>
      </c>
      <c r="O80" s="48">
        <v>15753</v>
      </c>
      <c r="P80" s="49">
        <v>265696</v>
      </c>
      <c r="Q80" s="49">
        <v>7</v>
      </c>
      <c r="R80" s="50" t="s">
        <v>37</v>
      </c>
      <c r="S80" s="51" t="s">
        <v>37</v>
      </c>
      <c r="T80" s="51" t="s">
        <v>37</v>
      </c>
      <c r="U80" s="44">
        <v>29146</v>
      </c>
      <c r="V80" s="45">
        <v>380663</v>
      </c>
      <c r="W80" s="45">
        <v>4693</v>
      </c>
    </row>
    <row r="81" spans="1:23" x14ac:dyDescent="0.2">
      <c r="A81" s="41">
        <v>2010</v>
      </c>
      <c r="B81" s="42">
        <v>636</v>
      </c>
      <c r="C81" s="43" t="s">
        <v>1736</v>
      </c>
      <c r="D81" s="41" t="s">
        <v>23</v>
      </c>
      <c r="E81" s="43" t="s">
        <v>24</v>
      </c>
      <c r="F81" s="41" t="s">
        <v>25</v>
      </c>
      <c r="G81" s="43" t="s">
        <v>72</v>
      </c>
      <c r="H81" s="43" t="s">
        <v>27</v>
      </c>
      <c r="I81" s="44">
        <v>31477</v>
      </c>
      <c r="J81" s="45">
        <v>333520</v>
      </c>
      <c r="K81" s="45">
        <v>32860</v>
      </c>
      <c r="L81" s="46">
        <v>28689</v>
      </c>
      <c r="M81" s="47">
        <v>334682</v>
      </c>
      <c r="N81" s="47">
        <v>3758</v>
      </c>
      <c r="O81" s="48">
        <v>10974</v>
      </c>
      <c r="P81" s="49">
        <v>170963</v>
      </c>
      <c r="Q81" s="49">
        <v>69</v>
      </c>
      <c r="R81" s="50" t="s">
        <v>37</v>
      </c>
      <c r="S81" s="51" t="s">
        <v>37</v>
      </c>
      <c r="T81" s="51" t="s">
        <v>37</v>
      </c>
      <c r="U81" s="44">
        <v>71140</v>
      </c>
      <c r="V81" s="45">
        <v>839165</v>
      </c>
      <c r="W81" s="45">
        <v>36687</v>
      </c>
    </row>
    <row r="82" spans="1:23" x14ac:dyDescent="0.2">
      <c r="A82" s="41">
        <v>2010</v>
      </c>
      <c r="B82" s="42">
        <v>661</v>
      </c>
      <c r="C82" s="43" t="s">
        <v>1737</v>
      </c>
      <c r="D82" s="41" t="s">
        <v>23</v>
      </c>
      <c r="E82" s="43" t="s">
        <v>24</v>
      </c>
      <c r="F82" s="41" t="s">
        <v>25</v>
      </c>
      <c r="G82" s="43" t="s">
        <v>42</v>
      </c>
      <c r="H82" s="43" t="s">
        <v>27</v>
      </c>
      <c r="I82" s="44">
        <v>317.39999999999998</v>
      </c>
      <c r="J82" s="45">
        <v>5138</v>
      </c>
      <c r="K82" s="45">
        <v>504</v>
      </c>
      <c r="L82" s="46">
        <v>168</v>
      </c>
      <c r="M82" s="47">
        <v>2492</v>
      </c>
      <c r="N82" s="47">
        <v>71</v>
      </c>
      <c r="O82" s="48" t="s">
        <v>37</v>
      </c>
      <c r="P82" s="49" t="s">
        <v>37</v>
      </c>
      <c r="Q82" s="49" t="s">
        <v>37</v>
      </c>
      <c r="R82" s="50" t="s">
        <v>37</v>
      </c>
      <c r="S82" s="51" t="s">
        <v>37</v>
      </c>
      <c r="T82" s="51" t="s">
        <v>37</v>
      </c>
      <c r="U82" s="44">
        <v>485.4</v>
      </c>
      <c r="V82" s="45">
        <v>7630</v>
      </c>
      <c r="W82" s="45">
        <v>575</v>
      </c>
    </row>
    <row r="83" spans="1:23" x14ac:dyDescent="0.2">
      <c r="A83" s="41">
        <v>2010</v>
      </c>
      <c r="B83" s="42">
        <v>669</v>
      </c>
      <c r="C83" s="43" t="s">
        <v>1738</v>
      </c>
      <c r="D83" s="41" t="s">
        <v>23</v>
      </c>
      <c r="E83" s="43" t="s">
        <v>24</v>
      </c>
      <c r="F83" s="41" t="s">
        <v>25</v>
      </c>
      <c r="G83" s="43" t="s">
        <v>42</v>
      </c>
      <c r="H83" s="43" t="s">
        <v>27</v>
      </c>
      <c r="I83" s="44">
        <v>405.6</v>
      </c>
      <c r="J83" s="45">
        <v>6495</v>
      </c>
      <c r="K83" s="45">
        <v>639</v>
      </c>
      <c r="L83" s="46">
        <v>251.7</v>
      </c>
      <c r="M83" s="47">
        <v>2951</v>
      </c>
      <c r="N83" s="47">
        <v>78</v>
      </c>
      <c r="O83" s="48" t="s">
        <v>37</v>
      </c>
      <c r="P83" s="49" t="s">
        <v>37</v>
      </c>
      <c r="Q83" s="49" t="s">
        <v>37</v>
      </c>
      <c r="R83" s="50" t="s">
        <v>37</v>
      </c>
      <c r="S83" s="51" t="s">
        <v>37</v>
      </c>
      <c r="T83" s="51" t="s">
        <v>37</v>
      </c>
      <c r="U83" s="44">
        <v>657.3</v>
      </c>
      <c r="V83" s="45">
        <v>9446</v>
      </c>
      <c r="W83" s="45">
        <v>717</v>
      </c>
    </row>
    <row r="84" spans="1:23" x14ac:dyDescent="0.2">
      <c r="A84" s="41">
        <v>2010</v>
      </c>
      <c r="B84" s="42">
        <v>682</v>
      </c>
      <c r="C84" s="43" t="s">
        <v>1739</v>
      </c>
      <c r="D84" s="41" t="s">
        <v>23</v>
      </c>
      <c r="E84" s="43" t="s">
        <v>24</v>
      </c>
      <c r="F84" s="41" t="s">
        <v>25</v>
      </c>
      <c r="G84" s="43" t="s">
        <v>87</v>
      </c>
      <c r="H84" s="43" t="s">
        <v>27</v>
      </c>
      <c r="I84" s="44">
        <v>475</v>
      </c>
      <c r="J84" s="45">
        <v>4933</v>
      </c>
      <c r="K84" s="45">
        <v>492</v>
      </c>
      <c r="L84" s="46">
        <v>364</v>
      </c>
      <c r="M84" s="47">
        <v>4252</v>
      </c>
      <c r="N84" s="47">
        <v>134</v>
      </c>
      <c r="O84" s="48">
        <v>0</v>
      </c>
      <c r="P84" s="49">
        <v>0</v>
      </c>
      <c r="Q84" s="49">
        <v>0</v>
      </c>
      <c r="R84" s="50">
        <v>0</v>
      </c>
      <c r="S84" s="51">
        <v>0</v>
      </c>
      <c r="T84" s="51">
        <v>0</v>
      </c>
      <c r="U84" s="44">
        <v>839</v>
      </c>
      <c r="V84" s="45">
        <v>9185</v>
      </c>
      <c r="W84" s="45">
        <v>626</v>
      </c>
    </row>
    <row r="85" spans="1:23" x14ac:dyDescent="0.2">
      <c r="A85" s="41">
        <v>2010</v>
      </c>
      <c r="B85" s="42">
        <v>689</v>
      </c>
      <c r="C85" s="43" t="s">
        <v>102</v>
      </c>
      <c r="D85" s="41" t="s">
        <v>23</v>
      </c>
      <c r="E85" s="43" t="s">
        <v>24</v>
      </c>
      <c r="F85" s="41" t="s">
        <v>25</v>
      </c>
      <c r="G85" s="43" t="s">
        <v>46</v>
      </c>
      <c r="H85" s="43" t="s">
        <v>31</v>
      </c>
      <c r="I85" s="44">
        <v>132217</v>
      </c>
      <c r="J85" s="45">
        <v>1169218</v>
      </c>
      <c r="K85" s="45">
        <v>113162</v>
      </c>
      <c r="L85" s="46">
        <v>62500.7</v>
      </c>
      <c r="M85" s="47">
        <v>714619</v>
      </c>
      <c r="N85" s="47">
        <v>11430</v>
      </c>
      <c r="O85" s="48">
        <v>5940.8</v>
      </c>
      <c r="P85" s="49">
        <v>77732</v>
      </c>
      <c r="Q85" s="49">
        <v>340</v>
      </c>
      <c r="R85" s="50" t="s">
        <v>37</v>
      </c>
      <c r="S85" s="51" t="s">
        <v>37</v>
      </c>
      <c r="T85" s="51" t="s">
        <v>37</v>
      </c>
      <c r="U85" s="44">
        <v>200658.5</v>
      </c>
      <c r="V85" s="45">
        <v>1961569</v>
      </c>
      <c r="W85" s="45">
        <v>124932</v>
      </c>
    </row>
    <row r="86" spans="1:23" x14ac:dyDescent="0.2">
      <c r="A86" s="41">
        <v>2010</v>
      </c>
      <c r="B86" s="42">
        <v>690</v>
      </c>
      <c r="C86" s="43" t="s">
        <v>1740</v>
      </c>
      <c r="D86" s="41" t="s">
        <v>23</v>
      </c>
      <c r="E86" s="43" t="s">
        <v>24</v>
      </c>
      <c r="F86" s="41" t="s">
        <v>25</v>
      </c>
      <c r="G86" s="43" t="s">
        <v>104</v>
      </c>
      <c r="H86" s="43" t="s">
        <v>27</v>
      </c>
      <c r="I86" s="44">
        <v>3649</v>
      </c>
      <c r="J86" s="45">
        <v>48815</v>
      </c>
      <c r="K86" s="45">
        <v>3316</v>
      </c>
      <c r="L86" s="46">
        <v>4455</v>
      </c>
      <c r="M86" s="47">
        <v>58726</v>
      </c>
      <c r="N86" s="47">
        <v>1037</v>
      </c>
      <c r="O86" s="48">
        <v>4589</v>
      </c>
      <c r="P86" s="49">
        <v>91119</v>
      </c>
      <c r="Q86" s="49">
        <v>14</v>
      </c>
      <c r="R86" s="50" t="s">
        <v>37</v>
      </c>
      <c r="S86" s="51" t="s">
        <v>37</v>
      </c>
      <c r="T86" s="51" t="s">
        <v>37</v>
      </c>
      <c r="U86" s="44">
        <v>12693</v>
      </c>
      <c r="V86" s="45">
        <v>198660</v>
      </c>
      <c r="W86" s="45">
        <v>4367</v>
      </c>
    </row>
    <row r="87" spans="1:23" x14ac:dyDescent="0.2">
      <c r="A87" s="41">
        <v>2010</v>
      </c>
      <c r="B87" s="42">
        <v>691</v>
      </c>
      <c r="C87" s="43" t="s">
        <v>106</v>
      </c>
      <c r="D87" s="41" t="s">
        <v>23</v>
      </c>
      <c r="E87" s="43" t="s">
        <v>24</v>
      </c>
      <c r="F87" s="41" t="s">
        <v>25</v>
      </c>
      <c r="G87" s="43" t="s">
        <v>46</v>
      </c>
      <c r="H87" s="43" t="s">
        <v>27</v>
      </c>
      <c r="I87" s="44">
        <v>8398</v>
      </c>
      <c r="J87" s="45">
        <v>77811</v>
      </c>
      <c r="K87" s="45">
        <v>10476</v>
      </c>
      <c r="L87" s="46">
        <v>7719</v>
      </c>
      <c r="M87" s="47">
        <v>87870</v>
      </c>
      <c r="N87" s="47">
        <v>1326</v>
      </c>
      <c r="O87" s="48">
        <v>7287</v>
      </c>
      <c r="P87" s="49">
        <v>99430</v>
      </c>
      <c r="Q87" s="49">
        <v>16</v>
      </c>
      <c r="R87" s="50" t="s">
        <v>37</v>
      </c>
      <c r="S87" s="51" t="s">
        <v>37</v>
      </c>
      <c r="T87" s="51" t="s">
        <v>37</v>
      </c>
      <c r="U87" s="44">
        <v>23404</v>
      </c>
      <c r="V87" s="45">
        <v>265111</v>
      </c>
      <c r="W87" s="45">
        <v>11818</v>
      </c>
    </row>
    <row r="88" spans="1:23" x14ac:dyDescent="0.2">
      <c r="A88" s="41">
        <v>2010</v>
      </c>
      <c r="B88" s="42">
        <v>694</v>
      </c>
      <c r="C88" s="43" t="s">
        <v>1741</v>
      </c>
      <c r="D88" s="41" t="s">
        <v>23</v>
      </c>
      <c r="E88" s="43" t="s">
        <v>24</v>
      </c>
      <c r="F88" s="41" t="s">
        <v>25</v>
      </c>
      <c r="G88" s="43" t="s">
        <v>57</v>
      </c>
      <c r="H88" s="43" t="s">
        <v>31</v>
      </c>
      <c r="I88" s="44">
        <v>6460.9</v>
      </c>
      <c r="J88" s="45">
        <v>33247</v>
      </c>
      <c r="K88" s="45">
        <v>4152</v>
      </c>
      <c r="L88" s="46">
        <v>1887.8</v>
      </c>
      <c r="M88" s="47">
        <v>9556</v>
      </c>
      <c r="N88" s="47">
        <v>290</v>
      </c>
      <c r="O88" s="48">
        <v>310.10000000000002</v>
      </c>
      <c r="P88" s="49">
        <v>1612</v>
      </c>
      <c r="Q88" s="49">
        <v>17</v>
      </c>
      <c r="R88" s="50" t="s">
        <v>37</v>
      </c>
      <c r="S88" s="51" t="s">
        <v>37</v>
      </c>
      <c r="T88" s="51" t="s">
        <v>37</v>
      </c>
      <c r="U88" s="44">
        <v>8658.7999999999993</v>
      </c>
      <c r="V88" s="45">
        <v>44415</v>
      </c>
      <c r="W88" s="45">
        <v>4459</v>
      </c>
    </row>
    <row r="89" spans="1:23" x14ac:dyDescent="0.2">
      <c r="A89" s="41">
        <v>2010</v>
      </c>
      <c r="B89" s="42">
        <v>695</v>
      </c>
      <c r="C89" s="43" t="s">
        <v>1742</v>
      </c>
      <c r="D89" s="41" t="s">
        <v>23</v>
      </c>
      <c r="E89" s="43" t="s">
        <v>24</v>
      </c>
      <c r="F89" s="41" t="s">
        <v>25</v>
      </c>
      <c r="G89" s="43" t="s">
        <v>241</v>
      </c>
      <c r="H89" s="43" t="s">
        <v>27</v>
      </c>
      <c r="I89" s="44">
        <v>232</v>
      </c>
      <c r="J89" s="45">
        <v>2577</v>
      </c>
      <c r="K89" s="45">
        <v>256</v>
      </c>
      <c r="L89" s="46">
        <v>162</v>
      </c>
      <c r="M89" s="47">
        <v>1790</v>
      </c>
      <c r="N89" s="47">
        <v>72</v>
      </c>
      <c r="O89" s="48">
        <v>0</v>
      </c>
      <c r="P89" s="49">
        <v>0</v>
      </c>
      <c r="Q89" s="49">
        <v>0</v>
      </c>
      <c r="R89" s="50">
        <v>0</v>
      </c>
      <c r="S89" s="51">
        <v>0</v>
      </c>
      <c r="T89" s="51">
        <v>0</v>
      </c>
      <c r="U89" s="44">
        <v>394</v>
      </c>
      <c r="V89" s="45">
        <v>4367</v>
      </c>
      <c r="W89" s="45">
        <v>328</v>
      </c>
    </row>
    <row r="90" spans="1:23" x14ac:dyDescent="0.2">
      <c r="A90" s="41">
        <v>2010</v>
      </c>
      <c r="B90" s="42">
        <v>700</v>
      </c>
      <c r="C90" s="43" t="s">
        <v>1743</v>
      </c>
      <c r="D90" s="41" t="s">
        <v>23</v>
      </c>
      <c r="E90" s="43" t="s">
        <v>24</v>
      </c>
      <c r="F90" s="41" t="s">
        <v>25</v>
      </c>
      <c r="G90" s="43" t="s">
        <v>87</v>
      </c>
      <c r="H90" s="43" t="s">
        <v>27</v>
      </c>
      <c r="I90" s="44">
        <v>304.2</v>
      </c>
      <c r="J90" s="45">
        <v>4392</v>
      </c>
      <c r="K90" s="45">
        <v>306</v>
      </c>
      <c r="L90" s="46">
        <v>63.6</v>
      </c>
      <c r="M90" s="47">
        <v>1002</v>
      </c>
      <c r="N90" s="47">
        <v>51</v>
      </c>
      <c r="O90" s="48">
        <v>106.2</v>
      </c>
      <c r="P90" s="49">
        <v>1483</v>
      </c>
      <c r="Q90" s="49">
        <v>13</v>
      </c>
      <c r="R90" s="50" t="s">
        <v>37</v>
      </c>
      <c r="S90" s="51" t="s">
        <v>37</v>
      </c>
      <c r="T90" s="51" t="s">
        <v>37</v>
      </c>
      <c r="U90" s="44">
        <v>474</v>
      </c>
      <c r="V90" s="45">
        <v>6877</v>
      </c>
      <c r="W90" s="45">
        <v>370</v>
      </c>
    </row>
    <row r="91" spans="1:23" x14ac:dyDescent="0.2">
      <c r="A91" s="41">
        <v>2010</v>
      </c>
      <c r="B91" s="42">
        <v>701</v>
      </c>
      <c r="C91" s="43" t="s">
        <v>1744</v>
      </c>
      <c r="D91" s="41" t="s">
        <v>23</v>
      </c>
      <c r="E91" s="43" t="s">
        <v>24</v>
      </c>
      <c r="F91" s="41" t="s">
        <v>25</v>
      </c>
      <c r="G91" s="43" t="s">
        <v>76</v>
      </c>
      <c r="H91" s="43" t="s">
        <v>27</v>
      </c>
      <c r="I91" s="44">
        <v>1826</v>
      </c>
      <c r="J91" s="45">
        <v>14754</v>
      </c>
      <c r="K91" s="45">
        <v>1648</v>
      </c>
      <c r="L91" s="46">
        <v>1633</v>
      </c>
      <c r="M91" s="47">
        <v>13163</v>
      </c>
      <c r="N91" s="47">
        <v>336</v>
      </c>
      <c r="O91" s="48">
        <v>0</v>
      </c>
      <c r="P91" s="49">
        <v>0</v>
      </c>
      <c r="Q91" s="49">
        <v>0</v>
      </c>
      <c r="R91" s="50">
        <v>0</v>
      </c>
      <c r="S91" s="51">
        <v>0</v>
      </c>
      <c r="T91" s="51">
        <v>0</v>
      </c>
      <c r="U91" s="44">
        <v>3459</v>
      </c>
      <c r="V91" s="45">
        <v>27917</v>
      </c>
      <c r="W91" s="45">
        <v>1984</v>
      </c>
    </row>
    <row r="92" spans="1:23" x14ac:dyDescent="0.2">
      <c r="A92" s="41">
        <v>2010</v>
      </c>
      <c r="B92" s="42">
        <v>719</v>
      </c>
      <c r="C92" s="43" t="s">
        <v>1745</v>
      </c>
      <c r="D92" s="41" t="s">
        <v>23</v>
      </c>
      <c r="E92" s="43" t="s">
        <v>24</v>
      </c>
      <c r="F92" s="41" t="s">
        <v>25</v>
      </c>
      <c r="G92" s="43" t="s">
        <v>67</v>
      </c>
      <c r="H92" s="43" t="s">
        <v>27</v>
      </c>
      <c r="I92" s="44">
        <v>18986.599999999999</v>
      </c>
      <c r="J92" s="45">
        <v>157478</v>
      </c>
      <c r="K92" s="45">
        <v>12855</v>
      </c>
      <c r="L92" s="46">
        <v>9205.1</v>
      </c>
      <c r="M92" s="47">
        <v>99155</v>
      </c>
      <c r="N92" s="47">
        <v>1140</v>
      </c>
      <c r="O92" s="48" t="s">
        <v>37</v>
      </c>
      <c r="P92" s="49" t="s">
        <v>37</v>
      </c>
      <c r="Q92" s="49" t="s">
        <v>37</v>
      </c>
      <c r="R92" s="50" t="s">
        <v>37</v>
      </c>
      <c r="S92" s="51" t="s">
        <v>37</v>
      </c>
      <c r="T92" s="51" t="s">
        <v>37</v>
      </c>
      <c r="U92" s="44">
        <v>28191.7</v>
      </c>
      <c r="V92" s="45">
        <v>256633</v>
      </c>
      <c r="W92" s="45">
        <v>13995</v>
      </c>
    </row>
    <row r="93" spans="1:23" x14ac:dyDescent="0.2">
      <c r="A93" s="41">
        <v>2010</v>
      </c>
      <c r="B93" s="42">
        <v>723</v>
      </c>
      <c r="C93" s="43" t="s">
        <v>1746</v>
      </c>
      <c r="D93" s="41" t="s">
        <v>23</v>
      </c>
      <c r="E93" s="43" t="s">
        <v>24</v>
      </c>
      <c r="F93" s="41" t="s">
        <v>25</v>
      </c>
      <c r="G93" s="43" t="s">
        <v>87</v>
      </c>
      <c r="H93" s="43" t="s">
        <v>27</v>
      </c>
      <c r="I93" s="44">
        <v>426</v>
      </c>
      <c r="J93" s="45">
        <v>4950</v>
      </c>
      <c r="K93" s="45">
        <v>498</v>
      </c>
      <c r="L93" s="46">
        <v>204</v>
      </c>
      <c r="M93" s="47">
        <v>2569</v>
      </c>
      <c r="N93" s="47">
        <v>72</v>
      </c>
      <c r="O93" s="48" t="s">
        <v>37</v>
      </c>
      <c r="P93" s="49" t="s">
        <v>37</v>
      </c>
      <c r="Q93" s="49" t="s">
        <v>37</v>
      </c>
      <c r="R93" s="50" t="s">
        <v>37</v>
      </c>
      <c r="S93" s="51" t="s">
        <v>37</v>
      </c>
      <c r="T93" s="51" t="s">
        <v>37</v>
      </c>
      <c r="U93" s="44">
        <v>630</v>
      </c>
      <c r="V93" s="45">
        <v>7519</v>
      </c>
      <c r="W93" s="45">
        <v>570</v>
      </c>
    </row>
    <row r="94" spans="1:23" x14ac:dyDescent="0.2">
      <c r="A94" s="41">
        <v>2010</v>
      </c>
      <c r="B94" s="42">
        <v>727</v>
      </c>
      <c r="C94" s="43" t="s">
        <v>109</v>
      </c>
      <c r="D94" s="41" t="s">
        <v>23</v>
      </c>
      <c r="E94" s="43" t="s">
        <v>24</v>
      </c>
      <c r="F94" s="41" t="s">
        <v>25</v>
      </c>
      <c r="G94" s="43" t="s">
        <v>98</v>
      </c>
      <c r="H94" s="43" t="s">
        <v>31</v>
      </c>
      <c r="I94" s="44">
        <v>64049</v>
      </c>
      <c r="J94" s="45">
        <v>680928</v>
      </c>
      <c r="K94" s="45">
        <v>38697</v>
      </c>
      <c r="L94" s="46">
        <v>22082</v>
      </c>
      <c r="M94" s="47">
        <v>211869</v>
      </c>
      <c r="N94" s="47">
        <v>6053</v>
      </c>
      <c r="O94" s="48">
        <v>6796</v>
      </c>
      <c r="P94" s="49">
        <v>94347</v>
      </c>
      <c r="Q94" s="49">
        <v>8</v>
      </c>
      <c r="R94" s="50">
        <v>0</v>
      </c>
      <c r="S94" s="51">
        <v>0</v>
      </c>
      <c r="T94" s="51">
        <v>0</v>
      </c>
      <c r="U94" s="44">
        <v>92927</v>
      </c>
      <c r="V94" s="45">
        <v>987144</v>
      </c>
      <c r="W94" s="45">
        <v>44758</v>
      </c>
    </row>
    <row r="95" spans="1:23" x14ac:dyDescent="0.2">
      <c r="A95" s="41">
        <v>2010</v>
      </c>
      <c r="B95" s="42">
        <v>733</v>
      </c>
      <c r="C95" s="43" t="s">
        <v>110</v>
      </c>
      <c r="D95" s="41" t="s">
        <v>23</v>
      </c>
      <c r="E95" s="43" t="s">
        <v>24</v>
      </c>
      <c r="F95" s="41" t="s">
        <v>25</v>
      </c>
      <c r="G95" s="43" t="s">
        <v>33</v>
      </c>
      <c r="H95" s="43" t="s">
        <v>51</v>
      </c>
      <c r="I95" s="44">
        <v>717169</v>
      </c>
      <c r="J95" s="45">
        <v>6919563</v>
      </c>
      <c r="K95" s="45">
        <v>445929</v>
      </c>
      <c r="L95" s="46">
        <v>354246</v>
      </c>
      <c r="M95" s="47">
        <v>4249870</v>
      </c>
      <c r="N95" s="47">
        <v>73378</v>
      </c>
      <c r="O95" s="48">
        <v>354047</v>
      </c>
      <c r="P95" s="49">
        <v>5435337</v>
      </c>
      <c r="Q95" s="49">
        <v>1929</v>
      </c>
      <c r="R95" s="50" t="s">
        <v>37</v>
      </c>
      <c r="S95" s="51" t="s">
        <v>37</v>
      </c>
      <c r="T95" s="51" t="s">
        <v>37</v>
      </c>
      <c r="U95" s="44">
        <v>1425462</v>
      </c>
      <c r="V95" s="45">
        <v>16604770</v>
      </c>
      <c r="W95" s="45">
        <v>521236</v>
      </c>
    </row>
    <row r="96" spans="1:23" x14ac:dyDescent="0.2">
      <c r="A96" s="41">
        <v>2010</v>
      </c>
      <c r="B96" s="42">
        <v>733</v>
      </c>
      <c r="C96" s="43" t="s">
        <v>110</v>
      </c>
      <c r="D96" s="41" t="s">
        <v>23</v>
      </c>
      <c r="E96" s="43" t="s">
        <v>24</v>
      </c>
      <c r="F96" s="41" t="s">
        <v>25</v>
      </c>
      <c r="G96" s="43" t="s">
        <v>111</v>
      </c>
      <c r="H96" s="43" t="s">
        <v>51</v>
      </c>
      <c r="I96" s="44">
        <v>504394</v>
      </c>
      <c r="J96" s="45">
        <v>6207486</v>
      </c>
      <c r="K96" s="45">
        <v>371429</v>
      </c>
      <c r="L96" s="46">
        <v>279803</v>
      </c>
      <c r="M96" s="47">
        <v>3827117</v>
      </c>
      <c r="N96" s="47">
        <v>66131</v>
      </c>
      <c r="O96" s="48">
        <v>299785</v>
      </c>
      <c r="P96" s="49">
        <v>5338790</v>
      </c>
      <c r="Q96" s="49">
        <v>2433</v>
      </c>
      <c r="R96" s="50" t="s">
        <v>37</v>
      </c>
      <c r="S96" s="51" t="s">
        <v>37</v>
      </c>
      <c r="T96" s="51" t="s">
        <v>37</v>
      </c>
      <c r="U96" s="44">
        <v>1083982</v>
      </c>
      <c r="V96" s="45">
        <v>15373393</v>
      </c>
      <c r="W96" s="45">
        <v>439993</v>
      </c>
    </row>
    <row r="97" spans="1:23" x14ac:dyDescent="0.2">
      <c r="A97" s="41">
        <v>2010</v>
      </c>
      <c r="B97" s="42">
        <v>737</v>
      </c>
      <c r="C97" s="43" t="s">
        <v>1747</v>
      </c>
      <c r="D97" s="41" t="s">
        <v>23</v>
      </c>
      <c r="E97" s="43" t="s">
        <v>24</v>
      </c>
      <c r="F97" s="41" t="s">
        <v>25</v>
      </c>
      <c r="G97" s="43" t="s">
        <v>50</v>
      </c>
      <c r="H97" s="43" t="s">
        <v>153</v>
      </c>
      <c r="I97" s="44" t="s">
        <v>37</v>
      </c>
      <c r="J97" s="45" t="s">
        <v>37</v>
      </c>
      <c r="K97" s="45" t="s">
        <v>37</v>
      </c>
      <c r="L97" s="46" t="s">
        <v>37</v>
      </c>
      <c r="M97" s="47" t="s">
        <v>37</v>
      </c>
      <c r="N97" s="47" t="s">
        <v>37</v>
      </c>
      <c r="O97" s="48">
        <v>1449</v>
      </c>
      <c r="P97" s="49">
        <v>24877</v>
      </c>
      <c r="Q97" s="49">
        <v>52</v>
      </c>
      <c r="R97" s="50" t="s">
        <v>37</v>
      </c>
      <c r="S97" s="51" t="s">
        <v>37</v>
      </c>
      <c r="T97" s="51" t="s">
        <v>37</v>
      </c>
      <c r="U97" s="44">
        <v>1449</v>
      </c>
      <c r="V97" s="45">
        <v>24877</v>
      </c>
      <c r="W97" s="45">
        <v>52</v>
      </c>
    </row>
    <row r="98" spans="1:23" x14ac:dyDescent="0.2">
      <c r="A98" s="41">
        <v>2010</v>
      </c>
      <c r="B98" s="42">
        <v>745</v>
      </c>
      <c r="C98" s="43" t="s">
        <v>1748</v>
      </c>
      <c r="D98" s="41" t="s">
        <v>23</v>
      </c>
      <c r="E98" s="43" t="s">
        <v>24</v>
      </c>
      <c r="F98" s="41" t="s">
        <v>25</v>
      </c>
      <c r="G98" s="43" t="s">
        <v>57</v>
      </c>
      <c r="H98" s="43" t="s">
        <v>1749</v>
      </c>
      <c r="I98" s="44" t="s">
        <v>37</v>
      </c>
      <c r="J98" s="45" t="s">
        <v>37</v>
      </c>
      <c r="K98" s="45" t="s">
        <v>37</v>
      </c>
      <c r="L98" s="46" t="s">
        <v>37</v>
      </c>
      <c r="M98" s="47" t="s">
        <v>37</v>
      </c>
      <c r="N98" s="47" t="s">
        <v>37</v>
      </c>
      <c r="O98" s="48">
        <v>997</v>
      </c>
      <c r="P98" s="49">
        <v>15229</v>
      </c>
      <c r="Q98" s="49">
        <v>1</v>
      </c>
      <c r="R98" s="50" t="s">
        <v>37</v>
      </c>
      <c r="S98" s="51" t="s">
        <v>37</v>
      </c>
      <c r="T98" s="51" t="s">
        <v>37</v>
      </c>
      <c r="U98" s="44">
        <v>997</v>
      </c>
      <c r="V98" s="45">
        <v>15229</v>
      </c>
      <c r="W98" s="45">
        <v>1</v>
      </c>
    </row>
    <row r="99" spans="1:23" x14ac:dyDescent="0.2">
      <c r="A99" s="41">
        <v>2010</v>
      </c>
      <c r="B99" s="42">
        <v>750</v>
      </c>
      <c r="C99" s="43" t="s">
        <v>114</v>
      </c>
      <c r="D99" s="41" t="s">
        <v>23</v>
      </c>
      <c r="E99" s="43" t="s">
        <v>24</v>
      </c>
      <c r="F99" s="41" t="s">
        <v>25</v>
      </c>
      <c r="G99" s="43" t="s">
        <v>54</v>
      </c>
      <c r="H99" s="43" t="s">
        <v>31</v>
      </c>
      <c r="I99" s="44">
        <v>20792</v>
      </c>
      <c r="J99" s="45">
        <v>222232</v>
      </c>
      <c r="K99" s="45">
        <v>12317</v>
      </c>
      <c r="L99" s="46">
        <v>11285</v>
      </c>
      <c r="M99" s="47">
        <v>113667</v>
      </c>
      <c r="N99" s="47">
        <v>2939</v>
      </c>
      <c r="O99" s="48">
        <v>431</v>
      </c>
      <c r="P99" s="49">
        <v>4777</v>
      </c>
      <c r="Q99" s="49">
        <v>1</v>
      </c>
      <c r="R99" s="50">
        <v>0</v>
      </c>
      <c r="S99" s="51">
        <v>0</v>
      </c>
      <c r="T99" s="51">
        <v>0</v>
      </c>
      <c r="U99" s="44">
        <v>32508</v>
      </c>
      <c r="V99" s="45">
        <v>340676</v>
      </c>
      <c r="W99" s="45">
        <v>15257</v>
      </c>
    </row>
    <row r="100" spans="1:23" x14ac:dyDescent="0.2">
      <c r="A100" s="41">
        <v>2010</v>
      </c>
      <c r="B100" s="42">
        <v>752</v>
      </c>
      <c r="C100" s="43" t="s">
        <v>1750</v>
      </c>
      <c r="D100" s="41" t="s">
        <v>23</v>
      </c>
      <c r="E100" s="43" t="s">
        <v>24</v>
      </c>
      <c r="F100" s="41" t="s">
        <v>25</v>
      </c>
      <c r="G100" s="43" t="s">
        <v>241</v>
      </c>
      <c r="H100" s="43" t="s">
        <v>27</v>
      </c>
      <c r="I100" s="44">
        <v>638</v>
      </c>
      <c r="J100" s="45">
        <v>5212</v>
      </c>
      <c r="K100" s="45">
        <v>492</v>
      </c>
      <c r="L100" s="46">
        <v>629</v>
      </c>
      <c r="M100" s="47">
        <v>5613</v>
      </c>
      <c r="N100" s="47">
        <v>191</v>
      </c>
      <c r="O100" s="48" t="s">
        <v>37</v>
      </c>
      <c r="P100" s="49" t="s">
        <v>37</v>
      </c>
      <c r="Q100" s="49" t="s">
        <v>37</v>
      </c>
      <c r="R100" s="50" t="s">
        <v>37</v>
      </c>
      <c r="S100" s="51" t="s">
        <v>37</v>
      </c>
      <c r="T100" s="51" t="s">
        <v>37</v>
      </c>
      <c r="U100" s="44">
        <v>1267</v>
      </c>
      <c r="V100" s="45">
        <v>10825</v>
      </c>
      <c r="W100" s="45">
        <v>683</v>
      </c>
    </row>
    <row r="101" spans="1:23" x14ac:dyDescent="0.2">
      <c r="A101" s="41">
        <v>2010</v>
      </c>
      <c r="B101" s="42">
        <v>764</v>
      </c>
      <c r="C101" s="43" t="s">
        <v>1751</v>
      </c>
      <c r="D101" s="41" t="s">
        <v>23</v>
      </c>
      <c r="E101" s="43" t="s">
        <v>24</v>
      </c>
      <c r="F101" s="41" t="s">
        <v>25</v>
      </c>
      <c r="G101" s="43" t="s">
        <v>76</v>
      </c>
      <c r="H101" s="43" t="s">
        <v>27</v>
      </c>
      <c r="I101" s="44">
        <v>202</v>
      </c>
      <c r="J101" s="45">
        <v>1648</v>
      </c>
      <c r="K101" s="45">
        <v>178</v>
      </c>
      <c r="L101" s="46">
        <v>9</v>
      </c>
      <c r="M101" s="47">
        <v>77</v>
      </c>
      <c r="N101" s="47">
        <v>2</v>
      </c>
      <c r="O101" s="48" t="s">
        <v>37</v>
      </c>
      <c r="P101" s="49" t="s">
        <v>37</v>
      </c>
      <c r="Q101" s="49" t="s">
        <v>37</v>
      </c>
      <c r="R101" s="50" t="s">
        <v>37</v>
      </c>
      <c r="S101" s="51" t="s">
        <v>37</v>
      </c>
      <c r="T101" s="51" t="s">
        <v>37</v>
      </c>
      <c r="U101" s="44">
        <v>211</v>
      </c>
      <c r="V101" s="45">
        <v>1725</v>
      </c>
      <c r="W101" s="45">
        <v>180</v>
      </c>
    </row>
    <row r="102" spans="1:23" x14ac:dyDescent="0.2">
      <c r="A102" s="41">
        <v>2010</v>
      </c>
      <c r="B102" s="42">
        <v>765</v>
      </c>
      <c r="C102" s="43" t="s">
        <v>1752</v>
      </c>
      <c r="D102" s="41" t="s">
        <v>23</v>
      </c>
      <c r="E102" s="43" t="s">
        <v>24</v>
      </c>
      <c r="F102" s="41" t="s">
        <v>25</v>
      </c>
      <c r="G102" s="43" t="s">
        <v>35</v>
      </c>
      <c r="H102" s="43" t="s">
        <v>27</v>
      </c>
      <c r="I102" s="44">
        <v>1136</v>
      </c>
      <c r="J102" s="45">
        <v>10674</v>
      </c>
      <c r="K102" s="45">
        <v>1190</v>
      </c>
      <c r="L102" s="46">
        <v>578</v>
      </c>
      <c r="M102" s="47">
        <v>5890</v>
      </c>
      <c r="N102" s="47">
        <v>244</v>
      </c>
      <c r="O102" s="48">
        <v>4698</v>
      </c>
      <c r="P102" s="49">
        <v>66470</v>
      </c>
      <c r="Q102" s="49">
        <v>50</v>
      </c>
      <c r="R102" s="50" t="s">
        <v>37</v>
      </c>
      <c r="S102" s="51" t="s">
        <v>37</v>
      </c>
      <c r="T102" s="51" t="s">
        <v>37</v>
      </c>
      <c r="U102" s="44">
        <v>6412</v>
      </c>
      <c r="V102" s="45">
        <v>83034</v>
      </c>
      <c r="W102" s="45">
        <v>1484</v>
      </c>
    </row>
    <row r="103" spans="1:23" x14ac:dyDescent="0.2">
      <c r="A103" s="41">
        <v>2010</v>
      </c>
      <c r="B103" s="42">
        <v>768</v>
      </c>
      <c r="C103" s="43" t="s">
        <v>1753</v>
      </c>
      <c r="D103" s="41" t="s">
        <v>23</v>
      </c>
      <c r="E103" s="43" t="s">
        <v>24</v>
      </c>
      <c r="F103" s="41" t="s">
        <v>25</v>
      </c>
      <c r="G103" s="43" t="s">
        <v>161</v>
      </c>
      <c r="H103" s="43" t="s">
        <v>27</v>
      </c>
      <c r="I103" s="44">
        <v>1664</v>
      </c>
      <c r="J103" s="45">
        <v>17219</v>
      </c>
      <c r="K103" s="45">
        <v>1481</v>
      </c>
      <c r="L103" s="46">
        <v>243</v>
      </c>
      <c r="M103" s="47">
        <v>2142</v>
      </c>
      <c r="N103" s="47">
        <v>147</v>
      </c>
      <c r="O103" s="48">
        <v>360</v>
      </c>
      <c r="P103" s="49">
        <v>3751</v>
      </c>
      <c r="Q103" s="49">
        <v>29</v>
      </c>
      <c r="R103" s="50" t="s">
        <v>37</v>
      </c>
      <c r="S103" s="51" t="s">
        <v>37</v>
      </c>
      <c r="T103" s="51" t="s">
        <v>37</v>
      </c>
      <c r="U103" s="44">
        <v>2267</v>
      </c>
      <c r="V103" s="45">
        <v>23112</v>
      </c>
      <c r="W103" s="45">
        <v>1657</v>
      </c>
    </row>
    <row r="104" spans="1:23" x14ac:dyDescent="0.2">
      <c r="A104" s="41">
        <v>2010</v>
      </c>
      <c r="B104" s="42">
        <v>789</v>
      </c>
      <c r="C104" s="43" t="s">
        <v>1754</v>
      </c>
      <c r="D104" s="41" t="s">
        <v>23</v>
      </c>
      <c r="E104" s="43" t="s">
        <v>24</v>
      </c>
      <c r="F104" s="41" t="s">
        <v>25</v>
      </c>
      <c r="G104" s="43" t="s">
        <v>72</v>
      </c>
      <c r="H104" s="43" t="s">
        <v>27</v>
      </c>
      <c r="I104" s="44">
        <v>681</v>
      </c>
      <c r="J104" s="45">
        <v>6522</v>
      </c>
      <c r="K104" s="45">
        <v>740</v>
      </c>
      <c r="L104" s="46">
        <v>480</v>
      </c>
      <c r="M104" s="47">
        <v>4613</v>
      </c>
      <c r="N104" s="47">
        <v>115</v>
      </c>
      <c r="O104" s="48">
        <v>1082</v>
      </c>
      <c r="P104" s="49">
        <v>12296</v>
      </c>
      <c r="Q104" s="49">
        <v>5</v>
      </c>
      <c r="R104" s="50" t="s">
        <v>37</v>
      </c>
      <c r="S104" s="51" t="s">
        <v>37</v>
      </c>
      <c r="T104" s="51" t="s">
        <v>37</v>
      </c>
      <c r="U104" s="44">
        <v>2243</v>
      </c>
      <c r="V104" s="45">
        <v>23431</v>
      </c>
      <c r="W104" s="45">
        <v>860</v>
      </c>
    </row>
    <row r="105" spans="1:23" x14ac:dyDescent="0.2">
      <c r="A105" s="41">
        <v>2010</v>
      </c>
      <c r="B105" s="42">
        <v>792</v>
      </c>
      <c r="C105" s="43" t="s">
        <v>1755</v>
      </c>
      <c r="D105" s="41" t="s">
        <v>23</v>
      </c>
      <c r="E105" s="43" t="s">
        <v>24</v>
      </c>
      <c r="F105" s="41" t="s">
        <v>25</v>
      </c>
      <c r="G105" s="43" t="s">
        <v>35</v>
      </c>
      <c r="H105" s="43" t="s">
        <v>27</v>
      </c>
      <c r="I105" s="44">
        <v>401</v>
      </c>
      <c r="J105" s="45">
        <v>3833</v>
      </c>
      <c r="K105" s="45">
        <v>404</v>
      </c>
      <c r="L105" s="46">
        <v>244</v>
      </c>
      <c r="M105" s="47">
        <v>2359</v>
      </c>
      <c r="N105" s="47">
        <v>96</v>
      </c>
      <c r="O105" s="48">
        <v>54</v>
      </c>
      <c r="P105" s="49">
        <v>606</v>
      </c>
      <c r="Q105" s="49">
        <v>1</v>
      </c>
      <c r="R105" s="50" t="s">
        <v>37</v>
      </c>
      <c r="S105" s="51" t="s">
        <v>37</v>
      </c>
      <c r="T105" s="51" t="s">
        <v>37</v>
      </c>
      <c r="U105" s="44">
        <v>699</v>
      </c>
      <c r="V105" s="45">
        <v>6798</v>
      </c>
      <c r="W105" s="45">
        <v>501</v>
      </c>
    </row>
    <row r="106" spans="1:23" x14ac:dyDescent="0.2">
      <c r="A106" s="41">
        <v>2010</v>
      </c>
      <c r="B106" s="42">
        <v>803</v>
      </c>
      <c r="C106" s="43" t="s">
        <v>115</v>
      </c>
      <c r="D106" s="41" t="s">
        <v>23</v>
      </c>
      <c r="E106" s="43" t="s">
        <v>24</v>
      </c>
      <c r="F106" s="41" t="s">
        <v>25</v>
      </c>
      <c r="G106" s="43" t="s">
        <v>50</v>
      </c>
      <c r="H106" s="43" t="s">
        <v>51</v>
      </c>
      <c r="I106" s="44">
        <v>1504037</v>
      </c>
      <c r="J106" s="45">
        <v>13035500</v>
      </c>
      <c r="K106" s="45">
        <v>996422</v>
      </c>
      <c r="L106" s="46">
        <v>1270274</v>
      </c>
      <c r="M106" s="47">
        <v>12503880</v>
      </c>
      <c r="N106" s="47">
        <v>121740</v>
      </c>
      <c r="O106" s="48">
        <v>170264</v>
      </c>
      <c r="P106" s="49">
        <v>2170083</v>
      </c>
      <c r="Q106" s="49">
        <v>3777</v>
      </c>
      <c r="R106" s="50" t="s">
        <v>37</v>
      </c>
      <c r="S106" s="51" t="s">
        <v>37</v>
      </c>
      <c r="T106" s="51" t="s">
        <v>37</v>
      </c>
      <c r="U106" s="44">
        <v>2944575</v>
      </c>
      <c r="V106" s="45">
        <v>27709463</v>
      </c>
      <c r="W106" s="45">
        <v>1121939</v>
      </c>
    </row>
    <row r="107" spans="1:23" x14ac:dyDescent="0.2">
      <c r="A107" s="41">
        <v>2010</v>
      </c>
      <c r="B107" s="42">
        <v>814</v>
      </c>
      <c r="C107" s="43" t="s">
        <v>1756</v>
      </c>
      <c r="D107" s="41" t="s">
        <v>23</v>
      </c>
      <c r="E107" s="43" t="s">
        <v>24</v>
      </c>
      <c r="F107" s="41" t="s">
        <v>25</v>
      </c>
      <c r="G107" s="43" t="s">
        <v>117</v>
      </c>
      <c r="H107" s="43" t="s">
        <v>51</v>
      </c>
      <c r="I107" s="44">
        <v>771405.3</v>
      </c>
      <c r="J107" s="45">
        <v>8500515</v>
      </c>
      <c r="K107" s="45">
        <v>582972</v>
      </c>
      <c r="L107" s="46">
        <v>459889.3</v>
      </c>
      <c r="M107" s="47">
        <v>6420368</v>
      </c>
      <c r="N107" s="47">
        <v>89015</v>
      </c>
      <c r="O107" s="48">
        <v>413994.6</v>
      </c>
      <c r="P107" s="49">
        <v>7081919</v>
      </c>
      <c r="Q107" s="49">
        <v>22109</v>
      </c>
      <c r="R107" s="50">
        <v>13.6</v>
      </c>
      <c r="S107" s="51">
        <v>160</v>
      </c>
      <c r="T107" s="51">
        <v>1</v>
      </c>
      <c r="U107" s="44">
        <v>1645302.8</v>
      </c>
      <c r="V107" s="45">
        <v>22002962</v>
      </c>
      <c r="W107" s="45">
        <v>694097</v>
      </c>
    </row>
    <row r="108" spans="1:23" x14ac:dyDescent="0.2">
      <c r="A108" s="41">
        <v>2010</v>
      </c>
      <c r="B108" s="42">
        <v>814</v>
      </c>
      <c r="C108" s="43" t="s">
        <v>1756</v>
      </c>
      <c r="D108" s="41" t="s">
        <v>23</v>
      </c>
      <c r="E108" s="43" t="s">
        <v>24</v>
      </c>
      <c r="F108" s="41" t="s">
        <v>25</v>
      </c>
      <c r="G108" s="43" t="s">
        <v>98</v>
      </c>
      <c r="H108" s="43" t="s">
        <v>51</v>
      </c>
      <c r="I108" s="44">
        <v>6</v>
      </c>
      <c r="J108" s="45">
        <v>63</v>
      </c>
      <c r="K108" s="45">
        <v>8</v>
      </c>
      <c r="L108" s="46">
        <v>8.1</v>
      </c>
      <c r="M108" s="47">
        <v>90</v>
      </c>
      <c r="N108" s="47">
        <v>4</v>
      </c>
      <c r="O108" s="48">
        <v>1.4</v>
      </c>
      <c r="P108" s="49">
        <v>7</v>
      </c>
      <c r="Q108" s="49">
        <v>3</v>
      </c>
      <c r="R108" s="50" t="s">
        <v>37</v>
      </c>
      <c r="S108" s="51" t="s">
        <v>37</v>
      </c>
      <c r="T108" s="51" t="s">
        <v>37</v>
      </c>
      <c r="U108" s="44">
        <v>15.5</v>
      </c>
      <c r="V108" s="45">
        <v>160</v>
      </c>
      <c r="W108" s="45">
        <v>15</v>
      </c>
    </row>
    <row r="109" spans="1:23" x14ac:dyDescent="0.2">
      <c r="A109" s="41">
        <v>2010</v>
      </c>
      <c r="B109" s="42">
        <v>817</v>
      </c>
      <c r="C109" s="43" t="s">
        <v>118</v>
      </c>
      <c r="D109" s="41" t="s">
        <v>23</v>
      </c>
      <c r="E109" s="43" t="s">
        <v>24</v>
      </c>
      <c r="F109" s="41" t="s">
        <v>25</v>
      </c>
      <c r="G109" s="43" t="s">
        <v>117</v>
      </c>
      <c r="H109" s="43" t="s">
        <v>31</v>
      </c>
      <c r="I109" s="44">
        <v>67229.7</v>
      </c>
      <c r="J109" s="45">
        <v>789916</v>
      </c>
      <c r="K109" s="45">
        <v>49210</v>
      </c>
      <c r="L109" s="46">
        <v>12565</v>
      </c>
      <c r="M109" s="47">
        <v>166005</v>
      </c>
      <c r="N109" s="47">
        <v>3490</v>
      </c>
      <c r="O109" s="48">
        <v>11223</v>
      </c>
      <c r="P109" s="49">
        <v>221744</v>
      </c>
      <c r="Q109" s="49">
        <v>14</v>
      </c>
      <c r="R109" s="50">
        <v>0</v>
      </c>
      <c r="S109" s="51">
        <v>0</v>
      </c>
      <c r="T109" s="51">
        <v>0</v>
      </c>
      <c r="U109" s="44">
        <v>91017.7</v>
      </c>
      <c r="V109" s="45">
        <v>1177665</v>
      </c>
      <c r="W109" s="45">
        <v>52714</v>
      </c>
    </row>
    <row r="110" spans="1:23" x14ac:dyDescent="0.2">
      <c r="A110" s="41">
        <v>2010</v>
      </c>
      <c r="B110" s="42">
        <v>817</v>
      </c>
      <c r="C110" s="43" t="s">
        <v>118</v>
      </c>
      <c r="D110" s="41" t="s">
        <v>23</v>
      </c>
      <c r="E110" s="43" t="s">
        <v>24</v>
      </c>
      <c r="F110" s="41" t="s">
        <v>25</v>
      </c>
      <c r="G110" s="43" t="s">
        <v>78</v>
      </c>
      <c r="H110" s="43" t="s">
        <v>31</v>
      </c>
      <c r="I110" s="44">
        <v>4944.8999999999996</v>
      </c>
      <c r="J110" s="45">
        <v>61774</v>
      </c>
      <c r="K110" s="45">
        <v>3951</v>
      </c>
      <c r="L110" s="46">
        <v>1618.5</v>
      </c>
      <c r="M110" s="47">
        <v>24221</v>
      </c>
      <c r="N110" s="47">
        <v>477</v>
      </c>
      <c r="O110" s="48" t="s">
        <v>37</v>
      </c>
      <c r="P110" s="49" t="s">
        <v>37</v>
      </c>
      <c r="Q110" s="49" t="s">
        <v>37</v>
      </c>
      <c r="R110" s="50" t="s">
        <v>37</v>
      </c>
      <c r="S110" s="51" t="s">
        <v>37</v>
      </c>
      <c r="T110" s="51" t="s">
        <v>37</v>
      </c>
      <c r="U110" s="44">
        <v>6563.4</v>
      </c>
      <c r="V110" s="45">
        <v>85995</v>
      </c>
      <c r="W110" s="45">
        <v>4428</v>
      </c>
    </row>
    <row r="111" spans="1:23" x14ac:dyDescent="0.2">
      <c r="A111" s="41">
        <v>2010</v>
      </c>
      <c r="B111" s="42">
        <v>828</v>
      </c>
      <c r="C111" s="43" t="s">
        <v>1757</v>
      </c>
      <c r="D111" s="41" t="s">
        <v>23</v>
      </c>
      <c r="E111" s="43" t="s">
        <v>24</v>
      </c>
      <c r="F111" s="41" t="s">
        <v>25</v>
      </c>
      <c r="G111" s="43" t="s">
        <v>46</v>
      </c>
      <c r="H111" s="43" t="s">
        <v>27</v>
      </c>
      <c r="I111" s="44">
        <v>657.8</v>
      </c>
      <c r="J111" s="45">
        <v>8623</v>
      </c>
      <c r="K111" s="45">
        <v>972</v>
      </c>
      <c r="L111" s="46">
        <v>794.5</v>
      </c>
      <c r="M111" s="47">
        <v>10457</v>
      </c>
      <c r="N111" s="47">
        <v>160</v>
      </c>
      <c r="O111" s="48">
        <v>0</v>
      </c>
      <c r="P111" s="49">
        <v>0</v>
      </c>
      <c r="Q111" s="49">
        <v>0</v>
      </c>
      <c r="R111" s="50">
        <v>0</v>
      </c>
      <c r="S111" s="51">
        <v>0</v>
      </c>
      <c r="T111" s="51">
        <v>0</v>
      </c>
      <c r="U111" s="44">
        <v>1452.3</v>
      </c>
      <c r="V111" s="45">
        <v>19080</v>
      </c>
      <c r="W111" s="45">
        <v>1132</v>
      </c>
    </row>
    <row r="112" spans="1:23" x14ac:dyDescent="0.2">
      <c r="A112" s="41">
        <v>2010</v>
      </c>
      <c r="B112" s="42">
        <v>831</v>
      </c>
      <c r="C112" s="43" t="s">
        <v>1757</v>
      </c>
      <c r="D112" s="41" t="s">
        <v>23</v>
      </c>
      <c r="E112" s="43" t="s">
        <v>24</v>
      </c>
      <c r="F112" s="41" t="s">
        <v>25</v>
      </c>
      <c r="G112" s="43" t="s">
        <v>173</v>
      </c>
      <c r="H112" s="43" t="s">
        <v>27</v>
      </c>
      <c r="I112" s="44">
        <v>510</v>
      </c>
      <c r="J112" s="45">
        <v>5015</v>
      </c>
      <c r="K112" s="45">
        <v>459</v>
      </c>
      <c r="L112" s="46">
        <v>575</v>
      </c>
      <c r="M112" s="47">
        <v>5555</v>
      </c>
      <c r="N112" s="47">
        <v>101</v>
      </c>
      <c r="O112" s="48">
        <v>423</v>
      </c>
      <c r="P112" s="49">
        <v>4028</v>
      </c>
      <c r="Q112" s="49">
        <v>2</v>
      </c>
      <c r="R112" s="50" t="s">
        <v>37</v>
      </c>
      <c r="S112" s="51" t="s">
        <v>37</v>
      </c>
      <c r="T112" s="51" t="s">
        <v>37</v>
      </c>
      <c r="U112" s="44">
        <v>1508</v>
      </c>
      <c r="V112" s="45">
        <v>14598</v>
      </c>
      <c r="W112" s="45">
        <v>562</v>
      </c>
    </row>
    <row r="113" spans="1:23" x14ac:dyDescent="0.2">
      <c r="A113" s="41">
        <v>2010</v>
      </c>
      <c r="B113" s="42">
        <v>832</v>
      </c>
      <c r="C113" s="43" t="s">
        <v>1758</v>
      </c>
      <c r="D113" s="41" t="s">
        <v>23</v>
      </c>
      <c r="E113" s="43" t="s">
        <v>24</v>
      </c>
      <c r="F113" s="41" t="s">
        <v>25</v>
      </c>
      <c r="G113" s="43" t="s">
        <v>76</v>
      </c>
      <c r="H113" s="43" t="s">
        <v>27</v>
      </c>
      <c r="I113" s="44">
        <v>805.4</v>
      </c>
      <c r="J113" s="45">
        <v>7680</v>
      </c>
      <c r="K113" s="45">
        <v>748</v>
      </c>
      <c r="L113" s="46">
        <v>396</v>
      </c>
      <c r="M113" s="47">
        <v>3162</v>
      </c>
      <c r="N113" s="47">
        <v>122</v>
      </c>
      <c r="O113" s="48" t="s">
        <v>37</v>
      </c>
      <c r="P113" s="49" t="s">
        <v>37</v>
      </c>
      <c r="Q113" s="49" t="s">
        <v>37</v>
      </c>
      <c r="R113" s="50" t="s">
        <v>37</v>
      </c>
      <c r="S113" s="51" t="s">
        <v>37</v>
      </c>
      <c r="T113" s="51" t="s">
        <v>37</v>
      </c>
      <c r="U113" s="44">
        <v>1201.4000000000001</v>
      </c>
      <c r="V113" s="45">
        <v>10842</v>
      </c>
      <c r="W113" s="45">
        <v>870</v>
      </c>
    </row>
    <row r="114" spans="1:23" x14ac:dyDescent="0.2">
      <c r="A114" s="41">
        <v>2010</v>
      </c>
      <c r="B114" s="42">
        <v>867</v>
      </c>
      <c r="C114" s="43" t="s">
        <v>1759</v>
      </c>
      <c r="D114" s="41" t="s">
        <v>23</v>
      </c>
      <c r="E114" s="43" t="s">
        <v>24</v>
      </c>
      <c r="F114" s="41" t="s">
        <v>25</v>
      </c>
      <c r="G114" s="43" t="s">
        <v>57</v>
      </c>
      <c r="H114" s="43" t="s">
        <v>1749</v>
      </c>
      <c r="I114" s="44" t="s">
        <v>37</v>
      </c>
      <c r="J114" s="45" t="s">
        <v>37</v>
      </c>
      <c r="K114" s="45" t="s">
        <v>37</v>
      </c>
      <c r="L114" s="46" t="s">
        <v>37</v>
      </c>
      <c r="M114" s="47" t="s">
        <v>37</v>
      </c>
      <c r="N114" s="47" t="s">
        <v>37</v>
      </c>
      <c r="O114" s="48">
        <v>36841</v>
      </c>
      <c r="P114" s="49">
        <v>739850</v>
      </c>
      <c r="Q114" s="49">
        <v>1</v>
      </c>
      <c r="R114" s="50" t="s">
        <v>37</v>
      </c>
      <c r="S114" s="51" t="s">
        <v>37</v>
      </c>
      <c r="T114" s="51" t="s">
        <v>37</v>
      </c>
      <c r="U114" s="44">
        <v>36841</v>
      </c>
      <c r="V114" s="45">
        <v>739850</v>
      </c>
      <c r="W114" s="45">
        <v>1</v>
      </c>
    </row>
    <row r="115" spans="1:23" x14ac:dyDescent="0.2">
      <c r="A115" s="41">
        <v>2010</v>
      </c>
      <c r="B115" s="42">
        <v>871</v>
      </c>
      <c r="C115" s="43" t="s">
        <v>1760</v>
      </c>
      <c r="D115" s="41" t="s">
        <v>23</v>
      </c>
      <c r="E115" s="43" t="s">
        <v>24</v>
      </c>
      <c r="F115" s="41" t="s">
        <v>25</v>
      </c>
      <c r="G115" s="43" t="s">
        <v>241</v>
      </c>
      <c r="H115" s="43" t="s">
        <v>27</v>
      </c>
      <c r="I115" s="44">
        <v>365</v>
      </c>
      <c r="J115" s="45">
        <v>4453</v>
      </c>
      <c r="K115" s="45">
        <v>345</v>
      </c>
      <c r="L115" s="46">
        <v>293</v>
      </c>
      <c r="M115" s="47">
        <v>3212</v>
      </c>
      <c r="N115" s="47">
        <v>165</v>
      </c>
      <c r="O115" s="48" t="s">
        <v>37</v>
      </c>
      <c r="P115" s="49" t="s">
        <v>37</v>
      </c>
      <c r="Q115" s="49" t="s">
        <v>37</v>
      </c>
      <c r="R115" s="50" t="s">
        <v>37</v>
      </c>
      <c r="S115" s="51" t="s">
        <v>37</v>
      </c>
      <c r="T115" s="51" t="s">
        <v>37</v>
      </c>
      <c r="U115" s="44">
        <v>658</v>
      </c>
      <c r="V115" s="45">
        <v>7665</v>
      </c>
      <c r="W115" s="45">
        <v>510</v>
      </c>
    </row>
    <row r="116" spans="1:23" x14ac:dyDescent="0.2">
      <c r="A116" s="41">
        <v>2010</v>
      </c>
      <c r="B116" s="42">
        <v>878</v>
      </c>
      <c r="C116" s="43" t="s">
        <v>1761</v>
      </c>
      <c r="D116" s="41" t="s">
        <v>23</v>
      </c>
      <c r="E116" s="43" t="s">
        <v>24</v>
      </c>
      <c r="F116" s="41" t="s">
        <v>25</v>
      </c>
      <c r="G116" s="43" t="s">
        <v>60</v>
      </c>
      <c r="H116" s="43" t="s">
        <v>27</v>
      </c>
      <c r="I116" s="44">
        <v>194</v>
      </c>
      <c r="J116" s="45">
        <v>278</v>
      </c>
      <c r="K116" s="45">
        <v>69</v>
      </c>
      <c r="L116" s="46">
        <v>135</v>
      </c>
      <c r="M116" s="47">
        <v>284</v>
      </c>
      <c r="N116" s="47">
        <v>16</v>
      </c>
      <c r="O116" s="48">
        <v>0</v>
      </c>
      <c r="P116" s="49">
        <v>0</v>
      </c>
      <c r="Q116" s="49">
        <v>0</v>
      </c>
      <c r="R116" s="50" t="s">
        <v>37</v>
      </c>
      <c r="S116" s="51" t="s">
        <v>37</v>
      </c>
      <c r="T116" s="51" t="s">
        <v>37</v>
      </c>
      <c r="U116" s="44">
        <v>329</v>
      </c>
      <c r="V116" s="45">
        <v>562</v>
      </c>
      <c r="W116" s="45">
        <v>85</v>
      </c>
    </row>
    <row r="117" spans="1:23" x14ac:dyDescent="0.2">
      <c r="A117" s="41">
        <v>2010</v>
      </c>
      <c r="B117" s="42">
        <v>887</v>
      </c>
      <c r="C117" s="43" t="s">
        <v>1762</v>
      </c>
      <c r="D117" s="41" t="s">
        <v>23</v>
      </c>
      <c r="E117" s="43" t="s">
        <v>24</v>
      </c>
      <c r="F117" s="41" t="s">
        <v>25</v>
      </c>
      <c r="G117" s="43" t="s">
        <v>46</v>
      </c>
      <c r="H117" s="43" t="s">
        <v>31</v>
      </c>
      <c r="I117" s="44">
        <v>5095</v>
      </c>
      <c r="J117" s="45">
        <v>38510</v>
      </c>
      <c r="K117" s="45">
        <v>3625</v>
      </c>
      <c r="L117" s="46">
        <v>2388</v>
      </c>
      <c r="M117" s="47">
        <v>25168</v>
      </c>
      <c r="N117" s="47">
        <v>419</v>
      </c>
      <c r="O117" s="48" t="s">
        <v>37</v>
      </c>
      <c r="P117" s="49" t="s">
        <v>37</v>
      </c>
      <c r="Q117" s="49" t="s">
        <v>37</v>
      </c>
      <c r="R117" s="50" t="s">
        <v>37</v>
      </c>
      <c r="S117" s="51" t="s">
        <v>37</v>
      </c>
      <c r="T117" s="51" t="s">
        <v>37</v>
      </c>
      <c r="U117" s="44">
        <v>7483</v>
      </c>
      <c r="V117" s="45">
        <v>63678</v>
      </c>
      <c r="W117" s="45">
        <v>4044</v>
      </c>
    </row>
    <row r="118" spans="1:23" x14ac:dyDescent="0.2">
      <c r="A118" s="41">
        <v>2010</v>
      </c>
      <c r="B118" s="42">
        <v>902</v>
      </c>
      <c r="C118" s="43" t="s">
        <v>1763</v>
      </c>
      <c r="D118" s="41" t="s">
        <v>23</v>
      </c>
      <c r="E118" s="43" t="s">
        <v>24</v>
      </c>
      <c r="F118" s="41" t="s">
        <v>25</v>
      </c>
      <c r="G118" s="43" t="s">
        <v>203</v>
      </c>
      <c r="H118" s="43" t="s">
        <v>27</v>
      </c>
      <c r="I118" s="44">
        <v>3199</v>
      </c>
      <c r="J118" s="45">
        <v>21350</v>
      </c>
      <c r="K118" s="45">
        <v>2728</v>
      </c>
      <c r="L118" s="46">
        <v>160</v>
      </c>
      <c r="M118" s="47">
        <v>1125</v>
      </c>
      <c r="N118" s="47">
        <v>175</v>
      </c>
      <c r="O118" s="48">
        <v>1441</v>
      </c>
      <c r="P118" s="49">
        <v>11118</v>
      </c>
      <c r="Q118" s="49">
        <v>43</v>
      </c>
      <c r="R118" s="50" t="s">
        <v>37</v>
      </c>
      <c r="S118" s="51" t="s">
        <v>37</v>
      </c>
      <c r="T118" s="51" t="s">
        <v>37</v>
      </c>
      <c r="U118" s="44">
        <v>4800</v>
      </c>
      <c r="V118" s="45">
        <v>33593</v>
      </c>
      <c r="W118" s="45">
        <v>2946</v>
      </c>
    </row>
    <row r="119" spans="1:23" x14ac:dyDescent="0.2">
      <c r="A119" s="41">
        <v>2010</v>
      </c>
      <c r="B119" s="42">
        <v>906</v>
      </c>
      <c r="C119" s="43" t="s">
        <v>1764</v>
      </c>
      <c r="D119" s="41" t="s">
        <v>23</v>
      </c>
      <c r="E119" s="43" t="s">
        <v>24</v>
      </c>
      <c r="F119" s="41" t="s">
        <v>25</v>
      </c>
      <c r="G119" s="43" t="s">
        <v>511</v>
      </c>
      <c r="H119" s="43" t="s">
        <v>27</v>
      </c>
      <c r="I119" s="44">
        <v>1222</v>
      </c>
      <c r="J119" s="45">
        <v>8336</v>
      </c>
      <c r="K119" s="45">
        <v>1298</v>
      </c>
      <c r="L119" s="46">
        <v>731</v>
      </c>
      <c r="M119" s="47">
        <v>5003</v>
      </c>
      <c r="N119" s="47">
        <v>251</v>
      </c>
      <c r="O119" s="48">
        <v>643</v>
      </c>
      <c r="P119" s="49">
        <v>4906</v>
      </c>
      <c r="Q119" s="49">
        <v>4</v>
      </c>
      <c r="R119" s="50">
        <v>0</v>
      </c>
      <c r="S119" s="51">
        <v>0</v>
      </c>
      <c r="T119" s="51">
        <v>0</v>
      </c>
      <c r="U119" s="44">
        <v>2596</v>
      </c>
      <c r="V119" s="45">
        <v>18245</v>
      </c>
      <c r="W119" s="45">
        <v>1553</v>
      </c>
    </row>
    <row r="120" spans="1:23" x14ac:dyDescent="0.2">
      <c r="A120" s="41">
        <v>2010</v>
      </c>
      <c r="B120" s="42">
        <v>907</v>
      </c>
      <c r="C120" s="43" t="s">
        <v>1765</v>
      </c>
      <c r="D120" s="41" t="s">
        <v>23</v>
      </c>
      <c r="E120" s="43" t="s">
        <v>24</v>
      </c>
      <c r="F120" s="41" t="s">
        <v>25</v>
      </c>
      <c r="G120" s="43" t="s">
        <v>168</v>
      </c>
      <c r="H120" s="43" t="s">
        <v>27</v>
      </c>
      <c r="I120" s="44">
        <v>6213</v>
      </c>
      <c r="J120" s="45">
        <v>91219</v>
      </c>
      <c r="K120" s="45">
        <v>9557</v>
      </c>
      <c r="L120" s="46">
        <v>5093</v>
      </c>
      <c r="M120" s="47">
        <v>81803</v>
      </c>
      <c r="N120" s="47">
        <v>1499</v>
      </c>
      <c r="O120" s="48" t="s">
        <v>37</v>
      </c>
      <c r="P120" s="49" t="s">
        <v>37</v>
      </c>
      <c r="Q120" s="49" t="s">
        <v>37</v>
      </c>
      <c r="R120" s="50" t="s">
        <v>37</v>
      </c>
      <c r="S120" s="51" t="s">
        <v>37</v>
      </c>
      <c r="T120" s="51" t="s">
        <v>37</v>
      </c>
      <c r="U120" s="44">
        <v>11306</v>
      </c>
      <c r="V120" s="45">
        <v>173022</v>
      </c>
      <c r="W120" s="45">
        <v>11056</v>
      </c>
    </row>
    <row r="121" spans="1:23" x14ac:dyDescent="0.2">
      <c r="A121" s="41">
        <v>2010</v>
      </c>
      <c r="B121" s="42">
        <v>911</v>
      </c>
      <c r="C121" s="43" t="s">
        <v>1765</v>
      </c>
      <c r="D121" s="41" t="s">
        <v>23</v>
      </c>
      <c r="E121" s="43" t="s">
        <v>24</v>
      </c>
      <c r="F121" s="41" t="s">
        <v>25</v>
      </c>
      <c r="G121" s="43" t="s">
        <v>76</v>
      </c>
      <c r="H121" s="43" t="s">
        <v>27</v>
      </c>
      <c r="I121" s="44">
        <v>634</v>
      </c>
      <c r="J121" s="45">
        <v>4812</v>
      </c>
      <c r="K121" s="45">
        <v>500</v>
      </c>
      <c r="L121" s="46">
        <v>814</v>
      </c>
      <c r="M121" s="47">
        <v>6345</v>
      </c>
      <c r="N121" s="47">
        <v>171</v>
      </c>
      <c r="O121" s="48" t="s">
        <v>37</v>
      </c>
      <c r="P121" s="49" t="s">
        <v>37</v>
      </c>
      <c r="Q121" s="49" t="s">
        <v>37</v>
      </c>
      <c r="R121" s="50" t="s">
        <v>37</v>
      </c>
      <c r="S121" s="51" t="s">
        <v>37</v>
      </c>
      <c r="T121" s="51" t="s">
        <v>37</v>
      </c>
      <c r="U121" s="44">
        <v>1448</v>
      </c>
      <c r="V121" s="45">
        <v>11157</v>
      </c>
      <c r="W121" s="45">
        <v>671</v>
      </c>
    </row>
    <row r="122" spans="1:23" x14ac:dyDescent="0.2">
      <c r="A122" s="41">
        <v>2010</v>
      </c>
      <c r="B122" s="42">
        <v>918</v>
      </c>
      <c r="C122" s="43" t="s">
        <v>1766</v>
      </c>
      <c r="D122" s="41" t="s">
        <v>23</v>
      </c>
      <c r="E122" s="43" t="s">
        <v>24</v>
      </c>
      <c r="F122" s="41" t="s">
        <v>25</v>
      </c>
      <c r="G122" s="43" t="s">
        <v>311</v>
      </c>
      <c r="H122" s="43" t="s">
        <v>27</v>
      </c>
      <c r="I122" s="44">
        <v>2423</v>
      </c>
      <c r="J122" s="45">
        <v>17975</v>
      </c>
      <c r="K122" s="45">
        <v>1155</v>
      </c>
      <c r="L122" s="46">
        <v>3709</v>
      </c>
      <c r="M122" s="47">
        <v>47250</v>
      </c>
      <c r="N122" s="47">
        <v>1597</v>
      </c>
      <c r="O122" s="48" t="s">
        <v>37</v>
      </c>
      <c r="P122" s="49" t="s">
        <v>37</v>
      </c>
      <c r="Q122" s="49" t="s">
        <v>37</v>
      </c>
      <c r="R122" s="50" t="s">
        <v>37</v>
      </c>
      <c r="S122" s="51" t="s">
        <v>37</v>
      </c>
      <c r="T122" s="51" t="s">
        <v>37</v>
      </c>
      <c r="U122" s="44">
        <v>6132</v>
      </c>
      <c r="V122" s="45">
        <v>65225</v>
      </c>
      <c r="W122" s="45">
        <v>2752</v>
      </c>
    </row>
    <row r="123" spans="1:23" x14ac:dyDescent="0.2">
      <c r="A123" s="41">
        <v>2010</v>
      </c>
      <c r="B123" s="42">
        <v>925</v>
      </c>
      <c r="C123" s="43" t="s">
        <v>1767</v>
      </c>
      <c r="D123" s="41" t="s">
        <v>23</v>
      </c>
      <c r="E123" s="43" t="s">
        <v>24</v>
      </c>
      <c r="F123" s="41" t="s">
        <v>25</v>
      </c>
      <c r="G123" s="43" t="s">
        <v>117</v>
      </c>
      <c r="H123" s="43" t="s">
        <v>31</v>
      </c>
      <c r="I123" s="44">
        <v>6124</v>
      </c>
      <c r="J123" s="45">
        <v>59727</v>
      </c>
      <c r="K123" s="45">
        <v>4276</v>
      </c>
      <c r="L123" s="46">
        <v>1647</v>
      </c>
      <c r="M123" s="47">
        <v>16644</v>
      </c>
      <c r="N123" s="47">
        <v>394</v>
      </c>
      <c r="O123" s="48">
        <v>1819</v>
      </c>
      <c r="P123" s="49">
        <v>14011</v>
      </c>
      <c r="Q123" s="49">
        <v>322</v>
      </c>
      <c r="R123" s="50" t="s">
        <v>37</v>
      </c>
      <c r="S123" s="51" t="s">
        <v>37</v>
      </c>
      <c r="T123" s="51" t="s">
        <v>37</v>
      </c>
      <c r="U123" s="44">
        <v>9590</v>
      </c>
      <c r="V123" s="45">
        <v>90382</v>
      </c>
      <c r="W123" s="45">
        <v>4992</v>
      </c>
    </row>
    <row r="124" spans="1:23" x14ac:dyDescent="0.2">
      <c r="A124" s="41">
        <v>2010</v>
      </c>
      <c r="B124" s="42">
        <v>925</v>
      </c>
      <c r="C124" s="43" t="s">
        <v>1767</v>
      </c>
      <c r="D124" s="41" t="s">
        <v>23</v>
      </c>
      <c r="E124" s="43" t="s">
        <v>24</v>
      </c>
      <c r="F124" s="41" t="s">
        <v>25</v>
      </c>
      <c r="G124" s="43" t="s">
        <v>80</v>
      </c>
      <c r="H124" s="43" t="s">
        <v>31</v>
      </c>
      <c r="I124" s="44">
        <v>175</v>
      </c>
      <c r="J124" s="45">
        <v>1722</v>
      </c>
      <c r="K124" s="45">
        <v>116</v>
      </c>
      <c r="L124" s="46">
        <v>0</v>
      </c>
      <c r="M124" s="47">
        <v>0</v>
      </c>
      <c r="N124" s="47">
        <v>0</v>
      </c>
      <c r="O124" s="48" t="s">
        <v>37</v>
      </c>
      <c r="P124" s="49" t="s">
        <v>37</v>
      </c>
      <c r="Q124" s="49" t="s">
        <v>37</v>
      </c>
      <c r="R124" s="50" t="s">
        <v>37</v>
      </c>
      <c r="S124" s="51" t="s">
        <v>37</v>
      </c>
      <c r="T124" s="51" t="s">
        <v>37</v>
      </c>
      <c r="U124" s="44">
        <v>175</v>
      </c>
      <c r="V124" s="45">
        <v>1722</v>
      </c>
      <c r="W124" s="45">
        <v>116</v>
      </c>
    </row>
    <row r="125" spans="1:23" x14ac:dyDescent="0.2">
      <c r="A125" s="41">
        <v>2010</v>
      </c>
      <c r="B125" s="42">
        <v>942</v>
      </c>
      <c r="C125" s="43" t="s">
        <v>1768</v>
      </c>
      <c r="D125" s="41" t="s">
        <v>23</v>
      </c>
      <c r="E125" s="43" t="s">
        <v>24</v>
      </c>
      <c r="F125" s="41" t="s">
        <v>25</v>
      </c>
      <c r="G125" s="43" t="s">
        <v>87</v>
      </c>
      <c r="H125" s="43" t="s">
        <v>31</v>
      </c>
      <c r="I125" s="44">
        <v>1217</v>
      </c>
      <c r="J125" s="45">
        <v>9813</v>
      </c>
      <c r="K125" s="45">
        <v>1064</v>
      </c>
      <c r="L125" s="46">
        <v>567</v>
      </c>
      <c r="M125" s="47">
        <v>4755</v>
      </c>
      <c r="N125" s="47">
        <v>89</v>
      </c>
      <c r="O125" s="48">
        <v>32</v>
      </c>
      <c r="P125" s="49">
        <v>84</v>
      </c>
      <c r="Q125" s="49">
        <v>40</v>
      </c>
      <c r="R125" s="50" t="s">
        <v>37</v>
      </c>
      <c r="S125" s="51" t="s">
        <v>37</v>
      </c>
      <c r="T125" s="51" t="s">
        <v>37</v>
      </c>
      <c r="U125" s="44">
        <v>1816</v>
      </c>
      <c r="V125" s="45">
        <v>14652</v>
      </c>
      <c r="W125" s="45">
        <v>1193</v>
      </c>
    </row>
    <row r="126" spans="1:23" x14ac:dyDescent="0.2">
      <c r="A126" s="41">
        <v>2010</v>
      </c>
      <c r="B126" s="42">
        <v>942</v>
      </c>
      <c r="C126" s="43" t="s">
        <v>1768</v>
      </c>
      <c r="D126" s="41" t="s">
        <v>23</v>
      </c>
      <c r="E126" s="43" t="s">
        <v>24</v>
      </c>
      <c r="F126" s="41" t="s">
        <v>25</v>
      </c>
      <c r="G126" s="43" t="s">
        <v>175</v>
      </c>
      <c r="H126" s="43" t="s">
        <v>31</v>
      </c>
      <c r="I126" s="44">
        <v>2981</v>
      </c>
      <c r="J126" s="45">
        <v>27930</v>
      </c>
      <c r="K126" s="45">
        <v>2368</v>
      </c>
      <c r="L126" s="46">
        <v>1387</v>
      </c>
      <c r="M126" s="47">
        <v>13532</v>
      </c>
      <c r="N126" s="47">
        <v>197</v>
      </c>
      <c r="O126" s="48">
        <v>1660</v>
      </c>
      <c r="P126" s="49">
        <v>23466</v>
      </c>
      <c r="Q126" s="49">
        <v>88</v>
      </c>
      <c r="R126" s="50" t="s">
        <v>37</v>
      </c>
      <c r="S126" s="51" t="s">
        <v>37</v>
      </c>
      <c r="T126" s="51" t="s">
        <v>37</v>
      </c>
      <c r="U126" s="44">
        <v>6028</v>
      </c>
      <c r="V126" s="45">
        <v>64928</v>
      </c>
      <c r="W126" s="45">
        <v>2653</v>
      </c>
    </row>
    <row r="127" spans="1:23" x14ac:dyDescent="0.2">
      <c r="A127" s="41">
        <v>2010</v>
      </c>
      <c r="B127" s="42">
        <v>944</v>
      </c>
      <c r="C127" s="43" t="s">
        <v>1769</v>
      </c>
      <c r="D127" s="41" t="s">
        <v>23</v>
      </c>
      <c r="E127" s="43" t="s">
        <v>24</v>
      </c>
      <c r="F127" s="41" t="s">
        <v>25</v>
      </c>
      <c r="G127" s="43" t="s">
        <v>54</v>
      </c>
      <c r="H127" s="43" t="s">
        <v>27</v>
      </c>
      <c r="I127" s="44">
        <v>57858</v>
      </c>
      <c r="J127" s="45">
        <v>663493</v>
      </c>
      <c r="K127" s="45">
        <v>34679</v>
      </c>
      <c r="L127" s="46">
        <v>27456</v>
      </c>
      <c r="M127" s="47">
        <v>286376</v>
      </c>
      <c r="N127" s="47">
        <v>6383</v>
      </c>
      <c r="O127" s="48">
        <v>7392</v>
      </c>
      <c r="P127" s="49">
        <v>90379</v>
      </c>
      <c r="Q127" s="49">
        <v>11</v>
      </c>
      <c r="R127" s="50">
        <v>0</v>
      </c>
      <c r="S127" s="51">
        <v>0</v>
      </c>
      <c r="T127" s="51">
        <v>0</v>
      </c>
      <c r="U127" s="44">
        <v>92706</v>
      </c>
      <c r="V127" s="45">
        <v>1040248</v>
      </c>
      <c r="W127" s="45">
        <v>41073</v>
      </c>
    </row>
    <row r="128" spans="1:23" x14ac:dyDescent="0.2">
      <c r="A128" s="41">
        <v>2010</v>
      </c>
      <c r="B128" s="42">
        <v>947</v>
      </c>
      <c r="C128" s="43" t="s">
        <v>120</v>
      </c>
      <c r="D128" s="41" t="s">
        <v>23</v>
      </c>
      <c r="E128" s="43" t="s">
        <v>24</v>
      </c>
      <c r="F128" s="41" t="s">
        <v>25</v>
      </c>
      <c r="G128" s="43" t="s">
        <v>98</v>
      </c>
      <c r="H128" s="43" t="s">
        <v>27</v>
      </c>
      <c r="I128" s="44">
        <v>15926</v>
      </c>
      <c r="J128" s="45">
        <v>174951</v>
      </c>
      <c r="K128" s="45">
        <v>10842</v>
      </c>
      <c r="L128" s="46">
        <v>14616</v>
      </c>
      <c r="M128" s="47">
        <v>148036</v>
      </c>
      <c r="N128" s="47">
        <v>2271</v>
      </c>
      <c r="O128" s="48">
        <v>17288</v>
      </c>
      <c r="P128" s="49">
        <v>286545</v>
      </c>
      <c r="Q128" s="49">
        <v>11</v>
      </c>
      <c r="R128" s="50">
        <v>0</v>
      </c>
      <c r="S128" s="51">
        <v>0</v>
      </c>
      <c r="T128" s="51">
        <v>0</v>
      </c>
      <c r="U128" s="44">
        <v>47830</v>
      </c>
      <c r="V128" s="45">
        <v>609532</v>
      </c>
      <c r="W128" s="45">
        <v>13124</v>
      </c>
    </row>
    <row r="129" spans="1:23" x14ac:dyDescent="0.2">
      <c r="A129" s="41">
        <v>2010</v>
      </c>
      <c r="B129" s="42">
        <v>963</v>
      </c>
      <c r="C129" s="43" t="s">
        <v>121</v>
      </c>
      <c r="D129" s="41" t="s">
        <v>23</v>
      </c>
      <c r="E129" s="43" t="s">
        <v>24</v>
      </c>
      <c r="F129" s="41" t="s">
        <v>25</v>
      </c>
      <c r="G129" s="43" t="s">
        <v>122</v>
      </c>
      <c r="H129" s="43" t="s">
        <v>51</v>
      </c>
      <c r="I129" s="44">
        <v>761498</v>
      </c>
      <c r="J129" s="45">
        <v>4623795</v>
      </c>
      <c r="K129" s="45">
        <v>475594</v>
      </c>
      <c r="L129" s="46">
        <v>282327.7</v>
      </c>
      <c r="M129" s="47">
        <v>1870936</v>
      </c>
      <c r="N129" s="47">
        <v>58403</v>
      </c>
      <c r="O129" s="48">
        <v>16597.8</v>
      </c>
      <c r="P129" s="49">
        <v>150162</v>
      </c>
      <c r="Q129" s="49">
        <v>778</v>
      </c>
      <c r="R129" s="50" t="s">
        <v>37</v>
      </c>
      <c r="S129" s="51" t="s">
        <v>37</v>
      </c>
      <c r="T129" s="51" t="s">
        <v>37</v>
      </c>
      <c r="U129" s="44">
        <v>1060423.5</v>
      </c>
      <c r="V129" s="45">
        <v>6644893</v>
      </c>
      <c r="W129" s="45">
        <v>534775</v>
      </c>
    </row>
    <row r="130" spans="1:23" x14ac:dyDescent="0.2">
      <c r="A130" s="41">
        <v>2010</v>
      </c>
      <c r="B130" s="42">
        <v>963</v>
      </c>
      <c r="C130" s="43" t="s">
        <v>121</v>
      </c>
      <c r="D130" s="41" t="s">
        <v>112</v>
      </c>
      <c r="E130" s="43" t="s">
        <v>113</v>
      </c>
      <c r="F130" s="41" t="s">
        <v>25</v>
      </c>
      <c r="G130" s="43" t="s">
        <v>122</v>
      </c>
      <c r="H130" s="43" t="s">
        <v>51</v>
      </c>
      <c r="I130" s="44">
        <v>3460.2</v>
      </c>
      <c r="J130" s="45">
        <v>67680</v>
      </c>
      <c r="K130" s="45">
        <v>6119</v>
      </c>
      <c r="L130" s="46">
        <v>78185.899999999994</v>
      </c>
      <c r="M130" s="47">
        <v>2625469</v>
      </c>
      <c r="N130" s="47">
        <v>6334</v>
      </c>
      <c r="O130" s="48">
        <v>19689.599999999999</v>
      </c>
      <c r="P130" s="49">
        <v>846653</v>
      </c>
      <c r="Q130" s="49">
        <v>172</v>
      </c>
      <c r="R130" s="50" t="s">
        <v>37</v>
      </c>
      <c r="S130" s="51" t="s">
        <v>37</v>
      </c>
      <c r="T130" s="51" t="s">
        <v>37</v>
      </c>
      <c r="U130" s="44">
        <v>101335.7</v>
      </c>
      <c r="V130" s="45">
        <v>3539802</v>
      </c>
      <c r="W130" s="45">
        <v>12625</v>
      </c>
    </row>
    <row r="131" spans="1:23" x14ac:dyDescent="0.2">
      <c r="A131" s="41">
        <v>2010</v>
      </c>
      <c r="B131" s="42">
        <v>965</v>
      </c>
      <c r="C131" s="43" t="s">
        <v>1770</v>
      </c>
      <c r="D131" s="41" t="s">
        <v>23</v>
      </c>
      <c r="E131" s="43" t="s">
        <v>24</v>
      </c>
      <c r="F131" s="41" t="s">
        <v>25</v>
      </c>
      <c r="G131" s="43" t="s">
        <v>87</v>
      </c>
      <c r="H131" s="43" t="s">
        <v>27</v>
      </c>
      <c r="I131" s="44">
        <v>2699</v>
      </c>
      <c r="J131" s="45">
        <v>42459</v>
      </c>
      <c r="K131" s="45">
        <v>3822</v>
      </c>
      <c r="L131" s="46">
        <v>3097</v>
      </c>
      <c r="M131" s="47">
        <v>53753</v>
      </c>
      <c r="N131" s="47">
        <v>809</v>
      </c>
      <c r="O131" s="48">
        <v>450</v>
      </c>
      <c r="P131" s="49">
        <v>11129</v>
      </c>
      <c r="Q131" s="49">
        <v>1</v>
      </c>
      <c r="R131" s="50" t="s">
        <v>37</v>
      </c>
      <c r="S131" s="51" t="s">
        <v>37</v>
      </c>
      <c r="T131" s="51" t="s">
        <v>37</v>
      </c>
      <c r="U131" s="44">
        <v>6246</v>
      </c>
      <c r="V131" s="45">
        <v>107341</v>
      </c>
      <c r="W131" s="45">
        <v>4632</v>
      </c>
    </row>
    <row r="132" spans="1:23" x14ac:dyDescent="0.2">
      <c r="A132" s="41">
        <v>2010</v>
      </c>
      <c r="B132" s="42">
        <v>970</v>
      </c>
      <c r="C132" s="43" t="s">
        <v>1771</v>
      </c>
      <c r="D132" s="41" t="s">
        <v>39</v>
      </c>
      <c r="E132" s="43" t="s">
        <v>40</v>
      </c>
      <c r="F132" s="41" t="s">
        <v>25</v>
      </c>
      <c r="G132" s="43" t="s">
        <v>124</v>
      </c>
      <c r="H132" s="43" t="s">
        <v>41</v>
      </c>
      <c r="I132" s="44">
        <v>0</v>
      </c>
      <c r="J132" s="45">
        <v>0</v>
      </c>
      <c r="K132" s="45">
        <v>0</v>
      </c>
      <c r="L132" s="46">
        <v>179812</v>
      </c>
      <c r="M132" s="47">
        <v>2551950</v>
      </c>
      <c r="N132" s="47">
        <v>1206</v>
      </c>
      <c r="O132" s="48">
        <v>168152</v>
      </c>
      <c r="P132" s="49">
        <v>3564273</v>
      </c>
      <c r="Q132" s="49">
        <v>108</v>
      </c>
      <c r="R132" s="50">
        <v>0</v>
      </c>
      <c r="S132" s="51">
        <v>0</v>
      </c>
      <c r="T132" s="51">
        <v>0</v>
      </c>
      <c r="U132" s="44">
        <v>347964</v>
      </c>
      <c r="V132" s="45">
        <v>6116223</v>
      </c>
      <c r="W132" s="45">
        <v>1314</v>
      </c>
    </row>
    <row r="133" spans="1:23" x14ac:dyDescent="0.2">
      <c r="A133" s="41">
        <v>2010</v>
      </c>
      <c r="B133" s="42">
        <v>989</v>
      </c>
      <c r="C133" s="43" t="s">
        <v>1772</v>
      </c>
      <c r="D133" s="41" t="s">
        <v>23</v>
      </c>
      <c r="E133" s="43" t="s">
        <v>24</v>
      </c>
      <c r="F133" s="41" t="s">
        <v>25</v>
      </c>
      <c r="G133" s="43" t="s">
        <v>76</v>
      </c>
      <c r="H133" s="43" t="s">
        <v>27</v>
      </c>
      <c r="I133" s="44">
        <v>505</v>
      </c>
      <c r="J133" s="45">
        <v>5020</v>
      </c>
      <c r="K133" s="45">
        <v>370</v>
      </c>
      <c r="L133" s="46">
        <v>123</v>
      </c>
      <c r="M133" s="47">
        <v>1221</v>
      </c>
      <c r="N133" s="47">
        <v>86</v>
      </c>
      <c r="O133" s="48">
        <v>55</v>
      </c>
      <c r="P133" s="49">
        <v>543</v>
      </c>
      <c r="Q133" s="49">
        <v>9</v>
      </c>
      <c r="R133" s="50" t="s">
        <v>37</v>
      </c>
      <c r="S133" s="51" t="s">
        <v>37</v>
      </c>
      <c r="T133" s="51" t="s">
        <v>37</v>
      </c>
      <c r="U133" s="44">
        <v>683</v>
      </c>
      <c r="V133" s="45">
        <v>6784</v>
      </c>
      <c r="W133" s="45">
        <v>465</v>
      </c>
    </row>
    <row r="134" spans="1:23" x14ac:dyDescent="0.2">
      <c r="A134" s="41">
        <v>2010</v>
      </c>
      <c r="B134" s="42">
        <v>993</v>
      </c>
      <c r="C134" s="43" t="s">
        <v>1773</v>
      </c>
      <c r="D134" s="41" t="s">
        <v>23</v>
      </c>
      <c r="E134" s="43" t="s">
        <v>24</v>
      </c>
      <c r="F134" s="41" t="s">
        <v>25</v>
      </c>
      <c r="G134" s="43" t="s">
        <v>241</v>
      </c>
      <c r="H134" s="43" t="s">
        <v>27</v>
      </c>
      <c r="I134" s="44">
        <v>2059</v>
      </c>
      <c r="J134" s="45">
        <v>27500</v>
      </c>
      <c r="K134" s="45">
        <v>2015</v>
      </c>
      <c r="L134" s="46">
        <v>2101</v>
      </c>
      <c r="M134" s="47">
        <v>25700</v>
      </c>
      <c r="N134" s="47">
        <v>870</v>
      </c>
      <c r="O134" s="48">
        <v>413</v>
      </c>
      <c r="P134" s="49">
        <v>5300</v>
      </c>
      <c r="Q134" s="49">
        <v>3</v>
      </c>
      <c r="R134" s="50" t="s">
        <v>37</v>
      </c>
      <c r="S134" s="51" t="s">
        <v>37</v>
      </c>
      <c r="T134" s="51" t="s">
        <v>37</v>
      </c>
      <c r="U134" s="44">
        <v>4573</v>
      </c>
      <c r="V134" s="45">
        <v>58500</v>
      </c>
      <c r="W134" s="45">
        <v>2888</v>
      </c>
    </row>
    <row r="135" spans="1:23" x14ac:dyDescent="0.2">
      <c r="A135" s="41">
        <v>2010</v>
      </c>
      <c r="B135" s="42">
        <v>994</v>
      </c>
      <c r="C135" s="43" t="s">
        <v>1774</v>
      </c>
      <c r="D135" s="41" t="s">
        <v>23</v>
      </c>
      <c r="E135" s="43" t="s">
        <v>24</v>
      </c>
      <c r="F135" s="41" t="s">
        <v>25</v>
      </c>
      <c r="G135" s="43" t="s">
        <v>72</v>
      </c>
      <c r="H135" s="43" t="s">
        <v>27</v>
      </c>
      <c r="I135" s="44">
        <v>3921</v>
      </c>
      <c r="J135" s="45">
        <v>66786</v>
      </c>
      <c r="K135" s="45">
        <v>6104</v>
      </c>
      <c r="L135" s="46">
        <v>2125</v>
      </c>
      <c r="M135" s="47">
        <v>27262</v>
      </c>
      <c r="N135" s="47">
        <v>887</v>
      </c>
      <c r="O135" s="48">
        <v>19067.3</v>
      </c>
      <c r="P135" s="49">
        <v>310853</v>
      </c>
      <c r="Q135" s="49">
        <v>114</v>
      </c>
      <c r="R135" s="50" t="s">
        <v>37</v>
      </c>
      <c r="S135" s="51" t="s">
        <v>37</v>
      </c>
      <c r="T135" s="51" t="s">
        <v>37</v>
      </c>
      <c r="U135" s="44">
        <v>25113.3</v>
      </c>
      <c r="V135" s="45">
        <v>404901</v>
      </c>
      <c r="W135" s="45">
        <v>7105</v>
      </c>
    </row>
    <row r="136" spans="1:23" x14ac:dyDescent="0.2">
      <c r="A136" s="41">
        <v>2010</v>
      </c>
      <c r="B136" s="42">
        <v>995</v>
      </c>
      <c r="C136" s="43" t="s">
        <v>1774</v>
      </c>
      <c r="D136" s="41" t="s">
        <v>23</v>
      </c>
      <c r="E136" s="43" t="s">
        <v>24</v>
      </c>
      <c r="F136" s="41" t="s">
        <v>25</v>
      </c>
      <c r="G136" s="43" t="s">
        <v>87</v>
      </c>
      <c r="H136" s="43" t="s">
        <v>27</v>
      </c>
      <c r="I136" s="44">
        <v>235</v>
      </c>
      <c r="J136" s="45">
        <v>2000</v>
      </c>
      <c r="K136" s="45">
        <v>186</v>
      </c>
      <c r="L136" s="46" t="s">
        <v>37</v>
      </c>
      <c r="M136" s="47" t="s">
        <v>37</v>
      </c>
      <c r="N136" s="47" t="s">
        <v>37</v>
      </c>
      <c r="O136" s="48" t="s">
        <v>37</v>
      </c>
      <c r="P136" s="49" t="s">
        <v>37</v>
      </c>
      <c r="Q136" s="49" t="s">
        <v>37</v>
      </c>
      <c r="R136" s="50" t="s">
        <v>37</v>
      </c>
      <c r="S136" s="51" t="s">
        <v>37</v>
      </c>
      <c r="T136" s="51" t="s">
        <v>37</v>
      </c>
      <c r="U136" s="44">
        <v>235</v>
      </c>
      <c r="V136" s="45">
        <v>2000</v>
      </c>
      <c r="W136" s="45">
        <v>186</v>
      </c>
    </row>
    <row r="137" spans="1:23" x14ac:dyDescent="0.2">
      <c r="A137" s="41">
        <v>2010</v>
      </c>
      <c r="B137" s="42">
        <v>998</v>
      </c>
      <c r="C137" s="43" t="s">
        <v>1775</v>
      </c>
      <c r="D137" s="41" t="s">
        <v>23</v>
      </c>
      <c r="E137" s="43" t="s">
        <v>24</v>
      </c>
      <c r="F137" s="41" t="s">
        <v>25</v>
      </c>
      <c r="G137" s="43" t="s">
        <v>76</v>
      </c>
      <c r="H137" s="43" t="s">
        <v>27</v>
      </c>
      <c r="I137" s="44">
        <v>4541</v>
      </c>
      <c r="J137" s="45">
        <v>41173</v>
      </c>
      <c r="K137" s="45">
        <v>3873</v>
      </c>
      <c r="L137" s="46">
        <v>2677</v>
      </c>
      <c r="M137" s="47">
        <v>27408</v>
      </c>
      <c r="N137" s="47">
        <v>444</v>
      </c>
      <c r="O137" s="48" t="s">
        <v>37</v>
      </c>
      <c r="P137" s="49" t="s">
        <v>37</v>
      </c>
      <c r="Q137" s="49" t="s">
        <v>37</v>
      </c>
      <c r="R137" s="50" t="s">
        <v>37</v>
      </c>
      <c r="S137" s="51" t="s">
        <v>37</v>
      </c>
      <c r="T137" s="51" t="s">
        <v>37</v>
      </c>
      <c r="U137" s="44">
        <v>7218</v>
      </c>
      <c r="V137" s="45">
        <v>68581</v>
      </c>
      <c r="W137" s="45">
        <v>4317</v>
      </c>
    </row>
    <row r="138" spans="1:23" x14ac:dyDescent="0.2">
      <c r="A138" s="41">
        <v>2010</v>
      </c>
      <c r="B138" s="42">
        <v>1000</v>
      </c>
      <c r="C138" s="43" t="s">
        <v>1775</v>
      </c>
      <c r="D138" s="41" t="s">
        <v>23</v>
      </c>
      <c r="E138" s="43" t="s">
        <v>24</v>
      </c>
      <c r="F138" s="41" t="s">
        <v>25</v>
      </c>
      <c r="G138" s="43" t="s">
        <v>117</v>
      </c>
      <c r="H138" s="43" t="s">
        <v>27</v>
      </c>
      <c r="I138" s="44">
        <v>867</v>
      </c>
      <c r="J138" s="45">
        <v>10343</v>
      </c>
      <c r="K138" s="45">
        <v>838</v>
      </c>
      <c r="L138" s="46">
        <v>323</v>
      </c>
      <c r="M138" s="47">
        <v>5042</v>
      </c>
      <c r="N138" s="47">
        <v>131</v>
      </c>
      <c r="O138" s="48" t="s">
        <v>37</v>
      </c>
      <c r="P138" s="49" t="s">
        <v>37</v>
      </c>
      <c r="Q138" s="49" t="s">
        <v>37</v>
      </c>
      <c r="R138" s="50" t="s">
        <v>37</v>
      </c>
      <c r="S138" s="51" t="s">
        <v>37</v>
      </c>
      <c r="T138" s="51" t="s">
        <v>37</v>
      </c>
      <c r="U138" s="44">
        <v>1190</v>
      </c>
      <c r="V138" s="45">
        <v>15385</v>
      </c>
      <c r="W138" s="45">
        <v>969</v>
      </c>
    </row>
    <row r="139" spans="1:23" x14ac:dyDescent="0.2">
      <c r="A139" s="41">
        <v>2010</v>
      </c>
      <c r="B139" s="42">
        <v>1002</v>
      </c>
      <c r="C139" s="43" t="s">
        <v>1776</v>
      </c>
      <c r="D139" s="41" t="s">
        <v>23</v>
      </c>
      <c r="E139" s="43" t="s">
        <v>24</v>
      </c>
      <c r="F139" s="41" t="s">
        <v>25</v>
      </c>
      <c r="G139" s="43" t="s">
        <v>87</v>
      </c>
      <c r="H139" s="43" t="s">
        <v>27</v>
      </c>
      <c r="I139" s="44">
        <v>435</v>
      </c>
      <c r="J139" s="45">
        <v>5000</v>
      </c>
      <c r="K139" s="45">
        <v>443</v>
      </c>
      <c r="L139" s="46">
        <v>67</v>
      </c>
      <c r="M139" s="47">
        <v>800</v>
      </c>
      <c r="N139" s="47">
        <v>63</v>
      </c>
      <c r="O139" s="48">
        <v>210</v>
      </c>
      <c r="P139" s="49">
        <v>2400</v>
      </c>
      <c r="Q139" s="49">
        <v>15</v>
      </c>
      <c r="R139" s="50" t="s">
        <v>37</v>
      </c>
      <c r="S139" s="51" t="s">
        <v>37</v>
      </c>
      <c r="T139" s="51" t="s">
        <v>37</v>
      </c>
      <c r="U139" s="44">
        <v>712</v>
      </c>
      <c r="V139" s="45">
        <v>8200</v>
      </c>
      <c r="W139" s="45">
        <v>521</v>
      </c>
    </row>
    <row r="140" spans="1:23" x14ac:dyDescent="0.2">
      <c r="A140" s="41">
        <v>2010</v>
      </c>
      <c r="B140" s="42">
        <v>1004</v>
      </c>
      <c r="C140" s="43" t="s">
        <v>1777</v>
      </c>
      <c r="D140" s="41" t="s">
        <v>23</v>
      </c>
      <c r="E140" s="43" t="s">
        <v>24</v>
      </c>
      <c r="F140" s="41" t="s">
        <v>25</v>
      </c>
      <c r="G140" s="43" t="s">
        <v>173</v>
      </c>
      <c r="H140" s="43" t="s">
        <v>27</v>
      </c>
      <c r="I140" s="44">
        <v>287</v>
      </c>
      <c r="J140" s="45">
        <v>2882</v>
      </c>
      <c r="K140" s="45">
        <v>268</v>
      </c>
      <c r="L140" s="46">
        <v>31</v>
      </c>
      <c r="M140" s="47">
        <v>278</v>
      </c>
      <c r="N140" s="47">
        <v>24</v>
      </c>
      <c r="O140" s="48">
        <v>160</v>
      </c>
      <c r="P140" s="49">
        <v>1091</v>
      </c>
      <c r="Q140" s="49">
        <v>5</v>
      </c>
      <c r="R140" s="50" t="s">
        <v>37</v>
      </c>
      <c r="S140" s="51" t="s">
        <v>37</v>
      </c>
      <c r="T140" s="51" t="s">
        <v>37</v>
      </c>
      <c r="U140" s="44">
        <v>478</v>
      </c>
      <c r="V140" s="45">
        <v>4251</v>
      </c>
      <c r="W140" s="45">
        <v>297</v>
      </c>
    </row>
    <row r="141" spans="1:23" x14ac:dyDescent="0.2">
      <c r="A141" s="41">
        <v>2010</v>
      </c>
      <c r="B141" s="42">
        <v>1009</v>
      </c>
      <c r="C141" s="43" t="s">
        <v>1778</v>
      </c>
      <c r="D141" s="41" t="s">
        <v>23</v>
      </c>
      <c r="E141" s="43" t="s">
        <v>24</v>
      </c>
      <c r="F141" s="41" t="s">
        <v>25</v>
      </c>
      <c r="G141" s="43" t="s">
        <v>46</v>
      </c>
      <c r="H141" s="43" t="s">
        <v>27</v>
      </c>
      <c r="I141" s="44">
        <v>9628.6</v>
      </c>
      <c r="J141" s="45">
        <v>81136</v>
      </c>
      <c r="K141" s="45">
        <v>10576</v>
      </c>
      <c r="L141" s="46">
        <v>13365.5</v>
      </c>
      <c r="M141" s="47">
        <v>136445</v>
      </c>
      <c r="N141" s="47">
        <v>1855</v>
      </c>
      <c r="O141" s="48">
        <v>7466.3</v>
      </c>
      <c r="P141" s="49">
        <v>119919</v>
      </c>
      <c r="Q141" s="49">
        <v>1</v>
      </c>
      <c r="R141" s="50">
        <v>0</v>
      </c>
      <c r="S141" s="51">
        <v>0</v>
      </c>
      <c r="T141" s="51">
        <v>0</v>
      </c>
      <c r="U141" s="44">
        <v>30460.400000000001</v>
      </c>
      <c r="V141" s="45">
        <v>337500</v>
      </c>
      <c r="W141" s="45">
        <v>12432</v>
      </c>
    </row>
    <row r="142" spans="1:23" x14ac:dyDescent="0.2">
      <c r="A142" s="41">
        <v>2010</v>
      </c>
      <c r="B142" s="42">
        <v>1015</v>
      </c>
      <c r="C142" s="43" t="s">
        <v>127</v>
      </c>
      <c r="D142" s="41" t="s">
        <v>23</v>
      </c>
      <c r="E142" s="43" t="s">
        <v>24</v>
      </c>
      <c r="F142" s="41" t="s">
        <v>25</v>
      </c>
      <c r="G142" s="43" t="s">
        <v>92</v>
      </c>
      <c r="H142" s="43" t="s">
        <v>27</v>
      </c>
      <c r="I142" s="44">
        <v>415718</v>
      </c>
      <c r="J142" s="45">
        <v>4252796</v>
      </c>
      <c r="K142" s="45">
        <v>369901</v>
      </c>
      <c r="L142" s="46">
        <v>512681</v>
      </c>
      <c r="M142" s="47">
        <v>5707609</v>
      </c>
      <c r="N142" s="47">
        <v>45148</v>
      </c>
      <c r="O142" s="48">
        <v>126038</v>
      </c>
      <c r="P142" s="49">
        <v>2037889</v>
      </c>
      <c r="Q142" s="49">
        <v>79</v>
      </c>
      <c r="R142" s="50" t="s">
        <v>37</v>
      </c>
      <c r="S142" s="51" t="s">
        <v>37</v>
      </c>
      <c r="T142" s="51" t="s">
        <v>37</v>
      </c>
      <c r="U142" s="44">
        <v>1054437</v>
      </c>
      <c r="V142" s="45">
        <v>11998294</v>
      </c>
      <c r="W142" s="45">
        <v>415128</v>
      </c>
    </row>
    <row r="143" spans="1:23" x14ac:dyDescent="0.2">
      <c r="A143" s="41">
        <v>2010</v>
      </c>
      <c r="B143" s="42">
        <v>1024</v>
      </c>
      <c r="C143" s="43" t="s">
        <v>1779</v>
      </c>
      <c r="D143" s="41" t="s">
        <v>23</v>
      </c>
      <c r="E143" s="43" t="s">
        <v>24</v>
      </c>
      <c r="F143" s="41" t="s">
        <v>25</v>
      </c>
      <c r="G143" s="43" t="s">
        <v>175</v>
      </c>
      <c r="H143" s="43" t="s">
        <v>27</v>
      </c>
      <c r="I143" s="44">
        <v>937</v>
      </c>
      <c r="J143" s="45">
        <v>12391</v>
      </c>
      <c r="K143" s="45">
        <v>1218</v>
      </c>
      <c r="L143" s="46">
        <v>382</v>
      </c>
      <c r="M143" s="47">
        <v>5125</v>
      </c>
      <c r="N143" s="47">
        <v>302</v>
      </c>
      <c r="O143" s="48">
        <v>1898</v>
      </c>
      <c r="P143" s="49">
        <v>48154</v>
      </c>
      <c r="Q143" s="49">
        <v>44</v>
      </c>
      <c r="R143" s="50" t="s">
        <v>37</v>
      </c>
      <c r="S143" s="51" t="s">
        <v>37</v>
      </c>
      <c r="T143" s="51" t="s">
        <v>37</v>
      </c>
      <c r="U143" s="44">
        <v>3217</v>
      </c>
      <c r="V143" s="45">
        <v>65670</v>
      </c>
      <c r="W143" s="45">
        <v>1564</v>
      </c>
    </row>
    <row r="144" spans="1:23" x14ac:dyDescent="0.2">
      <c r="A144" s="41">
        <v>2010</v>
      </c>
      <c r="B144" s="42">
        <v>1028</v>
      </c>
      <c r="C144" s="43" t="s">
        <v>1780</v>
      </c>
      <c r="D144" s="41" t="s">
        <v>23</v>
      </c>
      <c r="E144" s="43" t="s">
        <v>24</v>
      </c>
      <c r="F144" s="41" t="s">
        <v>25</v>
      </c>
      <c r="G144" s="43" t="s">
        <v>72</v>
      </c>
      <c r="H144" s="43" t="s">
        <v>27</v>
      </c>
      <c r="I144" s="44">
        <v>716</v>
      </c>
      <c r="J144" s="45">
        <v>8965</v>
      </c>
      <c r="K144" s="45">
        <v>943</v>
      </c>
      <c r="L144" s="46">
        <v>435</v>
      </c>
      <c r="M144" s="47">
        <v>4461</v>
      </c>
      <c r="N144" s="47">
        <v>111</v>
      </c>
      <c r="O144" s="48">
        <v>1168</v>
      </c>
      <c r="P144" s="49">
        <v>16902</v>
      </c>
      <c r="Q144" s="49">
        <v>20</v>
      </c>
      <c r="R144" s="50">
        <v>0</v>
      </c>
      <c r="S144" s="51">
        <v>0</v>
      </c>
      <c r="T144" s="51">
        <v>0</v>
      </c>
      <c r="U144" s="44">
        <v>2319</v>
      </c>
      <c r="V144" s="45">
        <v>30328</v>
      </c>
      <c r="W144" s="45">
        <v>1074</v>
      </c>
    </row>
    <row r="145" spans="1:23" x14ac:dyDescent="0.2">
      <c r="A145" s="41">
        <v>2010</v>
      </c>
      <c r="B145" s="42">
        <v>1033</v>
      </c>
      <c r="C145" s="43" t="s">
        <v>1781</v>
      </c>
      <c r="D145" s="41" t="s">
        <v>23</v>
      </c>
      <c r="E145" s="43" t="s">
        <v>24</v>
      </c>
      <c r="F145" s="41" t="s">
        <v>25</v>
      </c>
      <c r="G145" s="43" t="s">
        <v>76</v>
      </c>
      <c r="H145" s="43" t="s">
        <v>27</v>
      </c>
      <c r="I145" s="44">
        <v>175</v>
      </c>
      <c r="J145" s="45">
        <v>2239</v>
      </c>
      <c r="K145" s="45">
        <v>193</v>
      </c>
      <c r="L145" s="46">
        <v>102</v>
      </c>
      <c r="M145" s="47">
        <v>963</v>
      </c>
      <c r="N145" s="47">
        <v>39</v>
      </c>
      <c r="O145" s="48" t="s">
        <v>37</v>
      </c>
      <c r="P145" s="49" t="s">
        <v>37</v>
      </c>
      <c r="Q145" s="49" t="s">
        <v>37</v>
      </c>
      <c r="R145" s="50" t="s">
        <v>37</v>
      </c>
      <c r="S145" s="51" t="s">
        <v>37</v>
      </c>
      <c r="T145" s="51" t="s">
        <v>37</v>
      </c>
      <c r="U145" s="44">
        <v>277</v>
      </c>
      <c r="V145" s="45">
        <v>3202</v>
      </c>
      <c r="W145" s="45">
        <v>232</v>
      </c>
    </row>
    <row r="146" spans="1:23" x14ac:dyDescent="0.2">
      <c r="A146" s="41">
        <v>2010</v>
      </c>
      <c r="B146" s="42">
        <v>1036</v>
      </c>
      <c r="C146" s="43" t="s">
        <v>1782</v>
      </c>
      <c r="D146" s="41" t="s">
        <v>23</v>
      </c>
      <c r="E146" s="43" t="s">
        <v>24</v>
      </c>
      <c r="F146" s="41" t="s">
        <v>25</v>
      </c>
      <c r="G146" s="43" t="s">
        <v>67</v>
      </c>
      <c r="H146" s="43" t="s">
        <v>27</v>
      </c>
      <c r="I146" s="44">
        <v>6592.9</v>
      </c>
      <c r="J146" s="45">
        <v>50171</v>
      </c>
      <c r="K146" s="45">
        <v>4075</v>
      </c>
      <c r="L146" s="46">
        <v>3239.5</v>
      </c>
      <c r="M146" s="47">
        <v>25570</v>
      </c>
      <c r="N146" s="47">
        <v>535</v>
      </c>
      <c r="O146" s="48">
        <v>2437.6999999999998</v>
      </c>
      <c r="P146" s="49">
        <v>25810</v>
      </c>
      <c r="Q146" s="49">
        <v>1</v>
      </c>
      <c r="R146" s="50" t="s">
        <v>37</v>
      </c>
      <c r="S146" s="51" t="s">
        <v>37</v>
      </c>
      <c r="T146" s="51" t="s">
        <v>37</v>
      </c>
      <c r="U146" s="44">
        <v>12270.1</v>
      </c>
      <c r="V146" s="45">
        <v>101551</v>
      </c>
      <c r="W146" s="45">
        <v>4611</v>
      </c>
    </row>
    <row r="147" spans="1:23" x14ac:dyDescent="0.2">
      <c r="A147" s="41">
        <v>2010</v>
      </c>
      <c r="B147" s="42">
        <v>1046</v>
      </c>
      <c r="C147" s="43" t="s">
        <v>1783</v>
      </c>
      <c r="D147" s="41" t="s">
        <v>23</v>
      </c>
      <c r="E147" s="43" t="s">
        <v>24</v>
      </c>
      <c r="F147" s="41" t="s">
        <v>25</v>
      </c>
      <c r="G147" s="43" t="s">
        <v>258</v>
      </c>
      <c r="H147" s="43" t="s">
        <v>27</v>
      </c>
      <c r="I147" s="44">
        <v>2631</v>
      </c>
      <c r="J147" s="45">
        <v>18043</v>
      </c>
      <c r="K147" s="45">
        <v>2676</v>
      </c>
      <c r="L147" s="46">
        <v>3592</v>
      </c>
      <c r="M147" s="47">
        <v>26088</v>
      </c>
      <c r="N147" s="47">
        <v>462</v>
      </c>
      <c r="O147" s="48" t="s">
        <v>37</v>
      </c>
      <c r="P147" s="49" t="s">
        <v>37</v>
      </c>
      <c r="Q147" s="49" t="s">
        <v>37</v>
      </c>
      <c r="R147" s="50" t="s">
        <v>37</v>
      </c>
      <c r="S147" s="51" t="s">
        <v>37</v>
      </c>
      <c r="T147" s="51" t="s">
        <v>37</v>
      </c>
      <c r="U147" s="44">
        <v>6223</v>
      </c>
      <c r="V147" s="45">
        <v>44131</v>
      </c>
      <c r="W147" s="45">
        <v>3138</v>
      </c>
    </row>
    <row r="148" spans="1:23" x14ac:dyDescent="0.2">
      <c r="A148" s="41">
        <v>2010</v>
      </c>
      <c r="B148" s="42">
        <v>1050</v>
      </c>
      <c r="C148" s="43" t="s">
        <v>128</v>
      </c>
      <c r="D148" s="41" t="s">
        <v>23</v>
      </c>
      <c r="E148" s="43" t="s">
        <v>24</v>
      </c>
      <c r="F148" s="41" t="s">
        <v>25</v>
      </c>
      <c r="G148" s="43" t="s">
        <v>57</v>
      </c>
      <c r="H148" s="43" t="s">
        <v>27</v>
      </c>
      <c r="I148" s="44">
        <v>9899</v>
      </c>
      <c r="J148" s="45">
        <v>77828</v>
      </c>
      <c r="K148" s="45">
        <v>13598</v>
      </c>
      <c r="L148" s="46">
        <v>10796</v>
      </c>
      <c r="M148" s="47">
        <v>83184</v>
      </c>
      <c r="N148" s="47">
        <v>1642</v>
      </c>
      <c r="O148" s="48">
        <v>9405</v>
      </c>
      <c r="P148" s="49">
        <v>84604</v>
      </c>
      <c r="Q148" s="49">
        <v>36</v>
      </c>
      <c r="R148" s="50" t="s">
        <v>37</v>
      </c>
      <c r="S148" s="51" t="s">
        <v>37</v>
      </c>
      <c r="T148" s="51" t="s">
        <v>37</v>
      </c>
      <c r="U148" s="44">
        <v>30100</v>
      </c>
      <c r="V148" s="45">
        <v>245616</v>
      </c>
      <c r="W148" s="45">
        <v>15276</v>
      </c>
    </row>
    <row r="149" spans="1:23" x14ac:dyDescent="0.2">
      <c r="A149" s="41">
        <v>2010</v>
      </c>
      <c r="B149" s="42">
        <v>1062</v>
      </c>
      <c r="C149" s="43" t="s">
        <v>1784</v>
      </c>
      <c r="D149" s="41" t="s">
        <v>23</v>
      </c>
      <c r="E149" s="43" t="s">
        <v>24</v>
      </c>
      <c r="F149" s="41" t="s">
        <v>25</v>
      </c>
      <c r="G149" s="43" t="s">
        <v>33</v>
      </c>
      <c r="H149" s="43" t="s">
        <v>31</v>
      </c>
      <c r="I149" s="44">
        <v>15581.4</v>
      </c>
      <c r="J149" s="45">
        <v>125259</v>
      </c>
      <c r="K149" s="45">
        <v>12060</v>
      </c>
      <c r="L149" s="46">
        <v>5024</v>
      </c>
      <c r="M149" s="47">
        <v>48691</v>
      </c>
      <c r="N149" s="47">
        <v>593</v>
      </c>
      <c r="O149" s="48" t="s">
        <v>37</v>
      </c>
      <c r="P149" s="49" t="s">
        <v>37</v>
      </c>
      <c r="Q149" s="49" t="s">
        <v>37</v>
      </c>
      <c r="R149" s="50" t="s">
        <v>37</v>
      </c>
      <c r="S149" s="51" t="s">
        <v>37</v>
      </c>
      <c r="T149" s="51" t="s">
        <v>37</v>
      </c>
      <c r="U149" s="44">
        <v>20605.400000000001</v>
      </c>
      <c r="V149" s="45">
        <v>173950</v>
      </c>
      <c r="W149" s="45">
        <v>12653</v>
      </c>
    </row>
    <row r="150" spans="1:23" x14ac:dyDescent="0.2">
      <c r="A150" s="41">
        <v>2010</v>
      </c>
      <c r="B150" s="42">
        <v>1080</v>
      </c>
      <c r="C150" s="43" t="s">
        <v>1785</v>
      </c>
      <c r="D150" s="41" t="s">
        <v>23</v>
      </c>
      <c r="E150" s="43" t="s">
        <v>24</v>
      </c>
      <c r="F150" s="41" t="s">
        <v>25</v>
      </c>
      <c r="G150" s="43" t="s">
        <v>173</v>
      </c>
      <c r="H150" s="43" t="s">
        <v>27</v>
      </c>
      <c r="I150" s="44">
        <v>108</v>
      </c>
      <c r="J150" s="45">
        <v>1339</v>
      </c>
      <c r="K150" s="45">
        <v>87</v>
      </c>
      <c r="L150" s="46">
        <v>67</v>
      </c>
      <c r="M150" s="47">
        <v>327</v>
      </c>
      <c r="N150" s="47">
        <v>4</v>
      </c>
      <c r="O150" s="48" t="s">
        <v>37</v>
      </c>
      <c r="P150" s="49" t="s">
        <v>37</v>
      </c>
      <c r="Q150" s="49" t="s">
        <v>37</v>
      </c>
      <c r="R150" s="50" t="s">
        <v>37</v>
      </c>
      <c r="S150" s="51" t="s">
        <v>37</v>
      </c>
      <c r="T150" s="51" t="s">
        <v>37</v>
      </c>
      <c r="U150" s="44">
        <v>175</v>
      </c>
      <c r="V150" s="45">
        <v>1666</v>
      </c>
      <c r="W150" s="45">
        <v>91</v>
      </c>
    </row>
    <row r="151" spans="1:23" x14ac:dyDescent="0.2">
      <c r="A151" s="41">
        <v>2010</v>
      </c>
      <c r="B151" s="42">
        <v>1101</v>
      </c>
      <c r="C151" s="43" t="s">
        <v>1786</v>
      </c>
      <c r="D151" s="41" t="s">
        <v>23</v>
      </c>
      <c r="E151" s="43" t="s">
        <v>24</v>
      </c>
      <c r="F151" s="41" t="s">
        <v>25</v>
      </c>
      <c r="G151" s="43" t="s">
        <v>46</v>
      </c>
      <c r="H151" s="43" t="s">
        <v>27</v>
      </c>
      <c r="I151" s="44">
        <v>614.6</v>
      </c>
      <c r="J151" s="45">
        <v>7372</v>
      </c>
      <c r="K151" s="45">
        <v>542</v>
      </c>
      <c r="L151" s="46">
        <v>307.8</v>
      </c>
      <c r="M151" s="47">
        <v>3864</v>
      </c>
      <c r="N151" s="47">
        <v>136</v>
      </c>
      <c r="O151" s="48">
        <v>1154.5</v>
      </c>
      <c r="P151" s="49">
        <v>14495</v>
      </c>
      <c r="Q151" s="49">
        <v>64</v>
      </c>
      <c r="R151" s="50">
        <v>0</v>
      </c>
      <c r="S151" s="51">
        <v>0</v>
      </c>
      <c r="T151" s="51">
        <v>0</v>
      </c>
      <c r="U151" s="44">
        <v>2076.9</v>
      </c>
      <c r="V151" s="45">
        <v>25731</v>
      </c>
      <c r="W151" s="45">
        <v>742</v>
      </c>
    </row>
    <row r="152" spans="1:23" x14ac:dyDescent="0.2">
      <c r="A152" s="41">
        <v>2010</v>
      </c>
      <c r="B152" s="42">
        <v>1119</v>
      </c>
      <c r="C152" s="43" t="s">
        <v>1787</v>
      </c>
      <c r="D152" s="41" t="s">
        <v>23</v>
      </c>
      <c r="E152" s="43" t="s">
        <v>24</v>
      </c>
      <c r="F152" s="41" t="s">
        <v>25</v>
      </c>
      <c r="G152" s="43" t="s">
        <v>72</v>
      </c>
      <c r="H152" s="43" t="s">
        <v>27</v>
      </c>
      <c r="I152" s="44">
        <v>357.3</v>
      </c>
      <c r="J152" s="45">
        <v>3819</v>
      </c>
      <c r="K152" s="45">
        <v>331</v>
      </c>
      <c r="L152" s="46">
        <v>194.1</v>
      </c>
      <c r="M152" s="47">
        <v>1926</v>
      </c>
      <c r="N152" s="47">
        <v>63</v>
      </c>
      <c r="O152" s="48" t="s">
        <v>37</v>
      </c>
      <c r="P152" s="49" t="s">
        <v>37</v>
      </c>
      <c r="Q152" s="49" t="s">
        <v>37</v>
      </c>
      <c r="R152" s="50" t="s">
        <v>37</v>
      </c>
      <c r="S152" s="51" t="s">
        <v>37</v>
      </c>
      <c r="T152" s="51" t="s">
        <v>37</v>
      </c>
      <c r="U152" s="44">
        <v>551.4</v>
      </c>
      <c r="V152" s="45">
        <v>5745</v>
      </c>
      <c r="W152" s="45">
        <v>394</v>
      </c>
    </row>
    <row r="153" spans="1:23" x14ac:dyDescent="0.2">
      <c r="A153" s="41">
        <v>2010</v>
      </c>
      <c r="B153" s="42">
        <v>1148</v>
      </c>
      <c r="C153" s="43" t="s">
        <v>1788</v>
      </c>
      <c r="D153" s="41" t="s">
        <v>23</v>
      </c>
      <c r="E153" s="43" t="s">
        <v>24</v>
      </c>
      <c r="F153" s="41" t="s">
        <v>25</v>
      </c>
      <c r="G153" s="43" t="s">
        <v>76</v>
      </c>
      <c r="H153" s="43" t="s">
        <v>27</v>
      </c>
      <c r="I153" s="44">
        <v>2128</v>
      </c>
      <c r="J153" s="45">
        <v>16782</v>
      </c>
      <c r="K153" s="45">
        <v>1584</v>
      </c>
      <c r="L153" s="46">
        <v>1894</v>
      </c>
      <c r="M153" s="47">
        <v>15962</v>
      </c>
      <c r="N153" s="47">
        <v>279</v>
      </c>
      <c r="O153" s="48" t="s">
        <v>37</v>
      </c>
      <c r="P153" s="49" t="s">
        <v>37</v>
      </c>
      <c r="Q153" s="49" t="s">
        <v>37</v>
      </c>
      <c r="R153" s="50" t="s">
        <v>37</v>
      </c>
      <c r="S153" s="51" t="s">
        <v>37</v>
      </c>
      <c r="T153" s="51" t="s">
        <v>37</v>
      </c>
      <c r="U153" s="44">
        <v>4022</v>
      </c>
      <c r="V153" s="45">
        <v>32744</v>
      </c>
      <c r="W153" s="45">
        <v>1863</v>
      </c>
    </row>
    <row r="154" spans="1:23" x14ac:dyDescent="0.2">
      <c r="A154" s="41">
        <v>2010</v>
      </c>
      <c r="B154" s="42">
        <v>1149</v>
      </c>
      <c r="C154" s="43" t="s">
        <v>129</v>
      </c>
      <c r="D154" s="41" t="s">
        <v>23</v>
      </c>
      <c r="E154" s="43" t="s">
        <v>24</v>
      </c>
      <c r="F154" s="41" t="s">
        <v>25</v>
      </c>
      <c r="G154" s="43" t="s">
        <v>54</v>
      </c>
      <c r="H154" s="43" t="s">
        <v>31</v>
      </c>
      <c r="I154" s="44">
        <v>100686</v>
      </c>
      <c r="J154" s="45">
        <v>880225</v>
      </c>
      <c r="K154" s="45">
        <v>60866</v>
      </c>
      <c r="L154" s="46">
        <v>43481</v>
      </c>
      <c r="M154" s="47">
        <v>445376</v>
      </c>
      <c r="N154" s="47">
        <v>6346</v>
      </c>
      <c r="O154" s="48" t="s">
        <v>37</v>
      </c>
      <c r="P154" s="49" t="s">
        <v>37</v>
      </c>
      <c r="Q154" s="49" t="s">
        <v>37</v>
      </c>
      <c r="R154" s="50" t="s">
        <v>37</v>
      </c>
      <c r="S154" s="51" t="s">
        <v>37</v>
      </c>
      <c r="T154" s="51" t="s">
        <v>37</v>
      </c>
      <c r="U154" s="44">
        <v>144167</v>
      </c>
      <c r="V154" s="45">
        <v>1325601</v>
      </c>
      <c r="W154" s="45">
        <v>67212</v>
      </c>
    </row>
    <row r="155" spans="1:23" x14ac:dyDescent="0.2">
      <c r="A155" s="41">
        <v>2010</v>
      </c>
      <c r="B155" s="42">
        <v>1167</v>
      </c>
      <c r="C155" s="43" t="s">
        <v>130</v>
      </c>
      <c r="D155" s="41" t="s">
        <v>23</v>
      </c>
      <c r="E155" s="43" t="s">
        <v>24</v>
      </c>
      <c r="F155" s="41" t="s">
        <v>25</v>
      </c>
      <c r="G155" s="43" t="s">
        <v>30</v>
      </c>
      <c r="H155" s="43" t="s">
        <v>51</v>
      </c>
      <c r="I155" s="44">
        <v>1808619</v>
      </c>
      <c r="J155" s="45">
        <v>12344328</v>
      </c>
      <c r="K155" s="45">
        <v>1005310</v>
      </c>
      <c r="L155" s="46">
        <v>467353</v>
      </c>
      <c r="M155" s="47">
        <v>3706750</v>
      </c>
      <c r="N155" s="47">
        <v>75771</v>
      </c>
      <c r="O155" s="48">
        <v>28665</v>
      </c>
      <c r="P155" s="49">
        <v>267038</v>
      </c>
      <c r="Q155" s="49">
        <v>3368</v>
      </c>
      <c r="R155" s="50">
        <v>0</v>
      </c>
      <c r="S155" s="51">
        <v>0</v>
      </c>
      <c r="T155" s="51">
        <v>0</v>
      </c>
      <c r="U155" s="44">
        <v>2304637</v>
      </c>
      <c r="V155" s="45">
        <v>16318116</v>
      </c>
      <c r="W155" s="45">
        <v>1084449</v>
      </c>
    </row>
    <row r="156" spans="1:23" x14ac:dyDescent="0.2">
      <c r="A156" s="41">
        <v>2010</v>
      </c>
      <c r="B156" s="42">
        <v>1167</v>
      </c>
      <c r="C156" s="43" t="s">
        <v>130</v>
      </c>
      <c r="D156" s="41" t="s">
        <v>112</v>
      </c>
      <c r="E156" s="43" t="s">
        <v>113</v>
      </c>
      <c r="F156" s="41" t="s">
        <v>25</v>
      </c>
      <c r="G156" s="43" t="s">
        <v>30</v>
      </c>
      <c r="H156" s="43" t="s">
        <v>51</v>
      </c>
      <c r="I156" s="44">
        <v>48090</v>
      </c>
      <c r="J156" s="45">
        <v>1490128</v>
      </c>
      <c r="K156" s="45">
        <v>107789</v>
      </c>
      <c r="L156" s="46">
        <v>249187</v>
      </c>
      <c r="M156" s="47">
        <v>12504155</v>
      </c>
      <c r="N156" s="47">
        <v>42656</v>
      </c>
      <c r="O156" s="48">
        <v>24069</v>
      </c>
      <c r="P156" s="49">
        <v>2255331</v>
      </c>
      <c r="Q156" s="49">
        <v>2042</v>
      </c>
      <c r="R156" s="50">
        <v>1949</v>
      </c>
      <c r="S156" s="51">
        <v>296684</v>
      </c>
      <c r="T156" s="51">
        <v>3</v>
      </c>
      <c r="U156" s="44">
        <v>323295</v>
      </c>
      <c r="V156" s="45">
        <v>16546298</v>
      </c>
      <c r="W156" s="45">
        <v>152490</v>
      </c>
    </row>
    <row r="157" spans="1:23" x14ac:dyDescent="0.2">
      <c r="A157" s="41">
        <v>2010</v>
      </c>
      <c r="B157" s="42">
        <v>1169</v>
      </c>
      <c r="C157" s="43" t="s">
        <v>131</v>
      </c>
      <c r="D157" s="41" t="s">
        <v>23</v>
      </c>
      <c r="E157" s="43" t="s">
        <v>24</v>
      </c>
      <c r="F157" s="41" t="s">
        <v>25</v>
      </c>
      <c r="G157" s="43" t="s">
        <v>92</v>
      </c>
      <c r="H157" s="43" t="s">
        <v>31</v>
      </c>
      <c r="I157" s="44">
        <v>2478</v>
      </c>
      <c r="J157" s="45">
        <v>24880</v>
      </c>
      <c r="K157" s="45">
        <v>2492</v>
      </c>
      <c r="L157" s="46">
        <v>3961</v>
      </c>
      <c r="M157" s="47">
        <v>45417</v>
      </c>
      <c r="N157" s="47">
        <v>556</v>
      </c>
      <c r="O157" s="48">
        <v>18101</v>
      </c>
      <c r="P157" s="49">
        <v>200278</v>
      </c>
      <c r="Q157" s="49">
        <v>4343</v>
      </c>
      <c r="R157" s="50">
        <v>0</v>
      </c>
      <c r="S157" s="51">
        <v>0</v>
      </c>
      <c r="T157" s="51">
        <v>0</v>
      </c>
      <c r="U157" s="44">
        <v>24540</v>
      </c>
      <c r="V157" s="45">
        <v>270575</v>
      </c>
      <c r="W157" s="45">
        <v>7391</v>
      </c>
    </row>
    <row r="158" spans="1:23" x14ac:dyDescent="0.2">
      <c r="A158" s="41">
        <v>2010</v>
      </c>
      <c r="B158" s="42">
        <v>1170</v>
      </c>
      <c r="C158" s="43" t="s">
        <v>1789</v>
      </c>
      <c r="D158" s="41" t="s">
        <v>23</v>
      </c>
      <c r="E158" s="43" t="s">
        <v>24</v>
      </c>
      <c r="F158" s="41" t="s">
        <v>25</v>
      </c>
      <c r="G158" s="43" t="s">
        <v>48</v>
      </c>
      <c r="H158" s="43" t="s">
        <v>27</v>
      </c>
      <c r="I158" s="44">
        <v>1921</v>
      </c>
      <c r="J158" s="45">
        <v>23382</v>
      </c>
      <c r="K158" s="45">
        <v>1459</v>
      </c>
      <c r="L158" s="46">
        <v>1809</v>
      </c>
      <c r="M158" s="47">
        <v>22561</v>
      </c>
      <c r="N158" s="47">
        <v>359</v>
      </c>
      <c r="O158" s="48">
        <v>469</v>
      </c>
      <c r="P158" s="49">
        <v>8742</v>
      </c>
      <c r="Q158" s="49">
        <v>6</v>
      </c>
      <c r="R158" s="50" t="s">
        <v>37</v>
      </c>
      <c r="S158" s="51" t="s">
        <v>37</v>
      </c>
      <c r="T158" s="51" t="s">
        <v>37</v>
      </c>
      <c r="U158" s="44">
        <v>4199</v>
      </c>
      <c r="V158" s="45">
        <v>54685</v>
      </c>
      <c r="W158" s="45">
        <v>1824</v>
      </c>
    </row>
    <row r="159" spans="1:23" x14ac:dyDescent="0.2">
      <c r="A159" s="41">
        <v>2010</v>
      </c>
      <c r="B159" s="42">
        <v>1172</v>
      </c>
      <c r="C159" s="43" t="s">
        <v>1790</v>
      </c>
      <c r="D159" s="41" t="s">
        <v>23</v>
      </c>
      <c r="E159" s="43" t="s">
        <v>24</v>
      </c>
      <c r="F159" s="41" t="s">
        <v>25</v>
      </c>
      <c r="G159" s="43" t="s">
        <v>87</v>
      </c>
      <c r="H159" s="43" t="s">
        <v>27</v>
      </c>
      <c r="I159" s="44">
        <v>347</v>
      </c>
      <c r="J159" s="45">
        <v>3394</v>
      </c>
      <c r="K159" s="45">
        <v>398</v>
      </c>
      <c r="L159" s="46">
        <v>298</v>
      </c>
      <c r="M159" s="47">
        <v>3010</v>
      </c>
      <c r="N159" s="47">
        <v>109</v>
      </c>
      <c r="O159" s="48">
        <v>592</v>
      </c>
      <c r="P159" s="49">
        <v>6355</v>
      </c>
      <c r="Q159" s="49">
        <v>105</v>
      </c>
      <c r="R159" s="50">
        <v>0</v>
      </c>
      <c r="S159" s="51">
        <v>0</v>
      </c>
      <c r="T159" s="51">
        <v>0</v>
      </c>
      <c r="U159" s="44">
        <v>1237</v>
      </c>
      <c r="V159" s="45">
        <v>12759</v>
      </c>
      <c r="W159" s="45">
        <v>612</v>
      </c>
    </row>
    <row r="160" spans="1:23" x14ac:dyDescent="0.2">
      <c r="A160" s="41">
        <v>2010</v>
      </c>
      <c r="B160" s="42">
        <v>1175</v>
      </c>
      <c r="C160" s="43" t="s">
        <v>132</v>
      </c>
      <c r="D160" s="41" t="s">
        <v>23</v>
      </c>
      <c r="E160" s="43" t="s">
        <v>24</v>
      </c>
      <c r="F160" s="41" t="s">
        <v>25</v>
      </c>
      <c r="G160" s="43" t="s">
        <v>92</v>
      </c>
      <c r="H160" s="43" t="s">
        <v>31</v>
      </c>
      <c r="I160" s="44">
        <v>40149</v>
      </c>
      <c r="J160" s="45">
        <v>402162</v>
      </c>
      <c r="K160" s="45">
        <v>27570</v>
      </c>
      <c r="L160" s="46">
        <v>15108</v>
      </c>
      <c r="M160" s="47">
        <v>147915</v>
      </c>
      <c r="N160" s="47">
        <v>4280</v>
      </c>
      <c r="O160" s="48">
        <v>67</v>
      </c>
      <c r="P160" s="49">
        <v>665</v>
      </c>
      <c r="Q160" s="49">
        <v>41</v>
      </c>
      <c r="R160" s="50" t="s">
        <v>37</v>
      </c>
      <c r="S160" s="51" t="s">
        <v>37</v>
      </c>
      <c r="T160" s="51" t="s">
        <v>37</v>
      </c>
      <c r="U160" s="44">
        <v>55324</v>
      </c>
      <c r="V160" s="45">
        <v>550742</v>
      </c>
      <c r="W160" s="45">
        <v>31891</v>
      </c>
    </row>
    <row r="161" spans="1:23" x14ac:dyDescent="0.2">
      <c r="A161" s="41">
        <v>2010</v>
      </c>
      <c r="B161" s="42">
        <v>1176</v>
      </c>
      <c r="C161" s="43" t="s">
        <v>1791</v>
      </c>
      <c r="D161" s="41" t="s">
        <v>23</v>
      </c>
      <c r="E161" s="43" t="s">
        <v>24</v>
      </c>
      <c r="F161" s="41" t="s">
        <v>25</v>
      </c>
      <c r="G161" s="43" t="s">
        <v>168</v>
      </c>
      <c r="H161" s="43" t="s">
        <v>27</v>
      </c>
      <c r="I161" s="44">
        <v>2444</v>
      </c>
      <c r="J161" s="45">
        <v>33339</v>
      </c>
      <c r="K161" s="45">
        <v>2750</v>
      </c>
      <c r="L161" s="46">
        <v>2053</v>
      </c>
      <c r="M161" s="47">
        <v>27473</v>
      </c>
      <c r="N161" s="47">
        <v>982</v>
      </c>
      <c r="O161" s="48">
        <v>110</v>
      </c>
      <c r="P161" s="49">
        <v>1145</v>
      </c>
      <c r="Q161" s="49">
        <v>3</v>
      </c>
      <c r="R161" s="50" t="s">
        <v>37</v>
      </c>
      <c r="S161" s="51" t="s">
        <v>37</v>
      </c>
      <c r="T161" s="51" t="s">
        <v>37</v>
      </c>
      <c r="U161" s="44">
        <v>4607</v>
      </c>
      <c r="V161" s="45">
        <v>61957</v>
      </c>
      <c r="W161" s="45">
        <v>3735</v>
      </c>
    </row>
    <row r="162" spans="1:23" x14ac:dyDescent="0.2">
      <c r="A162" s="41">
        <v>2010</v>
      </c>
      <c r="B162" s="42">
        <v>1179</v>
      </c>
      <c r="C162" s="43" t="s">
        <v>1792</v>
      </c>
      <c r="D162" s="41" t="s">
        <v>112</v>
      </c>
      <c r="E162" s="43" t="s">
        <v>113</v>
      </c>
      <c r="F162" s="41" t="s">
        <v>25</v>
      </c>
      <c r="G162" s="43" t="s">
        <v>134</v>
      </c>
      <c r="H162" s="43" t="s">
        <v>51</v>
      </c>
      <c r="I162" s="44">
        <v>50607</v>
      </c>
      <c r="J162" s="45">
        <v>591050</v>
      </c>
      <c r="K162" s="45">
        <v>101103</v>
      </c>
      <c r="L162" s="46">
        <v>41045</v>
      </c>
      <c r="M162" s="47">
        <v>602782</v>
      </c>
      <c r="N162" s="47">
        <v>17324</v>
      </c>
      <c r="O162" s="48">
        <v>11501</v>
      </c>
      <c r="P162" s="49">
        <v>362990</v>
      </c>
      <c r="Q162" s="49">
        <v>42</v>
      </c>
      <c r="R162" s="50">
        <v>0</v>
      </c>
      <c r="S162" s="51">
        <v>0</v>
      </c>
      <c r="T162" s="51">
        <v>0</v>
      </c>
      <c r="U162" s="44">
        <v>103153</v>
      </c>
      <c r="V162" s="45">
        <v>1556822</v>
      </c>
      <c r="W162" s="45">
        <v>118469</v>
      </c>
    </row>
    <row r="163" spans="1:23" x14ac:dyDescent="0.2">
      <c r="A163" s="41">
        <v>2010</v>
      </c>
      <c r="B163" s="42">
        <v>1181</v>
      </c>
      <c r="C163" s="43" t="s">
        <v>1793</v>
      </c>
      <c r="D163" s="41" t="s">
        <v>23</v>
      </c>
      <c r="E163" s="43" t="s">
        <v>24</v>
      </c>
      <c r="F163" s="41" t="s">
        <v>25</v>
      </c>
      <c r="G163" s="43" t="s">
        <v>35</v>
      </c>
      <c r="H163" s="43" t="s">
        <v>27</v>
      </c>
      <c r="I163" s="44">
        <v>1304</v>
      </c>
      <c r="J163" s="45">
        <v>11918</v>
      </c>
      <c r="K163" s="45">
        <v>1423</v>
      </c>
      <c r="L163" s="46">
        <v>894</v>
      </c>
      <c r="M163" s="47">
        <v>7886</v>
      </c>
      <c r="N163" s="47">
        <v>455</v>
      </c>
      <c r="O163" s="48">
        <v>581</v>
      </c>
      <c r="P163" s="49">
        <v>7395</v>
      </c>
      <c r="Q163" s="49">
        <v>16</v>
      </c>
      <c r="R163" s="50" t="s">
        <v>37</v>
      </c>
      <c r="S163" s="51" t="s">
        <v>37</v>
      </c>
      <c r="T163" s="51" t="s">
        <v>37</v>
      </c>
      <c r="U163" s="44">
        <v>2779</v>
      </c>
      <c r="V163" s="45">
        <v>27199</v>
      </c>
      <c r="W163" s="45">
        <v>1894</v>
      </c>
    </row>
    <row r="164" spans="1:23" x14ac:dyDescent="0.2">
      <c r="A164" s="41">
        <v>2010</v>
      </c>
      <c r="B164" s="42">
        <v>1192</v>
      </c>
      <c r="C164" s="43" t="s">
        <v>1794</v>
      </c>
      <c r="D164" s="41" t="s">
        <v>23</v>
      </c>
      <c r="E164" s="43" t="s">
        <v>24</v>
      </c>
      <c r="F164" s="41" t="s">
        <v>25</v>
      </c>
      <c r="G164" s="43" t="s">
        <v>57</v>
      </c>
      <c r="H164" s="43" t="s">
        <v>27</v>
      </c>
      <c r="I164" s="44">
        <v>11812</v>
      </c>
      <c r="J164" s="45">
        <v>65417</v>
      </c>
      <c r="K164" s="45">
        <v>10642</v>
      </c>
      <c r="L164" s="46">
        <v>10560</v>
      </c>
      <c r="M164" s="47">
        <v>58230</v>
      </c>
      <c r="N164" s="47">
        <v>1122</v>
      </c>
      <c r="O164" s="48">
        <v>1596</v>
      </c>
      <c r="P164" s="49">
        <v>9395</v>
      </c>
      <c r="Q164" s="49">
        <v>6</v>
      </c>
      <c r="R164" s="50" t="s">
        <v>37</v>
      </c>
      <c r="S164" s="51" t="s">
        <v>37</v>
      </c>
      <c r="T164" s="51" t="s">
        <v>37</v>
      </c>
      <c r="U164" s="44">
        <v>23968</v>
      </c>
      <c r="V164" s="45">
        <v>133042</v>
      </c>
      <c r="W164" s="45">
        <v>11770</v>
      </c>
    </row>
    <row r="165" spans="1:23" x14ac:dyDescent="0.2">
      <c r="A165" s="41">
        <v>2010</v>
      </c>
      <c r="B165" s="42">
        <v>1196</v>
      </c>
      <c r="C165" s="43" t="s">
        <v>1795</v>
      </c>
      <c r="D165" s="41" t="s">
        <v>23</v>
      </c>
      <c r="E165" s="43" t="s">
        <v>24</v>
      </c>
      <c r="F165" s="41" t="s">
        <v>25</v>
      </c>
      <c r="G165" s="43" t="s">
        <v>82</v>
      </c>
      <c r="H165" s="43" t="s">
        <v>27</v>
      </c>
      <c r="I165" s="44">
        <v>379.3</v>
      </c>
      <c r="J165" s="45">
        <v>3007</v>
      </c>
      <c r="K165" s="45">
        <v>639</v>
      </c>
      <c r="L165" s="46">
        <v>2055.6999999999998</v>
      </c>
      <c r="M165" s="47">
        <v>15585</v>
      </c>
      <c r="N165" s="47">
        <v>133</v>
      </c>
      <c r="O165" s="48">
        <v>0</v>
      </c>
      <c r="P165" s="49">
        <v>0</v>
      </c>
      <c r="Q165" s="49">
        <v>0</v>
      </c>
      <c r="R165" s="50">
        <v>0</v>
      </c>
      <c r="S165" s="51">
        <v>0</v>
      </c>
      <c r="T165" s="51">
        <v>0</v>
      </c>
      <c r="U165" s="44">
        <v>2435</v>
      </c>
      <c r="V165" s="45">
        <v>18592</v>
      </c>
      <c r="W165" s="45">
        <v>772</v>
      </c>
    </row>
    <row r="166" spans="1:23" x14ac:dyDescent="0.2">
      <c r="A166" s="41">
        <v>2010</v>
      </c>
      <c r="B166" s="42">
        <v>1201</v>
      </c>
      <c r="C166" s="43" t="s">
        <v>1796</v>
      </c>
      <c r="D166" s="41" t="s">
        <v>23</v>
      </c>
      <c r="E166" s="43" t="s">
        <v>24</v>
      </c>
      <c r="F166" s="41" t="s">
        <v>25</v>
      </c>
      <c r="G166" s="43" t="s">
        <v>104</v>
      </c>
      <c r="H166" s="43" t="s">
        <v>27</v>
      </c>
      <c r="I166" s="44">
        <v>3880</v>
      </c>
      <c r="J166" s="45">
        <v>49898</v>
      </c>
      <c r="K166" s="45">
        <v>3460</v>
      </c>
      <c r="L166" s="46">
        <v>676</v>
      </c>
      <c r="M166" s="47">
        <v>8929</v>
      </c>
      <c r="N166" s="47">
        <v>518</v>
      </c>
      <c r="O166" s="48">
        <v>3425</v>
      </c>
      <c r="P166" s="49">
        <v>54741</v>
      </c>
      <c r="Q166" s="49">
        <v>190</v>
      </c>
      <c r="R166" s="50" t="s">
        <v>37</v>
      </c>
      <c r="S166" s="51" t="s">
        <v>37</v>
      </c>
      <c r="T166" s="51" t="s">
        <v>37</v>
      </c>
      <c r="U166" s="44">
        <v>7981</v>
      </c>
      <c r="V166" s="45">
        <v>113568</v>
      </c>
      <c r="W166" s="45">
        <v>4168</v>
      </c>
    </row>
    <row r="167" spans="1:23" x14ac:dyDescent="0.2">
      <c r="A167" s="41">
        <v>2010</v>
      </c>
      <c r="B167" s="42">
        <v>1205</v>
      </c>
      <c r="C167" s="43" t="s">
        <v>1797</v>
      </c>
      <c r="D167" s="41" t="s">
        <v>23</v>
      </c>
      <c r="E167" s="43" t="s">
        <v>24</v>
      </c>
      <c r="F167" s="41" t="s">
        <v>25</v>
      </c>
      <c r="G167" s="43" t="s">
        <v>104</v>
      </c>
      <c r="H167" s="43" t="s">
        <v>27</v>
      </c>
      <c r="I167" s="44">
        <v>365</v>
      </c>
      <c r="J167" s="45">
        <v>4036</v>
      </c>
      <c r="K167" s="45">
        <v>433</v>
      </c>
      <c r="L167" s="46">
        <v>403</v>
      </c>
      <c r="M167" s="47">
        <v>3622</v>
      </c>
      <c r="N167" s="47">
        <v>111</v>
      </c>
      <c r="O167" s="48" t="s">
        <v>37</v>
      </c>
      <c r="P167" s="49" t="s">
        <v>37</v>
      </c>
      <c r="Q167" s="49" t="s">
        <v>37</v>
      </c>
      <c r="R167" s="50" t="s">
        <v>37</v>
      </c>
      <c r="S167" s="51" t="s">
        <v>37</v>
      </c>
      <c r="T167" s="51" t="s">
        <v>37</v>
      </c>
      <c r="U167" s="44">
        <v>768</v>
      </c>
      <c r="V167" s="45">
        <v>7658</v>
      </c>
      <c r="W167" s="45">
        <v>544</v>
      </c>
    </row>
    <row r="168" spans="1:23" x14ac:dyDescent="0.2">
      <c r="A168" s="41">
        <v>2010</v>
      </c>
      <c r="B168" s="42">
        <v>1208</v>
      </c>
      <c r="C168" s="43" t="s">
        <v>1798</v>
      </c>
      <c r="D168" s="41" t="s">
        <v>23</v>
      </c>
      <c r="E168" s="43" t="s">
        <v>24</v>
      </c>
      <c r="F168" s="41" t="s">
        <v>25</v>
      </c>
      <c r="G168" s="43" t="s">
        <v>72</v>
      </c>
      <c r="H168" s="43" t="s">
        <v>27</v>
      </c>
      <c r="I168" s="44">
        <v>3617</v>
      </c>
      <c r="J168" s="45">
        <v>39134</v>
      </c>
      <c r="K168" s="45">
        <v>3138</v>
      </c>
      <c r="L168" s="46">
        <v>1718</v>
      </c>
      <c r="M168" s="47">
        <v>17330</v>
      </c>
      <c r="N168" s="47">
        <v>390</v>
      </c>
      <c r="O168" s="48">
        <v>415</v>
      </c>
      <c r="P168" s="49">
        <v>4481</v>
      </c>
      <c r="Q168" s="49">
        <v>32</v>
      </c>
      <c r="R168" s="50" t="s">
        <v>37</v>
      </c>
      <c r="S168" s="51" t="s">
        <v>37</v>
      </c>
      <c r="T168" s="51" t="s">
        <v>37</v>
      </c>
      <c r="U168" s="44">
        <v>5750</v>
      </c>
      <c r="V168" s="45">
        <v>60945</v>
      </c>
      <c r="W168" s="45">
        <v>3560</v>
      </c>
    </row>
    <row r="169" spans="1:23" x14ac:dyDescent="0.2">
      <c r="A169" s="41">
        <v>2010</v>
      </c>
      <c r="B169" s="42">
        <v>1232</v>
      </c>
      <c r="C169" s="43" t="s">
        <v>1799</v>
      </c>
      <c r="D169" s="41" t="s">
        <v>23</v>
      </c>
      <c r="E169" s="43" t="s">
        <v>24</v>
      </c>
      <c r="F169" s="41" t="s">
        <v>25</v>
      </c>
      <c r="G169" s="43" t="s">
        <v>65</v>
      </c>
      <c r="H169" s="43" t="s">
        <v>27</v>
      </c>
      <c r="I169" s="44">
        <v>3188</v>
      </c>
      <c r="J169" s="45">
        <v>27961</v>
      </c>
      <c r="K169" s="45">
        <v>2583</v>
      </c>
      <c r="L169" s="46">
        <v>2753</v>
      </c>
      <c r="M169" s="47">
        <v>33655</v>
      </c>
      <c r="N169" s="47">
        <v>280</v>
      </c>
      <c r="O169" s="48">
        <v>1369</v>
      </c>
      <c r="P169" s="49">
        <v>20030</v>
      </c>
      <c r="Q169" s="49">
        <v>1</v>
      </c>
      <c r="R169" s="50" t="s">
        <v>37</v>
      </c>
      <c r="S169" s="51" t="s">
        <v>37</v>
      </c>
      <c r="T169" s="51" t="s">
        <v>37</v>
      </c>
      <c r="U169" s="44">
        <v>7310</v>
      </c>
      <c r="V169" s="45">
        <v>81646</v>
      </c>
      <c r="W169" s="45">
        <v>2864</v>
      </c>
    </row>
    <row r="170" spans="1:23" x14ac:dyDescent="0.2">
      <c r="A170" s="41">
        <v>2010</v>
      </c>
      <c r="B170" s="42">
        <v>1233</v>
      </c>
      <c r="C170" s="43" t="s">
        <v>1799</v>
      </c>
      <c r="D170" s="41" t="s">
        <v>23</v>
      </c>
      <c r="E170" s="43" t="s">
        <v>24</v>
      </c>
      <c r="F170" s="41" t="s">
        <v>25</v>
      </c>
      <c r="G170" s="43" t="s">
        <v>46</v>
      </c>
      <c r="H170" s="43" t="s">
        <v>27</v>
      </c>
      <c r="I170" s="44">
        <v>1572</v>
      </c>
      <c r="J170" s="45">
        <v>16621</v>
      </c>
      <c r="K170" s="45">
        <v>1045</v>
      </c>
      <c r="L170" s="46">
        <v>351</v>
      </c>
      <c r="M170" s="47">
        <v>4841</v>
      </c>
      <c r="N170" s="47">
        <v>122</v>
      </c>
      <c r="O170" s="48" t="s">
        <v>37</v>
      </c>
      <c r="P170" s="49" t="s">
        <v>37</v>
      </c>
      <c r="Q170" s="49" t="s">
        <v>37</v>
      </c>
      <c r="R170" s="50" t="s">
        <v>37</v>
      </c>
      <c r="S170" s="51" t="s">
        <v>37</v>
      </c>
      <c r="T170" s="51" t="s">
        <v>37</v>
      </c>
      <c r="U170" s="44">
        <v>1923</v>
      </c>
      <c r="V170" s="45">
        <v>21462</v>
      </c>
      <c r="W170" s="45">
        <v>1167</v>
      </c>
    </row>
    <row r="171" spans="1:23" x14ac:dyDescent="0.2">
      <c r="A171" s="41">
        <v>2010</v>
      </c>
      <c r="B171" s="42">
        <v>1251</v>
      </c>
      <c r="C171" s="43" t="s">
        <v>138</v>
      </c>
      <c r="D171" s="41" t="s">
        <v>23</v>
      </c>
      <c r="E171" s="43" t="s">
        <v>24</v>
      </c>
      <c r="F171" s="41" t="s">
        <v>25</v>
      </c>
      <c r="G171" s="43" t="s">
        <v>35</v>
      </c>
      <c r="H171" s="43" t="s">
        <v>31</v>
      </c>
      <c r="I171" s="44">
        <v>24143.1</v>
      </c>
      <c r="J171" s="45">
        <v>191756</v>
      </c>
      <c r="K171" s="45">
        <v>17556</v>
      </c>
      <c r="L171" s="46">
        <v>2238.4</v>
      </c>
      <c r="M171" s="47">
        <v>22725</v>
      </c>
      <c r="N171" s="47">
        <v>192</v>
      </c>
      <c r="O171" s="48">
        <v>4080.7</v>
      </c>
      <c r="P171" s="49">
        <v>67625</v>
      </c>
      <c r="Q171" s="49">
        <v>117</v>
      </c>
      <c r="R171" s="50" t="s">
        <v>37</v>
      </c>
      <c r="S171" s="51" t="s">
        <v>37</v>
      </c>
      <c r="T171" s="51" t="s">
        <v>37</v>
      </c>
      <c r="U171" s="44">
        <v>30462.2</v>
      </c>
      <c r="V171" s="45">
        <v>282106</v>
      </c>
      <c r="W171" s="45">
        <v>17865</v>
      </c>
    </row>
    <row r="172" spans="1:23" x14ac:dyDescent="0.2">
      <c r="A172" s="41">
        <v>2010</v>
      </c>
      <c r="B172" s="42">
        <v>1273</v>
      </c>
      <c r="C172" s="43" t="s">
        <v>139</v>
      </c>
      <c r="D172" s="41" t="s">
        <v>23</v>
      </c>
      <c r="E172" s="43" t="s">
        <v>24</v>
      </c>
      <c r="F172" s="41" t="s">
        <v>25</v>
      </c>
      <c r="G172" s="43" t="s">
        <v>92</v>
      </c>
      <c r="H172" s="43" t="s">
        <v>31</v>
      </c>
      <c r="I172" s="44">
        <v>17156</v>
      </c>
      <c r="J172" s="45">
        <v>145621</v>
      </c>
      <c r="K172" s="45">
        <v>9240</v>
      </c>
      <c r="L172" s="46">
        <v>3617</v>
      </c>
      <c r="M172" s="47">
        <v>30737</v>
      </c>
      <c r="N172" s="47">
        <v>815</v>
      </c>
      <c r="O172" s="48">
        <v>717</v>
      </c>
      <c r="P172" s="49">
        <v>7756</v>
      </c>
      <c r="Q172" s="49">
        <v>3</v>
      </c>
      <c r="R172" s="50" t="s">
        <v>37</v>
      </c>
      <c r="S172" s="51" t="s">
        <v>37</v>
      </c>
      <c r="T172" s="51" t="s">
        <v>37</v>
      </c>
      <c r="U172" s="44">
        <v>21490</v>
      </c>
      <c r="V172" s="45">
        <v>184114</v>
      </c>
      <c r="W172" s="45">
        <v>10058</v>
      </c>
    </row>
    <row r="173" spans="1:23" x14ac:dyDescent="0.2">
      <c r="A173" s="41">
        <v>2010</v>
      </c>
      <c r="B173" s="42">
        <v>1276</v>
      </c>
      <c r="C173" s="43" t="s">
        <v>1800</v>
      </c>
      <c r="D173" s="41" t="s">
        <v>23</v>
      </c>
      <c r="E173" s="43" t="s">
        <v>24</v>
      </c>
      <c r="F173" s="41" t="s">
        <v>25</v>
      </c>
      <c r="G173" s="43" t="s">
        <v>60</v>
      </c>
      <c r="H173" s="43" t="s">
        <v>31</v>
      </c>
      <c r="I173" s="44">
        <v>1287</v>
      </c>
      <c r="J173" s="45">
        <v>11114</v>
      </c>
      <c r="K173" s="45">
        <v>1453</v>
      </c>
      <c r="L173" s="46">
        <v>3833</v>
      </c>
      <c r="M173" s="47">
        <v>38129</v>
      </c>
      <c r="N173" s="47">
        <v>397</v>
      </c>
      <c r="O173" s="48" t="s">
        <v>37</v>
      </c>
      <c r="P173" s="49" t="s">
        <v>37</v>
      </c>
      <c r="Q173" s="49" t="s">
        <v>37</v>
      </c>
      <c r="R173" s="50" t="s">
        <v>37</v>
      </c>
      <c r="S173" s="51" t="s">
        <v>37</v>
      </c>
      <c r="T173" s="51" t="s">
        <v>37</v>
      </c>
      <c r="U173" s="44">
        <v>5120</v>
      </c>
      <c r="V173" s="45">
        <v>49243</v>
      </c>
      <c r="W173" s="45">
        <v>1850</v>
      </c>
    </row>
    <row r="174" spans="1:23" x14ac:dyDescent="0.2">
      <c r="A174" s="41">
        <v>2010</v>
      </c>
      <c r="B174" s="42">
        <v>1278</v>
      </c>
      <c r="C174" s="43" t="s">
        <v>1801</v>
      </c>
      <c r="D174" s="41" t="s">
        <v>23</v>
      </c>
      <c r="E174" s="43" t="s">
        <v>24</v>
      </c>
      <c r="F174" s="41" t="s">
        <v>25</v>
      </c>
      <c r="G174" s="43" t="s">
        <v>35</v>
      </c>
      <c r="H174" s="43" t="s">
        <v>27</v>
      </c>
      <c r="I174" s="44">
        <v>1278.4000000000001</v>
      </c>
      <c r="J174" s="45">
        <v>13914</v>
      </c>
      <c r="K174" s="45">
        <v>1474</v>
      </c>
      <c r="L174" s="46">
        <v>791.3</v>
      </c>
      <c r="M174" s="47">
        <v>8807</v>
      </c>
      <c r="N174" s="47">
        <v>318</v>
      </c>
      <c r="O174" s="48">
        <v>3866.2</v>
      </c>
      <c r="P174" s="49">
        <v>57868</v>
      </c>
      <c r="Q174" s="49">
        <v>46</v>
      </c>
      <c r="R174" s="50" t="s">
        <v>37</v>
      </c>
      <c r="S174" s="51" t="s">
        <v>37</v>
      </c>
      <c r="T174" s="51" t="s">
        <v>37</v>
      </c>
      <c r="U174" s="44">
        <v>5935.9</v>
      </c>
      <c r="V174" s="45">
        <v>80589</v>
      </c>
      <c r="W174" s="45">
        <v>1838</v>
      </c>
    </row>
    <row r="175" spans="1:23" x14ac:dyDescent="0.2">
      <c r="A175" s="41">
        <v>2010</v>
      </c>
      <c r="B175" s="42">
        <v>1279</v>
      </c>
      <c r="C175" s="43" t="s">
        <v>1802</v>
      </c>
      <c r="D175" s="41" t="s">
        <v>23</v>
      </c>
      <c r="E175" s="43" t="s">
        <v>24</v>
      </c>
      <c r="F175" s="41" t="s">
        <v>25</v>
      </c>
      <c r="G175" s="43" t="s">
        <v>175</v>
      </c>
      <c r="H175" s="43" t="s">
        <v>31</v>
      </c>
      <c r="I175" s="44">
        <v>11381.2</v>
      </c>
      <c r="J175" s="45">
        <v>124520</v>
      </c>
      <c r="K175" s="45">
        <v>8359</v>
      </c>
      <c r="L175" s="46">
        <v>3953.8</v>
      </c>
      <c r="M175" s="47">
        <v>49867</v>
      </c>
      <c r="N175" s="47">
        <v>1306</v>
      </c>
      <c r="O175" s="48">
        <v>1315.4</v>
      </c>
      <c r="P175" s="49">
        <v>20057</v>
      </c>
      <c r="Q175" s="49">
        <v>3</v>
      </c>
      <c r="R175" s="50" t="s">
        <v>37</v>
      </c>
      <c r="S175" s="51" t="s">
        <v>37</v>
      </c>
      <c r="T175" s="51" t="s">
        <v>37</v>
      </c>
      <c r="U175" s="44">
        <v>16650.400000000001</v>
      </c>
      <c r="V175" s="45">
        <v>194444</v>
      </c>
      <c r="W175" s="45">
        <v>9668</v>
      </c>
    </row>
    <row r="176" spans="1:23" x14ac:dyDescent="0.2">
      <c r="A176" s="41">
        <v>2010</v>
      </c>
      <c r="B176" s="42">
        <v>1283</v>
      </c>
      <c r="C176" s="43" t="s">
        <v>140</v>
      </c>
      <c r="D176" s="41" t="s">
        <v>23</v>
      </c>
      <c r="E176" s="43" t="s">
        <v>24</v>
      </c>
      <c r="F176" s="41" t="s">
        <v>25</v>
      </c>
      <c r="G176" s="43" t="s">
        <v>72</v>
      </c>
      <c r="H176" s="43" t="s">
        <v>31</v>
      </c>
      <c r="I176" s="44">
        <v>18298.099999999999</v>
      </c>
      <c r="J176" s="45">
        <v>161438</v>
      </c>
      <c r="K176" s="45">
        <v>10272</v>
      </c>
      <c r="L176" s="46">
        <v>3884.2</v>
      </c>
      <c r="M176" s="47">
        <v>38470</v>
      </c>
      <c r="N176" s="47">
        <v>635</v>
      </c>
      <c r="O176" s="48">
        <v>11923</v>
      </c>
      <c r="P176" s="49">
        <v>174678</v>
      </c>
      <c r="Q176" s="49">
        <v>9</v>
      </c>
      <c r="R176" s="50" t="s">
        <v>37</v>
      </c>
      <c r="S176" s="51" t="s">
        <v>37</v>
      </c>
      <c r="T176" s="51" t="s">
        <v>37</v>
      </c>
      <c r="U176" s="44">
        <v>34105.300000000003</v>
      </c>
      <c r="V176" s="45">
        <v>374586</v>
      </c>
      <c r="W176" s="45">
        <v>10916</v>
      </c>
    </row>
    <row r="177" spans="1:23" x14ac:dyDescent="0.2">
      <c r="A177" s="41">
        <v>2010</v>
      </c>
      <c r="B177" s="42">
        <v>1287</v>
      </c>
      <c r="C177" s="43" t="s">
        <v>1803</v>
      </c>
      <c r="D177" s="41" t="s">
        <v>23</v>
      </c>
      <c r="E177" s="43" t="s">
        <v>24</v>
      </c>
      <c r="F177" s="41" t="s">
        <v>25</v>
      </c>
      <c r="G177" s="43" t="s">
        <v>92</v>
      </c>
      <c r="H177" s="43" t="s">
        <v>27</v>
      </c>
      <c r="I177" s="44">
        <v>1002</v>
      </c>
      <c r="J177" s="45">
        <v>8084</v>
      </c>
      <c r="K177" s="45">
        <v>588</v>
      </c>
      <c r="L177" s="46">
        <v>368</v>
      </c>
      <c r="M177" s="47">
        <v>2924</v>
      </c>
      <c r="N177" s="47">
        <v>60</v>
      </c>
      <c r="O177" s="48" t="s">
        <v>37</v>
      </c>
      <c r="P177" s="49" t="s">
        <v>37</v>
      </c>
      <c r="Q177" s="49" t="s">
        <v>37</v>
      </c>
      <c r="R177" s="50" t="s">
        <v>37</v>
      </c>
      <c r="S177" s="51" t="s">
        <v>37</v>
      </c>
      <c r="T177" s="51" t="s">
        <v>37</v>
      </c>
      <c r="U177" s="44">
        <v>1370</v>
      </c>
      <c r="V177" s="45">
        <v>11008</v>
      </c>
      <c r="W177" s="45">
        <v>648</v>
      </c>
    </row>
    <row r="178" spans="1:23" x14ac:dyDescent="0.2">
      <c r="A178" s="41">
        <v>2010</v>
      </c>
      <c r="B178" s="42">
        <v>1299</v>
      </c>
      <c r="C178" s="43" t="s">
        <v>1804</v>
      </c>
      <c r="D178" s="41" t="s">
        <v>23</v>
      </c>
      <c r="E178" s="43" t="s">
        <v>24</v>
      </c>
      <c r="F178" s="41" t="s">
        <v>25</v>
      </c>
      <c r="G178" s="43" t="s">
        <v>220</v>
      </c>
      <c r="H178" s="43" t="s">
        <v>27</v>
      </c>
      <c r="I178" s="44">
        <v>1784.7</v>
      </c>
      <c r="J178" s="45">
        <v>10663</v>
      </c>
      <c r="K178" s="45">
        <v>1655</v>
      </c>
      <c r="L178" s="46">
        <v>713.4</v>
      </c>
      <c r="M178" s="47">
        <v>4164</v>
      </c>
      <c r="N178" s="47">
        <v>222</v>
      </c>
      <c r="O178" s="48" t="s">
        <v>37</v>
      </c>
      <c r="P178" s="49" t="s">
        <v>37</v>
      </c>
      <c r="Q178" s="49" t="s">
        <v>37</v>
      </c>
      <c r="R178" s="50" t="s">
        <v>37</v>
      </c>
      <c r="S178" s="51" t="s">
        <v>37</v>
      </c>
      <c r="T178" s="51" t="s">
        <v>37</v>
      </c>
      <c r="U178" s="44">
        <v>2498.1</v>
      </c>
      <c r="V178" s="45">
        <v>14827</v>
      </c>
      <c r="W178" s="45">
        <v>1877</v>
      </c>
    </row>
    <row r="179" spans="1:23" x14ac:dyDescent="0.2">
      <c r="A179" s="41">
        <v>2010</v>
      </c>
      <c r="B179" s="42">
        <v>1300</v>
      </c>
      <c r="C179" s="43" t="s">
        <v>1805</v>
      </c>
      <c r="D179" s="41" t="s">
        <v>23</v>
      </c>
      <c r="E179" s="43" t="s">
        <v>24</v>
      </c>
      <c r="F179" s="41" t="s">
        <v>25</v>
      </c>
      <c r="G179" s="43" t="s">
        <v>142</v>
      </c>
      <c r="H179" s="43" t="s">
        <v>27</v>
      </c>
      <c r="I179" s="44">
        <v>19667</v>
      </c>
      <c r="J179" s="45">
        <v>144190</v>
      </c>
      <c r="K179" s="45">
        <v>9945</v>
      </c>
      <c r="L179" s="46">
        <v>9446</v>
      </c>
      <c r="M179" s="47">
        <v>67969</v>
      </c>
      <c r="N179" s="47">
        <v>1423</v>
      </c>
      <c r="O179" s="48">
        <v>9936</v>
      </c>
      <c r="P179" s="49">
        <v>73256</v>
      </c>
      <c r="Q179" s="49">
        <v>291</v>
      </c>
      <c r="R179" s="50" t="s">
        <v>37</v>
      </c>
      <c r="S179" s="51" t="s">
        <v>37</v>
      </c>
      <c r="T179" s="51" t="s">
        <v>37</v>
      </c>
      <c r="U179" s="44">
        <v>39049</v>
      </c>
      <c r="V179" s="45">
        <v>285415</v>
      </c>
      <c r="W179" s="45">
        <v>11659</v>
      </c>
    </row>
    <row r="180" spans="1:23" x14ac:dyDescent="0.2">
      <c r="A180" s="41">
        <v>2010</v>
      </c>
      <c r="B180" s="42">
        <v>1301</v>
      </c>
      <c r="C180" s="43" t="s">
        <v>1806</v>
      </c>
      <c r="D180" s="41" t="s">
        <v>23</v>
      </c>
      <c r="E180" s="43" t="s">
        <v>24</v>
      </c>
      <c r="F180" s="41" t="s">
        <v>25</v>
      </c>
      <c r="G180" s="43" t="s">
        <v>175</v>
      </c>
      <c r="H180" s="43" t="s">
        <v>31</v>
      </c>
      <c r="I180" s="44">
        <v>9936</v>
      </c>
      <c r="J180" s="45">
        <v>82502</v>
      </c>
      <c r="K180" s="45">
        <v>5033</v>
      </c>
      <c r="L180" s="46">
        <v>3862</v>
      </c>
      <c r="M180" s="47">
        <v>34218</v>
      </c>
      <c r="N180" s="47">
        <v>1333</v>
      </c>
      <c r="O180" s="48">
        <v>2013</v>
      </c>
      <c r="P180" s="49">
        <v>22517</v>
      </c>
      <c r="Q180" s="49">
        <v>31</v>
      </c>
      <c r="R180" s="50" t="s">
        <v>37</v>
      </c>
      <c r="S180" s="51" t="s">
        <v>37</v>
      </c>
      <c r="T180" s="51" t="s">
        <v>37</v>
      </c>
      <c r="U180" s="44">
        <v>15811</v>
      </c>
      <c r="V180" s="45">
        <v>139237</v>
      </c>
      <c r="W180" s="45">
        <v>6397</v>
      </c>
    </row>
    <row r="181" spans="1:23" x14ac:dyDescent="0.2">
      <c r="A181" s="41">
        <v>2010</v>
      </c>
      <c r="B181" s="42">
        <v>1307</v>
      </c>
      <c r="C181" s="43" t="s">
        <v>144</v>
      </c>
      <c r="D181" s="41" t="s">
        <v>23</v>
      </c>
      <c r="E181" s="43" t="s">
        <v>24</v>
      </c>
      <c r="F181" s="41" t="s">
        <v>25</v>
      </c>
      <c r="G181" s="43" t="s">
        <v>145</v>
      </c>
      <c r="H181" s="43" t="s">
        <v>31</v>
      </c>
      <c r="I181" s="44" t="s">
        <v>37</v>
      </c>
      <c r="J181" s="45" t="s">
        <v>37</v>
      </c>
      <c r="K181" s="45" t="s">
        <v>37</v>
      </c>
      <c r="L181" s="46" t="s">
        <v>37</v>
      </c>
      <c r="M181" s="47" t="s">
        <v>37</v>
      </c>
      <c r="N181" s="47" t="s">
        <v>37</v>
      </c>
      <c r="O181" s="48">
        <v>57566</v>
      </c>
      <c r="P181" s="49">
        <v>998782</v>
      </c>
      <c r="Q181" s="49">
        <v>1</v>
      </c>
      <c r="R181" s="50" t="s">
        <v>37</v>
      </c>
      <c r="S181" s="51" t="s">
        <v>37</v>
      </c>
      <c r="T181" s="51" t="s">
        <v>37</v>
      </c>
      <c r="U181" s="44">
        <v>57566</v>
      </c>
      <c r="V181" s="45">
        <v>998782</v>
      </c>
      <c r="W181" s="45">
        <v>1</v>
      </c>
    </row>
    <row r="182" spans="1:23" x14ac:dyDescent="0.2">
      <c r="A182" s="41">
        <v>2010</v>
      </c>
      <c r="B182" s="42">
        <v>1307</v>
      </c>
      <c r="C182" s="43" t="s">
        <v>144</v>
      </c>
      <c r="D182" s="41" t="s">
        <v>23</v>
      </c>
      <c r="E182" s="43" t="s">
        <v>24</v>
      </c>
      <c r="F182" s="41" t="s">
        <v>25</v>
      </c>
      <c r="G182" s="43" t="s">
        <v>173</v>
      </c>
      <c r="H182" s="43" t="s">
        <v>31</v>
      </c>
      <c r="I182" s="44" t="s">
        <v>37</v>
      </c>
      <c r="J182" s="45" t="s">
        <v>37</v>
      </c>
      <c r="K182" s="45" t="s">
        <v>37</v>
      </c>
      <c r="L182" s="46">
        <v>1149</v>
      </c>
      <c r="M182" s="47">
        <v>11349</v>
      </c>
      <c r="N182" s="47">
        <v>1</v>
      </c>
      <c r="O182" s="48" t="s">
        <v>37</v>
      </c>
      <c r="P182" s="49" t="s">
        <v>37</v>
      </c>
      <c r="Q182" s="49" t="s">
        <v>37</v>
      </c>
      <c r="R182" s="50" t="s">
        <v>37</v>
      </c>
      <c r="S182" s="51" t="s">
        <v>37</v>
      </c>
      <c r="T182" s="51" t="s">
        <v>37</v>
      </c>
      <c r="U182" s="44">
        <v>1149</v>
      </c>
      <c r="V182" s="45">
        <v>11349</v>
      </c>
      <c r="W182" s="45">
        <v>1</v>
      </c>
    </row>
    <row r="183" spans="1:23" x14ac:dyDescent="0.2">
      <c r="A183" s="41">
        <v>2010</v>
      </c>
      <c r="B183" s="42">
        <v>1324</v>
      </c>
      <c r="C183" s="43" t="s">
        <v>1807</v>
      </c>
      <c r="D183" s="41" t="s">
        <v>23</v>
      </c>
      <c r="E183" s="43" t="s">
        <v>24</v>
      </c>
      <c r="F183" s="41" t="s">
        <v>25</v>
      </c>
      <c r="G183" s="43" t="s">
        <v>92</v>
      </c>
      <c r="H183" s="43" t="s">
        <v>27</v>
      </c>
      <c r="I183" s="44">
        <v>2787</v>
      </c>
      <c r="J183" s="45">
        <v>23813</v>
      </c>
      <c r="K183" s="45">
        <v>1938</v>
      </c>
      <c r="L183" s="46">
        <v>3602</v>
      </c>
      <c r="M183" s="47">
        <v>34067</v>
      </c>
      <c r="N183" s="47">
        <v>648</v>
      </c>
      <c r="O183" s="48">
        <v>0</v>
      </c>
      <c r="P183" s="49">
        <v>0</v>
      </c>
      <c r="Q183" s="49">
        <v>0</v>
      </c>
      <c r="R183" s="50">
        <v>0</v>
      </c>
      <c r="S183" s="51">
        <v>0</v>
      </c>
      <c r="T183" s="51">
        <v>0</v>
      </c>
      <c r="U183" s="44">
        <v>6389</v>
      </c>
      <c r="V183" s="45">
        <v>57880</v>
      </c>
      <c r="W183" s="45">
        <v>2586</v>
      </c>
    </row>
    <row r="184" spans="1:23" x14ac:dyDescent="0.2">
      <c r="A184" s="41">
        <v>2010</v>
      </c>
      <c r="B184" s="42">
        <v>1325</v>
      </c>
      <c r="C184" s="43" t="s">
        <v>1808</v>
      </c>
      <c r="D184" s="41" t="s">
        <v>23</v>
      </c>
      <c r="E184" s="43" t="s">
        <v>24</v>
      </c>
      <c r="F184" s="41" t="s">
        <v>25</v>
      </c>
      <c r="G184" s="43" t="s">
        <v>124</v>
      </c>
      <c r="H184" s="43" t="s">
        <v>27</v>
      </c>
      <c r="I184" s="44">
        <v>10133.299999999999</v>
      </c>
      <c r="J184" s="45">
        <v>99463</v>
      </c>
      <c r="K184" s="45">
        <v>9455</v>
      </c>
      <c r="L184" s="46">
        <v>14540.7</v>
      </c>
      <c r="M184" s="47">
        <v>161560</v>
      </c>
      <c r="N184" s="47">
        <v>1295</v>
      </c>
      <c r="O184" s="48">
        <v>13025.4</v>
      </c>
      <c r="P184" s="49">
        <v>167276</v>
      </c>
      <c r="Q184" s="49">
        <v>11</v>
      </c>
      <c r="R184" s="50" t="s">
        <v>37</v>
      </c>
      <c r="S184" s="51" t="s">
        <v>37</v>
      </c>
      <c r="T184" s="51" t="s">
        <v>37</v>
      </c>
      <c r="U184" s="44">
        <v>37699.4</v>
      </c>
      <c r="V184" s="45">
        <v>428299</v>
      </c>
      <c r="W184" s="45">
        <v>10761</v>
      </c>
    </row>
    <row r="185" spans="1:23" x14ac:dyDescent="0.2">
      <c r="A185" s="41">
        <v>2010</v>
      </c>
      <c r="B185" s="42">
        <v>1326</v>
      </c>
      <c r="C185" s="43" t="s">
        <v>1809</v>
      </c>
      <c r="D185" s="41" t="s">
        <v>23</v>
      </c>
      <c r="E185" s="43" t="s">
        <v>24</v>
      </c>
      <c r="F185" s="41" t="s">
        <v>25</v>
      </c>
      <c r="G185" s="43" t="s">
        <v>241</v>
      </c>
      <c r="H185" s="43" t="s">
        <v>27</v>
      </c>
      <c r="I185" s="44">
        <v>219</v>
      </c>
      <c r="J185" s="45">
        <v>2210</v>
      </c>
      <c r="K185" s="45">
        <v>160</v>
      </c>
      <c r="L185" s="46">
        <v>234</v>
      </c>
      <c r="M185" s="47">
        <v>2890</v>
      </c>
      <c r="N185" s="47">
        <v>15</v>
      </c>
      <c r="O185" s="48" t="s">
        <v>37</v>
      </c>
      <c r="P185" s="49" t="s">
        <v>37</v>
      </c>
      <c r="Q185" s="49" t="s">
        <v>37</v>
      </c>
      <c r="R185" s="50" t="s">
        <v>37</v>
      </c>
      <c r="S185" s="51" t="s">
        <v>37</v>
      </c>
      <c r="T185" s="51" t="s">
        <v>37</v>
      </c>
      <c r="U185" s="44">
        <v>453</v>
      </c>
      <c r="V185" s="45">
        <v>5100</v>
      </c>
      <c r="W185" s="45">
        <v>175</v>
      </c>
    </row>
    <row r="186" spans="1:23" x14ac:dyDescent="0.2">
      <c r="A186" s="41">
        <v>2010</v>
      </c>
      <c r="B186" s="42">
        <v>1343</v>
      </c>
      <c r="C186" s="43" t="s">
        <v>1810</v>
      </c>
      <c r="D186" s="41" t="s">
        <v>23</v>
      </c>
      <c r="E186" s="43" t="s">
        <v>24</v>
      </c>
      <c r="F186" s="41" t="s">
        <v>25</v>
      </c>
      <c r="G186" s="43" t="s">
        <v>42</v>
      </c>
      <c r="H186" s="43" t="s">
        <v>27</v>
      </c>
      <c r="I186" s="44">
        <v>2282</v>
      </c>
      <c r="J186" s="45">
        <v>43687</v>
      </c>
      <c r="K186" s="45">
        <v>3813</v>
      </c>
      <c r="L186" s="46">
        <v>1062</v>
      </c>
      <c r="M186" s="47">
        <v>18768</v>
      </c>
      <c r="N186" s="47">
        <v>858</v>
      </c>
      <c r="O186" s="48">
        <v>903</v>
      </c>
      <c r="P186" s="49">
        <v>20286</v>
      </c>
      <c r="Q186" s="49">
        <v>25</v>
      </c>
      <c r="R186" s="50" t="s">
        <v>37</v>
      </c>
      <c r="S186" s="51" t="s">
        <v>37</v>
      </c>
      <c r="T186" s="51" t="s">
        <v>37</v>
      </c>
      <c r="U186" s="44">
        <v>4247</v>
      </c>
      <c r="V186" s="45">
        <v>82741</v>
      </c>
      <c r="W186" s="45">
        <v>4696</v>
      </c>
    </row>
    <row r="187" spans="1:23" x14ac:dyDescent="0.2">
      <c r="A187" s="41">
        <v>2010</v>
      </c>
      <c r="B187" s="42">
        <v>1346</v>
      </c>
      <c r="C187" s="43" t="s">
        <v>1811</v>
      </c>
      <c r="D187" s="41" t="s">
        <v>23</v>
      </c>
      <c r="E187" s="43" t="s">
        <v>24</v>
      </c>
      <c r="F187" s="41" t="s">
        <v>25</v>
      </c>
      <c r="G187" s="43" t="s">
        <v>241</v>
      </c>
      <c r="H187" s="43" t="s">
        <v>27</v>
      </c>
      <c r="I187" s="44">
        <v>605</v>
      </c>
      <c r="J187" s="45">
        <v>6356</v>
      </c>
      <c r="K187" s="45">
        <v>482</v>
      </c>
      <c r="L187" s="46">
        <v>309</v>
      </c>
      <c r="M187" s="47">
        <v>4097</v>
      </c>
      <c r="N187" s="47">
        <v>86</v>
      </c>
      <c r="O187" s="48">
        <v>55</v>
      </c>
      <c r="P187" s="49">
        <v>808</v>
      </c>
      <c r="Q187" s="49">
        <v>2</v>
      </c>
      <c r="R187" s="50">
        <v>0</v>
      </c>
      <c r="S187" s="51">
        <v>0</v>
      </c>
      <c r="T187" s="51">
        <v>0</v>
      </c>
      <c r="U187" s="44">
        <v>969</v>
      </c>
      <c r="V187" s="45">
        <v>11261</v>
      </c>
      <c r="W187" s="45">
        <v>570</v>
      </c>
    </row>
    <row r="188" spans="1:23" x14ac:dyDescent="0.2">
      <c r="A188" s="41">
        <v>2010</v>
      </c>
      <c r="B188" s="42">
        <v>1353</v>
      </c>
      <c r="C188" s="43" t="s">
        <v>1812</v>
      </c>
      <c r="D188" s="41" t="s">
        <v>23</v>
      </c>
      <c r="E188" s="43" t="s">
        <v>24</v>
      </c>
      <c r="F188" s="41" t="s">
        <v>25</v>
      </c>
      <c r="G188" s="43" t="s">
        <v>46</v>
      </c>
      <c r="H188" s="43" t="s">
        <v>27</v>
      </c>
      <c r="I188" s="44">
        <v>458</v>
      </c>
      <c r="J188" s="45">
        <v>4448</v>
      </c>
      <c r="K188" s="45">
        <v>574</v>
      </c>
      <c r="L188" s="46">
        <v>961</v>
      </c>
      <c r="M188" s="47">
        <v>11346</v>
      </c>
      <c r="N188" s="47">
        <v>171</v>
      </c>
      <c r="O188" s="48">
        <v>494</v>
      </c>
      <c r="P188" s="49">
        <v>6003</v>
      </c>
      <c r="Q188" s="49">
        <v>1</v>
      </c>
      <c r="R188" s="50" t="s">
        <v>37</v>
      </c>
      <c r="S188" s="51" t="s">
        <v>37</v>
      </c>
      <c r="T188" s="51" t="s">
        <v>37</v>
      </c>
      <c r="U188" s="44">
        <v>1913</v>
      </c>
      <c r="V188" s="45">
        <v>21797</v>
      </c>
      <c r="W188" s="45">
        <v>746</v>
      </c>
    </row>
    <row r="189" spans="1:23" x14ac:dyDescent="0.2">
      <c r="A189" s="41">
        <v>2010</v>
      </c>
      <c r="B189" s="42">
        <v>1366</v>
      </c>
      <c r="C189" s="43" t="s">
        <v>1813</v>
      </c>
      <c r="D189" s="41" t="s">
        <v>23</v>
      </c>
      <c r="E189" s="43" t="s">
        <v>24</v>
      </c>
      <c r="F189" s="41" t="s">
        <v>25</v>
      </c>
      <c r="G189" s="43" t="s">
        <v>82</v>
      </c>
      <c r="H189" s="43" t="s">
        <v>27</v>
      </c>
      <c r="I189" s="44">
        <v>13475</v>
      </c>
      <c r="J189" s="45">
        <v>134330</v>
      </c>
      <c r="K189" s="45">
        <v>17913</v>
      </c>
      <c r="L189" s="46">
        <v>14082</v>
      </c>
      <c r="M189" s="47">
        <v>148138</v>
      </c>
      <c r="N189" s="47">
        <v>2366</v>
      </c>
      <c r="O189" s="48">
        <v>3411</v>
      </c>
      <c r="P189" s="49">
        <v>48072</v>
      </c>
      <c r="Q189" s="49">
        <v>46</v>
      </c>
      <c r="R189" s="50" t="s">
        <v>37</v>
      </c>
      <c r="S189" s="51" t="s">
        <v>37</v>
      </c>
      <c r="T189" s="51" t="s">
        <v>37</v>
      </c>
      <c r="U189" s="44">
        <v>30968</v>
      </c>
      <c r="V189" s="45">
        <v>330540</v>
      </c>
      <c r="W189" s="45">
        <v>20325</v>
      </c>
    </row>
    <row r="190" spans="1:23" x14ac:dyDescent="0.2">
      <c r="A190" s="41">
        <v>2010</v>
      </c>
      <c r="B190" s="42">
        <v>1367</v>
      </c>
      <c r="C190" s="43" t="s">
        <v>1814</v>
      </c>
      <c r="D190" s="41" t="s">
        <v>23</v>
      </c>
      <c r="E190" s="43" t="s">
        <v>24</v>
      </c>
      <c r="F190" s="41" t="s">
        <v>25</v>
      </c>
      <c r="G190" s="43" t="s">
        <v>82</v>
      </c>
      <c r="H190" s="43" t="s">
        <v>31</v>
      </c>
      <c r="I190" s="44">
        <v>43</v>
      </c>
      <c r="J190" s="45">
        <v>187</v>
      </c>
      <c r="K190" s="45">
        <v>67</v>
      </c>
      <c r="L190" s="46" t="s">
        <v>37</v>
      </c>
      <c r="M190" s="47" t="s">
        <v>37</v>
      </c>
      <c r="N190" s="47" t="s">
        <v>37</v>
      </c>
      <c r="O190" s="48" t="s">
        <v>37</v>
      </c>
      <c r="P190" s="49" t="s">
        <v>37</v>
      </c>
      <c r="Q190" s="49" t="s">
        <v>37</v>
      </c>
      <c r="R190" s="50" t="s">
        <v>37</v>
      </c>
      <c r="S190" s="51" t="s">
        <v>37</v>
      </c>
      <c r="T190" s="51" t="s">
        <v>37</v>
      </c>
      <c r="U190" s="44">
        <v>43</v>
      </c>
      <c r="V190" s="45">
        <v>187</v>
      </c>
      <c r="W190" s="45">
        <v>67</v>
      </c>
    </row>
    <row r="191" spans="1:23" x14ac:dyDescent="0.2">
      <c r="A191" s="41">
        <v>2010</v>
      </c>
      <c r="B191" s="42">
        <v>1367</v>
      </c>
      <c r="C191" s="43" t="s">
        <v>1814</v>
      </c>
      <c r="D191" s="41" t="s">
        <v>23</v>
      </c>
      <c r="E191" s="43" t="s">
        <v>24</v>
      </c>
      <c r="F191" s="41" t="s">
        <v>25</v>
      </c>
      <c r="G191" s="43" t="s">
        <v>35</v>
      </c>
      <c r="H191" s="43" t="s">
        <v>31</v>
      </c>
      <c r="I191" s="44">
        <v>10043</v>
      </c>
      <c r="J191" s="45">
        <v>68541</v>
      </c>
      <c r="K191" s="45">
        <v>8685</v>
      </c>
      <c r="L191" s="46">
        <v>805</v>
      </c>
      <c r="M191" s="47">
        <v>9471</v>
      </c>
      <c r="N191" s="47">
        <v>48</v>
      </c>
      <c r="O191" s="48" t="s">
        <v>37</v>
      </c>
      <c r="P191" s="49" t="s">
        <v>37</v>
      </c>
      <c r="Q191" s="49" t="s">
        <v>37</v>
      </c>
      <c r="R191" s="50" t="s">
        <v>37</v>
      </c>
      <c r="S191" s="51" t="s">
        <v>37</v>
      </c>
      <c r="T191" s="51" t="s">
        <v>37</v>
      </c>
      <c r="U191" s="44">
        <v>10848</v>
      </c>
      <c r="V191" s="45">
        <v>78012</v>
      </c>
      <c r="W191" s="45">
        <v>8733</v>
      </c>
    </row>
    <row r="192" spans="1:23" x14ac:dyDescent="0.2">
      <c r="A192" s="41">
        <v>2010</v>
      </c>
      <c r="B192" s="42">
        <v>1374</v>
      </c>
      <c r="C192" s="43" t="s">
        <v>1815</v>
      </c>
      <c r="D192" s="41" t="s">
        <v>23</v>
      </c>
      <c r="E192" s="43" t="s">
        <v>24</v>
      </c>
      <c r="F192" s="41" t="s">
        <v>25</v>
      </c>
      <c r="G192" s="43" t="s">
        <v>241</v>
      </c>
      <c r="H192" s="43" t="s">
        <v>27</v>
      </c>
      <c r="I192" s="44">
        <v>609</v>
      </c>
      <c r="J192" s="45">
        <v>4851</v>
      </c>
      <c r="K192" s="45">
        <v>529</v>
      </c>
      <c r="L192" s="46">
        <v>367</v>
      </c>
      <c r="M192" s="47">
        <v>3143</v>
      </c>
      <c r="N192" s="47">
        <v>102</v>
      </c>
      <c r="O192" s="48">
        <v>120</v>
      </c>
      <c r="P192" s="49">
        <v>883</v>
      </c>
      <c r="Q192" s="49">
        <v>6</v>
      </c>
      <c r="R192" s="50" t="s">
        <v>37</v>
      </c>
      <c r="S192" s="51" t="s">
        <v>37</v>
      </c>
      <c r="T192" s="51" t="s">
        <v>37</v>
      </c>
      <c r="U192" s="44">
        <v>1096</v>
      </c>
      <c r="V192" s="45">
        <v>8877</v>
      </c>
      <c r="W192" s="45">
        <v>637</v>
      </c>
    </row>
    <row r="193" spans="1:23" x14ac:dyDescent="0.2">
      <c r="A193" s="41">
        <v>2010</v>
      </c>
      <c r="B193" s="42">
        <v>1386</v>
      </c>
      <c r="C193" s="43" t="s">
        <v>1816</v>
      </c>
      <c r="D193" s="41" t="s">
        <v>23</v>
      </c>
      <c r="E193" s="43" t="s">
        <v>24</v>
      </c>
      <c r="F193" s="41" t="s">
        <v>25</v>
      </c>
      <c r="G193" s="43" t="s">
        <v>161</v>
      </c>
      <c r="H193" s="43" t="s">
        <v>27</v>
      </c>
      <c r="I193" s="44">
        <v>683</v>
      </c>
      <c r="J193" s="45">
        <v>7539</v>
      </c>
      <c r="K193" s="45">
        <v>771</v>
      </c>
      <c r="L193" s="46">
        <v>153</v>
      </c>
      <c r="M193" s="47">
        <v>1729</v>
      </c>
      <c r="N193" s="47">
        <v>82</v>
      </c>
      <c r="O193" s="48">
        <v>430</v>
      </c>
      <c r="P193" s="49">
        <v>4907</v>
      </c>
      <c r="Q193" s="49">
        <v>23</v>
      </c>
      <c r="R193" s="50" t="s">
        <v>37</v>
      </c>
      <c r="S193" s="51" t="s">
        <v>37</v>
      </c>
      <c r="T193" s="51" t="s">
        <v>37</v>
      </c>
      <c r="U193" s="44">
        <v>1266</v>
      </c>
      <c r="V193" s="45">
        <v>14175</v>
      </c>
      <c r="W193" s="45">
        <v>876</v>
      </c>
    </row>
    <row r="194" spans="1:23" x14ac:dyDescent="0.2">
      <c r="A194" s="41">
        <v>2010</v>
      </c>
      <c r="B194" s="42">
        <v>1387</v>
      </c>
      <c r="C194" s="43" t="s">
        <v>1817</v>
      </c>
      <c r="D194" s="41" t="s">
        <v>23</v>
      </c>
      <c r="E194" s="43" t="s">
        <v>24</v>
      </c>
      <c r="F194" s="41" t="s">
        <v>25</v>
      </c>
      <c r="G194" s="43" t="s">
        <v>104</v>
      </c>
      <c r="H194" s="43" t="s">
        <v>27</v>
      </c>
      <c r="I194" s="44">
        <v>480</v>
      </c>
      <c r="J194" s="45">
        <v>6713</v>
      </c>
      <c r="K194" s="45">
        <v>310</v>
      </c>
      <c r="L194" s="46">
        <v>73</v>
      </c>
      <c r="M194" s="47">
        <v>1004</v>
      </c>
      <c r="N194" s="47">
        <v>20</v>
      </c>
      <c r="O194" s="48">
        <v>12</v>
      </c>
      <c r="P194" s="49">
        <v>296</v>
      </c>
      <c r="Q194" s="49">
        <v>5</v>
      </c>
      <c r="R194" s="50" t="s">
        <v>37</v>
      </c>
      <c r="S194" s="51" t="s">
        <v>37</v>
      </c>
      <c r="T194" s="51" t="s">
        <v>37</v>
      </c>
      <c r="U194" s="44">
        <v>565</v>
      </c>
      <c r="V194" s="45">
        <v>8013</v>
      </c>
      <c r="W194" s="45">
        <v>335</v>
      </c>
    </row>
    <row r="195" spans="1:23" x14ac:dyDescent="0.2">
      <c r="A195" s="41">
        <v>2010</v>
      </c>
      <c r="B195" s="42">
        <v>1417</v>
      </c>
      <c r="C195" s="43" t="s">
        <v>1818</v>
      </c>
      <c r="D195" s="41" t="s">
        <v>23</v>
      </c>
      <c r="E195" s="43" t="s">
        <v>24</v>
      </c>
      <c r="F195" s="41" t="s">
        <v>25</v>
      </c>
      <c r="G195" s="43" t="s">
        <v>439</v>
      </c>
      <c r="H195" s="43" t="s">
        <v>31</v>
      </c>
      <c r="I195" s="44">
        <v>7046</v>
      </c>
      <c r="J195" s="45">
        <v>46468</v>
      </c>
      <c r="K195" s="45">
        <v>4813</v>
      </c>
      <c r="L195" s="46">
        <v>1025</v>
      </c>
      <c r="M195" s="47">
        <v>7311</v>
      </c>
      <c r="N195" s="47">
        <v>367</v>
      </c>
      <c r="O195" s="48">
        <v>228</v>
      </c>
      <c r="P195" s="49">
        <v>2372</v>
      </c>
      <c r="Q195" s="49">
        <v>1</v>
      </c>
      <c r="R195" s="50" t="s">
        <v>37</v>
      </c>
      <c r="S195" s="51" t="s">
        <v>37</v>
      </c>
      <c r="T195" s="51" t="s">
        <v>37</v>
      </c>
      <c r="U195" s="44">
        <v>8299</v>
      </c>
      <c r="V195" s="45">
        <v>56151</v>
      </c>
      <c r="W195" s="45">
        <v>5181</v>
      </c>
    </row>
    <row r="196" spans="1:23" x14ac:dyDescent="0.2">
      <c r="A196" s="41">
        <v>2010</v>
      </c>
      <c r="B196" s="42">
        <v>1417</v>
      </c>
      <c r="C196" s="43" t="s">
        <v>1818</v>
      </c>
      <c r="D196" s="41" t="s">
        <v>23</v>
      </c>
      <c r="E196" s="43" t="s">
        <v>24</v>
      </c>
      <c r="F196" s="41" t="s">
        <v>25</v>
      </c>
      <c r="G196" s="43" t="s">
        <v>273</v>
      </c>
      <c r="H196" s="43" t="s">
        <v>31</v>
      </c>
      <c r="I196" s="44">
        <v>642</v>
      </c>
      <c r="J196" s="45">
        <v>4541</v>
      </c>
      <c r="K196" s="45">
        <v>351</v>
      </c>
      <c r="L196" s="46">
        <v>296</v>
      </c>
      <c r="M196" s="47">
        <v>2436</v>
      </c>
      <c r="N196" s="47">
        <v>58</v>
      </c>
      <c r="O196" s="48">
        <v>0</v>
      </c>
      <c r="P196" s="49">
        <v>0</v>
      </c>
      <c r="Q196" s="49">
        <v>0</v>
      </c>
      <c r="R196" s="50" t="s">
        <v>37</v>
      </c>
      <c r="S196" s="51" t="s">
        <v>37</v>
      </c>
      <c r="T196" s="51" t="s">
        <v>37</v>
      </c>
      <c r="U196" s="44">
        <v>938</v>
      </c>
      <c r="V196" s="45">
        <v>6977</v>
      </c>
      <c r="W196" s="45">
        <v>409</v>
      </c>
    </row>
    <row r="197" spans="1:23" x14ac:dyDescent="0.2">
      <c r="A197" s="41">
        <v>2010</v>
      </c>
      <c r="B197" s="42">
        <v>1427</v>
      </c>
      <c r="C197" s="43" t="s">
        <v>1819</v>
      </c>
      <c r="D197" s="41" t="s">
        <v>23</v>
      </c>
      <c r="E197" s="43" t="s">
        <v>24</v>
      </c>
      <c r="F197" s="41" t="s">
        <v>25</v>
      </c>
      <c r="G197" s="43" t="s">
        <v>241</v>
      </c>
      <c r="H197" s="43" t="s">
        <v>27</v>
      </c>
      <c r="I197" s="44">
        <v>5981</v>
      </c>
      <c r="J197" s="45">
        <v>73467</v>
      </c>
      <c r="K197" s="45">
        <v>5887</v>
      </c>
      <c r="L197" s="46">
        <v>2042</v>
      </c>
      <c r="M197" s="47">
        <v>23993</v>
      </c>
      <c r="N197" s="47">
        <v>1307</v>
      </c>
      <c r="O197" s="48">
        <v>6022</v>
      </c>
      <c r="P197" s="49">
        <v>79239</v>
      </c>
      <c r="Q197" s="49">
        <v>138</v>
      </c>
      <c r="R197" s="50" t="s">
        <v>37</v>
      </c>
      <c r="S197" s="51" t="s">
        <v>37</v>
      </c>
      <c r="T197" s="51" t="s">
        <v>37</v>
      </c>
      <c r="U197" s="44">
        <v>14045</v>
      </c>
      <c r="V197" s="45">
        <v>176699</v>
      </c>
      <c r="W197" s="45">
        <v>7332</v>
      </c>
    </row>
    <row r="198" spans="1:23" x14ac:dyDescent="0.2">
      <c r="A198" s="41">
        <v>2010</v>
      </c>
      <c r="B198" s="42">
        <v>1434</v>
      </c>
      <c r="C198" s="43" t="s">
        <v>1820</v>
      </c>
      <c r="D198" s="41" t="s">
        <v>23</v>
      </c>
      <c r="E198" s="43" t="s">
        <v>24</v>
      </c>
      <c r="F198" s="41" t="s">
        <v>25</v>
      </c>
      <c r="G198" s="43" t="s">
        <v>195</v>
      </c>
      <c r="H198" s="43" t="s">
        <v>27</v>
      </c>
      <c r="I198" s="44">
        <v>761.1</v>
      </c>
      <c r="J198" s="45">
        <v>10972</v>
      </c>
      <c r="K198" s="45">
        <v>1492</v>
      </c>
      <c r="L198" s="46">
        <v>1326.6</v>
      </c>
      <c r="M198" s="47">
        <v>19124</v>
      </c>
      <c r="N198" s="47">
        <v>401</v>
      </c>
      <c r="O198" s="48">
        <v>87</v>
      </c>
      <c r="P198" s="49">
        <v>1254</v>
      </c>
      <c r="Q198" s="49">
        <v>3</v>
      </c>
      <c r="R198" s="50" t="s">
        <v>37</v>
      </c>
      <c r="S198" s="51" t="s">
        <v>37</v>
      </c>
      <c r="T198" s="51" t="s">
        <v>37</v>
      </c>
      <c r="U198" s="44">
        <v>2174.6999999999998</v>
      </c>
      <c r="V198" s="45">
        <v>31350</v>
      </c>
      <c r="W198" s="45">
        <v>1896</v>
      </c>
    </row>
    <row r="199" spans="1:23" x14ac:dyDescent="0.2">
      <c r="A199" s="41">
        <v>2010</v>
      </c>
      <c r="B199" s="42">
        <v>1435</v>
      </c>
      <c r="C199" s="43" t="s">
        <v>1821</v>
      </c>
      <c r="D199" s="41" t="s">
        <v>23</v>
      </c>
      <c r="E199" s="43" t="s">
        <v>24</v>
      </c>
      <c r="F199" s="41" t="s">
        <v>25</v>
      </c>
      <c r="G199" s="43" t="s">
        <v>241</v>
      </c>
      <c r="H199" s="43" t="s">
        <v>27</v>
      </c>
      <c r="I199" s="44">
        <v>402</v>
      </c>
      <c r="J199" s="45">
        <v>5675</v>
      </c>
      <c r="K199" s="45">
        <v>360</v>
      </c>
      <c r="L199" s="46">
        <v>83</v>
      </c>
      <c r="M199" s="47">
        <v>1200</v>
      </c>
      <c r="N199" s="47">
        <v>35</v>
      </c>
      <c r="O199" s="48" t="s">
        <v>37</v>
      </c>
      <c r="P199" s="49" t="s">
        <v>37</v>
      </c>
      <c r="Q199" s="49" t="s">
        <v>37</v>
      </c>
      <c r="R199" s="50" t="s">
        <v>37</v>
      </c>
      <c r="S199" s="51" t="s">
        <v>37</v>
      </c>
      <c r="T199" s="51" t="s">
        <v>37</v>
      </c>
      <c r="U199" s="44">
        <v>485</v>
      </c>
      <c r="V199" s="45">
        <v>6875</v>
      </c>
      <c r="W199" s="45">
        <v>395</v>
      </c>
    </row>
    <row r="200" spans="1:23" x14ac:dyDescent="0.2">
      <c r="A200" s="41">
        <v>2010</v>
      </c>
      <c r="B200" s="42">
        <v>1456</v>
      </c>
      <c r="C200" s="43" t="s">
        <v>1822</v>
      </c>
      <c r="D200" s="41" t="s">
        <v>23</v>
      </c>
      <c r="E200" s="43" t="s">
        <v>24</v>
      </c>
      <c r="F200" s="41" t="s">
        <v>25</v>
      </c>
      <c r="G200" s="43" t="s">
        <v>33</v>
      </c>
      <c r="H200" s="43" t="s">
        <v>27</v>
      </c>
      <c r="I200" s="44">
        <v>8662.5</v>
      </c>
      <c r="J200" s="45">
        <v>89303</v>
      </c>
      <c r="K200" s="45">
        <v>5581</v>
      </c>
      <c r="L200" s="46">
        <v>4433.3999999999996</v>
      </c>
      <c r="M200" s="47">
        <v>44550</v>
      </c>
      <c r="N200" s="47">
        <v>896</v>
      </c>
      <c r="O200" s="48">
        <v>5437.9</v>
      </c>
      <c r="P200" s="49">
        <v>74639</v>
      </c>
      <c r="Q200" s="49">
        <v>27</v>
      </c>
      <c r="R200" s="50">
        <v>0</v>
      </c>
      <c r="S200" s="51">
        <v>0</v>
      </c>
      <c r="T200" s="51">
        <v>0</v>
      </c>
      <c r="U200" s="44">
        <v>18533.8</v>
      </c>
      <c r="V200" s="45">
        <v>208492</v>
      </c>
      <c r="W200" s="45">
        <v>6504</v>
      </c>
    </row>
    <row r="201" spans="1:23" x14ac:dyDescent="0.2">
      <c r="A201" s="41">
        <v>2010</v>
      </c>
      <c r="B201" s="42">
        <v>1458</v>
      </c>
      <c r="C201" s="43" t="s">
        <v>149</v>
      </c>
      <c r="D201" s="41" t="s">
        <v>23</v>
      </c>
      <c r="E201" s="43" t="s">
        <v>24</v>
      </c>
      <c r="F201" s="41" t="s">
        <v>25</v>
      </c>
      <c r="G201" s="43" t="s">
        <v>80</v>
      </c>
      <c r="H201" s="43" t="s">
        <v>31</v>
      </c>
      <c r="I201" s="44">
        <v>56684</v>
      </c>
      <c r="J201" s="45">
        <v>646604</v>
      </c>
      <c r="K201" s="45">
        <v>36332</v>
      </c>
      <c r="L201" s="46">
        <v>22464</v>
      </c>
      <c r="M201" s="47">
        <v>366863</v>
      </c>
      <c r="N201" s="47">
        <v>2594</v>
      </c>
      <c r="O201" s="48" t="s">
        <v>37</v>
      </c>
      <c r="P201" s="49" t="s">
        <v>37</v>
      </c>
      <c r="Q201" s="49" t="s">
        <v>37</v>
      </c>
      <c r="R201" s="50" t="s">
        <v>37</v>
      </c>
      <c r="S201" s="51" t="s">
        <v>37</v>
      </c>
      <c r="T201" s="51" t="s">
        <v>37</v>
      </c>
      <c r="U201" s="44">
        <v>79148</v>
      </c>
      <c r="V201" s="45">
        <v>1013467</v>
      </c>
      <c r="W201" s="45">
        <v>38926</v>
      </c>
    </row>
    <row r="202" spans="1:23" x14ac:dyDescent="0.2">
      <c r="A202" s="41">
        <v>2010</v>
      </c>
      <c r="B202" s="42">
        <v>1494</v>
      </c>
      <c r="C202" s="43" t="s">
        <v>1823</v>
      </c>
      <c r="D202" s="41" t="s">
        <v>23</v>
      </c>
      <c r="E202" s="43" t="s">
        <v>24</v>
      </c>
      <c r="F202" s="41" t="s">
        <v>25</v>
      </c>
      <c r="G202" s="43" t="s">
        <v>67</v>
      </c>
      <c r="H202" s="43" t="s">
        <v>27</v>
      </c>
      <c r="I202" s="44">
        <v>1471.2</v>
      </c>
      <c r="J202" s="45">
        <v>10220</v>
      </c>
      <c r="K202" s="45">
        <v>957</v>
      </c>
      <c r="L202" s="46">
        <v>1397.1</v>
      </c>
      <c r="M202" s="47">
        <v>10860</v>
      </c>
      <c r="N202" s="47">
        <v>207</v>
      </c>
      <c r="O202" s="48" t="s">
        <v>37</v>
      </c>
      <c r="P202" s="49" t="s">
        <v>37</v>
      </c>
      <c r="Q202" s="49" t="s">
        <v>37</v>
      </c>
      <c r="R202" s="50" t="s">
        <v>37</v>
      </c>
      <c r="S202" s="51" t="s">
        <v>37</v>
      </c>
      <c r="T202" s="51" t="s">
        <v>37</v>
      </c>
      <c r="U202" s="44">
        <v>2868.3</v>
      </c>
      <c r="V202" s="45">
        <v>21080</v>
      </c>
      <c r="W202" s="45">
        <v>1164</v>
      </c>
    </row>
    <row r="203" spans="1:23" x14ac:dyDescent="0.2">
      <c r="A203" s="41">
        <v>2010</v>
      </c>
      <c r="B203" s="42">
        <v>1512</v>
      </c>
      <c r="C203" s="43" t="s">
        <v>1824</v>
      </c>
      <c r="D203" s="41" t="s">
        <v>23</v>
      </c>
      <c r="E203" s="43" t="s">
        <v>24</v>
      </c>
      <c r="F203" s="41" t="s">
        <v>25</v>
      </c>
      <c r="G203" s="43" t="s">
        <v>76</v>
      </c>
      <c r="H203" s="43" t="s">
        <v>27</v>
      </c>
      <c r="I203" s="44">
        <v>1188</v>
      </c>
      <c r="J203" s="45">
        <v>9196</v>
      </c>
      <c r="K203" s="45">
        <v>1100</v>
      </c>
      <c r="L203" s="46">
        <v>1157</v>
      </c>
      <c r="M203" s="47">
        <v>11592</v>
      </c>
      <c r="N203" s="47">
        <v>272</v>
      </c>
      <c r="O203" s="48" t="s">
        <v>37</v>
      </c>
      <c r="P203" s="49" t="s">
        <v>37</v>
      </c>
      <c r="Q203" s="49" t="s">
        <v>37</v>
      </c>
      <c r="R203" s="50" t="s">
        <v>37</v>
      </c>
      <c r="S203" s="51" t="s">
        <v>37</v>
      </c>
      <c r="T203" s="51" t="s">
        <v>37</v>
      </c>
      <c r="U203" s="44">
        <v>2345</v>
      </c>
      <c r="V203" s="45">
        <v>20788</v>
      </c>
      <c r="W203" s="45">
        <v>1372</v>
      </c>
    </row>
    <row r="204" spans="1:23" x14ac:dyDescent="0.2">
      <c r="A204" s="41">
        <v>2010</v>
      </c>
      <c r="B204" s="42">
        <v>1515</v>
      </c>
      <c r="C204" s="43" t="s">
        <v>1825</v>
      </c>
      <c r="D204" s="41" t="s">
        <v>23</v>
      </c>
      <c r="E204" s="43" t="s">
        <v>24</v>
      </c>
      <c r="F204" s="41" t="s">
        <v>25</v>
      </c>
      <c r="G204" s="43" t="s">
        <v>87</v>
      </c>
      <c r="H204" s="43" t="s">
        <v>27</v>
      </c>
      <c r="I204" s="44">
        <v>1154</v>
      </c>
      <c r="J204" s="45">
        <v>10686</v>
      </c>
      <c r="K204" s="45">
        <v>1318</v>
      </c>
      <c r="L204" s="46">
        <v>480</v>
      </c>
      <c r="M204" s="47">
        <v>4541</v>
      </c>
      <c r="N204" s="47">
        <v>200</v>
      </c>
      <c r="O204" s="48">
        <v>333</v>
      </c>
      <c r="P204" s="49">
        <v>3821</v>
      </c>
      <c r="Q204" s="49">
        <v>30</v>
      </c>
      <c r="R204" s="50" t="s">
        <v>37</v>
      </c>
      <c r="S204" s="51" t="s">
        <v>37</v>
      </c>
      <c r="T204" s="51" t="s">
        <v>37</v>
      </c>
      <c r="U204" s="44">
        <v>1967</v>
      </c>
      <c r="V204" s="45">
        <v>19048</v>
      </c>
      <c r="W204" s="45">
        <v>1548</v>
      </c>
    </row>
    <row r="205" spans="1:23" x14ac:dyDescent="0.2">
      <c r="A205" s="41">
        <v>2010</v>
      </c>
      <c r="B205" s="42">
        <v>1519</v>
      </c>
      <c r="C205" s="43" t="s">
        <v>1826</v>
      </c>
      <c r="D205" s="41" t="s">
        <v>23</v>
      </c>
      <c r="E205" s="43" t="s">
        <v>24</v>
      </c>
      <c r="F205" s="41" t="s">
        <v>25</v>
      </c>
      <c r="G205" s="43" t="s">
        <v>92</v>
      </c>
      <c r="H205" s="43" t="s">
        <v>27</v>
      </c>
      <c r="I205" s="44">
        <v>2934</v>
      </c>
      <c r="J205" s="45">
        <v>26156</v>
      </c>
      <c r="K205" s="45">
        <v>1953</v>
      </c>
      <c r="L205" s="46">
        <v>3289</v>
      </c>
      <c r="M205" s="47">
        <v>29101</v>
      </c>
      <c r="N205" s="47">
        <v>432</v>
      </c>
      <c r="O205" s="48" t="s">
        <v>37</v>
      </c>
      <c r="P205" s="49" t="s">
        <v>37</v>
      </c>
      <c r="Q205" s="49" t="s">
        <v>37</v>
      </c>
      <c r="R205" s="50" t="s">
        <v>37</v>
      </c>
      <c r="S205" s="51" t="s">
        <v>37</v>
      </c>
      <c r="T205" s="51" t="s">
        <v>37</v>
      </c>
      <c r="U205" s="44">
        <v>6223</v>
      </c>
      <c r="V205" s="45">
        <v>55257</v>
      </c>
      <c r="W205" s="45">
        <v>2385</v>
      </c>
    </row>
    <row r="206" spans="1:23" x14ac:dyDescent="0.2">
      <c r="A206" s="41">
        <v>2010</v>
      </c>
      <c r="B206" s="42">
        <v>1522</v>
      </c>
      <c r="C206" s="43" t="s">
        <v>1827</v>
      </c>
      <c r="D206" s="41" t="s">
        <v>23</v>
      </c>
      <c r="E206" s="43" t="s">
        <v>24</v>
      </c>
      <c r="F206" s="41" t="s">
        <v>25</v>
      </c>
      <c r="G206" s="43" t="s">
        <v>35</v>
      </c>
      <c r="H206" s="43" t="s">
        <v>27</v>
      </c>
      <c r="I206" s="44">
        <v>370</v>
      </c>
      <c r="J206" s="45">
        <v>3806</v>
      </c>
      <c r="K206" s="45">
        <v>516</v>
      </c>
      <c r="L206" s="46">
        <v>141</v>
      </c>
      <c r="M206" s="47">
        <v>1596</v>
      </c>
      <c r="N206" s="47">
        <v>268</v>
      </c>
      <c r="O206" s="48">
        <v>1107</v>
      </c>
      <c r="P206" s="49">
        <v>14813</v>
      </c>
      <c r="Q206" s="49">
        <v>16</v>
      </c>
      <c r="R206" s="50" t="s">
        <v>37</v>
      </c>
      <c r="S206" s="51" t="s">
        <v>37</v>
      </c>
      <c r="T206" s="51" t="s">
        <v>37</v>
      </c>
      <c r="U206" s="44">
        <v>1618</v>
      </c>
      <c r="V206" s="45">
        <v>20215</v>
      </c>
      <c r="W206" s="45">
        <v>800</v>
      </c>
    </row>
    <row r="207" spans="1:23" x14ac:dyDescent="0.2">
      <c r="A207" s="41">
        <v>2010</v>
      </c>
      <c r="B207" s="42">
        <v>1523</v>
      </c>
      <c r="C207" s="43" t="s">
        <v>1828</v>
      </c>
      <c r="D207" s="41" t="s">
        <v>23</v>
      </c>
      <c r="E207" s="43" t="s">
        <v>24</v>
      </c>
      <c r="F207" s="41" t="s">
        <v>25</v>
      </c>
      <c r="G207" s="43" t="s">
        <v>203</v>
      </c>
      <c r="H207" s="43" t="s">
        <v>27</v>
      </c>
      <c r="I207" s="44">
        <v>13272</v>
      </c>
      <c r="J207" s="45">
        <v>75116</v>
      </c>
      <c r="K207" s="45">
        <v>10217</v>
      </c>
      <c r="L207" s="46">
        <v>3806</v>
      </c>
      <c r="M207" s="47">
        <v>19004</v>
      </c>
      <c r="N207" s="47">
        <v>830</v>
      </c>
      <c r="O207" s="48">
        <v>5641</v>
      </c>
      <c r="P207" s="49">
        <v>35222</v>
      </c>
      <c r="Q207" s="49">
        <v>63</v>
      </c>
      <c r="R207" s="50" t="s">
        <v>37</v>
      </c>
      <c r="S207" s="51" t="s">
        <v>37</v>
      </c>
      <c r="T207" s="51" t="s">
        <v>37</v>
      </c>
      <c r="U207" s="44">
        <v>22719</v>
      </c>
      <c r="V207" s="45">
        <v>129342</v>
      </c>
      <c r="W207" s="45">
        <v>11110</v>
      </c>
    </row>
    <row r="208" spans="1:23" x14ac:dyDescent="0.2">
      <c r="A208" s="41">
        <v>2010</v>
      </c>
      <c r="B208" s="42">
        <v>1525</v>
      </c>
      <c r="C208" s="43" t="s">
        <v>1829</v>
      </c>
      <c r="D208" s="41" t="s">
        <v>23</v>
      </c>
      <c r="E208" s="43" t="s">
        <v>24</v>
      </c>
      <c r="F208" s="41" t="s">
        <v>25</v>
      </c>
      <c r="G208" s="43" t="s">
        <v>76</v>
      </c>
      <c r="H208" s="43" t="s">
        <v>27</v>
      </c>
      <c r="I208" s="44">
        <v>1980.9</v>
      </c>
      <c r="J208" s="45">
        <v>17122</v>
      </c>
      <c r="K208" s="45">
        <v>2271</v>
      </c>
      <c r="L208" s="46">
        <v>1376.1</v>
      </c>
      <c r="M208" s="47">
        <v>11856</v>
      </c>
      <c r="N208" s="47">
        <v>463</v>
      </c>
      <c r="O208" s="48">
        <v>1449.5</v>
      </c>
      <c r="P208" s="49">
        <v>16084</v>
      </c>
      <c r="Q208" s="49">
        <v>32</v>
      </c>
      <c r="R208" s="50" t="s">
        <v>37</v>
      </c>
      <c r="S208" s="51" t="s">
        <v>37</v>
      </c>
      <c r="T208" s="51" t="s">
        <v>37</v>
      </c>
      <c r="U208" s="44">
        <v>4806.5</v>
      </c>
      <c r="V208" s="45">
        <v>45062</v>
      </c>
      <c r="W208" s="45">
        <v>2766</v>
      </c>
    </row>
    <row r="209" spans="1:23" x14ac:dyDescent="0.2">
      <c r="A209" s="41">
        <v>2010</v>
      </c>
      <c r="B209" s="42">
        <v>1529</v>
      </c>
      <c r="C209" s="43" t="s">
        <v>150</v>
      </c>
      <c r="D209" s="41" t="s">
        <v>23</v>
      </c>
      <c r="E209" s="43" t="s">
        <v>24</v>
      </c>
      <c r="F209" s="41" t="s">
        <v>25</v>
      </c>
      <c r="G209" s="43" t="s">
        <v>46</v>
      </c>
      <c r="H209" s="43" t="s">
        <v>31</v>
      </c>
      <c r="I209" s="44">
        <v>28171.5</v>
      </c>
      <c r="J209" s="45">
        <v>299478</v>
      </c>
      <c r="K209" s="45">
        <v>18781</v>
      </c>
      <c r="L209" s="46">
        <v>6603.1</v>
      </c>
      <c r="M209" s="47">
        <v>76034</v>
      </c>
      <c r="N209" s="47">
        <v>1385</v>
      </c>
      <c r="O209" s="48">
        <v>5.9</v>
      </c>
      <c r="P209" s="49">
        <v>56</v>
      </c>
      <c r="Q209" s="49">
        <v>18</v>
      </c>
      <c r="R209" s="50">
        <v>0</v>
      </c>
      <c r="S209" s="51">
        <v>0</v>
      </c>
      <c r="T209" s="51">
        <v>0</v>
      </c>
      <c r="U209" s="44">
        <v>34780.5</v>
      </c>
      <c r="V209" s="45">
        <v>375568</v>
      </c>
      <c r="W209" s="45">
        <v>20184</v>
      </c>
    </row>
    <row r="210" spans="1:23" x14ac:dyDescent="0.2">
      <c r="A210" s="41">
        <v>2010</v>
      </c>
      <c r="B210" s="42">
        <v>1554</v>
      </c>
      <c r="C210" s="43" t="s">
        <v>1830</v>
      </c>
      <c r="D210" s="41" t="s">
        <v>23</v>
      </c>
      <c r="E210" s="43" t="s">
        <v>24</v>
      </c>
      <c r="F210" s="41" t="s">
        <v>25</v>
      </c>
      <c r="G210" s="43" t="s">
        <v>241</v>
      </c>
      <c r="H210" s="43" t="s">
        <v>27</v>
      </c>
      <c r="I210" s="44">
        <v>461.1</v>
      </c>
      <c r="J210" s="45">
        <v>5232</v>
      </c>
      <c r="K210" s="45">
        <v>511</v>
      </c>
      <c r="L210" s="46">
        <v>548.79999999999995</v>
      </c>
      <c r="M210" s="47">
        <v>5540</v>
      </c>
      <c r="N210" s="47">
        <v>176</v>
      </c>
      <c r="O210" s="48" t="s">
        <v>37</v>
      </c>
      <c r="P210" s="49" t="s">
        <v>37</v>
      </c>
      <c r="Q210" s="49" t="s">
        <v>37</v>
      </c>
      <c r="R210" s="50" t="s">
        <v>37</v>
      </c>
      <c r="S210" s="51" t="s">
        <v>37</v>
      </c>
      <c r="T210" s="51" t="s">
        <v>37</v>
      </c>
      <c r="U210" s="44">
        <v>1009.9</v>
      </c>
      <c r="V210" s="45">
        <v>10772</v>
      </c>
      <c r="W210" s="45">
        <v>687</v>
      </c>
    </row>
    <row r="211" spans="1:23" x14ac:dyDescent="0.2">
      <c r="A211" s="41">
        <v>2010</v>
      </c>
      <c r="B211" s="42">
        <v>1566</v>
      </c>
      <c r="C211" s="43" t="s">
        <v>1831</v>
      </c>
      <c r="D211" s="41" t="s">
        <v>23</v>
      </c>
      <c r="E211" s="43" t="s">
        <v>24</v>
      </c>
      <c r="F211" s="41" t="s">
        <v>25</v>
      </c>
      <c r="G211" s="43" t="s">
        <v>48</v>
      </c>
      <c r="H211" s="43" t="s">
        <v>27</v>
      </c>
      <c r="I211" s="44">
        <v>5608</v>
      </c>
      <c r="J211" s="45">
        <v>56066</v>
      </c>
      <c r="K211" s="45">
        <v>4087</v>
      </c>
      <c r="L211" s="46">
        <v>4661</v>
      </c>
      <c r="M211" s="47">
        <v>46618</v>
      </c>
      <c r="N211" s="47">
        <v>578</v>
      </c>
      <c r="O211" s="48" t="s">
        <v>37</v>
      </c>
      <c r="P211" s="49" t="s">
        <v>37</v>
      </c>
      <c r="Q211" s="49" t="s">
        <v>37</v>
      </c>
      <c r="R211" s="50" t="s">
        <v>37</v>
      </c>
      <c r="S211" s="51" t="s">
        <v>37</v>
      </c>
      <c r="T211" s="51" t="s">
        <v>37</v>
      </c>
      <c r="U211" s="44">
        <v>10269</v>
      </c>
      <c r="V211" s="45">
        <v>102684</v>
      </c>
      <c r="W211" s="45">
        <v>4665</v>
      </c>
    </row>
    <row r="212" spans="1:23" x14ac:dyDescent="0.2">
      <c r="A212" s="41">
        <v>2010</v>
      </c>
      <c r="B212" s="42">
        <v>1571</v>
      </c>
      <c r="C212" s="43" t="s">
        <v>1832</v>
      </c>
      <c r="D212" s="41" t="s">
        <v>23</v>
      </c>
      <c r="E212" s="43" t="s">
        <v>24</v>
      </c>
      <c r="F212" s="41" t="s">
        <v>25</v>
      </c>
      <c r="G212" s="43" t="s">
        <v>67</v>
      </c>
      <c r="H212" s="43" t="s">
        <v>27</v>
      </c>
      <c r="I212" s="44">
        <v>2399</v>
      </c>
      <c r="J212" s="45">
        <v>17418</v>
      </c>
      <c r="K212" s="45">
        <v>1374</v>
      </c>
      <c r="L212" s="46">
        <v>2453</v>
      </c>
      <c r="M212" s="47">
        <v>20316</v>
      </c>
      <c r="N212" s="47">
        <v>394</v>
      </c>
      <c r="O212" s="48" t="s">
        <v>37</v>
      </c>
      <c r="P212" s="49" t="s">
        <v>37</v>
      </c>
      <c r="Q212" s="49" t="s">
        <v>37</v>
      </c>
      <c r="R212" s="50" t="s">
        <v>37</v>
      </c>
      <c r="S212" s="51" t="s">
        <v>37</v>
      </c>
      <c r="T212" s="51" t="s">
        <v>37</v>
      </c>
      <c r="U212" s="44">
        <v>4852</v>
      </c>
      <c r="V212" s="45">
        <v>37734</v>
      </c>
      <c r="W212" s="45">
        <v>1768</v>
      </c>
    </row>
    <row r="213" spans="1:23" x14ac:dyDescent="0.2">
      <c r="A213" s="41">
        <v>2010</v>
      </c>
      <c r="B213" s="42">
        <v>1573</v>
      </c>
      <c r="C213" s="43" t="s">
        <v>1833</v>
      </c>
      <c r="D213" s="41" t="s">
        <v>23</v>
      </c>
      <c r="E213" s="43" t="s">
        <v>24</v>
      </c>
      <c r="F213" s="41" t="s">
        <v>25</v>
      </c>
      <c r="G213" s="43" t="s">
        <v>46</v>
      </c>
      <c r="H213" s="43" t="s">
        <v>27</v>
      </c>
      <c r="I213" s="44">
        <v>1421.4</v>
      </c>
      <c r="J213" s="45">
        <v>15674</v>
      </c>
      <c r="K213" s="45">
        <v>1528</v>
      </c>
      <c r="L213" s="46">
        <v>536.4</v>
      </c>
      <c r="M213" s="47">
        <v>5092</v>
      </c>
      <c r="N213" s="47">
        <v>257</v>
      </c>
      <c r="O213" s="48">
        <v>1279.8</v>
      </c>
      <c r="P213" s="49">
        <v>16602</v>
      </c>
      <c r="Q213" s="49">
        <v>53</v>
      </c>
      <c r="R213" s="50" t="s">
        <v>37</v>
      </c>
      <c r="S213" s="51" t="s">
        <v>37</v>
      </c>
      <c r="T213" s="51" t="s">
        <v>37</v>
      </c>
      <c r="U213" s="44">
        <v>3237.6</v>
      </c>
      <c r="V213" s="45">
        <v>37368</v>
      </c>
      <c r="W213" s="45">
        <v>1838</v>
      </c>
    </row>
    <row r="214" spans="1:23" x14ac:dyDescent="0.2">
      <c r="A214" s="41">
        <v>2010</v>
      </c>
      <c r="B214" s="42">
        <v>1578</v>
      </c>
      <c r="C214" s="43" t="s">
        <v>151</v>
      </c>
      <c r="D214" s="41" t="s">
        <v>23</v>
      </c>
      <c r="E214" s="43" t="s">
        <v>24</v>
      </c>
      <c r="F214" s="41" t="s">
        <v>25</v>
      </c>
      <c r="G214" s="43" t="s">
        <v>98</v>
      </c>
      <c r="H214" s="43" t="s">
        <v>27</v>
      </c>
      <c r="I214" s="44">
        <v>13079</v>
      </c>
      <c r="J214" s="45">
        <v>127081</v>
      </c>
      <c r="K214" s="45">
        <v>8568</v>
      </c>
      <c r="L214" s="46">
        <v>6978</v>
      </c>
      <c r="M214" s="47">
        <v>62758</v>
      </c>
      <c r="N214" s="47">
        <v>1748</v>
      </c>
      <c r="O214" s="48">
        <v>2478</v>
      </c>
      <c r="P214" s="49">
        <v>28319</v>
      </c>
      <c r="Q214" s="49">
        <v>5</v>
      </c>
      <c r="R214" s="50">
        <v>0</v>
      </c>
      <c r="S214" s="51">
        <v>0</v>
      </c>
      <c r="T214" s="51">
        <v>0</v>
      </c>
      <c r="U214" s="44">
        <v>22535</v>
      </c>
      <c r="V214" s="45">
        <v>218158</v>
      </c>
      <c r="W214" s="45">
        <v>10321</v>
      </c>
    </row>
    <row r="215" spans="1:23" x14ac:dyDescent="0.2">
      <c r="A215" s="41">
        <v>2010</v>
      </c>
      <c r="B215" s="42">
        <v>1579</v>
      </c>
      <c r="C215" s="43" t="s">
        <v>152</v>
      </c>
      <c r="D215" s="41" t="s">
        <v>23</v>
      </c>
      <c r="E215" s="43" t="s">
        <v>24</v>
      </c>
      <c r="F215" s="41" t="s">
        <v>25</v>
      </c>
      <c r="G215" s="43" t="s">
        <v>89</v>
      </c>
      <c r="H215" s="43" t="s">
        <v>153</v>
      </c>
      <c r="I215" s="44">
        <v>43707</v>
      </c>
      <c r="J215" s="45">
        <v>654775</v>
      </c>
      <c r="K215" s="45">
        <v>39687</v>
      </c>
      <c r="L215" s="46">
        <v>28337</v>
      </c>
      <c r="M215" s="47">
        <v>511341</v>
      </c>
      <c r="N215" s="47">
        <v>7190</v>
      </c>
      <c r="O215" s="48">
        <v>17809</v>
      </c>
      <c r="P215" s="49">
        <v>426686</v>
      </c>
      <c r="Q215" s="49">
        <v>739</v>
      </c>
      <c r="R215" s="50" t="s">
        <v>37</v>
      </c>
      <c r="S215" s="51" t="s">
        <v>37</v>
      </c>
      <c r="T215" s="51" t="s">
        <v>37</v>
      </c>
      <c r="U215" s="44">
        <v>89853</v>
      </c>
      <c r="V215" s="45">
        <v>1592802</v>
      </c>
      <c r="W215" s="45">
        <v>47616</v>
      </c>
    </row>
    <row r="216" spans="1:23" x14ac:dyDescent="0.2">
      <c r="A216" s="41">
        <v>2010</v>
      </c>
      <c r="B216" s="42">
        <v>1581</v>
      </c>
      <c r="C216" s="43" t="s">
        <v>1834</v>
      </c>
      <c r="D216" s="41" t="s">
        <v>23</v>
      </c>
      <c r="E216" s="43" t="s">
        <v>24</v>
      </c>
      <c r="F216" s="41" t="s">
        <v>25</v>
      </c>
      <c r="G216" s="43" t="s">
        <v>117</v>
      </c>
      <c r="H216" s="43" t="s">
        <v>27</v>
      </c>
      <c r="I216" s="44">
        <v>15627</v>
      </c>
      <c r="J216" s="45">
        <v>139764</v>
      </c>
      <c r="K216" s="45">
        <v>10876</v>
      </c>
      <c r="L216" s="46">
        <v>6925</v>
      </c>
      <c r="M216" s="47">
        <v>73454</v>
      </c>
      <c r="N216" s="47">
        <v>1732</v>
      </c>
      <c r="O216" s="48">
        <v>3909</v>
      </c>
      <c r="P216" s="49">
        <v>40958</v>
      </c>
      <c r="Q216" s="49">
        <v>21</v>
      </c>
      <c r="R216" s="50" t="s">
        <v>37</v>
      </c>
      <c r="S216" s="51" t="s">
        <v>37</v>
      </c>
      <c r="T216" s="51" t="s">
        <v>37</v>
      </c>
      <c r="U216" s="44">
        <v>26461</v>
      </c>
      <c r="V216" s="45">
        <v>254176</v>
      </c>
      <c r="W216" s="45">
        <v>12629</v>
      </c>
    </row>
    <row r="217" spans="1:23" x14ac:dyDescent="0.2">
      <c r="A217" s="41">
        <v>2010</v>
      </c>
      <c r="B217" s="42">
        <v>1582</v>
      </c>
      <c r="C217" s="43" t="s">
        <v>1835</v>
      </c>
      <c r="D217" s="41" t="s">
        <v>23</v>
      </c>
      <c r="E217" s="43" t="s">
        <v>24</v>
      </c>
      <c r="F217" s="41" t="s">
        <v>25</v>
      </c>
      <c r="G217" s="43" t="s">
        <v>104</v>
      </c>
      <c r="H217" s="43" t="s">
        <v>27</v>
      </c>
      <c r="I217" s="44">
        <v>2824</v>
      </c>
      <c r="J217" s="45">
        <v>27476</v>
      </c>
      <c r="K217" s="45">
        <v>1860</v>
      </c>
      <c r="L217" s="46">
        <v>3587</v>
      </c>
      <c r="M217" s="47">
        <v>35827</v>
      </c>
      <c r="N217" s="47">
        <v>632</v>
      </c>
      <c r="O217" s="48">
        <v>879</v>
      </c>
      <c r="P217" s="49">
        <v>9471</v>
      </c>
      <c r="Q217" s="49">
        <v>2</v>
      </c>
      <c r="R217" s="50">
        <v>0</v>
      </c>
      <c r="S217" s="51">
        <v>0</v>
      </c>
      <c r="T217" s="51">
        <v>0</v>
      </c>
      <c r="U217" s="44">
        <v>7290</v>
      </c>
      <c r="V217" s="45">
        <v>72774</v>
      </c>
      <c r="W217" s="45">
        <v>2494</v>
      </c>
    </row>
    <row r="218" spans="1:23" x14ac:dyDescent="0.2">
      <c r="A218" s="41">
        <v>2010</v>
      </c>
      <c r="B218" s="42">
        <v>1585</v>
      </c>
      <c r="C218" s="43" t="s">
        <v>1836</v>
      </c>
      <c r="D218" s="41" t="s">
        <v>23</v>
      </c>
      <c r="E218" s="43" t="s">
        <v>24</v>
      </c>
      <c r="F218" s="41" t="s">
        <v>25</v>
      </c>
      <c r="G218" s="43" t="s">
        <v>35</v>
      </c>
      <c r="H218" s="43" t="s">
        <v>27</v>
      </c>
      <c r="I218" s="44">
        <v>381</v>
      </c>
      <c r="J218" s="45">
        <v>3737</v>
      </c>
      <c r="K218" s="45">
        <v>440</v>
      </c>
      <c r="L218" s="46">
        <v>189</v>
      </c>
      <c r="M218" s="47">
        <v>1651</v>
      </c>
      <c r="N218" s="47">
        <v>80</v>
      </c>
      <c r="O218" s="48" t="s">
        <v>37</v>
      </c>
      <c r="P218" s="49" t="s">
        <v>37</v>
      </c>
      <c r="Q218" s="49" t="s">
        <v>37</v>
      </c>
      <c r="R218" s="50" t="s">
        <v>37</v>
      </c>
      <c r="S218" s="51" t="s">
        <v>37</v>
      </c>
      <c r="T218" s="51" t="s">
        <v>37</v>
      </c>
      <c r="U218" s="44">
        <v>570</v>
      </c>
      <c r="V218" s="45">
        <v>5388</v>
      </c>
      <c r="W218" s="45">
        <v>520</v>
      </c>
    </row>
    <row r="219" spans="1:23" x14ac:dyDescent="0.2">
      <c r="A219" s="41">
        <v>2010</v>
      </c>
      <c r="B219" s="42">
        <v>1586</v>
      </c>
      <c r="C219" s="43" t="s">
        <v>1837</v>
      </c>
      <c r="D219" s="41" t="s">
        <v>23</v>
      </c>
      <c r="E219" s="43" t="s">
        <v>24</v>
      </c>
      <c r="F219" s="41" t="s">
        <v>25</v>
      </c>
      <c r="G219" s="43" t="s">
        <v>117</v>
      </c>
      <c r="H219" s="43" t="s">
        <v>27</v>
      </c>
      <c r="I219" s="44">
        <v>18583</v>
      </c>
      <c r="J219" s="45">
        <v>183724</v>
      </c>
      <c r="K219" s="45">
        <v>14785</v>
      </c>
      <c r="L219" s="46">
        <v>31511</v>
      </c>
      <c r="M219" s="47">
        <v>402546</v>
      </c>
      <c r="N219" s="47">
        <v>2502</v>
      </c>
      <c r="O219" s="48" t="s">
        <v>37</v>
      </c>
      <c r="P219" s="49" t="s">
        <v>37</v>
      </c>
      <c r="Q219" s="49" t="s">
        <v>37</v>
      </c>
      <c r="R219" s="50" t="s">
        <v>37</v>
      </c>
      <c r="S219" s="51" t="s">
        <v>37</v>
      </c>
      <c r="T219" s="51" t="s">
        <v>37</v>
      </c>
      <c r="U219" s="44">
        <v>50094</v>
      </c>
      <c r="V219" s="45">
        <v>586270</v>
      </c>
      <c r="W219" s="45">
        <v>17287</v>
      </c>
    </row>
    <row r="220" spans="1:23" x14ac:dyDescent="0.2">
      <c r="A220" s="41">
        <v>2010</v>
      </c>
      <c r="B220" s="42">
        <v>1591</v>
      </c>
      <c r="C220" s="43" t="s">
        <v>158</v>
      </c>
      <c r="D220" s="41" t="s">
        <v>23</v>
      </c>
      <c r="E220" s="43" t="s">
        <v>24</v>
      </c>
      <c r="F220" s="41" t="s">
        <v>25</v>
      </c>
      <c r="G220" s="43" t="s">
        <v>92</v>
      </c>
      <c r="H220" s="43" t="s">
        <v>31</v>
      </c>
      <c r="I220" s="44">
        <v>9072.4</v>
      </c>
      <c r="J220" s="45">
        <v>71558</v>
      </c>
      <c r="K220" s="45">
        <v>8085</v>
      </c>
      <c r="L220" s="46">
        <v>14160</v>
      </c>
      <c r="M220" s="47">
        <v>133797</v>
      </c>
      <c r="N220" s="47">
        <v>3630</v>
      </c>
      <c r="O220" s="48">
        <v>1322.2</v>
      </c>
      <c r="P220" s="49">
        <v>13095</v>
      </c>
      <c r="Q220" s="49">
        <v>625</v>
      </c>
      <c r="R220" s="50" t="s">
        <v>37</v>
      </c>
      <c r="S220" s="51" t="s">
        <v>37</v>
      </c>
      <c r="T220" s="51" t="s">
        <v>37</v>
      </c>
      <c r="U220" s="44">
        <v>24554.6</v>
      </c>
      <c r="V220" s="45">
        <v>218450</v>
      </c>
      <c r="W220" s="45">
        <v>12340</v>
      </c>
    </row>
    <row r="221" spans="1:23" x14ac:dyDescent="0.2">
      <c r="A221" s="41">
        <v>2010</v>
      </c>
      <c r="B221" s="42">
        <v>1601</v>
      </c>
      <c r="C221" s="43" t="s">
        <v>1838</v>
      </c>
      <c r="D221" s="41" t="s">
        <v>23</v>
      </c>
      <c r="E221" s="43" t="s">
        <v>24</v>
      </c>
      <c r="F221" s="41" t="s">
        <v>25</v>
      </c>
      <c r="G221" s="43" t="s">
        <v>173</v>
      </c>
      <c r="H221" s="43" t="s">
        <v>27</v>
      </c>
      <c r="I221" s="44">
        <v>1105</v>
      </c>
      <c r="J221" s="45">
        <v>9486</v>
      </c>
      <c r="K221" s="45">
        <v>896</v>
      </c>
      <c r="L221" s="46">
        <v>577</v>
      </c>
      <c r="M221" s="47">
        <v>5376</v>
      </c>
      <c r="N221" s="47">
        <v>260</v>
      </c>
      <c r="O221" s="48">
        <v>1057</v>
      </c>
      <c r="P221" s="49">
        <v>10398</v>
      </c>
      <c r="Q221" s="49">
        <v>16</v>
      </c>
      <c r="R221" s="50" t="s">
        <v>37</v>
      </c>
      <c r="S221" s="51" t="s">
        <v>37</v>
      </c>
      <c r="T221" s="51" t="s">
        <v>37</v>
      </c>
      <c r="U221" s="44">
        <v>2739</v>
      </c>
      <c r="V221" s="45">
        <v>25260</v>
      </c>
      <c r="W221" s="45">
        <v>1172</v>
      </c>
    </row>
    <row r="222" spans="1:23" x14ac:dyDescent="0.2">
      <c r="A222" s="41">
        <v>2010</v>
      </c>
      <c r="B222" s="42">
        <v>1604</v>
      </c>
      <c r="C222" s="43" t="s">
        <v>1839</v>
      </c>
      <c r="D222" s="41" t="s">
        <v>23</v>
      </c>
      <c r="E222" s="43" t="s">
        <v>24</v>
      </c>
      <c r="F222" s="41" t="s">
        <v>25</v>
      </c>
      <c r="G222" s="43" t="s">
        <v>42</v>
      </c>
      <c r="H222" s="43" t="s">
        <v>27</v>
      </c>
      <c r="I222" s="44">
        <v>631</v>
      </c>
      <c r="J222" s="45">
        <v>7072</v>
      </c>
      <c r="K222" s="45">
        <v>562</v>
      </c>
      <c r="L222" s="46">
        <v>331</v>
      </c>
      <c r="M222" s="47">
        <v>4421</v>
      </c>
      <c r="N222" s="47">
        <v>94</v>
      </c>
      <c r="O222" s="48">
        <v>1769</v>
      </c>
      <c r="P222" s="49">
        <v>23551</v>
      </c>
      <c r="Q222" s="49">
        <v>3</v>
      </c>
      <c r="R222" s="50">
        <v>0</v>
      </c>
      <c r="S222" s="51">
        <v>0</v>
      </c>
      <c r="T222" s="51">
        <v>0</v>
      </c>
      <c r="U222" s="44">
        <v>2731</v>
      </c>
      <c r="V222" s="45">
        <v>35044</v>
      </c>
      <c r="W222" s="45">
        <v>659</v>
      </c>
    </row>
    <row r="223" spans="1:23" x14ac:dyDescent="0.2">
      <c r="A223" s="41">
        <v>2010</v>
      </c>
      <c r="B223" s="42">
        <v>1611</v>
      </c>
      <c r="C223" s="43" t="s">
        <v>1840</v>
      </c>
      <c r="D223" s="41" t="s">
        <v>39</v>
      </c>
      <c r="E223" s="43" t="s">
        <v>40</v>
      </c>
      <c r="F223" s="41" t="s">
        <v>25</v>
      </c>
      <c r="G223" s="43" t="s">
        <v>160</v>
      </c>
      <c r="H223" s="43" t="s">
        <v>41</v>
      </c>
      <c r="I223" s="44">
        <v>0</v>
      </c>
      <c r="J223" s="45">
        <v>0</v>
      </c>
      <c r="K223" s="45">
        <v>0</v>
      </c>
      <c r="L223" s="46">
        <v>0</v>
      </c>
      <c r="M223" s="47">
        <v>0</v>
      </c>
      <c r="N223" s="47">
        <v>0</v>
      </c>
      <c r="O223" s="48">
        <v>20877</v>
      </c>
      <c r="P223" s="49">
        <v>240144</v>
      </c>
      <c r="Q223" s="49">
        <v>1</v>
      </c>
      <c r="R223" s="50">
        <v>0</v>
      </c>
      <c r="S223" s="51">
        <v>0</v>
      </c>
      <c r="T223" s="51">
        <v>0</v>
      </c>
      <c r="U223" s="44">
        <v>20877</v>
      </c>
      <c r="V223" s="45">
        <v>240144</v>
      </c>
      <c r="W223" s="45">
        <v>1</v>
      </c>
    </row>
    <row r="224" spans="1:23" x14ac:dyDescent="0.2">
      <c r="A224" s="41">
        <v>2010</v>
      </c>
      <c r="B224" s="42">
        <v>1611</v>
      </c>
      <c r="C224" s="43" t="s">
        <v>1840</v>
      </c>
      <c r="D224" s="41" t="s">
        <v>39</v>
      </c>
      <c r="E224" s="43" t="s">
        <v>40</v>
      </c>
      <c r="F224" s="41" t="s">
        <v>25</v>
      </c>
      <c r="G224" s="43" t="s">
        <v>124</v>
      </c>
      <c r="H224" s="43" t="s">
        <v>41</v>
      </c>
      <c r="I224" s="44">
        <v>0</v>
      </c>
      <c r="J224" s="45">
        <v>0</v>
      </c>
      <c r="K224" s="45">
        <v>0</v>
      </c>
      <c r="L224" s="46">
        <v>0</v>
      </c>
      <c r="M224" s="47">
        <v>0</v>
      </c>
      <c r="N224" s="47">
        <v>0</v>
      </c>
      <c r="O224" s="48">
        <v>8152</v>
      </c>
      <c r="P224" s="49">
        <v>183442</v>
      </c>
      <c r="Q224" s="49">
        <v>3</v>
      </c>
      <c r="R224" s="50">
        <v>0</v>
      </c>
      <c r="S224" s="51">
        <v>0</v>
      </c>
      <c r="T224" s="51">
        <v>0</v>
      </c>
      <c r="U224" s="44">
        <v>8152</v>
      </c>
      <c r="V224" s="45">
        <v>183442</v>
      </c>
      <c r="W224" s="45">
        <v>3</v>
      </c>
    </row>
    <row r="225" spans="1:23" x14ac:dyDescent="0.2">
      <c r="A225" s="41">
        <v>2010</v>
      </c>
      <c r="B225" s="42">
        <v>1611</v>
      </c>
      <c r="C225" s="43" t="s">
        <v>1840</v>
      </c>
      <c r="D225" s="41" t="s">
        <v>39</v>
      </c>
      <c r="E225" s="43" t="s">
        <v>40</v>
      </c>
      <c r="F225" s="41" t="s">
        <v>25</v>
      </c>
      <c r="G225" s="43" t="s">
        <v>134</v>
      </c>
      <c r="H225" s="43" t="s">
        <v>41</v>
      </c>
      <c r="I225" s="44">
        <v>0</v>
      </c>
      <c r="J225" s="45">
        <v>0</v>
      </c>
      <c r="K225" s="45">
        <v>0</v>
      </c>
      <c r="L225" s="46">
        <v>0</v>
      </c>
      <c r="M225" s="47">
        <v>0</v>
      </c>
      <c r="N225" s="47">
        <v>0</v>
      </c>
      <c r="O225" s="48">
        <v>8603</v>
      </c>
      <c r="P225" s="49">
        <v>95043</v>
      </c>
      <c r="Q225" s="49">
        <v>1</v>
      </c>
      <c r="R225" s="50">
        <v>0</v>
      </c>
      <c r="S225" s="51">
        <v>0</v>
      </c>
      <c r="T225" s="51">
        <v>0</v>
      </c>
      <c r="U225" s="44">
        <v>8603</v>
      </c>
      <c r="V225" s="45">
        <v>95043</v>
      </c>
      <c r="W225" s="45">
        <v>1</v>
      </c>
    </row>
    <row r="226" spans="1:23" x14ac:dyDescent="0.2">
      <c r="A226" s="41">
        <v>2010</v>
      </c>
      <c r="B226" s="42">
        <v>1611</v>
      </c>
      <c r="C226" s="43" t="s">
        <v>1840</v>
      </c>
      <c r="D226" s="41" t="s">
        <v>39</v>
      </c>
      <c r="E226" s="43" t="s">
        <v>40</v>
      </c>
      <c r="F226" s="41" t="s">
        <v>25</v>
      </c>
      <c r="G226" s="43" t="s">
        <v>122</v>
      </c>
      <c r="H226" s="43" t="s">
        <v>41</v>
      </c>
      <c r="I226" s="44">
        <v>0</v>
      </c>
      <c r="J226" s="45">
        <v>0</v>
      </c>
      <c r="K226" s="45">
        <v>0</v>
      </c>
      <c r="L226" s="46">
        <v>0</v>
      </c>
      <c r="M226" s="47">
        <v>0</v>
      </c>
      <c r="N226" s="47">
        <v>0</v>
      </c>
      <c r="O226" s="48">
        <v>702</v>
      </c>
      <c r="P226" s="49">
        <v>6825</v>
      </c>
      <c r="Q226" s="49">
        <v>1</v>
      </c>
      <c r="R226" s="50">
        <v>0</v>
      </c>
      <c r="S226" s="51">
        <v>0</v>
      </c>
      <c r="T226" s="51">
        <v>0</v>
      </c>
      <c r="U226" s="44">
        <v>702</v>
      </c>
      <c r="V226" s="45">
        <v>6825</v>
      </c>
      <c r="W226" s="45">
        <v>1</v>
      </c>
    </row>
    <row r="227" spans="1:23" x14ac:dyDescent="0.2">
      <c r="A227" s="41">
        <v>2010</v>
      </c>
      <c r="B227" s="42">
        <v>1611</v>
      </c>
      <c r="C227" s="43" t="s">
        <v>1840</v>
      </c>
      <c r="D227" s="41" t="s">
        <v>39</v>
      </c>
      <c r="E227" s="43" t="s">
        <v>40</v>
      </c>
      <c r="F227" s="41" t="s">
        <v>25</v>
      </c>
      <c r="G227" s="43" t="s">
        <v>42</v>
      </c>
      <c r="H227" s="43" t="s">
        <v>41</v>
      </c>
      <c r="I227" s="44">
        <v>0</v>
      </c>
      <c r="J227" s="45">
        <v>0</v>
      </c>
      <c r="K227" s="45">
        <v>0</v>
      </c>
      <c r="L227" s="46">
        <v>0</v>
      </c>
      <c r="M227" s="47">
        <v>0</v>
      </c>
      <c r="N227" s="47">
        <v>0</v>
      </c>
      <c r="O227" s="48">
        <v>323</v>
      </c>
      <c r="P227" s="49">
        <v>5936</v>
      </c>
      <c r="Q227" s="49">
        <v>1</v>
      </c>
      <c r="R227" s="50">
        <v>0</v>
      </c>
      <c r="S227" s="51">
        <v>0</v>
      </c>
      <c r="T227" s="51">
        <v>0</v>
      </c>
      <c r="U227" s="44">
        <v>323</v>
      </c>
      <c r="V227" s="45">
        <v>5936</v>
      </c>
      <c r="W227" s="45">
        <v>1</v>
      </c>
    </row>
    <row r="228" spans="1:23" x14ac:dyDescent="0.2">
      <c r="A228" s="41">
        <v>2010</v>
      </c>
      <c r="B228" s="42">
        <v>1611</v>
      </c>
      <c r="C228" s="43" t="s">
        <v>1840</v>
      </c>
      <c r="D228" s="41" t="s">
        <v>39</v>
      </c>
      <c r="E228" s="43" t="s">
        <v>40</v>
      </c>
      <c r="F228" s="41" t="s">
        <v>25</v>
      </c>
      <c r="G228" s="43" t="s">
        <v>44</v>
      </c>
      <c r="H228" s="43" t="s">
        <v>41</v>
      </c>
      <c r="I228" s="44">
        <v>0</v>
      </c>
      <c r="J228" s="45">
        <v>0</v>
      </c>
      <c r="K228" s="45">
        <v>0</v>
      </c>
      <c r="L228" s="46">
        <v>0</v>
      </c>
      <c r="M228" s="47">
        <v>0</v>
      </c>
      <c r="N228" s="47">
        <v>0</v>
      </c>
      <c r="O228" s="48">
        <v>32215</v>
      </c>
      <c r="P228" s="49">
        <v>572278</v>
      </c>
      <c r="Q228" s="49">
        <v>3</v>
      </c>
      <c r="R228" s="50">
        <v>0</v>
      </c>
      <c r="S228" s="51">
        <v>0</v>
      </c>
      <c r="T228" s="51">
        <v>0</v>
      </c>
      <c r="U228" s="44">
        <v>32215</v>
      </c>
      <c r="V228" s="45">
        <v>572278</v>
      </c>
      <c r="W228" s="45">
        <v>3</v>
      </c>
    </row>
    <row r="229" spans="1:23" x14ac:dyDescent="0.2">
      <c r="A229" s="41">
        <v>2010</v>
      </c>
      <c r="B229" s="42">
        <v>1613</v>
      </c>
      <c r="C229" s="43" t="s">
        <v>162</v>
      </c>
      <c r="D229" s="41" t="s">
        <v>23</v>
      </c>
      <c r="E229" s="43" t="s">
        <v>24</v>
      </c>
      <c r="F229" s="41" t="s">
        <v>25</v>
      </c>
      <c r="G229" s="43" t="s">
        <v>48</v>
      </c>
      <c r="H229" s="43" t="s">
        <v>31</v>
      </c>
      <c r="I229" s="44">
        <v>146213</v>
      </c>
      <c r="J229" s="45">
        <v>1258744</v>
      </c>
      <c r="K229" s="45">
        <v>72309</v>
      </c>
      <c r="L229" s="46">
        <v>31539</v>
      </c>
      <c r="M229" s="47">
        <v>277237</v>
      </c>
      <c r="N229" s="47">
        <v>9150</v>
      </c>
      <c r="O229" s="48">
        <v>17798</v>
      </c>
      <c r="P229" s="49">
        <v>236170</v>
      </c>
      <c r="Q229" s="49">
        <v>88</v>
      </c>
      <c r="R229" s="50" t="s">
        <v>37</v>
      </c>
      <c r="S229" s="51" t="s">
        <v>37</v>
      </c>
      <c r="T229" s="51" t="s">
        <v>37</v>
      </c>
      <c r="U229" s="44">
        <v>195550</v>
      </c>
      <c r="V229" s="45">
        <v>1772151</v>
      </c>
      <c r="W229" s="45">
        <v>81547</v>
      </c>
    </row>
    <row r="230" spans="1:23" x14ac:dyDescent="0.2">
      <c r="A230" s="41">
        <v>2010</v>
      </c>
      <c r="B230" s="42">
        <v>1615</v>
      </c>
      <c r="C230" s="43" t="s">
        <v>1841</v>
      </c>
      <c r="D230" s="41" t="s">
        <v>23</v>
      </c>
      <c r="E230" s="43" t="s">
        <v>24</v>
      </c>
      <c r="F230" s="41" t="s">
        <v>25</v>
      </c>
      <c r="G230" s="43" t="s">
        <v>30</v>
      </c>
      <c r="H230" s="43" t="s">
        <v>27</v>
      </c>
      <c r="I230" s="44">
        <v>3990</v>
      </c>
      <c r="J230" s="45">
        <v>25984</v>
      </c>
      <c r="K230" s="45">
        <v>1968</v>
      </c>
      <c r="L230" s="46">
        <v>717.8</v>
      </c>
      <c r="M230" s="47">
        <v>3582</v>
      </c>
      <c r="N230" s="47">
        <v>311</v>
      </c>
      <c r="O230" s="48">
        <v>2117.1</v>
      </c>
      <c r="P230" s="49">
        <v>12560</v>
      </c>
      <c r="Q230" s="49">
        <v>112</v>
      </c>
      <c r="R230" s="50" t="s">
        <v>37</v>
      </c>
      <c r="S230" s="51" t="s">
        <v>37</v>
      </c>
      <c r="T230" s="51" t="s">
        <v>37</v>
      </c>
      <c r="U230" s="44">
        <v>6824.9</v>
      </c>
      <c r="V230" s="45">
        <v>42126</v>
      </c>
      <c r="W230" s="45">
        <v>2391</v>
      </c>
    </row>
    <row r="231" spans="1:23" x14ac:dyDescent="0.2">
      <c r="A231" s="41">
        <v>2010</v>
      </c>
      <c r="B231" s="42">
        <v>1618</v>
      </c>
      <c r="C231" s="43" t="s">
        <v>1842</v>
      </c>
      <c r="D231" s="41" t="s">
        <v>23</v>
      </c>
      <c r="E231" s="43" t="s">
        <v>24</v>
      </c>
      <c r="F231" s="41" t="s">
        <v>25</v>
      </c>
      <c r="G231" s="43" t="s">
        <v>44</v>
      </c>
      <c r="H231" s="43" t="s">
        <v>27</v>
      </c>
      <c r="I231" s="44">
        <v>987</v>
      </c>
      <c r="J231" s="45">
        <v>10108</v>
      </c>
      <c r="K231" s="45">
        <v>1053</v>
      </c>
      <c r="L231" s="46">
        <v>711</v>
      </c>
      <c r="M231" s="47">
        <v>7352</v>
      </c>
      <c r="N231" s="47">
        <v>84</v>
      </c>
      <c r="O231" s="48">
        <v>338</v>
      </c>
      <c r="P231" s="49">
        <v>3478</v>
      </c>
      <c r="Q231" s="49">
        <v>1</v>
      </c>
      <c r="R231" s="50" t="s">
        <v>37</v>
      </c>
      <c r="S231" s="51" t="s">
        <v>37</v>
      </c>
      <c r="T231" s="51" t="s">
        <v>37</v>
      </c>
      <c r="U231" s="44">
        <v>2036</v>
      </c>
      <c r="V231" s="45">
        <v>20938</v>
      </c>
      <c r="W231" s="45">
        <v>1138</v>
      </c>
    </row>
    <row r="232" spans="1:23" x14ac:dyDescent="0.2">
      <c r="A232" s="41">
        <v>2010</v>
      </c>
      <c r="B232" s="42">
        <v>1625</v>
      </c>
      <c r="C232" s="43" t="s">
        <v>163</v>
      </c>
      <c r="D232" s="41" t="s">
        <v>23</v>
      </c>
      <c r="E232" s="43" t="s">
        <v>24</v>
      </c>
      <c r="F232" s="41" t="s">
        <v>25</v>
      </c>
      <c r="G232" s="43" t="s">
        <v>89</v>
      </c>
      <c r="H232" s="43" t="s">
        <v>31</v>
      </c>
      <c r="I232" s="44">
        <v>15999</v>
      </c>
      <c r="J232" s="45">
        <v>218313</v>
      </c>
      <c r="K232" s="45">
        <v>11539</v>
      </c>
      <c r="L232" s="46">
        <v>6530</v>
      </c>
      <c r="M232" s="47">
        <v>111267</v>
      </c>
      <c r="N232" s="47">
        <v>1294</v>
      </c>
      <c r="O232" s="48">
        <v>10849</v>
      </c>
      <c r="P232" s="49">
        <v>201062</v>
      </c>
      <c r="Q232" s="49">
        <v>1910</v>
      </c>
      <c r="R232" s="50" t="s">
        <v>37</v>
      </c>
      <c r="S232" s="51" t="s">
        <v>37</v>
      </c>
      <c r="T232" s="51" t="s">
        <v>37</v>
      </c>
      <c r="U232" s="44">
        <v>33378</v>
      </c>
      <c r="V232" s="45">
        <v>530642</v>
      </c>
      <c r="W232" s="45">
        <v>14743</v>
      </c>
    </row>
    <row r="233" spans="1:23" x14ac:dyDescent="0.2">
      <c r="A233" s="41">
        <v>2010</v>
      </c>
      <c r="B233" s="42">
        <v>1640</v>
      </c>
      <c r="C233" s="43" t="s">
        <v>164</v>
      </c>
      <c r="D233" s="41" t="s">
        <v>23</v>
      </c>
      <c r="E233" s="43" t="s">
        <v>24</v>
      </c>
      <c r="F233" s="41" t="s">
        <v>25</v>
      </c>
      <c r="G233" s="43" t="s">
        <v>54</v>
      </c>
      <c r="H233" s="43" t="s">
        <v>27</v>
      </c>
      <c r="I233" s="44">
        <v>13585</v>
      </c>
      <c r="J233" s="45">
        <v>138162</v>
      </c>
      <c r="K233" s="45">
        <v>9837</v>
      </c>
      <c r="L233" s="46">
        <v>16327</v>
      </c>
      <c r="M233" s="47">
        <v>167507</v>
      </c>
      <c r="N233" s="47">
        <v>1602</v>
      </c>
      <c r="O233" s="48">
        <v>4666</v>
      </c>
      <c r="P233" s="49">
        <v>51673</v>
      </c>
      <c r="Q233" s="49">
        <v>9</v>
      </c>
      <c r="R233" s="50">
        <v>0</v>
      </c>
      <c r="S233" s="51">
        <v>0</v>
      </c>
      <c r="T233" s="51">
        <v>0</v>
      </c>
      <c r="U233" s="44">
        <v>34578</v>
      </c>
      <c r="V233" s="45">
        <v>357342</v>
      </c>
      <c r="W233" s="45">
        <v>11448</v>
      </c>
    </row>
    <row r="234" spans="1:23" x14ac:dyDescent="0.2">
      <c r="A234" s="41">
        <v>2010</v>
      </c>
      <c r="B234" s="42">
        <v>1647</v>
      </c>
      <c r="C234" s="43" t="s">
        <v>1843</v>
      </c>
      <c r="D234" s="41" t="s">
        <v>23</v>
      </c>
      <c r="E234" s="43" t="s">
        <v>24</v>
      </c>
      <c r="F234" s="41" t="s">
        <v>25</v>
      </c>
      <c r="G234" s="43" t="s">
        <v>175</v>
      </c>
      <c r="H234" s="43" t="s">
        <v>27</v>
      </c>
      <c r="I234" s="44">
        <v>1684</v>
      </c>
      <c r="J234" s="45">
        <v>14561</v>
      </c>
      <c r="K234" s="45">
        <v>1315</v>
      </c>
      <c r="L234" s="46">
        <v>2569</v>
      </c>
      <c r="M234" s="47">
        <v>23878</v>
      </c>
      <c r="N234" s="47">
        <v>251</v>
      </c>
      <c r="O234" s="48" t="s">
        <v>37</v>
      </c>
      <c r="P234" s="49" t="s">
        <v>37</v>
      </c>
      <c r="Q234" s="49" t="s">
        <v>37</v>
      </c>
      <c r="R234" s="50" t="s">
        <v>37</v>
      </c>
      <c r="S234" s="51" t="s">
        <v>37</v>
      </c>
      <c r="T234" s="51" t="s">
        <v>37</v>
      </c>
      <c r="U234" s="44">
        <v>4253</v>
      </c>
      <c r="V234" s="45">
        <v>38439</v>
      </c>
      <c r="W234" s="45">
        <v>1566</v>
      </c>
    </row>
    <row r="235" spans="1:23" x14ac:dyDescent="0.2">
      <c r="A235" s="41">
        <v>2010</v>
      </c>
      <c r="B235" s="42">
        <v>1648</v>
      </c>
      <c r="C235" s="43" t="s">
        <v>1844</v>
      </c>
      <c r="D235" s="41" t="s">
        <v>23</v>
      </c>
      <c r="E235" s="43" t="s">
        <v>24</v>
      </c>
      <c r="F235" s="41" t="s">
        <v>25</v>
      </c>
      <c r="G235" s="43" t="s">
        <v>124</v>
      </c>
      <c r="H235" s="43" t="s">
        <v>27</v>
      </c>
      <c r="I235" s="44">
        <v>566</v>
      </c>
      <c r="J235" s="45">
        <v>6248</v>
      </c>
      <c r="K235" s="45">
        <v>625</v>
      </c>
      <c r="L235" s="46">
        <v>266</v>
      </c>
      <c r="M235" s="47">
        <v>2942</v>
      </c>
      <c r="N235" s="47">
        <v>76</v>
      </c>
      <c r="O235" s="48" t="s">
        <v>37</v>
      </c>
      <c r="P235" s="49" t="s">
        <v>37</v>
      </c>
      <c r="Q235" s="49" t="s">
        <v>37</v>
      </c>
      <c r="R235" s="50" t="s">
        <v>37</v>
      </c>
      <c r="S235" s="51" t="s">
        <v>37</v>
      </c>
      <c r="T235" s="51" t="s">
        <v>37</v>
      </c>
      <c r="U235" s="44">
        <v>832</v>
      </c>
      <c r="V235" s="45">
        <v>9190</v>
      </c>
      <c r="W235" s="45">
        <v>701</v>
      </c>
    </row>
    <row r="236" spans="1:23" x14ac:dyDescent="0.2">
      <c r="A236" s="41">
        <v>2010</v>
      </c>
      <c r="B236" s="42">
        <v>1650</v>
      </c>
      <c r="C236" s="43" t="s">
        <v>1845</v>
      </c>
      <c r="D236" s="41" t="s">
        <v>23</v>
      </c>
      <c r="E236" s="43" t="s">
        <v>24</v>
      </c>
      <c r="F236" s="41" t="s">
        <v>25</v>
      </c>
      <c r="G236" s="43" t="s">
        <v>161</v>
      </c>
      <c r="H236" s="43" t="s">
        <v>27</v>
      </c>
      <c r="I236" s="44">
        <v>1741.5</v>
      </c>
      <c r="J236" s="45">
        <v>15688</v>
      </c>
      <c r="K236" s="45">
        <v>1375</v>
      </c>
      <c r="L236" s="46">
        <v>336.3</v>
      </c>
      <c r="M236" s="47">
        <v>3061</v>
      </c>
      <c r="N236" s="47">
        <v>128</v>
      </c>
      <c r="O236" s="48">
        <v>692.4</v>
      </c>
      <c r="P236" s="49">
        <v>6898</v>
      </c>
      <c r="Q236" s="49">
        <v>49</v>
      </c>
      <c r="R236" s="50" t="s">
        <v>37</v>
      </c>
      <c r="S236" s="51" t="s">
        <v>37</v>
      </c>
      <c r="T236" s="51" t="s">
        <v>37</v>
      </c>
      <c r="U236" s="44">
        <v>2770.2</v>
      </c>
      <c r="V236" s="45">
        <v>25647</v>
      </c>
      <c r="W236" s="45">
        <v>1552</v>
      </c>
    </row>
    <row r="237" spans="1:23" x14ac:dyDescent="0.2">
      <c r="A237" s="41">
        <v>2010</v>
      </c>
      <c r="B237" s="42">
        <v>1651</v>
      </c>
      <c r="C237" s="43" t="s">
        <v>1846</v>
      </c>
      <c r="D237" s="41" t="s">
        <v>23</v>
      </c>
      <c r="E237" s="43" t="s">
        <v>24</v>
      </c>
      <c r="F237" s="41" t="s">
        <v>25</v>
      </c>
      <c r="G237" s="43" t="s">
        <v>60</v>
      </c>
      <c r="H237" s="43" t="s">
        <v>51</v>
      </c>
      <c r="I237" s="44">
        <v>4615</v>
      </c>
      <c r="J237" s="45">
        <v>10144</v>
      </c>
      <c r="K237" s="45">
        <v>1632</v>
      </c>
      <c r="L237" s="46">
        <v>12397</v>
      </c>
      <c r="M237" s="47">
        <v>28510</v>
      </c>
      <c r="N237" s="47">
        <v>1048</v>
      </c>
      <c r="O237" s="48" t="s">
        <v>37</v>
      </c>
      <c r="P237" s="49" t="s">
        <v>37</v>
      </c>
      <c r="Q237" s="49" t="s">
        <v>37</v>
      </c>
      <c r="R237" s="50" t="s">
        <v>37</v>
      </c>
      <c r="S237" s="51" t="s">
        <v>37</v>
      </c>
      <c r="T237" s="51" t="s">
        <v>37</v>
      </c>
      <c r="U237" s="44">
        <v>17012</v>
      </c>
      <c r="V237" s="45">
        <v>38654</v>
      </c>
      <c r="W237" s="45">
        <v>2680</v>
      </c>
    </row>
    <row r="238" spans="1:23" x14ac:dyDescent="0.2">
      <c r="A238" s="41">
        <v>2010</v>
      </c>
      <c r="B238" s="42">
        <v>1671</v>
      </c>
      <c r="C238" s="43" t="s">
        <v>1847</v>
      </c>
      <c r="D238" s="41" t="s">
        <v>23</v>
      </c>
      <c r="E238" s="43" t="s">
        <v>24</v>
      </c>
      <c r="F238" s="41" t="s">
        <v>25</v>
      </c>
      <c r="G238" s="43" t="s">
        <v>439</v>
      </c>
      <c r="H238" s="43" t="s">
        <v>31</v>
      </c>
      <c r="I238" s="44">
        <v>2229.1</v>
      </c>
      <c r="J238" s="45">
        <v>19057</v>
      </c>
      <c r="K238" s="45">
        <v>1575</v>
      </c>
      <c r="L238" s="46">
        <v>412.6</v>
      </c>
      <c r="M238" s="47">
        <v>3671</v>
      </c>
      <c r="N238" s="47">
        <v>198</v>
      </c>
      <c r="O238" s="48">
        <v>633.1</v>
      </c>
      <c r="P238" s="49">
        <v>4692</v>
      </c>
      <c r="Q238" s="49">
        <v>71</v>
      </c>
      <c r="R238" s="50" t="s">
        <v>37</v>
      </c>
      <c r="S238" s="51" t="s">
        <v>37</v>
      </c>
      <c r="T238" s="51" t="s">
        <v>37</v>
      </c>
      <c r="U238" s="44">
        <v>3274.8</v>
      </c>
      <c r="V238" s="45">
        <v>27420</v>
      </c>
      <c r="W238" s="45">
        <v>1844</v>
      </c>
    </row>
    <row r="239" spans="1:23" x14ac:dyDescent="0.2">
      <c r="A239" s="41">
        <v>2010</v>
      </c>
      <c r="B239" s="42">
        <v>1675</v>
      </c>
      <c r="C239" s="43" t="s">
        <v>1848</v>
      </c>
      <c r="D239" s="41" t="s">
        <v>23</v>
      </c>
      <c r="E239" s="43" t="s">
        <v>24</v>
      </c>
      <c r="F239" s="41" t="s">
        <v>25</v>
      </c>
      <c r="G239" s="43" t="s">
        <v>439</v>
      </c>
      <c r="H239" s="43" t="s">
        <v>31</v>
      </c>
      <c r="I239" s="44">
        <v>41</v>
      </c>
      <c r="J239" s="45">
        <v>329</v>
      </c>
      <c r="K239" s="45">
        <v>36</v>
      </c>
      <c r="L239" s="46">
        <v>194</v>
      </c>
      <c r="M239" s="47">
        <v>1584</v>
      </c>
      <c r="N239" s="47">
        <v>30</v>
      </c>
      <c r="O239" s="48">
        <v>1815</v>
      </c>
      <c r="P239" s="49">
        <v>15024</v>
      </c>
      <c r="Q239" s="49">
        <v>1</v>
      </c>
      <c r="R239" s="50" t="s">
        <v>37</v>
      </c>
      <c r="S239" s="51" t="s">
        <v>37</v>
      </c>
      <c r="T239" s="51" t="s">
        <v>37</v>
      </c>
      <c r="U239" s="44">
        <v>2050</v>
      </c>
      <c r="V239" s="45">
        <v>16937</v>
      </c>
      <c r="W239" s="45">
        <v>67</v>
      </c>
    </row>
    <row r="240" spans="1:23" x14ac:dyDescent="0.2">
      <c r="A240" s="41">
        <v>2010</v>
      </c>
      <c r="B240" s="42">
        <v>1675</v>
      </c>
      <c r="C240" s="43" t="s">
        <v>1848</v>
      </c>
      <c r="D240" s="41" t="s">
        <v>23</v>
      </c>
      <c r="E240" s="43" t="s">
        <v>24</v>
      </c>
      <c r="F240" s="41" t="s">
        <v>25</v>
      </c>
      <c r="G240" s="43" t="s">
        <v>273</v>
      </c>
      <c r="H240" s="43" t="s">
        <v>31</v>
      </c>
      <c r="I240" s="44">
        <v>3321</v>
      </c>
      <c r="J240" s="45">
        <v>27363</v>
      </c>
      <c r="K240" s="45">
        <v>2804</v>
      </c>
      <c r="L240" s="46">
        <v>2457</v>
      </c>
      <c r="M240" s="47">
        <v>28822</v>
      </c>
      <c r="N240" s="47">
        <v>485</v>
      </c>
      <c r="O240" s="48">
        <v>4665</v>
      </c>
      <c r="P240" s="49">
        <v>60058</v>
      </c>
      <c r="Q240" s="49">
        <v>241</v>
      </c>
      <c r="R240" s="50" t="s">
        <v>37</v>
      </c>
      <c r="S240" s="51" t="s">
        <v>37</v>
      </c>
      <c r="T240" s="51" t="s">
        <v>37</v>
      </c>
      <c r="U240" s="44">
        <v>10443</v>
      </c>
      <c r="V240" s="45">
        <v>116243</v>
      </c>
      <c r="W240" s="45">
        <v>3530</v>
      </c>
    </row>
    <row r="241" spans="1:23" x14ac:dyDescent="0.2">
      <c r="A241" s="41">
        <v>2010</v>
      </c>
      <c r="B241" s="42">
        <v>1677</v>
      </c>
      <c r="C241" s="43" t="s">
        <v>1849</v>
      </c>
      <c r="D241" s="41" t="s">
        <v>23</v>
      </c>
      <c r="E241" s="43" t="s">
        <v>24</v>
      </c>
      <c r="F241" s="41" t="s">
        <v>25</v>
      </c>
      <c r="G241" s="43" t="s">
        <v>161</v>
      </c>
      <c r="H241" s="43" t="s">
        <v>27</v>
      </c>
      <c r="I241" s="44">
        <v>298</v>
      </c>
      <c r="J241" s="45">
        <v>2803</v>
      </c>
      <c r="K241" s="45">
        <v>287</v>
      </c>
      <c r="L241" s="46">
        <v>45</v>
      </c>
      <c r="M241" s="47">
        <v>411</v>
      </c>
      <c r="N241" s="47">
        <v>21</v>
      </c>
      <c r="O241" s="48">
        <v>128</v>
      </c>
      <c r="P241" s="49">
        <v>909</v>
      </c>
      <c r="Q241" s="49">
        <v>2</v>
      </c>
      <c r="R241" s="50" t="s">
        <v>37</v>
      </c>
      <c r="S241" s="51" t="s">
        <v>37</v>
      </c>
      <c r="T241" s="51" t="s">
        <v>37</v>
      </c>
      <c r="U241" s="44">
        <v>471</v>
      </c>
      <c r="V241" s="45">
        <v>4123</v>
      </c>
      <c r="W241" s="45">
        <v>310</v>
      </c>
    </row>
    <row r="242" spans="1:23" x14ac:dyDescent="0.2">
      <c r="A242" s="41">
        <v>2010</v>
      </c>
      <c r="B242" s="42">
        <v>1683</v>
      </c>
      <c r="C242" s="43" t="s">
        <v>1850</v>
      </c>
      <c r="D242" s="41" t="s">
        <v>23</v>
      </c>
      <c r="E242" s="43" t="s">
        <v>24</v>
      </c>
      <c r="F242" s="41" t="s">
        <v>25</v>
      </c>
      <c r="G242" s="43" t="s">
        <v>439</v>
      </c>
      <c r="H242" s="43" t="s">
        <v>31</v>
      </c>
      <c r="I242" s="44">
        <v>3398</v>
      </c>
      <c r="J242" s="45">
        <v>36737</v>
      </c>
      <c r="K242" s="45">
        <v>3079</v>
      </c>
      <c r="L242" s="46">
        <v>1835</v>
      </c>
      <c r="M242" s="47">
        <v>18932</v>
      </c>
      <c r="N242" s="47">
        <v>537</v>
      </c>
      <c r="O242" s="48" t="s">
        <v>37</v>
      </c>
      <c r="P242" s="49" t="s">
        <v>37</v>
      </c>
      <c r="Q242" s="49" t="s">
        <v>37</v>
      </c>
      <c r="R242" s="50" t="s">
        <v>37</v>
      </c>
      <c r="S242" s="51" t="s">
        <v>37</v>
      </c>
      <c r="T242" s="51" t="s">
        <v>37</v>
      </c>
      <c r="U242" s="44">
        <v>5233</v>
      </c>
      <c r="V242" s="45">
        <v>55669</v>
      </c>
      <c r="W242" s="45">
        <v>3616</v>
      </c>
    </row>
    <row r="243" spans="1:23" x14ac:dyDescent="0.2">
      <c r="A243" s="41">
        <v>2010</v>
      </c>
      <c r="B243" s="42">
        <v>1683</v>
      </c>
      <c r="C243" s="43" t="s">
        <v>1850</v>
      </c>
      <c r="D243" s="41" t="s">
        <v>23</v>
      </c>
      <c r="E243" s="43" t="s">
        <v>24</v>
      </c>
      <c r="F243" s="41" t="s">
        <v>25</v>
      </c>
      <c r="G243" s="43" t="s">
        <v>273</v>
      </c>
      <c r="H243" s="43" t="s">
        <v>31</v>
      </c>
      <c r="I243" s="44">
        <v>321</v>
      </c>
      <c r="J243" s="45">
        <v>3588</v>
      </c>
      <c r="K243" s="45">
        <v>257</v>
      </c>
      <c r="L243" s="46">
        <v>62</v>
      </c>
      <c r="M243" s="47">
        <v>617</v>
      </c>
      <c r="N243" s="47">
        <v>28</v>
      </c>
      <c r="O243" s="48" t="s">
        <v>37</v>
      </c>
      <c r="P243" s="49" t="s">
        <v>37</v>
      </c>
      <c r="Q243" s="49" t="s">
        <v>37</v>
      </c>
      <c r="R243" s="50" t="s">
        <v>37</v>
      </c>
      <c r="S243" s="51" t="s">
        <v>37</v>
      </c>
      <c r="T243" s="51" t="s">
        <v>37</v>
      </c>
      <c r="U243" s="44">
        <v>383</v>
      </c>
      <c r="V243" s="45">
        <v>4205</v>
      </c>
      <c r="W243" s="45">
        <v>285</v>
      </c>
    </row>
    <row r="244" spans="1:23" x14ac:dyDescent="0.2">
      <c r="A244" s="41">
        <v>2010</v>
      </c>
      <c r="B244" s="42">
        <v>1698</v>
      </c>
      <c r="C244" s="43" t="s">
        <v>1851</v>
      </c>
      <c r="D244" s="41" t="s">
        <v>23</v>
      </c>
      <c r="E244" s="43" t="s">
        <v>24</v>
      </c>
      <c r="F244" s="41" t="s">
        <v>25</v>
      </c>
      <c r="G244" s="43" t="s">
        <v>173</v>
      </c>
      <c r="H244" s="43" t="s">
        <v>27</v>
      </c>
      <c r="I244" s="44">
        <v>334</v>
      </c>
      <c r="J244" s="45">
        <v>3925</v>
      </c>
      <c r="K244" s="45">
        <v>334</v>
      </c>
      <c r="L244" s="46">
        <v>122</v>
      </c>
      <c r="M244" s="47">
        <v>1547</v>
      </c>
      <c r="N244" s="47">
        <v>53</v>
      </c>
      <c r="O244" s="48">
        <v>445</v>
      </c>
      <c r="P244" s="49">
        <v>7807</v>
      </c>
      <c r="Q244" s="49">
        <v>2</v>
      </c>
      <c r="R244" s="50">
        <v>0</v>
      </c>
      <c r="S244" s="51">
        <v>0</v>
      </c>
      <c r="T244" s="51">
        <v>0</v>
      </c>
      <c r="U244" s="44">
        <v>901</v>
      </c>
      <c r="V244" s="45">
        <v>13279</v>
      </c>
      <c r="W244" s="45">
        <v>389</v>
      </c>
    </row>
    <row r="245" spans="1:23" x14ac:dyDescent="0.2">
      <c r="A245" s="41">
        <v>2010</v>
      </c>
      <c r="B245" s="42">
        <v>1702</v>
      </c>
      <c r="C245" s="43" t="s">
        <v>1852</v>
      </c>
      <c r="D245" s="41" t="s">
        <v>23</v>
      </c>
      <c r="E245" s="43" t="s">
        <v>24</v>
      </c>
      <c r="F245" s="41" t="s">
        <v>25</v>
      </c>
      <c r="G245" s="43" t="s">
        <v>57</v>
      </c>
      <c r="H245" s="43" t="s">
        <v>27</v>
      </c>
      <c r="I245" s="44">
        <v>775</v>
      </c>
      <c r="J245" s="45">
        <v>4425</v>
      </c>
      <c r="K245" s="45">
        <v>625</v>
      </c>
      <c r="L245" s="46">
        <v>160</v>
      </c>
      <c r="M245" s="47">
        <v>861</v>
      </c>
      <c r="N245" s="47">
        <v>52</v>
      </c>
      <c r="O245" s="48">
        <v>1537</v>
      </c>
      <c r="P245" s="49">
        <v>10951</v>
      </c>
      <c r="Q245" s="49">
        <v>10</v>
      </c>
      <c r="R245" s="50">
        <v>0</v>
      </c>
      <c r="S245" s="51">
        <v>0</v>
      </c>
      <c r="T245" s="51" t="s">
        <v>37</v>
      </c>
      <c r="U245" s="44">
        <v>2472</v>
      </c>
      <c r="V245" s="45">
        <v>16237</v>
      </c>
      <c r="W245" s="45">
        <v>687</v>
      </c>
    </row>
    <row r="246" spans="1:23" x14ac:dyDescent="0.2">
      <c r="A246" s="41">
        <v>2010</v>
      </c>
      <c r="B246" s="42">
        <v>1708</v>
      </c>
      <c r="C246" s="43" t="s">
        <v>165</v>
      </c>
      <c r="D246" s="41" t="s">
        <v>23</v>
      </c>
      <c r="E246" s="43" t="s">
        <v>24</v>
      </c>
      <c r="F246" s="41" t="s">
        <v>25</v>
      </c>
      <c r="G246" s="43" t="s">
        <v>104</v>
      </c>
      <c r="H246" s="43" t="s">
        <v>31</v>
      </c>
      <c r="I246" s="44">
        <v>19505</v>
      </c>
      <c r="J246" s="45">
        <v>197250</v>
      </c>
      <c r="K246" s="45">
        <v>12122</v>
      </c>
      <c r="L246" s="46">
        <v>5637</v>
      </c>
      <c r="M246" s="47">
        <v>62654</v>
      </c>
      <c r="N246" s="47">
        <v>1100</v>
      </c>
      <c r="O246" s="48">
        <v>309</v>
      </c>
      <c r="P246" s="49">
        <v>4855</v>
      </c>
      <c r="Q246" s="49">
        <v>2</v>
      </c>
      <c r="R246" s="50" t="s">
        <v>37</v>
      </c>
      <c r="S246" s="51" t="s">
        <v>37</v>
      </c>
      <c r="T246" s="51" t="s">
        <v>37</v>
      </c>
      <c r="U246" s="44">
        <v>25451</v>
      </c>
      <c r="V246" s="45">
        <v>264759</v>
      </c>
      <c r="W246" s="45">
        <v>13224</v>
      </c>
    </row>
    <row r="247" spans="1:23" x14ac:dyDescent="0.2">
      <c r="A247" s="41">
        <v>2010</v>
      </c>
      <c r="B247" s="42">
        <v>1723</v>
      </c>
      <c r="C247" s="43" t="s">
        <v>166</v>
      </c>
      <c r="D247" s="41" t="s">
        <v>23</v>
      </c>
      <c r="E247" s="43" t="s">
        <v>24</v>
      </c>
      <c r="F247" s="41" t="s">
        <v>25</v>
      </c>
      <c r="G247" s="43" t="s">
        <v>89</v>
      </c>
      <c r="H247" s="43" t="s">
        <v>31</v>
      </c>
      <c r="I247" s="44">
        <v>5988.7</v>
      </c>
      <c r="J247" s="45">
        <v>94865</v>
      </c>
      <c r="K247" s="45">
        <v>4536</v>
      </c>
      <c r="L247" s="46">
        <v>18296</v>
      </c>
      <c r="M247" s="47">
        <v>377622</v>
      </c>
      <c r="N247" s="47">
        <v>4002</v>
      </c>
      <c r="O247" s="48" t="s">
        <v>37</v>
      </c>
      <c r="P247" s="49" t="s">
        <v>37</v>
      </c>
      <c r="Q247" s="49" t="s">
        <v>37</v>
      </c>
      <c r="R247" s="50" t="s">
        <v>37</v>
      </c>
      <c r="S247" s="51" t="s">
        <v>37</v>
      </c>
      <c r="T247" s="51" t="s">
        <v>37</v>
      </c>
      <c r="U247" s="44">
        <v>24284.7</v>
      </c>
      <c r="V247" s="45">
        <v>472487</v>
      </c>
      <c r="W247" s="45">
        <v>8538</v>
      </c>
    </row>
    <row r="248" spans="1:23" x14ac:dyDescent="0.2">
      <c r="A248" s="41">
        <v>2010</v>
      </c>
      <c r="B248" s="42">
        <v>1726</v>
      </c>
      <c r="C248" s="43" t="s">
        <v>1853</v>
      </c>
      <c r="D248" s="41" t="s">
        <v>23</v>
      </c>
      <c r="E248" s="43" t="s">
        <v>24</v>
      </c>
      <c r="F248" s="41" t="s">
        <v>25</v>
      </c>
      <c r="G248" s="43" t="s">
        <v>76</v>
      </c>
      <c r="H248" s="43" t="s">
        <v>27</v>
      </c>
      <c r="I248" s="44">
        <v>195</v>
      </c>
      <c r="J248" s="45">
        <v>1847</v>
      </c>
      <c r="K248" s="45">
        <v>155</v>
      </c>
      <c r="L248" s="46" t="s">
        <v>37</v>
      </c>
      <c r="M248" s="47" t="s">
        <v>37</v>
      </c>
      <c r="N248" s="47" t="s">
        <v>37</v>
      </c>
      <c r="O248" s="48" t="s">
        <v>37</v>
      </c>
      <c r="P248" s="49" t="s">
        <v>37</v>
      </c>
      <c r="Q248" s="49" t="s">
        <v>37</v>
      </c>
      <c r="R248" s="50" t="s">
        <v>37</v>
      </c>
      <c r="S248" s="51" t="s">
        <v>37</v>
      </c>
      <c r="T248" s="51" t="s">
        <v>37</v>
      </c>
      <c r="U248" s="44">
        <v>195</v>
      </c>
      <c r="V248" s="45">
        <v>1847</v>
      </c>
      <c r="W248" s="45">
        <v>155</v>
      </c>
    </row>
    <row r="249" spans="1:23" x14ac:dyDescent="0.2">
      <c r="A249" s="41">
        <v>2010</v>
      </c>
      <c r="B249" s="42">
        <v>1736</v>
      </c>
      <c r="C249" s="43" t="s">
        <v>1854</v>
      </c>
      <c r="D249" s="41" t="s">
        <v>23</v>
      </c>
      <c r="E249" s="43" t="s">
        <v>24</v>
      </c>
      <c r="F249" s="41" t="s">
        <v>25</v>
      </c>
      <c r="G249" s="43" t="s">
        <v>168</v>
      </c>
      <c r="H249" s="43" t="s">
        <v>31</v>
      </c>
      <c r="I249" s="44">
        <v>4755</v>
      </c>
      <c r="J249" s="45">
        <v>51282</v>
      </c>
      <c r="K249" s="45">
        <v>3241</v>
      </c>
      <c r="L249" s="46">
        <v>2510</v>
      </c>
      <c r="M249" s="47">
        <v>39724</v>
      </c>
      <c r="N249" s="47">
        <v>371</v>
      </c>
      <c r="O249" s="48">
        <v>2336</v>
      </c>
      <c r="P249" s="49">
        <v>42789</v>
      </c>
      <c r="Q249" s="49">
        <v>3</v>
      </c>
      <c r="R249" s="50" t="s">
        <v>37</v>
      </c>
      <c r="S249" s="51" t="s">
        <v>37</v>
      </c>
      <c r="T249" s="51" t="s">
        <v>37</v>
      </c>
      <c r="U249" s="44">
        <v>9601</v>
      </c>
      <c r="V249" s="45">
        <v>133795</v>
      </c>
      <c r="W249" s="45">
        <v>3615</v>
      </c>
    </row>
    <row r="250" spans="1:23" x14ac:dyDescent="0.2">
      <c r="A250" s="41">
        <v>2010</v>
      </c>
      <c r="B250" s="42">
        <v>1738</v>
      </c>
      <c r="C250" s="43" t="s">
        <v>1855</v>
      </c>
      <c r="D250" s="41" t="s">
        <v>23</v>
      </c>
      <c r="E250" s="43" t="s">
        <v>24</v>
      </c>
      <c r="F250" s="41" t="s">
        <v>25</v>
      </c>
      <c r="G250" s="43" t="s">
        <v>438</v>
      </c>
      <c r="H250" s="43" t="s">
        <v>169</v>
      </c>
      <c r="I250" s="44" t="s">
        <v>37</v>
      </c>
      <c r="J250" s="45" t="s">
        <v>37</v>
      </c>
      <c r="K250" s="45" t="s">
        <v>37</v>
      </c>
      <c r="L250" s="46" t="s">
        <v>37</v>
      </c>
      <c r="M250" s="47" t="s">
        <v>37</v>
      </c>
      <c r="N250" s="47" t="s">
        <v>37</v>
      </c>
      <c r="O250" s="48">
        <v>0</v>
      </c>
      <c r="P250" s="49">
        <v>0</v>
      </c>
      <c r="Q250" s="49">
        <v>0</v>
      </c>
      <c r="R250" s="50" t="s">
        <v>37</v>
      </c>
      <c r="S250" s="51" t="s">
        <v>37</v>
      </c>
      <c r="T250" s="51" t="s">
        <v>37</v>
      </c>
      <c r="U250" s="44">
        <v>0</v>
      </c>
      <c r="V250" s="45">
        <v>0</v>
      </c>
      <c r="W250" s="45">
        <v>0</v>
      </c>
    </row>
    <row r="251" spans="1:23" x14ac:dyDescent="0.2">
      <c r="A251" s="41">
        <v>2010</v>
      </c>
      <c r="B251" s="42">
        <v>1738</v>
      </c>
      <c r="C251" s="43" t="s">
        <v>1855</v>
      </c>
      <c r="D251" s="41" t="s">
        <v>23</v>
      </c>
      <c r="E251" s="43" t="s">
        <v>24</v>
      </c>
      <c r="F251" s="41" t="s">
        <v>25</v>
      </c>
      <c r="G251" s="43" t="s">
        <v>168</v>
      </c>
      <c r="H251" s="43" t="s">
        <v>169</v>
      </c>
      <c r="I251" s="44" t="s">
        <v>37</v>
      </c>
      <c r="J251" s="45" t="s">
        <v>37</v>
      </c>
      <c r="K251" s="45" t="s">
        <v>37</v>
      </c>
      <c r="L251" s="46">
        <v>142</v>
      </c>
      <c r="M251" s="47">
        <v>4048</v>
      </c>
      <c r="N251" s="47">
        <v>1</v>
      </c>
      <c r="O251" s="48" t="s">
        <v>37</v>
      </c>
      <c r="P251" s="49" t="s">
        <v>37</v>
      </c>
      <c r="Q251" s="49" t="s">
        <v>37</v>
      </c>
      <c r="R251" s="50" t="s">
        <v>37</v>
      </c>
      <c r="S251" s="51" t="s">
        <v>37</v>
      </c>
      <c r="T251" s="51" t="s">
        <v>37</v>
      </c>
      <c r="U251" s="44">
        <v>142</v>
      </c>
      <c r="V251" s="45">
        <v>4048</v>
      </c>
      <c r="W251" s="45">
        <v>1</v>
      </c>
    </row>
    <row r="252" spans="1:23" x14ac:dyDescent="0.2">
      <c r="A252" s="41">
        <v>2010</v>
      </c>
      <c r="B252" s="42">
        <v>1738</v>
      </c>
      <c r="C252" s="43" t="s">
        <v>1855</v>
      </c>
      <c r="D252" s="41" t="s">
        <v>23</v>
      </c>
      <c r="E252" s="43" t="s">
        <v>24</v>
      </c>
      <c r="F252" s="41" t="s">
        <v>25</v>
      </c>
      <c r="G252" s="43" t="s">
        <v>89</v>
      </c>
      <c r="H252" s="43" t="s">
        <v>169</v>
      </c>
      <c r="I252" s="44" t="s">
        <v>37</v>
      </c>
      <c r="J252" s="45" t="s">
        <v>37</v>
      </c>
      <c r="K252" s="45" t="s">
        <v>37</v>
      </c>
      <c r="L252" s="46">
        <v>28510</v>
      </c>
      <c r="M252" s="47">
        <v>830032</v>
      </c>
      <c r="N252" s="47">
        <v>8</v>
      </c>
      <c r="O252" s="48">
        <v>111410</v>
      </c>
      <c r="P252" s="49">
        <v>5957058</v>
      </c>
      <c r="Q252" s="49">
        <v>2</v>
      </c>
      <c r="R252" s="50" t="s">
        <v>37</v>
      </c>
      <c r="S252" s="51" t="s">
        <v>37</v>
      </c>
      <c r="T252" s="51" t="s">
        <v>37</v>
      </c>
      <c r="U252" s="44">
        <v>139920</v>
      </c>
      <c r="V252" s="45">
        <v>6787090</v>
      </c>
      <c r="W252" s="45">
        <v>10</v>
      </c>
    </row>
    <row r="253" spans="1:23" x14ac:dyDescent="0.2">
      <c r="A253" s="41">
        <v>2010</v>
      </c>
      <c r="B253" s="42">
        <v>1738</v>
      </c>
      <c r="C253" s="43" t="s">
        <v>1855</v>
      </c>
      <c r="D253" s="41" t="s">
        <v>112</v>
      </c>
      <c r="E253" s="43" t="s">
        <v>113</v>
      </c>
      <c r="F253" s="41" t="s">
        <v>25</v>
      </c>
      <c r="G253" s="43" t="s">
        <v>439</v>
      </c>
      <c r="H253" s="43" t="s">
        <v>169</v>
      </c>
      <c r="I253" s="44" t="s">
        <v>37</v>
      </c>
      <c r="J253" s="45" t="s">
        <v>37</v>
      </c>
      <c r="K253" s="45" t="s">
        <v>37</v>
      </c>
      <c r="L253" s="46" t="s">
        <v>37</v>
      </c>
      <c r="M253" s="47" t="s">
        <v>37</v>
      </c>
      <c r="N253" s="47" t="s">
        <v>37</v>
      </c>
      <c r="O253" s="48">
        <v>589</v>
      </c>
      <c r="P253" s="49">
        <v>4706</v>
      </c>
      <c r="Q253" s="49">
        <v>1</v>
      </c>
      <c r="R253" s="50" t="s">
        <v>37</v>
      </c>
      <c r="S253" s="51" t="s">
        <v>37</v>
      </c>
      <c r="T253" s="51" t="s">
        <v>37</v>
      </c>
      <c r="U253" s="44">
        <v>589</v>
      </c>
      <c r="V253" s="45">
        <v>4706</v>
      </c>
      <c r="W253" s="45">
        <v>1</v>
      </c>
    </row>
    <row r="254" spans="1:23" x14ac:dyDescent="0.2">
      <c r="A254" s="41">
        <v>2010</v>
      </c>
      <c r="B254" s="42">
        <v>1738</v>
      </c>
      <c r="C254" s="43" t="s">
        <v>1855</v>
      </c>
      <c r="D254" s="41" t="s">
        <v>112</v>
      </c>
      <c r="E254" s="43" t="s">
        <v>113</v>
      </c>
      <c r="F254" s="41" t="s">
        <v>25</v>
      </c>
      <c r="G254" s="43" t="s">
        <v>89</v>
      </c>
      <c r="H254" s="43" t="s">
        <v>169</v>
      </c>
      <c r="I254" s="44" t="s">
        <v>37</v>
      </c>
      <c r="J254" s="45" t="s">
        <v>37</v>
      </c>
      <c r="K254" s="45" t="s">
        <v>37</v>
      </c>
      <c r="L254" s="46" t="s">
        <v>37</v>
      </c>
      <c r="M254" s="47" t="s">
        <v>37</v>
      </c>
      <c r="N254" s="47" t="s">
        <v>37</v>
      </c>
      <c r="O254" s="48">
        <v>1408</v>
      </c>
      <c r="P254" s="49">
        <v>308099</v>
      </c>
      <c r="Q254" s="49">
        <v>1</v>
      </c>
      <c r="R254" s="50" t="s">
        <v>37</v>
      </c>
      <c r="S254" s="51" t="s">
        <v>37</v>
      </c>
      <c r="T254" s="51" t="s">
        <v>37</v>
      </c>
      <c r="U254" s="44">
        <v>1408</v>
      </c>
      <c r="V254" s="45">
        <v>308099</v>
      </c>
      <c r="W254" s="45">
        <v>1</v>
      </c>
    </row>
    <row r="255" spans="1:23" x14ac:dyDescent="0.2">
      <c r="A255" s="41">
        <v>2010</v>
      </c>
      <c r="B255" s="42">
        <v>1747</v>
      </c>
      <c r="C255" s="43" t="s">
        <v>1856</v>
      </c>
      <c r="D255" s="41" t="s">
        <v>23</v>
      </c>
      <c r="E255" s="43" t="s">
        <v>24</v>
      </c>
      <c r="F255" s="41" t="s">
        <v>25</v>
      </c>
      <c r="G255" s="43" t="s">
        <v>60</v>
      </c>
      <c r="H255" s="43" t="s">
        <v>27</v>
      </c>
      <c r="I255" s="44">
        <v>33.6</v>
      </c>
      <c r="J255" s="45">
        <v>56</v>
      </c>
      <c r="K255" s="45">
        <v>18</v>
      </c>
      <c r="L255" s="46">
        <v>31.5</v>
      </c>
      <c r="M255" s="47">
        <v>52</v>
      </c>
      <c r="N255" s="47">
        <v>4</v>
      </c>
      <c r="O255" s="48" t="s">
        <v>37</v>
      </c>
      <c r="P255" s="49" t="s">
        <v>37</v>
      </c>
      <c r="Q255" s="49" t="s">
        <v>37</v>
      </c>
      <c r="R255" s="50" t="s">
        <v>37</v>
      </c>
      <c r="S255" s="51" t="s">
        <v>37</v>
      </c>
      <c r="T255" s="51" t="s">
        <v>37</v>
      </c>
      <c r="U255" s="44">
        <v>65.099999999999994</v>
      </c>
      <c r="V255" s="45">
        <v>108</v>
      </c>
      <c r="W255" s="45">
        <v>22</v>
      </c>
    </row>
    <row r="256" spans="1:23" x14ac:dyDescent="0.2">
      <c r="A256" s="41">
        <v>2010</v>
      </c>
      <c r="B256" s="42">
        <v>1753</v>
      </c>
      <c r="C256" s="43" t="s">
        <v>1857</v>
      </c>
      <c r="D256" s="41" t="s">
        <v>23</v>
      </c>
      <c r="E256" s="43" t="s">
        <v>24</v>
      </c>
      <c r="F256" s="41" t="s">
        <v>25</v>
      </c>
      <c r="G256" s="43" t="s">
        <v>46</v>
      </c>
      <c r="H256" s="43" t="s">
        <v>27</v>
      </c>
      <c r="I256" s="44">
        <v>308</v>
      </c>
      <c r="J256" s="45">
        <v>3747</v>
      </c>
      <c r="K256" s="45">
        <v>524</v>
      </c>
      <c r="L256" s="46">
        <v>225</v>
      </c>
      <c r="M256" s="47">
        <v>2992</v>
      </c>
      <c r="N256" s="47">
        <v>102</v>
      </c>
      <c r="O256" s="48" t="s">
        <v>37</v>
      </c>
      <c r="P256" s="49" t="s">
        <v>37</v>
      </c>
      <c r="Q256" s="49" t="s">
        <v>37</v>
      </c>
      <c r="R256" s="50" t="s">
        <v>37</v>
      </c>
      <c r="S256" s="51" t="s">
        <v>37</v>
      </c>
      <c r="T256" s="51" t="s">
        <v>37</v>
      </c>
      <c r="U256" s="44">
        <v>533</v>
      </c>
      <c r="V256" s="45">
        <v>6739</v>
      </c>
      <c r="W256" s="45">
        <v>626</v>
      </c>
    </row>
    <row r="257" spans="1:23" x14ac:dyDescent="0.2">
      <c r="A257" s="41">
        <v>2010</v>
      </c>
      <c r="B257" s="42">
        <v>1763</v>
      </c>
      <c r="C257" s="43" t="s">
        <v>1858</v>
      </c>
      <c r="D257" s="41" t="s">
        <v>23</v>
      </c>
      <c r="E257" s="43" t="s">
        <v>24</v>
      </c>
      <c r="F257" s="41" t="s">
        <v>25</v>
      </c>
      <c r="G257" s="43" t="s">
        <v>48</v>
      </c>
      <c r="H257" s="43" t="s">
        <v>31</v>
      </c>
      <c r="I257" s="44">
        <v>53304</v>
      </c>
      <c r="J257" s="45">
        <v>513100</v>
      </c>
      <c r="K257" s="45">
        <v>27081</v>
      </c>
      <c r="L257" s="46">
        <v>11876</v>
      </c>
      <c r="M257" s="47">
        <v>108646</v>
      </c>
      <c r="N257" s="47">
        <v>3941</v>
      </c>
      <c r="O257" s="48">
        <v>8326</v>
      </c>
      <c r="P257" s="49">
        <v>110970</v>
      </c>
      <c r="Q257" s="49">
        <v>17</v>
      </c>
      <c r="R257" s="50" t="s">
        <v>37</v>
      </c>
      <c r="S257" s="51" t="s">
        <v>37</v>
      </c>
      <c r="T257" s="51" t="s">
        <v>37</v>
      </c>
      <c r="U257" s="44">
        <v>73506</v>
      </c>
      <c r="V257" s="45">
        <v>732716</v>
      </c>
      <c r="W257" s="45">
        <v>31039</v>
      </c>
    </row>
    <row r="258" spans="1:23" x14ac:dyDescent="0.2">
      <c r="A258" s="41">
        <v>2010</v>
      </c>
      <c r="B258" s="42">
        <v>1764</v>
      </c>
      <c r="C258" s="43" t="s">
        <v>171</v>
      </c>
      <c r="D258" s="41" t="s">
        <v>23</v>
      </c>
      <c r="E258" s="43" t="s">
        <v>24</v>
      </c>
      <c r="F258" s="41" t="s">
        <v>25</v>
      </c>
      <c r="G258" s="43" t="s">
        <v>111</v>
      </c>
      <c r="H258" s="43" t="s">
        <v>51</v>
      </c>
      <c r="I258" s="44">
        <v>5492</v>
      </c>
      <c r="J258" s="45">
        <v>45700</v>
      </c>
      <c r="K258" s="45">
        <v>4519</v>
      </c>
      <c r="L258" s="46">
        <v>1272</v>
      </c>
      <c r="M258" s="47">
        <v>18557</v>
      </c>
      <c r="N258" s="47">
        <v>525</v>
      </c>
      <c r="O258" s="48">
        <v>0</v>
      </c>
      <c r="P258" s="49">
        <v>0</v>
      </c>
      <c r="Q258" s="49">
        <v>0</v>
      </c>
      <c r="R258" s="50">
        <v>0</v>
      </c>
      <c r="S258" s="51">
        <v>0</v>
      </c>
      <c r="T258" s="51">
        <v>0</v>
      </c>
      <c r="U258" s="44">
        <v>6764</v>
      </c>
      <c r="V258" s="45">
        <v>64257</v>
      </c>
      <c r="W258" s="45">
        <v>5044</v>
      </c>
    </row>
    <row r="259" spans="1:23" x14ac:dyDescent="0.2">
      <c r="A259" s="41">
        <v>2010</v>
      </c>
      <c r="B259" s="42">
        <v>1765</v>
      </c>
      <c r="C259" s="43" t="s">
        <v>1859</v>
      </c>
      <c r="D259" s="41" t="s">
        <v>23</v>
      </c>
      <c r="E259" s="43" t="s">
        <v>24</v>
      </c>
      <c r="F259" s="41" t="s">
        <v>25</v>
      </c>
      <c r="G259" s="43" t="s">
        <v>35</v>
      </c>
      <c r="H259" s="43" t="s">
        <v>27</v>
      </c>
      <c r="I259" s="44">
        <v>1011</v>
      </c>
      <c r="J259" s="45">
        <v>9428</v>
      </c>
      <c r="K259" s="45">
        <v>1095</v>
      </c>
      <c r="L259" s="46">
        <v>389</v>
      </c>
      <c r="M259" s="47">
        <v>3590</v>
      </c>
      <c r="N259" s="47">
        <v>124</v>
      </c>
      <c r="O259" s="48">
        <v>391</v>
      </c>
      <c r="P259" s="49">
        <v>3855</v>
      </c>
      <c r="Q259" s="49">
        <v>120</v>
      </c>
      <c r="R259" s="50" t="s">
        <v>37</v>
      </c>
      <c r="S259" s="51" t="s">
        <v>37</v>
      </c>
      <c r="T259" s="51" t="s">
        <v>37</v>
      </c>
      <c r="U259" s="44">
        <v>1791</v>
      </c>
      <c r="V259" s="45">
        <v>16873</v>
      </c>
      <c r="W259" s="45">
        <v>1339</v>
      </c>
    </row>
    <row r="260" spans="1:23" x14ac:dyDescent="0.2">
      <c r="A260" s="41">
        <v>2010</v>
      </c>
      <c r="B260" s="42">
        <v>1769</v>
      </c>
      <c r="C260" s="43" t="s">
        <v>172</v>
      </c>
      <c r="D260" s="41" t="s">
        <v>23</v>
      </c>
      <c r="E260" s="43" t="s">
        <v>24</v>
      </c>
      <c r="F260" s="41" t="s">
        <v>25</v>
      </c>
      <c r="G260" s="43" t="s">
        <v>173</v>
      </c>
      <c r="H260" s="43" t="s">
        <v>31</v>
      </c>
      <c r="I260" s="44">
        <v>10367.799999999999</v>
      </c>
      <c r="J260" s="45">
        <v>115064</v>
      </c>
      <c r="K260" s="45">
        <v>8014</v>
      </c>
      <c r="L260" s="46">
        <v>2799.8</v>
      </c>
      <c r="M260" s="47">
        <v>29156</v>
      </c>
      <c r="N260" s="47">
        <v>1117</v>
      </c>
      <c r="O260" s="48" t="s">
        <v>37</v>
      </c>
      <c r="P260" s="49" t="s">
        <v>37</v>
      </c>
      <c r="Q260" s="49" t="s">
        <v>37</v>
      </c>
      <c r="R260" s="50" t="s">
        <v>37</v>
      </c>
      <c r="S260" s="51" t="s">
        <v>37</v>
      </c>
      <c r="T260" s="51" t="s">
        <v>37</v>
      </c>
      <c r="U260" s="44">
        <v>13167.6</v>
      </c>
      <c r="V260" s="45">
        <v>144220</v>
      </c>
      <c r="W260" s="45">
        <v>9131</v>
      </c>
    </row>
    <row r="261" spans="1:23" x14ac:dyDescent="0.2">
      <c r="A261" s="41">
        <v>2010</v>
      </c>
      <c r="B261" s="42">
        <v>1775</v>
      </c>
      <c r="C261" s="43" t="s">
        <v>1860</v>
      </c>
      <c r="D261" s="41" t="s">
        <v>23</v>
      </c>
      <c r="E261" s="43" t="s">
        <v>24</v>
      </c>
      <c r="F261" s="41" t="s">
        <v>25</v>
      </c>
      <c r="G261" s="43" t="s">
        <v>175</v>
      </c>
      <c r="H261" s="43" t="s">
        <v>31</v>
      </c>
      <c r="I261" s="44">
        <v>27224</v>
      </c>
      <c r="J261" s="45">
        <v>304244</v>
      </c>
      <c r="K261" s="45">
        <v>20426</v>
      </c>
      <c r="L261" s="46">
        <v>10806</v>
      </c>
      <c r="M261" s="47">
        <v>123409</v>
      </c>
      <c r="N261" s="47">
        <v>3637</v>
      </c>
      <c r="O261" s="48">
        <v>1087</v>
      </c>
      <c r="P261" s="49">
        <v>19987</v>
      </c>
      <c r="Q261" s="49">
        <v>3</v>
      </c>
      <c r="R261" s="50" t="s">
        <v>37</v>
      </c>
      <c r="S261" s="51" t="s">
        <v>37</v>
      </c>
      <c r="T261" s="51" t="s">
        <v>37</v>
      </c>
      <c r="U261" s="44">
        <v>39117</v>
      </c>
      <c r="V261" s="45">
        <v>447640</v>
      </c>
      <c r="W261" s="45">
        <v>24066</v>
      </c>
    </row>
    <row r="262" spans="1:23" x14ac:dyDescent="0.2">
      <c r="A262" s="41">
        <v>2010</v>
      </c>
      <c r="B262" s="42">
        <v>1776</v>
      </c>
      <c r="C262" s="43" t="s">
        <v>177</v>
      </c>
      <c r="D262" s="41" t="s">
        <v>23</v>
      </c>
      <c r="E262" s="43" t="s">
        <v>24</v>
      </c>
      <c r="F262" s="41" t="s">
        <v>25</v>
      </c>
      <c r="G262" s="43" t="s">
        <v>35</v>
      </c>
      <c r="H262" s="43" t="s">
        <v>27</v>
      </c>
      <c r="I262" s="44">
        <v>2457</v>
      </c>
      <c r="J262" s="45">
        <v>21452</v>
      </c>
      <c r="K262" s="45">
        <v>2173</v>
      </c>
      <c r="L262" s="46">
        <v>4165.6000000000004</v>
      </c>
      <c r="M262" s="47">
        <v>40489</v>
      </c>
      <c r="N262" s="47">
        <v>514</v>
      </c>
      <c r="O262" s="48">
        <v>0</v>
      </c>
      <c r="P262" s="49">
        <v>0</v>
      </c>
      <c r="Q262" s="49">
        <v>0</v>
      </c>
      <c r="R262" s="50">
        <v>0</v>
      </c>
      <c r="S262" s="51">
        <v>0</v>
      </c>
      <c r="T262" s="51">
        <v>0</v>
      </c>
      <c r="U262" s="44">
        <v>6622.6</v>
      </c>
      <c r="V262" s="45">
        <v>61941</v>
      </c>
      <c r="W262" s="45">
        <v>2687</v>
      </c>
    </row>
    <row r="263" spans="1:23" x14ac:dyDescent="0.2">
      <c r="A263" s="41">
        <v>2010</v>
      </c>
      <c r="B263" s="42">
        <v>1779</v>
      </c>
      <c r="C263" s="43" t="s">
        <v>1861</v>
      </c>
      <c r="D263" s="41" t="s">
        <v>23</v>
      </c>
      <c r="E263" s="43" t="s">
        <v>24</v>
      </c>
      <c r="F263" s="41" t="s">
        <v>25</v>
      </c>
      <c r="G263" s="43" t="s">
        <v>273</v>
      </c>
      <c r="H263" s="43" t="s">
        <v>27</v>
      </c>
      <c r="I263" s="44">
        <v>544</v>
      </c>
      <c r="J263" s="45">
        <v>4175</v>
      </c>
      <c r="K263" s="45">
        <v>630</v>
      </c>
      <c r="L263" s="46">
        <v>297</v>
      </c>
      <c r="M263" s="47">
        <v>2477</v>
      </c>
      <c r="N263" s="47">
        <v>140</v>
      </c>
      <c r="O263" s="48">
        <v>356</v>
      </c>
      <c r="P263" s="49">
        <v>3931</v>
      </c>
      <c r="Q263" s="49">
        <v>8</v>
      </c>
      <c r="R263" s="50" t="s">
        <v>37</v>
      </c>
      <c r="S263" s="51" t="s">
        <v>37</v>
      </c>
      <c r="T263" s="51" t="s">
        <v>37</v>
      </c>
      <c r="U263" s="44">
        <v>1197</v>
      </c>
      <c r="V263" s="45">
        <v>10583</v>
      </c>
      <c r="W263" s="45">
        <v>778</v>
      </c>
    </row>
    <row r="264" spans="1:23" x14ac:dyDescent="0.2">
      <c r="A264" s="41">
        <v>2010</v>
      </c>
      <c r="B264" s="42">
        <v>1780</v>
      </c>
      <c r="C264" s="43" t="s">
        <v>178</v>
      </c>
      <c r="D264" s="41" t="s">
        <v>23</v>
      </c>
      <c r="E264" s="43" t="s">
        <v>24</v>
      </c>
      <c r="F264" s="41" t="s">
        <v>25</v>
      </c>
      <c r="G264" s="43" t="s">
        <v>54</v>
      </c>
      <c r="H264" s="43" t="s">
        <v>31</v>
      </c>
      <c r="I264" s="44">
        <v>30248</v>
      </c>
      <c r="J264" s="45">
        <v>307421</v>
      </c>
      <c r="K264" s="45">
        <v>22009</v>
      </c>
      <c r="L264" s="46">
        <v>9619</v>
      </c>
      <c r="M264" s="47">
        <v>97389</v>
      </c>
      <c r="N264" s="47">
        <v>4639</v>
      </c>
      <c r="O264" s="48">
        <v>1538</v>
      </c>
      <c r="P264" s="49">
        <v>21319</v>
      </c>
      <c r="Q264" s="49">
        <v>3</v>
      </c>
      <c r="R264" s="50" t="s">
        <v>37</v>
      </c>
      <c r="S264" s="51" t="s">
        <v>37</v>
      </c>
      <c r="T264" s="51" t="s">
        <v>37</v>
      </c>
      <c r="U264" s="44">
        <v>41405</v>
      </c>
      <c r="V264" s="45">
        <v>426129</v>
      </c>
      <c r="W264" s="45">
        <v>26651</v>
      </c>
    </row>
    <row r="265" spans="1:23" x14ac:dyDescent="0.2">
      <c r="A265" s="41">
        <v>2010</v>
      </c>
      <c r="B265" s="42">
        <v>1795</v>
      </c>
      <c r="C265" s="43" t="s">
        <v>1862</v>
      </c>
      <c r="D265" s="41" t="s">
        <v>23</v>
      </c>
      <c r="E265" s="43" t="s">
        <v>24</v>
      </c>
      <c r="F265" s="41" t="s">
        <v>25</v>
      </c>
      <c r="G265" s="43" t="s">
        <v>33</v>
      </c>
      <c r="H265" s="43" t="s">
        <v>27</v>
      </c>
      <c r="I265" s="44">
        <v>1884</v>
      </c>
      <c r="J265" s="45">
        <v>21644</v>
      </c>
      <c r="K265" s="45">
        <v>1691</v>
      </c>
      <c r="L265" s="46">
        <v>1085</v>
      </c>
      <c r="M265" s="47">
        <v>13689</v>
      </c>
      <c r="N265" s="47">
        <v>251</v>
      </c>
      <c r="O265" s="48">
        <v>257</v>
      </c>
      <c r="P265" s="49">
        <v>3059</v>
      </c>
      <c r="Q265" s="49">
        <v>3</v>
      </c>
      <c r="R265" s="50" t="s">
        <v>37</v>
      </c>
      <c r="S265" s="51" t="s">
        <v>37</v>
      </c>
      <c r="T265" s="51" t="s">
        <v>37</v>
      </c>
      <c r="U265" s="44">
        <v>3226</v>
      </c>
      <c r="V265" s="45">
        <v>38392</v>
      </c>
      <c r="W265" s="45">
        <v>1945</v>
      </c>
    </row>
    <row r="266" spans="1:23" x14ac:dyDescent="0.2">
      <c r="A266" s="41">
        <v>2010</v>
      </c>
      <c r="B266" s="42">
        <v>1800</v>
      </c>
      <c r="C266" s="43" t="s">
        <v>1863</v>
      </c>
      <c r="D266" s="41" t="s">
        <v>23</v>
      </c>
      <c r="E266" s="43" t="s">
        <v>24</v>
      </c>
      <c r="F266" s="41" t="s">
        <v>25</v>
      </c>
      <c r="G266" s="43" t="s">
        <v>78</v>
      </c>
      <c r="H266" s="43" t="s">
        <v>27</v>
      </c>
      <c r="I266" s="44">
        <v>3743</v>
      </c>
      <c r="J266" s="45">
        <v>31064</v>
      </c>
      <c r="K266" s="45">
        <v>3136</v>
      </c>
      <c r="L266" s="46">
        <v>1390</v>
      </c>
      <c r="M266" s="47">
        <v>11240</v>
      </c>
      <c r="N266" s="47">
        <v>406</v>
      </c>
      <c r="O266" s="48">
        <v>1298</v>
      </c>
      <c r="P266" s="49">
        <v>15971</v>
      </c>
      <c r="Q266" s="49">
        <v>15</v>
      </c>
      <c r="R266" s="50" t="s">
        <v>37</v>
      </c>
      <c r="S266" s="51" t="s">
        <v>37</v>
      </c>
      <c r="T266" s="51" t="s">
        <v>37</v>
      </c>
      <c r="U266" s="44">
        <v>6431</v>
      </c>
      <c r="V266" s="45">
        <v>58275</v>
      </c>
      <c r="W266" s="45">
        <v>3557</v>
      </c>
    </row>
    <row r="267" spans="1:23" x14ac:dyDescent="0.2">
      <c r="A267" s="41">
        <v>2010</v>
      </c>
      <c r="B267" s="42">
        <v>1818</v>
      </c>
      <c r="C267" s="43" t="s">
        <v>1864</v>
      </c>
      <c r="D267" s="41" t="s">
        <v>23</v>
      </c>
      <c r="E267" s="43" t="s">
        <v>24</v>
      </c>
      <c r="F267" s="41" t="s">
        <v>25</v>
      </c>
      <c r="G267" s="43" t="s">
        <v>89</v>
      </c>
      <c r="H267" s="43" t="s">
        <v>27</v>
      </c>
      <c r="I267" s="44">
        <v>1562</v>
      </c>
      <c r="J267" s="45">
        <v>23078</v>
      </c>
      <c r="K267" s="45">
        <v>2423</v>
      </c>
      <c r="L267" s="46">
        <v>2841</v>
      </c>
      <c r="M267" s="47">
        <v>37945</v>
      </c>
      <c r="N267" s="47">
        <v>507</v>
      </c>
      <c r="O267" s="48">
        <v>675</v>
      </c>
      <c r="P267" s="49">
        <v>9098</v>
      </c>
      <c r="Q267" s="49">
        <v>14</v>
      </c>
      <c r="R267" s="50" t="s">
        <v>37</v>
      </c>
      <c r="S267" s="51" t="s">
        <v>37</v>
      </c>
      <c r="T267" s="51" t="s">
        <v>37</v>
      </c>
      <c r="U267" s="44">
        <v>5078</v>
      </c>
      <c r="V267" s="45">
        <v>70121</v>
      </c>
      <c r="W267" s="45">
        <v>2944</v>
      </c>
    </row>
    <row r="268" spans="1:23" x14ac:dyDescent="0.2">
      <c r="A268" s="41">
        <v>2010</v>
      </c>
      <c r="B268" s="42">
        <v>1823</v>
      </c>
      <c r="C268" s="43" t="s">
        <v>1865</v>
      </c>
      <c r="D268" s="41" t="s">
        <v>23</v>
      </c>
      <c r="E268" s="43" t="s">
        <v>24</v>
      </c>
      <c r="F268" s="41" t="s">
        <v>25</v>
      </c>
      <c r="G268" s="43" t="s">
        <v>44</v>
      </c>
      <c r="H268" s="43" t="s">
        <v>27</v>
      </c>
      <c r="I268" s="44">
        <v>3696</v>
      </c>
      <c r="J268" s="45">
        <v>20236</v>
      </c>
      <c r="K268" s="45">
        <v>3184</v>
      </c>
      <c r="L268" s="46">
        <v>681</v>
      </c>
      <c r="M268" s="47">
        <v>3265</v>
      </c>
      <c r="N268" s="47">
        <v>257</v>
      </c>
      <c r="O268" s="48">
        <v>1769</v>
      </c>
      <c r="P268" s="49">
        <v>11408</v>
      </c>
      <c r="Q268" s="49">
        <v>48</v>
      </c>
      <c r="R268" s="50" t="s">
        <v>37</v>
      </c>
      <c r="S268" s="51" t="s">
        <v>37</v>
      </c>
      <c r="T268" s="51" t="s">
        <v>37</v>
      </c>
      <c r="U268" s="44">
        <v>6146</v>
      </c>
      <c r="V268" s="45">
        <v>34909</v>
      </c>
      <c r="W268" s="45">
        <v>3489</v>
      </c>
    </row>
    <row r="269" spans="1:23" x14ac:dyDescent="0.2">
      <c r="A269" s="41">
        <v>2010</v>
      </c>
      <c r="B269" s="42">
        <v>1824</v>
      </c>
      <c r="C269" s="43" t="s">
        <v>1866</v>
      </c>
      <c r="D269" s="41" t="s">
        <v>23</v>
      </c>
      <c r="E269" s="43" t="s">
        <v>24</v>
      </c>
      <c r="F269" s="41" t="s">
        <v>25</v>
      </c>
      <c r="G269" s="43" t="s">
        <v>87</v>
      </c>
      <c r="H269" s="43" t="s">
        <v>27</v>
      </c>
      <c r="I269" s="44" t="s">
        <v>37</v>
      </c>
      <c r="J269" s="45" t="s">
        <v>37</v>
      </c>
      <c r="K269" s="45" t="s">
        <v>37</v>
      </c>
      <c r="L269" s="46" t="s">
        <v>37</v>
      </c>
      <c r="M269" s="47" t="s">
        <v>37</v>
      </c>
      <c r="N269" s="47" t="s">
        <v>37</v>
      </c>
      <c r="O269" s="48">
        <v>56</v>
      </c>
      <c r="P269" s="49">
        <v>826</v>
      </c>
      <c r="Q269" s="49">
        <v>19</v>
      </c>
      <c r="R269" s="50" t="s">
        <v>37</v>
      </c>
      <c r="S269" s="51" t="s">
        <v>37</v>
      </c>
      <c r="T269" s="51" t="s">
        <v>37</v>
      </c>
      <c r="U269" s="44">
        <v>56</v>
      </c>
      <c r="V269" s="45">
        <v>826</v>
      </c>
      <c r="W269" s="45">
        <v>19</v>
      </c>
    </row>
    <row r="270" spans="1:23" x14ac:dyDescent="0.2">
      <c r="A270" s="41">
        <v>2010</v>
      </c>
      <c r="B270" s="42">
        <v>1824</v>
      </c>
      <c r="C270" s="43" t="s">
        <v>1866</v>
      </c>
      <c r="D270" s="41" t="s">
        <v>23</v>
      </c>
      <c r="E270" s="43" t="s">
        <v>24</v>
      </c>
      <c r="F270" s="41" t="s">
        <v>25</v>
      </c>
      <c r="G270" s="43" t="s">
        <v>46</v>
      </c>
      <c r="H270" s="43" t="s">
        <v>27</v>
      </c>
      <c r="I270" s="44">
        <v>72</v>
      </c>
      <c r="J270" s="45">
        <v>843</v>
      </c>
      <c r="K270" s="45">
        <v>96</v>
      </c>
      <c r="L270" s="46">
        <v>68</v>
      </c>
      <c r="M270" s="47">
        <v>534</v>
      </c>
      <c r="N270" s="47">
        <v>30</v>
      </c>
      <c r="O270" s="48">
        <v>8</v>
      </c>
      <c r="P270" s="49">
        <v>123</v>
      </c>
      <c r="Q270" s="49">
        <v>5</v>
      </c>
      <c r="R270" s="50" t="s">
        <v>37</v>
      </c>
      <c r="S270" s="51" t="s">
        <v>37</v>
      </c>
      <c r="T270" s="51" t="s">
        <v>37</v>
      </c>
      <c r="U270" s="44">
        <v>148</v>
      </c>
      <c r="V270" s="45">
        <v>1500</v>
      </c>
      <c r="W270" s="45">
        <v>131</v>
      </c>
    </row>
    <row r="271" spans="1:23" x14ac:dyDescent="0.2">
      <c r="A271" s="41">
        <v>2010</v>
      </c>
      <c r="B271" s="42">
        <v>1826</v>
      </c>
      <c r="C271" s="43" t="s">
        <v>1867</v>
      </c>
      <c r="D271" s="41" t="s">
        <v>23</v>
      </c>
      <c r="E271" s="43" t="s">
        <v>24</v>
      </c>
      <c r="F271" s="41" t="s">
        <v>25</v>
      </c>
      <c r="G271" s="43" t="s">
        <v>65</v>
      </c>
      <c r="H271" s="43" t="s">
        <v>27</v>
      </c>
      <c r="I271" s="44">
        <v>3268</v>
      </c>
      <c r="J271" s="45">
        <v>37442</v>
      </c>
      <c r="K271" s="45">
        <v>2470</v>
      </c>
      <c r="L271" s="46">
        <v>2902</v>
      </c>
      <c r="M271" s="47">
        <v>31143</v>
      </c>
      <c r="N271" s="47">
        <v>386</v>
      </c>
      <c r="O271" s="48">
        <v>1098</v>
      </c>
      <c r="P271" s="49">
        <v>16268</v>
      </c>
      <c r="Q271" s="49">
        <v>5</v>
      </c>
      <c r="R271" s="50" t="s">
        <v>37</v>
      </c>
      <c r="S271" s="51" t="s">
        <v>37</v>
      </c>
      <c r="T271" s="51" t="s">
        <v>37</v>
      </c>
      <c r="U271" s="44">
        <v>7268</v>
      </c>
      <c r="V271" s="45">
        <v>84853</v>
      </c>
      <c r="W271" s="45">
        <v>2861</v>
      </c>
    </row>
    <row r="272" spans="1:23" x14ac:dyDescent="0.2">
      <c r="A272" s="41">
        <v>2010</v>
      </c>
      <c r="B272" s="42">
        <v>1832</v>
      </c>
      <c r="C272" s="43" t="s">
        <v>1868</v>
      </c>
      <c r="D272" s="41" t="s">
        <v>23</v>
      </c>
      <c r="E272" s="43" t="s">
        <v>24</v>
      </c>
      <c r="F272" s="41" t="s">
        <v>25</v>
      </c>
      <c r="G272" s="43" t="s">
        <v>161</v>
      </c>
      <c r="H272" s="43" t="s">
        <v>27</v>
      </c>
      <c r="I272" s="44">
        <v>2817</v>
      </c>
      <c r="J272" s="45">
        <v>26857</v>
      </c>
      <c r="K272" s="45">
        <v>1981</v>
      </c>
      <c r="L272" s="46">
        <v>994.5</v>
      </c>
      <c r="M272" s="47">
        <v>12217</v>
      </c>
      <c r="N272" s="47">
        <v>184</v>
      </c>
      <c r="O272" s="48">
        <v>1961</v>
      </c>
      <c r="P272" s="49">
        <v>25120</v>
      </c>
      <c r="Q272" s="49">
        <v>38</v>
      </c>
      <c r="R272" s="50" t="s">
        <v>37</v>
      </c>
      <c r="S272" s="51" t="s">
        <v>37</v>
      </c>
      <c r="T272" s="51" t="s">
        <v>37</v>
      </c>
      <c r="U272" s="44">
        <v>5772.5</v>
      </c>
      <c r="V272" s="45">
        <v>64194</v>
      </c>
      <c r="W272" s="45">
        <v>2203</v>
      </c>
    </row>
    <row r="273" spans="1:23" x14ac:dyDescent="0.2">
      <c r="A273" s="41">
        <v>2010</v>
      </c>
      <c r="B273" s="42">
        <v>1839</v>
      </c>
      <c r="C273" s="43" t="s">
        <v>1869</v>
      </c>
      <c r="D273" s="41" t="s">
        <v>23</v>
      </c>
      <c r="E273" s="43" t="s">
        <v>24</v>
      </c>
      <c r="F273" s="41" t="s">
        <v>25</v>
      </c>
      <c r="G273" s="43" t="s">
        <v>195</v>
      </c>
      <c r="H273" s="43" t="s">
        <v>27</v>
      </c>
      <c r="I273" s="44">
        <v>1199</v>
      </c>
      <c r="J273" s="45">
        <v>12697</v>
      </c>
      <c r="K273" s="45">
        <v>1352</v>
      </c>
      <c r="L273" s="46">
        <v>1120</v>
      </c>
      <c r="M273" s="47">
        <v>12926</v>
      </c>
      <c r="N273" s="47">
        <v>287</v>
      </c>
      <c r="O273" s="48" t="s">
        <v>37</v>
      </c>
      <c r="P273" s="49" t="s">
        <v>37</v>
      </c>
      <c r="Q273" s="49" t="s">
        <v>37</v>
      </c>
      <c r="R273" s="50" t="s">
        <v>37</v>
      </c>
      <c r="S273" s="51" t="s">
        <v>37</v>
      </c>
      <c r="T273" s="51" t="s">
        <v>37</v>
      </c>
      <c r="U273" s="44">
        <v>2319</v>
      </c>
      <c r="V273" s="45">
        <v>25623</v>
      </c>
      <c r="W273" s="45">
        <v>1639</v>
      </c>
    </row>
    <row r="274" spans="1:23" x14ac:dyDescent="0.2">
      <c r="A274" s="41">
        <v>2010</v>
      </c>
      <c r="B274" s="42">
        <v>1857</v>
      </c>
      <c r="C274" s="43" t="s">
        <v>1870</v>
      </c>
      <c r="D274" s="41" t="s">
        <v>23</v>
      </c>
      <c r="E274" s="43" t="s">
        <v>24</v>
      </c>
      <c r="F274" s="41" t="s">
        <v>25</v>
      </c>
      <c r="G274" s="43" t="s">
        <v>180</v>
      </c>
      <c r="H274" s="43" t="s">
        <v>51</v>
      </c>
      <c r="I274" s="44">
        <v>1974</v>
      </c>
      <c r="J274" s="45">
        <v>4431</v>
      </c>
      <c r="K274" s="45">
        <v>1383</v>
      </c>
      <c r="L274" s="46">
        <v>2989</v>
      </c>
      <c r="M274" s="47">
        <v>6394</v>
      </c>
      <c r="N274" s="47">
        <v>486</v>
      </c>
      <c r="O274" s="48">
        <v>0</v>
      </c>
      <c r="P274" s="49">
        <v>0</v>
      </c>
      <c r="Q274" s="49">
        <v>0</v>
      </c>
      <c r="R274" s="50">
        <v>0</v>
      </c>
      <c r="S274" s="51">
        <v>0</v>
      </c>
      <c r="T274" s="51">
        <v>0</v>
      </c>
      <c r="U274" s="44">
        <v>4963</v>
      </c>
      <c r="V274" s="45">
        <v>10825</v>
      </c>
      <c r="W274" s="45">
        <v>1869</v>
      </c>
    </row>
    <row r="275" spans="1:23" x14ac:dyDescent="0.2">
      <c r="A275" s="41">
        <v>2010</v>
      </c>
      <c r="B275" s="42">
        <v>1866</v>
      </c>
      <c r="C275" s="43" t="s">
        <v>1871</v>
      </c>
      <c r="D275" s="41" t="s">
        <v>23</v>
      </c>
      <c r="E275" s="43" t="s">
        <v>24</v>
      </c>
      <c r="F275" s="41" t="s">
        <v>25</v>
      </c>
      <c r="G275" s="43" t="s">
        <v>35</v>
      </c>
      <c r="H275" s="43" t="s">
        <v>27</v>
      </c>
      <c r="I275" s="44">
        <v>1413</v>
      </c>
      <c r="J275" s="45">
        <v>17109</v>
      </c>
      <c r="K275" s="45">
        <v>1621</v>
      </c>
      <c r="L275" s="46">
        <v>640</v>
      </c>
      <c r="M275" s="47">
        <v>6896</v>
      </c>
      <c r="N275" s="47">
        <v>348</v>
      </c>
      <c r="O275" s="48">
        <v>1880</v>
      </c>
      <c r="P275" s="49">
        <v>24977</v>
      </c>
      <c r="Q275" s="49">
        <v>55</v>
      </c>
      <c r="R275" s="50" t="s">
        <v>37</v>
      </c>
      <c r="S275" s="51" t="s">
        <v>37</v>
      </c>
      <c r="T275" s="51" t="s">
        <v>37</v>
      </c>
      <c r="U275" s="44">
        <v>3933</v>
      </c>
      <c r="V275" s="45">
        <v>48982</v>
      </c>
      <c r="W275" s="45">
        <v>2024</v>
      </c>
    </row>
    <row r="276" spans="1:23" x14ac:dyDescent="0.2">
      <c r="A276" s="41">
        <v>2010</v>
      </c>
      <c r="B276" s="42">
        <v>1869</v>
      </c>
      <c r="C276" s="43" t="s">
        <v>1872</v>
      </c>
      <c r="D276" s="41" t="s">
        <v>23</v>
      </c>
      <c r="E276" s="43" t="s">
        <v>24</v>
      </c>
      <c r="F276" s="41" t="s">
        <v>25</v>
      </c>
      <c r="G276" s="43" t="s">
        <v>87</v>
      </c>
      <c r="H276" s="43" t="s">
        <v>27</v>
      </c>
      <c r="I276" s="44">
        <v>1619</v>
      </c>
      <c r="J276" s="45">
        <v>12566</v>
      </c>
      <c r="K276" s="45">
        <v>1148</v>
      </c>
      <c r="L276" s="46">
        <v>907</v>
      </c>
      <c r="M276" s="47">
        <v>9697</v>
      </c>
      <c r="N276" s="47">
        <v>255</v>
      </c>
      <c r="O276" s="48">
        <v>343</v>
      </c>
      <c r="P276" s="49">
        <v>6462</v>
      </c>
      <c r="Q276" s="49">
        <v>11</v>
      </c>
      <c r="R276" s="50" t="s">
        <v>37</v>
      </c>
      <c r="S276" s="51" t="s">
        <v>37</v>
      </c>
      <c r="T276" s="51" t="s">
        <v>37</v>
      </c>
      <c r="U276" s="44">
        <v>2869</v>
      </c>
      <c r="V276" s="45">
        <v>28725</v>
      </c>
      <c r="W276" s="45">
        <v>1414</v>
      </c>
    </row>
    <row r="277" spans="1:23" x14ac:dyDescent="0.2">
      <c r="A277" s="41">
        <v>2010</v>
      </c>
      <c r="B277" s="42">
        <v>1871</v>
      </c>
      <c r="C277" s="43" t="s">
        <v>1873</v>
      </c>
      <c r="D277" s="41" t="s">
        <v>23</v>
      </c>
      <c r="E277" s="43" t="s">
        <v>24</v>
      </c>
      <c r="F277" s="41" t="s">
        <v>25</v>
      </c>
      <c r="G277" s="43" t="s">
        <v>46</v>
      </c>
      <c r="H277" s="43" t="s">
        <v>27</v>
      </c>
      <c r="I277" s="44">
        <v>766</v>
      </c>
      <c r="J277" s="45">
        <v>7268</v>
      </c>
      <c r="K277" s="45">
        <v>865</v>
      </c>
      <c r="L277" s="46">
        <v>1564</v>
      </c>
      <c r="M277" s="47">
        <v>15636</v>
      </c>
      <c r="N277" s="47">
        <v>197</v>
      </c>
      <c r="O277" s="48" t="s">
        <v>37</v>
      </c>
      <c r="P277" s="49" t="s">
        <v>37</v>
      </c>
      <c r="Q277" s="49" t="s">
        <v>37</v>
      </c>
      <c r="R277" s="50" t="s">
        <v>37</v>
      </c>
      <c r="S277" s="51" t="s">
        <v>37</v>
      </c>
      <c r="T277" s="51" t="s">
        <v>37</v>
      </c>
      <c r="U277" s="44">
        <v>2330</v>
      </c>
      <c r="V277" s="45">
        <v>22904</v>
      </c>
      <c r="W277" s="45">
        <v>1062</v>
      </c>
    </row>
    <row r="278" spans="1:23" x14ac:dyDescent="0.2">
      <c r="A278" s="41">
        <v>2010</v>
      </c>
      <c r="B278" s="42">
        <v>1876</v>
      </c>
      <c r="C278" s="43" t="s">
        <v>1874</v>
      </c>
      <c r="D278" s="41" t="s">
        <v>23</v>
      </c>
      <c r="E278" s="43" t="s">
        <v>24</v>
      </c>
      <c r="F278" s="41" t="s">
        <v>25</v>
      </c>
      <c r="G278" s="43" t="s">
        <v>142</v>
      </c>
      <c r="H278" s="43" t="s">
        <v>27</v>
      </c>
      <c r="I278" s="44">
        <v>1712</v>
      </c>
      <c r="J278" s="45">
        <v>12636</v>
      </c>
      <c r="K278" s="45">
        <v>1023</v>
      </c>
      <c r="L278" s="46">
        <v>3589</v>
      </c>
      <c r="M278" s="47">
        <v>25151</v>
      </c>
      <c r="N278" s="47">
        <v>340</v>
      </c>
      <c r="O278" s="48" t="s">
        <v>37</v>
      </c>
      <c r="P278" s="49" t="s">
        <v>37</v>
      </c>
      <c r="Q278" s="49" t="s">
        <v>37</v>
      </c>
      <c r="R278" s="50" t="s">
        <v>37</v>
      </c>
      <c r="S278" s="51" t="s">
        <v>37</v>
      </c>
      <c r="T278" s="51" t="s">
        <v>37</v>
      </c>
      <c r="U278" s="44">
        <v>5301</v>
      </c>
      <c r="V278" s="45">
        <v>37787</v>
      </c>
      <c r="W278" s="45">
        <v>1363</v>
      </c>
    </row>
    <row r="279" spans="1:23" x14ac:dyDescent="0.2">
      <c r="A279" s="41">
        <v>2010</v>
      </c>
      <c r="B279" s="42">
        <v>1883</v>
      </c>
      <c r="C279" s="43" t="s">
        <v>1875</v>
      </c>
      <c r="D279" s="41" t="s">
        <v>23</v>
      </c>
      <c r="E279" s="43" t="s">
        <v>24</v>
      </c>
      <c r="F279" s="41" t="s">
        <v>25</v>
      </c>
      <c r="G279" s="43" t="s">
        <v>46</v>
      </c>
      <c r="H279" s="43" t="s">
        <v>27</v>
      </c>
      <c r="I279" s="44">
        <v>1494</v>
      </c>
      <c r="J279" s="45">
        <v>14390</v>
      </c>
      <c r="K279" s="45">
        <v>1662</v>
      </c>
      <c r="L279" s="46">
        <v>687</v>
      </c>
      <c r="M279" s="47">
        <v>6579</v>
      </c>
      <c r="N279" s="47">
        <v>335</v>
      </c>
      <c r="O279" s="48">
        <v>3175</v>
      </c>
      <c r="P279" s="49">
        <v>36815</v>
      </c>
      <c r="Q279" s="49">
        <v>60</v>
      </c>
      <c r="R279" s="50" t="s">
        <v>37</v>
      </c>
      <c r="S279" s="51" t="s">
        <v>37</v>
      </c>
      <c r="T279" s="51" t="s">
        <v>37</v>
      </c>
      <c r="U279" s="44">
        <v>5356</v>
      </c>
      <c r="V279" s="45">
        <v>57784</v>
      </c>
      <c r="W279" s="45">
        <v>2057</v>
      </c>
    </row>
    <row r="280" spans="1:23" x14ac:dyDescent="0.2">
      <c r="A280" s="41">
        <v>2010</v>
      </c>
      <c r="B280" s="42">
        <v>1884</v>
      </c>
      <c r="C280" s="43" t="s">
        <v>1876</v>
      </c>
      <c r="D280" s="41" t="s">
        <v>23</v>
      </c>
      <c r="E280" s="43" t="s">
        <v>24</v>
      </c>
      <c r="F280" s="41" t="s">
        <v>25</v>
      </c>
      <c r="G280" s="43" t="s">
        <v>46</v>
      </c>
      <c r="H280" s="43" t="s">
        <v>31</v>
      </c>
      <c r="I280" s="44">
        <v>20237</v>
      </c>
      <c r="J280" s="45">
        <v>180117</v>
      </c>
      <c r="K280" s="45">
        <v>13094</v>
      </c>
      <c r="L280" s="46">
        <v>7471</v>
      </c>
      <c r="M280" s="47">
        <v>81886</v>
      </c>
      <c r="N280" s="47">
        <v>587</v>
      </c>
      <c r="O280" s="48" t="s">
        <v>37</v>
      </c>
      <c r="P280" s="49" t="s">
        <v>37</v>
      </c>
      <c r="Q280" s="49" t="s">
        <v>37</v>
      </c>
      <c r="R280" s="50" t="s">
        <v>37</v>
      </c>
      <c r="S280" s="51" t="s">
        <v>37</v>
      </c>
      <c r="T280" s="51" t="s">
        <v>37</v>
      </c>
      <c r="U280" s="44">
        <v>27708</v>
      </c>
      <c r="V280" s="45">
        <v>262003</v>
      </c>
      <c r="W280" s="45">
        <v>13681</v>
      </c>
    </row>
    <row r="281" spans="1:23" x14ac:dyDescent="0.2">
      <c r="A281" s="41">
        <v>2010</v>
      </c>
      <c r="B281" s="42">
        <v>1886</v>
      </c>
      <c r="C281" s="43" t="s">
        <v>182</v>
      </c>
      <c r="D281" s="41" t="s">
        <v>23</v>
      </c>
      <c r="E281" s="43" t="s">
        <v>24</v>
      </c>
      <c r="F281" s="41" t="s">
        <v>25</v>
      </c>
      <c r="G281" s="43" t="s">
        <v>104</v>
      </c>
      <c r="H281" s="43" t="s">
        <v>31</v>
      </c>
      <c r="I281" s="44">
        <v>85267</v>
      </c>
      <c r="J281" s="45">
        <v>848626</v>
      </c>
      <c r="K281" s="45">
        <v>52374</v>
      </c>
      <c r="L281" s="46">
        <v>14655</v>
      </c>
      <c r="M281" s="47">
        <v>156216</v>
      </c>
      <c r="N281" s="47">
        <v>2594</v>
      </c>
      <c r="O281" s="48">
        <v>15895</v>
      </c>
      <c r="P281" s="49">
        <v>254250</v>
      </c>
      <c r="Q281" s="49">
        <v>12</v>
      </c>
      <c r="R281" s="50" t="s">
        <v>37</v>
      </c>
      <c r="S281" s="51" t="s">
        <v>37</v>
      </c>
      <c r="T281" s="51" t="s">
        <v>37</v>
      </c>
      <c r="U281" s="44">
        <v>115817</v>
      </c>
      <c r="V281" s="45">
        <v>1259092</v>
      </c>
      <c r="W281" s="45">
        <v>54980</v>
      </c>
    </row>
    <row r="282" spans="1:23" x14ac:dyDescent="0.2">
      <c r="A282" s="41">
        <v>2010</v>
      </c>
      <c r="B282" s="42">
        <v>1889</v>
      </c>
      <c r="C282" s="43" t="s">
        <v>1877</v>
      </c>
      <c r="D282" s="41" t="s">
        <v>23</v>
      </c>
      <c r="E282" s="43" t="s">
        <v>24</v>
      </c>
      <c r="F282" s="41" t="s">
        <v>25</v>
      </c>
      <c r="G282" s="43" t="s">
        <v>67</v>
      </c>
      <c r="H282" s="43" t="s">
        <v>31</v>
      </c>
      <c r="I282" s="44">
        <v>88377</v>
      </c>
      <c r="J282" s="45">
        <v>743365</v>
      </c>
      <c r="K282" s="45">
        <v>61989</v>
      </c>
      <c r="L282" s="46">
        <v>27521</v>
      </c>
      <c r="M282" s="47">
        <v>244505</v>
      </c>
      <c r="N282" s="47">
        <v>11801</v>
      </c>
      <c r="O282" s="48">
        <v>8083</v>
      </c>
      <c r="P282" s="49">
        <v>125873</v>
      </c>
      <c r="Q282" s="49">
        <v>8</v>
      </c>
      <c r="R282" s="50" t="s">
        <v>37</v>
      </c>
      <c r="S282" s="51" t="s">
        <v>37</v>
      </c>
      <c r="T282" s="51" t="s">
        <v>37</v>
      </c>
      <c r="U282" s="44">
        <v>123981</v>
      </c>
      <c r="V282" s="45">
        <v>1113743</v>
      </c>
      <c r="W282" s="45">
        <v>73798</v>
      </c>
    </row>
    <row r="283" spans="1:23" x14ac:dyDescent="0.2">
      <c r="A283" s="41">
        <v>2010</v>
      </c>
      <c r="B283" s="42">
        <v>1890</v>
      </c>
      <c r="C283" s="43" t="s">
        <v>1878</v>
      </c>
      <c r="D283" s="41" t="s">
        <v>23</v>
      </c>
      <c r="E283" s="43" t="s">
        <v>24</v>
      </c>
      <c r="F283" s="41" t="s">
        <v>25</v>
      </c>
      <c r="G283" s="43" t="s">
        <v>48</v>
      </c>
      <c r="H283" s="43" t="s">
        <v>31</v>
      </c>
      <c r="I283" s="44">
        <v>99042.7</v>
      </c>
      <c r="J283" s="45">
        <v>802489</v>
      </c>
      <c r="K283" s="45">
        <v>58182</v>
      </c>
      <c r="L283" s="46">
        <v>17333.8</v>
      </c>
      <c r="M283" s="47">
        <v>168243</v>
      </c>
      <c r="N283" s="47">
        <v>4747</v>
      </c>
      <c r="O283" s="48">
        <v>9887</v>
      </c>
      <c r="P283" s="49">
        <v>113116</v>
      </c>
      <c r="Q283" s="49">
        <v>25</v>
      </c>
      <c r="R283" s="50" t="s">
        <v>37</v>
      </c>
      <c r="S283" s="51" t="s">
        <v>37</v>
      </c>
      <c r="T283" s="51" t="s">
        <v>37</v>
      </c>
      <c r="U283" s="44">
        <v>126263.5</v>
      </c>
      <c r="V283" s="45">
        <v>1083848</v>
      </c>
      <c r="W283" s="45">
        <v>62954</v>
      </c>
    </row>
    <row r="284" spans="1:23" x14ac:dyDescent="0.2">
      <c r="A284" s="41">
        <v>2010</v>
      </c>
      <c r="B284" s="42">
        <v>1891</v>
      </c>
      <c r="C284" s="43" t="s">
        <v>1879</v>
      </c>
      <c r="D284" s="41" t="s">
        <v>23</v>
      </c>
      <c r="E284" s="43" t="s">
        <v>24</v>
      </c>
      <c r="F284" s="41" t="s">
        <v>25</v>
      </c>
      <c r="G284" s="43" t="s">
        <v>65</v>
      </c>
      <c r="H284" s="43" t="s">
        <v>31</v>
      </c>
      <c r="I284" s="44">
        <v>30781</v>
      </c>
      <c r="J284" s="45">
        <v>277322</v>
      </c>
      <c r="K284" s="45">
        <v>24591</v>
      </c>
      <c r="L284" s="46">
        <v>18931</v>
      </c>
      <c r="M284" s="47">
        <v>155389</v>
      </c>
      <c r="N284" s="47">
        <v>7250</v>
      </c>
      <c r="O284" s="48">
        <v>1437</v>
      </c>
      <c r="P284" s="49">
        <v>14812</v>
      </c>
      <c r="Q284" s="49">
        <v>3</v>
      </c>
      <c r="R284" s="50">
        <v>0</v>
      </c>
      <c r="S284" s="51">
        <v>0</v>
      </c>
      <c r="T284" s="51">
        <v>0</v>
      </c>
      <c r="U284" s="44">
        <v>51149</v>
      </c>
      <c r="V284" s="45">
        <v>447523</v>
      </c>
      <c r="W284" s="45">
        <v>31844</v>
      </c>
    </row>
    <row r="285" spans="1:23" x14ac:dyDescent="0.2">
      <c r="A285" s="41">
        <v>2010</v>
      </c>
      <c r="B285" s="42">
        <v>1891</v>
      </c>
      <c r="C285" s="43" t="s">
        <v>1879</v>
      </c>
      <c r="D285" s="41" t="s">
        <v>23</v>
      </c>
      <c r="E285" s="43" t="s">
        <v>24</v>
      </c>
      <c r="F285" s="41" t="s">
        <v>25</v>
      </c>
      <c r="G285" s="43" t="s">
        <v>67</v>
      </c>
      <c r="H285" s="43" t="s">
        <v>31</v>
      </c>
      <c r="I285" s="44">
        <v>17021</v>
      </c>
      <c r="J285" s="45">
        <v>154339</v>
      </c>
      <c r="K285" s="45">
        <v>13047</v>
      </c>
      <c r="L285" s="46">
        <v>6777</v>
      </c>
      <c r="M285" s="47">
        <v>50752</v>
      </c>
      <c r="N285" s="47">
        <v>3831</v>
      </c>
      <c r="O285" s="48">
        <v>0</v>
      </c>
      <c r="P285" s="49">
        <v>0</v>
      </c>
      <c r="Q285" s="49">
        <v>0</v>
      </c>
      <c r="R285" s="50">
        <v>0</v>
      </c>
      <c r="S285" s="51">
        <v>0</v>
      </c>
      <c r="T285" s="51">
        <v>0</v>
      </c>
      <c r="U285" s="44">
        <v>23798</v>
      </c>
      <c r="V285" s="45">
        <v>205091</v>
      </c>
      <c r="W285" s="45">
        <v>16878</v>
      </c>
    </row>
    <row r="286" spans="1:23" x14ac:dyDescent="0.2">
      <c r="A286" s="41">
        <v>2010</v>
      </c>
      <c r="B286" s="42">
        <v>1892</v>
      </c>
      <c r="C286" s="43" t="s">
        <v>186</v>
      </c>
      <c r="D286" s="41" t="s">
        <v>23</v>
      </c>
      <c r="E286" s="43" t="s">
        <v>24</v>
      </c>
      <c r="F286" s="41" t="s">
        <v>25</v>
      </c>
      <c r="G286" s="43" t="s">
        <v>92</v>
      </c>
      <c r="H286" s="43" t="s">
        <v>31</v>
      </c>
      <c r="I286" s="44">
        <v>117915.2</v>
      </c>
      <c r="J286" s="45">
        <v>1069285</v>
      </c>
      <c r="K286" s="45">
        <v>69804</v>
      </c>
      <c r="L286" s="46">
        <v>24021.5</v>
      </c>
      <c r="M286" s="47">
        <v>203317</v>
      </c>
      <c r="N286" s="47">
        <v>9206</v>
      </c>
      <c r="O286" s="48">
        <v>44636.9</v>
      </c>
      <c r="P286" s="49">
        <v>546648</v>
      </c>
      <c r="Q286" s="49">
        <v>1921</v>
      </c>
      <c r="R286" s="50" t="s">
        <v>37</v>
      </c>
      <c r="S286" s="51" t="s">
        <v>37</v>
      </c>
      <c r="T286" s="51" t="s">
        <v>37</v>
      </c>
      <c r="U286" s="44">
        <v>186573.6</v>
      </c>
      <c r="V286" s="45">
        <v>1819250</v>
      </c>
      <c r="W286" s="45">
        <v>80931</v>
      </c>
    </row>
    <row r="287" spans="1:23" x14ac:dyDescent="0.2">
      <c r="A287" s="41">
        <v>2010</v>
      </c>
      <c r="B287" s="42">
        <v>1896</v>
      </c>
      <c r="C287" s="43" t="s">
        <v>1880</v>
      </c>
      <c r="D287" s="41" t="s">
        <v>23</v>
      </c>
      <c r="E287" s="43" t="s">
        <v>24</v>
      </c>
      <c r="F287" s="41" t="s">
        <v>25</v>
      </c>
      <c r="G287" s="43" t="s">
        <v>72</v>
      </c>
      <c r="H287" s="43" t="s">
        <v>27</v>
      </c>
      <c r="I287" s="44">
        <v>4380</v>
      </c>
      <c r="J287" s="45">
        <v>50973</v>
      </c>
      <c r="K287" s="45">
        <v>4749</v>
      </c>
      <c r="L287" s="46">
        <v>3412</v>
      </c>
      <c r="M287" s="47">
        <v>35704</v>
      </c>
      <c r="N287" s="47">
        <v>934</v>
      </c>
      <c r="O287" s="48">
        <v>14009</v>
      </c>
      <c r="P287" s="49">
        <v>211985</v>
      </c>
      <c r="Q287" s="49">
        <v>34</v>
      </c>
      <c r="R287" s="50" t="s">
        <v>37</v>
      </c>
      <c r="S287" s="51" t="s">
        <v>37</v>
      </c>
      <c r="T287" s="51" t="s">
        <v>37</v>
      </c>
      <c r="U287" s="44">
        <v>21801</v>
      </c>
      <c r="V287" s="45">
        <v>298662</v>
      </c>
      <c r="W287" s="45">
        <v>5717</v>
      </c>
    </row>
    <row r="288" spans="1:23" x14ac:dyDescent="0.2">
      <c r="A288" s="41">
        <v>2010</v>
      </c>
      <c r="B288" s="42">
        <v>1898</v>
      </c>
      <c r="C288" s="43" t="s">
        <v>1881</v>
      </c>
      <c r="D288" s="41" t="s">
        <v>23</v>
      </c>
      <c r="E288" s="43" t="s">
        <v>24</v>
      </c>
      <c r="F288" s="41" t="s">
        <v>25</v>
      </c>
      <c r="G288" s="43" t="s">
        <v>173</v>
      </c>
      <c r="H288" s="43" t="s">
        <v>31</v>
      </c>
      <c r="I288" s="44">
        <v>5193</v>
      </c>
      <c r="J288" s="45">
        <v>55588</v>
      </c>
      <c r="K288" s="45">
        <v>3061</v>
      </c>
      <c r="L288" s="46">
        <v>1453</v>
      </c>
      <c r="M288" s="47">
        <v>16573</v>
      </c>
      <c r="N288" s="47">
        <v>346</v>
      </c>
      <c r="O288" s="48">
        <v>573</v>
      </c>
      <c r="P288" s="49">
        <v>6274</v>
      </c>
      <c r="Q288" s="49">
        <v>1</v>
      </c>
      <c r="R288" s="50" t="s">
        <v>37</v>
      </c>
      <c r="S288" s="51" t="s">
        <v>37</v>
      </c>
      <c r="T288" s="51" t="s">
        <v>37</v>
      </c>
      <c r="U288" s="44">
        <v>7219</v>
      </c>
      <c r="V288" s="45">
        <v>78435</v>
      </c>
      <c r="W288" s="45">
        <v>3408</v>
      </c>
    </row>
    <row r="289" spans="1:23" x14ac:dyDescent="0.2">
      <c r="A289" s="41">
        <v>2010</v>
      </c>
      <c r="B289" s="42">
        <v>1913</v>
      </c>
      <c r="C289" s="43" t="s">
        <v>1882</v>
      </c>
      <c r="D289" s="41" t="s">
        <v>23</v>
      </c>
      <c r="E289" s="43" t="s">
        <v>24</v>
      </c>
      <c r="F289" s="41" t="s">
        <v>25</v>
      </c>
      <c r="G289" s="43" t="s">
        <v>92</v>
      </c>
      <c r="H289" s="43" t="s">
        <v>27</v>
      </c>
      <c r="I289" s="44">
        <v>5322</v>
      </c>
      <c r="J289" s="45">
        <v>54527</v>
      </c>
      <c r="K289" s="45">
        <v>3669</v>
      </c>
      <c r="L289" s="46">
        <v>8173</v>
      </c>
      <c r="M289" s="47">
        <v>74100</v>
      </c>
      <c r="N289" s="47">
        <v>1149</v>
      </c>
      <c r="O289" s="48" t="s">
        <v>37</v>
      </c>
      <c r="P289" s="49" t="s">
        <v>37</v>
      </c>
      <c r="Q289" s="49" t="s">
        <v>37</v>
      </c>
      <c r="R289" s="50" t="s">
        <v>37</v>
      </c>
      <c r="S289" s="51" t="s">
        <v>37</v>
      </c>
      <c r="T289" s="51" t="s">
        <v>37</v>
      </c>
      <c r="U289" s="44">
        <v>13495</v>
      </c>
      <c r="V289" s="45">
        <v>128627</v>
      </c>
      <c r="W289" s="45">
        <v>4818</v>
      </c>
    </row>
    <row r="290" spans="1:23" x14ac:dyDescent="0.2">
      <c r="A290" s="41">
        <v>2010</v>
      </c>
      <c r="B290" s="42">
        <v>1936</v>
      </c>
      <c r="C290" s="43" t="s">
        <v>188</v>
      </c>
      <c r="D290" s="41" t="s">
        <v>23</v>
      </c>
      <c r="E290" s="43" t="s">
        <v>24</v>
      </c>
      <c r="F290" s="41" t="s">
        <v>25</v>
      </c>
      <c r="G290" s="43" t="s">
        <v>98</v>
      </c>
      <c r="H290" s="43" t="s">
        <v>27</v>
      </c>
      <c r="I290" s="44">
        <v>14852</v>
      </c>
      <c r="J290" s="45">
        <v>152914</v>
      </c>
      <c r="K290" s="45">
        <v>8933</v>
      </c>
      <c r="L290" s="46">
        <v>7404</v>
      </c>
      <c r="M290" s="47">
        <v>67263</v>
      </c>
      <c r="N290" s="47">
        <v>2254</v>
      </c>
      <c r="O290" s="48">
        <v>3445</v>
      </c>
      <c r="P290" s="49">
        <v>40465</v>
      </c>
      <c r="Q290" s="49">
        <v>5</v>
      </c>
      <c r="R290" s="50">
        <v>0</v>
      </c>
      <c r="S290" s="51">
        <v>0</v>
      </c>
      <c r="T290" s="51">
        <v>0</v>
      </c>
      <c r="U290" s="44">
        <v>25701</v>
      </c>
      <c r="V290" s="45">
        <v>260642</v>
      </c>
      <c r="W290" s="45">
        <v>11192</v>
      </c>
    </row>
    <row r="291" spans="1:23" x14ac:dyDescent="0.2">
      <c r="A291" s="41">
        <v>2010</v>
      </c>
      <c r="B291" s="42">
        <v>1955</v>
      </c>
      <c r="C291" s="43" t="s">
        <v>1883</v>
      </c>
      <c r="D291" s="41" t="s">
        <v>23</v>
      </c>
      <c r="E291" s="43" t="s">
        <v>24</v>
      </c>
      <c r="F291" s="41" t="s">
        <v>25</v>
      </c>
      <c r="G291" s="43" t="s">
        <v>241</v>
      </c>
      <c r="H291" s="43" t="s">
        <v>27</v>
      </c>
      <c r="I291" s="44">
        <v>626</v>
      </c>
      <c r="J291" s="45">
        <v>8234</v>
      </c>
      <c r="K291" s="45">
        <v>706</v>
      </c>
      <c r="L291" s="46">
        <v>607</v>
      </c>
      <c r="M291" s="47">
        <v>8284</v>
      </c>
      <c r="N291" s="47">
        <v>179</v>
      </c>
      <c r="O291" s="48">
        <v>0</v>
      </c>
      <c r="P291" s="49">
        <v>0</v>
      </c>
      <c r="Q291" s="49">
        <v>0</v>
      </c>
      <c r="R291" s="50" t="s">
        <v>37</v>
      </c>
      <c r="S291" s="51" t="s">
        <v>37</v>
      </c>
      <c r="T291" s="51" t="s">
        <v>37</v>
      </c>
      <c r="U291" s="44">
        <v>1233</v>
      </c>
      <c r="V291" s="45">
        <v>16518</v>
      </c>
      <c r="W291" s="45">
        <v>885</v>
      </c>
    </row>
    <row r="292" spans="1:23" x14ac:dyDescent="0.2">
      <c r="A292" s="41">
        <v>2010</v>
      </c>
      <c r="B292" s="42">
        <v>1956</v>
      </c>
      <c r="C292" s="43" t="s">
        <v>1884</v>
      </c>
      <c r="D292" s="41" t="s">
        <v>23</v>
      </c>
      <c r="E292" s="43" t="s">
        <v>24</v>
      </c>
      <c r="F292" s="41" t="s">
        <v>25</v>
      </c>
      <c r="G292" s="43" t="s">
        <v>438</v>
      </c>
      <c r="H292" s="43" t="s">
        <v>27</v>
      </c>
      <c r="I292" s="44">
        <v>1782</v>
      </c>
      <c r="J292" s="45">
        <v>23529</v>
      </c>
      <c r="K292" s="45">
        <v>1918</v>
      </c>
      <c r="L292" s="46">
        <v>1509.4</v>
      </c>
      <c r="M292" s="47">
        <v>22537</v>
      </c>
      <c r="N292" s="47">
        <v>660</v>
      </c>
      <c r="O292" s="48">
        <v>1061.8</v>
      </c>
      <c r="P292" s="49">
        <v>18974</v>
      </c>
      <c r="Q292" s="49">
        <v>21</v>
      </c>
      <c r="R292" s="50" t="s">
        <v>37</v>
      </c>
      <c r="S292" s="51" t="s">
        <v>37</v>
      </c>
      <c r="T292" s="51" t="s">
        <v>37</v>
      </c>
      <c r="U292" s="44">
        <v>4353.2</v>
      </c>
      <c r="V292" s="45">
        <v>65040</v>
      </c>
      <c r="W292" s="45">
        <v>2599</v>
      </c>
    </row>
    <row r="293" spans="1:23" x14ac:dyDescent="0.2">
      <c r="A293" s="41">
        <v>2010</v>
      </c>
      <c r="B293" s="42">
        <v>1968</v>
      </c>
      <c r="C293" s="43" t="s">
        <v>1885</v>
      </c>
      <c r="D293" s="41" t="s">
        <v>23</v>
      </c>
      <c r="E293" s="43" t="s">
        <v>24</v>
      </c>
      <c r="F293" s="41" t="s">
        <v>25</v>
      </c>
      <c r="G293" s="43" t="s">
        <v>87</v>
      </c>
      <c r="H293" s="43" t="s">
        <v>31</v>
      </c>
      <c r="I293" s="44">
        <v>188</v>
      </c>
      <c r="J293" s="45">
        <v>2426</v>
      </c>
      <c r="K293" s="45">
        <v>110</v>
      </c>
      <c r="L293" s="46">
        <v>163</v>
      </c>
      <c r="M293" s="47">
        <v>2125</v>
      </c>
      <c r="N293" s="47">
        <v>2</v>
      </c>
      <c r="O293" s="48" t="s">
        <v>37</v>
      </c>
      <c r="P293" s="49" t="s">
        <v>37</v>
      </c>
      <c r="Q293" s="49" t="s">
        <v>37</v>
      </c>
      <c r="R293" s="50" t="s">
        <v>37</v>
      </c>
      <c r="S293" s="51" t="s">
        <v>37</v>
      </c>
      <c r="T293" s="51" t="s">
        <v>37</v>
      </c>
      <c r="U293" s="44">
        <v>351</v>
      </c>
      <c r="V293" s="45">
        <v>4551</v>
      </c>
      <c r="W293" s="45">
        <v>112</v>
      </c>
    </row>
    <row r="294" spans="1:23" x14ac:dyDescent="0.2">
      <c r="A294" s="41">
        <v>2010</v>
      </c>
      <c r="B294" s="42">
        <v>1970</v>
      </c>
      <c r="C294" s="43" t="s">
        <v>1886</v>
      </c>
      <c r="D294" s="41" t="s">
        <v>23</v>
      </c>
      <c r="E294" s="43" t="s">
        <v>24</v>
      </c>
      <c r="F294" s="41" t="s">
        <v>25</v>
      </c>
      <c r="G294" s="43" t="s">
        <v>42</v>
      </c>
      <c r="H294" s="43" t="s">
        <v>27</v>
      </c>
      <c r="I294" s="44">
        <v>2043.9</v>
      </c>
      <c r="J294" s="45">
        <v>48148</v>
      </c>
      <c r="K294" s="45">
        <v>2818</v>
      </c>
      <c r="L294" s="46">
        <v>328.9</v>
      </c>
      <c r="M294" s="47">
        <v>5745</v>
      </c>
      <c r="N294" s="47">
        <v>430</v>
      </c>
      <c r="O294" s="48">
        <v>1012.4</v>
      </c>
      <c r="P294" s="49">
        <v>22445</v>
      </c>
      <c r="Q294" s="49">
        <v>72</v>
      </c>
      <c r="R294" s="50" t="s">
        <v>37</v>
      </c>
      <c r="S294" s="51" t="s">
        <v>37</v>
      </c>
      <c r="T294" s="51" t="s">
        <v>37</v>
      </c>
      <c r="U294" s="44">
        <v>3385.2</v>
      </c>
      <c r="V294" s="45">
        <v>76338</v>
      </c>
      <c r="W294" s="45">
        <v>3320</v>
      </c>
    </row>
    <row r="295" spans="1:23" x14ac:dyDescent="0.2">
      <c r="A295" s="41">
        <v>2010</v>
      </c>
      <c r="B295" s="42">
        <v>1987</v>
      </c>
      <c r="C295" s="43" t="s">
        <v>1887</v>
      </c>
      <c r="D295" s="41" t="s">
        <v>23</v>
      </c>
      <c r="E295" s="43" t="s">
        <v>24</v>
      </c>
      <c r="F295" s="41" t="s">
        <v>25</v>
      </c>
      <c r="G295" s="43" t="s">
        <v>67</v>
      </c>
      <c r="H295" s="43" t="s">
        <v>27</v>
      </c>
      <c r="I295" s="44">
        <v>274</v>
      </c>
      <c r="J295" s="45">
        <v>2730</v>
      </c>
      <c r="K295" s="45">
        <v>175</v>
      </c>
      <c r="L295" s="46">
        <v>113</v>
      </c>
      <c r="M295" s="47">
        <v>1121</v>
      </c>
      <c r="N295" s="47">
        <v>26</v>
      </c>
      <c r="O295" s="48" t="s">
        <v>37</v>
      </c>
      <c r="P295" s="49" t="s">
        <v>37</v>
      </c>
      <c r="Q295" s="49" t="s">
        <v>37</v>
      </c>
      <c r="R295" s="50" t="s">
        <v>37</v>
      </c>
      <c r="S295" s="51" t="s">
        <v>37</v>
      </c>
      <c r="T295" s="51" t="s">
        <v>37</v>
      </c>
      <c r="U295" s="44">
        <v>387</v>
      </c>
      <c r="V295" s="45">
        <v>3851</v>
      </c>
      <c r="W295" s="45">
        <v>201</v>
      </c>
    </row>
    <row r="296" spans="1:23" x14ac:dyDescent="0.2">
      <c r="A296" s="41">
        <v>2010</v>
      </c>
      <c r="B296" s="42">
        <v>1997</v>
      </c>
      <c r="C296" s="43" t="s">
        <v>1888</v>
      </c>
      <c r="D296" s="41" t="s">
        <v>23</v>
      </c>
      <c r="E296" s="43" t="s">
        <v>24</v>
      </c>
      <c r="F296" s="41" t="s">
        <v>25</v>
      </c>
      <c r="G296" s="43" t="s">
        <v>35</v>
      </c>
      <c r="H296" s="43" t="s">
        <v>27</v>
      </c>
      <c r="I296" s="44">
        <v>1243.8</v>
      </c>
      <c r="J296" s="45">
        <v>12148</v>
      </c>
      <c r="K296" s="45">
        <v>1423</v>
      </c>
      <c r="L296" s="46">
        <v>2635.8</v>
      </c>
      <c r="M296" s="47">
        <v>30288</v>
      </c>
      <c r="N296" s="47">
        <v>315</v>
      </c>
      <c r="O296" s="48">
        <v>0</v>
      </c>
      <c r="P296" s="49">
        <v>0</v>
      </c>
      <c r="Q296" s="49">
        <v>0</v>
      </c>
      <c r="R296" s="50">
        <v>0</v>
      </c>
      <c r="S296" s="51">
        <v>0</v>
      </c>
      <c r="T296" s="51">
        <v>0</v>
      </c>
      <c r="U296" s="44">
        <v>3879.6</v>
      </c>
      <c r="V296" s="45">
        <v>42436</v>
      </c>
      <c r="W296" s="45">
        <v>1738</v>
      </c>
    </row>
    <row r="297" spans="1:23" x14ac:dyDescent="0.2">
      <c r="A297" s="41">
        <v>2010</v>
      </c>
      <c r="B297" s="42">
        <v>2001</v>
      </c>
      <c r="C297" s="43" t="s">
        <v>190</v>
      </c>
      <c r="D297" s="41" t="s">
        <v>23</v>
      </c>
      <c r="E297" s="43" t="s">
        <v>24</v>
      </c>
      <c r="F297" s="41" t="s">
        <v>25</v>
      </c>
      <c r="G297" s="43" t="s">
        <v>175</v>
      </c>
      <c r="H297" s="43" t="s">
        <v>31</v>
      </c>
      <c r="I297" s="44">
        <v>39717</v>
      </c>
      <c r="J297" s="45">
        <v>411953</v>
      </c>
      <c r="K297" s="45">
        <v>28421</v>
      </c>
      <c r="L297" s="46">
        <v>6457</v>
      </c>
      <c r="M297" s="47">
        <v>77735</v>
      </c>
      <c r="N297" s="47">
        <v>890</v>
      </c>
      <c r="O297" s="48">
        <v>1579</v>
      </c>
      <c r="P297" s="49">
        <v>25113</v>
      </c>
      <c r="Q297" s="49">
        <v>8</v>
      </c>
      <c r="R297" s="50">
        <v>0</v>
      </c>
      <c r="S297" s="51">
        <v>0</v>
      </c>
      <c r="T297" s="51">
        <v>0</v>
      </c>
      <c r="U297" s="44">
        <v>47753</v>
      </c>
      <c r="V297" s="45">
        <v>514801</v>
      </c>
      <c r="W297" s="45">
        <v>29319</v>
      </c>
    </row>
    <row r="298" spans="1:23" x14ac:dyDescent="0.2">
      <c r="A298" s="41">
        <v>2010</v>
      </c>
      <c r="B298" s="42">
        <v>2008</v>
      </c>
      <c r="C298" s="43" t="s">
        <v>1889</v>
      </c>
      <c r="D298" s="41" t="s">
        <v>23</v>
      </c>
      <c r="E298" s="43" t="s">
        <v>24</v>
      </c>
      <c r="F298" s="41" t="s">
        <v>25</v>
      </c>
      <c r="G298" s="43" t="s">
        <v>192</v>
      </c>
      <c r="H298" s="43" t="s">
        <v>27</v>
      </c>
      <c r="I298" s="44">
        <v>8105.6</v>
      </c>
      <c r="J298" s="45">
        <v>98530</v>
      </c>
      <c r="K298" s="45">
        <v>6776</v>
      </c>
      <c r="L298" s="46">
        <v>5402.2</v>
      </c>
      <c r="M298" s="47">
        <v>50644</v>
      </c>
      <c r="N298" s="47">
        <v>895</v>
      </c>
      <c r="O298" s="48" t="s">
        <v>37</v>
      </c>
      <c r="P298" s="49" t="s">
        <v>37</v>
      </c>
      <c r="Q298" s="49" t="s">
        <v>37</v>
      </c>
      <c r="R298" s="50" t="s">
        <v>37</v>
      </c>
      <c r="S298" s="51" t="s">
        <v>37</v>
      </c>
      <c r="T298" s="51" t="s">
        <v>37</v>
      </c>
      <c r="U298" s="44">
        <v>13507.8</v>
      </c>
      <c r="V298" s="45">
        <v>149174</v>
      </c>
      <c r="W298" s="45">
        <v>7671</v>
      </c>
    </row>
    <row r="299" spans="1:23" x14ac:dyDescent="0.2">
      <c r="A299" s="41">
        <v>2010</v>
      </c>
      <c r="B299" s="42">
        <v>2010</v>
      </c>
      <c r="C299" s="43" t="s">
        <v>194</v>
      </c>
      <c r="D299" s="41" t="s">
        <v>23</v>
      </c>
      <c r="E299" s="43" t="s">
        <v>24</v>
      </c>
      <c r="F299" s="41" t="s">
        <v>25</v>
      </c>
      <c r="G299" s="43" t="s">
        <v>195</v>
      </c>
      <c r="H299" s="43" t="s">
        <v>27</v>
      </c>
      <c r="I299" s="44">
        <v>14168</v>
      </c>
      <c r="J299" s="45">
        <v>152692</v>
      </c>
      <c r="K299" s="45">
        <v>15185</v>
      </c>
      <c r="L299" s="46">
        <v>8141</v>
      </c>
      <c r="M299" s="47">
        <v>94957</v>
      </c>
      <c r="N299" s="47">
        <v>1312</v>
      </c>
      <c r="O299" s="48">
        <v>2263</v>
      </c>
      <c r="P299" s="49">
        <v>36207</v>
      </c>
      <c r="Q299" s="49">
        <v>1</v>
      </c>
      <c r="R299" s="50">
        <v>0</v>
      </c>
      <c r="S299" s="51">
        <v>0</v>
      </c>
      <c r="T299" s="51">
        <v>0</v>
      </c>
      <c r="U299" s="44">
        <v>24572</v>
      </c>
      <c r="V299" s="45">
        <v>283856</v>
      </c>
      <c r="W299" s="45">
        <v>16498</v>
      </c>
    </row>
    <row r="300" spans="1:23" x14ac:dyDescent="0.2">
      <c r="A300" s="41">
        <v>2010</v>
      </c>
      <c r="B300" s="42">
        <v>2049</v>
      </c>
      <c r="C300" s="43" t="s">
        <v>197</v>
      </c>
      <c r="D300" s="41" t="s">
        <v>23</v>
      </c>
      <c r="E300" s="43" t="s">
        <v>24</v>
      </c>
      <c r="F300" s="41" t="s">
        <v>25</v>
      </c>
      <c r="G300" s="43" t="s">
        <v>92</v>
      </c>
      <c r="H300" s="43" t="s">
        <v>31</v>
      </c>
      <c r="I300" s="44">
        <v>51818</v>
      </c>
      <c r="J300" s="45">
        <v>541594</v>
      </c>
      <c r="K300" s="45">
        <v>32765</v>
      </c>
      <c r="L300" s="46">
        <v>8985</v>
      </c>
      <c r="M300" s="47">
        <v>97438</v>
      </c>
      <c r="N300" s="47">
        <v>3602</v>
      </c>
      <c r="O300" s="48">
        <v>3144</v>
      </c>
      <c r="P300" s="49">
        <v>41798</v>
      </c>
      <c r="Q300" s="49">
        <v>7</v>
      </c>
      <c r="R300" s="50" t="s">
        <v>37</v>
      </c>
      <c r="S300" s="51" t="s">
        <v>37</v>
      </c>
      <c r="T300" s="51" t="s">
        <v>37</v>
      </c>
      <c r="U300" s="44">
        <v>63947</v>
      </c>
      <c r="V300" s="45">
        <v>680830</v>
      </c>
      <c r="W300" s="45">
        <v>36374</v>
      </c>
    </row>
    <row r="301" spans="1:23" x14ac:dyDescent="0.2">
      <c r="A301" s="41">
        <v>2010</v>
      </c>
      <c r="B301" s="42">
        <v>2050</v>
      </c>
      <c r="C301" s="43" t="s">
        <v>1890</v>
      </c>
      <c r="D301" s="41" t="s">
        <v>23</v>
      </c>
      <c r="E301" s="43" t="s">
        <v>24</v>
      </c>
      <c r="F301" s="41" t="s">
        <v>25</v>
      </c>
      <c r="G301" s="43" t="s">
        <v>92</v>
      </c>
      <c r="H301" s="43" t="s">
        <v>27</v>
      </c>
      <c r="I301" s="44">
        <v>3510</v>
      </c>
      <c r="J301" s="45">
        <v>25861</v>
      </c>
      <c r="K301" s="45">
        <v>2386</v>
      </c>
      <c r="L301" s="46">
        <v>3672</v>
      </c>
      <c r="M301" s="47">
        <v>26760</v>
      </c>
      <c r="N301" s="47">
        <v>757</v>
      </c>
      <c r="O301" s="48">
        <v>841</v>
      </c>
      <c r="P301" s="49">
        <v>11449</v>
      </c>
      <c r="Q301" s="49">
        <v>1</v>
      </c>
      <c r="R301" s="50" t="s">
        <v>37</v>
      </c>
      <c r="S301" s="51" t="s">
        <v>37</v>
      </c>
      <c r="T301" s="51" t="s">
        <v>37</v>
      </c>
      <c r="U301" s="44">
        <v>8023</v>
      </c>
      <c r="V301" s="45">
        <v>64070</v>
      </c>
      <c r="W301" s="45">
        <v>3144</v>
      </c>
    </row>
    <row r="302" spans="1:23" x14ac:dyDescent="0.2">
      <c r="A302" s="41">
        <v>2010</v>
      </c>
      <c r="B302" s="42">
        <v>2054</v>
      </c>
      <c r="C302" s="43" t="s">
        <v>1891</v>
      </c>
      <c r="D302" s="41" t="s">
        <v>23</v>
      </c>
      <c r="E302" s="43" t="s">
        <v>24</v>
      </c>
      <c r="F302" s="41" t="s">
        <v>25</v>
      </c>
      <c r="G302" s="43" t="s">
        <v>161</v>
      </c>
      <c r="H302" s="43" t="s">
        <v>27</v>
      </c>
      <c r="I302" s="44">
        <v>10677</v>
      </c>
      <c r="J302" s="45">
        <v>103582</v>
      </c>
      <c r="K302" s="45">
        <v>12662</v>
      </c>
      <c r="L302" s="46">
        <v>6040</v>
      </c>
      <c r="M302" s="47">
        <v>63647</v>
      </c>
      <c r="N302" s="47">
        <v>1873</v>
      </c>
      <c r="O302" s="48">
        <v>26472</v>
      </c>
      <c r="P302" s="49">
        <v>317747</v>
      </c>
      <c r="Q302" s="49">
        <v>93</v>
      </c>
      <c r="R302" s="50" t="s">
        <v>37</v>
      </c>
      <c r="S302" s="51" t="s">
        <v>37</v>
      </c>
      <c r="T302" s="51" t="s">
        <v>37</v>
      </c>
      <c r="U302" s="44">
        <v>43189</v>
      </c>
      <c r="V302" s="45">
        <v>484976</v>
      </c>
      <c r="W302" s="45">
        <v>14628</v>
      </c>
    </row>
    <row r="303" spans="1:23" x14ac:dyDescent="0.2">
      <c r="A303" s="41">
        <v>2010</v>
      </c>
      <c r="B303" s="42">
        <v>2056</v>
      </c>
      <c r="C303" s="43" t="s">
        <v>1891</v>
      </c>
      <c r="D303" s="41" t="s">
        <v>23</v>
      </c>
      <c r="E303" s="43" t="s">
        <v>24</v>
      </c>
      <c r="F303" s="41" t="s">
        <v>25</v>
      </c>
      <c r="G303" s="43" t="s">
        <v>104</v>
      </c>
      <c r="H303" s="43" t="s">
        <v>27</v>
      </c>
      <c r="I303" s="44">
        <v>25658</v>
      </c>
      <c r="J303" s="45">
        <v>286926</v>
      </c>
      <c r="K303" s="45">
        <v>23081</v>
      </c>
      <c r="L303" s="46">
        <v>35656</v>
      </c>
      <c r="M303" s="47">
        <v>352844</v>
      </c>
      <c r="N303" s="47">
        <v>4546</v>
      </c>
      <c r="O303" s="48">
        <v>16394</v>
      </c>
      <c r="P303" s="49">
        <v>273443</v>
      </c>
      <c r="Q303" s="49">
        <v>16</v>
      </c>
      <c r="R303" s="50">
        <v>0</v>
      </c>
      <c r="S303" s="51">
        <v>0</v>
      </c>
      <c r="T303" s="51">
        <v>0</v>
      </c>
      <c r="U303" s="44">
        <v>77708</v>
      </c>
      <c r="V303" s="45">
        <v>913213</v>
      </c>
      <c r="W303" s="45">
        <v>27643</v>
      </c>
    </row>
    <row r="304" spans="1:23" x14ac:dyDescent="0.2">
      <c r="A304" s="41">
        <v>2010</v>
      </c>
      <c r="B304" s="42">
        <v>2064</v>
      </c>
      <c r="C304" s="43" t="s">
        <v>1892</v>
      </c>
      <c r="D304" s="41" t="s">
        <v>23</v>
      </c>
      <c r="E304" s="43" t="s">
        <v>24</v>
      </c>
      <c r="F304" s="41" t="s">
        <v>25</v>
      </c>
      <c r="G304" s="43" t="s">
        <v>80</v>
      </c>
      <c r="H304" s="43" t="s">
        <v>27</v>
      </c>
      <c r="I304" s="44">
        <v>591.9</v>
      </c>
      <c r="J304" s="45">
        <v>5291</v>
      </c>
      <c r="K304" s="45">
        <v>348</v>
      </c>
      <c r="L304" s="46">
        <v>123.5</v>
      </c>
      <c r="M304" s="47">
        <v>1114</v>
      </c>
      <c r="N304" s="47">
        <v>93</v>
      </c>
      <c r="O304" s="48" t="s">
        <v>37</v>
      </c>
      <c r="P304" s="49" t="s">
        <v>37</v>
      </c>
      <c r="Q304" s="49" t="s">
        <v>37</v>
      </c>
      <c r="R304" s="50" t="s">
        <v>37</v>
      </c>
      <c r="S304" s="51" t="s">
        <v>37</v>
      </c>
      <c r="T304" s="51" t="s">
        <v>37</v>
      </c>
      <c r="U304" s="44">
        <v>715.4</v>
      </c>
      <c r="V304" s="45">
        <v>6405</v>
      </c>
      <c r="W304" s="45">
        <v>441</v>
      </c>
    </row>
    <row r="305" spans="1:23" x14ac:dyDescent="0.2">
      <c r="A305" s="41">
        <v>2010</v>
      </c>
      <c r="B305" s="42">
        <v>2086</v>
      </c>
      <c r="C305" s="43" t="s">
        <v>1893</v>
      </c>
      <c r="D305" s="41" t="s">
        <v>23</v>
      </c>
      <c r="E305" s="43" t="s">
        <v>24</v>
      </c>
      <c r="F305" s="41" t="s">
        <v>25</v>
      </c>
      <c r="G305" s="43" t="s">
        <v>203</v>
      </c>
      <c r="H305" s="43" t="s">
        <v>27</v>
      </c>
      <c r="I305" s="44">
        <v>2286</v>
      </c>
      <c r="J305" s="45">
        <v>19516</v>
      </c>
      <c r="K305" s="45">
        <v>1887</v>
      </c>
      <c r="L305" s="46">
        <v>571</v>
      </c>
      <c r="M305" s="47">
        <v>4137</v>
      </c>
      <c r="N305" s="47">
        <v>182</v>
      </c>
      <c r="O305" s="48">
        <v>698</v>
      </c>
      <c r="P305" s="49">
        <v>6436</v>
      </c>
      <c r="Q305" s="49">
        <v>26</v>
      </c>
      <c r="R305" s="50" t="s">
        <v>37</v>
      </c>
      <c r="S305" s="51" t="s">
        <v>37</v>
      </c>
      <c r="T305" s="51" t="s">
        <v>37</v>
      </c>
      <c r="U305" s="44">
        <v>3555</v>
      </c>
      <c r="V305" s="45">
        <v>30089</v>
      </c>
      <c r="W305" s="45">
        <v>2095</v>
      </c>
    </row>
    <row r="306" spans="1:23" x14ac:dyDescent="0.2">
      <c r="A306" s="41">
        <v>2010</v>
      </c>
      <c r="B306" s="42">
        <v>2089</v>
      </c>
      <c r="C306" s="43" t="s">
        <v>200</v>
      </c>
      <c r="D306" s="41" t="s">
        <v>23</v>
      </c>
      <c r="E306" s="43" t="s">
        <v>24</v>
      </c>
      <c r="F306" s="41" t="s">
        <v>25</v>
      </c>
      <c r="G306" s="43" t="s">
        <v>201</v>
      </c>
      <c r="H306" s="43" t="s">
        <v>27</v>
      </c>
      <c r="I306" s="44">
        <v>4065.6</v>
      </c>
      <c r="J306" s="45">
        <v>22730</v>
      </c>
      <c r="K306" s="45">
        <v>2365</v>
      </c>
      <c r="L306" s="46">
        <v>1217.5999999999999</v>
      </c>
      <c r="M306" s="47">
        <v>6190</v>
      </c>
      <c r="N306" s="47">
        <v>328</v>
      </c>
      <c r="O306" s="48">
        <v>12090.1</v>
      </c>
      <c r="P306" s="49">
        <v>166673</v>
      </c>
      <c r="Q306" s="49">
        <v>17</v>
      </c>
      <c r="R306" s="50" t="s">
        <v>37</v>
      </c>
      <c r="S306" s="51" t="s">
        <v>37</v>
      </c>
      <c r="T306" s="51" t="s">
        <v>37</v>
      </c>
      <c r="U306" s="44">
        <v>17373.3</v>
      </c>
      <c r="V306" s="45">
        <v>195593</v>
      </c>
      <c r="W306" s="45">
        <v>2710</v>
      </c>
    </row>
    <row r="307" spans="1:23" x14ac:dyDescent="0.2">
      <c r="A307" s="41">
        <v>2010</v>
      </c>
      <c r="B307" s="42">
        <v>2120</v>
      </c>
      <c r="C307" s="43" t="s">
        <v>1894</v>
      </c>
      <c r="D307" s="41" t="s">
        <v>23</v>
      </c>
      <c r="E307" s="43" t="s">
        <v>24</v>
      </c>
      <c r="F307" s="41" t="s">
        <v>25</v>
      </c>
      <c r="G307" s="43" t="s">
        <v>241</v>
      </c>
      <c r="H307" s="43" t="s">
        <v>27</v>
      </c>
      <c r="I307" s="44">
        <v>373.1</v>
      </c>
      <c r="J307" s="45">
        <v>4538</v>
      </c>
      <c r="K307" s="45">
        <v>241</v>
      </c>
      <c r="L307" s="46" t="s">
        <v>37</v>
      </c>
      <c r="M307" s="47" t="s">
        <v>37</v>
      </c>
      <c r="N307" s="47" t="s">
        <v>37</v>
      </c>
      <c r="O307" s="48" t="s">
        <v>37</v>
      </c>
      <c r="P307" s="49" t="s">
        <v>37</v>
      </c>
      <c r="Q307" s="49" t="s">
        <v>37</v>
      </c>
      <c r="R307" s="50" t="s">
        <v>37</v>
      </c>
      <c r="S307" s="51" t="s">
        <v>37</v>
      </c>
      <c r="T307" s="51" t="s">
        <v>37</v>
      </c>
      <c r="U307" s="44">
        <v>373.1</v>
      </c>
      <c r="V307" s="45">
        <v>4538</v>
      </c>
      <c r="W307" s="45">
        <v>241</v>
      </c>
    </row>
    <row r="308" spans="1:23" x14ac:dyDescent="0.2">
      <c r="A308" s="41">
        <v>2010</v>
      </c>
      <c r="B308" s="42">
        <v>2128</v>
      </c>
      <c r="C308" s="43" t="s">
        <v>1895</v>
      </c>
      <c r="D308" s="41" t="s">
        <v>23</v>
      </c>
      <c r="E308" s="43" t="s">
        <v>24</v>
      </c>
      <c r="F308" s="41" t="s">
        <v>25</v>
      </c>
      <c r="G308" s="43" t="s">
        <v>161</v>
      </c>
      <c r="H308" s="43" t="s">
        <v>27</v>
      </c>
      <c r="I308" s="44">
        <v>428</v>
      </c>
      <c r="J308" s="45">
        <v>4153</v>
      </c>
      <c r="K308" s="45">
        <v>481</v>
      </c>
      <c r="L308" s="46">
        <v>79</v>
      </c>
      <c r="M308" s="47">
        <v>612</v>
      </c>
      <c r="N308" s="47">
        <v>37</v>
      </c>
      <c r="O308" s="48">
        <v>150</v>
      </c>
      <c r="P308" s="49">
        <v>1167</v>
      </c>
      <c r="Q308" s="49">
        <v>2</v>
      </c>
      <c r="R308" s="50" t="s">
        <v>37</v>
      </c>
      <c r="S308" s="51" t="s">
        <v>37</v>
      </c>
      <c r="T308" s="51" t="s">
        <v>37</v>
      </c>
      <c r="U308" s="44">
        <v>657</v>
      </c>
      <c r="V308" s="45">
        <v>5932</v>
      </c>
      <c r="W308" s="45">
        <v>520</v>
      </c>
    </row>
    <row r="309" spans="1:23" x14ac:dyDescent="0.2">
      <c r="A309" s="41">
        <v>2010</v>
      </c>
      <c r="B309" s="42">
        <v>2135</v>
      </c>
      <c r="C309" s="43" t="s">
        <v>1896</v>
      </c>
      <c r="D309" s="41" t="s">
        <v>23</v>
      </c>
      <c r="E309" s="43" t="s">
        <v>24</v>
      </c>
      <c r="F309" s="41" t="s">
        <v>25</v>
      </c>
      <c r="G309" s="43" t="s">
        <v>92</v>
      </c>
      <c r="H309" s="43" t="s">
        <v>27</v>
      </c>
      <c r="I309" s="44">
        <v>3682</v>
      </c>
      <c r="J309" s="45">
        <v>26759</v>
      </c>
      <c r="K309" s="45">
        <v>2395</v>
      </c>
      <c r="L309" s="46">
        <v>3545</v>
      </c>
      <c r="M309" s="47">
        <v>29747</v>
      </c>
      <c r="N309" s="47">
        <v>631</v>
      </c>
      <c r="O309" s="48">
        <v>399</v>
      </c>
      <c r="P309" s="49">
        <v>3892</v>
      </c>
      <c r="Q309" s="49">
        <v>1</v>
      </c>
      <c r="R309" s="50" t="s">
        <v>37</v>
      </c>
      <c r="S309" s="51" t="s">
        <v>37</v>
      </c>
      <c r="T309" s="51" t="s">
        <v>37</v>
      </c>
      <c r="U309" s="44">
        <v>7626</v>
      </c>
      <c r="V309" s="45">
        <v>60398</v>
      </c>
      <c r="W309" s="45">
        <v>3027</v>
      </c>
    </row>
    <row r="310" spans="1:23" x14ac:dyDescent="0.2">
      <c r="A310" s="41">
        <v>2010</v>
      </c>
      <c r="B310" s="42">
        <v>2138</v>
      </c>
      <c r="C310" s="43" t="s">
        <v>1897</v>
      </c>
      <c r="D310" s="41" t="s">
        <v>23</v>
      </c>
      <c r="E310" s="43" t="s">
        <v>24</v>
      </c>
      <c r="F310" s="41" t="s">
        <v>25</v>
      </c>
      <c r="G310" s="43" t="s">
        <v>46</v>
      </c>
      <c r="H310" s="43" t="s">
        <v>27</v>
      </c>
      <c r="I310" s="44">
        <v>4113</v>
      </c>
      <c r="J310" s="45">
        <v>50287</v>
      </c>
      <c r="K310" s="45">
        <v>6491</v>
      </c>
      <c r="L310" s="46">
        <v>5634</v>
      </c>
      <c r="M310" s="47">
        <v>71594</v>
      </c>
      <c r="N310" s="47">
        <v>1301</v>
      </c>
      <c r="O310" s="48">
        <v>6738</v>
      </c>
      <c r="P310" s="49">
        <v>108875</v>
      </c>
      <c r="Q310" s="49">
        <v>32</v>
      </c>
      <c r="R310" s="50" t="s">
        <v>37</v>
      </c>
      <c r="S310" s="51" t="s">
        <v>37</v>
      </c>
      <c r="T310" s="51" t="s">
        <v>37</v>
      </c>
      <c r="U310" s="44">
        <v>16485</v>
      </c>
      <c r="V310" s="45">
        <v>230756</v>
      </c>
      <c r="W310" s="45">
        <v>7824</v>
      </c>
    </row>
    <row r="311" spans="1:23" x14ac:dyDescent="0.2">
      <c r="A311" s="41">
        <v>2010</v>
      </c>
      <c r="B311" s="42">
        <v>2144</v>
      </c>
      <c r="C311" s="43" t="s">
        <v>1898</v>
      </c>
      <c r="D311" s="41" t="s">
        <v>23</v>
      </c>
      <c r="E311" s="43" t="s">
        <v>24</v>
      </c>
      <c r="F311" s="41" t="s">
        <v>25</v>
      </c>
      <c r="G311" s="43" t="s">
        <v>203</v>
      </c>
      <c r="H311" s="43" t="s">
        <v>27</v>
      </c>
      <c r="I311" s="44">
        <v>16562</v>
      </c>
      <c r="J311" s="45">
        <v>119984</v>
      </c>
      <c r="K311" s="45">
        <v>13288</v>
      </c>
      <c r="L311" s="46">
        <v>34215</v>
      </c>
      <c r="M311" s="47">
        <v>229403</v>
      </c>
      <c r="N311" s="47">
        <v>2575</v>
      </c>
      <c r="O311" s="48">
        <v>3770</v>
      </c>
      <c r="P311" s="49">
        <v>27204</v>
      </c>
      <c r="Q311" s="49">
        <v>8</v>
      </c>
      <c r="R311" s="50" t="s">
        <v>37</v>
      </c>
      <c r="S311" s="51" t="s">
        <v>37</v>
      </c>
      <c r="T311" s="51" t="s">
        <v>37</v>
      </c>
      <c r="U311" s="44">
        <v>54547</v>
      </c>
      <c r="V311" s="45">
        <v>376591</v>
      </c>
      <c r="W311" s="45">
        <v>15871</v>
      </c>
    </row>
    <row r="312" spans="1:23" x14ac:dyDescent="0.2">
      <c r="A312" s="41">
        <v>2010</v>
      </c>
      <c r="B312" s="42">
        <v>2182</v>
      </c>
      <c r="C312" s="43" t="s">
        <v>1899</v>
      </c>
      <c r="D312" s="41" t="s">
        <v>23</v>
      </c>
      <c r="E312" s="43" t="s">
        <v>24</v>
      </c>
      <c r="F312" s="41" t="s">
        <v>25</v>
      </c>
      <c r="G312" s="43" t="s">
        <v>46</v>
      </c>
      <c r="H312" s="43" t="s">
        <v>27</v>
      </c>
      <c r="I312" s="44">
        <v>1426</v>
      </c>
      <c r="J312" s="45">
        <v>20205</v>
      </c>
      <c r="K312" s="45">
        <v>1515</v>
      </c>
      <c r="L312" s="46">
        <v>731</v>
      </c>
      <c r="M312" s="47">
        <v>9571</v>
      </c>
      <c r="N312" s="47">
        <v>286</v>
      </c>
      <c r="O312" s="48">
        <v>847</v>
      </c>
      <c r="P312" s="49">
        <v>11860</v>
      </c>
      <c r="Q312" s="49">
        <v>18</v>
      </c>
      <c r="R312" s="50">
        <v>0</v>
      </c>
      <c r="S312" s="51">
        <v>0</v>
      </c>
      <c r="T312" s="51">
        <v>0</v>
      </c>
      <c r="U312" s="44">
        <v>3004</v>
      </c>
      <c r="V312" s="45">
        <v>41636</v>
      </c>
      <c r="W312" s="45">
        <v>1819</v>
      </c>
    </row>
    <row r="313" spans="1:23" x14ac:dyDescent="0.2">
      <c r="A313" s="41">
        <v>2010</v>
      </c>
      <c r="B313" s="42">
        <v>2183</v>
      </c>
      <c r="C313" s="43" t="s">
        <v>1900</v>
      </c>
      <c r="D313" s="41" t="s">
        <v>23</v>
      </c>
      <c r="E313" s="43" t="s">
        <v>24</v>
      </c>
      <c r="F313" s="41" t="s">
        <v>25</v>
      </c>
      <c r="G313" s="43" t="s">
        <v>87</v>
      </c>
      <c r="H313" s="43" t="s">
        <v>27</v>
      </c>
      <c r="I313" s="44">
        <v>225</v>
      </c>
      <c r="J313" s="45">
        <v>2630</v>
      </c>
      <c r="K313" s="45">
        <v>226</v>
      </c>
      <c r="L313" s="46">
        <v>88</v>
      </c>
      <c r="M313" s="47">
        <v>1238</v>
      </c>
      <c r="N313" s="47">
        <v>48</v>
      </c>
      <c r="O313" s="48">
        <v>56</v>
      </c>
      <c r="P313" s="49">
        <v>686</v>
      </c>
      <c r="Q313" s="49">
        <v>11</v>
      </c>
      <c r="R313" s="50" t="s">
        <v>37</v>
      </c>
      <c r="S313" s="51" t="s">
        <v>37</v>
      </c>
      <c r="T313" s="51" t="s">
        <v>37</v>
      </c>
      <c r="U313" s="44">
        <v>369</v>
      </c>
      <c r="V313" s="45">
        <v>4554</v>
      </c>
      <c r="W313" s="45">
        <v>285</v>
      </c>
    </row>
    <row r="314" spans="1:23" x14ac:dyDescent="0.2">
      <c r="A314" s="41">
        <v>2010</v>
      </c>
      <c r="B314" s="42">
        <v>2188</v>
      </c>
      <c r="C314" s="43" t="s">
        <v>1901</v>
      </c>
      <c r="D314" s="41" t="s">
        <v>23</v>
      </c>
      <c r="E314" s="43" t="s">
        <v>24</v>
      </c>
      <c r="F314" s="41" t="s">
        <v>25</v>
      </c>
      <c r="G314" s="43" t="s">
        <v>124</v>
      </c>
      <c r="H314" s="43" t="s">
        <v>27</v>
      </c>
      <c r="I314" s="44">
        <v>2117</v>
      </c>
      <c r="J314" s="45">
        <v>25503</v>
      </c>
      <c r="K314" s="45">
        <v>1944</v>
      </c>
      <c r="L314" s="46">
        <v>2030</v>
      </c>
      <c r="M314" s="47">
        <v>25768</v>
      </c>
      <c r="N314" s="47">
        <v>290</v>
      </c>
      <c r="O314" s="48" t="s">
        <v>37</v>
      </c>
      <c r="P314" s="49" t="s">
        <v>37</v>
      </c>
      <c r="Q314" s="49" t="s">
        <v>37</v>
      </c>
      <c r="R314" s="50" t="s">
        <v>37</v>
      </c>
      <c r="S314" s="51" t="s">
        <v>37</v>
      </c>
      <c r="T314" s="51" t="s">
        <v>37</v>
      </c>
      <c r="U314" s="44">
        <v>4147</v>
      </c>
      <c r="V314" s="45">
        <v>51271</v>
      </c>
      <c r="W314" s="45">
        <v>2234</v>
      </c>
    </row>
    <row r="315" spans="1:23" x14ac:dyDescent="0.2">
      <c r="A315" s="41">
        <v>2010</v>
      </c>
      <c r="B315" s="42">
        <v>2192</v>
      </c>
      <c r="C315" s="43" t="s">
        <v>1902</v>
      </c>
      <c r="D315" s="41" t="s">
        <v>23</v>
      </c>
      <c r="E315" s="43" t="s">
        <v>24</v>
      </c>
      <c r="F315" s="41" t="s">
        <v>25</v>
      </c>
      <c r="G315" s="43" t="s">
        <v>72</v>
      </c>
      <c r="H315" s="43" t="s">
        <v>27</v>
      </c>
      <c r="I315" s="44">
        <v>1467</v>
      </c>
      <c r="J315" s="45">
        <v>15461</v>
      </c>
      <c r="K315" s="45">
        <v>1850</v>
      </c>
      <c r="L315" s="46">
        <v>1623</v>
      </c>
      <c r="M315" s="47">
        <v>16387</v>
      </c>
      <c r="N315" s="47">
        <v>375</v>
      </c>
      <c r="O315" s="48">
        <v>7542</v>
      </c>
      <c r="P315" s="49">
        <v>105786</v>
      </c>
      <c r="Q315" s="49">
        <v>25</v>
      </c>
      <c r="R315" s="50" t="s">
        <v>37</v>
      </c>
      <c r="S315" s="51" t="s">
        <v>37</v>
      </c>
      <c r="T315" s="51" t="s">
        <v>37</v>
      </c>
      <c r="U315" s="44">
        <v>10632</v>
      </c>
      <c r="V315" s="45">
        <v>137634</v>
      </c>
      <c r="W315" s="45">
        <v>2250</v>
      </c>
    </row>
    <row r="316" spans="1:23" x14ac:dyDescent="0.2">
      <c r="A316" s="41">
        <v>2010</v>
      </c>
      <c r="B316" s="42">
        <v>2194</v>
      </c>
      <c r="C316" s="43" t="s">
        <v>1903</v>
      </c>
      <c r="D316" s="41" t="s">
        <v>23</v>
      </c>
      <c r="E316" s="43" t="s">
        <v>24</v>
      </c>
      <c r="F316" s="41" t="s">
        <v>25</v>
      </c>
      <c r="G316" s="43" t="s">
        <v>92</v>
      </c>
      <c r="H316" s="43" t="s">
        <v>27</v>
      </c>
      <c r="I316" s="44">
        <v>7862</v>
      </c>
      <c r="J316" s="45">
        <v>76664</v>
      </c>
      <c r="K316" s="45">
        <v>5337</v>
      </c>
      <c r="L316" s="46">
        <v>7526</v>
      </c>
      <c r="M316" s="47">
        <v>83087</v>
      </c>
      <c r="N316" s="47">
        <v>1462</v>
      </c>
      <c r="O316" s="48">
        <v>8461</v>
      </c>
      <c r="P316" s="49">
        <v>111568</v>
      </c>
      <c r="Q316" s="49">
        <v>23</v>
      </c>
      <c r="R316" s="50" t="s">
        <v>37</v>
      </c>
      <c r="S316" s="51" t="s">
        <v>37</v>
      </c>
      <c r="T316" s="51" t="s">
        <v>37</v>
      </c>
      <c r="U316" s="44">
        <v>23849</v>
      </c>
      <c r="V316" s="45">
        <v>271319</v>
      </c>
      <c r="W316" s="45">
        <v>6822</v>
      </c>
    </row>
    <row r="317" spans="1:23" x14ac:dyDescent="0.2">
      <c r="A317" s="41">
        <v>2010</v>
      </c>
      <c r="B317" s="42">
        <v>2205</v>
      </c>
      <c r="C317" s="43" t="s">
        <v>1904</v>
      </c>
      <c r="D317" s="41" t="s">
        <v>23</v>
      </c>
      <c r="E317" s="43" t="s">
        <v>24</v>
      </c>
      <c r="F317" s="41" t="s">
        <v>25</v>
      </c>
      <c r="G317" s="43" t="s">
        <v>161</v>
      </c>
      <c r="H317" s="43" t="s">
        <v>27</v>
      </c>
      <c r="I317" s="44">
        <v>982</v>
      </c>
      <c r="J317" s="45">
        <v>9159</v>
      </c>
      <c r="K317" s="45">
        <v>881</v>
      </c>
      <c r="L317" s="46">
        <v>229</v>
      </c>
      <c r="M317" s="47">
        <v>1792</v>
      </c>
      <c r="N317" s="47">
        <v>67</v>
      </c>
      <c r="O317" s="48">
        <v>3714</v>
      </c>
      <c r="P317" s="49">
        <v>39618</v>
      </c>
      <c r="Q317" s="49">
        <v>17</v>
      </c>
      <c r="R317" s="50" t="s">
        <v>37</v>
      </c>
      <c r="S317" s="51" t="s">
        <v>37</v>
      </c>
      <c r="T317" s="51" t="s">
        <v>37</v>
      </c>
      <c r="U317" s="44">
        <v>4925</v>
      </c>
      <c r="V317" s="45">
        <v>50569</v>
      </c>
      <c r="W317" s="45">
        <v>965</v>
      </c>
    </row>
    <row r="318" spans="1:23" x14ac:dyDescent="0.2">
      <c r="A318" s="41">
        <v>2010</v>
      </c>
      <c r="B318" s="42">
        <v>2206</v>
      </c>
      <c r="C318" s="43" t="s">
        <v>1905</v>
      </c>
      <c r="D318" s="41" t="s">
        <v>23</v>
      </c>
      <c r="E318" s="43" t="s">
        <v>24</v>
      </c>
      <c r="F318" s="41" t="s">
        <v>25</v>
      </c>
      <c r="G318" s="43" t="s">
        <v>46</v>
      </c>
      <c r="H318" s="43" t="s">
        <v>27</v>
      </c>
      <c r="I318" s="44">
        <v>189.2</v>
      </c>
      <c r="J318" s="45">
        <v>2263</v>
      </c>
      <c r="K318" s="45">
        <v>220</v>
      </c>
      <c r="L318" s="46">
        <v>68.8</v>
      </c>
      <c r="M318" s="47">
        <v>823</v>
      </c>
      <c r="N318" s="47">
        <v>36</v>
      </c>
      <c r="O318" s="48">
        <v>135.69999999999999</v>
      </c>
      <c r="P318" s="49">
        <v>893</v>
      </c>
      <c r="Q318" s="49">
        <v>3</v>
      </c>
      <c r="R318" s="50" t="s">
        <v>37</v>
      </c>
      <c r="S318" s="51" t="s">
        <v>37</v>
      </c>
      <c r="T318" s="51" t="s">
        <v>37</v>
      </c>
      <c r="U318" s="44">
        <v>393.7</v>
      </c>
      <c r="V318" s="45">
        <v>3979</v>
      </c>
      <c r="W318" s="45">
        <v>259</v>
      </c>
    </row>
    <row r="319" spans="1:23" x14ac:dyDescent="0.2">
      <c r="A319" s="41">
        <v>2010</v>
      </c>
      <c r="B319" s="42">
        <v>2210</v>
      </c>
      <c r="C319" s="43" t="s">
        <v>1906</v>
      </c>
      <c r="D319" s="41" t="s">
        <v>23</v>
      </c>
      <c r="E319" s="43" t="s">
        <v>24</v>
      </c>
      <c r="F319" s="41" t="s">
        <v>25</v>
      </c>
      <c r="G319" s="43" t="s">
        <v>92</v>
      </c>
      <c r="H319" s="43" t="s">
        <v>27</v>
      </c>
      <c r="I319" s="44">
        <v>3421</v>
      </c>
      <c r="J319" s="45">
        <v>23997</v>
      </c>
      <c r="K319" s="45">
        <v>1783</v>
      </c>
      <c r="L319" s="46">
        <v>3472</v>
      </c>
      <c r="M319" s="47">
        <v>25551</v>
      </c>
      <c r="N319" s="47">
        <v>469</v>
      </c>
      <c r="O319" s="48">
        <v>676</v>
      </c>
      <c r="P319" s="49">
        <v>5785</v>
      </c>
      <c r="Q319" s="49">
        <v>4</v>
      </c>
      <c r="R319" s="50" t="s">
        <v>37</v>
      </c>
      <c r="S319" s="51" t="s">
        <v>37</v>
      </c>
      <c r="T319" s="51" t="s">
        <v>37</v>
      </c>
      <c r="U319" s="44">
        <v>7569</v>
      </c>
      <c r="V319" s="45">
        <v>55333</v>
      </c>
      <c r="W319" s="45">
        <v>2256</v>
      </c>
    </row>
    <row r="320" spans="1:23" x14ac:dyDescent="0.2">
      <c r="A320" s="41">
        <v>2010</v>
      </c>
      <c r="B320" s="42">
        <v>2212</v>
      </c>
      <c r="C320" s="43" t="s">
        <v>205</v>
      </c>
      <c r="D320" s="41" t="s">
        <v>23</v>
      </c>
      <c r="E320" s="43" t="s">
        <v>24</v>
      </c>
      <c r="F320" s="41" t="s">
        <v>25</v>
      </c>
      <c r="G320" s="43" t="s">
        <v>67</v>
      </c>
      <c r="H320" s="43" t="s">
        <v>31</v>
      </c>
      <c r="I320" s="44">
        <v>766</v>
      </c>
      <c r="J320" s="45">
        <v>6282</v>
      </c>
      <c r="K320" s="45">
        <v>404</v>
      </c>
      <c r="L320" s="46" t="s">
        <v>37</v>
      </c>
      <c r="M320" s="47" t="s">
        <v>37</v>
      </c>
      <c r="N320" s="47" t="s">
        <v>37</v>
      </c>
      <c r="O320" s="48" t="s">
        <v>37</v>
      </c>
      <c r="P320" s="49" t="s">
        <v>37</v>
      </c>
      <c r="Q320" s="49" t="s">
        <v>37</v>
      </c>
      <c r="R320" s="50" t="s">
        <v>37</v>
      </c>
      <c r="S320" s="51" t="s">
        <v>37</v>
      </c>
      <c r="T320" s="51" t="s">
        <v>37</v>
      </c>
      <c r="U320" s="44">
        <v>766</v>
      </c>
      <c r="V320" s="45">
        <v>6282</v>
      </c>
      <c r="W320" s="45">
        <v>404</v>
      </c>
    </row>
    <row r="321" spans="1:23" x14ac:dyDescent="0.2">
      <c r="A321" s="41">
        <v>2010</v>
      </c>
      <c r="B321" s="42">
        <v>2212</v>
      </c>
      <c r="C321" s="43" t="s">
        <v>205</v>
      </c>
      <c r="D321" s="41" t="s">
        <v>23</v>
      </c>
      <c r="E321" s="43" t="s">
        <v>24</v>
      </c>
      <c r="F321" s="41" t="s">
        <v>25</v>
      </c>
      <c r="G321" s="43" t="s">
        <v>48</v>
      </c>
      <c r="H321" s="43" t="s">
        <v>31</v>
      </c>
      <c r="I321" s="44">
        <v>34879.199999999997</v>
      </c>
      <c r="J321" s="45">
        <v>286368</v>
      </c>
      <c r="K321" s="45">
        <v>19997</v>
      </c>
      <c r="L321" s="46">
        <v>3828</v>
      </c>
      <c r="M321" s="47">
        <v>34223</v>
      </c>
      <c r="N321" s="47">
        <v>961</v>
      </c>
      <c r="O321" s="48">
        <v>2093</v>
      </c>
      <c r="P321" s="49">
        <v>28801</v>
      </c>
      <c r="Q321" s="49">
        <v>4</v>
      </c>
      <c r="R321" s="50" t="s">
        <v>37</v>
      </c>
      <c r="S321" s="51" t="s">
        <v>37</v>
      </c>
      <c r="T321" s="51" t="s">
        <v>37</v>
      </c>
      <c r="U321" s="44">
        <v>40800.199999999997</v>
      </c>
      <c r="V321" s="45">
        <v>349392</v>
      </c>
      <c r="W321" s="45">
        <v>20962</v>
      </c>
    </row>
    <row r="322" spans="1:23" x14ac:dyDescent="0.2">
      <c r="A322" s="41">
        <v>2010</v>
      </c>
      <c r="B322" s="42">
        <v>2215</v>
      </c>
      <c r="C322" s="43" t="s">
        <v>1907</v>
      </c>
      <c r="D322" s="41" t="s">
        <v>23</v>
      </c>
      <c r="E322" s="43" t="s">
        <v>24</v>
      </c>
      <c r="F322" s="41" t="s">
        <v>25</v>
      </c>
      <c r="G322" s="43" t="s">
        <v>195</v>
      </c>
      <c r="H322" s="43" t="s">
        <v>31</v>
      </c>
      <c r="I322" s="44">
        <v>819.3</v>
      </c>
      <c r="J322" s="45">
        <v>7314</v>
      </c>
      <c r="K322" s="45">
        <v>1741</v>
      </c>
      <c r="L322" s="46">
        <v>420.9</v>
      </c>
      <c r="M322" s="47">
        <v>4847</v>
      </c>
      <c r="N322" s="47">
        <v>221</v>
      </c>
      <c r="O322" s="48">
        <v>14.2</v>
      </c>
      <c r="P322" s="49">
        <v>181</v>
      </c>
      <c r="Q322" s="49">
        <v>19</v>
      </c>
      <c r="R322" s="50" t="s">
        <v>37</v>
      </c>
      <c r="S322" s="51" t="s">
        <v>37</v>
      </c>
      <c r="T322" s="51" t="s">
        <v>37</v>
      </c>
      <c r="U322" s="44">
        <v>1254.4000000000001</v>
      </c>
      <c r="V322" s="45">
        <v>12342</v>
      </c>
      <c r="W322" s="45">
        <v>1981</v>
      </c>
    </row>
    <row r="323" spans="1:23" x14ac:dyDescent="0.2">
      <c r="A323" s="41">
        <v>2010</v>
      </c>
      <c r="B323" s="42">
        <v>2215</v>
      </c>
      <c r="C323" s="43" t="s">
        <v>1907</v>
      </c>
      <c r="D323" s="41" t="s">
        <v>23</v>
      </c>
      <c r="E323" s="43" t="s">
        <v>24</v>
      </c>
      <c r="F323" s="41" t="s">
        <v>25</v>
      </c>
      <c r="G323" s="43" t="s">
        <v>273</v>
      </c>
      <c r="H323" s="43" t="s">
        <v>31</v>
      </c>
      <c r="I323" s="44">
        <v>3258.4</v>
      </c>
      <c r="J323" s="45">
        <v>37419</v>
      </c>
      <c r="K323" s="45">
        <v>3491</v>
      </c>
      <c r="L323" s="46">
        <v>2515</v>
      </c>
      <c r="M323" s="47">
        <v>34279</v>
      </c>
      <c r="N323" s="47">
        <v>812</v>
      </c>
      <c r="O323" s="48">
        <v>3125.8</v>
      </c>
      <c r="P323" s="49">
        <v>56141</v>
      </c>
      <c r="Q323" s="49">
        <v>154</v>
      </c>
      <c r="R323" s="50" t="s">
        <v>37</v>
      </c>
      <c r="S323" s="51" t="s">
        <v>37</v>
      </c>
      <c r="T323" s="51" t="s">
        <v>37</v>
      </c>
      <c r="U323" s="44">
        <v>8899.2000000000007</v>
      </c>
      <c r="V323" s="45">
        <v>127839</v>
      </c>
      <c r="W323" s="45">
        <v>4457</v>
      </c>
    </row>
    <row r="324" spans="1:23" x14ac:dyDescent="0.2">
      <c r="A324" s="41">
        <v>2010</v>
      </c>
      <c r="B324" s="42">
        <v>2220</v>
      </c>
      <c r="C324" s="43" t="s">
        <v>1908</v>
      </c>
      <c r="D324" s="41" t="s">
        <v>23</v>
      </c>
      <c r="E324" s="43" t="s">
        <v>24</v>
      </c>
      <c r="F324" s="41" t="s">
        <v>25</v>
      </c>
      <c r="G324" s="43" t="s">
        <v>195</v>
      </c>
      <c r="H324" s="43" t="s">
        <v>27</v>
      </c>
      <c r="I324" s="44">
        <v>5137</v>
      </c>
      <c r="J324" s="45">
        <v>53929</v>
      </c>
      <c r="K324" s="45">
        <v>6404</v>
      </c>
      <c r="L324" s="46">
        <v>3930</v>
      </c>
      <c r="M324" s="47">
        <v>47068</v>
      </c>
      <c r="N324" s="47">
        <v>872</v>
      </c>
      <c r="O324" s="48">
        <v>2217</v>
      </c>
      <c r="P324" s="49">
        <v>42218</v>
      </c>
      <c r="Q324" s="49">
        <v>1</v>
      </c>
      <c r="R324" s="50" t="s">
        <v>37</v>
      </c>
      <c r="S324" s="51" t="s">
        <v>37</v>
      </c>
      <c r="T324" s="51" t="s">
        <v>37</v>
      </c>
      <c r="U324" s="44">
        <v>11284</v>
      </c>
      <c r="V324" s="45">
        <v>143215</v>
      </c>
      <c r="W324" s="45">
        <v>7277</v>
      </c>
    </row>
    <row r="325" spans="1:23" x14ac:dyDescent="0.2">
      <c r="A325" s="41">
        <v>2010</v>
      </c>
      <c r="B325" s="42">
        <v>2236</v>
      </c>
      <c r="C325" s="43" t="s">
        <v>1909</v>
      </c>
      <c r="D325" s="41" t="s">
        <v>23</v>
      </c>
      <c r="E325" s="43" t="s">
        <v>24</v>
      </c>
      <c r="F325" s="41" t="s">
        <v>25</v>
      </c>
      <c r="G325" s="43" t="s">
        <v>65</v>
      </c>
      <c r="H325" s="43" t="s">
        <v>27</v>
      </c>
      <c r="I325" s="44">
        <v>212.1</v>
      </c>
      <c r="J325" s="45">
        <v>1854</v>
      </c>
      <c r="K325" s="45">
        <v>119</v>
      </c>
      <c r="L325" s="46">
        <v>6.3</v>
      </c>
      <c r="M325" s="47">
        <v>57</v>
      </c>
      <c r="N325" s="47">
        <v>2</v>
      </c>
      <c r="O325" s="48" t="s">
        <v>37</v>
      </c>
      <c r="P325" s="49" t="s">
        <v>37</v>
      </c>
      <c r="Q325" s="49" t="s">
        <v>37</v>
      </c>
      <c r="R325" s="50" t="s">
        <v>37</v>
      </c>
      <c r="S325" s="51" t="s">
        <v>37</v>
      </c>
      <c r="T325" s="51" t="s">
        <v>37</v>
      </c>
      <c r="U325" s="44">
        <v>218.4</v>
      </c>
      <c r="V325" s="45">
        <v>1911</v>
      </c>
      <c r="W325" s="45">
        <v>121</v>
      </c>
    </row>
    <row r="326" spans="1:23" x14ac:dyDescent="0.2">
      <c r="A326" s="41">
        <v>2010</v>
      </c>
      <c r="B326" s="42">
        <v>2247</v>
      </c>
      <c r="C326" s="43" t="s">
        <v>1910</v>
      </c>
      <c r="D326" s="41" t="s">
        <v>23</v>
      </c>
      <c r="E326" s="43" t="s">
        <v>24</v>
      </c>
      <c r="F326" s="41" t="s">
        <v>25</v>
      </c>
      <c r="G326" s="43" t="s">
        <v>98</v>
      </c>
      <c r="H326" s="43" t="s">
        <v>27</v>
      </c>
      <c r="I326" s="44">
        <v>42081</v>
      </c>
      <c r="J326" s="45">
        <v>516446</v>
      </c>
      <c r="K326" s="45">
        <v>28663</v>
      </c>
      <c r="L326" s="46">
        <v>22013</v>
      </c>
      <c r="M326" s="47">
        <v>251037</v>
      </c>
      <c r="N326" s="47">
        <v>4352</v>
      </c>
      <c r="O326" s="48">
        <v>17256</v>
      </c>
      <c r="P326" s="49">
        <v>252943</v>
      </c>
      <c r="Q326" s="49">
        <v>25</v>
      </c>
      <c r="R326" s="50">
        <v>0</v>
      </c>
      <c r="S326" s="51">
        <v>0</v>
      </c>
      <c r="T326" s="51">
        <v>0</v>
      </c>
      <c r="U326" s="44">
        <v>81350</v>
      </c>
      <c r="V326" s="45">
        <v>1020426</v>
      </c>
      <c r="W326" s="45">
        <v>33040</v>
      </c>
    </row>
    <row r="327" spans="1:23" x14ac:dyDescent="0.2">
      <c r="A327" s="41">
        <v>2010</v>
      </c>
      <c r="B327" s="42">
        <v>2248</v>
      </c>
      <c r="C327" s="43" t="s">
        <v>207</v>
      </c>
      <c r="D327" s="41" t="s">
        <v>23</v>
      </c>
      <c r="E327" s="43" t="s">
        <v>24</v>
      </c>
      <c r="F327" s="41" t="s">
        <v>25</v>
      </c>
      <c r="G327" s="43" t="s">
        <v>33</v>
      </c>
      <c r="H327" s="43" t="s">
        <v>27</v>
      </c>
      <c r="I327" s="44">
        <v>22031</v>
      </c>
      <c r="J327" s="45">
        <v>222982</v>
      </c>
      <c r="K327" s="45">
        <v>13769</v>
      </c>
      <c r="L327" s="46">
        <v>19691</v>
      </c>
      <c r="M327" s="47">
        <v>192363</v>
      </c>
      <c r="N327" s="47">
        <v>2575</v>
      </c>
      <c r="O327" s="48">
        <v>12471</v>
      </c>
      <c r="P327" s="49">
        <v>187501</v>
      </c>
      <c r="Q327" s="49">
        <v>8</v>
      </c>
      <c r="R327" s="50">
        <v>0</v>
      </c>
      <c r="S327" s="51">
        <v>0</v>
      </c>
      <c r="T327" s="51">
        <v>0</v>
      </c>
      <c r="U327" s="44">
        <v>54193</v>
      </c>
      <c r="V327" s="45">
        <v>602846</v>
      </c>
      <c r="W327" s="45">
        <v>16352</v>
      </c>
    </row>
    <row r="328" spans="1:23" x14ac:dyDescent="0.2">
      <c r="A328" s="41">
        <v>2010</v>
      </c>
      <c r="B328" s="42">
        <v>2268</v>
      </c>
      <c r="C328" s="43" t="s">
        <v>1911</v>
      </c>
      <c r="D328" s="41" t="s">
        <v>23</v>
      </c>
      <c r="E328" s="43" t="s">
        <v>24</v>
      </c>
      <c r="F328" s="41" t="s">
        <v>25</v>
      </c>
      <c r="G328" s="43" t="s">
        <v>78</v>
      </c>
      <c r="H328" s="43" t="s">
        <v>27</v>
      </c>
      <c r="I328" s="44">
        <v>173.3</v>
      </c>
      <c r="J328" s="45">
        <v>1676</v>
      </c>
      <c r="K328" s="45">
        <v>124</v>
      </c>
      <c r="L328" s="46">
        <v>41.8</v>
      </c>
      <c r="M328" s="47">
        <v>326</v>
      </c>
      <c r="N328" s="47">
        <v>39</v>
      </c>
      <c r="O328" s="48">
        <v>10.4</v>
      </c>
      <c r="P328" s="49">
        <v>88</v>
      </c>
      <c r="Q328" s="49">
        <v>3</v>
      </c>
      <c r="R328" s="50" t="s">
        <v>37</v>
      </c>
      <c r="S328" s="51" t="s">
        <v>37</v>
      </c>
      <c r="T328" s="51" t="s">
        <v>37</v>
      </c>
      <c r="U328" s="44">
        <v>225.5</v>
      </c>
      <c r="V328" s="45">
        <v>2090</v>
      </c>
      <c r="W328" s="45">
        <v>166</v>
      </c>
    </row>
    <row r="329" spans="1:23" x14ac:dyDescent="0.2">
      <c r="A329" s="41">
        <v>2010</v>
      </c>
      <c r="B329" s="42">
        <v>2270</v>
      </c>
      <c r="C329" s="43" t="s">
        <v>1912</v>
      </c>
      <c r="D329" s="41" t="s">
        <v>23</v>
      </c>
      <c r="E329" s="43" t="s">
        <v>24</v>
      </c>
      <c r="F329" s="41" t="s">
        <v>25</v>
      </c>
      <c r="G329" s="43" t="s">
        <v>76</v>
      </c>
      <c r="H329" s="43" t="s">
        <v>27</v>
      </c>
      <c r="I329" s="44">
        <v>163</v>
      </c>
      <c r="J329" s="45">
        <v>1708</v>
      </c>
      <c r="K329" s="45">
        <v>145</v>
      </c>
      <c r="L329" s="46">
        <v>36</v>
      </c>
      <c r="M329" s="47">
        <v>377</v>
      </c>
      <c r="N329" s="47">
        <v>20</v>
      </c>
      <c r="O329" s="48" t="s">
        <v>37</v>
      </c>
      <c r="P329" s="49" t="s">
        <v>37</v>
      </c>
      <c r="Q329" s="49" t="s">
        <v>37</v>
      </c>
      <c r="R329" s="50" t="s">
        <v>37</v>
      </c>
      <c r="S329" s="51" t="s">
        <v>37</v>
      </c>
      <c r="T329" s="51" t="s">
        <v>37</v>
      </c>
      <c r="U329" s="44">
        <v>199</v>
      </c>
      <c r="V329" s="45">
        <v>2085</v>
      </c>
      <c r="W329" s="45">
        <v>165</v>
      </c>
    </row>
    <row r="330" spans="1:23" x14ac:dyDescent="0.2">
      <c r="A330" s="41">
        <v>2010</v>
      </c>
      <c r="B330" s="42">
        <v>2272</v>
      </c>
      <c r="C330" s="43" t="s">
        <v>1913</v>
      </c>
      <c r="D330" s="41" t="s">
        <v>23</v>
      </c>
      <c r="E330" s="43" t="s">
        <v>24</v>
      </c>
      <c r="F330" s="41" t="s">
        <v>25</v>
      </c>
      <c r="G330" s="43" t="s">
        <v>42</v>
      </c>
      <c r="H330" s="43" t="s">
        <v>27</v>
      </c>
      <c r="I330" s="44">
        <v>410</v>
      </c>
      <c r="J330" s="45">
        <v>9431</v>
      </c>
      <c r="K330" s="45">
        <v>783</v>
      </c>
      <c r="L330" s="46">
        <v>158</v>
      </c>
      <c r="M330" s="47">
        <v>3390</v>
      </c>
      <c r="N330" s="47">
        <v>90</v>
      </c>
      <c r="O330" s="48">
        <v>87</v>
      </c>
      <c r="P330" s="49">
        <v>2242</v>
      </c>
      <c r="Q330" s="49">
        <v>2</v>
      </c>
      <c r="R330" s="50">
        <v>0</v>
      </c>
      <c r="S330" s="51">
        <v>0</v>
      </c>
      <c r="T330" s="51">
        <v>0</v>
      </c>
      <c r="U330" s="44">
        <v>655</v>
      </c>
      <c r="V330" s="45">
        <v>15063</v>
      </c>
      <c r="W330" s="45">
        <v>875</v>
      </c>
    </row>
    <row r="331" spans="1:23" x14ac:dyDescent="0.2">
      <c r="A331" s="41">
        <v>2010</v>
      </c>
      <c r="B331" s="42">
        <v>2273</v>
      </c>
      <c r="C331" s="43" t="s">
        <v>208</v>
      </c>
      <c r="D331" s="41" t="s">
        <v>23</v>
      </c>
      <c r="E331" s="43" t="s">
        <v>24</v>
      </c>
      <c r="F331" s="41" t="s">
        <v>25</v>
      </c>
      <c r="G331" s="43" t="s">
        <v>35</v>
      </c>
      <c r="H331" s="43" t="s">
        <v>27</v>
      </c>
      <c r="I331" s="44">
        <v>1475</v>
      </c>
      <c r="J331" s="45">
        <v>13176</v>
      </c>
      <c r="K331" s="45">
        <v>1493</v>
      </c>
      <c r="L331" s="46">
        <v>1289.5</v>
      </c>
      <c r="M331" s="47">
        <v>12038</v>
      </c>
      <c r="N331" s="47">
        <v>314</v>
      </c>
      <c r="O331" s="48">
        <v>399.9</v>
      </c>
      <c r="P331" s="49">
        <v>4430</v>
      </c>
      <c r="Q331" s="49">
        <v>1</v>
      </c>
      <c r="R331" s="50">
        <v>0</v>
      </c>
      <c r="S331" s="51">
        <v>0</v>
      </c>
      <c r="T331" s="51">
        <v>0</v>
      </c>
      <c r="U331" s="44">
        <v>3164.4</v>
      </c>
      <c r="V331" s="45">
        <v>29644</v>
      </c>
      <c r="W331" s="45">
        <v>1808</v>
      </c>
    </row>
    <row r="332" spans="1:23" x14ac:dyDescent="0.2">
      <c r="A332" s="41">
        <v>2010</v>
      </c>
      <c r="B332" s="42">
        <v>2277</v>
      </c>
      <c r="C332" s="43" t="s">
        <v>1914</v>
      </c>
      <c r="D332" s="41" t="s">
        <v>23</v>
      </c>
      <c r="E332" s="43" t="s">
        <v>24</v>
      </c>
      <c r="F332" s="41" t="s">
        <v>25</v>
      </c>
      <c r="G332" s="43" t="s">
        <v>241</v>
      </c>
      <c r="H332" s="43" t="s">
        <v>27</v>
      </c>
      <c r="I332" s="44">
        <v>1675</v>
      </c>
      <c r="J332" s="45">
        <v>23910</v>
      </c>
      <c r="K332" s="45">
        <v>1743</v>
      </c>
      <c r="L332" s="46">
        <v>1576</v>
      </c>
      <c r="M332" s="47">
        <v>21795</v>
      </c>
      <c r="N332" s="47">
        <v>579</v>
      </c>
      <c r="O332" s="48">
        <v>2057</v>
      </c>
      <c r="P332" s="49">
        <v>37538</v>
      </c>
      <c r="Q332" s="49">
        <v>7</v>
      </c>
      <c r="R332" s="50" t="s">
        <v>37</v>
      </c>
      <c r="S332" s="51" t="s">
        <v>37</v>
      </c>
      <c r="T332" s="51" t="s">
        <v>37</v>
      </c>
      <c r="U332" s="44">
        <v>5308</v>
      </c>
      <c r="V332" s="45">
        <v>83243</v>
      </c>
      <c r="W332" s="45">
        <v>2329</v>
      </c>
    </row>
    <row r="333" spans="1:23" x14ac:dyDescent="0.2">
      <c r="A333" s="41">
        <v>2010</v>
      </c>
      <c r="B333" s="42">
        <v>2285</v>
      </c>
      <c r="C333" s="43" t="s">
        <v>1915</v>
      </c>
      <c r="D333" s="41" t="s">
        <v>23</v>
      </c>
      <c r="E333" s="43" t="s">
        <v>24</v>
      </c>
      <c r="F333" s="41" t="s">
        <v>25</v>
      </c>
      <c r="G333" s="43" t="s">
        <v>173</v>
      </c>
      <c r="H333" s="43" t="s">
        <v>27</v>
      </c>
      <c r="I333" s="44">
        <v>7608</v>
      </c>
      <c r="J333" s="45">
        <v>92348</v>
      </c>
      <c r="K333" s="45">
        <v>8343</v>
      </c>
      <c r="L333" s="46">
        <v>3461</v>
      </c>
      <c r="M333" s="47">
        <v>42342</v>
      </c>
      <c r="N333" s="47">
        <v>1295</v>
      </c>
      <c r="O333" s="48">
        <v>9065</v>
      </c>
      <c r="P333" s="49">
        <v>151437</v>
      </c>
      <c r="Q333" s="49">
        <v>145</v>
      </c>
      <c r="R333" s="50" t="s">
        <v>37</v>
      </c>
      <c r="S333" s="51" t="s">
        <v>37</v>
      </c>
      <c r="T333" s="51" t="s">
        <v>37</v>
      </c>
      <c r="U333" s="44">
        <v>20134</v>
      </c>
      <c r="V333" s="45">
        <v>286127</v>
      </c>
      <c r="W333" s="45">
        <v>9783</v>
      </c>
    </row>
    <row r="334" spans="1:23" x14ac:dyDescent="0.2">
      <c r="A334" s="41">
        <v>2010</v>
      </c>
      <c r="B334" s="42">
        <v>2287</v>
      </c>
      <c r="C334" s="43" t="s">
        <v>1916</v>
      </c>
      <c r="D334" s="41" t="s">
        <v>23</v>
      </c>
      <c r="E334" s="43" t="s">
        <v>24</v>
      </c>
      <c r="F334" s="41" t="s">
        <v>25</v>
      </c>
      <c r="G334" s="43" t="s">
        <v>87</v>
      </c>
      <c r="H334" s="43" t="s">
        <v>27</v>
      </c>
      <c r="I334" s="44">
        <v>772.5</v>
      </c>
      <c r="J334" s="45">
        <v>7205</v>
      </c>
      <c r="K334" s="45">
        <v>692</v>
      </c>
      <c r="L334" s="46">
        <v>568.5</v>
      </c>
      <c r="M334" s="47">
        <v>5549</v>
      </c>
      <c r="N334" s="47">
        <v>109</v>
      </c>
      <c r="O334" s="48">
        <v>0</v>
      </c>
      <c r="P334" s="49">
        <v>0</v>
      </c>
      <c r="Q334" s="49">
        <v>0</v>
      </c>
      <c r="R334" s="50">
        <v>0</v>
      </c>
      <c r="S334" s="51">
        <v>0</v>
      </c>
      <c r="T334" s="51">
        <v>0</v>
      </c>
      <c r="U334" s="44">
        <v>1341</v>
      </c>
      <c r="V334" s="45">
        <v>12754</v>
      </c>
      <c r="W334" s="45">
        <v>801</v>
      </c>
    </row>
    <row r="335" spans="1:23" x14ac:dyDescent="0.2">
      <c r="A335" s="41">
        <v>2010</v>
      </c>
      <c r="B335" s="42">
        <v>2289</v>
      </c>
      <c r="C335" s="43" t="s">
        <v>1917</v>
      </c>
      <c r="D335" s="41" t="s">
        <v>23</v>
      </c>
      <c r="E335" s="43" t="s">
        <v>24</v>
      </c>
      <c r="F335" s="41" t="s">
        <v>25</v>
      </c>
      <c r="G335" s="43" t="s">
        <v>72</v>
      </c>
      <c r="H335" s="43" t="s">
        <v>27</v>
      </c>
      <c r="I335" s="44">
        <v>640</v>
      </c>
      <c r="J335" s="45">
        <v>6621</v>
      </c>
      <c r="K335" s="45">
        <v>528</v>
      </c>
      <c r="L335" s="46">
        <v>98</v>
      </c>
      <c r="M335" s="47">
        <v>881</v>
      </c>
      <c r="N335" s="47">
        <v>23</v>
      </c>
      <c r="O335" s="48" t="s">
        <v>37</v>
      </c>
      <c r="P335" s="49" t="s">
        <v>37</v>
      </c>
      <c r="Q335" s="49" t="s">
        <v>37</v>
      </c>
      <c r="R335" s="50" t="s">
        <v>37</v>
      </c>
      <c r="S335" s="51" t="s">
        <v>37</v>
      </c>
      <c r="T335" s="51" t="s">
        <v>37</v>
      </c>
      <c r="U335" s="44">
        <v>738</v>
      </c>
      <c r="V335" s="45">
        <v>7502</v>
      </c>
      <c r="W335" s="45">
        <v>551</v>
      </c>
    </row>
    <row r="336" spans="1:23" x14ac:dyDescent="0.2">
      <c r="A336" s="41">
        <v>2010</v>
      </c>
      <c r="B336" s="42">
        <v>2304</v>
      </c>
      <c r="C336" s="43" t="s">
        <v>1918</v>
      </c>
      <c r="D336" s="41" t="s">
        <v>23</v>
      </c>
      <c r="E336" s="43" t="s">
        <v>24</v>
      </c>
      <c r="F336" s="41" t="s">
        <v>25</v>
      </c>
      <c r="G336" s="43" t="s">
        <v>72</v>
      </c>
      <c r="H336" s="43" t="s">
        <v>27</v>
      </c>
      <c r="I336" s="44">
        <v>718</v>
      </c>
      <c r="J336" s="45">
        <v>8160</v>
      </c>
      <c r="K336" s="45">
        <v>738</v>
      </c>
      <c r="L336" s="46">
        <v>145</v>
      </c>
      <c r="M336" s="47">
        <v>1620</v>
      </c>
      <c r="N336" s="47">
        <v>69</v>
      </c>
      <c r="O336" s="48">
        <v>226</v>
      </c>
      <c r="P336" s="49">
        <v>2606</v>
      </c>
      <c r="Q336" s="49">
        <v>14</v>
      </c>
      <c r="R336" s="50" t="s">
        <v>37</v>
      </c>
      <c r="S336" s="51" t="s">
        <v>37</v>
      </c>
      <c r="T336" s="51" t="s">
        <v>37</v>
      </c>
      <c r="U336" s="44">
        <v>1089</v>
      </c>
      <c r="V336" s="45">
        <v>12386</v>
      </c>
      <c r="W336" s="45">
        <v>821</v>
      </c>
    </row>
    <row r="337" spans="1:23" x14ac:dyDescent="0.2">
      <c r="A337" s="41">
        <v>2010</v>
      </c>
      <c r="B337" s="42">
        <v>2316</v>
      </c>
      <c r="C337" s="43" t="s">
        <v>1919</v>
      </c>
      <c r="D337" s="41" t="s">
        <v>23</v>
      </c>
      <c r="E337" s="43" t="s">
        <v>24</v>
      </c>
      <c r="F337" s="41" t="s">
        <v>25</v>
      </c>
      <c r="G337" s="43" t="s">
        <v>46</v>
      </c>
      <c r="H337" s="43" t="s">
        <v>31</v>
      </c>
      <c r="I337" s="44">
        <v>6262.1</v>
      </c>
      <c r="J337" s="45">
        <v>66454</v>
      </c>
      <c r="K337" s="45">
        <v>3294</v>
      </c>
      <c r="L337" s="46">
        <v>2607.1999999999998</v>
      </c>
      <c r="M337" s="47">
        <v>29979</v>
      </c>
      <c r="N337" s="47">
        <v>564</v>
      </c>
      <c r="O337" s="48">
        <v>3175.4</v>
      </c>
      <c r="P337" s="49">
        <v>44935</v>
      </c>
      <c r="Q337" s="49">
        <v>27</v>
      </c>
      <c r="R337" s="50" t="s">
        <v>37</v>
      </c>
      <c r="S337" s="51" t="s">
        <v>37</v>
      </c>
      <c r="T337" s="51" t="s">
        <v>37</v>
      </c>
      <c r="U337" s="44">
        <v>12044.7</v>
      </c>
      <c r="V337" s="45">
        <v>141368</v>
      </c>
      <c r="W337" s="45">
        <v>3885</v>
      </c>
    </row>
    <row r="338" spans="1:23" x14ac:dyDescent="0.2">
      <c r="A338" s="41">
        <v>2010</v>
      </c>
      <c r="B338" s="42">
        <v>2354</v>
      </c>
      <c r="C338" s="43" t="s">
        <v>1920</v>
      </c>
      <c r="D338" s="41" t="s">
        <v>23</v>
      </c>
      <c r="E338" s="43" t="s">
        <v>24</v>
      </c>
      <c r="F338" s="41" t="s">
        <v>25</v>
      </c>
      <c r="G338" s="43" t="s">
        <v>76</v>
      </c>
      <c r="H338" s="43" t="s">
        <v>31</v>
      </c>
      <c r="I338" s="44">
        <v>4164</v>
      </c>
      <c r="J338" s="45">
        <v>32022</v>
      </c>
      <c r="K338" s="45">
        <v>2833</v>
      </c>
      <c r="L338" s="46">
        <v>2060</v>
      </c>
      <c r="M338" s="47">
        <v>17378</v>
      </c>
      <c r="N338" s="47">
        <v>346</v>
      </c>
      <c r="O338" s="48" t="s">
        <v>37</v>
      </c>
      <c r="P338" s="49" t="s">
        <v>37</v>
      </c>
      <c r="Q338" s="49" t="s">
        <v>37</v>
      </c>
      <c r="R338" s="50" t="s">
        <v>37</v>
      </c>
      <c r="S338" s="51" t="s">
        <v>37</v>
      </c>
      <c r="T338" s="51" t="s">
        <v>37</v>
      </c>
      <c r="U338" s="44">
        <v>6224</v>
      </c>
      <c r="V338" s="45">
        <v>49400</v>
      </c>
      <c r="W338" s="45">
        <v>3179</v>
      </c>
    </row>
    <row r="339" spans="1:23" x14ac:dyDescent="0.2">
      <c r="A339" s="41">
        <v>2010</v>
      </c>
      <c r="B339" s="42">
        <v>2394</v>
      </c>
      <c r="C339" s="43" t="s">
        <v>211</v>
      </c>
      <c r="D339" s="41" t="s">
        <v>23</v>
      </c>
      <c r="E339" s="43" t="s">
        <v>24</v>
      </c>
      <c r="F339" s="41" t="s">
        <v>25</v>
      </c>
      <c r="G339" s="43" t="s">
        <v>145</v>
      </c>
      <c r="H339" s="43" t="s">
        <v>31</v>
      </c>
      <c r="I339" s="44">
        <v>3186</v>
      </c>
      <c r="J339" s="45">
        <v>37986</v>
      </c>
      <c r="K339" s="45">
        <v>1956</v>
      </c>
      <c r="L339" s="46">
        <v>4579</v>
      </c>
      <c r="M339" s="47">
        <v>43102</v>
      </c>
      <c r="N339" s="47">
        <v>740</v>
      </c>
      <c r="O339" s="48">
        <v>0</v>
      </c>
      <c r="P339" s="49">
        <v>0</v>
      </c>
      <c r="Q339" s="49">
        <v>0</v>
      </c>
      <c r="R339" s="50">
        <v>0</v>
      </c>
      <c r="S339" s="51">
        <v>0</v>
      </c>
      <c r="T339" s="51">
        <v>0</v>
      </c>
      <c r="U339" s="44">
        <v>7765</v>
      </c>
      <c r="V339" s="45">
        <v>81088</v>
      </c>
      <c r="W339" s="45">
        <v>2696</v>
      </c>
    </row>
    <row r="340" spans="1:23" x14ac:dyDescent="0.2">
      <c r="A340" s="41">
        <v>2010</v>
      </c>
      <c r="B340" s="42">
        <v>2404</v>
      </c>
      <c r="C340" s="43" t="s">
        <v>1921</v>
      </c>
      <c r="D340" s="41" t="s">
        <v>23</v>
      </c>
      <c r="E340" s="43" t="s">
        <v>24</v>
      </c>
      <c r="F340" s="41" t="s">
        <v>25</v>
      </c>
      <c r="G340" s="43" t="s">
        <v>92</v>
      </c>
      <c r="H340" s="43" t="s">
        <v>27</v>
      </c>
      <c r="I340" s="44">
        <v>3590</v>
      </c>
      <c r="J340" s="45">
        <v>34896</v>
      </c>
      <c r="K340" s="45">
        <v>3308</v>
      </c>
      <c r="L340" s="46">
        <v>3636</v>
      </c>
      <c r="M340" s="47">
        <v>33229</v>
      </c>
      <c r="N340" s="47">
        <v>781</v>
      </c>
      <c r="O340" s="48">
        <v>322</v>
      </c>
      <c r="P340" s="49">
        <v>3261</v>
      </c>
      <c r="Q340" s="49">
        <v>3</v>
      </c>
      <c r="R340" s="50">
        <v>0</v>
      </c>
      <c r="S340" s="51">
        <v>0</v>
      </c>
      <c r="T340" s="51">
        <v>0</v>
      </c>
      <c r="U340" s="44">
        <v>7548</v>
      </c>
      <c r="V340" s="45">
        <v>71386</v>
      </c>
      <c r="W340" s="45">
        <v>4092</v>
      </c>
    </row>
    <row r="341" spans="1:23" x14ac:dyDescent="0.2">
      <c r="A341" s="41">
        <v>2010</v>
      </c>
      <c r="B341" s="42">
        <v>2409</v>
      </c>
      <c r="C341" s="43" t="s">
        <v>212</v>
      </c>
      <c r="D341" s="41" t="s">
        <v>23</v>
      </c>
      <c r="E341" s="43" t="s">
        <v>24</v>
      </c>
      <c r="F341" s="41" t="s">
        <v>25</v>
      </c>
      <c r="G341" s="43" t="s">
        <v>92</v>
      </c>
      <c r="H341" s="43" t="s">
        <v>27</v>
      </c>
      <c r="I341" s="44">
        <v>46960</v>
      </c>
      <c r="J341" s="45">
        <v>527775</v>
      </c>
      <c r="K341" s="45">
        <v>39925</v>
      </c>
      <c r="L341" s="46">
        <v>17726</v>
      </c>
      <c r="M341" s="47">
        <v>131962</v>
      </c>
      <c r="N341" s="47">
        <v>4576</v>
      </c>
      <c r="O341" s="48">
        <v>36176</v>
      </c>
      <c r="P341" s="49">
        <v>546108</v>
      </c>
      <c r="Q341" s="49">
        <v>669</v>
      </c>
      <c r="R341" s="50" t="s">
        <v>37</v>
      </c>
      <c r="S341" s="51" t="s">
        <v>37</v>
      </c>
      <c r="T341" s="51" t="s">
        <v>37</v>
      </c>
      <c r="U341" s="44">
        <v>100862</v>
      </c>
      <c r="V341" s="45">
        <v>1205845</v>
      </c>
      <c r="W341" s="45">
        <v>45170</v>
      </c>
    </row>
    <row r="342" spans="1:23" x14ac:dyDescent="0.2">
      <c r="A342" s="41">
        <v>2010</v>
      </c>
      <c r="B342" s="42">
        <v>2411</v>
      </c>
      <c r="C342" s="43" t="s">
        <v>213</v>
      </c>
      <c r="D342" s="41" t="s">
        <v>23</v>
      </c>
      <c r="E342" s="43" t="s">
        <v>24</v>
      </c>
      <c r="F342" s="41" t="s">
        <v>25</v>
      </c>
      <c r="G342" s="43" t="s">
        <v>98</v>
      </c>
      <c r="H342" s="43" t="s">
        <v>27</v>
      </c>
      <c r="I342" s="44">
        <v>5277</v>
      </c>
      <c r="J342" s="45">
        <v>63288</v>
      </c>
      <c r="K342" s="45">
        <v>4189</v>
      </c>
      <c r="L342" s="46">
        <v>5400</v>
      </c>
      <c r="M342" s="47">
        <v>63119</v>
      </c>
      <c r="N342" s="47">
        <v>1084</v>
      </c>
      <c r="O342" s="48">
        <v>6328</v>
      </c>
      <c r="P342" s="49">
        <v>94061</v>
      </c>
      <c r="Q342" s="49">
        <v>5</v>
      </c>
      <c r="R342" s="50">
        <v>0</v>
      </c>
      <c r="S342" s="51">
        <v>0</v>
      </c>
      <c r="T342" s="51">
        <v>0</v>
      </c>
      <c r="U342" s="44">
        <v>17005</v>
      </c>
      <c r="V342" s="45">
        <v>220468</v>
      </c>
      <c r="W342" s="45">
        <v>5278</v>
      </c>
    </row>
    <row r="343" spans="1:23" x14ac:dyDescent="0.2">
      <c r="A343" s="41">
        <v>2010</v>
      </c>
      <c r="B343" s="42">
        <v>2412</v>
      </c>
      <c r="C343" s="43" t="s">
        <v>1922</v>
      </c>
      <c r="D343" s="41" t="s">
        <v>23</v>
      </c>
      <c r="E343" s="43" t="s">
        <v>24</v>
      </c>
      <c r="F343" s="41" t="s">
        <v>25</v>
      </c>
      <c r="G343" s="43" t="s">
        <v>46</v>
      </c>
      <c r="H343" s="43" t="s">
        <v>27</v>
      </c>
      <c r="I343" s="44">
        <v>340</v>
      </c>
      <c r="J343" s="45">
        <v>3734</v>
      </c>
      <c r="K343" s="45">
        <v>339</v>
      </c>
      <c r="L343" s="46">
        <v>76</v>
      </c>
      <c r="M343" s="47">
        <v>840</v>
      </c>
      <c r="N343" s="47">
        <v>43</v>
      </c>
      <c r="O343" s="48">
        <v>29</v>
      </c>
      <c r="P343" s="49">
        <v>285</v>
      </c>
      <c r="Q343" s="49">
        <v>6</v>
      </c>
      <c r="R343" s="50" t="s">
        <v>37</v>
      </c>
      <c r="S343" s="51" t="s">
        <v>37</v>
      </c>
      <c r="T343" s="51" t="s">
        <v>37</v>
      </c>
      <c r="U343" s="44">
        <v>445</v>
      </c>
      <c r="V343" s="45">
        <v>4859</v>
      </c>
      <c r="W343" s="45">
        <v>388</v>
      </c>
    </row>
    <row r="344" spans="1:23" x14ac:dyDescent="0.2">
      <c r="A344" s="41">
        <v>2010</v>
      </c>
      <c r="B344" s="42">
        <v>2423</v>
      </c>
      <c r="C344" s="43" t="s">
        <v>1923</v>
      </c>
      <c r="D344" s="41" t="s">
        <v>23</v>
      </c>
      <c r="E344" s="43" t="s">
        <v>24</v>
      </c>
      <c r="F344" s="41" t="s">
        <v>25</v>
      </c>
      <c r="G344" s="43" t="s">
        <v>54</v>
      </c>
      <c r="H344" s="43" t="s">
        <v>27</v>
      </c>
      <c r="I344" s="44">
        <v>1624</v>
      </c>
      <c r="J344" s="45">
        <v>13906</v>
      </c>
      <c r="K344" s="45">
        <v>1097</v>
      </c>
      <c r="L344" s="46">
        <v>1017</v>
      </c>
      <c r="M344" s="47">
        <v>7996</v>
      </c>
      <c r="N344" s="47">
        <v>249</v>
      </c>
      <c r="O344" s="48">
        <v>3530</v>
      </c>
      <c r="P344" s="49">
        <v>35024</v>
      </c>
      <c r="Q344" s="49">
        <v>5</v>
      </c>
      <c r="R344" s="50" t="s">
        <v>37</v>
      </c>
      <c r="S344" s="51" t="s">
        <v>37</v>
      </c>
      <c r="T344" s="51" t="s">
        <v>37</v>
      </c>
      <c r="U344" s="44">
        <v>6171</v>
      </c>
      <c r="V344" s="45">
        <v>56926</v>
      </c>
      <c r="W344" s="45">
        <v>1351</v>
      </c>
    </row>
    <row r="345" spans="1:23" x14ac:dyDescent="0.2">
      <c r="A345" s="41">
        <v>2010</v>
      </c>
      <c r="B345" s="42">
        <v>2439</v>
      </c>
      <c r="C345" s="43" t="s">
        <v>1924</v>
      </c>
      <c r="D345" s="41" t="s">
        <v>23</v>
      </c>
      <c r="E345" s="43" t="s">
        <v>24</v>
      </c>
      <c r="F345" s="41" t="s">
        <v>25</v>
      </c>
      <c r="G345" s="43" t="s">
        <v>161</v>
      </c>
      <c r="H345" s="43" t="s">
        <v>27</v>
      </c>
      <c r="I345" s="44">
        <v>5030</v>
      </c>
      <c r="J345" s="45">
        <v>48651</v>
      </c>
      <c r="K345" s="45">
        <v>5061</v>
      </c>
      <c r="L345" s="46">
        <v>3164</v>
      </c>
      <c r="M345" s="47">
        <v>26644</v>
      </c>
      <c r="N345" s="47">
        <v>713</v>
      </c>
      <c r="O345" s="48">
        <v>11406</v>
      </c>
      <c r="P345" s="49">
        <v>128514</v>
      </c>
      <c r="Q345" s="49">
        <v>54</v>
      </c>
      <c r="R345" s="50" t="s">
        <v>37</v>
      </c>
      <c r="S345" s="51" t="s">
        <v>37</v>
      </c>
      <c r="T345" s="51" t="s">
        <v>37</v>
      </c>
      <c r="U345" s="44">
        <v>19600</v>
      </c>
      <c r="V345" s="45">
        <v>203809</v>
      </c>
      <c r="W345" s="45">
        <v>5828</v>
      </c>
    </row>
    <row r="346" spans="1:23" x14ac:dyDescent="0.2">
      <c r="A346" s="41">
        <v>2010</v>
      </c>
      <c r="B346" s="42">
        <v>2442</v>
      </c>
      <c r="C346" s="43" t="s">
        <v>1924</v>
      </c>
      <c r="D346" s="41" t="s">
        <v>23</v>
      </c>
      <c r="E346" s="43" t="s">
        <v>24</v>
      </c>
      <c r="F346" s="41" t="s">
        <v>25</v>
      </c>
      <c r="G346" s="43" t="s">
        <v>92</v>
      </c>
      <c r="H346" s="43" t="s">
        <v>27</v>
      </c>
      <c r="I346" s="44">
        <v>55649</v>
      </c>
      <c r="J346" s="45">
        <v>613415</v>
      </c>
      <c r="K346" s="45">
        <v>41210</v>
      </c>
      <c r="L346" s="46">
        <v>41303</v>
      </c>
      <c r="M346" s="47">
        <v>492809</v>
      </c>
      <c r="N346" s="47">
        <v>6930</v>
      </c>
      <c r="O346" s="48">
        <v>9560</v>
      </c>
      <c r="P346" s="49">
        <v>138447</v>
      </c>
      <c r="Q346" s="49">
        <v>18</v>
      </c>
      <c r="R346" s="50" t="s">
        <v>37</v>
      </c>
      <c r="S346" s="51" t="s">
        <v>37</v>
      </c>
      <c r="T346" s="51" t="s">
        <v>37</v>
      </c>
      <c r="U346" s="44">
        <v>106512</v>
      </c>
      <c r="V346" s="45">
        <v>1244671</v>
      </c>
      <c r="W346" s="45">
        <v>48158</v>
      </c>
    </row>
    <row r="347" spans="1:23" x14ac:dyDescent="0.2">
      <c r="A347" s="41">
        <v>2010</v>
      </c>
      <c r="B347" s="42">
        <v>2448</v>
      </c>
      <c r="C347" s="43" t="s">
        <v>1925</v>
      </c>
      <c r="D347" s="41" t="s">
        <v>23</v>
      </c>
      <c r="E347" s="43" t="s">
        <v>24</v>
      </c>
      <c r="F347" s="41" t="s">
        <v>25</v>
      </c>
      <c r="G347" s="43" t="s">
        <v>173</v>
      </c>
      <c r="H347" s="43" t="s">
        <v>27</v>
      </c>
      <c r="I347" s="44">
        <v>218.2</v>
      </c>
      <c r="J347" s="45">
        <v>2078</v>
      </c>
      <c r="K347" s="45">
        <v>185</v>
      </c>
      <c r="L347" s="46">
        <v>203.2</v>
      </c>
      <c r="M347" s="47">
        <v>2057</v>
      </c>
      <c r="N347" s="47">
        <v>60</v>
      </c>
      <c r="O347" s="48" t="s">
        <v>37</v>
      </c>
      <c r="P347" s="49" t="s">
        <v>37</v>
      </c>
      <c r="Q347" s="49" t="s">
        <v>37</v>
      </c>
      <c r="R347" s="50" t="s">
        <v>37</v>
      </c>
      <c r="S347" s="51" t="s">
        <v>37</v>
      </c>
      <c r="T347" s="51" t="s">
        <v>37</v>
      </c>
      <c r="U347" s="44">
        <v>421.4</v>
      </c>
      <c r="V347" s="45">
        <v>4135</v>
      </c>
      <c r="W347" s="45">
        <v>245</v>
      </c>
    </row>
    <row r="348" spans="1:23" x14ac:dyDescent="0.2">
      <c r="A348" s="41">
        <v>2010</v>
      </c>
      <c r="B348" s="42">
        <v>2469</v>
      </c>
      <c r="C348" s="43" t="s">
        <v>1926</v>
      </c>
      <c r="D348" s="41" t="s">
        <v>23</v>
      </c>
      <c r="E348" s="43" t="s">
        <v>24</v>
      </c>
      <c r="F348" s="41" t="s">
        <v>25</v>
      </c>
      <c r="G348" s="43" t="s">
        <v>50</v>
      </c>
      <c r="H348" s="43" t="s">
        <v>153</v>
      </c>
      <c r="I348" s="44">
        <v>151</v>
      </c>
      <c r="J348" s="45">
        <v>1494</v>
      </c>
      <c r="K348" s="45">
        <v>71</v>
      </c>
      <c r="L348" s="46">
        <v>293</v>
      </c>
      <c r="M348" s="47">
        <v>3739</v>
      </c>
      <c r="N348" s="47">
        <v>33</v>
      </c>
      <c r="O348" s="48" t="s">
        <v>37</v>
      </c>
      <c r="P348" s="49" t="s">
        <v>37</v>
      </c>
      <c r="Q348" s="49" t="s">
        <v>37</v>
      </c>
      <c r="R348" s="50" t="s">
        <v>37</v>
      </c>
      <c r="S348" s="51" t="s">
        <v>37</v>
      </c>
      <c r="T348" s="51" t="s">
        <v>37</v>
      </c>
      <c r="U348" s="44">
        <v>444</v>
      </c>
      <c r="V348" s="45">
        <v>5233</v>
      </c>
      <c r="W348" s="45">
        <v>104</v>
      </c>
    </row>
    <row r="349" spans="1:23" x14ac:dyDescent="0.2">
      <c r="A349" s="41">
        <v>2010</v>
      </c>
      <c r="B349" s="42">
        <v>2485</v>
      </c>
      <c r="C349" s="43" t="s">
        <v>1927</v>
      </c>
      <c r="D349" s="41" t="s">
        <v>23</v>
      </c>
      <c r="E349" s="43" t="s">
        <v>24</v>
      </c>
      <c r="F349" s="41" t="s">
        <v>25</v>
      </c>
      <c r="G349" s="43" t="s">
        <v>46</v>
      </c>
      <c r="H349" s="43" t="s">
        <v>27</v>
      </c>
      <c r="I349" s="44">
        <v>4095</v>
      </c>
      <c r="J349" s="45">
        <v>39045</v>
      </c>
      <c r="K349" s="45">
        <v>4592</v>
      </c>
      <c r="L349" s="46">
        <v>5618</v>
      </c>
      <c r="M349" s="47">
        <v>57098</v>
      </c>
      <c r="N349" s="47">
        <v>770</v>
      </c>
      <c r="O349" s="48">
        <v>959</v>
      </c>
      <c r="P349" s="49">
        <v>9675</v>
      </c>
      <c r="Q349" s="49">
        <v>15</v>
      </c>
      <c r="R349" s="50" t="s">
        <v>37</v>
      </c>
      <c r="S349" s="51" t="s">
        <v>37</v>
      </c>
      <c r="T349" s="51" t="s">
        <v>37</v>
      </c>
      <c r="U349" s="44">
        <v>10672</v>
      </c>
      <c r="V349" s="45">
        <v>105818</v>
      </c>
      <c r="W349" s="45">
        <v>5377</v>
      </c>
    </row>
    <row r="350" spans="1:23" x14ac:dyDescent="0.2">
      <c r="A350" s="41">
        <v>2010</v>
      </c>
      <c r="B350" s="42">
        <v>2487</v>
      </c>
      <c r="C350" s="43" t="s">
        <v>215</v>
      </c>
      <c r="D350" s="41" t="s">
        <v>23</v>
      </c>
      <c r="E350" s="43" t="s">
        <v>24</v>
      </c>
      <c r="F350" s="41" t="s">
        <v>25</v>
      </c>
      <c r="G350" s="43" t="s">
        <v>65</v>
      </c>
      <c r="H350" s="43" t="s">
        <v>27</v>
      </c>
      <c r="I350" s="44">
        <v>3266</v>
      </c>
      <c r="J350" s="45">
        <v>33072</v>
      </c>
      <c r="K350" s="45">
        <v>2325</v>
      </c>
      <c r="L350" s="46">
        <v>7148</v>
      </c>
      <c r="M350" s="47">
        <v>69028</v>
      </c>
      <c r="N350" s="47">
        <v>856</v>
      </c>
      <c r="O350" s="48">
        <v>5074</v>
      </c>
      <c r="P350" s="49">
        <v>70728</v>
      </c>
      <c r="Q350" s="49">
        <v>4</v>
      </c>
      <c r="R350" s="50" t="s">
        <v>37</v>
      </c>
      <c r="S350" s="51" t="s">
        <v>37</v>
      </c>
      <c r="T350" s="51" t="s">
        <v>37</v>
      </c>
      <c r="U350" s="44">
        <v>15488</v>
      </c>
      <c r="V350" s="45">
        <v>172828</v>
      </c>
      <c r="W350" s="45">
        <v>3185</v>
      </c>
    </row>
    <row r="351" spans="1:23" x14ac:dyDescent="0.2">
      <c r="A351" s="41">
        <v>2010</v>
      </c>
      <c r="B351" s="42">
        <v>2491</v>
      </c>
      <c r="C351" s="43" t="s">
        <v>1928</v>
      </c>
      <c r="D351" s="41" t="s">
        <v>23</v>
      </c>
      <c r="E351" s="43" t="s">
        <v>24</v>
      </c>
      <c r="F351" s="41" t="s">
        <v>25</v>
      </c>
      <c r="G351" s="43" t="s">
        <v>46</v>
      </c>
      <c r="H351" s="43" t="s">
        <v>27</v>
      </c>
      <c r="I351" s="44">
        <v>286</v>
      </c>
      <c r="J351" s="45">
        <v>3830</v>
      </c>
      <c r="K351" s="45">
        <v>548</v>
      </c>
      <c r="L351" s="46">
        <v>295</v>
      </c>
      <c r="M351" s="47">
        <v>3520</v>
      </c>
      <c r="N351" s="47">
        <v>49</v>
      </c>
      <c r="O351" s="48">
        <v>0</v>
      </c>
      <c r="P351" s="49">
        <v>0</v>
      </c>
      <c r="Q351" s="49">
        <v>0</v>
      </c>
      <c r="R351" s="50">
        <v>0</v>
      </c>
      <c r="S351" s="51">
        <v>0</v>
      </c>
      <c r="T351" s="51">
        <v>0</v>
      </c>
      <c r="U351" s="44">
        <v>581</v>
      </c>
      <c r="V351" s="45">
        <v>7350</v>
      </c>
      <c r="W351" s="45">
        <v>597</v>
      </c>
    </row>
    <row r="352" spans="1:23" x14ac:dyDescent="0.2">
      <c r="A352" s="41">
        <v>2010</v>
      </c>
      <c r="B352" s="42">
        <v>2502</v>
      </c>
      <c r="C352" s="43" t="s">
        <v>216</v>
      </c>
      <c r="D352" s="41" t="s">
        <v>23</v>
      </c>
      <c r="E352" s="43" t="s">
        <v>24</v>
      </c>
      <c r="F352" s="41" t="s">
        <v>25</v>
      </c>
      <c r="G352" s="43" t="s">
        <v>161</v>
      </c>
      <c r="H352" s="43" t="s">
        <v>31</v>
      </c>
      <c r="I352" s="44">
        <v>32953.9</v>
      </c>
      <c r="J352" s="45">
        <v>250873</v>
      </c>
      <c r="K352" s="45">
        <v>18361</v>
      </c>
      <c r="L352" s="46">
        <v>2337.1999999999998</v>
      </c>
      <c r="M352" s="47">
        <v>22063</v>
      </c>
      <c r="N352" s="47">
        <v>750</v>
      </c>
      <c r="O352" s="48" t="s">
        <v>37</v>
      </c>
      <c r="P352" s="49" t="s">
        <v>37</v>
      </c>
      <c r="Q352" s="49" t="s">
        <v>37</v>
      </c>
      <c r="R352" s="50" t="s">
        <v>37</v>
      </c>
      <c r="S352" s="51" t="s">
        <v>37</v>
      </c>
      <c r="T352" s="51" t="s">
        <v>37</v>
      </c>
      <c r="U352" s="44">
        <v>35291.1</v>
      </c>
      <c r="V352" s="45">
        <v>272936</v>
      </c>
      <c r="W352" s="45">
        <v>19111</v>
      </c>
    </row>
    <row r="353" spans="1:23" x14ac:dyDescent="0.2">
      <c r="A353" s="41">
        <v>2010</v>
      </c>
      <c r="B353" s="42">
        <v>2507</v>
      </c>
      <c r="C353" s="43" t="s">
        <v>217</v>
      </c>
      <c r="D353" s="41" t="s">
        <v>23</v>
      </c>
      <c r="E353" s="43" t="s">
        <v>24</v>
      </c>
      <c r="F353" s="41" t="s">
        <v>25</v>
      </c>
      <c r="G353" s="43" t="s">
        <v>57</v>
      </c>
      <c r="H353" s="43" t="s">
        <v>27</v>
      </c>
      <c r="I353" s="44">
        <v>37379</v>
      </c>
      <c r="J353" s="45">
        <v>276768</v>
      </c>
      <c r="K353" s="45">
        <v>44833</v>
      </c>
      <c r="L353" s="46">
        <v>111853</v>
      </c>
      <c r="M353" s="47">
        <v>859014</v>
      </c>
      <c r="N353" s="47">
        <v>6981</v>
      </c>
      <c r="O353" s="48" t="s">
        <v>37</v>
      </c>
      <c r="P353" s="49" t="s">
        <v>37</v>
      </c>
      <c r="Q353" s="49" t="s">
        <v>37</v>
      </c>
      <c r="R353" s="50" t="s">
        <v>37</v>
      </c>
      <c r="S353" s="51" t="s">
        <v>37</v>
      </c>
      <c r="T353" s="51" t="s">
        <v>37</v>
      </c>
      <c r="U353" s="44">
        <v>149232</v>
      </c>
      <c r="V353" s="45">
        <v>1135782</v>
      </c>
      <c r="W353" s="45">
        <v>51814</v>
      </c>
    </row>
    <row r="354" spans="1:23" x14ac:dyDescent="0.2">
      <c r="A354" s="41">
        <v>2010</v>
      </c>
      <c r="B354" s="42">
        <v>2534</v>
      </c>
      <c r="C354" s="43" t="s">
        <v>1929</v>
      </c>
      <c r="D354" s="41" t="s">
        <v>23</v>
      </c>
      <c r="E354" s="43" t="s">
        <v>24</v>
      </c>
      <c r="F354" s="41" t="s">
        <v>25</v>
      </c>
      <c r="G354" s="43" t="s">
        <v>173</v>
      </c>
      <c r="H354" s="43" t="s">
        <v>27</v>
      </c>
      <c r="I354" s="44">
        <v>336.9</v>
      </c>
      <c r="J354" s="45">
        <v>3679</v>
      </c>
      <c r="K354" s="45">
        <v>358</v>
      </c>
      <c r="L354" s="46">
        <v>279.8</v>
      </c>
      <c r="M354" s="47">
        <v>3265</v>
      </c>
      <c r="N354" s="47">
        <v>78</v>
      </c>
      <c r="O354" s="48" t="s">
        <v>37</v>
      </c>
      <c r="P354" s="49" t="s">
        <v>37</v>
      </c>
      <c r="Q354" s="49" t="s">
        <v>37</v>
      </c>
      <c r="R354" s="50" t="s">
        <v>37</v>
      </c>
      <c r="S354" s="51" t="s">
        <v>37</v>
      </c>
      <c r="T354" s="51" t="s">
        <v>37</v>
      </c>
      <c r="U354" s="44">
        <v>616.70000000000005</v>
      </c>
      <c r="V354" s="45">
        <v>6944</v>
      </c>
      <c r="W354" s="45">
        <v>436</v>
      </c>
    </row>
    <row r="355" spans="1:23" x14ac:dyDescent="0.2">
      <c r="A355" s="41">
        <v>2010</v>
      </c>
      <c r="B355" s="42">
        <v>2545</v>
      </c>
      <c r="C355" s="43" t="s">
        <v>1930</v>
      </c>
      <c r="D355" s="41" t="s">
        <v>23</v>
      </c>
      <c r="E355" s="43" t="s">
        <v>24</v>
      </c>
      <c r="F355" s="41" t="s">
        <v>25</v>
      </c>
      <c r="G355" s="43" t="s">
        <v>438</v>
      </c>
      <c r="H355" s="43" t="s">
        <v>27</v>
      </c>
      <c r="I355" s="44">
        <v>3090</v>
      </c>
      <c r="J355" s="45">
        <v>47326</v>
      </c>
      <c r="K355" s="45">
        <v>3791</v>
      </c>
      <c r="L355" s="46">
        <v>3237</v>
      </c>
      <c r="M355" s="47">
        <v>66210</v>
      </c>
      <c r="N355" s="47">
        <v>647</v>
      </c>
      <c r="O355" s="48" t="s">
        <v>37</v>
      </c>
      <c r="P355" s="49" t="s">
        <v>37</v>
      </c>
      <c r="Q355" s="49" t="s">
        <v>37</v>
      </c>
      <c r="R355" s="50" t="s">
        <v>37</v>
      </c>
      <c r="S355" s="51" t="s">
        <v>37</v>
      </c>
      <c r="T355" s="51" t="s">
        <v>37</v>
      </c>
      <c r="U355" s="44">
        <v>6327</v>
      </c>
      <c r="V355" s="45">
        <v>113536</v>
      </c>
      <c r="W355" s="45">
        <v>4438</v>
      </c>
    </row>
    <row r="356" spans="1:23" x14ac:dyDescent="0.2">
      <c r="A356" s="41">
        <v>2010</v>
      </c>
      <c r="B356" s="42">
        <v>2547</v>
      </c>
      <c r="C356" s="43" t="s">
        <v>1931</v>
      </c>
      <c r="D356" s="41" t="s">
        <v>23</v>
      </c>
      <c r="E356" s="43" t="s">
        <v>24</v>
      </c>
      <c r="F356" s="41" t="s">
        <v>25</v>
      </c>
      <c r="G356" s="43" t="s">
        <v>76</v>
      </c>
      <c r="H356" s="43" t="s">
        <v>27</v>
      </c>
      <c r="I356" s="44">
        <v>586</v>
      </c>
      <c r="J356" s="45">
        <v>5799</v>
      </c>
      <c r="K356" s="45">
        <v>647</v>
      </c>
      <c r="L356" s="46">
        <v>241.3</v>
      </c>
      <c r="M356" s="47">
        <v>3518</v>
      </c>
      <c r="N356" s="47">
        <v>63</v>
      </c>
      <c r="O356" s="48" t="s">
        <v>37</v>
      </c>
      <c r="P356" s="49" t="s">
        <v>37</v>
      </c>
      <c r="Q356" s="49" t="s">
        <v>37</v>
      </c>
      <c r="R356" s="50" t="s">
        <v>37</v>
      </c>
      <c r="S356" s="51" t="s">
        <v>37</v>
      </c>
      <c r="T356" s="51" t="s">
        <v>37</v>
      </c>
      <c r="U356" s="44">
        <v>827.3</v>
      </c>
      <c r="V356" s="45">
        <v>9317</v>
      </c>
      <c r="W356" s="45">
        <v>710</v>
      </c>
    </row>
    <row r="357" spans="1:23" x14ac:dyDescent="0.2">
      <c r="A357" s="41">
        <v>2010</v>
      </c>
      <c r="B357" s="42">
        <v>2548</v>
      </c>
      <c r="C357" s="43" t="s">
        <v>1932</v>
      </c>
      <c r="D357" s="41" t="s">
        <v>23</v>
      </c>
      <c r="E357" s="43" t="s">
        <v>24</v>
      </c>
      <c r="F357" s="41" t="s">
        <v>25</v>
      </c>
      <c r="G357" s="43" t="s">
        <v>220</v>
      </c>
      <c r="H357" s="43" t="s">
        <v>27</v>
      </c>
      <c r="I357" s="44">
        <v>13349</v>
      </c>
      <c r="J357" s="45">
        <v>85670</v>
      </c>
      <c r="K357" s="45">
        <v>16308</v>
      </c>
      <c r="L357" s="46">
        <v>27728</v>
      </c>
      <c r="M357" s="47">
        <v>193699</v>
      </c>
      <c r="N357" s="47">
        <v>3730</v>
      </c>
      <c r="O357" s="48">
        <v>8303</v>
      </c>
      <c r="P357" s="49">
        <v>71127</v>
      </c>
      <c r="Q357" s="49">
        <v>13</v>
      </c>
      <c r="R357" s="50">
        <v>0</v>
      </c>
      <c r="S357" s="51">
        <v>0</v>
      </c>
      <c r="T357" s="51">
        <v>0</v>
      </c>
      <c r="U357" s="44">
        <v>49380</v>
      </c>
      <c r="V357" s="45">
        <v>350496</v>
      </c>
      <c r="W357" s="45">
        <v>20051</v>
      </c>
    </row>
    <row r="358" spans="1:23" x14ac:dyDescent="0.2">
      <c r="A358" s="41">
        <v>2010</v>
      </c>
      <c r="B358" s="42">
        <v>2550</v>
      </c>
      <c r="C358" s="43" t="s">
        <v>1933</v>
      </c>
      <c r="D358" s="41" t="s">
        <v>23</v>
      </c>
      <c r="E358" s="43" t="s">
        <v>24</v>
      </c>
      <c r="F358" s="41" t="s">
        <v>25</v>
      </c>
      <c r="G358" s="43" t="s">
        <v>311</v>
      </c>
      <c r="H358" s="43" t="s">
        <v>27</v>
      </c>
      <c r="I358" s="44">
        <v>1556</v>
      </c>
      <c r="J358" s="45">
        <v>11174</v>
      </c>
      <c r="K358" s="45">
        <v>1859</v>
      </c>
      <c r="L358" s="46">
        <v>427</v>
      </c>
      <c r="M358" s="47">
        <v>3422</v>
      </c>
      <c r="N358" s="47">
        <v>265</v>
      </c>
      <c r="O358" s="48">
        <v>1265</v>
      </c>
      <c r="P358" s="49">
        <v>16065</v>
      </c>
      <c r="Q358" s="49">
        <v>86</v>
      </c>
      <c r="R358" s="50">
        <v>0</v>
      </c>
      <c r="S358" s="51">
        <v>0</v>
      </c>
      <c r="T358" s="51">
        <v>0</v>
      </c>
      <c r="U358" s="44">
        <v>3248</v>
      </c>
      <c r="V358" s="45">
        <v>30661</v>
      </c>
      <c r="W358" s="45">
        <v>2210</v>
      </c>
    </row>
    <row r="359" spans="1:23" x14ac:dyDescent="0.2">
      <c r="A359" s="41">
        <v>2010</v>
      </c>
      <c r="B359" s="42">
        <v>2551</v>
      </c>
      <c r="C359" s="43" t="s">
        <v>1933</v>
      </c>
      <c r="D359" s="41" t="s">
        <v>23</v>
      </c>
      <c r="E359" s="43" t="s">
        <v>24</v>
      </c>
      <c r="F359" s="41" t="s">
        <v>25</v>
      </c>
      <c r="G359" s="43" t="s">
        <v>76</v>
      </c>
      <c r="H359" s="43" t="s">
        <v>27</v>
      </c>
      <c r="I359" s="44">
        <v>1460</v>
      </c>
      <c r="J359" s="45">
        <v>13253</v>
      </c>
      <c r="K359" s="45">
        <v>1293</v>
      </c>
      <c r="L359" s="46">
        <v>1950</v>
      </c>
      <c r="M359" s="47">
        <v>18500</v>
      </c>
      <c r="N359" s="47">
        <v>314</v>
      </c>
      <c r="O359" s="48">
        <v>66</v>
      </c>
      <c r="P359" s="49">
        <v>666</v>
      </c>
      <c r="Q359" s="49">
        <v>1</v>
      </c>
      <c r="R359" s="50" t="s">
        <v>37</v>
      </c>
      <c r="S359" s="51" t="s">
        <v>37</v>
      </c>
      <c r="T359" s="51" t="s">
        <v>37</v>
      </c>
      <c r="U359" s="44">
        <v>3476</v>
      </c>
      <c r="V359" s="45">
        <v>32419</v>
      </c>
      <c r="W359" s="45">
        <v>1608</v>
      </c>
    </row>
    <row r="360" spans="1:23" x14ac:dyDescent="0.2">
      <c r="A360" s="41">
        <v>2010</v>
      </c>
      <c r="B360" s="42">
        <v>2553</v>
      </c>
      <c r="C360" s="43" t="s">
        <v>1933</v>
      </c>
      <c r="D360" s="41" t="s">
        <v>23</v>
      </c>
      <c r="E360" s="43" t="s">
        <v>24</v>
      </c>
      <c r="F360" s="41" t="s">
        <v>25</v>
      </c>
      <c r="G360" s="43" t="s">
        <v>78</v>
      </c>
      <c r="H360" s="43" t="s">
        <v>27</v>
      </c>
      <c r="I360" s="44">
        <v>107</v>
      </c>
      <c r="J360" s="45">
        <v>1368</v>
      </c>
      <c r="K360" s="45">
        <v>89</v>
      </c>
      <c r="L360" s="46">
        <v>82</v>
      </c>
      <c r="M360" s="47">
        <v>922</v>
      </c>
      <c r="N360" s="47">
        <v>20</v>
      </c>
      <c r="O360" s="48" t="s">
        <v>37</v>
      </c>
      <c r="P360" s="49" t="s">
        <v>37</v>
      </c>
      <c r="Q360" s="49" t="s">
        <v>37</v>
      </c>
      <c r="R360" s="50" t="s">
        <v>37</v>
      </c>
      <c r="S360" s="51" t="s">
        <v>37</v>
      </c>
      <c r="T360" s="51" t="s">
        <v>37</v>
      </c>
      <c r="U360" s="44">
        <v>189</v>
      </c>
      <c r="V360" s="45">
        <v>2290</v>
      </c>
      <c r="W360" s="45">
        <v>109</v>
      </c>
    </row>
    <row r="361" spans="1:23" x14ac:dyDescent="0.2">
      <c r="A361" s="41">
        <v>2010</v>
      </c>
      <c r="B361" s="42">
        <v>2559</v>
      </c>
      <c r="C361" s="43" t="s">
        <v>1934</v>
      </c>
      <c r="D361" s="41" t="s">
        <v>23</v>
      </c>
      <c r="E361" s="43" t="s">
        <v>24</v>
      </c>
      <c r="F361" s="41" t="s">
        <v>25</v>
      </c>
      <c r="G361" s="43" t="s">
        <v>92</v>
      </c>
      <c r="H361" s="43" t="s">
        <v>27</v>
      </c>
      <c r="I361" s="44">
        <v>3043</v>
      </c>
      <c r="J361" s="45">
        <v>26584</v>
      </c>
      <c r="K361" s="45">
        <v>2176</v>
      </c>
      <c r="L361" s="46">
        <v>1889</v>
      </c>
      <c r="M361" s="47">
        <v>16401</v>
      </c>
      <c r="N361" s="47">
        <v>596</v>
      </c>
      <c r="O361" s="48">
        <v>3930</v>
      </c>
      <c r="P361" s="49">
        <v>36681</v>
      </c>
      <c r="Q361" s="49">
        <v>51</v>
      </c>
      <c r="R361" s="50" t="s">
        <v>37</v>
      </c>
      <c r="S361" s="51" t="s">
        <v>37</v>
      </c>
      <c r="T361" s="51" t="s">
        <v>37</v>
      </c>
      <c r="U361" s="44">
        <v>8862</v>
      </c>
      <c r="V361" s="45">
        <v>79666</v>
      </c>
      <c r="W361" s="45">
        <v>2823</v>
      </c>
    </row>
    <row r="362" spans="1:23" x14ac:dyDescent="0.2">
      <c r="A362" s="41">
        <v>2010</v>
      </c>
      <c r="B362" s="42">
        <v>2599</v>
      </c>
      <c r="C362" s="43" t="s">
        <v>1935</v>
      </c>
      <c r="D362" s="41" t="s">
        <v>23</v>
      </c>
      <c r="E362" s="43" t="s">
        <v>24</v>
      </c>
      <c r="F362" s="41" t="s">
        <v>25</v>
      </c>
      <c r="G362" s="43" t="s">
        <v>241</v>
      </c>
      <c r="H362" s="43" t="s">
        <v>153</v>
      </c>
      <c r="I362" s="44">
        <v>6788</v>
      </c>
      <c r="J362" s="45">
        <v>63647</v>
      </c>
      <c r="K362" s="45">
        <v>3381</v>
      </c>
      <c r="L362" s="46">
        <v>119</v>
      </c>
      <c r="M362" s="47">
        <v>813</v>
      </c>
      <c r="N362" s="47">
        <v>126</v>
      </c>
      <c r="O362" s="48">
        <v>2578</v>
      </c>
      <c r="P362" s="49">
        <v>20783</v>
      </c>
      <c r="Q362" s="49">
        <v>632</v>
      </c>
      <c r="R362" s="50" t="s">
        <v>37</v>
      </c>
      <c r="S362" s="51" t="s">
        <v>37</v>
      </c>
      <c r="T362" s="51" t="s">
        <v>37</v>
      </c>
      <c r="U362" s="44">
        <v>9485</v>
      </c>
      <c r="V362" s="45">
        <v>85243</v>
      </c>
      <c r="W362" s="45">
        <v>4139</v>
      </c>
    </row>
    <row r="363" spans="1:23" x14ac:dyDescent="0.2">
      <c r="A363" s="41">
        <v>2010</v>
      </c>
      <c r="B363" s="42">
        <v>2600</v>
      </c>
      <c r="C363" s="43" t="s">
        <v>1936</v>
      </c>
      <c r="D363" s="41" t="s">
        <v>23</v>
      </c>
      <c r="E363" s="43" t="s">
        <v>24</v>
      </c>
      <c r="F363" s="41" t="s">
        <v>25</v>
      </c>
      <c r="G363" s="43" t="s">
        <v>87</v>
      </c>
      <c r="H363" s="43" t="s">
        <v>27</v>
      </c>
      <c r="I363" s="44">
        <v>203</v>
      </c>
      <c r="J363" s="45">
        <v>2301</v>
      </c>
      <c r="K363" s="45">
        <v>230</v>
      </c>
      <c r="L363" s="46">
        <v>127</v>
      </c>
      <c r="M363" s="47">
        <v>1408</v>
      </c>
      <c r="N363" s="47">
        <v>56</v>
      </c>
      <c r="O363" s="48" t="s">
        <v>37</v>
      </c>
      <c r="P363" s="49" t="s">
        <v>37</v>
      </c>
      <c r="Q363" s="49" t="s">
        <v>37</v>
      </c>
      <c r="R363" s="50" t="s">
        <v>37</v>
      </c>
      <c r="S363" s="51" t="s">
        <v>37</v>
      </c>
      <c r="T363" s="51" t="s">
        <v>37</v>
      </c>
      <c r="U363" s="44">
        <v>330</v>
      </c>
      <c r="V363" s="45">
        <v>3709</v>
      </c>
      <c r="W363" s="45">
        <v>286</v>
      </c>
    </row>
    <row r="364" spans="1:23" x14ac:dyDescent="0.2">
      <c r="A364" s="41">
        <v>2010</v>
      </c>
      <c r="B364" s="42">
        <v>2609</v>
      </c>
      <c r="C364" s="43" t="s">
        <v>1937</v>
      </c>
      <c r="D364" s="41" t="s">
        <v>23</v>
      </c>
      <c r="E364" s="43" t="s">
        <v>24</v>
      </c>
      <c r="F364" s="41" t="s">
        <v>25</v>
      </c>
      <c r="G364" s="43" t="s">
        <v>241</v>
      </c>
      <c r="H364" s="43" t="s">
        <v>27</v>
      </c>
      <c r="I364" s="44">
        <v>586.29999999999995</v>
      </c>
      <c r="J364" s="45">
        <v>7572</v>
      </c>
      <c r="K364" s="45">
        <v>559</v>
      </c>
      <c r="L364" s="46">
        <v>414.2</v>
      </c>
      <c r="M364" s="47">
        <v>5101</v>
      </c>
      <c r="N364" s="47">
        <v>140</v>
      </c>
      <c r="O364" s="48">
        <v>42.8</v>
      </c>
      <c r="P364" s="49">
        <v>527</v>
      </c>
      <c r="Q364" s="49">
        <v>4</v>
      </c>
      <c r="R364" s="50" t="s">
        <v>37</v>
      </c>
      <c r="S364" s="51" t="s">
        <v>37</v>
      </c>
      <c r="T364" s="51" t="s">
        <v>37</v>
      </c>
      <c r="U364" s="44">
        <v>1043.3</v>
      </c>
      <c r="V364" s="45">
        <v>13200</v>
      </c>
      <c r="W364" s="45">
        <v>703</v>
      </c>
    </row>
    <row r="365" spans="1:23" x14ac:dyDescent="0.2">
      <c r="A365" s="41">
        <v>2010</v>
      </c>
      <c r="B365" s="42">
        <v>2633</v>
      </c>
      <c r="C365" s="43" t="s">
        <v>1938</v>
      </c>
      <c r="D365" s="41" t="s">
        <v>23</v>
      </c>
      <c r="E365" s="43" t="s">
        <v>24</v>
      </c>
      <c r="F365" s="41" t="s">
        <v>25</v>
      </c>
      <c r="G365" s="43" t="s">
        <v>142</v>
      </c>
      <c r="H365" s="43" t="s">
        <v>27</v>
      </c>
      <c r="I365" s="44">
        <v>1345</v>
      </c>
      <c r="J365" s="45">
        <v>9172</v>
      </c>
      <c r="K365" s="45">
        <v>780</v>
      </c>
      <c r="L365" s="46">
        <v>2479</v>
      </c>
      <c r="M365" s="47">
        <v>16039</v>
      </c>
      <c r="N365" s="47">
        <v>282</v>
      </c>
      <c r="O365" s="48" t="s">
        <v>37</v>
      </c>
      <c r="P365" s="49" t="s">
        <v>37</v>
      </c>
      <c r="Q365" s="49" t="s">
        <v>37</v>
      </c>
      <c r="R365" s="50" t="s">
        <v>37</v>
      </c>
      <c r="S365" s="51" t="s">
        <v>37</v>
      </c>
      <c r="T365" s="51" t="s">
        <v>37</v>
      </c>
      <c r="U365" s="44">
        <v>3824</v>
      </c>
      <c r="V365" s="45">
        <v>25211</v>
      </c>
      <c r="W365" s="45">
        <v>1062</v>
      </c>
    </row>
    <row r="366" spans="1:23" x14ac:dyDescent="0.2">
      <c r="A366" s="41">
        <v>2010</v>
      </c>
      <c r="B366" s="42">
        <v>2634</v>
      </c>
      <c r="C366" s="43" t="s">
        <v>1938</v>
      </c>
      <c r="D366" s="41" t="s">
        <v>23</v>
      </c>
      <c r="E366" s="43" t="s">
        <v>24</v>
      </c>
      <c r="F366" s="41" t="s">
        <v>25</v>
      </c>
      <c r="G366" s="43" t="s">
        <v>124</v>
      </c>
      <c r="H366" s="43" t="s">
        <v>27</v>
      </c>
      <c r="I366" s="44">
        <v>1135</v>
      </c>
      <c r="J366" s="45">
        <v>14489</v>
      </c>
      <c r="K366" s="45">
        <v>1409</v>
      </c>
      <c r="L366" s="46">
        <v>751</v>
      </c>
      <c r="M366" s="47">
        <v>10813</v>
      </c>
      <c r="N366" s="47">
        <v>452</v>
      </c>
      <c r="O366" s="48">
        <v>522</v>
      </c>
      <c r="P366" s="49">
        <v>9245</v>
      </c>
      <c r="Q366" s="49">
        <v>9</v>
      </c>
      <c r="R366" s="50" t="s">
        <v>37</v>
      </c>
      <c r="S366" s="51" t="s">
        <v>37</v>
      </c>
      <c r="T366" s="51" t="s">
        <v>37</v>
      </c>
      <c r="U366" s="44">
        <v>2408</v>
      </c>
      <c r="V366" s="45">
        <v>34547</v>
      </c>
      <c r="W366" s="45">
        <v>1870</v>
      </c>
    </row>
    <row r="367" spans="1:23" x14ac:dyDescent="0.2">
      <c r="A367" s="41">
        <v>2010</v>
      </c>
      <c r="B367" s="42">
        <v>2641</v>
      </c>
      <c r="C367" s="43" t="s">
        <v>1939</v>
      </c>
      <c r="D367" s="41" t="s">
        <v>23</v>
      </c>
      <c r="E367" s="43" t="s">
        <v>24</v>
      </c>
      <c r="F367" s="41" t="s">
        <v>25</v>
      </c>
      <c r="G367" s="43" t="s">
        <v>76</v>
      </c>
      <c r="H367" s="43" t="s">
        <v>31</v>
      </c>
      <c r="I367" s="44">
        <v>12586</v>
      </c>
      <c r="J367" s="45">
        <v>98540</v>
      </c>
      <c r="K367" s="45">
        <v>6283</v>
      </c>
      <c r="L367" s="46">
        <v>2325</v>
      </c>
      <c r="M367" s="47">
        <v>21351</v>
      </c>
      <c r="N367" s="47">
        <v>720</v>
      </c>
      <c r="O367" s="48" t="s">
        <v>37</v>
      </c>
      <c r="P367" s="49" t="s">
        <v>37</v>
      </c>
      <c r="Q367" s="49" t="s">
        <v>37</v>
      </c>
      <c r="R367" s="50" t="s">
        <v>37</v>
      </c>
      <c r="S367" s="51" t="s">
        <v>37</v>
      </c>
      <c r="T367" s="51" t="s">
        <v>37</v>
      </c>
      <c r="U367" s="44">
        <v>14911</v>
      </c>
      <c r="V367" s="45">
        <v>119891</v>
      </c>
      <c r="W367" s="45">
        <v>7003</v>
      </c>
    </row>
    <row r="368" spans="1:23" x14ac:dyDescent="0.2">
      <c r="A368" s="41">
        <v>2010</v>
      </c>
      <c r="B368" s="42">
        <v>2643</v>
      </c>
      <c r="C368" s="43" t="s">
        <v>1940</v>
      </c>
      <c r="D368" s="41" t="s">
        <v>23</v>
      </c>
      <c r="E368" s="43" t="s">
        <v>24</v>
      </c>
      <c r="F368" s="41" t="s">
        <v>25</v>
      </c>
      <c r="G368" s="43" t="s">
        <v>241</v>
      </c>
      <c r="H368" s="43" t="s">
        <v>153</v>
      </c>
      <c r="I368" s="44">
        <v>6581</v>
      </c>
      <c r="J368" s="45">
        <v>68234</v>
      </c>
      <c r="K368" s="45">
        <v>4555</v>
      </c>
      <c r="L368" s="46">
        <v>2971</v>
      </c>
      <c r="M368" s="47">
        <v>30206</v>
      </c>
      <c r="N368" s="47">
        <v>547</v>
      </c>
      <c r="O368" s="48">
        <v>1855</v>
      </c>
      <c r="P368" s="49">
        <v>7403</v>
      </c>
      <c r="Q368" s="49">
        <v>577</v>
      </c>
      <c r="R368" s="50">
        <v>0</v>
      </c>
      <c r="S368" s="51">
        <v>0</v>
      </c>
      <c r="T368" s="51">
        <v>0</v>
      </c>
      <c r="U368" s="44">
        <v>11407</v>
      </c>
      <c r="V368" s="45">
        <v>105843</v>
      </c>
      <c r="W368" s="45">
        <v>5679</v>
      </c>
    </row>
    <row r="369" spans="1:23" x14ac:dyDescent="0.2">
      <c r="A369" s="41">
        <v>2010</v>
      </c>
      <c r="B369" s="42">
        <v>2647</v>
      </c>
      <c r="C369" s="43" t="s">
        <v>1941</v>
      </c>
      <c r="D369" s="41" t="s">
        <v>23</v>
      </c>
      <c r="E369" s="43" t="s">
        <v>24</v>
      </c>
      <c r="F369" s="41" t="s">
        <v>25</v>
      </c>
      <c r="G369" s="43" t="s">
        <v>175</v>
      </c>
      <c r="H369" s="43" t="s">
        <v>27</v>
      </c>
      <c r="I369" s="44">
        <v>2113</v>
      </c>
      <c r="J369" s="45">
        <v>19345</v>
      </c>
      <c r="K369" s="45">
        <v>2040</v>
      </c>
      <c r="L369" s="46">
        <v>2385</v>
      </c>
      <c r="M369" s="47">
        <v>23111</v>
      </c>
      <c r="N369" s="47">
        <v>423</v>
      </c>
      <c r="O369" s="48">
        <v>365</v>
      </c>
      <c r="P369" s="49">
        <v>4119</v>
      </c>
      <c r="Q369" s="49">
        <v>4</v>
      </c>
      <c r="R369" s="50">
        <v>0</v>
      </c>
      <c r="S369" s="51">
        <v>0</v>
      </c>
      <c r="T369" s="51">
        <v>0</v>
      </c>
      <c r="U369" s="44">
        <v>4863</v>
      </c>
      <c r="V369" s="45">
        <v>46575</v>
      </c>
      <c r="W369" s="45">
        <v>2467</v>
      </c>
    </row>
    <row r="370" spans="1:23" x14ac:dyDescent="0.2">
      <c r="A370" s="41">
        <v>2010</v>
      </c>
      <c r="B370" s="42">
        <v>2650</v>
      </c>
      <c r="C370" s="43" t="s">
        <v>1942</v>
      </c>
      <c r="D370" s="41" t="s">
        <v>23</v>
      </c>
      <c r="E370" s="43" t="s">
        <v>24</v>
      </c>
      <c r="F370" s="41" t="s">
        <v>25</v>
      </c>
      <c r="G370" s="43" t="s">
        <v>122</v>
      </c>
      <c r="H370" s="43" t="s">
        <v>27</v>
      </c>
      <c r="I370" s="44">
        <v>17120.3</v>
      </c>
      <c r="J370" s="45">
        <v>101700</v>
      </c>
      <c r="K370" s="45">
        <v>9956</v>
      </c>
      <c r="L370" s="46">
        <v>10110.700000000001</v>
      </c>
      <c r="M370" s="47">
        <v>59887</v>
      </c>
      <c r="N370" s="47">
        <v>1441</v>
      </c>
      <c r="O370" s="48" t="s">
        <v>37</v>
      </c>
      <c r="P370" s="49" t="s">
        <v>37</v>
      </c>
      <c r="Q370" s="49" t="s">
        <v>37</v>
      </c>
      <c r="R370" s="50" t="s">
        <v>37</v>
      </c>
      <c r="S370" s="51" t="s">
        <v>37</v>
      </c>
      <c r="T370" s="51" t="s">
        <v>37</v>
      </c>
      <c r="U370" s="44">
        <v>27231</v>
      </c>
      <c r="V370" s="45">
        <v>161587</v>
      </c>
      <c r="W370" s="45">
        <v>11397</v>
      </c>
    </row>
    <row r="371" spans="1:23" x14ac:dyDescent="0.2">
      <c r="A371" s="41">
        <v>2010</v>
      </c>
      <c r="B371" s="42">
        <v>2651</v>
      </c>
      <c r="C371" s="43" t="s">
        <v>1943</v>
      </c>
      <c r="D371" s="41" t="s">
        <v>23</v>
      </c>
      <c r="E371" s="43" t="s">
        <v>24</v>
      </c>
      <c r="F371" s="41" t="s">
        <v>25</v>
      </c>
      <c r="G371" s="43" t="s">
        <v>161</v>
      </c>
      <c r="H371" s="43" t="s">
        <v>31</v>
      </c>
      <c r="I371" s="44">
        <v>24993</v>
      </c>
      <c r="J371" s="45">
        <v>188371</v>
      </c>
      <c r="K371" s="45">
        <v>10808</v>
      </c>
      <c r="L371" s="46">
        <v>2000</v>
      </c>
      <c r="M371" s="47">
        <v>16348</v>
      </c>
      <c r="N371" s="47">
        <v>419</v>
      </c>
      <c r="O371" s="48">
        <v>1350</v>
      </c>
      <c r="P371" s="49">
        <v>14847</v>
      </c>
      <c r="Q371" s="49">
        <v>6</v>
      </c>
      <c r="R371" s="50" t="s">
        <v>37</v>
      </c>
      <c r="S371" s="51" t="s">
        <v>37</v>
      </c>
      <c r="T371" s="51" t="s">
        <v>37</v>
      </c>
      <c r="U371" s="44">
        <v>28343</v>
      </c>
      <c r="V371" s="45">
        <v>219566</v>
      </c>
      <c r="W371" s="45">
        <v>11233</v>
      </c>
    </row>
    <row r="372" spans="1:23" x14ac:dyDescent="0.2">
      <c r="A372" s="41">
        <v>2010</v>
      </c>
      <c r="B372" s="42">
        <v>2652</v>
      </c>
      <c r="C372" s="43" t="s">
        <v>1944</v>
      </c>
      <c r="D372" s="41" t="s">
        <v>23</v>
      </c>
      <c r="E372" s="43" t="s">
        <v>24</v>
      </c>
      <c r="F372" s="41" t="s">
        <v>25</v>
      </c>
      <c r="G372" s="43" t="s">
        <v>87</v>
      </c>
      <c r="H372" s="43" t="s">
        <v>31</v>
      </c>
      <c r="I372" s="44">
        <v>9824</v>
      </c>
      <c r="J372" s="45">
        <v>92521</v>
      </c>
      <c r="K372" s="45">
        <v>4815</v>
      </c>
      <c r="L372" s="46">
        <v>1549</v>
      </c>
      <c r="M372" s="47">
        <v>16321</v>
      </c>
      <c r="N372" s="47">
        <v>216</v>
      </c>
      <c r="O372" s="48">
        <v>4729</v>
      </c>
      <c r="P372" s="49">
        <v>83869</v>
      </c>
      <c r="Q372" s="49">
        <v>4</v>
      </c>
      <c r="R372" s="50" t="s">
        <v>37</v>
      </c>
      <c r="S372" s="51" t="s">
        <v>37</v>
      </c>
      <c r="T372" s="51" t="s">
        <v>37</v>
      </c>
      <c r="U372" s="44">
        <v>16102</v>
      </c>
      <c r="V372" s="45">
        <v>192711</v>
      </c>
      <c r="W372" s="45">
        <v>5035</v>
      </c>
    </row>
    <row r="373" spans="1:23" x14ac:dyDescent="0.2">
      <c r="A373" s="41">
        <v>2010</v>
      </c>
      <c r="B373" s="42">
        <v>2655</v>
      </c>
      <c r="C373" s="43" t="s">
        <v>1945</v>
      </c>
      <c r="D373" s="41" t="s">
        <v>23</v>
      </c>
      <c r="E373" s="43" t="s">
        <v>24</v>
      </c>
      <c r="F373" s="41" t="s">
        <v>25</v>
      </c>
      <c r="G373" s="43" t="s">
        <v>173</v>
      </c>
      <c r="H373" s="43" t="s">
        <v>31</v>
      </c>
      <c r="I373" s="44">
        <v>5806</v>
      </c>
      <c r="J373" s="45">
        <v>56651</v>
      </c>
      <c r="K373" s="45">
        <v>4336</v>
      </c>
      <c r="L373" s="46">
        <v>3670</v>
      </c>
      <c r="M373" s="47">
        <v>33999</v>
      </c>
      <c r="N373" s="47">
        <v>639</v>
      </c>
      <c r="O373" s="48">
        <v>157</v>
      </c>
      <c r="P373" s="49">
        <v>1357</v>
      </c>
      <c r="Q373" s="49">
        <v>94</v>
      </c>
      <c r="R373" s="50" t="s">
        <v>37</v>
      </c>
      <c r="S373" s="51" t="s">
        <v>37</v>
      </c>
      <c r="T373" s="51" t="s">
        <v>37</v>
      </c>
      <c r="U373" s="44">
        <v>9633</v>
      </c>
      <c r="V373" s="45">
        <v>92007</v>
      </c>
      <c r="W373" s="45">
        <v>5069</v>
      </c>
    </row>
    <row r="374" spans="1:23" x14ac:dyDescent="0.2">
      <c r="A374" s="41">
        <v>2010</v>
      </c>
      <c r="B374" s="42">
        <v>2678</v>
      </c>
      <c r="C374" s="43" t="s">
        <v>223</v>
      </c>
      <c r="D374" s="41" t="s">
        <v>23</v>
      </c>
      <c r="E374" s="43" t="s">
        <v>24</v>
      </c>
      <c r="F374" s="41" t="s">
        <v>25</v>
      </c>
      <c r="G374" s="43" t="s">
        <v>117</v>
      </c>
      <c r="H374" s="43" t="s">
        <v>31</v>
      </c>
      <c r="I374" s="44">
        <v>26950</v>
      </c>
      <c r="J374" s="45">
        <v>274734</v>
      </c>
      <c r="K374" s="45">
        <v>19367</v>
      </c>
      <c r="L374" s="46">
        <v>8417</v>
      </c>
      <c r="M374" s="47">
        <v>83656</v>
      </c>
      <c r="N374" s="47">
        <v>2197</v>
      </c>
      <c r="O374" s="48">
        <v>986</v>
      </c>
      <c r="P374" s="49">
        <v>13676</v>
      </c>
      <c r="Q374" s="49">
        <v>8</v>
      </c>
      <c r="R374" s="50" t="s">
        <v>37</v>
      </c>
      <c r="S374" s="51" t="s">
        <v>37</v>
      </c>
      <c r="T374" s="51" t="s">
        <v>37</v>
      </c>
      <c r="U374" s="44">
        <v>36353</v>
      </c>
      <c r="V374" s="45">
        <v>372066</v>
      </c>
      <c r="W374" s="45">
        <v>21572</v>
      </c>
    </row>
    <row r="375" spans="1:23" x14ac:dyDescent="0.2">
      <c r="A375" s="41">
        <v>2010</v>
      </c>
      <c r="B375" s="42">
        <v>2726</v>
      </c>
      <c r="C375" s="43" t="s">
        <v>1946</v>
      </c>
      <c r="D375" s="41" t="s">
        <v>23</v>
      </c>
      <c r="E375" s="43" t="s">
        <v>24</v>
      </c>
      <c r="F375" s="41" t="s">
        <v>25</v>
      </c>
      <c r="G375" s="43" t="s">
        <v>175</v>
      </c>
      <c r="H375" s="43" t="s">
        <v>27</v>
      </c>
      <c r="I375" s="44">
        <v>974</v>
      </c>
      <c r="J375" s="45">
        <v>9213</v>
      </c>
      <c r="K375" s="45">
        <v>773</v>
      </c>
      <c r="L375" s="46">
        <v>834</v>
      </c>
      <c r="M375" s="47">
        <v>8465</v>
      </c>
      <c r="N375" s="47">
        <v>221</v>
      </c>
      <c r="O375" s="48">
        <v>1651</v>
      </c>
      <c r="P375" s="49">
        <v>18003</v>
      </c>
      <c r="Q375" s="49">
        <v>13</v>
      </c>
      <c r="R375" s="50" t="s">
        <v>37</v>
      </c>
      <c r="S375" s="51" t="s">
        <v>37</v>
      </c>
      <c r="T375" s="51" t="s">
        <v>37</v>
      </c>
      <c r="U375" s="44">
        <v>3459</v>
      </c>
      <c r="V375" s="45">
        <v>35681</v>
      </c>
      <c r="W375" s="45">
        <v>1007</v>
      </c>
    </row>
    <row r="376" spans="1:23" x14ac:dyDescent="0.2">
      <c r="A376" s="41">
        <v>2010</v>
      </c>
      <c r="B376" s="42">
        <v>2759</v>
      </c>
      <c r="C376" s="43" t="s">
        <v>1947</v>
      </c>
      <c r="D376" s="41" t="s">
        <v>23</v>
      </c>
      <c r="E376" s="43" t="s">
        <v>24</v>
      </c>
      <c r="F376" s="41" t="s">
        <v>25</v>
      </c>
      <c r="G376" s="43" t="s">
        <v>35</v>
      </c>
      <c r="H376" s="43" t="s">
        <v>27</v>
      </c>
      <c r="I376" s="44">
        <v>541</v>
      </c>
      <c r="J376" s="45">
        <v>6071</v>
      </c>
      <c r="K376" s="45">
        <v>655</v>
      </c>
      <c r="L376" s="46">
        <v>84</v>
      </c>
      <c r="M376" s="47">
        <v>902</v>
      </c>
      <c r="N376" s="47">
        <v>151</v>
      </c>
      <c r="O376" s="48">
        <v>510</v>
      </c>
      <c r="P376" s="49">
        <v>6135</v>
      </c>
      <c r="Q376" s="49">
        <v>12</v>
      </c>
      <c r="R376" s="50">
        <v>0</v>
      </c>
      <c r="S376" s="51">
        <v>0</v>
      </c>
      <c r="T376" s="51">
        <v>0</v>
      </c>
      <c r="U376" s="44">
        <v>1135</v>
      </c>
      <c r="V376" s="45">
        <v>13108</v>
      </c>
      <c r="W376" s="45">
        <v>818</v>
      </c>
    </row>
    <row r="377" spans="1:23" x14ac:dyDescent="0.2">
      <c r="A377" s="41">
        <v>2010</v>
      </c>
      <c r="B377" s="42">
        <v>2773</v>
      </c>
      <c r="C377" s="43" t="s">
        <v>1948</v>
      </c>
      <c r="D377" s="41" t="s">
        <v>23</v>
      </c>
      <c r="E377" s="43" t="s">
        <v>24</v>
      </c>
      <c r="F377" s="41" t="s">
        <v>25</v>
      </c>
      <c r="G377" s="43" t="s">
        <v>65</v>
      </c>
      <c r="H377" s="43" t="s">
        <v>27</v>
      </c>
      <c r="I377" s="44">
        <v>5931</v>
      </c>
      <c r="J377" s="45">
        <v>55390</v>
      </c>
      <c r="K377" s="45">
        <v>3809</v>
      </c>
      <c r="L377" s="46">
        <v>5280</v>
      </c>
      <c r="M377" s="47">
        <v>53372</v>
      </c>
      <c r="N377" s="47">
        <v>686</v>
      </c>
      <c r="O377" s="48">
        <v>2270</v>
      </c>
      <c r="P377" s="49">
        <v>31734</v>
      </c>
      <c r="Q377" s="49">
        <v>5</v>
      </c>
      <c r="R377" s="50" t="s">
        <v>37</v>
      </c>
      <c r="S377" s="51" t="s">
        <v>37</v>
      </c>
      <c r="T377" s="51" t="s">
        <v>37</v>
      </c>
      <c r="U377" s="44">
        <v>13481</v>
      </c>
      <c r="V377" s="45">
        <v>140496</v>
      </c>
      <c r="W377" s="45">
        <v>4500</v>
      </c>
    </row>
    <row r="378" spans="1:23" x14ac:dyDescent="0.2">
      <c r="A378" s="41">
        <v>2010</v>
      </c>
      <c r="B378" s="42">
        <v>2774</v>
      </c>
      <c r="C378" s="43" t="s">
        <v>224</v>
      </c>
      <c r="D378" s="41" t="s">
        <v>23</v>
      </c>
      <c r="E378" s="43" t="s">
        <v>24</v>
      </c>
      <c r="F378" s="41" t="s">
        <v>25</v>
      </c>
      <c r="G378" s="43" t="s">
        <v>76</v>
      </c>
      <c r="H378" s="43" t="s">
        <v>31</v>
      </c>
      <c r="I378" s="44">
        <v>3732.7</v>
      </c>
      <c r="J378" s="45">
        <v>24767</v>
      </c>
      <c r="K378" s="45">
        <v>1987</v>
      </c>
      <c r="L378" s="46">
        <v>7710</v>
      </c>
      <c r="M378" s="47">
        <v>67084</v>
      </c>
      <c r="N378" s="47">
        <v>1580</v>
      </c>
      <c r="O378" s="48">
        <v>8368.4</v>
      </c>
      <c r="P378" s="49">
        <v>99609</v>
      </c>
      <c r="Q378" s="49">
        <v>2244</v>
      </c>
      <c r="R378" s="50">
        <v>0</v>
      </c>
      <c r="S378" s="51">
        <v>0</v>
      </c>
      <c r="T378" s="51">
        <v>0</v>
      </c>
      <c r="U378" s="44">
        <v>19811.099999999999</v>
      </c>
      <c r="V378" s="45">
        <v>191460</v>
      </c>
      <c r="W378" s="45">
        <v>5811</v>
      </c>
    </row>
    <row r="379" spans="1:23" x14ac:dyDescent="0.2">
      <c r="A379" s="41">
        <v>2010</v>
      </c>
      <c r="B379" s="42">
        <v>2776</v>
      </c>
      <c r="C379" s="43" t="s">
        <v>1949</v>
      </c>
      <c r="D379" s="41" t="s">
        <v>23</v>
      </c>
      <c r="E379" s="43" t="s">
        <v>24</v>
      </c>
      <c r="F379" s="41" t="s">
        <v>25</v>
      </c>
      <c r="G379" s="43" t="s">
        <v>124</v>
      </c>
      <c r="H379" s="43" t="s">
        <v>27</v>
      </c>
      <c r="I379" s="44">
        <v>1507.6</v>
      </c>
      <c r="J379" s="45">
        <v>12964</v>
      </c>
      <c r="K379" s="45">
        <v>1126</v>
      </c>
      <c r="L379" s="46">
        <v>2246.4</v>
      </c>
      <c r="M379" s="47">
        <v>19788</v>
      </c>
      <c r="N379" s="47">
        <v>384</v>
      </c>
      <c r="O379" s="48">
        <v>2781</v>
      </c>
      <c r="P379" s="49">
        <v>42505</v>
      </c>
      <c r="Q379" s="49">
        <v>1</v>
      </c>
      <c r="R379" s="50" t="s">
        <v>37</v>
      </c>
      <c r="S379" s="51" t="s">
        <v>37</v>
      </c>
      <c r="T379" s="51" t="s">
        <v>37</v>
      </c>
      <c r="U379" s="44">
        <v>6535</v>
      </c>
      <c r="V379" s="45">
        <v>75257</v>
      </c>
      <c r="W379" s="45">
        <v>1511</v>
      </c>
    </row>
    <row r="380" spans="1:23" x14ac:dyDescent="0.2">
      <c r="A380" s="41">
        <v>2010</v>
      </c>
      <c r="B380" s="42">
        <v>2800</v>
      </c>
      <c r="C380" s="43" t="s">
        <v>1950</v>
      </c>
      <c r="D380" s="41" t="s">
        <v>23</v>
      </c>
      <c r="E380" s="43" t="s">
        <v>24</v>
      </c>
      <c r="F380" s="41" t="s">
        <v>25</v>
      </c>
      <c r="G380" s="43" t="s">
        <v>92</v>
      </c>
      <c r="H380" s="43" t="s">
        <v>27</v>
      </c>
      <c r="I380" s="44">
        <v>2219.1</v>
      </c>
      <c r="J380" s="45">
        <v>20837</v>
      </c>
      <c r="K380" s="45">
        <v>1542</v>
      </c>
      <c r="L380" s="46">
        <v>2467.6999999999998</v>
      </c>
      <c r="M380" s="47">
        <v>25614</v>
      </c>
      <c r="N380" s="47">
        <v>441</v>
      </c>
      <c r="O380" s="48">
        <v>435.8</v>
      </c>
      <c r="P380" s="49">
        <v>4877</v>
      </c>
      <c r="Q380" s="49">
        <v>11</v>
      </c>
      <c r="R380" s="50" t="s">
        <v>37</v>
      </c>
      <c r="S380" s="51" t="s">
        <v>37</v>
      </c>
      <c r="T380" s="51" t="s">
        <v>37</v>
      </c>
      <c r="U380" s="44">
        <v>5122.6000000000004</v>
      </c>
      <c r="V380" s="45">
        <v>51328</v>
      </c>
      <c r="W380" s="45">
        <v>1994</v>
      </c>
    </row>
    <row r="381" spans="1:23" x14ac:dyDescent="0.2">
      <c r="A381" s="41">
        <v>2010</v>
      </c>
      <c r="B381" s="42">
        <v>2809</v>
      </c>
      <c r="C381" s="43" t="s">
        <v>1951</v>
      </c>
      <c r="D381" s="41" t="s">
        <v>23</v>
      </c>
      <c r="E381" s="43" t="s">
        <v>24</v>
      </c>
      <c r="F381" s="41" t="s">
        <v>25</v>
      </c>
      <c r="G381" s="43" t="s">
        <v>87</v>
      </c>
      <c r="H381" s="43" t="s">
        <v>27</v>
      </c>
      <c r="I381" s="44">
        <v>198</v>
      </c>
      <c r="J381" s="45">
        <v>1925</v>
      </c>
      <c r="K381" s="45">
        <v>168</v>
      </c>
      <c r="L381" s="46">
        <v>20</v>
      </c>
      <c r="M381" s="47">
        <v>197</v>
      </c>
      <c r="N381" s="47">
        <v>12</v>
      </c>
      <c r="O381" s="48" t="s">
        <v>37</v>
      </c>
      <c r="P381" s="49" t="s">
        <v>37</v>
      </c>
      <c r="Q381" s="49" t="s">
        <v>37</v>
      </c>
      <c r="R381" s="50" t="s">
        <v>37</v>
      </c>
      <c r="S381" s="51" t="s">
        <v>37</v>
      </c>
      <c r="T381" s="51" t="s">
        <v>37</v>
      </c>
      <c r="U381" s="44">
        <v>218</v>
      </c>
      <c r="V381" s="45">
        <v>2122</v>
      </c>
      <c r="W381" s="45">
        <v>180</v>
      </c>
    </row>
    <row r="382" spans="1:23" x14ac:dyDescent="0.2">
      <c r="A382" s="41">
        <v>2010</v>
      </c>
      <c r="B382" s="42">
        <v>2810</v>
      </c>
      <c r="C382" s="43" t="s">
        <v>1952</v>
      </c>
      <c r="D382" s="41" t="s">
        <v>23</v>
      </c>
      <c r="E382" s="43" t="s">
        <v>24</v>
      </c>
      <c r="F382" s="41" t="s">
        <v>25</v>
      </c>
      <c r="G382" s="43" t="s">
        <v>46</v>
      </c>
      <c r="H382" s="43" t="s">
        <v>27</v>
      </c>
      <c r="I382" s="44">
        <v>1164</v>
      </c>
      <c r="J382" s="45">
        <v>10032</v>
      </c>
      <c r="K382" s="45">
        <v>1328</v>
      </c>
      <c r="L382" s="46">
        <v>580</v>
      </c>
      <c r="M382" s="47">
        <v>5563</v>
      </c>
      <c r="N382" s="47">
        <v>249</v>
      </c>
      <c r="O382" s="48">
        <v>453</v>
      </c>
      <c r="P382" s="49">
        <v>8496</v>
      </c>
      <c r="Q382" s="49">
        <v>23</v>
      </c>
      <c r="R382" s="50">
        <v>0</v>
      </c>
      <c r="S382" s="51">
        <v>0</v>
      </c>
      <c r="T382" s="51">
        <v>0</v>
      </c>
      <c r="U382" s="44">
        <v>2197</v>
      </c>
      <c r="V382" s="45">
        <v>24091</v>
      </c>
      <c r="W382" s="45">
        <v>1600</v>
      </c>
    </row>
    <row r="383" spans="1:23" x14ac:dyDescent="0.2">
      <c r="A383" s="41">
        <v>2010</v>
      </c>
      <c r="B383" s="42">
        <v>2812</v>
      </c>
      <c r="C383" s="43" t="s">
        <v>1953</v>
      </c>
      <c r="D383" s="41" t="s">
        <v>23</v>
      </c>
      <c r="E383" s="43" t="s">
        <v>24</v>
      </c>
      <c r="F383" s="41" t="s">
        <v>25</v>
      </c>
      <c r="G383" s="43" t="s">
        <v>65</v>
      </c>
      <c r="H383" s="43" t="s">
        <v>27</v>
      </c>
      <c r="I383" s="44">
        <v>4349</v>
      </c>
      <c r="J383" s="45">
        <v>45822</v>
      </c>
      <c r="K383" s="45">
        <v>3906</v>
      </c>
      <c r="L383" s="46">
        <v>7970</v>
      </c>
      <c r="M383" s="47">
        <v>82744</v>
      </c>
      <c r="N383" s="47">
        <v>1116</v>
      </c>
      <c r="O383" s="48">
        <v>13649</v>
      </c>
      <c r="P383" s="49">
        <v>223660</v>
      </c>
      <c r="Q383" s="49">
        <v>19</v>
      </c>
      <c r="R383" s="50" t="s">
        <v>37</v>
      </c>
      <c r="S383" s="51" t="s">
        <v>37</v>
      </c>
      <c r="T383" s="51" t="s">
        <v>37</v>
      </c>
      <c r="U383" s="44">
        <v>25968</v>
      </c>
      <c r="V383" s="45">
        <v>352226</v>
      </c>
      <c r="W383" s="45">
        <v>5041</v>
      </c>
    </row>
    <row r="384" spans="1:23" x14ac:dyDescent="0.2">
      <c r="A384" s="41">
        <v>2010</v>
      </c>
      <c r="B384" s="42">
        <v>2821</v>
      </c>
      <c r="C384" s="43" t="s">
        <v>1954</v>
      </c>
      <c r="D384" s="41" t="s">
        <v>23</v>
      </c>
      <c r="E384" s="43" t="s">
        <v>24</v>
      </c>
      <c r="F384" s="41" t="s">
        <v>25</v>
      </c>
      <c r="G384" s="43" t="s">
        <v>192</v>
      </c>
      <c r="H384" s="43" t="s">
        <v>27</v>
      </c>
      <c r="I384" s="44">
        <v>623</v>
      </c>
      <c r="J384" s="45">
        <v>6356</v>
      </c>
      <c r="K384" s="45">
        <v>648</v>
      </c>
      <c r="L384" s="46">
        <v>462</v>
      </c>
      <c r="M384" s="47">
        <v>4608</v>
      </c>
      <c r="N384" s="47">
        <v>71</v>
      </c>
      <c r="O384" s="48">
        <v>5</v>
      </c>
      <c r="P384" s="49">
        <v>47</v>
      </c>
      <c r="Q384" s="49">
        <v>2</v>
      </c>
      <c r="R384" s="50" t="s">
        <v>37</v>
      </c>
      <c r="S384" s="51" t="s">
        <v>37</v>
      </c>
      <c r="T384" s="51" t="s">
        <v>37</v>
      </c>
      <c r="U384" s="44">
        <v>1090</v>
      </c>
      <c r="V384" s="45">
        <v>11011</v>
      </c>
      <c r="W384" s="45">
        <v>721</v>
      </c>
    </row>
    <row r="385" spans="1:23" x14ac:dyDescent="0.2">
      <c r="A385" s="41">
        <v>2010</v>
      </c>
      <c r="B385" s="42">
        <v>2830</v>
      </c>
      <c r="C385" s="43" t="s">
        <v>226</v>
      </c>
      <c r="D385" s="41" t="s">
        <v>39</v>
      </c>
      <c r="E385" s="43" t="s">
        <v>40</v>
      </c>
      <c r="F385" s="41" t="s">
        <v>25</v>
      </c>
      <c r="G385" s="43" t="s">
        <v>57</v>
      </c>
      <c r="H385" s="43" t="s">
        <v>41</v>
      </c>
      <c r="I385" s="44" t="s">
        <v>37</v>
      </c>
      <c r="J385" s="45" t="s">
        <v>37</v>
      </c>
      <c r="K385" s="45" t="s">
        <v>37</v>
      </c>
      <c r="L385" s="46">
        <v>58219</v>
      </c>
      <c r="M385" s="47">
        <v>1085540</v>
      </c>
      <c r="N385" s="47">
        <v>1</v>
      </c>
      <c r="O385" s="48" t="s">
        <v>37</v>
      </c>
      <c r="P385" s="49" t="s">
        <v>37</v>
      </c>
      <c r="Q385" s="49" t="s">
        <v>37</v>
      </c>
      <c r="R385" s="50" t="s">
        <v>37</v>
      </c>
      <c r="S385" s="51" t="s">
        <v>37</v>
      </c>
      <c r="T385" s="51" t="s">
        <v>37</v>
      </c>
      <c r="U385" s="44">
        <v>58219</v>
      </c>
      <c r="V385" s="45">
        <v>1085540</v>
      </c>
      <c r="W385" s="45">
        <v>1</v>
      </c>
    </row>
    <row r="386" spans="1:23" x14ac:dyDescent="0.2">
      <c r="A386" s="41">
        <v>2010</v>
      </c>
      <c r="B386" s="42">
        <v>2830</v>
      </c>
      <c r="C386" s="43" t="s">
        <v>226</v>
      </c>
      <c r="D386" s="41" t="s">
        <v>39</v>
      </c>
      <c r="E386" s="43" t="s">
        <v>40</v>
      </c>
      <c r="F386" s="41" t="s">
        <v>25</v>
      </c>
      <c r="G386" s="43" t="s">
        <v>134</v>
      </c>
      <c r="H386" s="43" t="s">
        <v>41</v>
      </c>
      <c r="I386" s="44" t="s">
        <v>37</v>
      </c>
      <c r="J386" s="45" t="s">
        <v>37</v>
      </c>
      <c r="K386" s="45" t="s">
        <v>37</v>
      </c>
      <c r="L386" s="46">
        <v>159</v>
      </c>
      <c r="M386" s="47">
        <v>4316</v>
      </c>
      <c r="N386" s="47">
        <v>1</v>
      </c>
      <c r="O386" s="48" t="s">
        <v>37</v>
      </c>
      <c r="P386" s="49" t="s">
        <v>37</v>
      </c>
      <c r="Q386" s="49" t="s">
        <v>37</v>
      </c>
      <c r="R386" s="50" t="s">
        <v>37</v>
      </c>
      <c r="S386" s="51" t="s">
        <v>37</v>
      </c>
      <c r="T386" s="51" t="s">
        <v>37</v>
      </c>
      <c r="U386" s="44">
        <v>159</v>
      </c>
      <c r="V386" s="45">
        <v>4316</v>
      </c>
      <c r="W386" s="45">
        <v>1</v>
      </c>
    </row>
    <row r="387" spans="1:23" x14ac:dyDescent="0.2">
      <c r="A387" s="41">
        <v>2010</v>
      </c>
      <c r="B387" s="42">
        <v>2830</v>
      </c>
      <c r="C387" s="43" t="s">
        <v>226</v>
      </c>
      <c r="D387" s="41" t="s">
        <v>91</v>
      </c>
      <c r="E387" s="43" t="s">
        <v>24</v>
      </c>
      <c r="F387" s="41" t="s">
        <v>25</v>
      </c>
      <c r="G387" s="43" t="s">
        <v>92</v>
      </c>
      <c r="H387" s="43" t="s">
        <v>41</v>
      </c>
      <c r="I387" s="44" t="s">
        <v>37</v>
      </c>
      <c r="J387" s="45" t="s">
        <v>37</v>
      </c>
      <c r="K387" s="45" t="s">
        <v>37</v>
      </c>
      <c r="L387" s="46" t="s">
        <v>37</v>
      </c>
      <c r="M387" s="47" t="s">
        <v>37</v>
      </c>
      <c r="N387" s="47" t="s">
        <v>37</v>
      </c>
      <c r="O387" s="48">
        <v>57393</v>
      </c>
      <c r="P387" s="49">
        <v>1238810</v>
      </c>
      <c r="Q387" s="49">
        <v>14</v>
      </c>
      <c r="R387" s="50" t="s">
        <v>37</v>
      </c>
      <c r="S387" s="51" t="s">
        <v>37</v>
      </c>
      <c r="T387" s="51" t="s">
        <v>37</v>
      </c>
      <c r="U387" s="44">
        <v>57393</v>
      </c>
      <c r="V387" s="45">
        <v>1238810</v>
      </c>
      <c r="W387" s="45">
        <v>14</v>
      </c>
    </row>
    <row r="388" spans="1:23" x14ac:dyDescent="0.2">
      <c r="A388" s="41">
        <v>2010</v>
      </c>
      <c r="B388" s="42">
        <v>2843</v>
      </c>
      <c r="C388" s="43" t="s">
        <v>1955</v>
      </c>
      <c r="D388" s="41" t="s">
        <v>23</v>
      </c>
      <c r="E388" s="43" t="s">
        <v>24</v>
      </c>
      <c r="F388" s="41" t="s">
        <v>25</v>
      </c>
      <c r="G388" s="43" t="s">
        <v>57</v>
      </c>
      <c r="H388" s="43" t="s">
        <v>1749</v>
      </c>
      <c r="I388" s="44" t="s">
        <v>37</v>
      </c>
      <c r="J388" s="45" t="s">
        <v>37</v>
      </c>
      <c r="K388" s="45" t="s">
        <v>37</v>
      </c>
      <c r="L388" s="46" t="s">
        <v>37</v>
      </c>
      <c r="M388" s="47" t="s">
        <v>37</v>
      </c>
      <c r="N388" s="47" t="s">
        <v>37</v>
      </c>
      <c r="O388" s="48">
        <v>9995</v>
      </c>
      <c r="P388" s="49">
        <v>299946</v>
      </c>
      <c r="Q388" s="49">
        <v>2</v>
      </c>
      <c r="R388" s="50" t="s">
        <v>37</v>
      </c>
      <c r="S388" s="51" t="s">
        <v>37</v>
      </c>
      <c r="T388" s="51" t="s">
        <v>37</v>
      </c>
      <c r="U388" s="44">
        <v>9995</v>
      </c>
      <c r="V388" s="45">
        <v>299946</v>
      </c>
      <c r="W388" s="45">
        <v>2</v>
      </c>
    </row>
    <row r="389" spans="1:23" x14ac:dyDescent="0.2">
      <c r="A389" s="41">
        <v>2010</v>
      </c>
      <c r="B389" s="42">
        <v>2849</v>
      </c>
      <c r="C389" s="43" t="s">
        <v>1956</v>
      </c>
      <c r="D389" s="41" t="s">
        <v>23</v>
      </c>
      <c r="E389" s="43" t="s">
        <v>24</v>
      </c>
      <c r="F389" s="41" t="s">
        <v>25</v>
      </c>
      <c r="G389" s="43" t="s">
        <v>26</v>
      </c>
      <c r="H389" s="43" t="s">
        <v>31</v>
      </c>
      <c r="I389" s="44">
        <v>49681</v>
      </c>
      <c r="J389" s="45">
        <v>497568</v>
      </c>
      <c r="K389" s="45">
        <v>29124</v>
      </c>
      <c r="L389" s="46">
        <v>24128</v>
      </c>
      <c r="M389" s="47">
        <v>208069</v>
      </c>
      <c r="N389" s="47">
        <v>5834</v>
      </c>
      <c r="O389" s="48">
        <v>17986</v>
      </c>
      <c r="P389" s="49">
        <v>260036</v>
      </c>
      <c r="Q389" s="49">
        <v>13</v>
      </c>
      <c r="R389" s="50">
        <v>0</v>
      </c>
      <c r="S389" s="51">
        <v>0</v>
      </c>
      <c r="T389" s="51">
        <v>0</v>
      </c>
      <c r="U389" s="44">
        <v>91795</v>
      </c>
      <c r="V389" s="45">
        <v>965673</v>
      </c>
      <c r="W389" s="45">
        <v>34971</v>
      </c>
    </row>
    <row r="390" spans="1:23" x14ac:dyDescent="0.2">
      <c r="A390" s="41">
        <v>2010</v>
      </c>
      <c r="B390" s="42">
        <v>2851</v>
      </c>
      <c r="C390" s="43" t="s">
        <v>1957</v>
      </c>
      <c r="D390" s="41" t="s">
        <v>23</v>
      </c>
      <c r="E390" s="43" t="s">
        <v>24</v>
      </c>
      <c r="F390" s="41" t="s">
        <v>25</v>
      </c>
      <c r="G390" s="43" t="s">
        <v>175</v>
      </c>
      <c r="H390" s="43" t="s">
        <v>27</v>
      </c>
      <c r="I390" s="44">
        <v>2167</v>
      </c>
      <c r="J390" s="45">
        <v>20053</v>
      </c>
      <c r="K390" s="45">
        <v>1936</v>
      </c>
      <c r="L390" s="46">
        <v>480</v>
      </c>
      <c r="M390" s="47">
        <v>4381</v>
      </c>
      <c r="N390" s="47">
        <v>297</v>
      </c>
      <c r="O390" s="48">
        <v>1100</v>
      </c>
      <c r="P390" s="49">
        <v>13083</v>
      </c>
      <c r="Q390" s="49">
        <v>76</v>
      </c>
      <c r="R390" s="50" t="s">
        <v>37</v>
      </c>
      <c r="S390" s="51" t="s">
        <v>37</v>
      </c>
      <c r="T390" s="51" t="s">
        <v>37</v>
      </c>
      <c r="U390" s="44">
        <v>3747</v>
      </c>
      <c r="V390" s="45">
        <v>37517</v>
      </c>
      <c r="W390" s="45">
        <v>2309</v>
      </c>
    </row>
    <row r="391" spans="1:23" x14ac:dyDescent="0.2">
      <c r="A391" s="41">
        <v>2010</v>
      </c>
      <c r="B391" s="42">
        <v>2859</v>
      </c>
      <c r="C391" s="43" t="s">
        <v>1958</v>
      </c>
      <c r="D391" s="41" t="s">
        <v>23</v>
      </c>
      <c r="E391" s="43" t="s">
        <v>24</v>
      </c>
      <c r="F391" s="41" t="s">
        <v>25</v>
      </c>
      <c r="G391" s="43" t="s">
        <v>241</v>
      </c>
      <c r="H391" s="43" t="s">
        <v>27</v>
      </c>
      <c r="I391" s="44">
        <v>381</v>
      </c>
      <c r="J391" s="45">
        <v>4651</v>
      </c>
      <c r="K391" s="45">
        <v>335</v>
      </c>
      <c r="L391" s="46">
        <v>236</v>
      </c>
      <c r="M391" s="47">
        <v>3224</v>
      </c>
      <c r="N391" s="47">
        <v>50</v>
      </c>
      <c r="O391" s="48" t="s">
        <v>37</v>
      </c>
      <c r="P391" s="49" t="s">
        <v>37</v>
      </c>
      <c r="Q391" s="49" t="s">
        <v>37</v>
      </c>
      <c r="R391" s="50" t="s">
        <v>37</v>
      </c>
      <c r="S391" s="51" t="s">
        <v>37</v>
      </c>
      <c r="T391" s="51" t="s">
        <v>37</v>
      </c>
      <c r="U391" s="44">
        <v>617</v>
      </c>
      <c r="V391" s="45">
        <v>7875</v>
      </c>
      <c r="W391" s="45">
        <v>385</v>
      </c>
    </row>
    <row r="392" spans="1:23" x14ac:dyDescent="0.2">
      <c r="A392" s="41">
        <v>2010</v>
      </c>
      <c r="B392" s="42">
        <v>2871</v>
      </c>
      <c r="C392" s="43" t="s">
        <v>1959</v>
      </c>
      <c r="D392" s="41" t="s">
        <v>23</v>
      </c>
      <c r="E392" s="43" t="s">
        <v>24</v>
      </c>
      <c r="F392" s="41" t="s">
        <v>25</v>
      </c>
      <c r="G392" s="43" t="s">
        <v>57</v>
      </c>
      <c r="H392" s="43" t="s">
        <v>1749</v>
      </c>
      <c r="I392" s="44" t="s">
        <v>37</v>
      </c>
      <c r="J392" s="45" t="s">
        <v>37</v>
      </c>
      <c r="K392" s="45" t="s">
        <v>37</v>
      </c>
      <c r="L392" s="46">
        <v>309</v>
      </c>
      <c r="M392" s="47">
        <v>3537</v>
      </c>
      <c r="N392" s="47">
        <v>1</v>
      </c>
      <c r="O392" s="48" t="s">
        <v>37</v>
      </c>
      <c r="P392" s="49" t="s">
        <v>37</v>
      </c>
      <c r="Q392" s="49" t="s">
        <v>37</v>
      </c>
      <c r="R392" s="50" t="s">
        <v>37</v>
      </c>
      <c r="S392" s="51" t="s">
        <v>37</v>
      </c>
      <c r="T392" s="51" t="s">
        <v>37</v>
      </c>
      <c r="U392" s="44">
        <v>309</v>
      </c>
      <c r="V392" s="45">
        <v>3537</v>
      </c>
      <c r="W392" s="45">
        <v>1</v>
      </c>
    </row>
    <row r="393" spans="1:23" x14ac:dyDescent="0.2">
      <c r="A393" s="41">
        <v>2010</v>
      </c>
      <c r="B393" s="42">
        <v>2888</v>
      </c>
      <c r="C393" s="43" t="s">
        <v>1960</v>
      </c>
      <c r="D393" s="41" t="s">
        <v>23</v>
      </c>
      <c r="E393" s="43" t="s">
        <v>24</v>
      </c>
      <c r="F393" s="41" t="s">
        <v>25</v>
      </c>
      <c r="G393" s="43" t="s">
        <v>241</v>
      </c>
      <c r="H393" s="43" t="s">
        <v>27</v>
      </c>
      <c r="I393" s="44">
        <v>701</v>
      </c>
      <c r="J393" s="45">
        <v>5822</v>
      </c>
      <c r="K393" s="45">
        <v>487</v>
      </c>
      <c r="L393" s="46">
        <v>771</v>
      </c>
      <c r="M393" s="47">
        <v>8123</v>
      </c>
      <c r="N393" s="47">
        <v>132</v>
      </c>
      <c r="O393" s="48">
        <v>1504</v>
      </c>
      <c r="P393" s="49">
        <v>15851</v>
      </c>
      <c r="Q393" s="49">
        <v>1</v>
      </c>
      <c r="R393" s="50" t="s">
        <v>37</v>
      </c>
      <c r="S393" s="51" t="s">
        <v>37</v>
      </c>
      <c r="T393" s="51" t="s">
        <v>37</v>
      </c>
      <c r="U393" s="44">
        <v>2976</v>
      </c>
      <c r="V393" s="45">
        <v>29796</v>
      </c>
      <c r="W393" s="45">
        <v>620</v>
      </c>
    </row>
    <row r="394" spans="1:23" x14ac:dyDescent="0.2">
      <c r="A394" s="41">
        <v>2010</v>
      </c>
      <c r="B394" s="42">
        <v>2890</v>
      </c>
      <c r="C394" s="43" t="s">
        <v>1961</v>
      </c>
      <c r="D394" s="41" t="s">
        <v>23</v>
      </c>
      <c r="E394" s="43" t="s">
        <v>24</v>
      </c>
      <c r="F394" s="41" t="s">
        <v>25</v>
      </c>
      <c r="G394" s="43" t="s">
        <v>48</v>
      </c>
      <c r="H394" s="43" t="s">
        <v>27</v>
      </c>
      <c r="I394" s="44">
        <v>12300</v>
      </c>
      <c r="J394" s="45">
        <v>116503</v>
      </c>
      <c r="K394" s="45">
        <v>9299</v>
      </c>
      <c r="L394" s="46">
        <v>8703</v>
      </c>
      <c r="M394" s="47">
        <v>77676</v>
      </c>
      <c r="N394" s="47">
        <v>1429</v>
      </c>
      <c r="O394" s="48" t="s">
        <v>37</v>
      </c>
      <c r="P394" s="49" t="s">
        <v>37</v>
      </c>
      <c r="Q394" s="49" t="s">
        <v>37</v>
      </c>
      <c r="R394" s="50" t="s">
        <v>37</v>
      </c>
      <c r="S394" s="51" t="s">
        <v>37</v>
      </c>
      <c r="T394" s="51" t="s">
        <v>37</v>
      </c>
      <c r="U394" s="44">
        <v>21003</v>
      </c>
      <c r="V394" s="45">
        <v>194179</v>
      </c>
      <c r="W394" s="45">
        <v>10728</v>
      </c>
    </row>
    <row r="395" spans="1:23" x14ac:dyDescent="0.2">
      <c r="A395" s="41">
        <v>2010</v>
      </c>
      <c r="B395" s="42">
        <v>2900</v>
      </c>
      <c r="C395" s="43" t="s">
        <v>1962</v>
      </c>
      <c r="D395" s="41" t="s">
        <v>23</v>
      </c>
      <c r="E395" s="43" t="s">
        <v>24</v>
      </c>
      <c r="F395" s="41" t="s">
        <v>25</v>
      </c>
      <c r="G395" s="43" t="s">
        <v>175</v>
      </c>
      <c r="H395" s="43" t="s">
        <v>27</v>
      </c>
      <c r="I395" s="44">
        <v>3361</v>
      </c>
      <c r="J395" s="45">
        <v>31690</v>
      </c>
      <c r="K395" s="45">
        <v>2867</v>
      </c>
      <c r="L395" s="46">
        <v>4449</v>
      </c>
      <c r="M395" s="47">
        <v>49633</v>
      </c>
      <c r="N395" s="47">
        <v>467</v>
      </c>
      <c r="O395" s="48" t="s">
        <v>37</v>
      </c>
      <c r="P395" s="49" t="s">
        <v>37</v>
      </c>
      <c r="Q395" s="49" t="s">
        <v>37</v>
      </c>
      <c r="R395" s="50" t="s">
        <v>37</v>
      </c>
      <c r="S395" s="51" t="s">
        <v>37</v>
      </c>
      <c r="T395" s="51" t="s">
        <v>37</v>
      </c>
      <c r="U395" s="44">
        <v>7810</v>
      </c>
      <c r="V395" s="45">
        <v>81323</v>
      </c>
      <c r="W395" s="45">
        <v>3334</v>
      </c>
    </row>
    <row r="396" spans="1:23" x14ac:dyDescent="0.2">
      <c r="A396" s="41">
        <v>2010</v>
      </c>
      <c r="B396" s="42">
        <v>2903</v>
      </c>
      <c r="C396" s="43" t="s">
        <v>228</v>
      </c>
      <c r="D396" s="41" t="s">
        <v>23</v>
      </c>
      <c r="E396" s="43" t="s">
        <v>24</v>
      </c>
      <c r="F396" s="41" t="s">
        <v>25</v>
      </c>
      <c r="G396" s="43" t="s">
        <v>65</v>
      </c>
      <c r="H396" s="43" t="s">
        <v>31</v>
      </c>
      <c r="I396" s="44">
        <v>30514</v>
      </c>
      <c r="J396" s="45">
        <v>311751</v>
      </c>
      <c r="K396" s="45">
        <v>19273</v>
      </c>
      <c r="L396" s="46">
        <v>614</v>
      </c>
      <c r="M396" s="47">
        <v>5463</v>
      </c>
      <c r="N396" s="47">
        <v>295</v>
      </c>
      <c r="O396" s="48">
        <v>8417</v>
      </c>
      <c r="P396" s="49">
        <v>103557</v>
      </c>
      <c r="Q396" s="49">
        <v>317</v>
      </c>
      <c r="R396" s="50" t="s">
        <v>37</v>
      </c>
      <c r="S396" s="51" t="s">
        <v>37</v>
      </c>
      <c r="T396" s="51" t="s">
        <v>37</v>
      </c>
      <c r="U396" s="44">
        <v>39545</v>
      </c>
      <c r="V396" s="45">
        <v>420771</v>
      </c>
      <c r="W396" s="45">
        <v>19885</v>
      </c>
    </row>
    <row r="397" spans="1:23" x14ac:dyDescent="0.2">
      <c r="A397" s="41">
        <v>2010</v>
      </c>
      <c r="B397" s="42">
        <v>2910</v>
      </c>
      <c r="C397" s="43" t="s">
        <v>1963</v>
      </c>
      <c r="D397" s="41" t="s">
        <v>23</v>
      </c>
      <c r="E397" s="43" t="s">
        <v>24</v>
      </c>
      <c r="F397" s="41" t="s">
        <v>25</v>
      </c>
      <c r="G397" s="43" t="s">
        <v>65</v>
      </c>
      <c r="H397" s="43" t="s">
        <v>27</v>
      </c>
      <c r="I397" s="44">
        <v>2875.7</v>
      </c>
      <c r="J397" s="45">
        <v>28573</v>
      </c>
      <c r="K397" s="45">
        <v>1858</v>
      </c>
      <c r="L397" s="46">
        <v>1027.2</v>
      </c>
      <c r="M397" s="47">
        <v>9249</v>
      </c>
      <c r="N397" s="47">
        <v>325</v>
      </c>
      <c r="O397" s="48">
        <v>7989.6</v>
      </c>
      <c r="P397" s="49">
        <v>106879</v>
      </c>
      <c r="Q397" s="49">
        <v>206</v>
      </c>
      <c r="R397" s="50" t="s">
        <v>37</v>
      </c>
      <c r="S397" s="51" t="s">
        <v>37</v>
      </c>
      <c r="T397" s="51" t="s">
        <v>37</v>
      </c>
      <c r="U397" s="44">
        <v>11892.5</v>
      </c>
      <c r="V397" s="45">
        <v>144701</v>
      </c>
      <c r="W397" s="45">
        <v>2389</v>
      </c>
    </row>
    <row r="398" spans="1:23" x14ac:dyDescent="0.2">
      <c r="A398" s="41">
        <v>2010</v>
      </c>
      <c r="B398" s="42">
        <v>2911</v>
      </c>
      <c r="C398" s="43" t="s">
        <v>229</v>
      </c>
      <c r="D398" s="41" t="s">
        <v>23</v>
      </c>
      <c r="E398" s="43" t="s">
        <v>24</v>
      </c>
      <c r="F398" s="41" t="s">
        <v>25</v>
      </c>
      <c r="G398" s="43" t="s">
        <v>78</v>
      </c>
      <c r="H398" s="43" t="s">
        <v>31</v>
      </c>
      <c r="I398" s="44">
        <v>31113</v>
      </c>
      <c r="J398" s="45">
        <v>332524</v>
      </c>
      <c r="K398" s="45">
        <v>21033</v>
      </c>
      <c r="L398" s="46">
        <v>9698</v>
      </c>
      <c r="M398" s="47">
        <v>126341</v>
      </c>
      <c r="N398" s="47">
        <v>2401</v>
      </c>
      <c r="O398" s="48">
        <v>13624</v>
      </c>
      <c r="P398" s="49">
        <v>270364</v>
      </c>
      <c r="Q398" s="49">
        <v>30</v>
      </c>
      <c r="R398" s="50" t="s">
        <v>37</v>
      </c>
      <c r="S398" s="51" t="s">
        <v>37</v>
      </c>
      <c r="T398" s="51" t="s">
        <v>37</v>
      </c>
      <c r="U398" s="44">
        <v>54435</v>
      </c>
      <c r="V398" s="45">
        <v>729229</v>
      </c>
      <c r="W398" s="45">
        <v>23464</v>
      </c>
    </row>
    <row r="399" spans="1:23" x14ac:dyDescent="0.2">
      <c r="A399" s="41">
        <v>2010</v>
      </c>
      <c r="B399" s="42">
        <v>2930</v>
      </c>
      <c r="C399" s="43" t="s">
        <v>1964</v>
      </c>
      <c r="D399" s="41" t="s">
        <v>23</v>
      </c>
      <c r="E399" s="43" t="s">
        <v>24</v>
      </c>
      <c r="F399" s="41" t="s">
        <v>25</v>
      </c>
      <c r="G399" s="43" t="s">
        <v>175</v>
      </c>
      <c r="H399" s="43" t="s">
        <v>27</v>
      </c>
      <c r="I399" s="44">
        <v>419</v>
      </c>
      <c r="J399" s="45">
        <v>3298</v>
      </c>
      <c r="K399" s="45">
        <v>817</v>
      </c>
      <c r="L399" s="46">
        <v>276</v>
      </c>
      <c r="M399" s="47">
        <v>2289</v>
      </c>
      <c r="N399" s="47">
        <v>130</v>
      </c>
      <c r="O399" s="48">
        <v>0</v>
      </c>
      <c r="P399" s="49">
        <v>0</v>
      </c>
      <c r="Q399" s="49">
        <v>0</v>
      </c>
      <c r="R399" s="50">
        <v>0</v>
      </c>
      <c r="S399" s="51">
        <v>0</v>
      </c>
      <c r="T399" s="51">
        <v>0</v>
      </c>
      <c r="U399" s="44">
        <v>695</v>
      </c>
      <c r="V399" s="45">
        <v>5587</v>
      </c>
      <c r="W399" s="45">
        <v>947</v>
      </c>
    </row>
    <row r="400" spans="1:23" x14ac:dyDescent="0.2">
      <c r="A400" s="41">
        <v>2010</v>
      </c>
      <c r="B400" s="42">
        <v>2931</v>
      </c>
      <c r="C400" s="43" t="s">
        <v>1965</v>
      </c>
      <c r="D400" s="41" t="s">
        <v>23</v>
      </c>
      <c r="E400" s="43" t="s">
        <v>24</v>
      </c>
      <c r="F400" s="41" t="s">
        <v>25</v>
      </c>
      <c r="G400" s="43" t="s">
        <v>241</v>
      </c>
      <c r="H400" s="43" t="s">
        <v>27</v>
      </c>
      <c r="I400" s="44">
        <v>192</v>
      </c>
      <c r="J400" s="45">
        <v>1663</v>
      </c>
      <c r="K400" s="45">
        <v>173</v>
      </c>
      <c r="L400" s="46">
        <v>93</v>
      </c>
      <c r="M400" s="47">
        <v>989</v>
      </c>
      <c r="N400" s="47">
        <v>68</v>
      </c>
      <c r="O400" s="48">
        <v>2</v>
      </c>
      <c r="P400" s="49">
        <v>37</v>
      </c>
      <c r="Q400" s="49">
        <v>1</v>
      </c>
      <c r="R400" s="50" t="s">
        <v>37</v>
      </c>
      <c r="S400" s="51" t="s">
        <v>37</v>
      </c>
      <c r="T400" s="51" t="s">
        <v>37</v>
      </c>
      <c r="U400" s="44">
        <v>287</v>
      </c>
      <c r="V400" s="45">
        <v>2689</v>
      </c>
      <c r="W400" s="45">
        <v>242</v>
      </c>
    </row>
    <row r="401" spans="1:23" x14ac:dyDescent="0.2">
      <c r="A401" s="41">
        <v>2010</v>
      </c>
      <c r="B401" s="42">
        <v>2955</v>
      </c>
      <c r="C401" s="43" t="s">
        <v>1966</v>
      </c>
      <c r="D401" s="41" t="s">
        <v>23</v>
      </c>
      <c r="E401" s="43" t="s">
        <v>24</v>
      </c>
      <c r="F401" s="41" t="s">
        <v>25</v>
      </c>
      <c r="G401" s="43" t="s">
        <v>168</v>
      </c>
      <c r="H401" s="43" t="s">
        <v>27</v>
      </c>
      <c r="I401" s="44">
        <v>4559.8999999999996</v>
      </c>
      <c r="J401" s="45">
        <v>75941</v>
      </c>
      <c r="K401" s="45">
        <v>6042</v>
      </c>
      <c r="L401" s="46">
        <v>2605.1</v>
      </c>
      <c r="M401" s="47">
        <v>55833</v>
      </c>
      <c r="N401" s="47">
        <v>663</v>
      </c>
      <c r="O401" s="48">
        <v>1477.8</v>
      </c>
      <c r="P401" s="49">
        <v>33214</v>
      </c>
      <c r="Q401" s="49">
        <v>11</v>
      </c>
      <c r="R401" s="50">
        <v>0</v>
      </c>
      <c r="S401" s="51">
        <v>0</v>
      </c>
      <c r="T401" s="51">
        <v>0</v>
      </c>
      <c r="U401" s="44">
        <v>8642.7999999999993</v>
      </c>
      <c r="V401" s="45">
        <v>164988</v>
      </c>
      <c r="W401" s="45">
        <v>6716</v>
      </c>
    </row>
    <row r="402" spans="1:23" x14ac:dyDescent="0.2">
      <c r="A402" s="41">
        <v>2010</v>
      </c>
      <c r="B402" s="42">
        <v>2960</v>
      </c>
      <c r="C402" s="43" t="s">
        <v>230</v>
      </c>
      <c r="D402" s="41" t="s">
        <v>23</v>
      </c>
      <c r="E402" s="43" t="s">
        <v>24</v>
      </c>
      <c r="F402" s="41" t="s">
        <v>25</v>
      </c>
      <c r="G402" s="43" t="s">
        <v>98</v>
      </c>
      <c r="H402" s="43" t="s">
        <v>31</v>
      </c>
      <c r="I402" s="44">
        <v>40778</v>
      </c>
      <c r="J402" s="45">
        <v>430592</v>
      </c>
      <c r="K402" s="45">
        <v>26674</v>
      </c>
      <c r="L402" s="46">
        <v>14605</v>
      </c>
      <c r="M402" s="47">
        <v>123024</v>
      </c>
      <c r="N402" s="47">
        <v>4853</v>
      </c>
      <c r="O402" s="48">
        <v>6668</v>
      </c>
      <c r="P402" s="49">
        <v>86041</v>
      </c>
      <c r="Q402" s="49">
        <v>7</v>
      </c>
      <c r="R402" s="50">
        <v>0</v>
      </c>
      <c r="S402" s="51">
        <v>0</v>
      </c>
      <c r="T402" s="51">
        <v>0</v>
      </c>
      <c r="U402" s="44">
        <v>62051</v>
      </c>
      <c r="V402" s="45">
        <v>639657</v>
      </c>
      <c r="W402" s="45">
        <v>31534</v>
      </c>
    </row>
    <row r="403" spans="1:23" x14ac:dyDescent="0.2">
      <c r="A403" s="41">
        <v>2010</v>
      </c>
      <c r="B403" s="42">
        <v>2961</v>
      </c>
      <c r="C403" s="43" t="s">
        <v>1967</v>
      </c>
      <c r="D403" s="41" t="s">
        <v>23</v>
      </c>
      <c r="E403" s="43" t="s">
        <v>24</v>
      </c>
      <c r="F403" s="41" t="s">
        <v>25</v>
      </c>
      <c r="G403" s="43" t="s">
        <v>76</v>
      </c>
      <c r="H403" s="43" t="s">
        <v>31</v>
      </c>
      <c r="I403" s="44">
        <v>4489</v>
      </c>
      <c r="J403" s="45">
        <v>33719</v>
      </c>
      <c r="K403" s="45">
        <v>3692</v>
      </c>
      <c r="L403" s="46">
        <v>3449</v>
      </c>
      <c r="M403" s="47">
        <v>27474</v>
      </c>
      <c r="N403" s="47">
        <v>1851</v>
      </c>
      <c r="O403" s="48" t="s">
        <v>37</v>
      </c>
      <c r="P403" s="49" t="s">
        <v>37</v>
      </c>
      <c r="Q403" s="49" t="s">
        <v>37</v>
      </c>
      <c r="R403" s="50" t="s">
        <v>37</v>
      </c>
      <c r="S403" s="51" t="s">
        <v>37</v>
      </c>
      <c r="T403" s="51" t="s">
        <v>37</v>
      </c>
      <c r="U403" s="44">
        <v>7938</v>
      </c>
      <c r="V403" s="45">
        <v>61193</v>
      </c>
      <c r="W403" s="45">
        <v>5543</v>
      </c>
    </row>
    <row r="404" spans="1:23" x14ac:dyDescent="0.2">
      <c r="A404" s="41">
        <v>2010</v>
      </c>
      <c r="B404" s="42">
        <v>2964</v>
      </c>
      <c r="C404" s="43" t="s">
        <v>1968</v>
      </c>
      <c r="D404" s="41" t="s">
        <v>23</v>
      </c>
      <c r="E404" s="43" t="s">
        <v>24</v>
      </c>
      <c r="F404" s="41" t="s">
        <v>25</v>
      </c>
      <c r="G404" s="43" t="s">
        <v>72</v>
      </c>
      <c r="H404" s="43" t="s">
        <v>27</v>
      </c>
      <c r="I404" s="44">
        <v>760.6</v>
      </c>
      <c r="J404" s="45">
        <v>8487</v>
      </c>
      <c r="K404" s="45">
        <v>765</v>
      </c>
      <c r="L404" s="46">
        <v>334.7</v>
      </c>
      <c r="M404" s="47">
        <v>3874</v>
      </c>
      <c r="N404" s="47">
        <v>142</v>
      </c>
      <c r="O404" s="48">
        <v>347.2</v>
      </c>
      <c r="P404" s="49">
        <v>4390</v>
      </c>
      <c r="Q404" s="49">
        <v>6</v>
      </c>
      <c r="R404" s="50" t="s">
        <v>37</v>
      </c>
      <c r="S404" s="51" t="s">
        <v>37</v>
      </c>
      <c r="T404" s="51" t="s">
        <v>37</v>
      </c>
      <c r="U404" s="44">
        <v>1442.5</v>
      </c>
      <c r="V404" s="45">
        <v>16751</v>
      </c>
      <c r="W404" s="45">
        <v>913</v>
      </c>
    </row>
    <row r="405" spans="1:23" x14ac:dyDescent="0.2">
      <c r="A405" s="41">
        <v>2010</v>
      </c>
      <c r="B405" s="42">
        <v>2974</v>
      </c>
      <c r="C405" s="43" t="s">
        <v>1969</v>
      </c>
      <c r="D405" s="41" t="s">
        <v>23</v>
      </c>
      <c r="E405" s="43" t="s">
        <v>24</v>
      </c>
      <c r="F405" s="41" t="s">
        <v>25</v>
      </c>
      <c r="G405" s="43" t="s">
        <v>26</v>
      </c>
      <c r="H405" s="43" t="s">
        <v>27</v>
      </c>
      <c r="I405" s="44">
        <v>5206</v>
      </c>
      <c r="J405" s="45">
        <v>53226</v>
      </c>
      <c r="K405" s="45">
        <v>3966</v>
      </c>
      <c r="L405" s="46">
        <v>3548</v>
      </c>
      <c r="M405" s="47">
        <v>35912</v>
      </c>
      <c r="N405" s="47">
        <v>738</v>
      </c>
      <c r="O405" s="48">
        <v>2785</v>
      </c>
      <c r="P405" s="49">
        <v>31250</v>
      </c>
      <c r="Q405" s="49">
        <v>9</v>
      </c>
      <c r="R405" s="50" t="s">
        <v>37</v>
      </c>
      <c r="S405" s="51" t="s">
        <v>37</v>
      </c>
      <c r="T405" s="51" t="s">
        <v>37</v>
      </c>
      <c r="U405" s="44">
        <v>11539</v>
      </c>
      <c r="V405" s="45">
        <v>120388</v>
      </c>
      <c r="W405" s="45">
        <v>4713</v>
      </c>
    </row>
    <row r="406" spans="1:23" x14ac:dyDescent="0.2">
      <c r="A406" s="41">
        <v>2010</v>
      </c>
      <c r="B406" s="42">
        <v>2982</v>
      </c>
      <c r="C406" s="43" t="s">
        <v>1970</v>
      </c>
      <c r="D406" s="41" t="s">
        <v>23</v>
      </c>
      <c r="E406" s="43" t="s">
        <v>24</v>
      </c>
      <c r="F406" s="41" t="s">
        <v>25</v>
      </c>
      <c r="G406" s="43" t="s">
        <v>67</v>
      </c>
      <c r="H406" s="43" t="s">
        <v>31</v>
      </c>
      <c r="I406" s="44">
        <v>12998</v>
      </c>
      <c r="J406" s="45">
        <v>99206</v>
      </c>
      <c r="K406" s="45">
        <v>6413</v>
      </c>
      <c r="L406" s="46">
        <v>4783</v>
      </c>
      <c r="M406" s="47">
        <v>40972</v>
      </c>
      <c r="N406" s="47">
        <v>1071</v>
      </c>
      <c r="O406" s="48" t="s">
        <v>37</v>
      </c>
      <c r="P406" s="49" t="s">
        <v>37</v>
      </c>
      <c r="Q406" s="49" t="s">
        <v>37</v>
      </c>
      <c r="R406" s="50" t="s">
        <v>37</v>
      </c>
      <c r="S406" s="51" t="s">
        <v>37</v>
      </c>
      <c r="T406" s="51" t="s">
        <v>37</v>
      </c>
      <c r="U406" s="44">
        <v>17781</v>
      </c>
      <c r="V406" s="45">
        <v>140178</v>
      </c>
      <c r="W406" s="45">
        <v>7484</v>
      </c>
    </row>
    <row r="407" spans="1:23" x14ac:dyDescent="0.2">
      <c r="A407" s="41">
        <v>2010</v>
      </c>
      <c r="B407" s="42">
        <v>2985</v>
      </c>
      <c r="C407" s="43" t="s">
        <v>231</v>
      </c>
      <c r="D407" s="41" t="s">
        <v>23</v>
      </c>
      <c r="E407" s="43" t="s">
        <v>24</v>
      </c>
      <c r="F407" s="41" t="s">
        <v>25</v>
      </c>
      <c r="G407" s="43" t="s">
        <v>145</v>
      </c>
      <c r="H407" s="43" t="s">
        <v>31</v>
      </c>
      <c r="I407" s="44">
        <v>13608</v>
      </c>
      <c r="J407" s="45">
        <v>166668</v>
      </c>
      <c r="K407" s="45">
        <v>14106</v>
      </c>
      <c r="L407" s="46">
        <v>6610</v>
      </c>
      <c r="M407" s="47">
        <v>81230</v>
      </c>
      <c r="N407" s="47">
        <v>1556</v>
      </c>
      <c r="O407" s="48">
        <v>1872</v>
      </c>
      <c r="P407" s="49">
        <v>29264</v>
      </c>
      <c r="Q407" s="49">
        <v>11</v>
      </c>
      <c r="R407" s="50" t="s">
        <v>37</v>
      </c>
      <c r="S407" s="51" t="s">
        <v>37</v>
      </c>
      <c r="T407" s="51" t="s">
        <v>37</v>
      </c>
      <c r="U407" s="44">
        <v>22090</v>
      </c>
      <c r="V407" s="45">
        <v>277162</v>
      </c>
      <c r="W407" s="45">
        <v>15673</v>
      </c>
    </row>
    <row r="408" spans="1:23" x14ac:dyDescent="0.2">
      <c r="A408" s="41">
        <v>2010</v>
      </c>
      <c r="B408" s="42">
        <v>2986</v>
      </c>
      <c r="C408" s="43" t="s">
        <v>1971</v>
      </c>
      <c r="D408" s="41" t="s">
        <v>23</v>
      </c>
      <c r="E408" s="43" t="s">
        <v>24</v>
      </c>
      <c r="F408" s="41" t="s">
        <v>25</v>
      </c>
      <c r="G408" s="43" t="s">
        <v>173</v>
      </c>
      <c r="H408" s="43" t="s">
        <v>31</v>
      </c>
      <c r="I408" s="44">
        <v>3266</v>
      </c>
      <c r="J408" s="45">
        <v>32481</v>
      </c>
      <c r="K408" s="45">
        <v>1996</v>
      </c>
      <c r="L408" s="46">
        <v>1325</v>
      </c>
      <c r="M408" s="47">
        <v>16655</v>
      </c>
      <c r="N408" s="47">
        <v>212</v>
      </c>
      <c r="O408" s="48">
        <v>291</v>
      </c>
      <c r="P408" s="49">
        <v>3065</v>
      </c>
      <c r="Q408" s="49">
        <v>80</v>
      </c>
      <c r="R408" s="50" t="s">
        <v>37</v>
      </c>
      <c r="S408" s="51" t="s">
        <v>37</v>
      </c>
      <c r="T408" s="51" t="s">
        <v>37</v>
      </c>
      <c r="U408" s="44">
        <v>4882</v>
      </c>
      <c r="V408" s="45">
        <v>52201</v>
      </c>
      <c r="W408" s="45">
        <v>2288</v>
      </c>
    </row>
    <row r="409" spans="1:23" x14ac:dyDescent="0.2">
      <c r="A409" s="41">
        <v>2010</v>
      </c>
      <c r="B409" s="42">
        <v>2998</v>
      </c>
      <c r="C409" s="43" t="s">
        <v>1972</v>
      </c>
      <c r="D409" s="41" t="s">
        <v>23</v>
      </c>
      <c r="E409" s="43" t="s">
        <v>24</v>
      </c>
      <c r="F409" s="41" t="s">
        <v>25</v>
      </c>
      <c r="G409" s="43" t="s">
        <v>273</v>
      </c>
      <c r="H409" s="43" t="s">
        <v>31</v>
      </c>
      <c r="I409" s="44">
        <v>6083.5</v>
      </c>
      <c r="J409" s="45">
        <v>45300</v>
      </c>
      <c r="K409" s="45">
        <v>5374</v>
      </c>
      <c r="L409" s="46">
        <v>4520.6000000000004</v>
      </c>
      <c r="M409" s="47">
        <v>42969</v>
      </c>
      <c r="N409" s="47">
        <v>733</v>
      </c>
      <c r="O409" s="48">
        <v>2660.1</v>
      </c>
      <c r="P409" s="49">
        <v>36509</v>
      </c>
      <c r="Q409" s="49">
        <v>43</v>
      </c>
      <c r="R409" s="50" t="s">
        <v>37</v>
      </c>
      <c r="S409" s="51" t="s">
        <v>37</v>
      </c>
      <c r="T409" s="51" t="s">
        <v>37</v>
      </c>
      <c r="U409" s="44">
        <v>13264.2</v>
      </c>
      <c r="V409" s="45">
        <v>124778</v>
      </c>
      <c r="W409" s="45">
        <v>6150</v>
      </c>
    </row>
    <row r="410" spans="1:23" x14ac:dyDescent="0.2">
      <c r="A410" s="41">
        <v>2010</v>
      </c>
      <c r="B410" s="42">
        <v>3008</v>
      </c>
      <c r="C410" s="43" t="s">
        <v>1973</v>
      </c>
      <c r="D410" s="41" t="s">
        <v>23</v>
      </c>
      <c r="E410" s="43" t="s">
        <v>24</v>
      </c>
      <c r="F410" s="41" t="s">
        <v>25</v>
      </c>
      <c r="G410" s="43" t="s">
        <v>161</v>
      </c>
      <c r="H410" s="43" t="s">
        <v>27</v>
      </c>
      <c r="I410" s="44">
        <v>1646</v>
      </c>
      <c r="J410" s="45">
        <v>18795</v>
      </c>
      <c r="K410" s="45">
        <v>1674</v>
      </c>
      <c r="L410" s="46">
        <v>861</v>
      </c>
      <c r="M410" s="47">
        <v>10070</v>
      </c>
      <c r="N410" s="47">
        <v>188</v>
      </c>
      <c r="O410" s="48">
        <v>3722</v>
      </c>
      <c r="P410" s="49">
        <v>46026</v>
      </c>
      <c r="Q410" s="49">
        <v>5</v>
      </c>
      <c r="R410" s="50" t="s">
        <v>37</v>
      </c>
      <c r="S410" s="51" t="s">
        <v>37</v>
      </c>
      <c r="T410" s="51" t="s">
        <v>37</v>
      </c>
      <c r="U410" s="44">
        <v>6229</v>
      </c>
      <c r="V410" s="45">
        <v>74891</v>
      </c>
      <c r="W410" s="45">
        <v>1867</v>
      </c>
    </row>
    <row r="411" spans="1:23" x14ac:dyDescent="0.2">
      <c r="A411" s="41">
        <v>2010</v>
      </c>
      <c r="B411" s="42">
        <v>3029</v>
      </c>
      <c r="C411" s="43" t="s">
        <v>1974</v>
      </c>
      <c r="D411" s="41" t="s">
        <v>23</v>
      </c>
      <c r="E411" s="43" t="s">
        <v>24</v>
      </c>
      <c r="F411" s="41" t="s">
        <v>25</v>
      </c>
      <c r="G411" s="43" t="s">
        <v>87</v>
      </c>
      <c r="H411" s="43" t="s">
        <v>27</v>
      </c>
      <c r="I411" s="44">
        <v>1046</v>
      </c>
      <c r="J411" s="45">
        <v>12343</v>
      </c>
      <c r="K411" s="45">
        <v>1325</v>
      </c>
      <c r="L411" s="46">
        <v>671</v>
      </c>
      <c r="M411" s="47">
        <v>7906</v>
      </c>
      <c r="N411" s="47">
        <v>229</v>
      </c>
      <c r="O411" s="48" t="s">
        <v>37</v>
      </c>
      <c r="P411" s="49" t="s">
        <v>37</v>
      </c>
      <c r="Q411" s="49" t="s">
        <v>37</v>
      </c>
      <c r="R411" s="50" t="s">
        <v>37</v>
      </c>
      <c r="S411" s="51" t="s">
        <v>37</v>
      </c>
      <c r="T411" s="51" t="s">
        <v>37</v>
      </c>
      <c r="U411" s="44">
        <v>1717</v>
      </c>
      <c r="V411" s="45">
        <v>20249</v>
      </c>
      <c r="W411" s="45">
        <v>1554</v>
      </c>
    </row>
    <row r="412" spans="1:23" x14ac:dyDescent="0.2">
      <c r="A412" s="41">
        <v>2010</v>
      </c>
      <c r="B412" s="42">
        <v>3030</v>
      </c>
      <c r="C412" s="43" t="s">
        <v>1975</v>
      </c>
      <c r="D412" s="41" t="s">
        <v>23</v>
      </c>
      <c r="E412" s="43" t="s">
        <v>24</v>
      </c>
      <c r="F412" s="41" t="s">
        <v>25</v>
      </c>
      <c r="G412" s="43" t="s">
        <v>57</v>
      </c>
      <c r="H412" s="43" t="s">
        <v>1749</v>
      </c>
      <c r="I412" s="44" t="s">
        <v>37</v>
      </c>
      <c r="J412" s="45" t="s">
        <v>37</v>
      </c>
      <c r="K412" s="45" t="s">
        <v>37</v>
      </c>
      <c r="L412" s="46">
        <v>19198</v>
      </c>
      <c r="M412" s="47">
        <v>252756</v>
      </c>
      <c r="N412" s="47">
        <v>1</v>
      </c>
      <c r="O412" s="48" t="s">
        <v>37</v>
      </c>
      <c r="P412" s="49" t="s">
        <v>37</v>
      </c>
      <c r="Q412" s="49" t="s">
        <v>37</v>
      </c>
      <c r="R412" s="50" t="s">
        <v>37</v>
      </c>
      <c r="S412" s="51" t="s">
        <v>37</v>
      </c>
      <c r="T412" s="51" t="s">
        <v>37</v>
      </c>
      <c r="U412" s="44">
        <v>19198</v>
      </c>
      <c r="V412" s="45">
        <v>252756</v>
      </c>
      <c r="W412" s="45">
        <v>1</v>
      </c>
    </row>
    <row r="413" spans="1:23" x14ac:dyDescent="0.2">
      <c r="A413" s="41">
        <v>2010</v>
      </c>
      <c r="B413" s="42">
        <v>3037</v>
      </c>
      <c r="C413" s="43" t="s">
        <v>1976</v>
      </c>
      <c r="D413" s="41" t="s">
        <v>23</v>
      </c>
      <c r="E413" s="43" t="s">
        <v>24</v>
      </c>
      <c r="F413" s="41" t="s">
        <v>25</v>
      </c>
      <c r="G413" s="43" t="s">
        <v>124</v>
      </c>
      <c r="H413" s="43" t="s">
        <v>27</v>
      </c>
      <c r="I413" s="44">
        <v>1321</v>
      </c>
      <c r="J413" s="45">
        <v>15715</v>
      </c>
      <c r="K413" s="45">
        <v>1495</v>
      </c>
      <c r="L413" s="46">
        <v>1144</v>
      </c>
      <c r="M413" s="47">
        <v>15091</v>
      </c>
      <c r="N413" s="47">
        <v>285</v>
      </c>
      <c r="O413" s="48">
        <v>606</v>
      </c>
      <c r="P413" s="49">
        <v>9082</v>
      </c>
      <c r="Q413" s="49">
        <v>11</v>
      </c>
      <c r="R413" s="50" t="s">
        <v>37</v>
      </c>
      <c r="S413" s="51" t="s">
        <v>37</v>
      </c>
      <c r="T413" s="51" t="s">
        <v>37</v>
      </c>
      <c r="U413" s="44">
        <v>3071</v>
      </c>
      <c r="V413" s="45">
        <v>39888</v>
      </c>
      <c r="W413" s="45">
        <v>1791</v>
      </c>
    </row>
    <row r="414" spans="1:23" x14ac:dyDescent="0.2">
      <c r="A414" s="41">
        <v>2010</v>
      </c>
      <c r="B414" s="42">
        <v>3040</v>
      </c>
      <c r="C414" s="43" t="s">
        <v>1977</v>
      </c>
      <c r="D414" s="41" t="s">
        <v>23</v>
      </c>
      <c r="E414" s="43" t="s">
        <v>24</v>
      </c>
      <c r="F414" s="41" t="s">
        <v>25</v>
      </c>
      <c r="G414" s="43" t="s">
        <v>124</v>
      </c>
      <c r="H414" s="43" t="s">
        <v>27</v>
      </c>
      <c r="I414" s="44">
        <v>2841.1</v>
      </c>
      <c r="J414" s="45">
        <v>28182</v>
      </c>
      <c r="K414" s="45">
        <v>2738</v>
      </c>
      <c r="L414" s="46">
        <v>2548</v>
      </c>
      <c r="M414" s="47">
        <v>25141</v>
      </c>
      <c r="N414" s="47">
        <v>627</v>
      </c>
      <c r="O414" s="48">
        <v>365.2</v>
      </c>
      <c r="P414" s="49">
        <v>4852</v>
      </c>
      <c r="Q414" s="49">
        <v>1</v>
      </c>
      <c r="R414" s="50" t="s">
        <v>37</v>
      </c>
      <c r="S414" s="51" t="s">
        <v>37</v>
      </c>
      <c r="T414" s="51" t="s">
        <v>37</v>
      </c>
      <c r="U414" s="44">
        <v>5754.3</v>
      </c>
      <c r="V414" s="45">
        <v>58175</v>
      </c>
      <c r="W414" s="45">
        <v>3366</v>
      </c>
    </row>
    <row r="415" spans="1:23" x14ac:dyDescent="0.2">
      <c r="A415" s="41">
        <v>2010</v>
      </c>
      <c r="B415" s="42">
        <v>3046</v>
      </c>
      <c r="C415" s="43" t="s">
        <v>1978</v>
      </c>
      <c r="D415" s="41" t="s">
        <v>23</v>
      </c>
      <c r="E415" s="43" t="s">
        <v>24</v>
      </c>
      <c r="F415" s="41" t="s">
        <v>25</v>
      </c>
      <c r="G415" s="43" t="s">
        <v>67</v>
      </c>
      <c r="H415" s="43" t="s">
        <v>51</v>
      </c>
      <c r="I415" s="44">
        <v>1740653</v>
      </c>
      <c r="J415" s="45">
        <v>16820714</v>
      </c>
      <c r="K415" s="45">
        <v>1081420</v>
      </c>
      <c r="L415" s="46">
        <v>1196230</v>
      </c>
      <c r="M415" s="47">
        <v>13892621</v>
      </c>
      <c r="N415" s="47">
        <v>187159</v>
      </c>
      <c r="O415" s="48">
        <v>580428</v>
      </c>
      <c r="P415" s="49">
        <v>8362017</v>
      </c>
      <c r="Q415" s="49">
        <v>3844</v>
      </c>
      <c r="R415" s="50" t="s">
        <v>37</v>
      </c>
      <c r="S415" s="51" t="s">
        <v>37</v>
      </c>
      <c r="T415" s="51" t="s">
        <v>37</v>
      </c>
      <c r="U415" s="44">
        <v>3517311</v>
      </c>
      <c r="V415" s="45">
        <v>39075352</v>
      </c>
      <c r="W415" s="45">
        <v>1272423</v>
      </c>
    </row>
    <row r="416" spans="1:23" x14ac:dyDescent="0.2">
      <c r="A416" s="41">
        <v>2010</v>
      </c>
      <c r="B416" s="42">
        <v>3046</v>
      </c>
      <c r="C416" s="43" t="s">
        <v>1978</v>
      </c>
      <c r="D416" s="41" t="s">
        <v>23</v>
      </c>
      <c r="E416" s="43" t="s">
        <v>24</v>
      </c>
      <c r="F416" s="41" t="s">
        <v>25</v>
      </c>
      <c r="G416" s="43" t="s">
        <v>48</v>
      </c>
      <c r="H416" s="43" t="s">
        <v>51</v>
      </c>
      <c r="I416" s="44">
        <v>233762</v>
      </c>
      <c r="J416" s="45">
        <v>2450065</v>
      </c>
      <c r="K416" s="45">
        <v>134634</v>
      </c>
      <c r="L416" s="46">
        <v>163358</v>
      </c>
      <c r="M416" s="47">
        <v>1884878</v>
      </c>
      <c r="N416" s="47">
        <v>31151</v>
      </c>
      <c r="O416" s="48">
        <v>140362</v>
      </c>
      <c r="P416" s="49">
        <v>2293087</v>
      </c>
      <c r="Q416" s="49">
        <v>681</v>
      </c>
      <c r="R416" s="50" t="s">
        <v>37</v>
      </c>
      <c r="S416" s="51" t="s">
        <v>37</v>
      </c>
      <c r="T416" s="51" t="s">
        <v>37</v>
      </c>
      <c r="U416" s="44">
        <v>537482</v>
      </c>
      <c r="V416" s="45">
        <v>6628030</v>
      </c>
      <c r="W416" s="45">
        <v>166466</v>
      </c>
    </row>
    <row r="417" spans="1:23" x14ac:dyDescent="0.2">
      <c r="A417" s="41">
        <v>2010</v>
      </c>
      <c r="B417" s="42">
        <v>3075</v>
      </c>
      <c r="C417" s="43" t="s">
        <v>1979</v>
      </c>
      <c r="D417" s="41" t="s">
        <v>23</v>
      </c>
      <c r="E417" s="43" t="s">
        <v>24</v>
      </c>
      <c r="F417" s="41" t="s">
        <v>25</v>
      </c>
      <c r="G417" s="43" t="s">
        <v>98</v>
      </c>
      <c r="H417" s="43" t="s">
        <v>27</v>
      </c>
      <c r="I417" s="44">
        <v>18858</v>
      </c>
      <c r="J417" s="45">
        <v>210961</v>
      </c>
      <c r="K417" s="45">
        <v>12601</v>
      </c>
      <c r="L417" s="46">
        <v>10764</v>
      </c>
      <c r="M417" s="47">
        <v>109131</v>
      </c>
      <c r="N417" s="47">
        <v>3078</v>
      </c>
      <c r="O417" s="48">
        <v>7941</v>
      </c>
      <c r="P417" s="49">
        <v>140367</v>
      </c>
      <c r="Q417" s="49">
        <v>4</v>
      </c>
      <c r="R417" s="50">
        <v>0</v>
      </c>
      <c r="S417" s="51">
        <v>0</v>
      </c>
      <c r="T417" s="51">
        <v>0</v>
      </c>
      <c r="U417" s="44">
        <v>37563</v>
      </c>
      <c r="V417" s="45">
        <v>460459</v>
      </c>
      <c r="W417" s="45">
        <v>15683</v>
      </c>
    </row>
    <row r="418" spans="1:23" x14ac:dyDescent="0.2">
      <c r="A418" s="41">
        <v>2010</v>
      </c>
      <c r="B418" s="42">
        <v>3076</v>
      </c>
      <c r="C418" s="43" t="s">
        <v>1980</v>
      </c>
      <c r="D418" s="41" t="s">
        <v>23</v>
      </c>
      <c r="E418" s="43" t="s">
        <v>24</v>
      </c>
      <c r="F418" s="41" t="s">
        <v>25</v>
      </c>
      <c r="G418" s="43" t="s">
        <v>161</v>
      </c>
      <c r="H418" s="43" t="s">
        <v>31</v>
      </c>
      <c r="I418" s="44">
        <v>15233</v>
      </c>
      <c r="J418" s="45">
        <v>130744</v>
      </c>
      <c r="K418" s="45">
        <v>10866</v>
      </c>
      <c r="L418" s="46">
        <v>1412</v>
      </c>
      <c r="M418" s="47">
        <v>11314</v>
      </c>
      <c r="N418" s="47">
        <v>1017</v>
      </c>
      <c r="O418" s="48">
        <v>2135</v>
      </c>
      <c r="P418" s="49">
        <v>20984</v>
      </c>
      <c r="Q418" s="49">
        <v>8</v>
      </c>
      <c r="R418" s="50" t="s">
        <v>37</v>
      </c>
      <c r="S418" s="51" t="s">
        <v>37</v>
      </c>
      <c r="T418" s="51" t="s">
        <v>37</v>
      </c>
      <c r="U418" s="44">
        <v>18780</v>
      </c>
      <c r="V418" s="45">
        <v>163042</v>
      </c>
      <c r="W418" s="45">
        <v>11891</v>
      </c>
    </row>
    <row r="419" spans="1:23" x14ac:dyDescent="0.2">
      <c r="A419" s="41">
        <v>2010</v>
      </c>
      <c r="B419" s="42">
        <v>3081</v>
      </c>
      <c r="C419" s="43" t="s">
        <v>1981</v>
      </c>
      <c r="D419" s="41" t="s">
        <v>23</v>
      </c>
      <c r="E419" s="43" t="s">
        <v>24</v>
      </c>
      <c r="F419" s="41" t="s">
        <v>25</v>
      </c>
      <c r="G419" s="43" t="s">
        <v>65</v>
      </c>
      <c r="H419" s="43" t="s">
        <v>31</v>
      </c>
      <c r="I419" s="44">
        <v>81585.3</v>
      </c>
      <c r="J419" s="45">
        <v>732555</v>
      </c>
      <c r="K419" s="45">
        <v>46221</v>
      </c>
      <c r="L419" s="46">
        <v>14551.6</v>
      </c>
      <c r="M419" s="47">
        <v>130974</v>
      </c>
      <c r="N419" s="47">
        <v>2784</v>
      </c>
      <c r="O419" s="48">
        <v>14286.3</v>
      </c>
      <c r="P419" s="49">
        <v>248532</v>
      </c>
      <c r="Q419" s="49">
        <v>33</v>
      </c>
      <c r="R419" s="50" t="s">
        <v>37</v>
      </c>
      <c r="S419" s="51" t="s">
        <v>37</v>
      </c>
      <c r="T419" s="51" t="s">
        <v>37</v>
      </c>
      <c r="U419" s="44">
        <v>110423.2</v>
      </c>
      <c r="V419" s="45">
        <v>1112061</v>
      </c>
      <c r="W419" s="45">
        <v>49038</v>
      </c>
    </row>
    <row r="420" spans="1:23" x14ac:dyDescent="0.2">
      <c r="A420" s="41">
        <v>2010</v>
      </c>
      <c r="B420" s="42">
        <v>3082</v>
      </c>
      <c r="C420" s="43" t="s">
        <v>1982</v>
      </c>
      <c r="D420" s="41" t="s">
        <v>23</v>
      </c>
      <c r="E420" s="43" t="s">
        <v>24</v>
      </c>
      <c r="F420" s="41" t="s">
        <v>25</v>
      </c>
      <c r="G420" s="43" t="s">
        <v>175</v>
      </c>
      <c r="H420" s="43" t="s">
        <v>27</v>
      </c>
      <c r="I420" s="44">
        <v>2318</v>
      </c>
      <c r="J420" s="45">
        <v>18167</v>
      </c>
      <c r="K420" s="45">
        <v>1715</v>
      </c>
      <c r="L420" s="46">
        <v>2240</v>
      </c>
      <c r="M420" s="47">
        <v>17021</v>
      </c>
      <c r="N420" s="47">
        <v>436</v>
      </c>
      <c r="O420" s="48">
        <v>257</v>
      </c>
      <c r="P420" s="49">
        <v>2193</v>
      </c>
      <c r="Q420" s="49">
        <v>5</v>
      </c>
      <c r="R420" s="50" t="s">
        <v>37</v>
      </c>
      <c r="S420" s="51" t="s">
        <v>37</v>
      </c>
      <c r="T420" s="51" t="s">
        <v>37</v>
      </c>
      <c r="U420" s="44">
        <v>4815</v>
      </c>
      <c r="V420" s="45">
        <v>37381</v>
      </c>
      <c r="W420" s="45">
        <v>2156</v>
      </c>
    </row>
    <row r="421" spans="1:23" x14ac:dyDescent="0.2">
      <c r="A421" s="41">
        <v>2010</v>
      </c>
      <c r="B421" s="42">
        <v>3086</v>
      </c>
      <c r="C421" s="43" t="s">
        <v>1983</v>
      </c>
      <c r="D421" s="41" t="s">
        <v>23</v>
      </c>
      <c r="E421" s="43" t="s">
        <v>24</v>
      </c>
      <c r="F421" s="41" t="s">
        <v>25</v>
      </c>
      <c r="G421" s="43" t="s">
        <v>72</v>
      </c>
      <c r="H421" s="43" t="s">
        <v>31</v>
      </c>
      <c r="I421" s="44">
        <v>11102.6</v>
      </c>
      <c r="J421" s="45">
        <v>98455</v>
      </c>
      <c r="K421" s="45">
        <v>6724</v>
      </c>
      <c r="L421" s="46">
        <v>1374.2</v>
      </c>
      <c r="M421" s="47">
        <v>13533</v>
      </c>
      <c r="N421" s="47">
        <v>84</v>
      </c>
      <c r="O421" s="48">
        <v>6317.5</v>
      </c>
      <c r="P421" s="49">
        <v>78069</v>
      </c>
      <c r="Q421" s="49">
        <v>2</v>
      </c>
      <c r="R421" s="50" t="s">
        <v>37</v>
      </c>
      <c r="S421" s="51" t="s">
        <v>37</v>
      </c>
      <c r="T421" s="51" t="s">
        <v>37</v>
      </c>
      <c r="U421" s="44">
        <v>18794.3</v>
      </c>
      <c r="V421" s="45">
        <v>190057</v>
      </c>
      <c r="W421" s="45">
        <v>6810</v>
      </c>
    </row>
    <row r="422" spans="1:23" x14ac:dyDescent="0.2">
      <c r="A422" s="41">
        <v>2010</v>
      </c>
      <c r="B422" s="42">
        <v>3093</v>
      </c>
      <c r="C422" s="43" t="s">
        <v>1984</v>
      </c>
      <c r="D422" s="41" t="s">
        <v>23</v>
      </c>
      <c r="E422" s="43" t="s">
        <v>24</v>
      </c>
      <c r="F422" s="41" t="s">
        <v>25</v>
      </c>
      <c r="G422" s="43" t="s">
        <v>117</v>
      </c>
      <c r="H422" s="43" t="s">
        <v>31</v>
      </c>
      <c r="I422" s="44">
        <v>91863</v>
      </c>
      <c r="J422" s="45">
        <v>1120109</v>
      </c>
      <c r="K422" s="45">
        <v>71132</v>
      </c>
      <c r="L422" s="46">
        <v>21989</v>
      </c>
      <c r="M422" s="47">
        <v>314776</v>
      </c>
      <c r="N422" s="47">
        <v>4987</v>
      </c>
      <c r="O422" s="48">
        <v>12151</v>
      </c>
      <c r="P422" s="49">
        <v>254535</v>
      </c>
      <c r="Q422" s="49">
        <v>22</v>
      </c>
      <c r="R422" s="50">
        <v>0</v>
      </c>
      <c r="S422" s="51">
        <v>0</v>
      </c>
      <c r="T422" s="51">
        <v>0</v>
      </c>
      <c r="U422" s="44">
        <v>126003</v>
      </c>
      <c r="V422" s="45">
        <v>1689420</v>
      </c>
      <c r="W422" s="45">
        <v>76141</v>
      </c>
    </row>
    <row r="423" spans="1:23" x14ac:dyDescent="0.2">
      <c r="A423" s="41">
        <v>2010</v>
      </c>
      <c r="B423" s="42">
        <v>3093</v>
      </c>
      <c r="C423" s="43" t="s">
        <v>1984</v>
      </c>
      <c r="D423" s="41" t="s">
        <v>23</v>
      </c>
      <c r="E423" s="43" t="s">
        <v>24</v>
      </c>
      <c r="F423" s="41" t="s">
        <v>25</v>
      </c>
      <c r="G423" s="43" t="s">
        <v>175</v>
      </c>
      <c r="H423" s="43" t="s">
        <v>31</v>
      </c>
      <c r="I423" s="44">
        <v>10392</v>
      </c>
      <c r="J423" s="45">
        <v>122036</v>
      </c>
      <c r="K423" s="45">
        <v>10488</v>
      </c>
      <c r="L423" s="46">
        <v>1619</v>
      </c>
      <c r="M423" s="47">
        <v>20679</v>
      </c>
      <c r="N423" s="47">
        <v>788</v>
      </c>
      <c r="O423" s="48">
        <v>0</v>
      </c>
      <c r="P423" s="49">
        <v>0</v>
      </c>
      <c r="Q423" s="49">
        <v>0</v>
      </c>
      <c r="R423" s="50">
        <v>0</v>
      </c>
      <c r="S423" s="51">
        <v>0</v>
      </c>
      <c r="T423" s="51">
        <v>0</v>
      </c>
      <c r="U423" s="44">
        <v>12011</v>
      </c>
      <c r="V423" s="45">
        <v>142715</v>
      </c>
      <c r="W423" s="45">
        <v>11276</v>
      </c>
    </row>
    <row r="424" spans="1:23" x14ac:dyDescent="0.2">
      <c r="A424" s="41">
        <v>2010</v>
      </c>
      <c r="B424" s="42">
        <v>3107</v>
      </c>
      <c r="C424" s="43" t="s">
        <v>236</v>
      </c>
      <c r="D424" s="41" t="s">
        <v>23</v>
      </c>
      <c r="E424" s="43" t="s">
        <v>24</v>
      </c>
      <c r="F424" s="41" t="s">
        <v>25</v>
      </c>
      <c r="G424" s="43" t="s">
        <v>67</v>
      </c>
      <c r="H424" s="43" t="s">
        <v>31</v>
      </c>
      <c r="I424" s="44">
        <v>51106.8</v>
      </c>
      <c r="J424" s="45">
        <v>473747</v>
      </c>
      <c r="K424" s="45">
        <v>34777</v>
      </c>
      <c r="L424" s="46">
        <v>13400</v>
      </c>
      <c r="M424" s="47">
        <v>143262</v>
      </c>
      <c r="N424" s="47">
        <v>3917</v>
      </c>
      <c r="O424" s="48" t="s">
        <v>37</v>
      </c>
      <c r="P424" s="49" t="s">
        <v>37</v>
      </c>
      <c r="Q424" s="49" t="s">
        <v>37</v>
      </c>
      <c r="R424" s="50" t="s">
        <v>37</v>
      </c>
      <c r="S424" s="51" t="s">
        <v>37</v>
      </c>
      <c r="T424" s="51" t="s">
        <v>37</v>
      </c>
      <c r="U424" s="44">
        <v>64506.8</v>
      </c>
      <c r="V424" s="45">
        <v>617009</v>
      </c>
      <c r="W424" s="45">
        <v>38694</v>
      </c>
    </row>
    <row r="425" spans="1:23" x14ac:dyDescent="0.2">
      <c r="A425" s="41">
        <v>2010</v>
      </c>
      <c r="B425" s="42">
        <v>3108</v>
      </c>
      <c r="C425" s="43" t="s">
        <v>1985</v>
      </c>
      <c r="D425" s="41" t="s">
        <v>23</v>
      </c>
      <c r="E425" s="43" t="s">
        <v>24</v>
      </c>
      <c r="F425" s="41" t="s">
        <v>25</v>
      </c>
      <c r="G425" s="43" t="s">
        <v>65</v>
      </c>
      <c r="H425" s="43" t="s">
        <v>27</v>
      </c>
      <c r="I425" s="44">
        <v>7784</v>
      </c>
      <c r="J425" s="45">
        <v>81125</v>
      </c>
      <c r="K425" s="45">
        <v>6164</v>
      </c>
      <c r="L425" s="46">
        <v>14620</v>
      </c>
      <c r="M425" s="47">
        <v>141978</v>
      </c>
      <c r="N425" s="47">
        <v>1833</v>
      </c>
      <c r="O425" s="48">
        <v>20365</v>
      </c>
      <c r="P425" s="49">
        <v>329764</v>
      </c>
      <c r="Q425" s="49">
        <v>25</v>
      </c>
      <c r="R425" s="50">
        <v>0</v>
      </c>
      <c r="S425" s="51">
        <v>0</v>
      </c>
      <c r="T425" s="51">
        <v>0</v>
      </c>
      <c r="U425" s="44">
        <v>42769</v>
      </c>
      <c r="V425" s="45">
        <v>552867</v>
      </c>
      <c r="W425" s="45">
        <v>8022</v>
      </c>
    </row>
    <row r="426" spans="1:23" x14ac:dyDescent="0.2">
      <c r="A426" s="41">
        <v>2010</v>
      </c>
      <c r="B426" s="42">
        <v>3111</v>
      </c>
      <c r="C426" s="43" t="s">
        <v>1986</v>
      </c>
      <c r="D426" s="41" t="s">
        <v>23</v>
      </c>
      <c r="E426" s="43" t="s">
        <v>24</v>
      </c>
      <c r="F426" s="41" t="s">
        <v>25</v>
      </c>
      <c r="G426" s="43" t="s">
        <v>87</v>
      </c>
      <c r="H426" s="43" t="s">
        <v>31</v>
      </c>
      <c r="I426" s="44">
        <v>129</v>
      </c>
      <c r="J426" s="45">
        <v>1260</v>
      </c>
      <c r="K426" s="45">
        <v>94</v>
      </c>
      <c r="L426" s="46" t="s">
        <v>37</v>
      </c>
      <c r="M426" s="47" t="s">
        <v>37</v>
      </c>
      <c r="N426" s="47" t="s">
        <v>37</v>
      </c>
      <c r="O426" s="48" t="s">
        <v>37</v>
      </c>
      <c r="P426" s="49" t="s">
        <v>37</v>
      </c>
      <c r="Q426" s="49" t="s">
        <v>37</v>
      </c>
      <c r="R426" s="50" t="s">
        <v>37</v>
      </c>
      <c r="S426" s="51" t="s">
        <v>37</v>
      </c>
      <c r="T426" s="51" t="s">
        <v>37</v>
      </c>
      <c r="U426" s="44">
        <v>129</v>
      </c>
      <c r="V426" s="45">
        <v>1260</v>
      </c>
      <c r="W426" s="45">
        <v>94</v>
      </c>
    </row>
    <row r="427" spans="1:23" x14ac:dyDescent="0.2">
      <c r="A427" s="41">
        <v>2010</v>
      </c>
      <c r="B427" s="42">
        <v>3113</v>
      </c>
      <c r="C427" s="43" t="s">
        <v>1987</v>
      </c>
      <c r="D427" s="41" t="s">
        <v>23</v>
      </c>
      <c r="E427" s="43" t="s">
        <v>24</v>
      </c>
      <c r="F427" s="41" t="s">
        <v>25</v>
      </c>
      <c r="G427" s="43" t="s">
        <v>175</v>
      </c>
      <c r="H427" s="43" t="s">
        <v>27</v>
      </c>
      <c r="I427" s="44">
        <v>6843</v>
      </c>
      <c r="J427" s="45">
        <v>81653</v>
      </c>
      <c r="K427" s="45">
        <v>6375</v>
      </c>
      <c r="L427" s="46">
        <v>4760</v>
      </c>
      <c r="M427" s="47">
        <v>72635</v>
      </c>
      <c r="N427" s="47">
        <v>1082</v>
      </c>
      <c r="O427" s="48">
        <v>7953</v>
      </c>
      <c r="P427" s="49">
        <v>134614</v>
      </c>
      <c r="Q427" s="49">
        <v>23</v>
      </c>
      <c r="R427" s="50" t="s">
        <v>37</v>
      </c>
      <c r="S427" s="51" t="s">
        <v>37</v>
      </c>
      <c r="T427" s="51" t="s">
        <v>37</v>
      </c>
      <c r="U427" s="44">
        <v>19556</v>
      </c>
      <c r="V427" s="45">
        <v>288902</v>
      </c>
      <c r="W427" s="45">
        <v>7480</v>
      </c>
    </row>
    <row r="428" spans="1:23" x14ac:dyDescent="0.2">
      <c r="A428" s="41">
        <v>2010</v>
      </c>
      <c r="B428" s="42">
        <v>3136</v>
      </c>
      <c r="C428" s="43" t="s">
        <v>1988</v>
      </c>
      <c r="D428" s="41" t="s">
        <v>23</v>
      </c>
      <c r="E428" s="43" t="s">
        <v>24</v>
      </c>
      <c r="F428" s="41" t="s">
        <v>25</v>
      </c>
      <c r="G428" s="43" t="s">
        <v>168</v>
      </c>
      <c r="H428" s="43" t="s">
        <v>27</v>
      </c>
      <c r="I428" s="44">
        <v>722</v>
      </c>
      <c r="J428" s="45">
        <v>9010</v>
      </c>
      <c r="K428" s="45">
        <v>515</v>
      </c>
      <c r="L428" s="46">
        <v>805</v>
      </c>
      <c r="M428" s="47">
        <v>10000</v>
      </c>
      <c r="N428" s="47">
        <v>67</v>
      </c>
      <c r="O428" s="48">
        <v>0</v>
      </c>
      <c r="P428" s="49">
        <v>0</v>
      </c>
      <c r="Q428" s="49">
        <v>0</v>
      </c>
      <c r="R428" s="50">
        <v>0</v>
      </c>
      <c r="S428" s="51">
        <v>0</v>
      </c>
      <c r="T428" s="51">
        <v>0</v>
      </c>
      <c r="U428" s="44">
        <v>1527</v>
      </c>
      <c r="V428" s="45">
        <v>19010</v>
      </c>
      <c r="W428" s="45">
        <v>582</v>
      </c>
    </row>
    <row r="429" spans="1:23" x14ac:dyDescent="0.2">
      <c r="A429" s="41">
        <v>2010</v>
      </c>
      <c r="B429" s="42">
        <v>3137</v>
      </c>
      <c r="C429" s="43" t="s">
        <v>1989</v>
      </c>
      <c r="D429" s="41" t="s">
        <v>23</v>
      </c>
      <c r="E429" s="43" t="s">
        <v>24</v>
      </c>
      <c r="F429" s="41" t="s">
        <v>25</v>
      </c>
      <c r="G429" s="43" t="s">
        <v>87</v>
      </c>
      <c r="H429" s="43" t="s">
        <v>27</v>
      </c>
      <c r="I429" s="44">
        <v>818</v>
      </c>
      <c r="J429" s="45">
        <v>7870</v>
      </c>
      <c r="K429" s="45">
        <v>901</v>
      </c>
      <c r="L429" s="46">
        <v>603</v>
      </c>
      <c r="M429" s="47">
        <v>6234</v>
      </c>
      <c r="N429" s="47">
        <v>190</v>
      </c>
      <c r="O429" s="48">
        <v>327</v>
      </c>
      <c r="P429" s="49">
        <v>4227</v>
      </c>
      <c r="Q429" s="49">
        <v>3</v>
      </c>
      <c r="R429" s="50" t="s">
        <v>37</v>
      </c>
      <c r="S429" s="51" t="s">
        <v>37</v>
      </c>
      <c r="T429" s="51" t="s">
        <v>37</v>
      </c>
      <c r="U429" s="44">
        <v>1748</v>
      </c>
      <c r="V429" s="45">
        <v>18331</v>
      </c>
      <c r="W429" s="45">
        <v>1094</v>
      </c>
    </row>
    <row r="430" spans="1:23" x14ac:dyDescent="0.2">
      <c r="A430" s="41">
        <v>2010</v>
      </c>
      <c r="B430" s="42">
        <v>3138</v>
      </c>
      <c r="C430" s="43" t="s">
        <v>1990</v>
      </c>
      <c r="D430" s="41" t="s">
        <v>23</v>
      </c>
      <c r="E430" s="43" t="s">
        <v>24</v>
      </c>
      <c r="F430" s="41" t="s">
        <v>25</v>
      </c>
      <c r="G430" s="43" t="s">
        <v>145</v>
      </c>
      <c r="H430" s="43" t="s">
        <v>31</v>
      </c>
      <c r="I430" s="44">
        <v>2974.5</v>
      </c>
      <c r="J430" s="45">
        <v>30891</v>
      </c>
      <c r="K430" s="45">
        <v>1354</v>
      </c>
      <c r="L430" s="46">
        <v>594.79999999999995</v>
      </c>
      <c r="M430" s="47">
        <v>5532</v>
      </c>
      <c r="N430" s="47">
        <v>72</v>
      </c>
      <c r="O430" s="48">
        <v>81.900000000000006</v>
      </c>
      <c r="P430" s="49">
        <v>954</v>
      </c>
      <c r="Q430" s="49">
        <v>27</v>
      </c>
      <c r="R430" s="50" t="s">
        <v>37</v>
      </c>
      <c r="S430" s="51" t="s">
        <v>37</v>
      </c>
      <c r="T430" s="51" t="s">
        <v>37</v>
      </c>
      <c r="U430" s="44">
        <v>3651.2</v>
      </c>
      <c r="V430" s="45">
        <v>37377</v>
      </c>
      <c r="W430" s="45">
        <v>1453</v>
      </c>
    </row>
    <row r="431" spans="1:23" x14ac:dyDescent="0.2">
      <c r="A431" s="41">
        <v>2010</v>
      </c>
      <c r="B431" s="42">
        <v>3153</v>
      </c>
      <c r="C431" s="43" t="s">
        <v>1991</v>
      </c>
      <c r="D431" s="41" t="s">
        <v>23</v>
      </c>
      <c r="E431" s="43" t="s">
        <v>24</v>
      </c>
      <c r="F431" s="41" t="s">
        <v>25</v>
      </c>
      <c r="G431" s="43" t="s">
        <v>124</v>
      </c>
      <c r="H431" s="43" t="s">
        <v>27</v>
      </c>
      <c r="I431" s="44">
        <v>1696</v>
      </c>
      <c r="J431" s="45">
        <v>14403</v>
      </c>
      <c r="K431" s="45">
        <v>1835</v>
      </c>
      <c r="L431" s="46">
        <v>1499</v>
      </c>
      <c r="M431" s="47">
        <v>14019</v>
      </c>
      <c r="N431" s="47">
        <v>316</v>
      </c>
      <c r="O431" s="48">
        <v>561</v>
      </c>
      <c r="P431" s="49">
        <v>5525</v>
      </c>
      <c r="Q431" s="49">
        <v>1</v>
      </c>
      <c r="R431" s="50" t="s">
        <v>37</v>
      </c>
      <c r="S431" s="51" t="s">
        <v>37</v>
      </c>
      <c r="T431" s="51" t="s">
        <v>37</v>
      </c>
      <c r="U431" s="44">
        <v>3756</v>
      </c>
      <c r="V431" s="45">
        <v>33947</v>
      </c>
      <c r="W431" s="45">
        <v>2152</v>
      </c>
    </row>
    <row r="432" spans="1:23" x14ac:dyDescent="0.2">
      <c r="A432" s="41">
        <v>2010</v>
      </c>
      <c r="B432" s="42">
        <v>3156</v>
      </c>
      <c r="C432" s="43" t="s">
        <v>1992</v>
      </c>
      <c r="D432" s="41" t="s">
        <v>23</v>
      </c>
      <c r="E432" s="43" t="s">
        <v>24</v>
      </c>
      <c r="F432" s="41" t="s">
        <v>25</v>
      </c>
      <c r="G432" s="43" t="s">
        <v>35</v>
      </c>
      <c r="H432" s="43" t="s">
        <v>27</v>
      </c>
      <c r="I432" s="44">
        <v>474.8</v>
      </c>
      <c r="J432" s="45">
        <v>4388</v>
      </c>
      <c r="K432" s="45">
        <v>493</v>
      </c>
      <c r="L432" s="46">
        <v>882.4</v>
      </c>
      <c r="M432" s="47">
        <v>9079</v>
      </c>
      <c r="N432" s="47">
        <v>127</v>
      </c>
      <c r="O432" s="48">
        <v>0</v>
      </c>
      <c r="P432" s="49" t="s">
        <v>37</v>
      </c>
      <c r="Q432" s="49" t="s">
        <v>37</v>
      </c>
      <c r="R432" s="50">
        <v>0</v>
      </c>
      <c r="S432" s="51" t="s">
        <v>37</v>
      </c>
      <c r="T432" s="51" t="s">
        <v>37</v>
      </c>
      <c r="U432" s="44">
        <v>1357.2</v>
      </c>
      <c r="V432" s="45">
        <v>13467</v>
      </c>
      <c r="W432" s="45">
        <v>620</v>
      </c>
    </row>
    <row r="433" spans="1:23" x14ac:dyDescent="0.2">
      <c r="A433" s="41">
        <v>2010</v>
      </c>
      <c r="B433" s="42">
        <v>3164</v>
      </c>
      <c r="C433" s="43" t="s">
        <v>1993</v>
      </c>
      <c r="D433" s="41" t="s">
        <v>23</v>
      </c>
      <c r="E433" s="43" t="s">
        <v>24</v>
      </c>
      <c r="F433" s="41" t="s">
        <v>25</v>
      </c>
      <c r="G433" s="43" t="s">
        <v>42</v>
      </c>
      <c r="H433" s="43" t="s">
        <v>27</v>
      </c>
      <c r="I433" s="44">
        <v>346</v>
      </c>
      <c r="J433" s="45">
        <v>6664</v>
      </c>
      <c r="K433" s="45">
        <v>519</v>
      </c>
      <c r="L433" s="46">
        <v>53</v>
      </c>
      <c r="M433" s="47">
        <v>762</v>
      </c>
      <c r="N433" s="47">
        <v>85</v>
      </c>
      <c r="O433" s="48">
        <v>65</v>
      </c>
      <c r="P433" s="49">
        <v>1366</v>
      </c>
      <c r="Q433" s="49">
        <v>16</v>
      </c>
      <c r="R433" s="50" t="s">
        <v>37</v>
      </c>
      <c r="S433" s="51" t="s">
        <v>37</v>
      </c>
      <c r="T433" s="51" t="s">
        <v>37</v>
      </c>
      <c r="U433" s="44">
        <v>464</v>
      </c>
      <c r="V433" s="45">
        <v>8792</v>
      </c>
      <c r="W433" s="45">
        <v>620</v>
      </c>
    </row>
    <row r="434" spans="1:23" x14ac:dyDescent="0.2">
      <c r="A434" s="41">
        <v>2010</v>
      </c>
      <c r="B434" s="42">
        <v>3168</v>
      </c>
      <c r="C434" s="43" t="s">
        <v>1994</v>
      </c>
      <c r="D434" s="41" t="s">
        <v>23</v>
      </c>
      <c r="E434" s="43" t="s">
        <v>24</v>
      </c>
      <c r="F434" s="41" t="s">
        <v>25</v>
      </c>
      <c r="G434" s="43" t="s">
        <v>92</v>
      </c>
      <c r="H434" s="43" t="s">
        <v>27</v>
      </c>
      <c r="I434" s="44">
        <v>1487</v>
      </c>
      <c r="J434" s="45">
        <v>17105</v>
      </c>
      <c r="K434" s="45">
        <v>1150</v>
      </c>
      <c r="L434" s="46">
        <v>1086</v>
      </c>
      <c r="M434" s="47">
        <v>12936</v>
      </c>
      <c r="N434" s="47">
        <v>242</v>
      </c>
      <c r="O434" s="48" t="s">
        <v>37</v>
      </c>
      <c r="P434" s="49" t="s">
        <v>37</v>
      </c>
      <c r="Q434" s="49" t="s">
        <v>37</v>
      </c>
      <c r="R434" s="50" t="s">
        <v>37</v>
      </c>
      <c r="S434" s="51" t="s">
        <v>37</v>
      </c>
      <c r="T434" s="51" t="s">
        <v>37</v>
      </c>
      <c r="U434" s="44">
        <v>2573</v>
      </c>
      <c r="V434" s="45">
        <v>30041</v>
      </c>
      <c r="W434" s="45">
        <v>1392</v>
      </c>
    </row>
    <row r="435" spans="1:23" x14ac:dyDescent="0.2">
      <c r="A435" s="41">
        <v>2010</v>
      </c>
      <c r="B435" s="42">
        <v>3170</v>
      </c>
      <c r="C435" s="43" t="s">
        <v>1995</v>
      </c>
      <c r="D435" s="41" t="s">
        <v>23</v>
      </c>
      <c r="E435" s="43" t="s">
        <v>24</v>
      </c>
      <c r="F435" s="41" t="s">
        <v>25</v>
      </c>
      <c r="G435" s="43" t="s">
        <v>44</v>
      </c>
      <c r="H435" s="43" t="s">
        <v>27</v>
      </c>
      <c r="I435" s="44">
        <v>1050</v>
      </c>
      <c r="J435" s="45">
        <v>6205</v>
      </c>
      <c r="K435" s="45">
        <v>808</v>
      </c>
      <c r="L435" s="46">
        <v>387</v>
      </c>
      <c r="M435" s="47">
        <v>2544</v>
      </c>
      <c r="N435" s="47">
        <v>69</v>
      </c>
      <c r="O435" s="48">
        <v>162</v>
      </c>
      <c r="P435" s="49">
        <v>1170</v>
      </c>
      <c r="Q435" s="49">
        <v>5</v>
      </c>
      <c r="R435" s="50" t="s">
        <v>37</v>
      </c>
      <c r="S435" s="51" t="s">
        <v>37</v>
      </c>
      <c r="T435" s="51" t="s">
        <v>37</v>
      </c>
      <c r="U435" s="44">
        <v>1599</v>
      </c>
      <c r="V435" s="45">
        <v>9919</v>
      </c>
      <c r="W435" s="45">
        <v>882</v>
      </c>
    </row>
    <row r="436" spans="1:23" x14ac:dyDescent="0.2">
      <c r="A436" s="41">
        <v>2010</v>
      </c>
      <c r="B436" s="42">
        <v>3186</v>
      </c>
      <c r="C436" s="43" t="s">
        <v>1996</v>
      </c>
      <c r="D436" s="41" t="s">
        <v>23</v>
      </c>
      <c r="E436" s="43" t="s">
        <v>24</v>
      </c>
      <c r="F436" s="41" t="s">
        <v>25</v>
      </c>
      <c r="G436" s="43" t="s">
        <v>145</v>
      </c>
      <c r="H436" s="43" t="s">
        <v>27</v>
      </c>
      <c r="I436" s="44">
        <v>649</v>
      </c>
      <c r="J436" s="45">
        <v>9062</v>
      </c>
      <c r="K436" s="45">
        <v>732</v>
      </c>
      <c r="L436" s="46">
        <v>655</v>
      </c>
      <c r="M436" s="47">
        <v>8783</v>
      </c>
      <c r="N436" s="47">
        <v>184</v>
      </c>
      <c r="O436" s="48" t="s">
        <v>37</v>
      </c>
      <c r="P436" s="49" t="s">
        <v>37</v>
      </c>
      <c r="Q436" s="49" t="s">
        <v>37</v>
      </c>
      <c r="R436" s="50" t="s">
        <v>37</v>
      </c>
      <c r="S436" s="51" t="s">
        <v>37</v>
      </c>
      <c r="T436" s="51" t="s">
        <v>37</v>
      </c>
      <c r="U436" s="44">
        <v>1304</v>
      </c>
      <c r="V436" s="45">
        <v>17845</v>
      </c>
      <c r="W436" s="45">
        <v>916</v>
      </c>
    </row>
    <row r="437" spans="1:23" x14ac:dyDescent="0.2">
      <c r="A437" s="41">
        <v>2010</v>
      </c>
      <c r="B437" s="42">
        <v>3191</v>
      </c>
      <c r="C437" s="43" t="s">
        <v>1997</v>
      </c>
      <c r="D437" s="41" t="s">
        <v>23</v>
      </c>
      <c r="E437" s="43" t="s">
        <v>24</v>
      </c>
      <c r="F437" s="41" t="s">
        <v>25</v>
      </c>
      <c r="G437" s="43" t="s">
        <v>76</v>
      </c>
      <c r="H437" s="43" t="s">
        <v>27</v>
      </c>
      <c r="I437" s="44">
        <v>319.39999999999998</v>
      </c>
      <c r="J437" s="45">
        <v>3064</v>
      </c>
      <c r="K437" s="45">
        <v>365</v>
      </c>
      <c r="L437" s="46">
        <v>171.9</v>
      </c>
      <c r="M437" s="47">
        <v>1649</v>
      </c>
      <c r="N437" s="47">
        <v>32</v>
      </c>
      <c r="O437" s="48" t="s">
        <v>37</v>
      </c>
      <c r="P437" s="49" t="s">
        <v>37</v>
      </c>
      <c r="Q437" s="49" t="s">
        <v>37</v>
      </c>
      <c r="R437" s="50" t="s">
        <v>37</v>
      </c>
      <c r="S437" s="51" t="s">
        <v>37</v>
      </c>
      <c r="T437" s="51" t="s">
        <v>37</v>
      </c>
      <c r="U437" s="44">
        <v>491.3</v>
      </c>
      <c r="V437" s="45">
        <v>4713</v>
      </c>
      <c r="W437" s="45">
        <v>397</v>
      </c>
    </row>
    <row r="438" spans="1:23" x14ac:dyDescent="0.2">
      <c r="A438" s="41">
        <v>2010</v>
      </c>
      <c r="B438" s="42">
        <v>3203</v>
      </c>
      <c r="C438" s="43" t="s">
        <v>239</v>
      </c>
      <c r="D438" s="41" t="s">
        <v>23</v>
      </c>
      <c r="E438" s="43" t="s">
        <v>24</v>
      </c>
      <c r="F438" s="41" t="s">
        <v>25</v>
      </c>
      <c r="G438" s="43" t="s">
        <v>87</v>
      </c>
      <c r="H438" s="43" t="s">
        <v>27</v>
      </c>
      <c r="I438" s="44">
        <v>14672.3</v>
      </c>
      <c r="J438" s="45">
        <v>167962</v>
      </c>
      <c r="K438" s="45">
        <v>15587</v>
      </c>
      <c r="L438" s="46">
        <v>17253.400000000001</v>
      </c>
      <c r="M438" s="47">
        <v>245933</v>
      </c>
      <c r="N438" s="47">
        <v>2288</v>
      </c>
      <c r="O438" s="48">
        <v>4642</v>
      </c>
      <c r="P438" s="49">
        <v>69253</v>
      </c>
      <c r="Q438" s="49">
        <v>36</v>
      </c>
      <c r="R438" s="50" t="s">
        <v>37</v>
      </c>
      <c r="S438" s="51" t="s">
        <v>37</v>
      </c>
      <c r="T438" s="51" t="s">
        <v>37</v>
      </c>
      <c r="U438" s="44">
        <v>36567.699999999997</v>
      </c>
      <c r="V438" s="45">
        <v>483148</v>
      </c>
      <c r="W438" s="45">
        <v>17911</v>
      </c>
    </row>
    <row r="439" spans="1:23" x14ac:dyDescent="0.2">
      <c r="A439" s="41">
        <v>2010</v>
      </c>
      <c r="B439" s="42">
        <v>3205</v>
      </c>
      <c r="C439" s="43" t="s">
        <v>240</v>
      </c>
      <c r="D439" s="41" t="s">
        <v>23</v>
      </c>
      <c r="E439" s="43" t="s">
        <v>24</v>
      </c>
      <c r="F439" s="41" t="s">
        <v>25</v>
      </c>
      <c r="G439" s="43" t="s">
        <v>241</v>
      </c>
      <c r="H439" s="43" t="s">
        <v>153</v>
      </c>
      <c r="I439" s="44">
        <v>7725</v>
      </c>
      <c r="J439" s="45">
        <v>100069</v>
      </c>
      <c r="K439" s="45">
        <v>5399</v>
      </c>
      <c r="L439" s="46">
        <v>3232</v>
      </c>
      <c r="M439" s="47">
        <v>39963</v>
      </c>
      <c r="N439" s="47">
        <v>736</v>
      </c>
      <c r="O439" s="48">
        <v>1858</v>
      </c>
      <c r="P439" s="49">
        <v>10174</v>
      </c>
      <c r="Q439" s="49">
        <v>927</v>
      </c>
      <c r="R439" s="50" t="s">
        <v>37</v>
      </c>
      <c r="S439" s="51" t="s">
        <v>37</v>
      </c>
      <c r="T439" s="51" t="s">
        <v>37</v>
      </c>
      <c r="U439" s="44">
        <v>12815</v>
      </c>
      <c r="V439" s="45">
        <v>150206</v>
      </c>
      <c r="W439" s="45">
        <v>7062</v>
      </c>
    </row>
    <row r="440" spans="1:23" x14ac:dyDescent="0.2">
      <c r="A440" s="41">
        <v>2010</v>
      </c>
      <c r="B440" s="42">
        <v>3208</v>
      </c>
      <c r="C440" s="43" t="s">
        <v>242</v>
      </c>
      <c r="D440" s="41" t="s">
        <v>23</v>
      </c>
      <c r="E440" s="43" t="s">
        <v>24</v>
      </c>
      <c r="F440" s="41" t="s">
        <v>25</v>
      </c>
      <c r="G440" s="43" t="s">
        <v>35</v>
      </c>
      <c r="H440" s="43" t="s">
        <v>27</v>
      </c>
      <c r="I440" s="44">
        <v>5136.3</v>
      </c>
      <c r="J440" s="45">
        <v>44713</v>
      </c>
      <c r="K440" s="45">
        <v>5190</v>
      </c>
      <c r="L440" s="46">
        <v>4921.3999999999996</v>
      </c>
      <c r="M440" s="47">
        <v>47380</v>
      </c>
      <c r="N440" s="47">
        <v>877</v>
      </c>
      <c r="O440" s="48">
        <v>1427.8</v>
      </c>
      <c r="P440" s="49">
        <v>17068</v>
      </c>
      <c r="Q440" s="49">
        <v>2</v>
      </c>
      <c r="R440" s="50">
        <v>0</v>
      </c>
      <c r="S440" s="51">
        <v>0</v>
      </c>
      <c r="T440" s="51">
        <v>0</v>
      </c>
      <c r="U440" s="44">
        <v>11485.5</v>
      </c>
      <c r="V440" s="45">
        <v>109161</v>
      </c>
      <c r="W440" s="45">
        <v>6069</v>
      </c>
    </row>
    <row r="441" spans="1:23" x14ac:dyDescent="0.2">
      <c r="A441" s="41">
        <v>2010</v>
      </c>
      <c r="B441" s="42">
        <v>3216</v>
      </c>
      <c r="C441" s="43" t="s">
        <v>1998</v>
      </c>
      <c r="D441" s="41" t="s">
        <v>23</v>
      </c>
      <c r="E441" s="43" t="s">
        <v>24</v>
      </c>
      <c r="F441" s="41" t="s">
        <v>25</v>
      </c>
      <c r="G441" s="43" t="s">
        <v>161</v>
      </c>
      <c r="H441" s="43" t="s">
        <v>27</v>
      </c>
      <c r="I441" s="44">
        <v>6773</v>
      </c>
      <c r="J441" s="45">
        <v>72958</v>
      </c>
      <c r="K441" s="45">
        <v>6838</v>
      </c>
      <c r="L441" s="46">
        <v>4270</v>
      </c>
      <c r="M441" s="47">
        <v>52719</v>
      </c>
      <c r="N441" s="47">
        <v>840</v>
      </c>
      <c r="O441" s="48">
        <v>5570</v>
      </c>
      <c r="P441" s="49">
        <v>81664</v>
      </c>
      <c r="Q441" s="49">
        <v>15</v>
      </c>
      <c r="R441" s="50" t="s">
        <v>37</v>
      </c>
      <c r="S441" s="51" t="s">
        <v>37</v>
      </c>
      <c r="T441" s="51" t="s">
        <v>37</v>
      </c>
      <c r="U441" s="44">
        <v>16613</v>
      </c>
      <c r="V441" s="45">
        <v>207341</v>
      </c>
      <c r="W441" s="45">
        <v>7693</v>
      </c>
    </row>
    <row r="442" spans="1:23" x14ac:dyDescent="0.2">
      <c r="A442" s="41">
        <v>2010</v>
      </c>
      <c r="B442" s="42">
        <v>3221</v>
      </c>
      <c r="C442" s="43" t="s">
        <v>1999</v>
      </c>
      <c r="D442" s="41" t="s">
        <v>23</v>
      </c>
      <c r="E442" s="43" t="s">
        <v>24</v>
      </c>
      <c r="F442" s="41" t="s">
        <v>25</v>
      </c>
      <c r="G442" s="43" t="s">
        <v>57</v>
      </c>
      <c r="H442" s="43" t="s">
        <v>1749</v>
      </c>
      <c r="I442" s="44" t="s">
        <v>37</v>
      </c>
      <c r="J442" s="45" t="s">
        <v>37</v>
      </c>
      <c r="K442" s="45" t="s">
        <v>37</v>
      </c>
      <c r="L442" s="46" t="s">
        <v>37</v>
      </c>
      <c r="M442" s="47" t="s">
        <v>37</v>
      </c>
      <c r="N442" s="47" t="s">
        <v>37</v>
      </c>
      <c r="O442" s="48">
        <v>4</v>
      </c>
      <c r="P442" s="49">
        <v>72</v>
      </c>
      <c r="Q442" s="49">
        <v>1</v>
      </c>
      <c r="R442" s="50" t="s">
        <v>37</v>
      </c>
      <c r="S442" s="51" t="s">
        <v>37</v>
      </c>
      <c r="T442" s="51" t="s">
        <v>37</v>
      </c>
      <c r="U442" s="44">
        <v>4</v>
      </c>
      <c r="V442" s="45">
        <v>72</v>
      </c>
      <c r="W442" s="45">
        <v>1</v>
      </c>
    </row>
    <row r="443" spans="1:23" x14ac:dyDescent="0.2">
      <c r="A443" s="41">
        <v>2010</v>
      </c>
      <c r="B443" s="42">
        <v>3222</v>
      </c>
      <c r="C443" s="43" t="s">
        <v>244</v>
      </c>
      <c r="D443" s="41" t="s">
        <v>23</v>
      </c>
      <c r="E443" s="43" t="s">
        <v>24</v>
      </c>
      <c r="F443" s="41" t="s">
        <v>25</v>
      </c>
      <c r="G443" s="43" t="s">
        <v>54</v>
      </c>
      <c r="H443" s="43" t="s">
        <v>31</v>
      </c>
      <c r="I443" s="44">
        <v>75085</v>
      </c>
      <c r="J443" s="45">
        <v>645963</v>
      </c>
      <c r="K443" s="45">
        <v>39468</v>
      </c>
      <c r="L443" s="46">
        <v>10232</v>
      </c>
      <c r="M443" s="47">
        <v>84756</v>
      </c>
      <c r="N443" s="47">
        <v>1753</v>
      </c>
      <c r="O443" s="48">
        <v>1070</v>
      </c>
      <c r="P443" s="49">
        <v>11393</v>
      </c>
      <c r="Q443" s="49">
        <v>3</v>
      </c>
      <c r="R443" s="50" t="s">
        <v>37</v>
      </c>
      <c r="S443" s="51" t="s">
        <v>37</v>
      </c>
      <c r="T443" s="51" t="s">
        <v>37</v>
      </c>
      <c r="U443" s="44">
        <v>86387</v>
      </c>
      <c r="V443" s="45">
        <v>742112</v>
      </c>
      <c r="W443" s="45">
        <v>41224</v>
      </c>
    </row>
    <row r="444" spans="1:23" x14ac:dyDescent="0.2">
      <c r="A444" s="41">
        <v>2010</v>
      </c>
      <c r="B444" s="42">
        <v>3226</v>
      </c>
      <c r="C444" s="43" t="s">
        <v>245</v>
      </c>
      <c r="D444" s="41" t="s">
        <v>23</v>
      </c>
      <c r="E444" s="43" t="s">
        <v>24</v>
      </c>
      <c r="F444" s="41" t="s">
        <v>25</v>
      </c>
      <c r="G444" s="43" t="s">
        <v>78</v>
      </c>
      <c r="H444" s="43" t="s">
        <v>31</v>
      </c>
      <c r="I444" s="44">
        <v>27142</v>
      </c>
      <c r="J444" s="45">
        <v>293495</v>
      </c>
      <c r="K444" s="45">
        <v>15855</v>
      </c>
      <c r="L444" s="46">
        <v>12882</v>
      </c>
      <c r="M444" s="47">
        <v>155140</v>
      </c>
      <c r="N444" s="47">
        <v>3292</v>
      </c>
      <c r="O444" s="48">
        <v>7161</v>
      </c>
      <c r="P444" s="49">
        <v>122730</v>
      </c>
      <c r="Q444" s="49">
        <v>14</v>
      </c>
      <c r="R444" s="50" t="s">
        <v>37</v>
      </c>
      <c r="S444" s="51" t="s">
        <v>37</v>
      </c>
      <c r="T444" s="51" t="s">
        <v>37</v>
      </c>
      <c r="U444" s="44">
        <v>47185</v>
      </c>
      <c r="V444" s="45">
        <v>571365</v>
      </c>
      <c r="W444" s="45">
        <v>19161</v>
      </c>
    </row>
    <row r="445" spans="1:23" x14ac:dyDescent="0.2">
      <c r="A445" s="41">
        <v>2010</v>
      </c>
      <c r="B445" s="42">
        <v>3227</v>
      </c>
      <c r="C445" s="43" t="s">
        <v>2000</v>
      </c>
      <c r="D445" s="41" t="s">
        <v>23</v>
      </c>
      <c r="E445" s="43" t="s">
        <v>24</v>
      </c>
      <c r="F445" s="41" t="s">
        <v>25</v>
      </c>
      <c r="G445" s="43" t="s">
        <v>311</v>
      </c>
      <c r="H445" s="43" t="s">
        <v>27</v>
      </c>
      <c r="I445" s="44">
        <v>382</v>
      </c>
      <c r="J445" s="45">
        <v>5371</v>
      </c>
      <c r="K445" s="45">
        <v>791</v>
      </c>
      <c r="L445" s="46">
        <v>433</v>
      </c>
      <c r="M445" s="47">
        <v>4050</v>
      </c>
      <c r="N445" s="47">
        <v>191</v>
      </c>
      <c r="O445" s="48">
        <v>640</v>
      </c>
      <c r="P445" s="49">
        <v>7113</v>
      </c>
      <c r="Q445" s="49">
        <v>49</v>
      </c>
      <c r="R445" s="50" t="s">
        <v>37</v>
      </c>
      <c r="S445" s="51" t="s">
        <v>37</v>
      </c>
      <c r="T445" s="51" t="s">
        <v>37</v>
      </c>
      <c r="U445" s="44">
        <v>1455</v>
      </c>
      <c r="V445" s="45">
        <v>16534</v>
      </c>
      <c r="W445" s="45">
        <v>1031</v>
      </c>
    </row>
    <row r="446" spans="1:23" x14ac:dyDescent="0.2">
      <c r="A446" s="41">
        <v>2010</v>
      </c>
      <c r="B446" s="42">
        <v>3230</v>
      </c>
      <c r="C446" s="43" t="s">
        <v>2001</v>
      </c>
      <c r="D446" s="41" t="s">
        <v>23</v>
      </c>
      <c r="E446" s="43" t="s">
        <v>24</v>
      </c>
      <c r="F446" s="41" t="s">
        <v>25</v>
      </c>
      <c r="G446" s="43" t="s">
        <v>72</v>
      </c>
      <c r="H446" s="43" t="s">
        <v>27</v>
      </c>
      <c r="I446" s="44">
        <v>1249.4000000000001</v>
      </c>
      <c r="J446" s="45">
        <v>14814</v>
      </c>
      <c r="K446" s="45">
        <v>1208</v>
      </c>
      <c r="L446" s="46">
        <v>730.7</v>
      </c>
      <c r="M446" s="47">
        <v>8146</v>
      </c>
      <c r="N446" s="47">
        <v>63</v>
      </c>
      <c r="O446" s="48" t="s">
        <v>37</v>
      </c>
      <c r="P446" s="49" t="s">
        <v>37</v>
      </c>
      <c r="Q446" s="49" t="s">
        <v>37</v>
      </c>
      <c r="R446" s="50" t="s">
        <v>37</v>
      </c>
      <c r="S446" s="51" t="s">
        <v>37</v>
      </c>
      <c r="T446" s="51" t="s">
        <v>37</v>
      </c>
      <c r="U446" s="44">
        <v>1980.1</v>
      </c>
      <c r="V446" s="45">
        <v>22960</v>
      </c>
      <c r="W446" s="45">
        <v>1271</v>
      </c>
    </row>
    <row r="447" spans="1:23" x14ac:dyDescent="0.2">
      <c r="A447" s="41">
        <v>2010</v>
      </c>
      <c r="B447" s="42">
        <v>3235</v>
      </c>
      <c r="C447" s="43" t="s">
        <v>2002</v>
      </c>
      <c r="D447" s="41" t="s">
        <v>23</v>
      </c>
      <c r="E447" s="43" t="s">
        <v>24</v>
      </c>
      <c r="F447" s="41" t="s">
        <v>25</v>
      </c>
      <c r="G447" s="43" t="s">
        <v>241</v>
      </c>
      <c r="H447" s="43" t="s">
        <v>27</v>
      </c>
      <c r="I447" s="44">
        <v>1512</v>
      </c>
      <c r="J447" s="45">
        <v>17912</v>
      </c>
      <c r="K447" s="45">
        <v>1353</v>
      </c>
      <c r="L447" s="46">
        <v>855</v>
      </c>
      <c r="M447" s="47">
        <v>9428</v>
      </c>
      <c r="N447" s="47">
        <v>282</v>
      </c>
      <c r="O447" s="48">
        <v>573</v>
      </c>
      <c r="P447" s="49">
        <v>7046</v>
      </c>
      <c r="Q447" s="49">
        <v>12</v>
      </c>
      <c r="R447" s="50" t="s">
        <v>37</v>
      </c>
      <c r="S447" s="51" t="s">
        <v>37</v>
      </c>
      <c r="T447" s="51" t="s">
        <v>37</v>
      </c>
      <c r="U447" s="44">
        <v>2940</v>
      </c>
      <c r="V447" s="45">
        <v>34386</v>
      </c>
      <c r="W447" s="45">
        <v>1647</v>
      </c>
    </row>
    <row r="448" spans="1:23" x14ac:dyDescent="0.2">
      <c r="A448" s="41">
        <v>2010</v>
      </c>
      <c r="B448" s="42">
        <v>3236</v>
      </c>
      <c r="C448" s="43" t="s">
        <v>2003</v>
      </c>
      <c r="D448" s="41" t="s">
        <v>23</v>
      </c>
      <c r="E448" s="43" t="s">
        <v>24</v>
      </c>
      <c r="F448" s="41" t="s">
        <v>25</v>
      </c>
      <c r="G448" s="43" t="s">
        <v>173</v>
      </c>
      <c r="H448" s="43" t="s">
        <v>31</v>
      </c>
      <c r="I448" s="44">
        <v>10439.4</v>
      </c>
      <c r="J448" s="45">
        <v>112783</v>
      </c>
      <c r="K448" s="45">
        <v>6425</v>
      </c>
      <c r="L448" s="46">
        <v>1921.3</v>
      </c>
      <c r="M448" s="47">
        <v>22334</v>
      </c>
      <c r="N448" s="47">
        <v>646</v>
      </c>
      <c r="O448" s="48">
        <v>6650.8</v>
      </c>
      <c r="P448" s="49">
        <v>110884</v>
      </c>
      <c r="Q448" s="49">
        <v>143</v>
      </c>
      <c r="R448" s="50" t="s">
        <v>37</v>
      </c>
      <c r="S448" s="51" t="s">
        <v>37</v>
      </c>
      <c r="T448" s="51" t="s">
        <v>37</v>
      </c>
      <c r="U448" s="44">
        <v>19011.5</v>
      </c>
      <c r="V448" s="45">
        <v>246001</v>
      </c>
      <c r="W448" s="45">
        <v>7214</v>
      </c>
    </row>
    <row r="449" spans="1:23" x14ac:dyDescent="0.2">
      <c r="A449" s="41">
        <v>2010</v>
      </c>
      <c r="B449" s="42">
        <v>3240</v>
      </c>
      <c r="C449" s="43" t="s">
        <v>2004</v>
      </c>
      <c r="D449" s="41" t="s">
        <v>23</v>
      </c>
      <c r="E449" s="43" t="s">
        <v>24</v>
      </c>
      <c r="F449" s="41" t="s">
        <v>25</v>
      </c>
      <c r="G449" s="43" t="s">
        <v>168</v>
      </c>
      <c r="H449" s="43" t="s">
        <v>31</v>
      </c>
      <c r="I449" s="44">
        <v>36498</v>
      </c>
      <c r="J449" s="45">
        <v>445832</v>
      </c>
      <c r="K449" s="45">
        <v>26927</v>
      </c>
      <c r="L449" s="46">
        <v>6754</v>
      </c>
      <c r="M449" s="47">
        <v>96469</v>
      </c>
      <c r="N449" s="47">
        <v>2535</v>
      </c>
      <c r="O449" s="48">
        <v>5492</v>
      </c>
      <c r="P449" s="49">
        <v>101654</v>
      </c>
      <c r="Q449" s="49">
        <v>1606</v>
      </c>
      <c r="R449" s="50" t="s">
        <v>37</v>
      </c>
      <c r="S449" s="51" t="s">
        <v>37</v>
      </c>
      <c r="T449" s="51" t="s">
        <v>37</v>
      </c>
      <c r="U449" s="44">
        <v>48744</v>
      </c>
      <c r="V449" s="45">
        <v>643955</v>
      </c>
      <c r="W449" s="45">
        <v>31068</v>
      </c>
    </row>
    <row r="450" spans="1:23" x14ac:dyDescent="0.2">
      <c r="A450" s="41">
        <v>2010</v>
      </c>
      <c r="B450" s="42">
        <v>3245</v>
      </c>
      <c r="C450" s="43" t="s">
        <v>248</v>
      </c>
      <c r="D450" s="41" t="s">
        <v>23</v>
      </c>
      <c r="E450" s="43" t="s">
        <v>24</v>
      </c>
      <c r="F450" s="41" t="s">
        <v>25</v>
      </c>
      <c r="G450" s="43" t="s">
        <v>142</v>
      </c>
      <c r="H450" s="43" t="s">
        <v>31</v>
      </c>
      <c r="I450" s="44">
        <v>50242.2</v>
      </c>
      <c r="J450" s="45">
        <v>385342</v>
      </c>
      <c r="K450" s="45">
        <v>29969</v>
      </c>
      <c r="L450" s="46">
        <v>10832.3</v>
      </c>
      <c r="M450" s="47">
        <v>88280</v>
      </c>
      <c r="N450" s="47">
        <v>2505</v>
      </c>
      <c r="O450" s="48">
        <v>3697.3</v>
      </c>
      <c r="P450" s="49">
        <v>33449</v>
      </c>
      <c r="Q450" s="49">
        <v>148</v>
      </c>
      <c r="R450" s="50">
        <v>0</v>
      </c>
      <c r="S450" s="51">
        <v>0</v>
      </c>
      <c r="T450" s="51">
        <v>0</v>
      </c>
      <c r="U450" s="44">
        <v>64771.8</v>
      </c>
      <c r="V450" s="45">
        <v>507071</v>
      </c>
      <c r="W450" s="45">
        <v>32622</v>
      </c>
    </row>
    <row r="451" spans="1:23" x14ac:dyDescent="0.2">
      <c r="A451" s="41">
        <v>2010</v>
      </c>
      <c r="B451" s="42">
        <v>3248</v>
      </c>
      <c r="C451" s="43" t="s">
        <v>250</v>
      </c>
      <c r="D451" s="41" t="s">
        <v>23</v>
      </c>
      <c r="E451" s="43" t="s">
        <v>24</v>
      </c>
      <c r="F451" s="41" t="s">
        <v>25</v>
      </c>
      <c r="G451" s="43" t="s">
        <v>65</v>
      </c>
      <c r="H451" s="43" t="s">
        <v>31</v>
      </c>
      <c r="I451" s="44">
        <v>77793</v>
      </c>
      <c r="J451" s="45">
        <v>808881</v>
      </c>
      <c r="K451" s="45">
        <v>46642</v>
      </c>
      <c r="L451" s="46">
        <v>15802</v>
      </c>
      <c r="M451" s="47">
        <v>152023</v>
      </c>
      <c r="N451" s="47">
        <v>4378</v>
      </c>
      <c r="O451" s="48">
        <v>15374</v>
      </c>
      <c r="P451" s="49">
        <v>216458</v>
      </c>
      <c r="Q451" s="49">
        <v>87</v>
      </c>
      <c r="R451" s="50" t="s">
        <v>37</v>
      </c>
      <c r="S451" s="51" t="s">
        <v>37</v>
      </c>
      <c r="T451" s="51" t="s">
        <v>37</v>
      </c>
      <c r="U451" s="44">
        <v>108969</v>
      </c>
      <c r="V451" s="45">
        <v>1177362</v>
      </c>
      <c r="W451" s="45">
        <v>51107</v>
      </c>
    </row>
    <row r="452" spans="1:23" x14ac:dyDescent="0.2">
      <c r="A452" s="41">
        <v>2010</v>
      </c>
      <c r="B452" s="42">
        <v>3249</v>
      </c>
      <c r="C452" s="43" t="s">
        <v>251</v>
      </c>
      <c r="D452" s="41" t="s">
        <v>23</v>
      </c>
      <c r="E452" s="43" t="s">
        <v>24</v>
      </c>
      <c r="F452" s="41" t="s">
        <v>25</v>
      </c>
      <c r="G452" s="43" t="s">
        <v>42</v>
      </c>
      <c r="H452" s="43" t="s">
        <v>51</v>
      </c>
      <c r="I452" s="44">
        <v>323430.59999999998</v>
      </c>
      <c r="J452" s="45">
        <v>1958837</v>
      </c>
      <c r="K452" s="45">
        <v>237920</v>
      </c>
      <c r="L452" s="46">
        <v>149612.4</v>
      </c>
      <c r="M452" s="47">
        <v>1183268</v>
      </c>
      <c r="N452" s="47">
        <v>39196</v>
      </c>
      <c r="O452" s="48">
        <v>10624.9</v>
      </c>
      <c r="P452" s="49">
        <v>95294</v>
      </c>
      <c r="Q452" s="49">
        <v>864</v>
      </c>
      <c r="R452" s="50">
        <v>0</v>
      </c>
      <c r="S452" s="51">
        <v>0</v>
      </c>
      <c r="T452" s="51">
        <v>0</v>
      </c>
      <c r="U452" s="44">
        <v>483667.9</v>
      </c>
      <c r="V452" s="45">
        <v>3237399</v>
      </c>
      <c r="W452" s="45">
        <v>277980</v>
      </c>
    </row>
    <row r="453" spans="1:23" x14ac:dyDescent="0.2">
      <c r="A453" s="41">
        <v>2010</v>
      </c>
      <c r="B453" s="42">
        <v>3249</v>
      </c>
      <c r="C453" s="43" t="s">
        <v>251</v>
      </c>
      <c r="D453" s="41" t="s">
        <v>112</v>
      </c>
      <c r="E453" s="43" t="s">
        <v>113</v>
      </c>
      <c r="F453" s="41" t="s">
        <v>25</v>
      </c>
      <c r="G453" s="43" t="s">
        <v>42</v>
      </c>
      <c r="H453" s="43" t="s">
        <v>51</v>
      </c>
      <c r="I453" s="44">
        <v>11069.7</v>
      </c>
      <c r="J453" s="45">
        <v>138750</v>
      </c>
      <c r="K453" s="45">
        <v>15555</v>
      </c>
      <c r="L453" s="46">
        <v>26010.400000000001</v>
      </c>
      <c r="M453" s="47">
        <v>819866</v>
      </c>
      <c r="N453" s="47">
        <v>6222</v>
      </c>
      <c r="O453" s="48">
        <v>11681.2</v>
      </c>
      <c r="P453" s="49">
        <v>1018720</v>
      </c>
      <c r="Q453" s="49">
        <v>214</v>
      </c>
      <c r="R453" s="50">
        <v>0</v>
      </c>
      <c r="S453" s="51">
        <v>0</v>
      </c>
      <c r="T453" s="51">
        <v>0</v>
      </c>
      <c r="U453" s="44">
        <v>48761.3</v>
      </c>
      <c r="V453" s="45">
        <v>1977336</v>
      </c>
      <c r="W453" s="45">
        <v>21991</v>
      </c>
    </row>
    <row r="454" spans="1:23" x14ac:dyDescent="0.2">
      <c r="A454" s="41">
        <v>2010</v>
      </c>
      <c r="B454" s="42">
        <v>3250</v>
      </c>
      <c r="C454" s="43" t="s">
        <v>2005</v>
      </c>
      <c r="D454" s="41" t="s">
        <v>23</v>
      </c>
      <c r="E454" s="43" t="s">
        <v>24</v>
      </c>
      <c r="F454" s="41" t="s">
        <v>25</v>
      </c>
      <c r="G454" s="43" t="s">
        <v>67</v>
      </c>
      <c r="H454" s="43" t="s">
        <v>31</v>
      </c>
      <c r="I454" s="44">
        <v>36071</v>
      </c>
      <c r="J454" s="45">
        <v>318293</v>
      </c>
      <c r="K454" s="45">
        <v>18385</v>
      </c>
      <c r="L454" s="46">
        <v>4694</v>
      </c>
      <c r="M454" s="47">
        <v>43567</v>
      </c>
      <c r="N454" s="47">
        <v>2108</v>
      </c>
      <c r="O454" s="48">
        <v>2388</v>
      </c>
      <c r="P454" s="49">
        <v>35021</v>
      </c>
      <c r="Q454" s="49">
        <v>12</v>
      </c>
      <c r="R454" s="50" t="s">
        <v>37</v>
      </c>
      <c r="S454" s="51" t="s">
        <v>37</v>
      </c>
      <c r="T454" s="51" t="s">
        <v>37</v>
      </c>
      <c r="U454" s="44">
        <v>43153</v>
      </c>
      <c r="V454" s="45">
        <v>396881</v>
      </c>
      <c r="W454" s="45">
        <v>20505</v>
      </c>
    </row>
    <row r="455" spans="1:23" x14ac:dyDescent="0.2">
      <c r="A455" s="41">
        <v>2010</v>
      </c>
      <c r="B455" s="42">
        <v>3264</v>
      </c>
      <c r="C455" s="43" t="s">
        <v>253</v>
      </c>
      <c r="D455" s="41" t="s">
        <v>23</v>
      </c>
      <c r="E455" s="43" t="s">
        <v>24</v>
      </c>
      <c r="F455" s="41" t="s">
        <v>25</v>
      </c>
      <c r="G455" s="43" t="s">
        <v>168</v>
      </c>
      <c r="H455" s="43" t="s">
        <v>153</v>
      </c>
      <c r="I455" s="44">
        <v>32271</v>
      </c>
      <c r="J455" s="45">
        <v>420380</v>
      </c>
      <c r="K455" s="45">
        <v>32782</v>
      </c>
      <c r="L455" s="46">
        <v>13228</v>
      </c>
      <c r="M455" s="47">
        <v>190561</v>
      </c>
      <c r="N455" s="47">
        <v>5542</v>
      </c>
      <c r="O455" s="48">
        <v>24060</v>
      </c>
      <c r="P455" s="49">
        <v>601910</v>
      </c>
      <c r="Q455" s="49">
        <v>182</v>
      </c>
      <c r="R455" s="50" t="s">
        <v>37</v>
      </c>
      <c r="S455" s="51" t="s">
        <v>37</v>
      </c>
      <c r="T455" s="51" t="s">
        <v>37</v>
      </c>
      <c r="U455" s="44">
        <v>69559</v>
      </c>
      <c r="V455" s="45">
        <v>1212851</v>
      </c>
      <c r="W455" s="45">
        <v>38506</v>
      </c>
    </row>
    <row r="456" spans="1:23" x14ac:dyDescent="0.2">
      <c r="A456" s="41">
        <v>2010</v>
      </c>
      <c r="B456" s="42">
        <v>3265</v>
      </c>
      <c r="C456" s="43" t="s">
        <v>254</v>
      </c>
      <c r="D456" s="41" t="s">
        <v>23</v>
      </c>
      <c r="E456" s="43" t="s">
        <v>24</v>
      </c>
      <c r="F456" s="41" t="s">
        <v>25</v>
      </c>
      <c r="G456" s="43" t="s">
        <v>80</v>
      </c>
      <c r="H456" s="43" t="s">
        <v>51</v>
      </c>
      <c r="I456" s="44">
        <v>463672</v>
      </c>
      <c r="J456" s="45">
        <v>3978190</v>
      </c>
      <c r="K456" s="45">
        <v>235162</v>
      </c>
      <c r="L456" s="46">
        <v>299504</v>
      </c>
      <c r="M456" s="47">
        <v>2743012</v>
      </c>
      <c r="N456" s="47">
        <v>39519</v>
      </c>
      <c r="O456" s="48">
        <v>173604</v>
      </c>
      <c r="P456" s="49">
        <v>2270690</v>
      </c>
      <c r="Q456" s="49">
        <v>620</v>
      </c>
      <c r="R456" s="50" t="s">
        <v>37</v>
      </c>
      <c r="S456" s="51" t="s">
        <v>37</v>
      </c>
      <c r="T456" s="51" t="s">
        <v>37</v>
      </c>
      <c r="U456" s="44">
        <v>936780</v>
      </c>
      <c r="V456" s="45">
        <v>8991892</v>
      </c>
      <c r="W456" s="45">
        <v>275301</v>
      </c>
    </row>
    <row r="457" spans="1:23" x14ac:dyDescent="0.2">
      <c r="A457" s="41">
        <v>2010</v>
      </c>
      <c r="B457" s="42">
        <v>3266</v>
      </c>
      <c r="C457" s="43" t="s">
        <v>255</v>
      </c>
      <c r="D457" s="41" t="s">
        <v>23</v>
      </c>
      <c r="E457" s="43" t="s">
        <v>24</v>
      </c>
      <c r="F457" s="41" t="s">
        <v>25</v>
      </c>
      <c r="G457" s="43" t="s">
        <v>134</v>
      </c>
      <c r="H457" s="43" t="s">
        <v>51</v>
      </c>
      <c r="I457" s="44">
        <v>10</v>
      </c>
      <c r="J457" s="45">
        <v>62</v>
      </c>
      <c r="K457" s="45">
        <v>28</v>
      </c>
      <c r="L457" s="46">
        <v>28</v>
      </c>
      <c r="M457" s="47">
        <v>235</v>
      </c>
      <c r="N457" s="47">
        <v>6</v>
      </c>
      <c r="O457" s="48" t="s">
        <v>37</v>
      </c>
      <c r="P457" s="49" t="s">
        <v>37</v>
      </c>
      <c r="Q457" s="49" t="s">
        <v>37</v>
      </c>
      <c r="R457" s="50" t="s">
        <v>37</v>
      </c>
      <c r="S457" s="51" t="s">
        <v>37</v>
      </c>
      <c r="T457" s="51" t="s">
        <v>37</v>
      </c>
      <c r="U457" s="44">
        <v>38</v>
      </c>
      <c r="V457" s="45">
        <v>297</v>
      </c>
      <c r="W457" s="45">
        <v>34</v>
      </c>
    </row>
    <row r="458" spans="1:23" x14ac:dyDescent="0.2">
      <c r="A458" s="41">
        <v>2010</v>
      </c>
      <c r="B458" s="42">
        <v>3266</v>
      </c>
      <c r="C458" s="43" t="s">
        <v>255</v>
      </c>
      <c r="D458" s="41" t="s">
        <v>112</v>
      </c>
      <c r="E458" s="43" t="s">
        <v>113</v>
      </c>
      <c r="F458" s="41" t="s">
        <v>25</v>
      </c>
      <c r="G458" s="43" t="s">
        <v>134</v>
      </c>
      <c r="H458" s="43" t="s">
        <v>51</v>
      </c>
      <c r="I458" s="44">
        <v>223117</v>
      </c>
      <c r="J458" s="45">
        <v>3442928</v>
      </c>
      <c r="K458" s="45">
        <v>542537</v>
      </c>
      <c r="L458" s="46">
        <v>121996</v>
      </c>
      <c r="M458" s="47">
        <v>3226771</v>
      </c>
      <c r="N458" s="47">
        <v>59868</v>
      </c>
      <c r="O458" s="48">
        <v>45888</v>
      </c>
      <c r="P458" s="49">
        <v>2191283</v>
      </c>
      <c r="Q458" s="49">
        <v>2613</v>
      </c>
      <c r="R458" s="50" t="s">
        <v>37</v>
      </c>
      <c r="S458" s="51" t="s">
        <v>37</v>
      </c>
      <c r="T458" s="51" t="s">
        <v>37</v>
      </c>
      <c r="U458" s="44">
        <v>391001</v>
      </c>
      <c r="V458" s="45">
        <v>8860982</v>
      </c>
      <c r="W458" s="45">
        <v>605018</v>
      </c>
    </row>
    <row r="459" spans="1:23" x14ac:dyDescent="0.2">
      <c r="A459" s="41">
        <v>2010</v>
      </c>
      <c r="B459" s="42">
        <v>3268</v>
      </c>
      <c r="C459" s="43" t="s">
        <v>256</v>
      </c>
      <c r="D459" s="41" t="s">
        <v>23</v>
      </c>
      <c r="E459" s="43" t="s">
        <v>24</v>
      </c>
      <c r="F459" s="41" t="s">
        <v>25</v>
      </c>
      <c r="G459" s="43" t="s">
        <v>175</v>
      </c>
      <c r="H459" s="43" t="s">
        <v>31</v>
      </c>
      <c r="I459" s="44">
        <v>16179</v>
      </c>
      <c r="J459" s="45">
        <v>181203</v>
      </c>
      <c r="K459" s="45">
        <v>9910</v>
      </c>
      <c r="L459" s="46">
        <v>1753.3</v>
      </c>
      <c r="M459" s="47">
        <v>19691</v>
      </c>
      <c r="N459" s="47">
        <v>441</v>
      </c>
      <c r="O459" s="48">
        <v>6385.7</v>
      </c>
      <c r="P459" s="49">
        <v>118191</v>
      </c>
      <c r="Q459" s="49">
        <v>2</v>
      </c>
      <c r="R459" s="50" t="s">
        <v>37</v>
      </c>
      <c r="S459" s="51" t="s">
        <v>37</v>
      </c>
      <c r="T459" s="51" t="s">
        <v>37</v>
      </c>
      <c r="U459" s="44">
        <v>24318</v>
      </c>
      <c r="V459" s="45">
        <v>319085</v>
      </c>
      <c r="W459" s="45">
        <v>10353</v>
      </c>
    </row>
    <row r="460" spans="1:23" x14ac:dyDescent="0.2">
      <c r="A460" s="41">
        <v>2010</v>
      </c>
      <c r="B460" s="42">
        <v>3273</v>
      </c>
      <c r="C460" s="43" t="s">
        <v>257</v>
      </c>
      <c r="D460" s="41" t="s">
        <v>23</v>
      </c>
      <c r="E460" s="43" t="s">
        <v>24</v>
      </c>
      <c r="F460" s="41" t="s">
        <v>25</v>
      </c>
      <c r="G460" s="43" t="s">
        <v>258</v>
      </c>
      <c r="H460" s="43" t="s">
        <v>31</v>
      </c>
      <c r="I460" s="44">
        <v>18503</v>
      </c>
      <c r="J460" s="45">
        <v>116178</v>
      </c>
      <c r="K460" s="45">
        <v>15937</v>
      </c>
      <c r="L460" s="46">
        <v>7926</v>
      </c>
      <c r="M460" s="47">
        <v>57932</v>
      </c>
      <c r="N460" s="47">
        <v>1345</v>
      </c>
      <c r="O460" s="48">
        <v>7435</v>
      </c>
      <c r="P460" s="49">
        <v>78669</v>
      </c>
      <c r="Q460" s="49">
        <v>216</v>
      </c>
      <c r="R460" s="50" t="s">
        <v>37</v>
      </c>
      <c r="S460" s="51" t="s">
        <v>37</v>
      </c>
      <c r="T460" s="51" t="s">
        <v>37</v>
      </c>
      <c r="U460" s="44">
        <v>33864</v>
      </c>
      <c r="V460" s="45">
        <v>252779</v>
      </c>
      <c r="W460" s="45">
        <v>17498</v>
      </c>
    </row>
    <row r="461" spans="1:23" x14ac:dyDescent="0.2">
      <c r="A461" s="41">
        <v>2010</v>
      </c>
      <c r="B461" s="42">
        <v>3282</v>
      </c>
      <c r="C461" s="43" t="s">
        <v>260</v>
      </c>
      <c r="D461" s="41" t="s">
        <v>23</v>
      </c>
      <c r="E461" s="43" t="s">
        <v>24</v>
      </c>
      <c r="F461" s="41" t="s">
        <v>25</v>
      </c>
      <c r="G461" s="43" t="s">
        <v>92</v>
      </c>
      <c r="H461" s="43" t="s">
        <v>31</v>
      </c>
      <c r="I461" s="44">
        <v>43569.3</v>
      </c>
      <c r="J461" s="45">
        <v>402807</v>
      </c>
      <c r="K461" s="45">
        <v>33578</v>
      </c>
      <c r="L461" s="46">
        <v>9596.5</v>
      </c>
      <c r="M461" s="47">
        <v>96657</v>
      </c>
      <c r="N461" s="47">
        <v>2708</v>
      </c>
      <c r="O461" s="48" t="s">
        <v>37</v>
      </c>
      <c r="P461" s="49" t="s">
        <v>37</v>
      </c>
      <c r="Q461" s="49" t="s">
        <v>37</v>
      </c>
      <c r="R461" s="50" t="s">
        <v>37</v>
      </c>
      <c r="S461" s="51" t="s">
        <v>37</v>
      </c>
      <c r="T461" s="51" t="s">
        <v>37</v>
      </c>
      <c r="U461" s="44">
        <v>53165.8</v>
      </c>
      <c r="V461" s="45">
        <v>499464</v>
      </c>
      <c r="W461" s="45">
        <v>36286</v>
      </c>
    </row>
    <row r="462" spans="1:23" x14ac:dyDescent="0.2">
      <c r="A462" s="41">
        <v>2010</v>
      </c>
      <c r="B462" s="42">
        <v>3287</v>
      </c>
      <c r="C462" s="43" t="s">
        <v>261</v>
      </c>
      <c r="D462" s="41" t="s">
        <v>23</v>
      </c>
      <c r="E462" s="43" t="s">
        <v>24</v>
      </c>
      <c r="F462" s="41" t="s">
        <v>25</v>
      </c>
      <c r="G462" s="43" t="s">
        <v>258</v>
      </c>
      <c r="H462" s="43" t="s">
        <v>31</v>
      </c>
      <c r="I462" s="44">
        <v>5232.7</v>
      </c>
      <c r="J462" s="45">
        <v>65164</v>
      </c>
      <c r="K462" s="45">
        <v>5103</v>
      </c>
      <c r="L462" s="46">
        <v>8594.1</v>
      </c>
      <c r="M462" s="47">
        <v>87419</v>
      </c>
      <c r="N462" s="47">
        <v>5497</v>
      </c>
      <c r="O462" s="48">
        <v>35496.199999999997</v>
      </c>
      <c r="P462" s="49">
        <v>529100</v>
      </c>
      <c r="Q462" s="49">
        <v>2408</v>
      </c>
      <c r="R462" s="50" t="s">
        <v>37</v>
      </c>
      <c r="S462" s="51" t="s">
        <v>37</v>
      </c>
      <c r="T462" s="51" t="s">
        <v>37</v>
      </c>
      <c r="U462" s="44">
        <v>49323</v>
      </c>
      <c r="V462" s="45">
        <v>681683</v>
      </c>
      <c r="W462" s="45">
        <v>13008</v>
      </c>
    </row>
    <row r="463" spans="1:23" x14ac:dyDescent="0.2">
      <c r="A463" s="41">
        <v>2010</v>
      </c>
      <c r="B463" s="42">
        <v>3291</v>
      </c>
      <c r="C463" s="43" t="s">
        <v>262</v>
      </c>
      <c r="D463" s="41" t="s">
        <v>23</v>
      </c>
      <c r="E463" s="43" t="s">
        <v>24</v>
      </c>
      <c r="F463" s="41" t="s">
        <v>25</v>
      </c>
      <c r="G463" s="43" t="s">
        <v>33</v>
      </c>
      <c r="H463" s="43" t="s">
        <v>31</v>
      </c>
      <c r="I463" s="44">
        <v>46695</v>
      </c>
      <c r="J463" s="45">
        <v>515079</v>
      </c>
      <c r="K463" s="45">
        <v>31366</v>
      </c>
      <c r="L463" s="46">
        <v>8666</v>
      </c>
      <c r="M463" s="47">
        <v>101750</v>
      </c>
      <c r="N463" s="47">
        <v>3409</v>
      </c>
      <c r="O463" s="48">
        <v>4346</v>
      </c>
      <c r="P463" s="49">
        <v>70247</v>
      </c>
      <c r="Q463" s="49">
        <v>10</v>
      </c>
      <c r="R463" s="50" t="s">
        <v>37</v>
      </c>
      <c r="S463" s="51" t="s">
        <v>37</v>
      </c>
      <c r="T463" s="51" t="s">
        <v>37</v>
      </c>
      <c r="U463" s="44">
        <v>59707</v>
      </c>
      <c r="V463" s="45">
        <v>687076</v>
      </c>
      <c r="W463" s="45">
        <v>34785</v>
      </c>
    </row>
    <row r="464" spans="1:23" x14ac:dyDescent="0.2">
      <c r="A464" s="41">
        <v>2010</v>
      </c>
      <c r="B464" s="42">
        <v>3292</v>
      </c>
      <c r="C464" s="43" t="s">
        <v>2006</v>
      </c>
      <c r="D464" s="41" t="s">
        <v>23</v>
      </c>
      <c r="E464" s="43" t="s">
        <v>24</v>
      </c>
      <c r="F464" s="41" t="s">
        <v>25</v>
      </c>
      <c r="G464" s="43" t="s">
        <v>220</v>
      </c>
      <c r="H464" s="43" t="s">
        <v>51</v>
      </c>
      <c r="I464" s="44">
        <v>146835</v>
      </c>
      <c r="J464" s="45">
        <v>979922</v>
      </c>
      <c r="K464" s="45">
        <v>136457</v>
      </c>
      <c r="L464" s="46">
        <v>113196</v>
      </c>
      <c r="M464" s="47">
        <v>849639</v>
      </c>
      <c r="N464" s="47">
        <v>22846</v>
      </c>
      <c r="O464" s="48">
        <v>34374</v>
      </c>
      <c r="P464" s="49">
        <v>371592</v>
      </c>
      <c r="Q464" s="49">
        <v>35</v>
      </c>
      <c r="R464" s="50" t="s">
        <v>37</v>
      </c>
      <c r="S464" s="51" t="s">
        <v>37</v>
      </c>
      <c r="T464" s="51" t="s">
        <v>37</v>
      </c>
      <c r="U464" s="44">
        <v>294405</v>
      </c>
      <c r="V464" s="45">
        <v>2201153</v>
      </c>
      <c r="W464" s="45">
        <v>159338</v>
      </c>
    </row>
    <row r="465" spans="1:23" x14ac:dyDescent="0.2">
      <c r="A465" s="41">
        <v>2010</v>
      </c>
      <c r="B465" s="42">
        <v>3293</v>
      </c>
      <c r="C465" s="43" t="s">
        <v>2007</v>
      </c>
      <c r="D465" s="41" t="s">
        <v>23</v>
      </c>
      <c r="E465" s="43" t="s">
        <v>24</v>
      </c>
      <c r="F465" s="41" t="s">
        <v>25</v>
      </c>
      <c r="G465" s="43" t="s">
        <v>35</v>
      </c>
      <c r="H465" s="43" t="s">
        <v>31</v>
      </c>
      <c r="I465" s="44">
        <v>9414</v>
      </c>
      <c r="J465" s="45">
        <v>66650</v>
      </c>
      <c r="K465" s="45">
        <v>7324</v>
      </c>
      <c r="L465" s="46">
        <v>2220</v>
      </c>
      <c r="M465" s="47">
        <v>18707</v>
      </c>
      <c r="N465" s="47">
        <v>450</v>
      </c>
      <c r="O465" s="48">
        <v>864</v>
      </c>
      <c r="P465" s="49">
        <v>8320</v>
      </c>
      <c r="Q465" s="49">
        <v>5</v>
      </c>
      <c r="R465" s="50" t="s">
        <v>37</v>
      </c>
      <c r="S465" s="51" t="s">
        <v>37</v>
      </c>
      <c r="T465" s="51" t="s">
        <v>37</v>
      </c>
      <c r="U465" s="44">
        <v>12498</v>
      </c>
      <c r="V465" s="45">
        <v>93677</v>
      </c>
      <c r="W465" s="45">
        <v>7779</v>
      </c>
    </row>
    <row r="466" spans="1:23" x14ac:dyDescent="0.2">
      <c r="A466" s="41">
        <v>2010</v>
      </c>
      <c r="B466" s="42">
        <v>3294</v>
      </c>
      <c r="C466" s="43" t="s">
        <v>2008</v>
      </c>
      <c r="D466" s="41" t="s">
        <v>23</v>
      </c>
      <c r="E466" s="43" t="s">
        <v>24</v>
      </c>
      <c r="F466" s="41" t="s">
        <v>25</v>
      </c>
      <c r="G466" s="43" t="s">
        <v>76</v>
      </c>
      <c r="H466" s="43" t="s">
        <v>27</v>
      </c>
      <c r="I466" s="44">
        <v>256</v>
      </c>
      <c r="J466" s="45">
        <v>2170</v>
      </c>
      <c r="K466" s="45">
        <v>272</v>
      </c>
      <c r="L466" s="46">
        <v>165</v>
      </c>
      <c r="M466" s="47">
        <v>1540</v>
      </c>
      <c r="N466" s="47">
        <v>50</v>
      </c>
      <c r="O466" s="48" t="s">
        <v>37</v>
      </c>
      <c r="P466" s="49" t="s">
        <v>37</v>
      </c>
      <c r="Q466" s="49" t="s">
        <v>37</v>
      </c>
      <c r="R466" s="50" t="s">
        <v>37</v>
      </c>
      <c r="S466" s="51" t="s">
        <v>37</v>
      </c>
      <c r="T466" s="51" t="s">
        <v>37</v>
      </c>
      <c r="U466" s="44">
        <v>421</v>
      </c>
      <c r="V466" s="45">
        <v>3710</v>
      </c>
      <c r="W466" s="45">
        <v>322</v>
      </c>
    </row>
    <row r="467" spans="1:23" x14ac:dyDescent="0.2">
      <c r="A467" s="41">
        <v>2010</v>
      </c>
      <c r="B467" s="42">
        <v>3295</v>
      </c>
      <c r="C467" s="43" t="s">
        <v>2008</v>
      </c>
      <c r="D467" s="41" t="s">
        <v>23</v>
      </c>
      <c r="E467" s="43" t="s">
        <v>24</v>
      </c>
      <c r="F467" s="41" t="s">
        <v>25</v>
      </c>
      <c r="G467" s="43" t="s">
        <v>89</v>
      </c>
      <c r="H467" s="43" t="s">
        <v>27</v>
      </c>
      <c r="I467" s="44">
        <v>7910.7</v>
      </c>
      <c r="J467" s="45">
        <v>114952</v>
      </c>
      <c r="K467" s="45">
        <v>8365</v>
      </c>
      <c r="L467" s="46">
        <v>2668.8</v>
      </c>
      <c r="M467" s="47">
        <v>34614</v>
      </c>
      <c r="N467" s="47">
        <v>1431</v>
      </c>
      <c r="O467" s="48">
        <v>7478.1</v>
      </c>
      <c r="P467" s="49">
        <v>110214</v>
      </c>
      <c r="Q467" s="49">
        <v>146</v>
      </c>
      <c r="R467" s="50" t="s">
        <v>37</v>
      </c>
      <c r="S467" s="51" t="s">
        <v>37</v>
      </c>
      <c r="T467" s="51" t="s">
        <v>37</v>
      </c>
      <c r="U467" s="44">
        <v>18057.599999999999</v>
      </c>
      <c r="V467" s="45">
        <v>259780</v>
      </c>
      <c r="W467" s="45">
        <v>9942</v>
      </c>
    </row>
    <row r="468" spans="1:23" x14ac:dyDescent="0.2">
      <c r="A468" s="41">
        <v>2010</v>
      </c>
      <c r="B468" s="42">
        <v>3296</v>
      </c>
      <c r="C468" s="43" t="s">
        <v>2009</v>
      </c>
      <c r="D468" s="41" t="s">
        <v>23</v>
      </c>
      <c r="E468" s="43" t="s">
        <v>24</v>
      </c>
      <c r="F468" s="41" t="s">
        <v>25</v>
      </c>
      <c r="G468" s="43" t="s">
        <v>175</v>
      </c>
      <c r="H468" s="43" t="s">
        <v>27</v>
      </c>
      <c r="I468" s="44">
        <v>2037.8</v>
      </c>
      <c r="J468" s="45">
        <v>23195</v>
      </c>
      <c r="K468" s="45">
        <v>1840</v>
      </c>
      <c r="L468" s="46">
        <v>1131</v>
      </c>
      <c r="M468" s="47">
        <v>10398</v>
      </c>
      <c r="N468" s="47">
        <v>242</v>
      </c>
      <c r="O468" s="48" t="s">
        <v>37</v>
      </c>
      <c r="P468" s="49" t="s">
        <v>37</v>
      </c>
      <c r="Q468" s="49" t="s">
        <v>37</v>
      </c>
      <c r="R468" s="50" t="s">
        <v>37</v>
      </c>
      <c r="S468" s="51" t="s">
        <v>37</v>
      </c>
      <c r="T468" s="51" t="s">
        <v>37</v>
      </c>
      <c r="U468" s="44">
        <v>3168.8</v>
      </c>
      <c r="V468" s="45">
        <v>33593</v>
      </c>
      <c r="W468" s="45">
        <v>2082</v>
      </c>
    </row>
    <row r="469" spans="1:23" x14ac:dyDescent="0.2">
      <c r="A469" s="41">
        <v>2010</v>
      </c>
      <c r="B469" s="42">
        <v>3298</v>
      </c>
      <c r="C469" s="43" t="s">
        <v>2010</v>
      </c>
      <c r="D469" s="41" t="s">
        <v>23</v>
      </c>
      <c r="E469" s="43" t="s">
        <v>24</v>
      </c>
      <c r="F469" s="41" t="s">
        <v>25</v>
      </c>
      <c r="G469" s="43" t="s">
        <v>35</v>
      </c>
      <c r="H469" s="43" t="s">
        <v>27</v>
      </c>
      <c r="I469" s="44">
        <v>362</v>
      </c>
      <c r="J469" s="45">
        <v>3298</v>
      </c>
      <c r="K469" s="45">
        <v>292</v>
      </c>
      <c r="L469" s="46">
        <v>238</v>
      </c>
      <c r="M469" s="47">
        <v>2100</v>
      </c>
      <c r="N469" s="47">
        <v>71</v>
      </c>
      <c r="O469" s="48" t="s">
        <v>37</v>
      </c>
      <c r="P469" s="49" t="s">
        <v>37</v>
      </c>
      <c r="Q469" s="49" t="s">
        <v>37</v>
      </c>
      <c r="R469" s="50" t="s">
        <v>37</v>
      </c>
      <c r="S469" s="51" t="s">
        <v>37</v>
      </c>
      <c r="T469" s="51" t="s">
        <v>37</v>
      </c>
      <c r="U469" s="44">
        <v>600</v>
      </c>
      <c r="V469" s="45">
        <v>5398</v>
      </c>
      <c r="W469" s="45">
        <v>363</v>
      </c>
    </row>
    <row r="470" spans="1:23" x14ac:dyDescent="0.2">
      <c r="A470" s="41">
        <v>2010</v>
      </c>
      <c r="B470" s="42">
        <v>3314</v>
      </c>
      <c r="C470" s="43" t="s">
        <v>2011</v>
      </c>
      <c r="D470" s="41" t="s">
        <v>23</v>
      </c>
      <c r="E470" s="43" t="s">
        <v>24</v>
      </c>
      <c r="F470" s="41" t="s">
        <v>25</v>
      </c>
      <c r="G470" s="43" t="s">
        <v>87</v>
      </c>
      <c r="H470" s="43" t="s">
        <v>31</v>
      </c>
      <c r="I470" s="44">
        <v>5517</v>
      </c>
      <c r="J470" s="45">
        <v>51685</v>
      </c>
      <c r="K470" s="45">
        <v>3637</v>
      </c>
      <c r="L470" s="46">
        <v>3453</v>
      </c>
      <c r="M470" s="47">
        <v>32526</v>
      </c>
      <c r="N470" s="47">
        <v>2340</v>
      </c>
      <c r="O470" s="48">
        <v>764</v>
      </c>
      <c r="P470" s="49">
        <v>9347</v>
      </c>
      <c r="Q470" s="49">
        <v>6</v>
      </c>
      <c r="R470" s="50" t="s">
        <v>37</v>
      </c>
      <c r="S470" s="51" t="s">
        <v>37</v>
      </c>
      <c r="T470" s="51" t="s">
        <v>37</v>
      </c>
      <c r="U470" s="44">
        <v>9734</v>
      </c>
      <c r="V470" s="45">
        <v>93558</v>
      </c>
      <c r="W470" s="45">
        <v>5983</v>
      </c>
    </row>
    <row r="471" spans="1:23" x14ac:dyDescent="0.2">
      <c r="A471" s="41">
        <v>2010</v>
      </c>
      <c r="B471" s="42">
        <v>3315</v>
      </c>
      <c r="C471" s="43" t="s">
        <v>2012</v>
      </c>
      <c r="D471" s="41" t="s">
        <v>23</v>
      </c>
      <c r="E471" s="43" t="s">
        <v>24</v>
      </c>
      <c r="F471" s="41" t="s">
        <v>25</v>
      </c>
      <c r="G471" s="43" t="s">
        <v>173</v>
      </c>
      <c r="H471" s="43" t="s">
        <v>31</v>
      </c>
      <c r="I471" s="44">
        <v>3483</v>
      </c>
      <c r="J471" s="45">
        <v>31608</v>
      </c>
      <c r="K471" s="45">
        <v>2115</v>
      </c>
      <c r="L471" s="46">
        <v>1991</v>
      </c>
      <c r="M471" s="47">
        <v>22658</v>
      </c>
      <c r="N471" s="47">
        <v>174</v>
      </c>
      <c r="O471" s="48">
        <v>214</v>
      </c>
      <c r="P471" s="49">
        <v>1338</v>
      </c>
      <c r="Q471" s="49">
        <v>137</v>
      </c>
      <c r="R471" s="50" t="s">
        <v>37</v>
      </c>
      <c r="S471" s="51" t="s">
        <v>37</v>
      </c>
      <c r="T471" s="51" t="s">
        <v>37</v>
      </c>
      <c r="U471" s="44">
        <v>5688</v>
      </c>
      <c r="V471" s="45">
        <v>55604</v>
      </c>
      <c r="W471" s="45">
        <v>2426</v>
      </c>
    </row>
    <row r="472" spans="1:23" x14ac:dyDescent="0.2">
      <c r="A472" s="41">
        <v>2010</v>
      </c>
      <c r="B472" s="42">
        <v>3323</v>
      </c>
      <c r="C472" s="43" t="s">
        <v>2013</v>
      </c>
      <c r="D472" s="41" t="s">
        <v>23</v>
      </c>
      <c r="E472" s="43" t="s">
        <v>24</v>
      </c>
      <c r="F472" s="41" t="s">
        <v>25</v>
      </c>
      <c r="G472" s="43" t="s">
        <v>72</v>
      </c>
      <c r="H472" s="43" t="s">
        <v>27</v>
      </c>
      <c r="I472" s="44">
        <v>240</v>
      </c>
      <c r="J472" s="45">
        <v>2983</v>
      </c>
      <c r="K472" s="45">
        <v>292</v>
      </c>
      <c r="L472" s="46">
        <v>119</v>
      </c>
      <c r="M472" s="47">
        <v>1359</v>
      </c>
      <c r="N472" s="47">
        <v>52</v>
      </c>
      <c r="O472" s="48" t="s">
        <v>37</v>
      </c>
      <c r="P472" s="49" t="s">
        <v>37</v>
      </c>
      <c r="Q472" s="49" t="s">
        <v>37</v>
      </c>
      <c r="R472" s="50" t="s">
        <v>37</v>
      </c>
      <c r="S472" s="51" t="s">
        <v>37</v>
      </c>
      <c r="T472" s="51" t="s">
        <v>37</v>
      </c>
      <c r="U472" s="44">
        <v>359</v>
      </c>
      <c r="V472" s="45">
        <v>4342</v>
      </c>
      <c r="W472" s="45">
        <v>344</v>
      </c>
    </row>
    <row r="473" spans="1:23" x14ac:dyDescent="0.2">
      <c r="A473" s="41">
        <v>2010</v>
      </c>
      <c r="B473" s="42">
        <v>3329</v>
      </c>
      <c r="C473" s="43" t="s">
        <v>264</v>
      </c>
      <c r="D473" s="41" t="s">
        <v>23</v>
      </c>
      <c r="E473" s="43" t="s">
        <v>24</v>
      </c>
      <c r="F473" s="41" t="s">
        <v>25</v>
      </c>
      <c r="G473" s="43" t="s">
        <v>44</v>
      </c>
      <c r="H473" s="43" t="s">
        <v>27</v>
      </c>
      <c r="I473" s="44">
        <v>11838</v>
      </c>
      <c r="J473" s="45">
        <v>94247</v>
      </c>
      <c r="K473" s="45">
        <v>9315</v>
      </c>
      <c r="L473" s="46">
        <v>12810</v>
      </c>
      <c r="M473" s="47">
        <v>106235</v>
      </c>
      <c r="N473" s="47">
        <v>1849</v>
      </c>
      <c r="O473" s="48">
        <v>9887</v>
      </c>
      <c r="P473" s="49">
        <v>97007</v>
      </c>
      <c r="Q473" s="49">
        <v>23</v>
      </c>
      <c r="R473" s="50" t="s">
        <v>37</v>
      </c>
      <c r="S473" s="51" t="s">
        <v>37</v>
      </c>
      <c r="T473" s="51" t="s">
        <v>37</v>
      </c>
      <c r="U473" s="44">
        <v>34535</v>
      </c>
      <c r="V473" s="45">
        <v>297489</v>
      </c>
      <c r="W473" s="45">
        <v>11187</v>
      </c>
    </row>
    <row r="474" spans="1:23" x14ac:dyDescent="0.2">
      <c r="A474" s="41">
        <v>2010</v>
      </c>
      <c r="B474" s="42">
        <v>3355</v>
      </c>
      <c r="C474" s="43" t="s">
        <v>265</v>
      </c>
      <c r="D474" s="41" t="s">
        <v>23</v>
      </c>
      <c r="E474" s="43" t="s">
        <v>24</v>
      </c>
      <c r="F474" s="41" t="s">
        <v>25</v>
      </c>
      <c r="G474" s="43" t="s">
        <v>76</v>
      </c>
      <c r="H474" s="43" t="s">
        <v>27</v>
      </c>
      <c r="I474" s="44">
        <v>5182.3</v>
      </c>
      <c r="J474" s="45">
        <v>48687</v>
      </c>
      <c r="K474" s="45">
        <v>4692</v>
      </c>
      <c r="L474" s="46">
        <v>4540.3999999999996</v>
      </c>
      <c r="M474" s="47">
        <v>45690</v>
      </c>
      <c r="N474" s="47">
        <v>965</v>
      </c>
      <c r="O474" s="48">
        <v>11898.9</v>
      </c>
      <c r="P474" s="49">
        <v>159121</v>
      </c>
      <c r="Q474" s="49">
        <v>91</v>
      </c>
      <c r="R474" s="50" t="s">
        <v>37</v>
      </c>
      <c r="S474" s="51" t="s">
        <v>37</v>
      </c>
      <c r="T474" s="51" t="s">
        <v>37</v>
      </c>
      <c r="U474" s="44">
        <v>21621.599999999999</v>
      </c>
      <c r="V474" s="45">
        <v>253498</v>
      </c>
      <c r="W474" s="45">
        <v>5748</v>
      </c>
    </row>
    <row r="475" spans="1:23" x14ac:dyDescent="0.2">
      <c r="A475" s="41">
        <v>2010</v>
      </c>
      <c r="B475" s="42">
        <v>3356</v>
      </c>
      <c r="C475" s="43" t="s">
        <v>2014</v>
      </c>
      <c r="D475" s="41" t="s">
        <v>23</v>
      </c>
      <c r="E475" s="43" t="s">
        <v>24</v>
      </c>
      <c r="F475" s="41" t="s">
        <v>25</v>
      </c>
      <c r="G475" s="43" t="s">
        <v>46</v>
      </c>
      <c r="H475" s="43" t="s">
        <v>27</v>
      </c>
      <c r="I475" s="44">
        <v>147</v>
      </c>
      <c r="J475" s="45">
        <v>2059</v>
      </c>
      <c r="K475" s="45">
        <v>169</v>
      </c>
      <c r="L475" s="46">
        <v>51</v>
      </c>
      <c r="M475" s="47">
        <v>724</v>
      </c>
      <c r="N475" s="47">
        <v>45</v>
      </c>
      <c r="O475" s="48" t="s">
        <v>37</v>
      </c>
      <c r="P475" s="49" t="s">
        <v>37</v>
      </c>
      <c r="Q475" s="49" t="s">
        <v>37</v>
      </c>
      <c r="R475" s="50" t="s">
        <v>37</v>
      </c>
      <c r="S475" s="51" t="s">
        <v>37</v>
      </c>
      <c r="T475" s="51" t="s">
        <v>37</v>
      </c>
      <c r="U475" s="44">
        <v>198</v>
      </c>
      <c r="V475" s="45">
        <v>2783</v>
      </c>
      <c r="W475" s="45">
        <v>214</v>
      </c>
    </row>
    <row r="476" spans="1:23" x14ac:dyDescent="0.2">
      <c r="A476" s="41">
        <v>2010</v>
      </c>
      <c r="B476" s="42">
        <v>3366</v>
      </c>
      <c r="C476" s="43" t="s">
        <v>2015</v>
      </c>
      <c r="D476" s="41" t="s">
        <v>23</v>
      </c>
      <c r="E476" s="43" t="s">
        <v>24</v>
      </c>
      <c r="F476" s="41" t="s">
        <v>25</v>
      </c>
      <c r="G476" s="43" t="s">
        <v>76</v>
      </c>
      <c r="H476" s="43" t="s">
        <v>27</v>
      </c>
      <c r="I476" s="44">
        <v>1090</v>
      </c>
      <c r="J476" s="45">
        <v>9188</v>
      </c>
      <c r="K476" s="45">
        <v>580</v>
      </c>
      <c r="L476" s="46">
        <v>163</v>
      </c>
      <c r="M476" s="47">
        <v>1373</v>
      </c>
      <c r="N476" s="47">
        <v>101</v>
      </c>
      <c r="O476" s="48" t="s">
        <v>37</v>
      </c>
      <c r="P476" s="49" t="s">
        <v>37</v>
      </c>
      <c r="Q476" s="49" t="s">
        <v>37</v>
      </c>
      <c r="R476" s="50" t="s">
        <v>37</v>
      </c>
      <c r="S476" s="51" t="s">
        <v>37</v>
      </c>
      <c r="T476" s="51" t="s">
        <v>37</v>
      </c>
      <c r="U476" s="44">
        <v>1253</v>
      </c>
      <c r="V476" s="45">
        <v>10561</v>
      </c>
      <c r="W476" s="45">
        <v>681</v>
      </c>
    </row>
    <row r="477" spans="1:23" x14ac:dyDescent="0.2">
      <c r="A477" s="41">
        <v>2010</v>
      </c>
      <c r="B477" s="42">
        <v>3370</v>
      </c>
      <c r="C477" s="43" t="s">
        <v>2016</v>
      </c>
      <c r="D477" s="41" t="s">
        <v>23</v>
      </c>
      <c r="E477" s="43" t="s">
        <v>24</v>
      </c>
      <c r="F477" s="41" t="s">
        <v>25</v>
      </c>
      <c r="G477" s="43" t="s">
        <v>92</v>
      </c>
      <c r="H477" s="43" t="s">
        <v>1749</v>
      </c>
      <c r="I477" s="44" t="s">
        <v>37</v>
      </c>
      <c r="J477" s="45" t="s">
        <v>37</v>
      </c>
      <c r="K477" s="45" t="s">
        <v>37</v>
      </c>
      <c r="L477" s="46" t="s">
        <v>37</v>
      </c>
      <c r="M477" s="47" t="s">
        <v>37</v>
      </c>
      <c r="N477" s="47" t="s">
        <v>37</v>
      </c>
      <c r="O477" s="48">
        <v>43228</v>
      </c>
      <c r="P477" s="49">
        <v>1004972</v>
      </c>
      <c r="Q477" s="49">
        <v>1</v>
      </c>
      <c r="R477" s="50" t="s">
        <v>37</v>
      </c>
      <c r="S477" s="51" t="s">
        <v>37</v>
      </c>
      <c r="T477" s="51" t="s">
        <v>37</v>
      </c>
      <c r="U477" s="44">
        <v>43228</v>
      </c>
      <c r="V477" s="45">
        <v>1004972</v>
      </c>
      <c r="W477" s="45">
        <v>1</v>
      </c>
    </row>
    <row r="478" spans="1:23" x14ac:dyDescent="0.2">
      <c r="A478" s="41">
        <v>2010</v>
      </c>
      <c r="B478" s="42">
        <v>3373</v>
      </c>
      <c r="C478" s="43" t="s">
        <v>2017</v>
      </c>
      <c r="D478" s="41" t="s">
        <v>23</v>
      </c>
      <c r="E478" s="43" t="s">
        <v>24</v>
      </c>
      <c r="F478" s="41" t="s">
        <v>25</v>
      </c>
      <c r="G478" s="43" t="s">
        <v>241</v>
      </c>
      <c r="H478" s="43" t="s">
        <v>27</v>
      </c>
      <c r="I478" s="44">
        <v>321</v>
      </c>
      <c r="J478" s="45">
        <v>4776</v>
      </c>
      <c r="K478" s="45">
        <v>490</v>
      </c>
      <c r="L478" s="46">
        <v>423</v>
      </c>
      <c r="M478" s="47">
        <v>5933</v>
      </c>
      <c r="N478" s="47">
        <v>193</v>
      </c>
      <c r="O478" s="48" t="s">
        <v>37</v>
      </c>
      <c r="P478" s="49" t="s">
        <v>37</v>
      </c>
      <c r="Q478" s="49" t="s">
        <v>37</v>
      </c>
      <c r="R478" s="50" t="s">
        <v>37</v>
      </c>
      <c r="S478" s="51" t="s">
        <v>37</v>
      </c>
      <c r="T478" s="51" t="s">
        <v>37</v>
      </c>
      <c r="U478" s="44">
        <v>744</v>
      </c>
      <c r="V478" s="45">
        <v>10709</v>
      </c>
      <c r="W478" s="45">
        <v>683</v>
      </c>
    </row>
    <row r="479" spans="1:23" x14ac:dyDescent="0.2">
      <c r="A479" s="41">
        <v>2010</v>
      </c>
      <c r="B479" s="42">
        <v>3384</v>
      </c>
      <c r="C479" s="43" t="s">
        <v>2018</v>
      </c>
      <c r="D479" s="41" t="s">
        <v>23</v>
      </c>
      <c r="E479" s="43" t="s">
        <v>24</v>
      </c>
      <c r="F479" s="41" t="s">
        <v>25</v>
      </c>
      <c r="G479" s="43" t="s">
        <v>82</v>
      </c>
      <c r="H479" s="43" t="s">
        <v>27</v>
      </c>
      <c r="I479" s="44">
        <v>2038</v>
      </c>
      <c r="J479" s="45">
        <v>18771</v>
      </c>
      <c r="K479" s="45">
        <v>3526</v>
      </c>
      <c r="L479" s="46">
        <v>2249</v>
      </c>
      <c r="M479" s="47">
        <v>28720</v>
      </c>
      <c r="N479" s="47">
        <v>856</v>
      </c>
      <c r="O479" s="48">
        <v>1252</v>
      </c>
      <c r="P479" s="49">
        <v>17397</v>
      </c>
      <c r="Q479" s="49">
        <v>7</v>
      </c>
      <c r="R479" s="50" t="s">
        <v>37</v>
      </c>
      <c r="S479" s="51" t="s">
        <v>37</v>
      </c>
      <c r="T479" s="51" t="s">
        <v>37</v>
      </c>
      <c r="U479" s="44">
        <v>5539</v>
      </c>
      <c r="V479" s="45">
        <v>64888</v>
      </c>
      <c r="W479" s="45">
        <v>4389</v>
      </c>
    </row>
    <row r="480" spans="1:23" x14ac:dyDescent="0.2">
      <c r="A480" s="41">
        <v>2010</v>
      </c>
      <c r="B480" s="42">
        <v>3390</v>
      </c>
      <c r="C480" s="43" t="s">
        <v>2019</v>
      </c>
      <c r="D480" s="41" t="s">
        <v>23</v>
      </c>
      <c r="E480" s="43" t="s">
        <v>24</v>
      </c>
      <c r="F480" s="41" t="s">
        <v>25</v>
      </c>
      <c r="G480" s="43" t="s">
        <v>78</v>
      </c>
      <c r="H480" s="43" t="s">
        <v>31</v>
      </c>
      <c r="I480" s="44">
        <v>20355</v>
      </c>
      <c r="J480" s="45">
        <v>187343</v>
      </c>
      <c r="K480" s="45">
        <v>15182</v>
      </c>
      <c r="L480" s="46">
        <v>8763</v>
      </c>
      <c r="M480" s="47">
        <v>89987</v>
      </c>
      <c r="N480" s="47">
        <v>2651</v>
      </c>
      <c r="O480" s="48">
        <v>5528</v>
      </c>
      <c r="P480" s="49">
        <v>98341</v>
      </c>
      <c r="Q480" s="49">
        <v>9</v>
      </c>
      <c r="R480" s="50">
        <v>0</v>
      </c>
      <c r="S480" s="51" t="s">
        <v>37</v>
      </c>
      <c r="T480" s="51" t="s">
        <v>37</v>
      </c>
      <c r="U480" s="44">
        <v>34646</v>
      </c>
      <c r="V480" s="45">
        <v>375671</v>
      </c>
      <c r="W480" s="45">
        <v>17842</v>
      </c>
    </row>
    <row r="481" spans="1:23" x14ac:dyDescent="0.2">
      <c r="A481" s="41">
        <v>2010</v>
      </c>
      <c r="B481" s="42">
        <v>3400</v>
      </c>
      <c r="C481" s="43" t="s">
        <v>2020</v>
      </c>
      <c r="D481" s="41" t="s">
        <v>23</v>
      </c>
      <c r="E481" s="43" t="s">
        <v>24</v>
      </c>
      <c r="F481" s="41" t="s">
        <v>25</v>
      </c>
      <c r="G481" s="43" t="s">
        <v>46</v>
      </c>
      <c r="H481" s="43" t="s">
        <v>27</v>
      </c>
      <c r="I481" s="44">
        <v>7775</v>
      </c>
      <c r="J481" s="45">
        <v>78592</v>
      </c>
      <c r="K481" s="45">
        <v>8440</v>
      </c>
      <c r="L481" s="46">
        <v>1650.7</v>
      </c>
      <c r="M481" s="47">
        <v>18734</v>
      </c>
      <c r="N481" s="47">
        <v>768</v>
      </c>
      <c r="O481" s="48">
        <v>15783.7</v>
      </c>
      <c r="P481" s="49">
        <v>197311</v>
      </c>
      <c r="Q481" s="49">
        <v>236</v>
      </c>
      <c r="R481" s="50" t="s">
        <v>37</v>
      </c>
      <c r="S481" s="51" t="s">
        <v>37</v>
      </c>
      <c r="T481" s="51" t="s">
        <v>37</v>
      </c>
      <c r="U481" s="44">
        <v>25209.4</v>
      </c>
      <c r="V481" s="45">
        <v>294637</v>
      </c>
      <c r="W481" s="45">
        <v>9444</v>
      </c>
    </row>
    <row r="482" spans="1:23" x14ac:dyDescent="0.2">
      <c r="A482" s="41">
        <v>2010</v>
      </c>
      <c r="B482" s="42">
        <v>3405</v>
      </c>
      <c r="C482" s="43" t="s">
        <v>2021</v>
      </c>
      <c r="D482" s="41" t="s">
        <v>23</v>
      </c>
      <c r="E482" s="43" t="s">
        <v>24</v>
      </c>
      <c r="F482" s="41" t="s">
        <v>25</v>
      </c>
      <c r="G482" s="43" t="s">
        <v>124</v>
      </c>
      <c r="H482" s="43" t="s">
        <v>27</v>
      </c>
      <c r="I482" s="44">
        <v>5752</v>
      </c>
      <c r="J482" s="45">
        <v>54192</v>
      </c>
      <c r="K482" s="45">
        <v>4560</v>
      </c>
      <c r="L482" s="46">
        <v>1868</v>
      </c>
      <c r="M482" s="47">
        <v>16606</v>
      </c>
      <c r="N482" s="47">
        <v>327</v>
      </c>
      <c r="O482" s="48">
        <v>350</v>
      </c>
      <c r="P482" s="49">
        <v>3410</v>
      </c>
      <c r="Q482" s="49">
        <v>6</v>
      </c>
      <c r="R482" s="50" t="s">
        <v>37</v>
      </c>
      <c r="S482" s="51" t="s">
        <v>37</v>
      </c>
      <c r="T482" s="51" t="s">
        <v>37</v>
      </c>
      <c r="U482" s="44">
        <v>7970</v>
      </c>
      <c r="V482" s="45">
        <v>74208</v>
      </c>
      <c r="W482" s="45">
        <v>4893</v>
      </c>
    </row>
    <row r="483" spans="1:23" x14ac:dyDescent="0.2">
      <c r="A483" s="41">
        <v>2010</v>
      </c>
      <c r="B483" s="42">
        <v>3406</v>
      </c>
      <c r="C483" s="43" t="s">
        <v>2022</v>
      </c>
      <c r="D483" s="41" t="s">
        <v>23</v>
      </c>
      <c r="E483" s="43" t="s">
        <v>24</v>
      </c>
      <c r="F483" s="41" t="s">
        <v>25</v>
      </c>
      <c r="G483" s="43" t="s">
        <v>142</v>
      </c>
      <c r="H483" s="43" t="s">
        <v>27</v>
      </c>
      <c r="I483" s="44">
        <v>1867</v>
      </c>
      <c r="J483" s="45">
        <v>13489</v>
      </c>
      <c r="K483" s="45">
        <v>1035</v>
      </c>
      <c r="L483" s="46">
        <v>837</v>
      </c>
      <c r="M483" s="47">
        <v>6287</v>
      </c>
      <c r="N483" s="47">
        <v>190</v>
      </c>
      <c r="O483" s="48">
        <v>2199</v>
      </c>
      <c r="P483" s="49">
        <v>24247</v>
      </c>
      <c r="Q483" s="49">
        <v>3</v>
      </c>
      <c r="R483" s="50">
        <v>0</v>
      </c>
      <c r="S483" s="51">
        <v>0</v>
      </c>
      <c r="T483" s="51">
        <v>0</v>
      </c>
      <c r="U483" s="44">
        <v>4903</v>
      </c>
      <c r="V483" s="45">
        <v>44023</v>
      </c>
      <c r="W483" s="45">
        <v>1228</v>
      </c>
    </row>
    <row r="484" spans="1:23" x14ac:dyDescent="0.2">
      <c r="A484" s="41">
        <v>2010</v>
      </c>
      <c r="B484" s="42">
        <v>3408</v>
      </c>
      <c r="C484" s="43" t="s">
        <v>2023</v>
      </c>
      <c r="D484" s="41" t="s">
        <v>23</v>
      </c>
      <c r="E484" s="43" t="s">
        <v>24</v>
      </c>
      <c r="F484" s="41" t="s">
        <v>25</v>
      </c>
      <c r="G484" s="43" t="s">
        <v>65</v>
      </c>
      <c r="H484" s="43" t="s">
        <v>27</v>
      </c>
      <c r="I484" s="44">
        <v>15503</v>
      </c>
      <c r="J484" s="45">
        <v>172091</v>
      </c>
      <c r="K484" s="45">
        <v>9592</v>
      </c>
      <c r="L484" s="46">
        <v>5613</v>
      </c>
      <c r="M484" s="47">
        <v>56382</v>
      </c>
      <c r="N484" s="47">
        <v>1160</v>
      </c>
      <c r="O484" s="48">
        <v>469</v>
      </c>
      <c r="P484" s="49">
        <v>5068</v>
      </c>
      <c r="Q484" s="49">
        <v>1</v>
      </c>
      <c r="R484" s="50">
        <v>0</v>
      </c>
      <c r="S484" s="51">
        <v>0</v>
      </c>
      <c r="T484" s="51">
        <v>0</v>
      </c>
      <c r="U484" s="44">
        <v>21585</v>
      </c>
      <c r="V484" s="45">
        <v>233541</v>
      </c>
      <c r="W484" s="45">
        <v>10753</v>
      </c>
    </row>
    <row r="485" spans="1:23" x14ac:dyDescent="0.2">
      <c r="A485" s="41">
        <v>2010</v>
      </c>
      <c r="B485" s="42">
        <v>3408</v>
      </c>
      <c r="C485" s="43" t="s">
        <v>2023</v>
      </c>
      <c r="D485" s="41" t="s">
        <v>23</v>
      </c>
      <c r="E485" s="43" t="s">
        <v>24</v>
      </c>
      <c r="F485" s="41" t="s">
        <v>25</v>
      </c>
      <c r="G485" s="43" t="s">
        <v>98</v>
      </c>
      <c r="H485" s="43" t="s">
        <v>27</v>
      </c>
      <c r="I485" s="44">
        <v>208195</v>
      </c>
      <c r="J485" s="45">
        <v>2310177</v>
      </c>
      <c r="K485" s="45">
        <v>138285</v>
      </c>
      <c r="L485" s="46">
        <v>177776</v>
      </c>
      <c r="M485" s="47">
        <v>1911662</v>
      </c>
      <c r="N485" s="47">
        <v>21536</v>
      </c>
      <c r="O485" s="48">
        <v>111064</v>
      </c>
      <c r="P485" s="49">
        <v>1560964</v>
      </c>
      <c r="Q485" s="49">
        <v>115</v>
      </c>
      <c r="R485" s="50">
        <v>0</v>
      </c>
      <c r="S485" s="51">
        <v>0</v>
      </c>
      <c r="T485" s="51">
        <v>0</v>
      </c>
      <c r="U485" s="44">
        <v>497035</v>
      </c>
      <c r="V485" s="45">
        <v>5782803</v>
      </c>
      <c r="W485" s="45">
        <v>159936</v>
      </c>
    </row>
    <row r="486" spans="1:23" x14ac:dyDescent="0.2">
      <c r="A486" s="41">
        <v>2010</v>
      </c>
      <c r="B486" s="42">
        <v>3413</v>
      </c>
      <c r="C486" s="43" t="s">
        <v>268</v>
      </c>
      <c r="D486" s="41" t="s">
        <v>23</v>
      </c>
      <c r="E486" s="43" t="s">
        <v>24</v>
      </c>
      <c r="F486" s="41" t="s">
        <v>25</v>
      </c>
      <c r="G486" s="43" t="s">
        <v>89</v>
      </c>
      <c r="H486" s="43" t="s">
        <v>153</v>
      </c>
      <c r="I486" s="44">
        <v>25132</v>
      </c>
      <c r="J486" s="45">
        <v>737441</v>
      </c>
      <c r="K486" s="45">
        <v>35687</v>
      </c>
      <c r="L486" s="46">
        <v>17016</v>
      </c>
      <c r="M486" s="47">
        <v>450790</v>
      </c>
      <c r="N486" s="47">
        <v>10306</v>
      </c>
      <c r="O486" s="48">
        <v>7636</v>
      </c>
      <c r="P486" s="49">
        <v>333101</v>
      </c>
      <c r="Q486" s="49">
        <v>1509</v>
      </c>
      <c r="R486" s="50" t="s">
        <v>37</v>
      </c>
      <c r="S486" s="51" t="s">
        <v>37</v>
      </c>
      <c r="T486" s="51" t="s">
        <v>37</v>
      </c>
      <c r="U486" s="44">
        <v>49784</v>
      </c>
      <c r="V486" s="45">
        <v>1521332</v>
      </c>
      <c r="W486" s="45">
        <v>47502</v>
      </c>
    </row>
    <row r="487" spans="1:23" x14ac:dyDescent="0.2">
      <c r="A487" s="41">
        <v>2010</v>
      </c>
      <c r="B487" s="42">
        <v>3415</v>
      </c>
      <c r="C487" s="43" t="s">
        <v>2024</v>
      </c>
      <c r="D487" s="41" t="s">
        <v>23</v>
      </c>
      <c r="E487" s="43" t="s">
        <v>24</v>
      </c>
      <c r="F487" s="41" t="s">
        <v>25</v>
      </c>
      <c r="G487" s="43" t="s">
        <v>82</v>
      </c>
      <c r="H487" s="43" t="s">
        <v>27</v>
      </c>
      <c r="I487" s="44">
        <v>1585</v>
      </c>
      <c r="J487" s="45">
        <v>17718</v>
      </c>
      <c r="K487" s="45">
        <v>2214</v>
      </c>
      <c r="L487" s="46">
        <v>3965</v>
      </c>
      <c r="M487" s="47">
        <v>48262</v>
      </c>
      <c r="N487" s="47">
        <v>503</v>
      </c>
      <c r="O487" s="48">
        <v>1936</v>
      </c>
      <c r="P487" s="49">
        <v>27247</v>
      </c>
      <c r="Q487" s="49">
        <v>8</v>
      </c>
      <c r="R487" s="50" t="s">
        <v>37</v>
      </c>
      <c r="S487" s="51" t="s">
        <v>37</v>
      </c>
      <c r="T487" s="51" t="s">
        <v>37</v>
      </c>
      <c r="U487" s="44">
        <v>7486</v>
      </c>
      <c r="V487" s="45">
        <v>93227</v>
      </c>
      <c r="W487" s="45">
        <v>2725</v>
      </c>
    </row>
    <row r="488" spans="1:23" x14ac:dyDescent="0.2">
      <c r="A488" s="41">
        <v>2010</v>
      </c>
      <c r="B488" s="42">
        <v>3420</v>
      </c>
      <c r="C488" s="43" t="s">
        <v>2025</v>
      </c>
      <c r="D488" s="41" t="s">
        <v>23</v>
      </c>
      <c r="E488" s="43" t="s">
        <v>24</v>
      </c>
      <c r="F488" s="41" t="s">
        <v>25</v>
      </c>
      <c r="G488" s="43" t="s">
        <v>89</v>
      </c>
      <c r="H488" s="43" t="s">
        <v>27</v>
      </c>
      <c r="I488" s="44">
        <v>3125</v>
      </c>
      <c r="J488" s="45">
        <v>50532</v>
      </c>
      <c r="K488" s="45">
        <v>4384</v>
      </c>
      <c r="L488" s="46">
        <v>3387</v>
      </c>
      <c r="M488" s="47">
        <v>69328</v>
      </c>
      <c r="N488" s="47">
        <v>397</v>
      </c>
      <c r="O488" s="48">
        <v>469</v>
      </c>
      <c r="P488" s="49">
        <v>9792</v>
      </c>
      <c r="Q488" s="49">
        <v>8</v>
      </c>
      <c r="R488" s="50" t="s">
        <v>37</v>
      </c>
      <c r="S488" s="51" t="s">
        <v>37</v>
      </c>
      <c r="T488" s="51" t="s">
        <v>37</v>
      </c>
      <c r="U488" s="44">
        <v>6981</v>
      </c>
      <c r="V488" s="45">
        <v>129652</v>
      </c>
      <c r="W488" s="45">
        <v>4789</v>
      </c>
    </row>
    <row r="489" spans="1:23" x14ac:dyDescent="0.2">
      <c r="A489" s="41">
        <v>2010</v>
      </c>
      <c r="B489" s="42">
        <v>3421</v>
      </c>
      <c r="C489" s="43" t="s">
        <v>2026</v>
      </c>
      <c r="D489" s="41" t="s">
        <v>23</v>
      </c>
      <c r="E489" s="43" t="s">
        <v>24</v>
      </c>
      <c r="F489" s="41" t="s">
        <v>25</v>
      </c>
      <c r="G489" s="43" t="s">
        <v>60</v>
      </c>
      <c r="H489" s="43" t="s">
        <v>27</v>
      </c>
      <c r="I489" s="44">
        <v>91.3</v>
      </c>
      <c r="J489" s="45">
        <v>193</v>
      </c>
      <c r="K489" s="45">
        <v>54</v>
      </c>
      <c r="L489" s="46">
        <v>271</v>
      </c>
      <c r="M489" s="47">
        <v>623</v>
      </c>
      <c r="N489" s="47">
        <v>41</v>
      </c>
      <c r="O489" s="48">
        <v>0</v>
      </c>
      <c r="P489" s="49">
        <v>0</v>
      </c>
      <c r="Q489" s="49">
        <v>0</v>
      </c>
      <c r="R489" s="50">
        <v>0</v>
      </c>
      <c r="S489" s="51">
        <v>0</v>
      </c>
      <c r="T489" s="51">
        <v>0</v>
      </c>
      <c r="U489" s="44">
        <v>362.3</v>
      </c>
      <c r="V489" s="45">
        <v>816</v>
      </c>
      <c r="W489" s="45">
        <v>95</v>
      </c>
    </row>
    <row r="490" spans="1:23" x14ac:dyDescent="0.2">
      <c r="A490" s="41">
        <v>2010</v>
      </c>
      <c r="B490" s="42">
        <v>3422</v>
      </c>
      <c r="C490" s="43" t="s">
        <v>2027</v>
      </c>
      <c r="D490" s="41" t="s">
        <v>23</v>
      </c>
      <c r="E490" s="43" t="s">
        <v>24</v>
      </c>
      <c r="F490" s="41" t="s">
        <v>25</v>
      </c>
      <c r="G490" s="43" t="s">
        <v>60</v>
      </c>
      <c r="H490" s="43" t="s">
        <v>27</v>
      </c>
      <c r="I490" s="44">
        <v>206</v>
      </c>
      <c r="J490" s="45">
        <v>424</v>
      </c>
      <c r="K490" s="45">
        <v>94</v>
      </c>
      <c r="L490" s="46">
        <v>268</v>
      </c>
      <c r="M490" s="47">
        <v>583</v>
      </c>
      <c r="N490" s="47">
        <v>32</v>
      </c>
      <c r="O490" s="48" t="s">
        <v>37</v>
      </c>
      <c r="P490" s="49" t="s">
        <v>37</v>
      </c>
      <c r="Q490" s="49" t="s">
        <v>37</v>
      </c>
      <c r="R490" s="50" t="s">
        <v>37</v>
      </c>
      <c r="S490" s="51" t="s">
        <v>37</v>
      </c>
      <c r="T490" s="51" t="s">
        <v>37</v>
      </c>
      <c r="U490" s="44">
        <v>474</v>
      </c>
      <c r="V490" s="45">
        <v>1007</v>
      </c>
      <c r="W490" s="45">
        <v>126</v>
      </c>
    </row>
    <row r="491" spans="1:23" x14ac:dyDescent="0.2">
      <c r="A491" s="41">
        <v>2010</v>
      </c>
      <c r="B491" s="42">
        <v>3426</v>
      </c>
      <c r="C491" s="43" t="s">
        <v>270</v>
      </c>
      <c r="D491" s="41" t="s">
        <v>23</v>
      </c>
      <c r="E491" s="43" t="s">
        <v>24</v>
      </c>
      <c r="F491" s="41" t="s">
        <v>25</v>
      </c>
      <c r="G491" s="43" t="s">
        <v>54</v>
      </c>
      <c r="H491" s="43" t="s">
        <v>31</v>
      </c>
      <c r="I491" s="44">
        <v>31680</v>
      </c>
      <c r="J491" s="45">
        <v>273822</v>
      </c>
      <c r="K491" s="45">
        <v>17612</v>
      </c>
      <c r="L491" s="46">
        <v>14920</v>
      </c>
      <c r="M491" s="47">
        <v>110767</v>
      </c>
      <c r="N491" s="47">
        <v>5815</v>
      </c>
      <c r="O491" s="48">
        <v>9853</v>
      </c>
      <c r="P491" s="49">
        <v>146428</v>
      </c>
      <c r="Q491" s="49">
        <v>6</v>
      </c>
      <c r="R491" s="50">
        <v>0</v>
      </c>
      <c r="S491" s="51">
        <v>0</v>
      </c>
      <c r="T491" s="51">
        <v>0</v>
      </c>
      <c r="U491" s="44">
        <v>56453</v>
      </c>
      <c r="V491" s="45">
        <v>531017</v>
      </c>
      <c r="W491" s="45">
        <v>23433</v>
      </c>
    </row>
    <row r="492" spans="1:23" x14ac:dyDescent="0.2">
      <c r="A492" s="41">
        <v>2010</v>
      </c>
      <c r="B492" s="42">
        <v>3435</v>
      </c>
      <c r="C492" s="43" t="s">
        <v>2028</v>
      </c>
      <c r="D492" s="41" t="s">
        <v>23</v>
      </c>
      <c r="E492" s="43" t="s">
        <v>24</v>
      </c>
      <c r="F492" s="41" t="s">
        <v>25</v>
      </c>
      <c r="G492" s="43" t="s">
        <v>241</v>
      </c>
      <c r="H492" s="43" t="s">
        <v>31</v>
      </c>
      <c r="I492" s="44">
        <v>648</v>
      </c>
      <c r="J492" s="45">
        <v>7887</v>
      </c>
      <c r="K492" s="45">
        <v>351</v>
      </c>
      <c r="L492" s="46">
        <v>1309</v>
      </c>
      <c r="M492" s="47">
        <v>16314</v>
      </c>
      <c r="N492" s="47">
        <v>645</v>
      </c>
      <c r="O492" s="48" t="s">
        <v>37</v>
      </c>
      <c r="P492" s="49" t="s">
        <v>37</v>
      </c>
      <c r="Q492" s="49" t="s">
        <v>37</v>
      </c>
      <c r="R492" s="50" t="s">
        <v>37</v>
      </c>
      <c r="S492" s="51" t="s">
        <v>37</v>
      </c>
      <c r="T492" s="51" t="s">
        <v>37</v>
      </c>
      <c r="U492" s="44">
        <v>1957</v>
      </c>
      <c r="V492" s="45">
        <v>24201</v>
      </c>
      <c r="W492" s="45">
        <v>996</v>
      </c>
    </row>
    <row r="493" spans="1:23" x14ac:dyDescent="0.2">
      <c r="A493" s="41">
        <v>2010</v>
      </c>
      <c r="B493" s="42">
        <v>3435</v>
      </c>
      <c r="C493" s="43" t="s">
        <v>2028</v>
      </c>
      <c r="D493" s="41" t="s">
        <v>23</v>
      </c>
      <c r="E493" s="43" t="s">
        <v>24</v>
      </c>
      <c r="F493" s="41" t="s">
        <v>25</v>
      </c>
      <c r="G493" s="43" t="s">
        <v>173</v>
      </c>
      <c r="H493" s="43" t="s">
        <v>31</v>
      </c>
      <c r="I493" s="44">
        <v>5120</v>
      </c>
      <c r="J493" s="45">
        <v>60146</v>
      </c>
      <c r="K493" s="45">
        <v>3525</v>
      </c>
      <c r="L493" s="46">
        <v>3278</v>
      </c>
      <c r="M493" s="47">
        <v>39461</v>
      </c>
      <c r="N493" s="47">
        <v>1295</v>
      </c>
      <c r="O493" s="48" t="s">
        <v>37</v>
      </c>
      <c r="P493" s="49" t="s">
        <v>37</v>
      </c>
      <c r="Q493" s="49" t="s">
        <v>37</v>
      </c>
      <c r="R493" s="50" t="s">
        <v>37</v>
      </c>
      <c r="S493" s="51" t="s">
        <v>37</v>
      </c>
      <c r="T493" s="51" t="s">
        <v>37</v>
      </c>
      <c r="U493" s="44">
        <v>8398</v>
      </c>
      <c r="V493" s="45">
        <v>99607</v>
      </c>
      <c r="W493" s="45">
        <v>4820</v>
      </c>
    </row>
    <row r="494" spans="1:23" x14ac:dyDescent="0.2">
      <c r="A494" s="41">
        <v>2010</v>
      </c>
      <c r="B494" s="42">
        <v>3436</v>
      </c>
      <c r="C494" s="43" t="s">
        <v>271</v>
      </c>
      <c r="D494" s="41" t="s">
        <v>23</v>
      </c>
      <c r="E494" s="43" t="s">
        <v>24</v>
      </c>
      <c r="F494" s="41" t="s">
        <v>25</v>
      </c>
      <c r="G494" s="43" t="s">
        <v>82</v>
      </c>
      <c r="H494" s="43" t="s">
        <v>31</v>
      </c>
      <c r="I494" s="44">
        <v>29411.7</v>
      </c>
      <c r="J494" s="45">
        <v>248349</v>
      </c>
      <c r="K494" s="45">
        <v>30494</v>
      </c>
      <c r="L494" s="46">
        <v>10825.3</v>
      </c>
      <c r="M494" s="47">
        <v>114933</v>
      </c>
      <c r="N494" s="47">
        <v>2637</v>
      </c>
      <c r="O494" s="48" t="s">
        <v>37</v>
      </c>
      <c r="P494" s="49" t="s">
        <v>37</v>
      </c>
      <c r="Q494" s="49" t="s">
        <v>37</v>
      </c>
      <c r="R494" s="50" t="s">
        <v>37</v>
      </c>
      <c r="S494" s="51" t="s">
        <v>37</v>
      </c>
      <c r="T494" s="51" t="s">
        <v>37</v>
      </c>
      <c r="U494" s="44">
        <v>40237</v>
      </c>
      <c r="V494" s="45">
        <v>363282</v>
      </c>
      <c r="W494" s="45">
        <v>33131</v>
      </c>
    </row>
    <row r="495" spans="1:23" x14ac:dyDescent="0.2">
      <c r="A495" s="41">
        <v>2010</v>
      </c>
      <c r="B495" s="42">
        <v>3437</v>
      </c>
      <c r="C495" s="43" t="s">
        <v>2029</v>
      </c>
      <c r="D495" s="41" t="s">
        <v>23</v>
      </c>
      <c r="E495" s="43" t="s">
        <v>24</v>
      </c>
      <c r="F495" s="41" t="s">
        <v>25</v>
      </c>
      <c r="G495" s="43" t="s">
        <v>67</v>
      </c>
      <c r="H495" s="43" t="s">
        <v>27</v>
      </c>
      <c r="I495" s="44">
        <v>3229</v>
      </c>
      <c r="J495" s="45">
        <v>27178</v>
      </c>
      <c r="K495" s="45">
        <v>2126</v>
      </c>
      <c r="L495" s="46">
        <v>1925</v>
      </c>
      <c r="M495" s="47">
        <v>21990</v>
      </c>
      <c r="N495" s="47">
        <v>300</v>
      </c>
      <c r="O495" s="48">
        <v>307</v>
      </c>
      <c r="P495" s="49">
        <v>3293</v>
      </c>
      <c r="Q495" s="49">
        <v>6</v>
      </c>
      <c r="R495" s="50" t="s">
        <v>37</v>
      </c>
      <c r="S495" s="51" t="s">
        <v>37</v>
      </c>
      <c r="T495" s="51" t="s">
        <v>37</v>
      </c>
      <c r="U495" s="44">
        <v>5461</v>
      </c>
      <c r="V495" s="45">
        <v>52461</v>
      </c>
      <c r="W495" s="45">
        <v>2432</v>
      </c>
    </row>
    <row r="496" spans="1:23" x14ac:dyDescent="0.2">
      <c r="A496" s="41">
        <v>2010</v>
      </c>
      <c r="B496" s="42">
        <v>3445</v>
      </c>
      <c r="C496" s="43" t="s">
        <v>2030</v>
      </c>
      <c r="D496" s="41" t="s">
        <v>23</v>
      </c>
      <c r="E496" s="43" t="s">
        <v>24</v>
      </c>
      <c r="F496" s="41" t="s">
        <v>25</v>
      </c>
      <c r="G496" s="43" t="s">
        <v>241</v>
      </c>
      <c r="H496" s="43" t="s">
        <v>27</v>
      </c>
      <c r="I496" s="44">
        <v>145</v>
      </c>
      <c r="J496" s="45">
        <v>1536</v>
      </c>
      <c r="K496" s="45">
        <v>141</v>
      </c>
      <c r="L496" s="46">
        <v>138</v>
      </c>
      <c r="M496" s="47">
        <v>1249</v>
      </c>
      <c r="N496" s="47">
        <v>63</v>
      </c>
      <c r="O496" s="48" t="s">
        <v>37</v>
      </c>
      <c r="P496" s="49" t="s">
        <v>37</v>
      </c>
      <c r="Q496" s="49" t="s">
        <v>37</v>
      </c>
      <c r="R496" s="50" t="s">
        <v>37</v>
      </c>
      <c r="S496" s="51" t="s">
        <v>37</v>
      </c>
      <c r="T496" s="51" t="s">
        <v>37</v>
      </c>
      <c r="U496" s="44">
        <v>283</v>
      </c>
      <c r="V496" s="45">
        <v>2785</v>
      </c>
      <c r="W496" s="45">
        <v>204</v>
      </c>
    </row>
    <row r="497" spans="1:23" x14ac:dyDescent="0.2">
      <c r="A497" s="41">
        <v>2010</v>
      </c>
      <c r="B497" s="42">
        <v>3447</v>
      </c>
      <c r="C497" s="43" t="s">
        <v>2031</v>
      </c>
      <c r="D497" s="41" t="s">
        <v>23</v>
      </c>
      <c r="E497" s="43" t="s">
        <v>24</v>
      </c>
      <c r="F497" s="41" t="s">
        <v>25</v>
      </c>
      <c r="G497" s="43" t="s">
        <v>203</v>
      </c>
      <c r="H497" s="43" t="s">
        <v>27</v>
      </c>
      <c r="I497" s="44">
        <v>791</v>
      </c>
      <c r="J497" s="45">
        <v>4167</v>
      </c>
      <c r="K497" s="45">
        <v>598</v>
      </c>
      <c r="L497" s="46">
        <v>203</v>
      </c>
      <c r="M497" s="47">
        <v>1129</v>
      </c>
      <c r="N497" s="47">
        <v>84</v>
      </c>
      <c r="O497" s="48">
        <v>2</v>
      </c>
      <c r="P497" s="49">
        <v>22</v>
      </c>
      <c r="Q497" s="49">
        <v>1</v>
      </c>
      <c r="R497" s="50">
        <v>0</v>
      </c>
      <c r="S497" s="51">
        <v>0</v>
      </c>
      <c r="T497" s="51">
        <v>0</v>
      </c>
      <c r="U497" s="44">
        <v>996</v>
      </c>
      <c r="V497" s="45">
        <v>5318</v>
      </c>
      <c r="W497" s="45">
        <v>683</v>
      </c>
    </row>
    <row r="498" spans="1:23" x14ac:dyDescent="0.2">
      <c r="A498" s="41">
        <v>2010</v>
      </c>
      <c r="B498" s="42">
        <v>3454</v>
      </c>
      <c r="C498" s="43" t="s">
        <v>2032</v>
      </c>
      <c r="D498" s="41" t="s">
        <v>23</v>
      </c>
      <c r="E498" s="43" t="s">
        <v>24</v>
      </c>
      <c r="F498" s="41" t="s">
        <v>25</v>
      </c>
      <c r="G498" s="43" t="s">
        <v>76</v>
      </c>
      <c r="H498" s="43" t="s">
        <v>27</v>
      </c>
      <c r="I498" s="44">
        <v>802</v>
      </c>
      <c r="J498" s="45">
        <v>6715</v>
      </c>
      <c r="K498" s="45">
        <v>639</v>
      </c>
      <c r="L498" s="46">
        <v>580</v>
      </c>
      <c r="M498" s="47">
        <v>5877</v>
      </c>
      <c r="N498" s="47">
        <v>126</v>
      </c>
      <c r="O498" s="48" t="s">
        <v>37</v>
      </c>
      <c r="P498" s="49" t="s">
        <v>37</v>
      </c>
      <c r="Q498" s="49" t="s">
        <v>37</v>
      </c>
      <c r="R498" s="50" t="s">
        <v>37</v>
      </c>
      <c r="S498" s="51" t="s">
        <v>37</v>
      </c>
      <c r="T498" s="51" t="s">
        <v>37</v>
      </c>
      <c r="U498" s="44">
        <v>1382</v>
      </c>
      <c r="V498" s="45">
        <v>12592</v>
      </c>
      <c r="W498" s="45">
        <v>765</v>
      </c>
    </row>
    <row r="499" spans="1:23" x14ac:dyDescent="0.2">
      <c r="A499" s="41">
        <v>2010</v>
      </c>
      <c r="B499" s="42">
        <v>3459</v>
      </c>
      <c r="C499" s="43" t="s">
        <v>2033</v>
      </c>
      <c r="D499" s="41" t="s">
        <v>23</v>
      </c>
      <c r="E499" s="43" t="s">
        <v>24</v>
      </c>
      <c r="F499" s="41" t="s">
        <v>25</v>
      </c>
      <c r="G499" s="43" t="s">
        <v>89</v>
      </c>
      <c r="H499" s="43" t="s">
        <v>27</v>
      </c>
      <c r="I499" s="44">
        <v>771</v>
      </c>
      <c r="J499" s="45">
        <v>12345</v>
      </c>
      <c r="K499" s="45">
        <v>1095</v>
      </c>
      <c r="L499" s="46">
        <v>722</v>
      </c>
      <c r="M499" s="47">
        <v>9795</v>
      </c>
      <c r="N499" s="47">
        <v>207</v>
      </c>
      <c r="O499" s="48" t="s">
        <v>37</v>
      </c>
      <c r="P499" s="49" t="s">
        <v>37</v>
      </c>
      <c r="Q499" s="49" t="s">
        <v>37</v>
      </c>
      <c r="R499" s="50" t="s">
        <v>37</v>
      </c>
      <c r="S499" s="51" t="s">
        <v>37</v>
      </c>
      <c r="T499" s="51" t="s">
        <v>37</v>
      </c>
      <c r="U499" s="44">
        <v>1493</v>
      </c>
      <c r="V499" s="45">
        <v>22140</v>
      </c>
      <c r="W499" s="45">
        <v>1302</v>
      </c>
    </row>
    <row r="500" spans="1:23" x14ac:dyDescent="0.2">
      <c r="A500" s="41">
        <v>2010</v>
      </c>
      <c r="B500" s="42">
        <v>3461</v>
      </c>
      <c r="C500" s="43" t="s">
        <v>2034</v>
      </c>
      <c r="D500" s="41" t="s">
        <v>23</v>
      </c>
      <c r="E500" s="43" t="s">
        <v>24</v>
      </c>
      <c r="F500" s="41" t="s">
        <v>25</v>
      </c>
      <c r="G500" s="43" t="s">
        <v>273</v>
      </c>
      <c r="H500" s="43" t="s">
        <v>51</v>
      </c>
      <c r="I500" s="44">
        <v>28138</v>
      </c>
      <c r="J500" s="45">
        <v>258788</v>
      </c>
      <c r="K500" s="45">
        <v>35478</v>
      </c>
      <c r="L500" s="46">
        <v>50511</v>
      </c>
      <c r="M500" s="47">
        <v>599226</v>
      </c>
      <c r="N500" s="47">
        <v>4746</v>
      </c>
      <c r="O500" s="48">
        <v>9612</v>
      </c>
      <c r="P500" s="49">
        <v>161079</v>
      </c>
      <c r="Q500" s="49">
        <v>2</v>
      </c>
      <c r="R500" s="50" t="s">
        <v>37</v>
      </c>
      <c r="S500" s="51" t="s">
        <v>37</v>
      </c>
      <c r="T500" s="51" t="s">
        <v>37</v>
      </c>
      <c r="U500" s="44">
        <v>88261</v>
      </c>
      <c r="V500" s="45">
        <v>1019093</v>
      </c>
      <c r="W500" s="45">
        <v>40226</v>
      </c>
    </row>
    <row r="501" spans="1:23" x14ac:dyDescent="0.2">
      <c r="A501" s="41">
        <v>2010</v>
      </c>
      <c r="B501" s="42">
        <v>3465</v>
      </c>
      <c r="C501" s="43" t="s">
        <v>2035</v>
      </c>
      <c r="D501" s="41" t="s">
        <v>23</v>
      </c>
      <c r="E501" s="43" t="s">
        <v>24</v>
      </c>
      <c r="F501" s="41" t="s">
        <v>25</v>
      </c>
      <c r="G501" s="43" t="s">
        <v>60</v>
      </c>
      <c r="H501" s="43" t="s">
        <v>51</v>
      </c>
      <c r="I501" s="44">
        <v>94</v>
      </c>
      <c r="J501" s="45">
        <v>165</v>
      </c>
      <c r="K501" s="45">
        <v>53</v>
      </c>
      <c r="L501" s="46">
        <v>132</v>
      </c>
      <c r="M501" s="47">
        <v>296</v>
      </c>
      <c r="N501" s="47">
        <v>29</v>
      </c>
      <c r="O501" s="48" t="s">
        <v>37</v>
      </c>
      <c r="P501" s="49" t="s">
        <v>37</v>
      </c>
      <c r="Q501" s="49" t="s">
        <v>37</v>
      </c>
      <c r="R501" s="50" t="s">
        <v>37</v>
      </c>
      <c r="S501" s="51" t="s">
        <v>37</v>
      </c>
      <c r="T501" s="51" t="s">
        <v>37</v>
      </c>
      <c r="U501" s="44">
        <v>226</v>
      </c>
      <c r="V501" s="45">
        <v>461</v>
      </c>
      <c r="W501" s="45">
        <v>82</v>
      </c>
    </row>
    <row r="502" spans="1:23" x14ac:dyDescent="0.2">
      <c r="A502" s="41">
        <v>2010</v>
      </c>
      <c r="B502" s="42">
        <v>3470</v>
      </c>
      <c r="C502" s="43" t="s">
        <v>274</v>
      </c>
      <c r="D502" s="41" t="s">
        <v>23</v>
      </c>
      <c r="E502" s="43" t="s">
        <v>24</v>
      </c>
      <c r="F502" s="41" t="s">
        <v>25</v>
      </c>
      <c r="G502" s="43" t="s">
        <v>92</v>
      </c>
      <c r="H502" s="43" t="s">
        <v>31</v>
      </c>
      <c r="I502" s="44">
        <v>30755</v>
      </c>
      <c r="J502" s="45">
        <v>268603</v>
      </c>
      <c r="K502" s="45">
        <v>17435</v>
      </c>
      <c r="L502" s="46">
        <v>5545</v>
      </c>
      <c r="M502" s="47">
        <v>50433</v>
      </c>
      <c r="N502" s="47">
        <v>1493</v>
      </c>
      <c r="O502" s="48">
        <v>332</v>
      </c>
      <c r="P502" s="49">
        <v>1456</v>
      </c>
      <c r="Q502" s="49">
        <v>1</v>
      </c>
      <c r="R502" s="50" t="s">
        <v>37</v>
      </c>
      <c r="S502" s="51" t="s">
        <v>37</v>
      </c>
      <c r="T502" s="51" t="s">
        <v>37</v>
      </c>
      <c r="U502" s="44">
        <v>36632</v>
      </c>
      <c r="V502" s="45">
        <v>320492</v>
      </c>
      <c r="W502" s="45">
        <v>18929</v>
      </c>
    </row>
    <row r="503" spans="1:23" x14ac:dyDescent="0.2">
      <c r="A503" s="41">
        <v>2010</v>
      </c>
      <c r="B503" s="42">
        <v>3475</v>
      </c>
      <c r="C503" s="43" t="s">
        <v>275</v>
      </c>
      <c r="D503" s="41" t="s">
        <v>23</v>
      </c>
      <c r="E503" s="43" t="s">
        <v>24</v>
      </c>
      <c r="F503" s="41" t="s">
        <v>25</v>
      </c>
      <c r="G503" s="43" t="s">
        <v>65</v>
      </c>
      <c r="H503" s="43" t="s">
        <v>27</v>
      </c>
      <c r="I503" s="44">
        <v>1220</v>
      </c>
      <c r="J503" s="45">
        <v>13351</v>
      </c>
      <c r="K503" s="45">
        <v>851</v>
      </c>
      <c r="L503" s="46">
        <v>1489</v>
      </c>
      <c r="M503" s="47">
        <v>16519</v>
      </c>
      <c r="N503" s="47">
        <v>151</v>
      </c>
      <c r="O503" s="48">
        <v>621</v>
      </c>
      <c r="P503" s="49">
        <v>8138</v>
      </c>
      <c r="Q503" s="49">
        <v>1</v>
      </c>
      <c r="R503" s="50">
        <v>0</v>
      </c>
      <c r="S503" s="51">
        <v>0</v>
      </c>
      <c r="T503" s="51">
        <v>0</v>
      </c>
      <c r="U503" s="44">
        <v>3330</v>
      </c>
      <c r="V503" s="45">
        <v>38008</v>
      </c>
      <c r="W503" s="45">
        <v>1003</v>
      </c>
    </row>
    <row r="504" spans="1:23" x14ac:dyDescent="0.2">
      <c r="A504" s="41">
        <v>2010</v>
      </c>
      <c r="B504" s="42">
        <v>3477</v>
      </c>
      <c r="C504" s="43" t="s">
        <v>2036</v>
      </c>
      <c r="D504" s="41" t="s">
        <v>23</v>
      </c>
      <c r="E504" s="43" t="s">
        <v>24</v>
      </c>
      <c r="F504" s="41" t="s">
        <v>25</v>
      </c>
      <c r="G504" s="43" t="s">
        <v>203</v>
      </c>
      <c r="H504" s="43" t="s">
        <v>27</v>
      </c>
      <c r="I504" s="44">
        <v>24625.9</v>
      </c>
      <c r="J504" s="45">
        <v>190228</v>
      </c>
      <c r="K504" s="45">
        <v>23046</v>
      </c>
      <c r="L504" s="46">
        <v>17893.400000000001</v>
      </c>
      <c r="M504" s="47">
        <v>134987</v>
      </c>
      <c r="N504" s="47">
        <v>2552</v>
      </c>
      <c r="O504" s="48">
        <v>14672</v>
      </c>
      <c r="P504" s="49">
        <v>128797</v>
      </c>
      <c r="Q504" s="49">
        <v>44</v>
      </c>
      <c r="R504" s="50" t="s">
        <v>37</v>
      </c>
      <c r="S504" s="51" t="s">
        <v>37</v>
      </c>
      <c r="T504" s="51" t="s">
        <v>37</v>
      </c>
      <c r="U504" s="44">
        <v>57191.3</v>
      </c>
      <c r="V504" s="45">
        <v>454012</v>
      </c>
      <c r="W504" s="45">
        <v>25642</v>
      </c>
    </row>
    <row r="505" spans="1:23" x14ac:dyDescent="0.2">
      <c r="A505" s="41">
        <v>2010</v>
      </c>
      <c r="B505" s="42">
        <v>3478</v>
      </c>
      <c r="C505" s="43" t="s">
        <v>277</v>
      </c>
      <c r="D505" s="41" t="s">
        <v>23</v>
      </c>
      <c r="E505" s="43" t="s">
        <v>24</v>
      </c>
      <c r="F505" s="41" t="s">
        <v>25</v>
      </c>
      <c r="G505" s="43" t="s">
        <v>78</v>
      </c>
      <c r="H505" s="43" t="s">
        <v>31</v>
      </c>
      <c r="I505" s="44">
        <v>16182</v>
      </c>
      <c r="J505" s="45">
        <v>145594</v>
      </c>
      <c r="K505" s="45">
        <v>12168</v>
      </c>
      <c r="L505" s="46">
        <v>7289</v>
      </c>
      <c r="M505" s="47">
        <v>67563</v>
      </c>
      <c r="N505" s="47">
        <v>1791</v>
      </c>
      <c r="O505" s="48">
        <v>1754</v>
      </c>
      <c r="P505" s="49">
        <v>31483</v>
      </c>
      <c r="Q505" s="49">
        <v>9</v>
      </c>
      <c r="R505" s="50" t="s">
        <v>37</v>
      </c>
      <c r="S505" s="51" t="s">
        <v>37</v>
      </c>
      <c r="T505" s="51" t="s">
        <v>37</v>
      </c>
      <c r="U505" s="44">
        <v>25225</v>
      </c>
      <c r="V505" s="45">
        <v>244640</v>
      </c>
      <c r="W505" s="45">
        <v>13968</v>
      </c>
    </row>
    <row r="506" spans="1:23" x14ac:dyDescent="0.2">
      <c r="A506" s="41">
        <v>2010</v>
      </c>
      <c r="B506" s="42">
        <v>3486</v>
      </c>
      <c r="C506" s="43" t="s">
        <v>2037</v>
      </c>
      <c r="D506" s="41" t="s">
        <v>23</v>
      </c>
      <c r="E506" s="43" t="s">
        <v>24</v>
      </c>
      <c r="F506" s="41" t="s">
        <v>25</v>
      </c>
      <c r="G506" s="43" t="s">
        <v>175</v>
      </c>
      <c r="H506" s="43" t="s">
        <v>27</v>
      </c>
      <c r="I506" s="44">
        <v>4641</v>
      </c>
      <c r="J506" s="45">
        <v>46777</v>
      </c>
      <c r="K506" s="45">
        <v>3808</v>
      </c>
      <c r="L506" s="46">
        <v>4232</v>
      </c>
      <c r="M506" s="47">
        <v>53736</v>
      </c>
      <c r="N506" s="47">
        <v>809</v>
      </c>
      <c r="O506" s="48">
        <v>683</v>
      </c>
      <c r="P506" s="49">
        <v>8378</v>
      </c>
      <c r="Q506" s="49">
        <v>24</v>
      </c>
      <c r="R506" s="50" t="s">
        <v>37</v>
      </c>
      <c r="S506" s="51" t="s">
        <v>37</v>
      </c>
      <c r="T506" s="51" t="s">
        <v>37</v>
      </c>
      <c r="U506" s="44">
        <v>9556</v>
      </c>
      <c r="V506" s="45">
        <v>108891</v>
      </c>
      <c r="W506" s="45">
        <v>4641</v>
      </c>
    </row>
    <row r="507" spans="1:23" x14ac:dyDescent="0.2">
      <c r="A507" s="41">
        <v>2010</v>
      </c>
      <c r="B507" s="42">
        <v>3495</v>
      </c>
      <c r="C507" s="43" t="s">
        <v>2038</v>
      </c>
      <c r="D507" s="41" t="s">
        <v>23</v>
      </c>
      <c r="E507" s="43" t="s">
        <v>24</v>
      </c>
      <c r="F507" s="41" t="s">
        <v>25</v>
      </c>
      <c r="G507" s="43" t="s">
        <v>241</v>
      </c>
      <c r="H507" s="43" t="s">
        <v>153</v>
      </c>
      <c r="I507" s="44">
        <v>2954</v>
      </c>
      <c r="J507" s="45">
        <v>23292</v>
      </c>
      <c r="K507" s="45">
        <v>1967</v>
      </c>
      <c r="L507" s="46">
        <v>948</v>
      </c>
      <c r="M507" s="47">
        <v>7913</v>
      </c>
      <c r="N507" s="47">
        <v>284</v>
      </c>
      <c r="O507" s="48">
        <v>2090</v>
      </c>
      <c r="P507" s="49">
        <v>16642</v>
      </c>
      <c r="Q507" s="49">
        <v>779</v>
      </c>
      <c r="R507" s="50">
        <v>0</v>
      </c>
      <c r="S507" s="51">
        <v>0</v>
      </c>
      <c r="T507" s="51">
        <v>0</v>
      </c>
      <c r="U507" s="44">
        <v>5992</v>
      </c>
      <c r="V507" s="45">
        <v>47847</v>
      </c>
      <c r="W507" s="45">
        <v>3030</v>
      </c>
    </row>
    <row r="508" spans="1:23" x14ac:dyDescent="0.2">
      <c r="A508" s="41">
        <v>2010</v>
      </c>
      <c r="B508" s="42">
        <v>3498</v>
      </c>
      <c r="C508" s="43" t="s">
        <v>2039</v>
      </c>
      <c r="D508" s="41" t="s">
        <v>23</v>
      </c>
      <c r="E508" s="43" t="s">
        <v>24</v>
      </c>
      <c r="F508" s="41" t="s">
        <v>25</v>
      </c>
      <c r="G508" s="43" t="s">
        <v>35</v>
      </c>
      <c r="H508" s="43" t="s">
        <v>31</v>
      </c>
      <c r="I508" s="44">
        <v>11014.4</v>
      </c>
      <c r="J508" s="45">
        <v>83882</v>
      </c>
      <c r="K508" s="45">
        <v>6816</v>
      </c>
      <c r="L508" s="46">
        <v>1247.2</v>
      </c>
      <c r="M508" s="47">
        <v>12531</v>
      </c>
      <c r="N508" s="47">
        <v>437</v>
      </c>
      <c r="O508" s="48">
        <v>23.2</v>
      </c>
      <c r="P508" s="49">
        <v>66</v>
      </c>
      <c r="Q508" s="49">
        <v>18</v>
      </c>
      <c r="R508" s="50" t="s">
        <v>37</v>
      </c>
      <c r="S508" s="51" t="s">
        <v>37</v>
      </c>
      <c r="T508" s="51" t="s">
        <v>37</v>
      </c>
      <c r="U508" s="44">
        <v>12284.8</v>
      </c>
      <c r="V508" s="45">
        <v>96479</v>
      </c>
      <c r="W508" s="45">
        <v>7271</v>
      </c>
    </row>
    <row r="509" spans="1:23" x14ac:dyDescent="0.2">
      <c r="A509" s="41">
        <v>2010</v>
      </c>
      <c r="B509" s="42">
        <v>3502</v>
      </c>
      <c r="C509" s="43" t="s">
        <v>278</v>
      </c>
      <c r="D509" s="41" t="s">
        <v>23</v>
      </c>
      <c r="E509" s="43" t="s">
        <v>24</v>
      </c>
      <c r="F509" s="41" t="s">
        <v>25</v>
      </c>
      <c r="G509" s="43" t="s">
        <v>142</v>
      </c>
      <c r="H509" s="43" t="s">
        <v>31</v>
      </c>
      <c r="I509" s="44">
        <v>66795</v>
      </c>
      <c r="J509" s="45">
        <v>569757</v>
      </c>
      <c r="K509" s="45">
        <v>37342</v>
      </c>
      <c r="L509" s="46">
        <v>19623</v>
      </c>
      <c r="M509" s="47">
        <v>194719</v>
      </c>
      <c r="N509" s="47">
        <v>5370</v>
      </c>
      <c r="O509" s="48">
        <v>1224</v>
      </c>
      <c r="P509" s="49">
        <v>15959</v>
      </c>
      <c r="Q509" s="49">
        <v>1</v>
      </c>
      <c r="R509" s="50" t="s">
        <v>37</v>
      </c>
      <c r="S509" s="51" t="s">
        <v>37</v>
      </c>
      <c r="T509" s="51" t="s">
        <v>37</v>
      </c>
      <c r="U509" s="44">
        <v>87642</v>
      </c>
      <c r="V509" s="45">
        <v>780435</v>
      </c>
      <c r="W509" s="45">
        <v>42713</v>
      </c>
    </row>
    <row r="510" spans="1:23" x14ac:dyDescent="0.2">
      <c r="A510" s="41">
        <v>2010</v>
      </c>
      <c r="B510" s="42">
        <v>3503</v>
      </c>
      <c r="C510" s="43" t="s">
        <v>2040</v>
      </c>
      <c r="D510" s="41" t="s">
        <v>23</v>
      </c>
      <c r="E510" s="43" t="s">
        <v>24</v>
      </c>
      <c r="F510" s="41" t="s">
        <v>25</v>
      </c>
      <c r="G510" s="43" t="s">
        <v>30</v>
      </c>
      <c r="H510" s="43" t="s">
        <v>31</v>
      </c>
      <c r="I510" s="44">
        <v>91262</v>
      </c>
      <c r="J510" s="45">
        <v>696761</v>
      </c>
      <c r="K510" s="45">
        <v>47179</v>
      </c>
      <c r="L510" s="46">
        <v>26400</v>
      </c>
      <c r="M510" s="47">
        <v>218488</v>
      </c>
      <c r="N510" s="47">
        <v>5042</v>
      </c>
      <c r="O510" s="48">
        <v>8003</v>
      </c>
      <c r="P510" s="49">
        <v>85192</v>
      </c>
      <c r="Q510" s="49">
        <v>22</v>
      </c>
      <c r="R510" s="50" t="s">
        <v>37</v>
      </c>
      <c r="S510" s="51" t="s">
        <v>37</v>
      </c>
      <c r="T510" s="51" t="s">
        <v>37</v>
      </c>
      <c r="U510" s="44">
        <v>125665</v>
      </c>
      <c r="V510" s="45">
        <v>1000441</v>
      </c>
      <c r="W510" s="45">
        <v>52243</v>
      </c>
    </row>
    <row r="511" spans="1:23" x14ac:dyDescent="0.2">
      <c r="A511" s="41">
        <v>2010</v>
      </c>
      <c r="B511" s="42">
        <v>3522</v>
      </c>
      <c r="C511" s="43" t="s">
        <v>280</v>
      </c>
      <c r="D511" s="41" t="s">
        <v>23</v>
      </c>
      <c r="E511" s="43" t="s">
        <v>24</v>
      </c>
      <c r="F511" s="41" t="s">
        <v>25</v>
      </c>
      <c r="G511" s="43" t="s">
        <v>60</v>
      </c>
      <c r="H511" s="43" t="s">
        <v>31</v>
      </c>
      <c r="I511" s="44">
        <v>72356</v>
      </c>
      <c r="J511" s="45">
        <v>545123</v>
      </c>
      <c r="K511" s="45">
        <v>69590</v>
      </c>
      <c r="L511" s="46">
        <v>63175</v>
      </c>
      <c r="M511" s="47">
        <v>578892</v>
      </c>
      <c r="N511" s="47">
        <v>9105</v>
      </c>
      <c r="O511" s="48">
        <v>4579</v>
      </c>
      <c r="P511" s="49">
        <v>45415</v>
      </c>
      <c r="Q511" s="49">
        <v>6</v>
      </c>
      <c r="R511" s="50" t="s">
        <v>37</v>
      </c>
      <c r="S511" s="51" t="s">
        <v>37</v>
      </c>
      <c r="T511" s="51" t="s">
        <v>37</v>
      </c>
      <c r="U511" s="44">
        <v>140110</v>
      </c>
      <c r="V511" s="45">
        <v>1169430</v>
      </c>
      <c r="W511" s="45">
        <v>78701</v>
      </c>
    </row>
    <row r="512" spans="1:23" x14ac:dyDescent="0.2">
      <c r="A512" s="41">
        <v>2010</v>
      </c>
      <c r="B512" s="42">
        <v>3525</v>
      </c>
      <c r="C512" s="43" t="s">
        <v>2041</v>
      </c>
      <c r="D512" s="41" t="s">
        <v>23</v>
      </c>
      <c r="E512" s="43" t="s">
        <v>24</v>
      </c>
      <c r="F512" s="41" t="s">
        <v>25</v>
      </c>
      <c r="G512" s="43" t="s">
        <v>42</v>
      </c>
      <c r="H512" s="43" t="s">
        <v>27</v>
      </c>
      <c r="I512" s="44">
        <v>709.3</v>
      </c>
      <c r="J512" s="45">
        <v>11581</v>
      </c>
      <c r="K512" s="45">
        <v>854</v>
      </c>
      <c r="L512" s="46">
        <v>640.9</v>
      </c>
      <c r="M512" s="47">
        <v>10640</v>
      </c>
      <c r="N512" s="47">
        <v>88</v>
      </c>
      <c r="O512" s="48" t="s">
        <v>37</v>
      </c>
      <c r="P512" s="49" t="s">
        <v>37</v>
      </c>
      <c r="Q512" s="49" t="s">
        <v>37</v>
      </c>
      <c r="R512" s="50" t="s">
        <v>37</v>
      </c>
      <c r="S512" s="51" t="s">
        <v>37</v>
      </c>
      <c r="T512" s="51" t="s">
        <v>37</v>
      </c>
      <c r="U512" s="44">
        <v>1350.2</v>
      </c>
      <c r="V512" s="45">
        <v>22221</v>
      </c>
      <c r="W512" s="45">
        <v>942</v>
      </c>
    </row>
    <row r="513" spans="1:23" x14ac:dyDescent="0.2">
      <c r="A513" s="41">
        <v>2010</v>
      </c>
      <c r="B513" s="42">
        <v>3527</v>
      </c>
      <c r="C513" s="43" t="s">
        <v>282</v>
      </c>
      <c r="D513" s="41" t="s">
        <v>23</v>
      </c>
      <c r="E513" s="43" t="s">
        <v>24</v>
      </c>
      <c r="F513" s="41" t="s">
        <v>25</v>
      </c>
      <c r="G513" s="43" t="s">
        <v>78</v>
      </c>
      <c r="H513" s="43" t="s">
        <v>31</v>
      </c>
      <c r="I513" s="44">
        <v>29765</v>
      </c>
      <c r="J513" s="45">
        <v>254976</v>
      </c>
      <c r="K513" s="45">
        <v>17729</v>
      </c>
      <c r="L513" s="46">
        <v>2322</v>
      </c>
      <c r="M513" s="47">
        <v>23736</v>
      </c>
      <c r="N513" s="47">
        <v>170</v>
      </c>
      <c r="O513" s="48">
        <v>6038</v>
      </c>
      <c r="P513" s="49">
        <v>104904</v>
      </c>
      <c r="Q513" s="49">
        <v>8</v>
      </c>
      <c r="R513" s="50" t="s">
        <v>37</v>
      </c>
      <c r="S513" s="51" t="s">
        <v>37</v>
      </c>
      <c r="T513" s="51" t="s">
        <v>37</v>
      </c>
      <c r="U513" s="44">
        <v>38125</v>
      </c>
      <c r="V513" s="45">
        <v>383616</v>
      </c>
      <c r="W513" s="45">
        <v>17907</v>
      </c>
    </row>
    <row r="514" spans="1:23" x14ac:dyDescent="0.2">
      <c r="A514" s="41">
        <v>2010</v>
      </c>
      <c r="B514" s="42">
        <v>3535</v>
      </c>
      <c r="C514" s="43" t="s">
        <v>2042</v>
      </c>
      <c r="D514" s="41" t="s">
        <v>23</v>
      </c>
      <c r="E514" s="43" t="s">
        <v>24</v>
      </c>
      <c r="F514" s="41" t="s">
        <v>25</v>
      </c>
      <c r="G514" s="43" t="s">
        <v>76</v>
      </c>
      <c r="H514" s="43" t="s">
        <v>27</v>
      </c>
      <c r="I514" s="44">
        <v>947</v>
      </c>
      <c r="J514" s="45">
        <v>8580</v>
      </c>
      <c r="K514" s="45">
        <v>885</v>
      </c>
      <c r="L514" s="46">
        <v>339</v>
      </c>
      <c r="M514" s="47">
        <v>3348</v>
      </c>
      <c r="N514" s="47">
        <v>171</v>
      </c>
      <c r="O514" s="48">
        <v>314</v>
      </c>
      <c r="P514" s="49">
        <v>3074</v>
      </c>
      <c r="Q514" s="49">
        <v>8</v>
      </c>
      <c r="R514" s="50" t="s">
        <v>37</v>
      </c>
      <c r="S514" s="51" t="s">
        <v>37</v>
      </c>
      <c r="T514" s="51" t="s">
        <v>37</v>
      </c>
      <c r="U514" s="44">
        <v>1600</v>
      </c>
      <c r="V514" s="45">
        <v>15002</v>
      </c>
      <c r="W514" s="45">
        <v>1064</v>
      </c>
    </row>
    <row r="515" spans="1:23" x14ac:dyDescent="0.2">
      <c r="A515" s="41">
        <v>2010</v>
      </c>
      <c r="B515" s="42">
        <v>3542</v>
      </c>
      <c r="C515" s="43" t="s">
        <v>283</v>
      </c>
      <c r="D515" s="41" t="s">
        <v>23</v>
      </c>
      <c r="E515" s="43" t="s">
        <v>24</v>
      </c>
      <c r="F515" s="41" t="s">
        <v>25</v>
      </c>
      <c r="G515" s="43" t="s">
        <v>161</v>
      </c>
      <c r="H515" s="43" t="s">
        <v>51</v>
      </c>
      <c r="I515" s="44">
        <v>810049</v>
      </c>
      <c r="J515" s="45">
        <v>6259335</v>
      </c>
      <c r="K515" s="45">
        <v>514590</v>
      </c>
      <c r="L515" s="46">
        <v>386395</v>
      </c>
      <c r="M515" s="47">
        <v>3029889</v>
      </c>
      <c r="N515" s="47">
        <v>53491</v>
      </c>
      <c r="O515" s="48">
        <v>55453</v>
      </c>
      <c r="P515" s="49">
        <v>609482</v>
      </c>
      <c r="Q515" s="49">
        <v>1293</v>
      </c>
      <c r="R515" s="50" t="s">
        <v>37</v>
      </c>
      <c r="S515" s="51" t="s">
        <v>37</v>
      </c>
      <c r="T515" s="51" t="s">
        <v>37</v>
      </c>
      <c r="U515" s="44">
        <v>1251897</v>
      </c>
      <c r="V515" s="45">
        <v>9898706</v>
      </c>
      <c r="W515" s="45">
        <v>569374</v>
      </c>
    </row>
    <row r="516" spans="1:23" x14ac:dyDescent="0.2">
      <c r="A516" s="41">
        <v>2010</v>
      </c>
      <c r="B516" s="42">
        <v>3542</v>
      </c>
      <c r="C516" s="43" t="s">
        <v>283</v>
      </c>
      <c r="D516" s="41" t="s">
        <v>112</v>
      </c>
      <c r="E516" s="43" t="s">
        <v>113</v>
      </c>
      <c r="F516" s="41" t="s">
        <v>25</v>
      </c>
      <c r="G516" s="43" t="s">
        <v>161</v>
      </c>
      <c r="H516" s="43" t="s">
        <v>51</v>
      </c>
      <c r="I516" s="44">
        <v>50545</v>
      </c>
      <c r="J516" s="45">
        <v>1381507</v>
      </c>
      <c r="K516" s="45">
        <v>94371</v>
      </c>
      <c r="L516" s="46">
        <v>136253</v>
      </c>
      <c r="M516" s="47">
        <v>5047907</v>
      </c>
      <c r="N516" s="47">
        <v>19812</v>
      </c>
      <c r="O516" s="48">
        <v>53432</v>
      </c>
      <c r="P516" s="49">
        <v>4502166</v>
      </c>
      <c r="Q516" s="49">
        <v>972</v>
      </c>
      <c r="R516" s="50" t="s">
        <v>37</v>
      </c>
      <c r="S516" s="51" t="s">
        <v>37</v>
      </c>
      <c r="T516" s="51" t="s">
        <v>37</v>
      </c>
      <c r="U516" s="44">
        <v>240230</v>
      </c>
      <c r="V516" s="45">
        <v>10931580</v>
      </c>
      <c r="W516" s="45">
        <v>115155</v>
      </c>
    </row>
    <row r="517" spans="1:23" x14ac:dyDescent="0.2">
      <c r="A517" s="41">
        <v>2010</v>
      </c>
      <c r="B517" s="42">
        <v>3579</v>
      </c>
      <c r="C517" s="43" t="s">
        <v>2043</v>
      </c>
      <c r="D517" s="41" t="s">
        <v>91</v>
      </c>
      <c r="E517" s="43" t="s">
        <v>24</v>
      </c>
      <c r="F517" s="41" t="s">
        <v>25</v>
      </c>
      <c r="G517" s="43" t="s">
        <v>92</v>
      </c>
      <c r="H517" s="43" t="s">
        <v>41</v>
      </c>
      <c r="I517" s="44">
        <v>127760</v>
      </c>
      <c r="J517" s="45">
        <v>1221132</v>
      </c>
      <c r="K517" s="45">
        <v>65880</v>
      </c>
      <c r="L517" s="46">
        <v>211728</v>
      </c>
      <c r="M517" s="47">
        <v>2123898</v>
      </c>
      <c r="N517" s="47">
        <v>25154</v>
      </c>
      <c r="O517" s="48" t="s">
        <v>37</v>
      </c>
      <c r="P517" s="49" t="s">
        <v>37</v>
      </c>
      <c r="Q517" s="49" t="s">
        <v>37</v>
      </c>
      <c r="R517" s="50" t="s">
        <v>37</v>
      </c>
      <c r="S517" s="51" t="s">
        <v>37</v>
      </c>
      <c r="T517" s="51" t="s">
        <v>37</v>
      </c>
      <c r="U517" s="44">
        <v>339488</v>
      </c>
      <c r="V517" s="45">
        <v>3345030</v>
      </c>
      <c r="W517" s="45">
        <v>91034</v>
      </c>
    </row>
    <row r="518" spans="1:23" x14ac:dyDescent="0.2">
      <c r="A518" s="41">
        <v>2010</v>
      </c>
      <c r="B518" s="42">
        <v>3597</v>
      </c>
      <c r="C518" s="43" t="s">
        <v>2044</v>
      </c>
      <c r="D518" s="41" t="s">
        <v>23</v>
      </c>
      <c r="E518" s="43" t="s">
        <v>24</v>
      </c>
      <c r="F518" s="41" t="s">
        <v>25</v>
      </c>
      <c r="G518" s="43" t="s">
        <v>44</v>
      </c>
      <c r="H518" s="43" t="s">
        <v>51</v>
      </c>
      <c r="I518" s="44">
        <v>8104</v>
      </c>
      <c r="J518" s="45">
        <v>80611</v>
      </c>
      <c r="K518" s="45">
        <v>5691</v>
      </c>
      <c r="L518" s="46">
        <v>3333</v>
      </c>
      <c r="M518" s="47">
        <v>28956</v>
      </c>
      <c r="N518" s="47">
        <v>1103</v>
      </c>
      <c r="O518" s="48">
        <v>4980</v>
      </c>
      <c r="P518" s="49">
        <v>49006</v>
      </c>
      <c r="Q518" s="49">
        <v>39</v>
      </c>
      <c r="R518" s="50" t="s">
        <v>37</v>
      </c>
      <c r="S518" s="51" t="s">
        <v>37</v>
      </c>
      <c r="T518" s="51" t="s">
        <v>37</v>
      </c>
      <c r="U518" s="44">
        <v>16417</v>
      </c>
      <c r="V518" s="45">
        <v>158573</v>
      </c>
      <c r="W518" s="45">
        <v>6833</v>
      </c>
    </row>
    <row r="519" spans="1:23" x14ac:dyDescent="0.2">
      <c r="A519" s="41">
        <v>2010</v>
      </c>
      <c r="B519" s="42">
        <v>3600</v>
      </c>
      <c r="C519" s="43" t="s">
        <v>2045</v>
      </c>
      <c r="D519" s="41" t="s">
        <v>23</v>
      </c>
      <c r="E519" s="43" t="s">
        <v>24</v>
      </c>
      <c r="F519" s="41" t="s">
        <v>25</v>
      </c>
      <c r="G519" s="43" t="s">
        <v>175</v>
      </c>
      <c r="H519" s="43" t="s">
        <v>31</v>
      </c>
      <c r="I519" s="44">
        <v>37797</v>
      </c>
      <c r="J519" s="45">
        <v>305670</v>
      </c>
      <c r="K519" s="45">
        <v>23899</v>
      </c>
      <c r="L519" s="46">
        <v>12247</v>
      </c>
      <c r="M519" s="47">
        <v>115454</v>
      </c>
      <c r="N519" s="47">
        <v>2661</v>
      </c>
      <c r="O519" s="48">
        <v>70721</v>
      </c>
      <c r="P519" s="49">
        <v>1189279</v>
      </c>
      <c r="Q519" s="49">
        <v>101</v>
      </c>
      <c r="R519" s="50">
        <v>0</v>
      </c>
      <c r="S519" s="51">
        <v>0</v>
      </c>
      <c r="T519" s="51">
        <v>0</v>
      </c>
      <c r="U519" s="44">
        <v>120765</v>
      </c>
      <c r="V519" s="45">
        <v>1610403</v>
      </c>
      <c r="W519" s="45">
        <v>26661</v>
      </c>
    </row>
    <row r="520" spans="1:23" x14ac:dyDescent="0.2">
      <c r="A520" s="41">
        <v>2010</v>
      </c>
      <c r="B520" s="42">
        <v>3633</v>
      </c>
      <c r="C520" s="43" t="s">
        <v>2046</v>
      </c>
      <c r="D520" s="41" t="s">
        <v>23</v>
      </c>
      <c r="E520" s="43" t="s">
        <v>24</v>
      </c>
      <c r="F520" s="41" t="s">
        <v>25</v>
      </c>
      <c r="G520" s="43" t="s">
        <v>173</v>
      </c>
      <c r="H520" s="43" t="s">
        <v>27</v>
      </c>
      <c r="I520" s="44">
        <v>282</v>
      </c>
      <c r="J520" s="45">
        <v>3454</v>
      </c>
      <c r="K520" s="45">
        <v>320</v>
      </c>
      <c r="L520" s="46">
        <v>353</v>
      </c>
      <c r="M520" s="47">
        <v>3635</v>
      </c>
      <c r="N520" s="47">
        <v>65</v>
      </c>
      <c r="O520" s="48" t="s">
        <v>37</v>
      </c>
      <c r="P520" s="49" t="s">
        <v>37</v>
      </c>
      <c r="Q520" s="49" t="s">
        <v>37</v>
      </c>
      <c r="R520" s="50" t="s">
        <v>37</v>
      </c>
      <c r="S520" s="51" t="s">
        <v>37</v>
      </c>
      <c r="T520" s="51" t="s">
        <v>37</v>
      </c>
      <c r="U520" s="44">
        <v>635</v>
      </c>
      <c r="V520" s="45">
        <v>7089</v>
      </c>
      <c r="W520" s="45">
        <v>385</v>
      </c>
    </row>
    <row r="521" spans="1:23" x14ac:dyDescent="0.2">
      <c r="A521" s="41">
        <v>2010</v>
      </c>
      <c r="B521" s="42">
        <v>3634</v>
      </c>
      <c r="C521" s="43" t="s">
        <v>2047</v>
      </c>
      <c r="D521" s="41" t="s">
        <v>23</v>
      </c>
      <c r="E521" s="43" t="s">
        <v>24</v>
      </c>
      <c r="F521" s="41" t="s">
        <v>25</v>
      </c>
      <c r="G521" s="43" t="s">
        <v>175</v>
      </c>
      <c r="H521" s="43" t="s">
        <v>27</v>
      </c>
      <c r="I521" s="44">
        <v>7769</v>
      </c>
      <c r="J521" s="45">
        <v>88507</v>
      </c>
      <c r="K521" s="45">
        <v>7889</v>
      </c>
      <c r="L521" s="46">
        <v>1810</v>
      </c>
      <c r="M521" s="47">
        <v>21750</v>
      </c>
      <c r="N521" s="47">
        <v>894</v>
      </c>
      <c r="O521" s="48">
        <v>2123</v>
      </c>
      <c r="P521" s="49">
        <v>37717</v>
      </c>
      <c r="Q521" s="49">
        <v>49</v>
      </c>
      <c r="R521" s="50">
        <v>0</v>
      </c>
      <c r="S521" s="51">
        <v>0</v>
      </c>
      <c r="T521" s="51">
        <v>0</v>
      </c>
      <c r="U521" s="44">
        <v>11702</v>
      </c>
      <c r="V521" s="45">
        <v>147974</v>
      </c>
      <c r="W521" s="45">
        <v>8832</v>
      </c>
    </row>
    <row r="522" spans="1:23" x14ac:dyDescent="0.2">
      <c r="A522" s="41">
        <v>2010</v>
      </c>
      <c r="B522" s="42">
        <v>3641</v>
      </c>
      <c r="C522" s="43" t="s">
        <v>286</v>
      </c>
      <c r="D522" s="41" t="s">
        <v>23</v>
      </c>
      <c r="E522" s="43" t="s">
        <v>24</v>
      </c>
      <c r="F522" s="41" t="s">
        <v>25</v>
      </c>
      <c r="G522" s="43" t="s">
        <v>80</v>
      </c>
      <c r="H522" s="43" t="s">
        <v>31</v>
      </c>
      <c r="I522" s="44">
        <v>24082</v>
      </c>
      <c r="J522" s="45">
        <v>329019</v>
      </c>
      <c r="K522" s="45">
        <v>20950</v>
      </c>
      <c r="L522" s="46">
        <v>5859</v>
      </c>
      <c r="M522" s="47">
        <v>80659</v>
      </c>
      <c r="N522" s="47">
        <v>2356</v>
      </c>
      <c r="O522" s="48">
        <v>12619</v>
      </c>
      <c r="P522" s="49">
        <v>220084</v>
      </c>
      <c r="Q522" s="49">
        <v>88</v>
      </c>
      <c r="R522" s="50" t="s">
        <v>37</v>
      </c>
      <c r="S522" s="51" t="s">
        <v>37</v>
      </c>
      <c r="T522" s="51" t="s">
        <v>37</v>
      </c>
      <c r="U522" s="44">
        <v>42560</v>
      </c>
      <c r="V522" s="45">
        <v>629762</v>
      </c>
      <c r="W522" s="45">
        <v>23394</v>
      </c>
    </row>
    <row r="523" spans="1:23" x14ac:dyDescent="0.2">
      <c r="A523" s="41">
        <v>2010</v>
      </c>
      <c r="B523" s="42">
        <v>3644</v>
      </c>
      <c r="C523" s="43" t="s">
        <v>287</v>
      </c>
      <c r="D523" s="41" t="s">
        <v>23</v>
      </c>
      <c r="E523" s="43" t="s">
        <v>24</v>
      </c>
      <c r="F523" s="41" t="s">
        <v>25</v>
      </c>
      <c r="G523" s="43" t="s">
        <v>89</v>
      </c>
      <c r="H523" s="43" t="s">
        <v>153</v>
      </c>
      <c r="I523" s="44">
        <v>32271</v>
      </c>
      <c r="J523" s="45">
        <v>436871</v>
      </c>
      <c r="K523" s="45">
        <v>27048</v>
      </c>
      <c r="L523" s="46">
        <v>10112</v>
      </c>
      <c r="M523" s="47">
        <v>165147</v>
      </c>
      <c r="N523" s="47">
        <v>3132</v>
      </c>
      <c r="O523" s="48">
        <v>1670</v>
      </c>
      <c r="P523" s="49">
        <v>29418</v>
      </c>
      <c r="Q523" s="49">
        <v>6</v>
      </c>
      <c r="R523" s="50" t="s">
        <v>37</v>
      </c>
      <c r="S523" s="51" t="s">
        <v>37</v>
      </c>
      <c r="T523" s="51" t="s">
        <v>37</v>
      </c>
      <c r="U523" s="44">
        <v>44053</v>
      </c>
      <c r="V523" s="45">
        <v>631436</v>
      </c>
      <c r="W523" s="45">
        <v>30186</v>
      </c>
    </row>
    <row r="524" spans="1:23" x14ac:dyDescent="0.2">
      <c r="A524" s="41">
        <v>2010</v>
      </c>
      <c r="B524" s="42">
        <v>3647</v>
      </c>
      <c r="C524" s="43" t="s">
        <v>288</v>
      </c>
      <c r="D524" s="41" t="s">
        <v>23</v>
      </c>
      <c r="E524" s="43" t="s">
        <v>24</v>
      </c>
      <c r="F524" s="41" t="s">
        <v>25</v>
      </c>
      <c r="G524" s="43" t="s">
        <v>78</v>
      </c>
      <c r="H524" s="43" t="s">
        <v>27</v>
      </c>
      <c r="I524" s="44">
        <v>12759</v>
      </c>
      <c r="J524" s="45">
        <v>115399</v>
      </c>
      <c r="K524" s="45">
        <v>9874</v>
      </c>
      <c r="L524" s="46">
        <v>3828</v>
      </c>
      <c r="M524" s="47">
        <v>38466</v>
      </c>
      <c r="N524" s="47">
        <v>1396</v>
      </c>
      <c r="O524" s="48">
        <v>8930</v>
      </c>
      <c r="P524" s="49">
        <v>120894</v>
      </c>
      <c r="Q524" s="49">
        <v>131</v>
      </c>
      <c r="R524" s="50">
        <v>0</v>
      </c>
      <c r="S524" s="51">
        <v>0</v>
      </c>
      <c r="T524" s="51" t="s">
        <v>37</v>
      </c>
      <c r="U524" s="44">
        <v>25517</v>
      </c>
      <c r="V524" s="45">
        <v>274759</v>
      </c>
      <c r="W524" s="45">
        <v>11401</v>
      </c>
    </row>
    <row r="525" spans="1:23" x14ac:dyDescent="0.2">
      <c r="A525" s="41">
        <v>2010</v>
      </c>
      <c r="B525" s="42">
        <v>3660</v>
      </c>
      <c r="C525" s="43" t="s">
        <v>2048</v>
      </c>
      <c r="D525" s="41" t="s">
        <v>23</v>
      </c>
      <c r="E525" s="43" t="s">
        <v>24</v>
      </c>
      <c r="F525" s="41" t="s">
        <v>25</v>
      </c>
      <c r="G525" s="43" t="s">
        <v>89</v>
      </c>
      <c r="H525" s="43" t="s">
        <v>153</v>
      </c>
      <c r="I525" s="44">
        <v>191920</v>
      </c>
      <c r="J525" s="45">
        <v>2256838</v>
      </c>
      <c r="K525" s="45">
        <v>167634</v>
      </c>
      <c r="L525" s="46">
        <v>94267</v>
      </c>
      <c r="M525" s="47">
        <v>1304920</v>
      </c>
      <c r="N525" s="47">
        <v>15854</v>
      </c>
      <c r="O525" s="48">
        <v>42397</v>
      </c>
      <c r="P525" s="49">
        <v>788772</v>
      </c>
      <c r="Q525" s="49">
        <v>26</v>
      </c>
      <c r="R525" s="50" t="s">
        <v>37</v>
      </c>
      <c r="S525" s="51" t="s">
        <v>37</v>
      </c>
      <c r="T525" s="51" t="s">
        <v>37</v>
      </c>
      <c r="U525" s="44">
        <v>328584</v>
      </c>
      <c r="V525" s="45">
        <v>4350530</v>
      </c>
      <c r="W525" s="45">
        <v>183514</v>
      </c>
    </row>
    <row r="526" spans="1:23" x14ac:dyDescent="0.2">
      <c r="A526" s="41">
        <v>2010</v>
      </c>
      <c r="B526" s="42">
        <v>3687</v>
      </c>
      <c r="C526" s="43" t="s">
        <v>2049</v>
      </c>
      <c r="D526" s="41" t="s">
        <v>23</v>
      </c>
      <c r="E526" s="43" t="s">
        <v>24</v>
      </c>
      <c r="F526" s="41" t="s">
        <v>25</v>
      </c>
      <c r="G526" s="43" t="s">
        <v>104</v>
      </c>
      <c r="H526" s="43" t="s">
        <v>31</v>
      </c>
      <c r="I526" s="44">
        <v>35307</v>
      </c>
      <c r="J526" s="45">
        <v>349511</v>
      </c>
      <c r="K526" s="45">
        <v>24484</v>
      </c>
      <c r="L526" s="46">
        <v>8830</v>
      </c>
      <c r="M526" s="47">
        <v>85753</v>
      </c>
      <c r="N526" s="47">
        <v>1668</v>
      </c>
      <c r="O526" s="48">
        <v>949</v>
      </c>
      <c r="P526" s="49">
        <v>11309</v>
      </c>
      <c r="Q526" s="49">
        <v>2</v>
      </c>
      <c r="R526" s="50" t="s">
        <v>37</v>
      </c>
      <c r="S526" s="51" t="s">
        <v>37</v>
      </c>
      <c r="T526" s="51" t="s">
        <v>37</v>
      </c>
      <c r="U526" s="44">
        <v>45086</v>
      </c>
      <c r="V526" s="45">
        <v>446573</v>
      </c>
      <c r="W526" s="45">
        <v>26154</v>
      </c>
    </row>
    <row r="527" spans="1:23" x14ac:dyDescent="0.2">
      <c r="A527" s="41">
        <v>2010</v>
      </c>
      <c r="B527" s="42">
        <v>3701</v>
      </c>
      <c r="C527" s="43" t="s">
        <v>2050</v>
      </c>
      <c r="D527" s="41" t="s">
        <v>23</v>
      </c>
      <c r="E527" s="43" t="s">
        <v>24</v>
      </c>
      <c r="F527" s="41" t="s">
        <v>25</v>
      </c>
      <c r="G527" s="43" t="s">
        <v>35</v>
      </c>
      <c r="H527" s="43" t="s">
        <v>31</v>
      </c>
      <c r="I527" s="44">
        <v>15231</v>
      </c>
      <c r="J527" s="45">
        <v>130373</v>
      </c>
      <c r="K527" s="45">
        <v>8816</v>
      </c>
      <c r="L527" s="46">
        <v>3100</v>
      </c>
      <c r="M527" s="47">
        <v>40799</v>
      </c>
      <c r="N527" s="47">
        <v>88</v>
      </c>
      <c r="O527" s="48" t="s">
        <v>37</v>
      </c>
      <c r="P527" s="49" t="s">
        <v>37</v>
      </c>
      <c r="Q527" s="49" t="s">
        <v>37</v>
      </c>
      <c r="R527" s="50" t="s">
        <v>37</v>
      </c>
      <c r="S527" s="51" t="s">
        <v>37</v>
      </c>
      <c r="T527" s="51" t="s">
        <v>37</v>
      </c>
      <c r="U527" s="44">
        <v>18331</v>
      </c>
      <c r="V527" s="45">
        <v>171172</v>
      </c>
      <c r="W527" s="45">
        <v>8904</v>
      </c>
    </row>
    <row r="528" spans="1:23" x14ac:dyDescent="0.2">
      <c r="A528" s="41">
        <v>2010</v>
      </c>
      <c r="B528" s="42">
        <v>3702</v>
      </c>
      <c r="C528" s="43" t="s">
        <v>2051</v>
      </c>
      <c r="D528" s="41" t="s">
        <v>23</v>
      </c>
      <c r="E528" s="43" t="s">
        <v>24</v>
      </c>
      <c r="F528" s="41" t="s">
        <v>25</v>
      </c>
      <c r="G528" s="43" t="s">
        <v>26</v>
      </c>
      <c r="H528" s="43" t="s">
        <v>27</v>
      </c>
      <c r="I528" s="44">
        <v>6367</v>
      </c>
      <c r="J528" s="45">
        <v>79360</v>
      </c>
      <c r="K528" s="45">
        <v>5861</v>
      </c>
      <c r="L528" s="46">
        <v>5556</v>
      </c>
      <c r="M528" s="47">
        <v>72392</v>
      </c>
      <c r="N528" s="47">
        <v>1237</v>
      </c>
      <c r="O528" s="48">
        <v>990</v>
      </c>
      <c r="P528" s="49">
        <v>16486</v>
      </c>
      <c r="Q528" s="49">
        <v>4</v>
      </c>
      <c r="R528" s="50" t="s">
        <v>37</v>
      </c>
      <c r="S528" s="51" t="s">
        <v>37</v>
      </c>
      <c r="T528" s="51" t="s">
        <v>37</v>
      </c>
      <c r="U528" s="44">
        <v>12913</v>
      </c>
      <c r="V528" s="45">
        <v>168238</v>
      </c>
      <c r="W528" s="45">
        <v>7102</v>
      </c>
    </row>
    <row r="529" spans="1:23" x14ac:dyDescent="0.2">
      <c r="A529" s="41">
        <v>2010</v>
      </c>
      <c r="B529" s="42">
        <v>3704</v>
      </c>
      <c r="C529" s="43" t="s">
        <v>2052</v>
      </c>
      <c r="D529" s="41" t="s">
        <v>23</v>
      </c>
      <c r="E529" s="43" t="s">
        <v>24</v>
      </c>
      <c r="F529" s="41" t="s">
        <v>25</v>
      </c>
      <c r="G529" s="43" t="s">
        <v>98</v>
      </c>
      <c r="H529" s="43" t="s">
        <v>27</v>
      </c>
      <c r="I529" s="44">
        <v>82834</v>
      </c>
      <c r="J529" s="45">
        <v>840901</v>
      </c>
      <c r="K529" s="45">
        <v>52069</v>
      </c>
      <c r="L529" s="46">
        <v>46259</v>
      </c>
      <c r="M529" s="47">
        <v>450882</v>
      </c>
      <c r="N529" s="47">
        <v>7482</v>
      </c>
      <c r="O529" s="48">
        <v>14515</v>
      </c>
      <c r="P529" s="49">
        <v>186945</v>
      </c>
      <c r="Q529" s="49">
        <v>16</v>
      </c>
      <c r="R529" s="50">
        <v>0</v>
      </c>
      <c r="S529" s="51">
        <v>0</v>
      </c>
      <c r="T529" s="51">
        <v>0</v>
      </c>
      <c r="U529" s="44">
        <v>143608</v>
      </c>
      <c r="V529" s="45">
        <v>1478728</v>
      </c>
      <c r="W529" s="45">
        <v>59567</v>
      </c>
    </row>
    <row r="530" spans="1:23" x14ac:dyDescent="0.2">
      <c r="A530" s="41">
        <v>2010</v>
      </c>
      <c r="B530" s="42">
        <v>3705</v>
      </c>
      <c r="C530" s="43" t="s">
        <v>2053</v>
      </c>
      <c r="D530" s="41" t="s">
        <v>23</v>
      </c>
      <c r="E530" s="43" t="s">
        <v>24</v>
      </c>
      <c r="F530" s="41" t="s">
        <v>25</v>
      </c>
      <c r="G530" s="43" t="s">
        <v>117</v>
      </c>
      <c r="H530" s="43" t="s">
        <v>27</v>
      </c>
      <c r="I530" s="44">
        <v>3652</v>
      </c>
      <c r="J530" s="45">
        <v>47959</v>
      </c>
      <c r="K530" s="45">
        <v>3678</v>
      </c>
      <c r="L530" s="46">
        <v>2849</v>
      </c>
      <c r="M530" s="47">
        <v>32180</v>
      </c>
      <c r="N530" s="47">
        <v>676</v>
      </c>
      <c r="O530" s="48">
        <v>12372</v>
      </c>
      <c r="P530" s="49">
        <v>175641</v>
      </c>
      <c r="Q530" s="49">
        <v>124</v>
      </c>
      <c r="R530" s="50" t="s">
        <v>37</v>
      </c>
      <c r="S530" s="51" t="s">
        <v>37</v>
      </c>
      <c r="T530" s="51" t="s">
        <v>37</v>
      </c>
      <c r="U530" s="44">
        <v>18873</v>
      </c>
      <c r="V530" s="45">
        <v>255780</v>
      </c>
      <c r="W530" s="45">
        <v>4478</v>
      </c>
    </row>
    <row r="531" spans="1:23" x14ac:dyDescent="0.2">
      <c r="A531" s="41">
        <v>2010</v>
      </c>
      <c r="B531" s="42">
        <v>3710</v>
      </c>
      <c r="C531" s="43" t="s">
        <v>2054</v>
      </c>
      <c r="D531" s="41" t="s">
        <v>23</v>
      </c>
      <c r="E531" s="43" t="s">
        <v>24</v>
      </c>
      <c r="F531" s="41" t="s">
        <v>25</v>
      </c>
      <c r="G531" s="43" t="s">
        <v>76</v>
      </c>
      <c r="H531" s="43" t="s">
        <v>27</v>
      </c>
      <c r="I531" s="44">
        <v>2307.5</v>
      </c>
      <c r="J531" s="45">
        <v>21889</v>
      </c>
      <c r="K531" s="45">
        <v>2278</v>
      </c>
      <c r="L531" s="46">
        <v>1240.0999999999999</v>
      </c>
      <c r="M531" s="47">
        <v>11091</v>
      </c>
      <c r="N531" s="47">
        <v>335</v>
      </c>
      <c r="O531" s="48">
        <v>1471.3</v>
      </c>
      <c r="P531" s="49">
        <v>16786</v>
      </c>
      <c r="Q531" s="49">
        <v>199</v>
      </c>
      <c r="R531" s="50" t="s">
        <v>37</v>
      </c>
      <c r="S531" s="51" t="s">
        <v>37</v>
      </c>
      <c r="T531" s="51" t="s">
        <v>37</v>
      </c>
      <c r="U531" s="44">
        <v>5018.8999999999996</v>
      </c>
      <c r="V531" s="45">
        <v>49766</v>
      </c>
      <c r="W531" s="45">
        <v>2812</v>
      </c>
    </row>
    <row r="532" spans="1:23" x14ac:dyDescent="0.2">
      <c r="A532" s="41">
        <v>2010</v>
      </c>
      <c r="B532" s="42">
        <v>3712</v>
      </c>
      <c r="C532" s="43" t="s">
        <v>293</v>
      </c>
      <c r="D532" s="41" t="s">
        <v>23</v>
      </c>
      <c r="E532" s="43" t="s">
        <v>24</v>
      </c>
      <c r="F532" s="41" t="s">
        <v>25</v>
      </c>
      <c r="G532" s="43" t="s">
        <v>117</v>
      </c>
      <c r="H532" s="43" t="s">
        <v>31</v>
      </c>
      <c r="I532" s="44">
        <v>13188.3</v>
      </c>
      <c r="J532" s="45">
        <v>116735</v>
      </c>
      <c r="K532" s="45">
        <v>10499</v>
      </c>
      <c r="L532" s="46">
        <v>6398.1</v>
      </c>
      <c r="M532" s="47">
        <v>56684</v>
      </c>
      <c r="N532" s="47">
        <v>1944</v>
      </c>
      <c r="O532" s="48">
        <v>875.7</v>
      </c>
      <c r="P532" s="49">
        <v>8763</v>
      </c>
      <c r="Q532" s="49">
        <v>5</v>
      </c>
      <c r="R532" s="50" t="s">
        <v>37</v>
      </c>
      <c r="S532" s="51" t="s">
        <v>37</v>
      </c>
      <c r="T532" s="51" t="s">
        <v>37</v>
      </c>
      <c r="U532" s="44">
        <v>20462.099999999999</v>
      </c>
      <c r="V532" s="45">
        <v>182182</v>
      </c>
      <c r="W532" s="45">
        <v>12448</v>
      </c>
    </row>
    <row r="533" spans="1:23" x14ac:dyDescent="0.2">
      <c r="A533" s="41">
        <v>2010</v>
      </c>
      <c r="B533" s="42">
        <v>3712</v>
      </c>
      <c r="C533" s="43" t="s">
        <v>293</v>
      </c>
      <c r="D533" s="41" t="s">
        <v>23</v>
      </c>
      <c r="E533" s="43" t="s">
        <v>24</v>
      </c>
      <c r="F533" s="41" t="s">
        <v>25</v>
      </c>
      <c r="G533" s="43" t="s">
        <v>175</v>
      </c>
      <c r="H533" s="43" t="s">
        <v>31</v>
      </c>
      <c r="I533" s="44">
        <v>62.3</v>
      </c>
      <c r="J533" s="45">
        <v>547</v>
      </c>
      <c r="K533" s="45">
        <v>60</v>
      </c>
      <c r="L533" s="46">
        <v>17.8</v>
      </c>
      <c r="M533" s="47">
        <v>174</v>
      </c>
      <c r="N533" s="47">
        <v>5</v>
      </c>
      <c r="O533" s="48" t="s">
        <v>37</v>
      </c>
      <c r="P533" s="49" t="s">
        <v>37</v>
      </c>
      <c r="Q533" s="49" t="s">
        <v>37</v>
      </c>
      <c r="R533" s="50" t="s">
        <v>37</v>
      </c>
      <c r="S533" s="51" t="s">
        <v>37</v>
      </c>
      <c r="T533" s="51" t="s">
        <v>37</v>
      </c>
      <c r="U533" s="44">
        <v>80.099999999999994</v>
      </c>
      <c r="V533" s="45">
        <v>721</v>
      </c>
      <c r="W533" s="45">
        <v>65</v>
      </c>
    </row>
    <row r="534" spans="1:23" x14ac:dyDescent="0.2">
      <c r="A534" s="41">
        <v>2010</v>
      </c>
      <c r="B534" s="42">
        <v>3716</v>
      </c>
      <c r="C534" s="43" t="s">
        <v>2055</v>
      </c>
      <c r="D534" s="41" t="s">
        <v>23</v>
      </c>
      <c r="E534" s="43" t="s">
        <v>24</v>
      </c>
      <c r="F534" s="41" t="s">
        <v>25</v>
      </c>
      <c r="G534" s="43" t="s">
        <v>173</v>
      </c>
      <c r="H534" s="43" t="s">
        <v>31</v>
      </c>
      <c r="I534" s="44">
        <v>4467</v>
      </c>
      <c r="J534" s="45">
        <v>47044</v>
      </c>
      <c r="K534" s="45">
        <v>3053</v>
      </c>
      <c r="L534" s="46">
        <v>1402</v>
      </c>
      <c r="M534" s="47">
        <v>19847</v>
      </c>
      <c r="N534" s="47">
        <v>408</v>
      </c>
      <c r="O534" s="48" t="s">
        <v>37</v>
      </c>
      <c r="P534" s="49" t="s">
        <v>37</v>
      </c>
      <c r="Q534" s="49" t="s">
        <v>37</v>
      </c>
      <c r="R534" s="50" t="s">
        <v>37</v>
      </c>
      <c r="S534" s="51" t="s">
        <v>37</v>
      </c>
      <c r="T534" s="51" t="s">
        <v>37</v>
      </c>
      <c r="U534" s="44">
        <v>5869</v>
      </c>
      <c r="V534" s="45">
        <v>66891</v>
      </c>
      <c r="W534" s="45">
        <v>3461</v>
      </c>
    </row>
    <row r="535" spans="1:23" x14ac:dyDescent="0.2">
      <c r="A535" s="41">
        <v>2010</v>
      </c>
      <c r="B535" s="42">
        <v>3722</v>
      </c>
      <c r="C535" s="43" t="s">
        <v>2056</v>
      </c>
      <c r="D535" s="41" t="s">
        <v>23</v>
      </c>
      <c r="E535" s="43" t="s">
        <v>24</v>
      </c>
      <c r="F535" s="41" t="s">
        <v>25</v>
      </c>
      <c r="G535" s="43" t="s">
        <v>87</v>
      </c>
      <c r="H535" s="43" t="s">
        <v>31</v>
      </c>
      <c r="I535" s="44">
        <v>8299.6</v>
      </c>
      <c r="J535" s="45">
        <v>61805</v>
      </c>
      <c r="K535" s="45">
        <v>4991</v>
      </c>
      <c r="L535" s="46">
        <v>2316.9</v>
      </c>
      <c r="M535" s="47">
        <v>23152</v>
      </c>
      <c r="N535" s="47">
        <v>237</v>
      </c>
      <c r="O535" s="48">
        <v>278.5</v>
      </c>
      <c r="P535" s="49">
        <v>3308</v>
      </c>
      <c r="Q535" s="49">
        <v>1</v>
      </c>
      <c r="R535" s="50">
        <v>0</v>
      </c>
      <c r="S535" s="51">
        <v>0</v>
      </c>
      <c r="T535" s="51">
        <v>0</v>
      </c>
      <c r="U535" s="44">
        <v>10895</v>
      </c>
      <c r="V535" s="45">
        <v>88265</v>
      </c>
      <c r="W535" s="45">
        <v>5229</v>
      </c>
    </row>
    <row r="536" spans="1:23" x14ac:dyDescent="0.2">
      <c r="A536" s="41">
        <v>2010</v>
      </c>
      <c r="B536" s="42">
        <v>3726</v>
      </c>
      <c r="C536" s="43" t="s">
        <v>2057</v>
      </c>
      <c r="D536" s="41" t="s">
        <v>23</v>
      </c>
      <c r="E536" s="43" t="s">
        <v>24</v>
      </c>
      <c r="F536" s="41" t="s">
        <v>25</v>
      </c>
      <c r="G536" s="43" t="s">
        <v>124</v>
      </c>
      <c r="H536" s="43" t="s">
        <v>31</v>
      </c>
      <c r="I536" s="44">
        <v>4950.5</v>
      </c>
      <c r="J536" s="45">
        <v>39727</v>
      </c>
      <c r="K536" s="45">
        <v>2865</v>
      </c>
      <c r="L536" s="46">
        <v>1458.3</v>
      </c>
      <c r="M536" s="47">
        <v>12393</v>
      </c>
      <c r="N536" s="47">
        <v>339</v>
      </c>
      <c r="O536" s="48" t="s">
        <v>37</v>
      </c>
      <c r="P536" s="49" t="s">
        <v>37</v>
      </c>
      <c r="Q536" s="49" t="s">
        <v>37</v>
      </c>
      <c r="R536" s="50" t="s">
        <v>37</v>
      </c>
      <c r="S536" s="51" t="s">
        <v>37</v>
      </c>
      <c r="T536" s="51" t="s">
        <v>37</v>
      </c>
      <c r="U536" s="44">
        <v>6408.8</v>
      </c>
      <c r="V536" s="45">
        <v>52120</v>
      </c>
      <c r="W536" s="45">
        <v>3204</v>
      </c>
    </row>
    <row r="537" spans="1:23" x14ac:dyDescent="0.2">
      <c r="A537" s="41">
        <v>2010</v>
      </c>
      <c r="B537" s="42">
        <v>3731</v>
      </c>
      <c r="C537" s="43" t="s">
        <v>2058</v>
      </c>
      <c r="D537" s="41" t="s">
        <v>23</v>
      </c>
      <c r="E537" s="43" t="s">
        <v>24</v>
      </c>
      <c r="F537" s="41" t="s">
        <v>25</v>
      </c>
      <c r="G537" s="43" t="s">
        <v>67</v>
      </c>
      <c r="H537" s="43" t="s">
        <v>27</v>
      </c>
      <c r="I537" s="44">
        <v>7848</v>
      </c>
      <c r="J537" s="45">
        <v>56890</v>
      </c>
      <c r="K537" s="45">
        <v>4532</v>
      </c>
      <c r="L537" s="46">
        <v>5048</v>
      </c>
      <c r="M537" s="47">
        <v>46809</v>
      </c>
      <c r="N537" s="47">
        <v>819</v>
      </c>
      <c r="O537" s="48" t="s">
        <v>37</v>
      </c>
      <c r="P537" s="49" t="s">
        <v>37</v>
      </c>
      <c r="Q537" s="49" t="s">
        <v>37</v>
      </c>
      <c r="R537" s="50" t="s">
        <v>37</v>
      </c>
      <c r="S537" s="51" t="s">
        <v>37</v>
      </c>
      <c r="T537" s="51" t="s">
        <v>37</v>
      </c>
      <c r="U537" s="44">
        <v>12896</v>
      </c>
      <c r="V537" s="45">
        <v>103699</v>
      </c>
      <c r="W537" s="45">
        <v>5351</v>
      </c>
    </row>
    <row r="538" spans="1:23" x14ac:dyDescent="0.2">
      <c r="A538" s="41">
        <v>2010</v>
      </c>
      <c r="B538" s="42">
        <v>3732</v>
      </c>
      <c r="C538" s="43" t="s">
        <v>2058</v>
      </c>
      <c r="D538" s="41" t="s">
        <v>23</v>
      </c>
      <c r="E538" s="43" t="s">
        <v>24</v>
      </c>
      <c r="F538" s="41" t="s">
        <v>25</v>
      </c>
      <c r="G538" s="43" t="s">
        <v>160</v>
      </c>
      <c r="H538" s="43" t="s">
        <v>27</v>
      </c>
      <c r="I538" s="44">
        <v>2082.8000000000002</v>
      </c>
      <c r="J538" s="45">
        <v>12794</v>
      </c>
      <c r="K538" s="45">
        <v>1166</v>
      </c>
      <c r="L538" s="46">
        <v>584</v>
      </c>
      <c r="M538" s="47">
        <v>3672</v>
      </c>
      <c r="N538" s="47">
        <v>64</v>
      </c>
      <c r="O538" s="48" t="s">
        <v>37</v>
      </c>
      <c r="P538" s="49" t="s">
        <v>37</v>
      </c>
      <c r="Q538" s="49" t="s">
        <v>37</v>
      </c>
      <c r="R538" s="50" t="s">
        <v>37</v>
      </c>
      <c r="S538" s="51" t="s">
        <v>37</v>
      </c>
      <c r="T538" s="51" t="s">
        <v>37</v>
      </c>
      <c r="U538" s="44">
        <v>2666.8</v>
      </c>
      <c r="V538" s="45">
        <v>16466</v>
      </c>
      <c r="W538" s="45">
        <v>1230</v>
      </c>
    </row>
    <row r="539" spans="1:23" x14ac:dyDescent="0.2">
      <c r="A539" s="41">
        <v>2010</v>
      </c>
      <c r="B539" s="42">
        <v>3735</v>
      </c>
      <c r="C539" s="43" t="s">
        <v>2059</v>
      </c>
      <c r="D539" s="41" t="s">
        <v>23</v>
      </c>
      <c r="E539" s="43" t="s">
        <v>24</v>
      </c>
      <c r="F539" s="41" t="s">
        <v>25</v>
      </c>
      <c r="G539" s="43" t="s">
        <v>173</v>
      </c>
      <c r="H539" s="43" t="s">
        <v>27</v>
      </c>
      <c r="I539" s="44">
        <v>364</v>
      </c>
      <c r="J539" s="45">
        <v>4179</v>
      </c>
      <c r="K539" s="45">
        <v>272</v>
      </c>
      <c r="L539" s="46">
        <v>67</v>
      </c>
      <c r="M539" s="47">
        <v>712</v>
      </c>
      <c r="N539" s="47">
        <v>43</v>
      </c>
      <c r="O539" s="48">
        <v>362</v>
      </c>
      <c r="P539" s="49">
        <v>4175</v>
      </c>
      <c r="Q539" s="49">
        <v>154</v>
      </c>
      <c r="R539" s="50" t="s">
        <v>37</v>
      </c>
      <c r="S539" s="51" t="s">
        <v>37</v>
      </c>
      <c r="T539" s="51" t="s">
        <v>37</v>
      </c>
      <c r="U539" s="44">
        <v>793</v>
      </c>
      <c r="V539" s="45">
        <v>9066</v>
      </c>
      <c r="W539" s="45">
        <v>469</v>
      </c>
    </row>
    <row r="540" spans="1:23" x14ac:dyDescent="0.2">
      <c r="A540" s="41">
        <v>2010</v>
      </c>
      <c r="B540" s="42">
        <v>3739</v>
      </c>
      <c r="C540" s="43" t="s">
        <v>2060</v>
      </c>
      <c r="D540" s="41" t="s">
        <v>23</v>
      </c>
      <c r="E540" s="43" t="s">
        <v>24</v>
      </c>
      <c r="F540" s="41" t="s">
        <v>25</v>
      </c>
      <c r="G540" s="43" t="s">
        <v>438</v>
      </c>
      <c r="H540" s="43" t="s">
        <v>31</v>
      </c>
      <c r="I540" s="44">
        <v>11469</v>
      </c>
      <c r="J540" s="45">
        <v>114343</v>
      </c>
      <c r="K540" s="45">
        <v>8562</v>
      </c>
      <c r="L540" s="46">
        <v>2032</v>
      </c>
      <c r="M540" s="47">
        <v>25474</v>
      </c>
      <c r="N540" s="47">
        <v>748</v>
      </c>
      <c r="O540" s="48">
        <v>1070</v>
      </c>
      <c r="P540" s="49">
        <v>21491</v>
      </c>
      <c r="Q540" s="49">
        <v>5</v>
      </c>
      <c r="R540" s="50" t="s">
        <v>37</v>
      </c>
      <c r="S540" s="51" t="s">
        <v>37</v>
      </c>
      <c r="T540" s="51" t="s">
        <v>37</v>
      </c>
      <c r="U540" s="44">
        <v>14571</v>
      </c>
      <c r="V540" s="45">
        <v>161308</v>
      </c>
      <c r="W540" s="45">
        <v>9315</v>
      </c>
    </row>
    <row r="541" spans="1:23" x14ac:dyDescent="0.2">
      <c r="A541" s="41">
        <v>2010</v>
      </c>
      <c r="B541" s="42">
        <v>3739</v>
      </c>
      <c r="C541" s="43" t="s">
        <v>2060</v>
      </c>
      <c r="D541" s="41" t="s">
        <v>23</v>
      </c>
      <c r="E541" s="43" t="s">
        <v>24</v>
      </c>
      <c r="F541" s="41" t="s">
        <v>25</v>
      </c>
      <c r="G541" s="43" t="s">
        <v>168</v>
      </c>
      <c r="H541" s="43" t="s">
        <v>31</v>
      </c>
      <c r="I541" s="44">
        <v>147</v>
      </c>
      <c r="J541" s="45">
        <v>1458</v>
      </c>
      <c r="K541" s="45">
        <v>136</v>
      </c>
      <c r="L541" s="46">
        <v>24</v>
      </c>
      <c r="M541" s="47">
        <v>241</v>
      </c>
      <c r="N541" s="47">
        <v>21</v>
      </c>
      <c r="O541" s="48" t="s">
        <v>37</v>
      </c>
      <c r="P541" s="49" t="s">
        <v>37</v>
      </c>
      <c r="Q541" s="49" t="s">
        <v>37</v>
      </c>
      <c r="R541" s="50" t="s">
        <v>37</v>
      </c>
      <c r="S541" s="51" t="s">
        <v>37</v>
      </c>
      <c r="T541" s="51" t="s">
        <v>37</v>
      </c>
      <c r="U541" s="44">
        <v>171</v>
      </c>
      <c r="V541" s="45">
        <v>1699</v>
      </c>
      <c r="W541" s="45">
        <v>157</v>
      </c>
    </row>
    <row r="542" spans="1:23" x14ac:dyDescent="0.2">
      <c r="A542" s="41">
        <v>2010</v>
      </c>
      <c r="B542" s="42">
        <v>3739</v>
      </c>
      <c r="C542" s="43" t="s">
        <v>2060</v>
      </c>
      <c r="D542" s="41" t="s">
        <v>23</v>
      </c>
      <c r="E542" s="43" t="s">
        <v>24</v>
      </c>
      <c r="F542" s="41" t="s">
        <v>25</v>
      </c>
      <c r="G542" s="43" t="s">
        <v>89</v>
      </c>
      <c r="H542" s="43" t="s">
        <v>31</v>
      </c>
      <c r="I542" s="44">
        <v>968</v>
      </c>
      <c r="J542" s="45">
        <v>9491</v>
      </c>
      <c r="K542" s="45">
        <v>811</v>
      </c>
      <c r="L542" s="46">
        <v>242</v>
      </c>
      <c r="M542" s="47">
        <v>2788</v>
      </c>
      <c r="N542" s="47">
        <v>134</v>
      </c>
      <c r="O542" s="48">
        <v>51</v>
      </c>
      <c r="P542" s="49">
        <v>1221</v>
      </c>
      <c r="Q542" s="49">
        <v>1</v>
      </c>
      <c r="R542" s="50" t="s">
        <v>37</v>
      </c>
      <c r="S542" s="51" t="s">
        <v>37</v>
      </c>
      <c r="T542" s="51" t="s">
        <v>37</v>
      </c>
      <c r="U542" s="44">
        <v>1261</v>
      </c>
      <c r="V542" s="45">
        <v>13500</v>
      </c>
      <c r="W542" s="45">
        <v>946</v>
      </c>
    </row>
    <row r="543" spans="1:23" x14ac:dyDescent="0.2">
      <c r="A543" s="41">
        <v>2010</v>
      </c>
      <c r="B543" s="42">
        <v>3755</v>
      </c>
      <c r="C543" s="43" t="s">
        <v>294</v>
      </c>
      <c r="D543" s="41" t="s">
        <v>23</v>
      </c>
      <c r="E543" s="43" t="s">
        <v>24</v>
      </c>
      <c r="F543" s="41" t="s">
        <v>25</v>
      </c>
      <c r="G543" s="43" t="s">
        <v>161</v>
      </c>
      <c r="H543" s="43" t="s">
        <v>51</v>
      </c>
      <c r="I543" s="44">
        <v>267543.5</v>
      </c>
      <c r="J543" s="45">
        <v>2206108</v>
      </c>
      <c r="K543" s="45">
        <v>252551</v>
      </c>
      <c r="L543" s="46">
        <v>172116.4</v>
      </c>
      <c r="M543" s="47">
        <v>1369006</v>
      </c>
      <c r="N543" s="47">
        <v>29082</v>
      </c>
      <c r="O543" s="48">
        <v>206568.1</v>
      </c>
      <c r="P543" s="49">
        <v>3400353</v>
      </c>
      <c r="Q543" s="49">
        <v>539</v>
      </c>
      <c r="R543" s="50">
        <v>634.70000000000005</v>
      </c>
      <c r="S543" s="51">
        <v>6496</v>
      </c>
      <c r="T543" s="51">
        <v>1</v>
      </c>
      <c r="U543" s="44">
        <v>646862.69999999995</v>
      </c>
      <c r="V543" s="45">
        <v>6981963</v>
      </c>
      <c r="W543" s="45">
        <v>282173</v>
      </c>
    </row>
    <row r="544" spans="1:23" x14ac:dyDescent="0.2">
      <c r="A544" s="41">
        <v>2010</v>
      </c>
      <c r="B544" s="42">
        <v>3755</v>
      </c>
      <c r="C544" s="43" t="s">
        <v>294</v>
      </c>
      <c r="D544" s="41" t="s">
        <v>112</v>
      </c>
      <c r="E544" s="43" t="s">
        <v>113</v>
      </c>
      <c r="F544" s="41" t="s">
        <v>25</v>
      </c>
      <c r="G544" s="43" t="s">
        <v>161</v>
      </c>
      <c r="H544" s="43" t="s">
        <v>51</v>
      </c>
      <c r="I544" s="44">
        <v>199145.1</v>
      </c>
      <c r="J544" s="45">
        <v>3520192</v>
      </c>
      <c r="K544" s="45">
        <v>413792</v>
      </c>
      <c r="L544" s="46">
        <v>194317.7</v>
      </c>
      <c r="M544" s="47">
        <v>3559278</v>
      </c>
      <c r="N544" s="47">
        <v>54570</v>
      </c>
      <c r="O544" s="48">
        <v>168949.4</v>
      </c>
      <c r="P544" s="49">
        <v>4780761</v>
      </c>
      <c r="Q544" s="49">
        <v>1671</v>
      </c>
      <c r="R544" s="50">
        <v>886</v>
      </c>
      <c r="S544" s="51">
        <v>28264</v>
      </c>
      <c r="T544" s="51">
        <v>1</v>
      </c>
      <c r="U544" s="44">
        <v>563298.19999999995</v>
      </c>
      <c r="V544" s="45">
        <v>11888495</v>
      </c>
      <c r="W544" s="45">
        <v>470034</v>
      </c>
    </row>
    <row r="545" spans="1:23" x14ac:dyDescent="0.2">
      <c r="A545" s="41">
        <v>2010</v>
      </c>
      <c r="B545" s="42">
        <v>3757</v>
      </c>
      <c r="C545" s="43" t="s">
        <v>295</v>
      </c>
      <c r="D545" s="41" t="s">
        <v>23</v>
      </c>
      <c r="E545" s="43" t="s">
        <v>24</v>
      </c>
      <c r="F545" s="41" t="s">
        <v>25</v>
      </c>
      <c r="G545" s="43" t="s">
        <v>142</v>
      </c>
      <c r="H545" s="43" t="s">
        <v>31</v>
      </c>
      <c r="I545" s="44">
        <v>277356.5</v>
      </c>
      <c r="J545" s="45">
        <v>2415332</v>
      </c>
      <c r="K545" s="45">
        <v>147230</v>
      </c>
      <c r="L545" s="46">
        <v>65437.599999999999</v>
      </c>
      <c r="M545" s="47">
        <v>636041</v>
      </c>
      <c r="N545" s="47">
        <v>16522</v>
      </c>
      <c r="O545" s="48">
        <v>25877.7</v>
      </c>
      <c r="P545" s="49">
        <v>316016</v>
      </c>
      <c r="Q545" s="49">
        <v>51</v>
      </c>
      <c r="R545" s="50">
        <v>0</v>
      </c>
      <c r="S545" s="51">
        <v>0</v>
      </c>
      <c r="T545" s="51">
        <v>0</v>
      </c>
      <c r="U545" s="44">
        <v>368671.8</v>
      </c>
      <c r="V545" s="45">
        <v>3367389</v>
      </c>
      <c r="W545" s="45">
        <v>163803</v>
      </c>
    </row>
    <row r="546" spans="1:23" x14ac:dyDescent="0.2">
      <c r="A546" s="41">
        <v>2010</v>
      </c>
      <c r="B546" s="42">
        <v>3758</v>
      </c>
      <c r="C546" s="43" t="s">
        <v>2061</v>
      </c>
      <c r="D546" s="41" t="s">
        <v>23</v>
      </c>
      <c r="E546" s="43" t="s">
        <v>24</v>
      </c>
      <c r="F546" s="41" t="s">
        <v>25</v>
      </c>
      <c r="G546" s="43" t="s">
        <v>98</v>
      </c>
      <c r="H546" s="43" t="s">
        <v>27</v>
      </c>
      <c r="I546" s="44">
        <v>36527</v>
      </c>
      <c r="J546" s="45">
        <v>415027</v>
      </c>
      <c r="K546" s="45">
        <v>24771</v>
      </c>
      <c r="L546" s="46">
        <v>34538</v>
      </c>
      <c r="M546" s="47">
        <v>371555</v>
      </c>
      <c r="N546" s="47">
        <v>4300</v>
      </c>
      <c r="O546" s="48">
        <v>22407</v>
      </c>
      <c r="P546" s="49">
        <v>326576</v>
      </c>
      <c r="Q546" s="49">
        <v>25</v>
      </c>
      <c r="R546" s="50">
        <v>0</v>
      </c>
      <c r="S546" s="51">
        <v>0</v>
      </c>
      <c r="T546" s="51">
        <v>0</v>
      </c>
      <c r="U546" s="44">
        <v>93472</v>
      </c>
      <c r="V546" s="45">
        <v>1113158</v>
      </c>
      <c r="W546" s="45">
        <v>29096</v>
      </c>
    </row>
    <row r="547" spans="1:23" x14ac:dyDescent="0.2">
      <c r="A547" s="41">
        <v>2010</v>
      </c>
      <c r="B547" s="42">
        <v>3762</v>
      </c>
      <c r="C547" s="43" t="s">
        <v>2062</v>
      </c>
      <c r="D547" s="41" t="s">
        <v>23</v>
      </c>
      <c r="E547" s="43" t="s">
        <v>24</v>
      </c>
      <c r="F547" s="41" t="s">
        <v>25</v>
      </c>
      <c r="G547" s="43" t="s">
        <v>161</v>
      </c>
      <c r="H547" s="43" t="s">
        <v>27</v>
      </c>
      <c r="I547" s="44">
        <v>49128</v>
      </c>
      <c r="J547" s="45">
        <v>429375</v>
      </c>
      <c r="K547" s="45">
        <v>66093</v>
      </c>
      <c r="L547" s="46">
        <v>71473.5</v>
      </c>
      <c r="M547" s="47">
        <v>586856</v>
      </c>
      <c r="N547" s="47">
        <v>7915</v>
      </c>
      <c r="O547" s="48">
        <v>45729.9</v>
      </c>
      <c r="P547" s="49">
        <v>588802</v>
      </c>
      <c r="Q547" s="49">
        <v>18</v>
      </c>
      <c r="R547" s="50">
        <v>0</v>
      </c>
      <c r="S547" s="51">
        <v>0</v>
      </c>
      <c r="T547" s="51">
        <v>0</v>
      </c>
      <c r="U547" s="44">
        <v>166331.4</v>
      </c>
      <c r="V547" s="45">
        <v>1605033</v>
      </c>
      <c r="W547" s="45">
        <v>74026</v>
      </c>
    </row>
    <row r="548" spans="1:23" x14ac:dyDescent="0.2">
      <c r="A548" s="41">
        <v>2010</v>
      </c>
      <c r="B548" s="42">
        <v>3763</v>
      </c>
      <c r="C548" s="43" t="s">
        <v>2063</v>
      </c>
      <c r="D548" s="41" t="s">
        <v>39</v>
      </c>
      <c r="E548" s="43" t="s">
        <v>40</v>
      </c>
      <c r="F548" s="41" t="s">
        <v>25</v>
      </c>
      <c r="G548" s="43" t="s">
        <v>201</v>
      </c>
      <c r="H548" s="43" t="s">
        <v>41</v>
      </c>
      <c r="I548" s="44">
        <v>72525</v>
      </c>
      <c r="J548" s="45">
        <v>711167</v>
      </c>
      <c r="K548" s="45">
        <v>67414</v>
      </c>
      <c r="L548" s="46">
        <v>44239</v>
      </c>
      <c r="M548" s="47">
        <v>428163</v>
      </c>
      <c r="N548" s="47">
        <v>11818</v>
      </c>
      <c r="O548" s="48">
        <v>0</v>
      </c>
      <c r="P548" s="49">
        <v>0</v>
      </c>
      <c r="Q548" s="49">
        <v>0</v>
      </c>
      <c r="R548" s="50">
        <v>0</v>
      </c>
      <c r="S548" s="51">
        <v>0</v>
      </c>
      <c r="T548" s="51">
        <v>0</v>
      </c>
      <c r="U548" s="44">
        <v>116764</v>
      </c>
      <c r="V548" s="45">
        <v>1139330</v>
      </c>
      <c r="W548" s="45">
        <v>79232</v>
      </c>
    </row>
    <row r="549" spans="1:23" x14ac:dyDescent="0.2">
      <c r="A549" s="41">
        <v>2010</v>
      </c>
      <c r="B549" s="42">
        <v>3763</v>
      </c>
      <c r="C549" s="43" t="s">
        <v>2063</v>
      </c>
      <c r="D549" s="41" t="s">
        <v>39</v>
      </c>
      <c r="E549" s="43" t="s">
        <v>40</v>
      </c>
      <c r="F549" s="41" t="s">
        <v>25</v>
      </c>
      <c r="G549" s="43" t="s">
        <v>203</v>
      </c>
      <c r="H549" s="43" t="s">
        <v>41</v>
      </c>
      <c r="I549" s="44">
        <v>101069</v>
      </c>
      <c r="J549" s="45">
        <v>1046565</v>
      </c>
      <c r="K549" s="45">
        <v>119683</v>
      </c>
      <c r="L549" s="46">
        <v>38509</v>
      </c>
      <c r="M549" s="47">
        <v>383321</v>
      </c>
      <c r="N549" s="47">
        <v>7176</v>
      </c>
      <c r="O549" s="48">
        <v>0</v>
      </c>
      <c r="P549" s="49">
        <v>0</v>
      </c>
      <c r="Q549" s="49">
        <v>0</v>
      </c>
      <c r="R549" s="50">
        <v>0</v>
      </c>
      <c r="S549" s="51">
        <v>0</v>
      </c>
      <c r="T549" s="51">
        <v>0</v>
      </c>
      <c r="U549" s="44">
        <v>139578</v>
      </c>
      <c r="V549" s="45">
        <v>1429886</v>
      </c>
      <c r="W549" s="45">
        <v>126859</v>
      </c>
    </row>
    <row r="550" spans="1:23" x14ac:dyDescent="0.2">
      <c r="A550" s="41">
        <v>2010</v>
      </c>
      <c r="B550" s="42">
        <v>3763</v>
      </c>
      <c r="C550" s="43" t="s">
        <v>2063</v>
      </c>
      <c r="D550" s="41" t="s">
        <v>39</v>
      </c>
      <c r="E550" s="43" t="s">
        <v>40</v>
      </c>
      <c r="F550" s="41" t="s">
        <v>25</v>
      </c>
      <c r="G550" s="43" t="s">
        <v>30</v>
      </c>
      <c r="H550" s="43" t="s">
        <v>41</v>
      </c>
      <c r="I550" s="44">
        <v>23742</v>
      </c>
      <c r="J550" s="45">
        <v>231828</v>
      </c>
      <c r="K550" s="45">
        <v>15972</v>
      </c>
      <c r="L550" s="46">
        <v>1064</v>
      </c>
      <c r="M550" s="47">
        <v>11133</v>
      </c>
      <c r="N550" s="47">
        <v>854</v>
      </c>
      <c r="O550" s="48">
        <v>0</v>
      </c>
      <c r="P550" s="49">
        <v>0</v>
      </c>
      <c r="Q550" s="49">
        <v>0</v>
      </c>
      <c r="R550" s="50">
        <v>0</v>
      </c>
      <c r="S550" s="51">
        <v>0</v>
      </c>
      <c r="T550" s="51">
        <v>0</v>
      </c>
      <c r="U550" s="44">
        <v>24806</v>
      </c>
      <c r="V550" s="45">
        <v>242961</v>
      </c>
      <c r="W550" s="45">
        <v>16826</v>
      </c>
    </row>
    <row r="551" spans="1:23" x14ac:dyDescent="0.2">
      <c r="A551" s="41">
        <v>2010</v>
      </c>
      <c r="B551" s="42">
        <v>3763</v>
      </c>
      <c r="C551" s="43" t="s">
        <v>2063</v>
      </c>
      <c r="D551" s="41" t="s">
        <v>39</v>
      </c>
      <c r="E551" s="43" t="s">
        <v>40</v>
      </c>
      <c r="F551" s="41" t="s">
        <v>25</v>
      </c>
      <c r="G551" s="43" t="s">
        <v>134</v>
      </c>
      <c r="H551" s="43" t="s">
        <v>41</v>
      </c>
      <c r="I551" s="44">
        <v>0</v>
      </c>
      <c r="J551" s="45">
        <v>0</v>
      </c>
      <c r="K551" s="45">
        <v>0</v>
      </c>
      <c r="L551" s="46">
        <v>93327</v>
      </c>
      <c r="M551" s="47">
        <v>1308742</v>
      </c>
      <c r="N551" s="47">
        <v>8622</v>
      </c>
      <c r="O551" s="48">
        <v>0</v>
      </c>
      <c r="P551" s="49">
        <v>0</v>
      </c>
      <c r="Q551" s="49">
        <v>0</v>
      </c>
      <c r="R551" s="50">
        <v>0</v>
      </c>
      <c r="S551" s="51">
        <v>0</v>
      </c>
      <c r="T551" s="51">
        <v>0</v>
      </c>
      <c r="U551" s="44">
        <v>93327</v>
      </c>
      <c r="V551" s="45">
        <v>1308742</v>
      </c>
      <c r="W551" s="45">
        <v>8622</v>
      </c>
    </row>
    <row r="552" spans="1:23" x14ac:dyDescent="0.2">
      <c r="A552" s="41">
        <v>2010</v>
      </c>
      <c r="B552" s="42">
        <v>3763</v>
      </c>
      <c r="C552" s="43" t="s">
        <v>2063</v>
      </c>
      <c r="D552" s="41" t="s">
        <v>39</v>
      </c>
      <c r="E552" s="43" t="s">
        <v>40</v>
      </c>
      <c r="F552" s="41" t="s">
        <v>25</v>
      </c>
      <c r="G552" s="43" t="s">
        <v>122</v>
      </c>
      <c r="H552" s="43" t="s">
        <v>41</v>
      </c>
      <c r="I552" s="44">
        <v>3284</v>
      </c>
      <c r="J552" s="45">
        <v>30964</v>
      </c>
      <c r="K552" s="45">
        <v>5784</v>
      </c>
      <c r="L552" s="46">
        <v>990</v>
      </c>
      <c r="M552" s="47">
        <v>9008</v>
      </c>
      <c r="N552" s="47">
        <v>1042</v>
      </c>
      <c r="O552" s="48">
        <v>0</v>
      </c>
      <c r="P552" s="49">
        <v>0</v>
      </c>
      <c r="Q552" s="49">
        <v>0</v>
      </c>
      <c r="R552" s="50">
        <v>0</v>
      </c>
      <c r="S552" s="51">
        <v>0</v>
      </c>
      <c r="T552" s="51">
        <v>0</v>
      </c>
      <c r="U552" s="44">
        <v>4274</v>
      </c>
      <c r="V552" s="45">
        <v>39972</v>
      </c>
      <c r="W552" s="45">
        <v>6826</v>
      </c>
    </row>
    <row r="553" spans="1:23" x14ac:dyDescent="0.2">
      <c r="A553" s="41">
        <v>2010</v>
      </c>
      <c r="B553" s="42">
        <v>3763</v>
      </c>
      <c r="C553" s="43" t="s">
        <v>2063</v>
      </c>
      <c r="D553" s="41" t="s">
        <v>39</v>
      </c>
      <c r="E553" s="43" t="s">
        <v>40</v>
      </c>
      <c r="F553" s="41" t="s">
        <v>25</v>
      </c>
      <c r="G553" s="43" t="s">
        <v>42</v>
      </c>
      <c r="H553" s="43" t="s">
        <v>41</v>
      </c>
      <c r="I553" s="44">
        <v>1238</v>
      </c>
      <c r="J553" s="45">
        <v>19394</v>
      </c>
      <c r="K553" s="45">
        <v>2687</v>
      </c>
      <c r="L553" s="46">
        <v>4</v>
      </c>
      <c r="M553" s="47">
        <v>61</v>
      </c>
      <c r="N553" s="47">
        <v>8</v>
      </c>
      <c r="O553" s="48">
        <v>0</v>
      </c>
      <c r="P553" s="49">
        <v>0</v>
      </c>
      <c r="Q553" s="49">
        <v>0</v>
      </c>
      <c r="R553" s="50">
        <v>0</v>
      </c>
      <c r="S553" s="51">
        <v>0</v>
      </c>
      <c r="T553" s="51">
        <v>0</v>
      </c>
      <c r="U553" s="44">
        <v>1242</v>
      </c>
      <c r="V553" s="45">
        <v>19455</v>
      </c>
      <c r="W553" s="45">
        <v>2695</v>
      </c>
    </row>
    <row r="554" spans="1:23" x14ac:dyDescent="0.2">
      <c r="A554" s="41">
        <v>2010</v>
      </c>
      <c r="B554" s="42">
        <v>3763</v>
      </c>
      <c r="C554" s="43" t="s">
        <v>2063</v>
      </c>
      <c r="D554" s="41" t="s">
        <v>39</v>
      </c>
      <c r="E554" s="43" t="s">
        <v>40</v>
      </c>
      <c r="F554" s="41" t="s">
        <v>25</v>
      </c>
      <c r="G554" s="43" t="s">
        <v>161</v>
      </c>
      <c r="H554" s="43" t="s">
        <v>41</v>
      </c>
      <c r="I554" s="44">
        <v>52401</v>
      </c>
      <c r="J554" s="45">
        <v>750985</v>
      </c>
      <c r="K554" s="45">
        <v>57628</v>
      </c>
      <c r="L554" s="46">
        <v>3131</v>
      </c>
      <c r="M554" s="47">
        <v>43525</v>
      </c>
      <c r="N554" s="47">
        <v>1683</v>
      </c>
      <c r="O554" s="48">
        <v>0</v>
      </c>
      <c r="P554" s="49">
        <v>0</v>
      </c>
      <c r="Q554" s="49">
        <v>0</v>
      </c>
      <c r="R554" s="50">
        <v>0</v>
      </c>
      <c r="S554" s="51">
        <v>0</v>
      </c>
      <c r="T554" s="51">
        <v>0</v>
      </c>
      <c r="U554" s="44">
        <v>55532</v>
      </c>
      <c r="V554" s="45">
        <v>794510</v>
      </c>
      <c r="W554" s="45">
        <v>59311</v>
      </c>
    </row>
    <row r="555" spans="1:23" x14ac:dyDescent="0.2">
      <c r="A555" s="41">
        <v>2010</v>
      </c>
      <c r="B555" s="42">
        <v>3763</v>
      </c>
      <c r="C555" s="43" t="s">
        <v>2063</v>
      </c>
      <c r="D555" s="41" t="s">
        <v>39</v>
      </c>
      <c r="E555" s="43" t="s">
        <v>40</v>
      </c>
      <c r="F555" s="41" t="s">
        <v>25</v>
      </c>
      <c r="G555" s="43" t="s">
        <v>44</v>
      </c>
      <c r="H555" s="43" t="s">
        <v>41</v>
      </c>
      <c r="I555" s="44">
        <v>320308</v>
      </c>
      <c r="J555" s="45">
        <v>3504577</v>
      </c>
      <c r="K555" s="45">
        <v>329590</v>
      </c>
      <c r="L555" s="46">
        <v>65777</v>
      </c>
      <c r="M555" s="47">
        <v>666727</v>
      </c>
      <c r="N555" s="47">
        <v>25769</v>
      </c>
      <c r="O555" s="48">
        <v>0</v>
      </c>
      <c r="P555" s="49">
        <v>0</v>
      </c>
      <c r="Q555" s="49">
        <v>0</v>
      </c>
      <c r="R555" s="50">
        <v>0</v>
      </c>
      <c r="S555" s="51">
        <v>0</v>
      </c>
      <c r="T555" s="51">
        <v>0</v>
      </c>
      <c r="U555" s="44">
        <v>386085</v>
      </c>
      <c r="V555" s="45">
        <v>4171304</v>
      </c>
      <c r="W555" s="45">
        <v>355359</v>
      </c>
    </row>
    <row r="556" spans="1:23" x14ac:dyDescent="0.2">
      <c r="A556" s="41">
        <v>2010</v>
      </c>
      <c r="B556" s="42">
        <v>3764</v>
      </c>
      <c r="C556" s="43" t="s">
        <v>2064</v>
      </c>
      <c r="D556" s="41" t="s">
        <v>23</v>
      </c>
      <c r="E556" s="43" t="s">
        <v>24</v>
      </c>
      <c r="F556" s="41" t="s">
        <v>25</v>
      </c>
      <c r="G556" s="43" t="s">
        <v>46</v>
      </c>
      <c r="H556" s="43" t="s">
        <v>31</v>
      </c>
      <c r="I556" s="44">
        <v>6130</v>
      </c>
      <c r="J556" s="45">
        <v>63961</v>
      </c>
      <c r="K556" s="45">
        <v>4131</v>
      </c>
      <c r="L556" s="46">
        <v>851</v>
      </c>
      <c r="M556" s="47">
        <v>9346</v>
      </c>
      <c r="N556" s="47">
        <v>309</v>
      </c>
      <c r="O556" s="48" t="s">
        <v>37</v>
      </c>
      <c r="P556" s="49" t="s">
        <v>37</v>
      </c>
      <c r="Q556" s="49" t="s">
        <v>37</v>
      </c>
      <c r="R556" s="50" t="s">
        <v>37</v>
      </c>
      <c r="S556" s="51" t="s">
        <v>37</v>
      </c>
      <c r="T556" s="51" t="s">
        <v>37</v>
      </c>
      <c r="U556" s="44">
        <v>6981</v>
      </c>
      <c r="V556" s="45">
        <v>73307</v>
      </c>
      <c r="W556" s="45">
        <v>4440</v>
      </c>
    </row>
    <row r="557" spans="1:23" x14ac:dyDescent="0.2">
      <c r="A557" s="41">
        <v>2010</v>
      </c>
      <c r="B557" s="42">
        <v>3774</v>
      </c>
      <c r="C557" s="43" t="s">
        <v>2065</v>
      </c>
      <c r="D557" s="41" t="s">
        <v>23</v>
      </c>
      <c r="E557" s="43" t="s">
        <v>24</v>
      </c>
      <c r="F557" s="41" t="s">
        <v>25</v>
      </c>
      <c r="G557" s="43" t="s">
        <v>142</v>
      </c>
      <c r="H557" s="43" t="s">
        <v>27</v>
      </c>
      <c r="I557" s="44">
        <v>6121.4</v>
      </c>
      <c r="J557" s="45">
        <v>52364</v>
      </c>
      <c r="K557" s="45">
        <v>3304</v>
      </c>
      <c r="L557" s="46">
        <v>5698.6</v>
      </c>
      <c r="M557" s="47">
        <v>47767</v>
      </c>
      <c r="N557" s="47">
        <v>664</v>
      </c>
      <c r="O557" s="48">
        <v>1125.8</v>
      </c>
      <c r="P557" s="49">
        <v>2861</v>
      </c>
      <c r="Q557" s="49">
        <v>1</v>
      </c>
      <c r="R557" s="50">
        <v>0</v>
      </c>
      <c r="S557" s="51">
        <v>0</v>
      </c>
      <c r="T557" s="51">
        <v>0</v>
      </c>
      <c r="U557" s="44">
        <v>12945.8</v>
      </c>
      <c r="V557" s="45">
        <v>102992</v>
      </c>
      <c r="W557" s="45">
        <v>3969</v>
      </c>
    </row>
    <row r="558" spans="1:23" x14ac:dyDescent="0.2">
      <c r="A558" s="41">
        <v>2010</v>
      </c>
      <c r="B558" s="42">
        <v>3775</v>
      </c>
      <c r="C558" s="43" t="s">
        <v>2066</v>
      </c>
      <c r="D558" s="41" t="s">
        <v>23</v>
      </c>
      <c r="E558" s="43" t="s">
        <v>24</v>
      </c>
      <c r="F558" s="41" t="s">
        <v>25</v>
      </c>
      <c r="G558" s="43" t="s">
        <v>438</v>
      </c>
      <c r="H558" s="43" t="s">
        <v>1749</v>
      </c>
      <c r="I558" s="44" t="s">
        <v>37</v>
      </c>
      <c r="J558" s="45" t="s">
        <v>37</v>
      </c>
      <c r="K558" s="45" t="s">
        <v>37</v>
      </c>
      <c r="L558" s="46" t="s">
        <v>37</v>
      </c>
      <c r="M558" s="47" t="s">
        <v>37</v>
      </c>
      <c r="N558" s="47" t="s">
        <v>37</v>
      </c>
      <c r="O558" s="48">
        <v>3567</v>
      </c>
      <c r="P558" s="49">
        <v>109990</v>
      </c>
      <c r="Q558" s="49">
        <v>1</v>
      </c>
      <c r="R558" s="50" t="s">
        <v>37</v>
      </c>
      <c r="S558" s="51" t="s">
        <v>37</v>
      </c>
      <c r="T558" s="51" t="s">
        <v>37</v>
      </c>
      <c r="U558" s="44">
        <v>3567</v>
      </c>
      <c r="V558" s="45">
        <v>109990</v>
      </c>
      <c r="W558" s="45">
        <v>1</v>
      </c>
    </row>
    <row r="559" spans="1:23" x14ac:dyDescent="0.2">
      <c r="A559" s="41">
        <v>2010</v>
      </c>
      <c r="B559" s="42">
        <v>3804</v>
      </c>
      <c r="C559" s="43" t="s">
        <v>2067</v>
      </c>
      <c r="D559" s="41" t="s">
        <v>23</v>
      </c>
      <c r="E559" s="43" t="s">
        <v>24</v>
      </c>
      <c r="F559" s="41" t="s">
        <v>25</v>
      </c>
      <c r="G559" s="43" t="s">
        <v>48</v>
      </c>
      <c r="H559" s="43" t="s">
        <v>27</v>
      </c>
      <c r="I559" s="44">
        <v>4857</v>
      </c>
      <c r="J559" s="45">
        <v>38991</v>
      </c>
      <c r="K559" s="45">
        <v>3501</v>
      </c>
      <c r="L559" s="46">
        <v>5129</v>
      </c>
      <c r="M559" s="47">
        <v>45036</v>
      </c>
      <c r="N559" s="47">
        <v>617</v>
      </c>
      <c r="O559" s="48">
        <v>2932</v>
      </c>
      <c r="P559" s="49">
        <v>34436</v>
      </c>
      <c r="Q559" s="49">
        <v>9</v>
      </c>
      <c r="R559" s="50" t="s">
        <v>37</v>
      </c>
      <c r="S559" s="51" t="s">
        <v>37</v>
      </c>
      <c r="T559" s="51" t="s">
        <v>37</v>
      </c>
      <c r="U559" s="44">
        <v>12918</v>
      </c>
      <c r="V559" s="45">
        <v>118463</v>
      </c>
      <c r="W559" s="45">
        <v>4127</v>
      </c>
    </row>
    <row r="560" spans="1:23" x14ac:dyDescent="0.2">
      <c r="A560" s="41">
        <v>2010</v>
      </c>
      <c r="B560" s="42">
        <v>3806</v>
      </c>
      <c r="C560" s="43" t="s">
        <v>2068</v>
      </c>
      <c r="D560" s="41" t="s">
        <v>23</v>
      </c>
      <c r="E560" s="43" t="s">
        <v>24</v>
      </c>
      <c r="F560" s="41" t="s">
        <v>25</v>
      </c>
      <c r="G560" s="43" t="s">
        <v>124</v>
      </c>
      <c r="H560" s="43" t="s">
        <v>31</v>
      </c>
      <c r="I560" s="44">
        <v>9560</v>
      </c>
      <c r="J560" s="45">
        <v>86101</v>
      </c>
      <c r="K560" s="45">
        <v>5201</v>
      </c>
      <c r="L560" s="46">
        <v>4246</v>
      </c>
      <c r="M560" s="47">
        <v>50089</v>
      </c>
      <c r="N560" s="47">
        <v>645</v>
      </c>
      <c r="O560" s="48" t="s">
        <v>37</v>
      </c>
      <c r="P560" s="49" t="s">
        <v>37</v>
      </c>
      <c r="Q560" s="49" t="s">
        <v>37</v>
      </c>
      <c r="R560" s="50" t="s">
        <v>37</v>
      </c>
      <c r="S560" s="51" t="s">
        <v>37</v>
      </c>
      <c r="T560" s="51" t="s">
        <v>37</v>
      </c>
      <c r="U560" s="44">
        <v>13806</v>
      </c>
      <c r="V560" s="45">
        <v>136190</v>
      </c>
      <c r="W560" s="45">
        <v>5846</v>
      </c>
    </row>
    <row r="561" spans="1:23" x14ac:dyDescent="0.2">
      <c r="A561" s="41">
        <v>2010</v>
      </c>
      <c r="B561" s="42">
        <v>3807</v>
      </c>
      <c r="C561" s="43" t="s">
        <v>2069</v>
      </c>
      <c r="D561" s="41" t="s">
        <v>23</v>
      </c>
      <c r="E561" s="43" t="s">
        <v>24</v>
      </c>
      <c r="F561" s="41" t="s">
        <v>25</v>
      </c>
      <c r="G561" s="43" t="s">
        <v>46</v>
      </c>
      <c r="H561" s="43" t="s">
        <v>1749</v>
      </c>
      <c r="I561" s="44" t="s">
        <v>37</v>
      </c>
      <c r="J561" s="45" t="s">
        <v>37</v>
      </c>
      <c r="K561" s="45" t="s">
        <v>37</v>
      </c>
      <c r="L561" s="46" t="s">
        <v>37</v>
      </c>
      <c r="M561" s="47" t="s">
        <v>37</v>
      </c>
      <c r="N561" s="47" t="s">
        <v>37</v>
      </c>
      <c r="O561" s="48">
        <v>25589</v>
      </c>
      <c r="P561" s="49">
        <v>594549</v>
      </c>
      <c r="Q561" s="49">
        <v>1</v>
      </c>
      <c r="R561" s="50" t="s">
        <v>37</v>
      </c>
      <c r="S561" s="51" t="s">
        <v>37</v>
      </c>
      <c r="T561" s="51" t="s">
        <v>37</v>
      </c>
      <c r="U561" s="44">
        <v>25589</v>
      </c>
      <c r="V561" s="45">
        <v>594549</v>
      </c>
      <c r="W561" s="45">
        <v>1</v>
      </c>
    </row>
    <row r="562" spans="1:23" x14ac:dyDescent="0.2">
      <c r="A562" s="41">
        <v>2010</v>
      </c>
      <c r="B562" s="42">
        <v>3812</v>
      </c>
      <c r="C562" s="43" t="s">
        <v>2070</v>
      </c>
      <c r="D562" s="41" t="s">
        <v>23</v>
      </c>
      <c r="E562" s="43" t="s">
        <v>24</v>
      </c>
      <c r="F562" s="41" t="s">
        <v>25</v>
      </c>
      <c r="G562" s="43" t="s">
        <v>98</v>
      </c>
      <c r="H562" s="43" t="s">
        <v>27</v>
      </c>
      <c r="I562" s="44">
        <v>39110</v>
      </c>
      <c r="J562" s="45">
        <v>424844</v>
      </c>
      <c r="K562" s="45">
        <v>25192</v>
      </c>
      <c r="L562" s="46">
        <v>19782</v>
      </c>
      <c r="M562" s="47">
        <v>197048</v>
      </c>
      <c r="N562" s="47">
        <v>4040</v>
      </c>
      <c r="O562" s="48">
        <v>19628</v>
      </c>
      <c r="P562" s="49">
        <v>251158</v>
      </c>
      <c r="Q562" s="49">
        <v>21</v>
      </c>
      <c r="R562" s="50">
        <v>0</v>
      </c>
      <c r="S562" s="51">
        <v>0</v>
      </c>
      <c r="T562" s="51">
        <v>0</v>
      </c>
      <c r="U562" s="44">
        <v>78520</v>
      </c>
      <c r="V562" s="45">
        <v>873050</v>
      </c>
      <c r="W562" s="45">
        <v>29253</v>
      </c>
    </row>
    <row r="563" spans="1:23" x14ac:dyDescent="0.2">
      <c r="A563" s="41">
        <v>2010</v>
      </c>
      <c r="B563" s="42">
        <v>3813</v>
      </c>
      <c r="C563" s="43" t="s">
        <v>2071</v>
      </c>
      <c r="D563" s="41" t="s">
        <v>23</v>
      </c>
      <c r="E563" s="43" t="s">
        <v>24</v>
      </c>
      <c r="F563" s="41" t="s">
        <v>25</v>
      </c>
      <c r="G563" s="43" t="s">
        <v>82</v>
      </c>
      <c r="H563" s="43" t="s">
        <v>27</v>
      </c>
      <c r="I563" s="44">
        <v>1181</v>
      </c>
      <c r="J563" s="45">
        <v>8590</v>
      </c>
      <c r="K563" s="45">
        <v>1293</v>
      </c>
      <c r="L563" s="46">
        <v>778</v>
      </c>
      <c r="M563" s="47">
        <v>6381</v>
      </c>
      <c r="N563" s="47">
        <v>127</v>
      </c>
      <c r="O563" s="48">
        <v>769</v>
      </c>
      <c r="P563" s="49">
        <v>7395</v>
      </c>
      <c r="Q563" s="49">
        <v>8</v>
      </c>
      <c r="R563" s="50">
        <v>0</v>
      </c>
      <c r="S563" s="51">
        <v>0</v>
      </c>
      <c r="T563" s="51">
        <v>0</v>
      </c>
      <c r="U563" s="44">
        <v>2728</v>
      </c>
      <c r="V563" s="45">
        <v>22366</v>
      </c>
      <c r="W563" s="45">
        <v>1428</v>
      </c>
    </row>
    <row r="564" spans="1:23" x14ac:dyDescent="0.2">
      <c r="A564" s="41">
        <v>2010</v>
      </c>
      <c r="B564" s="42">
        <v>3814</v>
      </c>
      <c r="C564" s="43" t="s">
        <v>2072</v>
      </c>
      <c r="D564" s="41" t="s">
        <v>23</v>
      </c>
      <c r="E564" s="43" t="s">
        <v>24</v>
      </c>
      <c r="F564" s="41" t="s">
        <v>25</v>
      </c>
      <c r="G564" s="43" t="s">
        <v>35</v>
      </c>
      <c r="H564" s="43" t="s">
        <v>27</v>
      </c>
      <c r="I564" s="44">
        <v>1974</v>
      </c>
      <c r="J564" s="45">
        <v>18109</v>
      </c>
      <c r="K564" s="45">
        <v>2294</v>
      </c>
      <c r="L564" s="46">
        <v>2054</v>
      </c>
      <c r="M564" s="47">
        <v>20925</v>
      </c>
      <c r="N564" s="47">
        <v>451</v>
      </c>
      <c r="O564" s="48">
        <v>5142</v>
      </c>
      <c r="P564" s="49">
        <v>62679</v>
      </c>
      <c r="Q564" s="49">
        <v>10</v>
      </c>
      <c r="R564" s="50" t="s">
        <v>37</v>
      </c>
      <c r="S564" s="51" t="s">
        <v>37</v>
      </c>
      <c r="T564" s="51" t="s">
        <v>37</v>
      </c>
      <c r="U564" s="44">
        <v>9170</v>
      </c>
      <c r="V564" s="45">
        <v>101713</v>
      </c>
      <c r="W564" s="45">
        <v>2755</v>
      </c>
    </row>
    <row r="565" spans="1:23" x14ac:dyDescent="0.2">
      <c r="A565" s="41">
        <v>2010</v>
      </c>
      <c r="B565" s="42">
        <v>3815</v>
      </c>
      <c r="C565" s="43" t="s">
        <v>2073</v>
      </c>
      <c r="D565" s="41" t="s">
        <v>23</v>
      </c>
      <c r="E565" s="43" t="s">
        <v>24</v>
      </c>
      <c r="F565" s="41" t="s">
        <v>25</v>
      </c>
      <c r="G565" s="43" t="s">
        <v>72</v>
      </c>
      <c r="H565" s="43" t="s">
        <v>27</v>
      </c>
      <c r="I565" s="44">
        <v>308</v>
      </c>
      <c r="J565" s="45">
        <v>3935</v>
      </c>
      <c r="K565" s="45">
        <v>252</v>
      </c>
      <c r="L565" s="46">
        <v>64</v>
      </c>
      <c r="M565" s="47">
        <v>732</v>
      </c>
      <c r="N565" s="47">
        <v>45</v>
      </c>
      <c r="O565" s="48">
        <v>33</v>
      </c>
      <c r="P565" s="49">
        <v>372</v>
      </c>
      <c r="Q565" s="49">
        <v>8</v>
      </c>
      <c r="R565" s="50" t="s">
        <v>37</v>
      </c>
      <c r="S565" s="51" t="s">
        <v>37</v>
      </c>
      <c r="T565" s="51" t="s">
        <v>37</v>
      </c>
      <c r="U565" s="44">
        <v>405</v>
      </c>
      <c r="V565" s="45">
        <v>5039</v>
      </c>
      <c r="W565" s="45">
        <v>305</v>
      </c>
    </row>
    <row r="566" spans="1:23" x14ac:dyDescent="0.2">
      <c r="A566" s="41">
        <v>2010</v>
      </c>
      <c r="B566" s="42">
        <v>3824</v>
      </c>
      <c r="C566" s="43" t="s">
        <v>299</v>
      </c>
      <c r="D566" s="41" t="s">
        <v>23</v>
      </c>
      <c r="E566" s="43" t="s">
        <v>24</v>
      </c>
      <c r="F566" s="41" t="s">
        <v>25</v>
      </c>
      <c r="G566" s="43" t="s">
        <v>161</v>
      </c>
      <c r="H566" s="43" t="s">
        <v>27</v>
      </c>
      <c r="I566" s="44">
        <v>2769</v>
      </c>
      <c r="J566" s="45">
        <v>24766</v>
      </c>
      <c r="K566" s="45">
        <v>2641</v>
      </c>
      <c r="L566" s="46">
        <v>2410</v>
      </c>
      <c r="M566" s="47">
        <v>19404</v>
      </c>
      <c r="N566" s="47">
        <v>315</v>
      </c>
      <c r="O566" s="48">
        <v>12287</v>
      </c>
      <c r="P566" s="49">
        <v>176461</v>
      </c>
      <c r="Q566" s="49">
        <v>10</v>
      </c>
      <c r="R566" s="50" t="s">
        <v>37</v>
      </c>
      <c r="S566" s="51" t="s">
        <v>37</v>
      </c>
      <c r="T566" s="51" t="s">
        <v>37</v>
      </c>
      <c r="U566" s="44">
        <v>17466</v>
      </c>
      <c r="V566" s="45">
        <v>220631</v>
      </c>
      <c r="W566" s="45">
        <v>2966</v>
      </c>
    </row>
    <row r="567" spans="1:23" x14ac:dyDescent="0.2">
      <c r="A567" s="41">
        <v>2010</v>
      </c>
      <c r="B567" s="42">
        <v>3828</v>
      </c>
      <c r="C567" s="43" t="s">
        <v>300</v>
      </c>
      <c r="D567" s="41" t="s">
        <v>23</v>
      </c>
      <c r="E567" s="43" t="s">
        <v>24</v>
      </c>
      <c r="F567" s="41" t="s">
        <v>25</v>
      </c>
      <c r="G567" s="43" t="s">
        <v>82</v>
      </c>
      <c r="H567" s="43" t="s">
        <v>31</v>
      </c>
      <c r="I567" s="44">
        <v>31087</v>
      </c>
      <c r="J567" s="45">
        <v>283264</v>
      </c>
      <c r="K567" s="45">
        <v>35704</v>
      </c>
      <c r="L567" s="46">
        <v>30436.400000000001</v>
      </c>
      <c r="M567" s="47">
        <v>302752</v>
      </c>
      <c r="N567" s="47">
        <v>5732</v>
      </c>
      <c r="O567" s="48">
        <v>15995.7</v>
      </c>
      <c r="P567" s="49">
        <v>218999</v>
      </c>
      <c r="Q567" s="49">
        <v>5</v>
      </c>
      <c r="R567" s="50" t="s">
        <v>37</v>
      </c>
      <c r="S567" s="51" t="s">
        <v>37</v>
      </c>
      <c r="T567" s="51" t="s">
        <v>37</v>
      </c>
      <c r="U567" s="44">
        <v>77519.100000000006</v>
      </c>
      <c r="V567" s="45">
        <v>805015</v>
      </c>
      <c r="W567" s="45">
        <v>41441</v>
      </c>
    </row>
    <row r="568" spans="1:23" x14ac:dyDescent="0.2">
      <c r="A568" s="41">
        <v>2010</v>
      </c>
      <c r="B568" s="42">
        <v>3839</v>
      </c>
      <c r="C568" s="43" t="s">
        <v>2074</v>
      </c>
      <c r="D568" s="41" t="s">
        <v>23</v>
      </c>
      <c r="E568" s="43" t="s">
        <v>24</v>
      </c>
      <c r="F568" s="41" t="s">
        <v>25</v>
      </c>
      <c r="G568" s="43" t="s">
        <v>26</v>
      </c>
      <c r="H568" s="43" t="s">
        <v>31</v>
      </c>
      <c r="I568" s="44">
        <v>10821.2</v>
      </c>
      <c r="J568" s="45">
        <v>103120</v>
      </c>
      <c r="K568" s="45">
        <v>5980</v>
      </c>
      <c r="L568" s="46">
        <v>4937</v>
      </c>
      <c r="M568" s="47">
        <v>46056</v>
      </c>
      <c r="N568" s="47">
        <v>2010</v>
      </c>
      <c r="O568" s="48">
        <v>2490.4</v>
      </c>
      <c r="P568" s="49">
        <v>28677</v>
      </c>
      <c r="Q568" s="49">
        <v>8</v>
      </c>
      <c r="R568" s="50" t="s">
        <v>37</v>
      </c>
      <c r="S568" s="51" t="s">
        <v>37</v>
      </c>
      <c r="T568" s="51" t="s">
        <v>37</v>
      </c>
      <c r="U568" s="44">
        <v>18248.599999999999</v>
      </c>
      <c r="V568" s="45">
        <v>177853</v>
      </c>
      <c r="W568" s="45">
        <v>7998</v>
      </c>
    </row>
    <row r="569" spans="1:23" x14ac:dyDescent="0.2">
      <c r="A569" s="41">
        <v>2010</v>
      </c>
      <c r="B569" s="42">
        <v>3841</v>
      </c>
      <c r="C569" s="43" t="s">
        <v>301</v>
      </c>
      <c r="D569" s="41" t="s">
        <v>23</v>
      </c>
      <c r="E569" s="43" t="s">
        <v>24</v>
      </c>
      <c r="F569" s="41" t="s">
        <v>25</v>
      </c>
      <c r="G569" s="43" t="s">
        <v>26</v>
      </c>
      <c r="H569" s="43" t="s">
        <v>31</v>
      </c>
      <c r="I569" s="44">
        <v>134110</v>
      </c>
      <c r="J569" s="45">
        <v>1175287</v>
      </c>
      <c r="K569" s="45">
        <v>71177</v>
      </c>
      <c r="L569" s="46">
        <v>38846</v>
      </c>
      <c r="M569" s="47">
        <v>355609</v>
      </c>
      <c r="N569" s="47">
        <v>6365</v>
      </c>
      <c r="O569" s="48">
        <v>16291</v>
      </c>
      <c r="P569" s="49">
        <v>223777</v>
      </c>
      <c r="Q569" s="49">
        <v>8</v>
      </c>
      <c r="R569" s="50" t="s">
        <v>37</v>
      </c>
      <c r="S569" s="51" t="s">
        <v>37</v>
      </c>
      <c r="T569" s="51" t="s">
        <v>37</v>
      </c>
      <c r="U569" s="44">
        <v>189247</v>
      </c>
      <c r="V569" s="45">
        <v>1754673</v>
      </c>
      <c r="W569" s="45">
        <v>77550</v>
      </c>
    </row>
    <row r="570" spans="1:23" x14ac:dyDescent="0.2">
      <c r="A570" s="41">
        <v>2010</v>
      </c>
      <c r="B570" s="42">
        <v>3843</v>
      </c>
      <c r="C570" s="43" t="s">
        <v>302</v>
      </c>
      <c r="D570" s="41" t="s">
        <v>23</v>
      </c>
      <c r="E570" s="43" t="s">
        <v>24</v>
      </c>
      <c r="F570" s="41" t="s">
        <v>25</v>
      </c>
      <c r="G570" s="43" t="s">
        <v>65</v>
      </c>
      <c r="H570" s="43" t="s">
        <v>31</v>
      </c>
      <c r="I570" s="44">
        <v>27758</v>
      </c>
      <c r="J570" s="45">
        <v>249171</v>
      </c>
      <c r="K570" s="45">
        <v>14508</v>
      </c>
      <c r="L570" s="46">
        <v>5893</v>
      </c>
      <c r="M570" s="47">
        <v>58370</v>
      </c>
      <c r="N570" s="47">
        <v>1913</v>
      </c>
      <c r="O570" s="48">
        <v>8666</v>
      </c>
      <c r="P570" s="49">
        <v>143113</v>
      </c>
      <c r="Q570" s="49">
        <v>3</v>
      </c>
      <c r="R570" s="50" t="s">
        <v>37</v>
      </c>
      <c r="S570" s="51" t="s">
        <v>37</v>
      </c>
      <c r="T570" s="51" t="s">
        <v>37</v>
      </c>
      <c r="U570" s="44">
        <v>42317</v>
      </c>
      <c r="V570" s="45">
        <v>450654</v>
      </c>
      <c r="W570" s="45">
        <v>16424</v>
      </c>
    </row>
    <row r="571" spans="1:23" x14ac:dyDescent="0.2">
      <c r="A571" s="41">
        <v>2010</v>
      </c>
      <c r="B571" s="42">
        <v>3844</v>
      </c>
      <c r="C571" s="43" t="s">
        <v>2075</v>
      </c>
      <c r="D571" s="41" t="s">
        <v>23</v>
      </c>
      <c r="E571" s="43" t="s">
        <v>24</v>
      </c>
      <c r="F571" s="41" t="s">
        <v>25</v>
      </c>
      <c r="G571" s="43" t="s">
        <v>48</v>
      </c>
      <c r="H571" s="43" t="s">
        <v>31</v>
      </c>
      <c r="I571" s="44">
        <v>21316</v>
      </c>
      <c r="J571" s="45">
        <v>161110</v>
      </c>
      <c r="K571" s="45">
        <v>10363</v>
      </c>
      <c r="L571" s="46">
        <v>4364</v>
      </c>
      <c r="M571" s="47">
        <v>39370</v>
      </c>
      <c r="N571" s="47">
        <v>1144</v>
      </c>
      <c r="O571" s="48" t="s">
        <v>37</v>
      </c>
      <c r="P571" s="49" t="s">
        <v>37</v>
      </c>
      <c r="Q571" s="49" t="s">
        <v>37</v>
      </c>
      <c r="R571" s="50" t="s">
        <v>37</v>
      </c>
      <c r="S571" s="51" t="s">
        <v>37</v>
      </c>
      <c r="T571" s="51" t="s">
        <v>37</v>
      </c>
      <c r="U571" s="44">
        <v>25680</v>
      </c>
      <c r="V571" s="45">
        <v>200480</v>
      </c>
      <c r="W571" s="45">
        <v>11507</v>
      </c>
    </row>
    <row r="572" spans="1:23" x14ac:dyDescent="0.2">
      <c r="A572" s="41">
        <v>2010</v>
      </c>
      <c r="B572" s="42">
        <v>3850</v>
      </c>
      <c r="C572" s="43" t="s">
        <v>2076</v>
      </c>
      <c r="D572" s="41" t="s">
        <v>23</v>
      </c>
      <c r="E572" s="43" t="s">
        <v>24</v>
      </c>
      <c r="F572" s="41" t="s">
        <v>25</v>
      </c>
      <c r="G572" s="43" t="s">
        <v>173</v>
      </c>
      <c r="H572" s="43" t="s">
        <v>31</v>
      </c>
      <c r="I572" s="44">
        <v>6169</v>
      </c>
      <c r="J572" s="45">
        <v>74474</v>
      </c>
      <c r="K572" s="45">
        <v>2916</v>
      </c>
      <c r="L572" s="46">
        <v>2240</v>
      </c>
      <c r="M572" s="47">
        <v>27090</v>
      </c>
      <c r="N572" s="47">
        <v>181</v>
      </c>
      <c r="O572" s="48" t="s">
        <v>37</v>
      </c>
      <c r="P572" s="49" t="s">
        <v>37</v>
      </c>
      <c r="Q572" s="49" t="s">
        <v>37</v>
      </c>
      <c r="R572" s="50" t="s">
        <v>37</v>
      </c>
      <c r="S572" s="51" t="s">
        <v>37</v>
      </c>
      <c r="T572" s="51" t="s">
        <v>37</v>
      </c>
      <c r="U572" s="44">
        <v>8409</v>
      </c>
      <c r="V572" s="45">
        <v>101564</v>
      </c>
      <c r="W572" s="45">
        <v>3097</v>
      </c>
    </row>
    <row r="573" spans="1:23" x14ac:dyDescent="0.2">
      <c r="A573" s="41">
        <v>2010</v>
      </c>
      <c r="B573" s="42">
        <v>3855</v>
      </c>
      <c r="C573" s="43" t="s">
        <v>303</v>
      </c>
      <c r="D573" s="41" t="s">
        <v>23</v>
      </c>
      <c r="E573" s="43" t="s">
        <v>24</v>
      </c>
      <c r="F573" s="41" t="s">
        <v>25</v>
      </c>
      <c r="G573" s="43" t="s">
        <v>98</v>
      </c>
      <c r="H573" s="43" t="s">
        <v>27</v>
      </c>
      <c r="I573" s="44">
        <v>30728</v>
      </c>
      <c r="J573" s="45">
        <v>339325</v>
      </c>
      <c r="K573" s="45">
        <v>20964</v>
      </c>
      <c r="L573" s="46">
        <v>24541</v>
      </c>
      <c r="M573" s="47">
        <v>254841</v>
      </c>
      <c r="N573" s="47">
        <v>3896</v>
      </c>
      <c r="O573" s="48">
        <v>4810</v>
      </c>
      <c r="P573" s="49">
        <v>56460</v>
      </c>
      <c r="Q573" s="49">
        <v>11</v>
      </c>
      <c r="R573" s="50">
        <v>0</v>
      </c>
      <c r="S573" s="51">
        <v>0</v>
      </c>
      <c r="T573" s="51">
        <v>0</v>
      </c>
      <c r="U573" s="44">
        <v>60079</v>
      </c>
      <c r="V573" s="45">
        <v>650626</v>
      </c>
      <c r="W573" s="45">
        <v>24871</v>
      </c>
    </row>
    <row r="574" spans="1:23" x14ac:dyDescent="0.2">
      <c r="A574" s="41">
        <v>2010</v>
      </c>
      <c r="B574" s="42">
        <v>3881</v>
      </c>
      <c r="C574" s="43" t="s">
        <v>2077</v>
      </c>
      <c r="D574" s="41" t="s">
        <v>23</v>
      </c>
      <c r="E574" s="43" t="s">
        <v>24</v>
      </c>
      <c r="F574" s="41" t="s">
        <v>25</v>
      </c>
      <c r="G574" s="43" t="s">
        <v>273</v>
      </c>
      <c r="H574" s="43" t="s">
        <v>27</v>
      </c>
      <c r="I574" s="44">
        <v>3589</v>
      </c>
      <c r="J574" s="45">
        <v>34565</v>
      </c>
      <c r="K574" s="45">
        <v>5884</v>
      </c>
      <c r="L574" s="46">
        <v>5432</v>
      </c>
      <c r="M574" s="47">
        <v>72616</v>
      </c>
      <c r="N574" s="47">
        <v>1332</v>
      </c>
      <c r="O574" s="48" t="s">
        <v>37</v>
      </c>
      <c r="P574" s="49" t="s">
        <v>37</v>
      </c>
      <c r="Q574" s="49" t="s">
        <v>37</v>
      </c>
      <c r="R574" s="50" t="s">
        <v>37</v>
      </c>
      <c r="S574" s="51" t="s">
        <v>37</v>
      </c>
      <c r="T574" s="51" t="s">
        <v>37</v>
      </c>
      <c r="U574" s="44">
        <v>9021</v>
      </c>
      <c r="V574" s="45">
        <v>107181</v>
      </c>
      <c r="W574" s="45">
        <v>7216</v>
      </c>
    </row>
    <row r="575" spans="1:23" x14ac:dyDescent="0.2">
      <c r="A575" s="41">
        <v>2010</v>
      </c>
      <c r="B575" s="42">
        <v>3892</v>
      </c>
      <c r="C575" s="43" t="s">
        <v>2078</v>
      </c>
      <c r="D575" s="41" t="s">
        <v>23</v>
      </c>
      <c r="E575" s="43" t="s">
        <v>24</v>
      </c>
      <c r="F575" s="41" t="s">
        <v>25</v>
      </c>
      <c r="G575" s="43" t="s">
        <v>76</v>
      </c>
      <c r="H575" s="43" t="s">
        <v>27</v>
      </c>
      <c r="I575" s="44">
        <v>5358.2</v>
      </c>
      <c r="J575" s="45">
        <v>58998</v>
      </c>
      <c r="K575" s="45">
        <v>5239</v>
      </c>
      <c r="L575" s="46">
        <v>6907.1</v>
      </c>
      <c r="M575" s="47">
        <v>76520</v>
      </c>
      <c r="N575" s="47">
        <v>1008</v>
      </c>
      <c r="O575" s="48">
        <v>30346.6</v>
      </c>
      <c r="P575" s="49">
        <v>571917</v>
      </c>
      <c r="Q575" s="49">
        <v>10</v>
      </c>
      <c r="R575" s="50" t="s">
        <v>37</v>
      </c>
      <c r="S575" s="51" t="s">
        <v>37</v>
      </c>
      <c r="T575" s="51" t="s">
        <v>37</v>
      </c>
      <c r="U575" s="44">
        <v>42611.9</v>
      </c>
      <c r="V575" s="45">
        <v>707435</v>
      </c>
      <c r="W575" s="45">
        <v>6257</v>
      </c>
    </row>
    <row r="576" spans="1:23" x14ac:dyDescent="0.2">
      <c r="A576" s="41">
        <v>2010</v>
      </c>
      <c r="B576" s="42">
        <v>3900</v>
      </c>
      <c r="C576" s="43" t="s">
        <v>2079</v>
      </c>
      <c r="D576" s="41" t="s">
        <v>23</v>
      </c>
      <c r="E576" s="43" t="s">
        <v>24</v>
      </c>
      <c r="F576" s="41" t="s">
        <v>25</v>
      </c>
      <c r="G576" s="43" t="s">
        <v>87</v>
      </c>
      <c r="H576" s="43" t="s">
        <v>27</v>
      </c>
      <c r="I576" s="44">
        <v>347</v>
      </c>
      <c r="J576" s="45">
        <v>2767</v>
      </c>
      <c r="K576" s="45">
        <v>361</v>
      </c>
      <c r="L576" s="46">
        <v>36</v>
      </c>
      <c r="M576" s="47">
        <v>266</v>
      </c>
      <c r="N576" s="47">
        <v>25</v>
      </c>
      <c r="O576" s="48">
        <v>69</v>
      </c>
      <c r="P576" s="49">
        <v>556</v>
      </c>
      <c r="Q576" s="49">
        <v>6</v>
      </c>
      <c r="R576" s="50" t="s">
        <v>37</v>
      </c>
      <c r="S576" s="51" t="s">
        <v>37</v>
      </c>
      <c r="T576" s="51" t="s">
        <v>37</v>
      </c>
      <c r="U576" s="44">
        <v>452</v>
      </c>
      <c r="V576" s="45">
        <v>3589</v>
      </c>
      <c r="W576" s="45">
        <v>392</v>
      </c>
    </row>
    <row r="577" spans="1:23" x14ac:dyDescent="0.2">
      <c r="A577" s="41">
        <v>2010</v>
      </c>
      <c r="B577" s="42">
        <v>3913</v>
      </c>
      <c r="C577" s="43" t="s">
        <v>2080</v>
      </c>
      <c r="D577" s="41" t="s">
        <v>23</v>
      </c>
      <c r="E577" s="43" t="s">
        <v>24</v>
      </c>
      <c r="F577" s="41" t="s">
        <v>25</v>
      </c>
      <c r="G577" s="43" t="s">
        <v>76</v>
      </c>
      <c r="H577" s="43" t="s">
        <v>27</v>
      </c>
      <c r="I577" s="44">
        <v>1937.1</v>
      </c>
      <c r="J577" s="45">
        <v>20248</v>
      </c>
      <c r="K577" s="45">
        <v>2126</v>
      </c>
      <c r="L577" s="46">
        <v>925.6</v>
      </c>
      <c r="M577" s="47">
        <v>9954</v>
      </c>
      <c r="N577" s="47">
        <v>426</v>
      </c>
      <c r="O577" s="48">
        <v>2193.9</v>
      </c>
      <c r="P577" s="49">
        <v>31087</v>
      </c>
      <c r="Q577" s="49">
        <v>163</v>
      </c>
      <c r="R577" s="50" t="s">
        <v>37</v>
      </c>
      <c r="S577" s="51" t="s">
        <v>37</v>
      </c>
      <c r="T577" s="51" t="s">
        <v>37</v>
      </c>
      <c r="U577" s="44">
        <v>5056.6000000000004</v>
      </c>
      <c r="V577" s="45">
        <v>61289</v>
      </c>
      <c r="W577" s="45">
        <v>2715</v>
      </c>
    </row>
    <row r="578" spans="1:23" x14ac:dyDescent="0.2">
      <c r="A578" s="41">
        <v>2010</v>
      </c>
      <c r="B578" s="42">
        <v>3915</v>
      </c>
      <c r="C578" s="43" t="s">
        <v>305</v>
      </c>
      <c r="D578" s="41" t="s">
        <v>23</v>
      </c>
      <c r="E578" s="43" t="s">
        <v>24</v>
      </c>
      <c r="F578" s="41" t="s">
        <v>25</v>
      </c>
      <c r="G578" s="43" t="s">
        <v>82</v>
      </c>
      <c r="H578" s="43" t="s">
        <v>27</v>
      </c>
      <c r="I578" s="44">
        <v>4764</v>
      </c>
      <c r="J578" s="45">
        <v>39824</v>
      </c>
      <c r="K578" s="45">
        <v>5429</v>
      </c>
      <c r="L578" s="46">
        <v>5380</v>
      </c>
      <c r="M578" s="47">
        <v>46806</v>
      </c>
      <c r="N578" s="47">
        <v>1319</v>
      </c>
      <c r="O578" s="48">
        <v>18228</v>
      </c>
      <c r="P578" s="49">
        <v>201360</v>
      </c>
      <c r="Q578" s="49">
        <v>52</v>
      </c>
      <c r="R578" s="50" t="s">
        <v>37</v>
      </c>
      <c r="S578" s="51" t="s">
        <v>37</v>
      </c>
      <c r="T578" s="51" t="s">
        <v>37</v>
      </c>
      <c r="U578" s="44">
        <v>28372</v>
      </c>
      <c r="V578" s="45">
        <v>287990</v>
      </c>
      <c r="W578" s="45">
        <v>6800</v>
      </c>
    </row>
    <row r="579" spans="1:23" x14ac:dyDescent="0.2">
      <c r="A579" s="41">
        <v>2010</v>
      </c>
      <c r="B579" s="42">
        <v>3916</v>
      </c>
      <c r="C579" s="43" t="s">
        <v>306</v>
      </c>
      <c r="D579" s="41" t="s">
        <v>23</v>
      </c>
      <c r="E579" s="43" t="s">
        <v>24</v>
      </c>
      <c r="F579" s="41" t="s">
        <v>25</v>
      </c>
      <c r="G579" s="43" t="s">
        <v>65</v>
      </c>
      <c r="H579" s="43" t="s">
        <v>31</v>
      </c>
      <c r="I579" s="44">
        <v>288037</v>
      </c>
      <c r="J579" s="45">
        <v>2684992</v>
      </c>
      <c r="K579" s="45">
        <v>174406</v>
      </c>
      <c r="L579" s="46">
        <v>119515</v>
      </c>
      <c r="M579" s="47">
        <v>1208907</v>
      </c>
      <c r="N579" s="47">
        <v>20655</v>
      </c>
      <c r="O579" s="48">
        <v>16656</v>
      </c>
      <c r="P579" s="49">
        <v>247913</v>
      </c>
      <c r="Q579" s="49">
        <v>62</v>
      </c>
      <c r="R579" s="50" t="s">
        <v>37</v>
      </c>
      <c r="S579" s="51" t="s">
        <v>37</v>
      </c>
      <c r="T579" s="51" t="s">
        <v>37</v>
      </c>
      <c r="U579" s="44">
        <v>424208</v>
      </c>
      <c r="V579" s="45">
        <v>4141812</v>
      </c>
      <c r="W579" s="45">
        <v>195123</v>
      </c>
    </row>
    <row r="580" spans="1:23" x14ac:dyDescent="0.2">
      <c r="A580" s="41">
        <v>2010</v>
      </c>
      <c r="B580" s="42">
        <v>3923</v>
      </c>
      <c r="C580" s="43" t="s">
        <v>2081</v>
      </c>
      <c r="D580" s="41" t="s">
        <v>23</v>
      </c>
      <c r="E580" s="43" t="s">
        <v>24</v>
      </c>
      <c r="F580" s="41" t="s">
        <v>25</v>
      </c>
      <c r="G580" s="43" t="s">
        <v>92</v>
      </c>
      <c r="H580" s="43" t="s">
        <v>27</v>
      </c>
      <c r="I580" s="44">
        <v>3463</v>
      </c>
      <c r="J580" s="45">
        <v>20427</v>
      </c>
      <c r="K580" s="45">
        <v>2097</v>
      </c>
      <c r="L580" s="46">
        <v>1548</v>
      </c>
      <c r="M580" s="47">
        <v>9525</v>
      </c>
      <c r="N580" s="47">
        <v>501</v>
      </c>
      <c r="O580" s="48">
        <v>1295</v>
      </c>
      <c r="P580" s="49">
        <v>9362</v>
      </c>
      <c r="Q580" s="49">
        <v>21</v>
      </c>
      <c r="R580" s="50">
        <v>0</v>
      </c>
      <c r="S580" s="51">
        <v>0</v>
      </c>
      <c r="T580" s="51">
        <v>0</v>
      </c>
      <c r="U580" s="44">
        <v>6306</v>
      </c>
      <c r="V580" s="45">
        <v>39314</v>
      </c>
      <c r="W580" s="45">
        <v>2619</v>
      </c>
    </row>
    <row r="581" spans="1:23" x14ac:dyDescent="0.2">
      <c r="A581" s="41">
        <v>2010</v>
      </c>
      <c r="B581" s="42">
        <v>3931</v>
      </c>
      <c r="C581" s="43" t="s">
        <v>307</v>
      </c>
      <c r="D581" s="41" t="s">
        <v>23</v>
      </c>
      <c r="E581" s="43" t="s">
        <v>24</v>
      </c>
      <c r="F581" s="41" t="s">
        <v>25</v>
      </c>
      <c r="G581" s="43" t="s">
        <v>124</v>
      </c>
      <c r="H581" s="43" t="s">
        <v>31</v>
      </c>
      <c r="I581" s="44">
        <v>14889</v>
      </c>
      <c r="J581" s="45">
        <v>128516</v>
      </c>
      <c r="K581" s="45">
        <v>8529</v>
      </c>
      <c r="L581" s="46">
        <v>4370</v>
      </c>
      <c r="M581" s="47">
        <v>41632</v>
      </c>
      <c r="N581" s="47">
        <v>954</v>
      </c>
      <c r="O581" s="48">
        <v>2278</v>
      </c>
      <c r="P581" s="49">
        <v>29311</v>
      </c>
      <c r="Q581" s="49">
        <v>8</v>
      </c>
      <c r="R581" s="50">
        <v>0</v>
      </c>
      <c r="S581" s="51">
        <v>0</v>
      </c>
      <c r="T581" s="51">
        <v>0</v>
      </c>
      <c r="U581" s="44">
        <v>21537</v>
      </c>
      <c r="V581" s="45">
        <v>199459</v>
      </c>
      <c r="W581" s="45">
        <v>9491</v>
      </c>
    </row>
    <row r="582" spans="1:23" x14ac:dyDescent="0.2">
      <c r="A582" s="41">
        <v>2010</v>
      </c>
      <c r="B582" s="42">
        <v>3938</v>
      </c>
      <c r="C582" s="43" t="s">
        <v>2082</v>
      </c>
      <c r="D582" s="41" t="s">
        <v>23</v>
      </c>
      <c r="E582" s="43" t="s">
        <v>24</v>
      </c>
      <c r="F582" s="41" t="s">
        <v>25</v>
      </c>
      <c r="G582" s="43" t="s">
        <v>92</v>
      </c>
      <c r="H582" s="43" t="s">
        <v>31</v>
      </c>
      <c r="I582" s="44">
        <v>6504</v>
      </c>
      <c r="J582" s="45">
        <v>52515</v>
      </c>
      <c r="K582" s="45">
        <v>6647</v>
      </c>
      <c r="L582" s="46">
        <v>3269</v>
      </c>
      <c r="M582" s="47">
        <v>29248</v>
      </c>
      <c r="N582" s="47">
        <v>1783</v>
      </c>
      <c r="O582" s="48">
        <v>2616</v>
      </c>
      <c r="P582" s="49">
        <v>46481</v>
      </c>
      <c r="Q582" s="49">
        <v>4</v>
      </c>
      <c r="R582" s="50" t="s">
        <v>37</v>
      </c>
      <c r="S582" s="51" t="s">
        <v>37</v>
      </c>
      <c r="T582" s="51" t="s">
        <v>37</v>
      </c>
      <c r="U582" s="44">
        <v>12389</v>
      </c>
      <c r="V582" s="45">
        <v>128244</v>
      </c>
      <c r="W582" s="45">
        <v>8434</v>
      </c>
    </row>
    <row r="583" spans="1:23" x14ac:dyDescent="0.2">
      <c r="A583" s="41">
        <v>2010</v>
      </c>
      <c r="B583" s="42">
        <v>3939</v>
      </c>
      <c r="C583" s="43" t="s">
        <v>2083</v>
      </c>
      <c r="D583" s="41" t="s">
        <v>23</v>
      </c>
      <c r="E583" s="43" t="s">
        <v>24</v>
      </c>
      <c r="F583" s="41" t="s">
        <v>25</v>
      </c>
      <c r="G583" s="43" t="s">
        <v>65</v>
      </c>
      <c r="H583" s="43" t="s">
        <v>27</v>
      </c>
      <c r="I583" s="44">
        <v>6407</v>
      </c>
      <c r="J583" s="45">
        <v>82452</v>
      </c>
      <c r="K583" s="45">
        <v>7103</v>
      </c>
      <c r="L583" s="46">
        <v>14146</v>
      </c>
      <c r="M583" s="47">
        <v>195161</v>
      </c>
      <c r="N583" s="47">
        <v>881</v>
      </c>
      <c r="O583" s="48" t="s">
        <v>37</v>
      </c>
      <c r="P583" s="49" t="s">
        <v>37</v>
      </c>
      <c r="Q583" s="49" t="s">
        <v>37</v>
      </c>
      <c r="R583" s="50" t="s">
        <v>37</v>
      </c>
      <c r="S583" s="51" t="s">
        <v>37</v>
      </c>
      <c r="T583" s="51" t="s">
        <v>37</v>
      </c>
      <c r="U583" s="44">
        <v>20553</v>
      </c>
      <c r="V583" s="45">
        <v>277613</v>
      </c>
      <c r="W583" s="45">
        <v>7984</v>
      </c>
    </row>
    <row r="584" spans="1:23" x14ac:dyDescent="0.2">
      <c r="A584" s="41">
        <v>2010</v>
      </c>
      <c r="B584" s="42">
        <v>3940</v>
      </c>
      <c r="C584" s="43" t="s">
        <v>2084</v>
      </c>
      <c r="D584" s="41" t="s">
        <v>23</v>
      </c>
      <c r="E584" s="43" t="s">
        <v>24</v>
      </c>
      <c r="F584" s="41" t="s">
        <v>25</v>
      </c>
      <c r="G584" s="43" t="s">
        <v>92</v>
      </c>
      <c r="H584" s="43" t="s">
        <v>27</v>
      </c>
      <c r="I584" s="44">
        <v>53326</v>
      </c>
      <c r="J584" s="45">
        <v>431810</v>
      </c>
      <c r="K584" s="45">
        <v>33062</v>
      </c>
      <c r="L584" s="46">
        <v>37705</v>
      </c>
      <c r="M584" s="47">
        <v>351639</v>
      </c>
      <c r="N584" s="47">
        <v>2741</v>
      </c>
      <c r="O584" s="48" t="s">
        <v>37</v>
      </c>
      <c r="P584" s="49" t="s">
        <v>37</v>
      </c>
      <c r="Q584" s="49" t="s">
        <v>37</v>
      </c>
      <c r="R584" s="50" t="s">
        <v>37</v>
      </c>
      <c r="S584" s="51" t="s">
        <v>37</v>
      </c>
      <c r="T584" s="51" t="s">
        <v>37</v>
      </c>
      <c r="U584" s="44">
        <v>91031</v>
      </c>
      <c r="V584" s="45">
        <v>783449</v>
      </c>
      <c r="W584" s="45">
        <v>35803</v>
      </c>
    </row>
    <row r="585" spans="1:23" x14ac:dyDescent="0.2">
      <c r="A585" s="41">
        <v>2010</v>
      </c>
      <c r="B585" s="42">
        <v>3957</v>
      </c>
      <c r="C585" s="43" t="s">
        <v>2085</v>
      </c>
      <c r="D585" s="41" t="s">
        <v>23</v>
      </c>
      <c r="E585" s="43" t="s">
        <v>24</v>
      </c>
      <c r="F585" s="41" t="s">
        <v>25</v>
      </c>
      <c r="G585" s="43" t="s">
        <v>26</v>
      </c>
      <c r="H585" s="43" t="s">
        <v>27</v>
      </c>
      <c r="I585" s="44">
        <v>930</v>
      </c>
      <c r="J585" s="45">
        <v>13300</v>
      </c>
      <c r="K585" s="45">
        <v>955</v>
      </c>
      <c r="L585" s="46">
        <v>1664</v>
      </c>
      <c r="M585" s="47">
        <v>25313</v>
      </c>
      <c r="N585" s="47">
        <v>299</v>
      </c>
      <c r="O585" s="48">
        <v>532</v>
      </c>
      <c r="P585" s="49">
        <v>7261</v>
      </c>
      <c r="Q585" s="49">
        <v>11</v>
      </c>
      <c r="R585" s="50" t="s">
        <v>37</v>
      </c>
      <c r="S585" s="51" t="s">
        <v>37</v>
      </c>
      <c r="T585" s="51" t="s">
        <v>37</v>
      </c>
      <c r="U585" s="44">
        <v>3126</v>
      </c>
      <c r="V585" s="45">
        <v>45874</v>
      </c>
      <c r="W585" s="45">
        <v>1265</v>
      </c>
    </row>
    <row r="586" spans="1:23" x14ac:dyDescent="0.2">
      <c r="A586" s="41">
        <v>2010</v>
      </c>
      <c r="B586" s="42">
        <v>3986</v>
      </c>
      <c r="C586" s="43" t="s">
        <v>2086</v>
      </c>
      <c r="D586" s="41" t="s">
        <v>23</v>
      </c>
      <c r="E586" s="43" t="s">
        <v>24</v>
      </c>
      <c r="F586" s="41" t="s">
        <v>25</v>
      </c>
      <c r="G586" s="43" t="s">
        <v>78</v>
      </c>
      <c r="H586" s="43" t="s">
        <v>27</v>
      </c>
      <c r="I586" s="44">
        <v>2561</v>
      </c>
      <c r="J586" s="45">
        <v>24748</v>
      </c>
      <c r="K586" s="45">
        <v>2574</v>
      </c>
      <c r="L586" s="46">
        <v>1230</v>
      </c>
      <c r="M586" s="47">
        <v>14333</v>
      </c>
      <c r="N586" s="47">
        <v>401</v>
      </c>
      <c r="O586" s="48">
        <v>409</v>
      </c>
      <c r="P586" s="49">
        <v>6345</v>
      </c>
      <c r="Q586" s="49">
        <v>2</v>
      </c>
      <c r="R586" s="50" t="s">
        <v>37</v>
      </c>
      <c r="S586" s="51" t="s">
        <v>37</v>
      </c>
      <c r="T586" s="51" t="s">
        <v>37</v>
      </c>
      <c r="U586" s="44">
        <v>4200</v>
      </c>
      <c r="V586" s="45">
        <v>45426</v>
      </c>
      <c r="W586" s="45">
        <v>2977</v>
      </c>
    </row>
    <row r="587" spans="1:23" x14ac:dyDescent="0.2">
      <c r="A587" s="41">
        <v>2010</v>
      </c>
      <c r="B587" s="42">
        <v>3989</v>
      </c>
      <c r="C587" s="43" t="s">
        <v>2087</v>
      </c>
      <c r="D587" s="41" t="s">
        <v>23</v>
      </c>
      <c r="E587" s="43" t="s">
        <v>24</v>
      </c>
      <c r="F587" s="41" t="s">
        <v>25</v>
      </c>
      <c r="G587" s="43" t="s">
        <v>311</v>
      </c>
      <c r="H587" s="43" t="s">
        <v>27</v>
      </c>
      <c r="I587" s="44">
        <v>149364</v>
      </c>
      <c r="J587" s="45">
        <v>1476921</v>
      </c>
      <c r="K587" s="45">
        <v>187426</v>
      </c>
      <c r="L587" s="46">
        <v>77221</v>
      </c>
      <c r="M587" s="47">
        <v>1102215</v>
      </c>
      <c r="N587" s="47">
        <v>23788</v>
      </c>
      <c r="O587" s="48">
        <v>129406</v>
      </c>
      <c r="P587" s="49">
        <v>1929239</v>
      </c>
      <c r="Q587" s="49">
        <v>294</v>
      </c>
      <c r="R587" s="50" t="s">
        <v>37</v>
      </c>
      <c r="S587" s="51" t="s">
        <v>37</v>
      </c>
      <c r="T587" s="51" t="s">
        <v>37</v>
      </c>
      <c r="U587" s="44">
        <v>355991</v>
      </c>
      <c r="V587" s="45">
        <v>4508375</v>
      </c>
      <c r="W587" s="45">
        <v>211508</v>
      </c>
    </row>
    <row r="588" spans="1:23" x14ac:dyDescent="0.2">
      <c r="A588" s="41">
        <v>2010</v>
      </c>
      <c r="B588" s="42">
        <v>3990</v>
      </c>
      <c r="C588" s="43" t="s">
        <v>2088</v>
      </c>
      <c r="D588" s="41" t="s">
        <v>23</v>
      </c>
      <c r="E588" s="43" t="s">
        <v>24</v>
      </c>
      <c r="F588" s="41" t="s">
        <v>25</v>
      </c>
      <c r="G588" s="43" t="s">
        <v>50</v>
      </c>
      <c r="H588" s="43" t="s">
        <v>169</v>
      </c>
      <c r="I588" s="44">
        <v>3139.8</v>
      </c>
      <c r="J588" s="45">
        <v>39077</v>
      </c>
      <c r="K588" s="45">
        <v>4065</v>
      </c>
      <c r="L588" s="46">
        <v>2923.6</v>
      </c>
      <c r="M588" s="47">
        <v>40638</v>
      </c>
      <c r="N588" s="47">
        <v>682</v>
      </c>
      <c r="O588" s="48">
        <v>122.9</v>
      </c>
      <c r="P588" s="49">
        <v>2234</v>
      </c>
      <c r="Q588" s="49">
        <v>74</v>
      </c>
      <c r="R588" s="50" t="s">
        <v>37</v>
      </c>
      <c r="S588" s="51" t="s">
        <v>37</v>
      </c>
      <c r="T588" s="51" t="s">
        <v>37</v>
      </c>
      <c r="U588" s="44">
        <v>6186.3</v>
      </c>
      <c r="V588" s="45">
        <v>81949</v>
      </c>
      <c r="W588" s="45">
        <v>4821</v>
      </c>
    </row>
    <row r="589" spans="1:23" ht="29" x14ac:dyDescent="0.2">
      <c r="A589" s="41">
        <v>2010</v>
      </c>
      <c r="B589" s="42">
        <v>3991</v>
      </c>
      <c r="C589" s="43" t="s">
        <v>2089</v>
      </c>
      <c r="D589" s="41" t="s">
        <v>39</v>
      </c>
      <c r="E589" s="43" t="s">
        <v>40</v>
      </c>
      <c r="F589" s="41" t="s">
        <v>25</v>
      </c>
      <c r="G589" s="43" t="s">
        <v>82</v>
      </c>
      <c r="H589" s="43" t="s">
        <v>41</v>
      </c>
      <c r="I589" s="44" t="s">
        <v>37</v>
      </c>
      <c r="J589" s="45" t="s">
        <v>37</v>
      </c>
      <c r="K589" s="45" t="s">
        <v>37</v>
      </c>
      <c r="L589" s="46" t="s">
        <v>37</v>
      </c>
      <c r="M589" s="47" t="s">
        <v>37</v>
      </c>
      <c r="N589" s="47" t="s">
        <v>37</v>
      </c>
      <c r="O589" s="48">
        <v>6469</v>
      </c>
      <c r="P589" s="49">
        <v>196377</v>
      </c>
      <c r="Q589" s="49">
        <v>1</v>
      </c>
      <c r="R589" s="50" t="s">
        <v>37</v>
      </c>
      <c r="S589" s="51" t="s">
        <v>37</v>
      </c>
      <c r="T589" s="51" t="s">
        <v>37</v>
      </c>
      <c r="U589" s="44">
        <v>6469</v>
      </c>
      <c r="V589" s="45">
        <v>196377</v>
      </c>
      <c r="W589" s="45">
        <v>1</v>
      </c>
    </row>
    <row r="590" spans="1:23" x14ac:dyDescent="0.2">
      <c r="A590" s="41">
        <v>2010</v>
      </c>
      <c r="B590" s="42">
        <v>4003</v>
      </c>
      <c r="C590" s="43" t="s">
        <v>2090</v>
      </c>
      <c r="D590" s="41" t="s">
        <v>23</v>
      </c>
      <c r="E590" s="43" t="s">
        <v>24</v>
      </c>
      <c r="F590" s="41" t="s">
        <v>25</v>
      </c>
      <c r="G590" s="43" t="s">
        <v>57</v>
      </c>
      <c r="H590" s="43" t="s">
        <v>27</v>
      </c>
      <c r="I590" s="44">
        <v>15552</v>
      </c>
      <c r="J590" s="45">
        <v>92610</v>
      </c>
      <c r="K590" s="45">
        <v>15994</v>
      </c>
      <c r="L590" s="46">
        <v>15866</v>
      </c>
      <c r="M590" s="47">
        <v>73335</v>
      </c>
      <c r="N590" s="47">
        <v>2648</v>
      </c>
      <c r="O590" s="48">
        <v>24724</v>
      </c>
      <c r="P590" s="49">
        <v>173596</v>
      </c>
      <c r="Q590" s="49">
        <v>74</v>
      </c>
      <c r="R590" s="50">
        <v>0</v>
      </c>
      <c r="S590" s="51">
        <v>0</v>
      </c>
      <c r="T590" s="51">
        <v>0</v>
      </c>
      <c r="U590" s="44">
        <v>56142</v>
      </c>
      <c r="V590" s="45">
        <v>339541</v>
      </c>
      <c r="W590" s="45">
        <v>18716</v>
      </c>
    </row>
    <row r="591" spans="1:23" x14ac:dyDescent="0.2">
      <c r="A591" s="41">
        <v>2010</v>
      </c>
      <c r="B591" s="42">
        <v>4005</v>
      </c>
      <c r="C591" s="43" t="s">
        <v>2091</v>
      </c>
      <c r="D591" s="41" t="s">
        <v>23</v>
      </c>
      <c r="E591" s="43" t="s">
        <v>24</v>
      </c>
      <c r="F591" s="41" t="s">
        <v>25</v>
      </c>
      <c r="G591" s="43" t="s">
        <v>168</v>
      </c>
      <c r="H591" s="43" t="s">
        <v>31</v>
      </c>
      <c r="I591" s="44">
        <v>3406.3</v>
      </c>
      <c r="J591" s="45">
        <v>38360</v>
      </c>
      <c r="K591" s="45">
        <v>3092</v>
      </c>
      <c r="L591" s="46">
        <v>1618.9</v>
      </c>
      <c r="M591" s="47">
        <v>22949</v>
      </c>
      <c r="N591" s="47">
        <v>502</v>
      </c>
      <c r="O591" s="48">
        <v>1724</v>
      </c>
      <c r="P591" s="49">
        <v>32827</v>
      </c>
      <c r="Q591" s="49">
        <v>239</v>
      </c>
      <c r="R591" s="50">
        <v>0</v>
      </c>
      <c r="S591" s="51">
        <v>0</v>
      </c>
      <c r="T591" s="51">
        <v>0</v>
      </c>
      <c r="U591" s="44">
        <v>6749.2</v>
      </c>
      <c r="V591" s="45">
        <v>94136</v>
      </c>
      <c r="W591" s="45">
        <v>3833</v>
      </c>
    </row>
    <row r="592" spans="1:23" x14ac:dyDescent="0.2">
      <c r="A592" s="41">
        <v>2010</v>
      </c>
      <c r="B592" s="42">
        <v>4007</v>
      </c>
      <c r="C592" s="43" t="s">
        <v>2092</v>
      </c>
      <c r="D592" s="41" t="s">
        <v>23</v>
      </c>
      <c r="E592" s="43" t="s">
        <v>24</v>
      </c>
      <c r="F592" s="41" t="s">
        <v>25</v>
      </c>
      <c r="G592" s="43" t="s">
        <v>72</v>
      </c>
      <c r="H592" s="43" t="s">
        <v>27</v>
      </c>
      <c r="I592" s="44">
        <v>3699.9</v>
      </c>
      <c r="J592" s="45">
        <v>39967</v>
      </c>
      <c r="K592" s="45">
        <v>3945</v>
      </c>
      <c r="L592" s="46">
        <v>2388.6999999999998</v>
      </c>
      <c r="M592" s="47">
        <v>25212</v>
      </c>
      <c r="N592" s="47">
        <v>679</v>
      </c>
      <c r="O592" s="48">
        <v>2617</v>
      </c>
      <c r="P592" s="49">
        <v>38808</v>
      </c>
      <c r="Q592" s="49">
        <v>45</v>
      </c>
      <c r="R592" s="50" t="s">
        <v>37</v>
      </c>
      <c r="S592" s="51" t="s">
        <v>37</v>
      </c>
      <c r="T592" s="51" t="s">
        <v>37</v>
      </c>
      <c r="U592" s="44">
        <v>8705.6</v>
      </c>
      <c r="V592" s="45">
        <v>103987</v>
      </c>
      <c r="W592" s="45">
        <v>4669</v>
      </c>
    </row>
    <row r="593" spans="1:23" x14ac:dyDescent="0.2">
      <c r="A593" s="41">
        <v>2010</v>
      </c>
      <c r="B593" s="42">
        <v>4008</v>
      </c>
      <c r="C593" s="43" t="s">
        <v>2093</v>
      </c>
      <c r="D593" s="41" t="s">
        <v>23</v>
      </c>
      <c r="E593" s="43" t="s">
        <v>24</v>
      </c>
      <c r="F593" s="41" t="s">
        <v>25</v>
      </c>
      <c r="G593" s="43" t="s">
        <v>168</v>
      </c>
      <c r="H593" s="43" t="s">
        <v>31</v>
      </c>
      <c r="I593" s="44">
        <v>1280</v>
      </c>
      <c r="J593" s="45">
        <v>13974</v>
      </c>
      <c r="K593" s="45">
        <v>1324</v>
      </c>
      <c r="L593" s="46">
        <v>425</v>
      </c>
      <c r="M593" s="47">
        <v>5334</v>
      </c>
      <c r="N593" s="47">
        <v>246</v>
      </c>
      <c r="O593" s="48">
        <v>323</v>
      </c>
      <c r="P593" s="49">
        <v>4633</v>
      </c>
      <c r="Q593" s="49">
        <v>249</v>
      </c>
      <c r="R593" s="50" t="s">
        <v>37</v>
      </c>
      <c r="S593" s="51" t="s">
        <v>37</v>
      </c>
      <c r="T593" s="51" t="s">
        <v>37</v>
      </c>
      <c r="U593" s="44">
        <v>2028</v>
      </c>
      <c r="V593" s="45">
        <v>23941</v>
      </c>
      <c r="W593" s="45">
        <v>1819</v>
      </c>
    </row>
    <row r="594" spans="1:23" x14ac:dyDescent="0.2">
      <c r="A594" s="41">
        <v>2010</v>
      </c>
      <c r="B594" s="42">
        <v>4040</v>
      </c>
      <c r="C594" s="43" t="s">
        <v>2094</v>
      </c>
      <c r="D594" s="41" t="s">
        <v>23</v>
      </c>
      <c r="E594" s="43" t="s">
        <v>24</v>
      </c>
      <c r="F594" s="41" t="s">
        <v>25</v>
      </c>
      <c r="G594" s="43" t="s">
        <v>87</v>
      </c>
      <c r="H594" s="43" t="s">
        <v>31</v>
      </c>
      <c r="I594" s="44">
        <v>2978</v>
      </c>
      <c r="J594" s="45">
        <v>25611</v>
      </c>
      <c r="K594" s="45">
        <v>1665</v>
      </c>
      <c r="L594" s="46">
        <v>322</v>
      </c>
      <c r="M594" s="47">
        <v>3372</v>
      </c>
      <c r="N594" s="47">
        <v>17</v>
      </c>
      <c r="O594" s="48" t="s">
        <v>37</v>
      </c>
      <c r="P594" s="49" t="s">
        <v>37</v>
      </c>
      <c r="Q594" s="49" t="s">
        <v>37</v>
      </c>
      <c r="R594" s="50" t="s">
        <v>37</v>
      </c>
      <c r="S594" s="51" t="s">
        <v>37</v>
      </c>
      <c r="T594" s="51" t="s">
        <v>37</v>
      </c>
      <c r="U594" s="44">
        <v>3300</v>
      </c>
      <c r="V594" s="45">
        <v>28983</v>
      </c>
      <c r="W594" s="45">
        <v>1682</v>
      </c>
    </row>
    <row r="595" spans="1:23" x14ac:dyDescent="0.2">
      <c r="A595" s="41">
        <v>2010</v>
      </c>
      <c r="B595" s="42">
        <v>4041</v>
      </c>
      <c r="C595" s="43" t="s">
        <v>314</v>
      </c>
      <c r="D595" s="41" t="s">
        <v>23</v>
      </c>
      <c r="E595" s="43" t="s">
        <v>24</v>
      </c>
      <c r="F595" s="41" t="s">
        <v>25</v>
      </c>
      <c r="G595" s="43" t="s">
        <v>168</v>
      </c>
      <c r="H595" s="43" t="s">
        <v>31</v>
      </c>
      <c r="I595" s="44">
        <v>69</v>
      </c>
      <c r="J595" s="45">
        <v>813</v>
      </c>
      <c r="K595" s="45">
        <v>45</v>
      </c>
      <c r="L595" s="46">
        <v>22</v>
      </c>
      <c r="M595" s="47">
        <v>129</v>
      </c>
      <c r="N595" s="47">
        <v>27</v>
      </c>
      <c r="O595" s="48">
        <v>292</v>
      </c>
      <c r="P595" s="49">
        <v>4294</v>
      </c>
      <c r="Q595" s="49">
        <v>67</v>
      </c>
      <c r="R595" s="50" t="s">
        <v>37</v>
      </c>
      <c r="S595" s="51" t="s">
        <v>37</v>
      </c>
      <c r="T595" s="51" t="s">
        <v>37</v>
      </c>
      <c r="U595" s="44">
        <v>383</v>
      </c>
      <c r="V595" s="45">
        <v>5236</v>
      </c>
      <c r="W595" s="45">
        <v>139</v>
      </c>
    </row>
    <row r="596" spans="1:23" x14ac:dyDescent="0.2">
      <c r="A596" s="41">
        <v>2010</v>
      </c>
      <c r="B596" s="42">
        <v>4041</v>
      </c>
      <c r="C596" s="43" t="s">
        <v>314</v>
      </c>
      <c r="D596" s="41" t="s">
        <v>23</v>
      </c>
      <c r="E596" s="43" t="s">
        <v>24</v>
      </c>
      <c r="F596" s="41" t="s">
        <v>25</v>
      </c>
      <c r="G596" s="43" t="s">
        <v>89</v>
      </c>
      <c r="H596" s="43" t="s">
        <v>31</v>
      </c>
      <c r="I596" s="44">
        <v>4041</v>
      </c>
      <c r="J596" s="45">
        <v>46380</v>
      </c>
      <c r="K596" s="45">
        <v>2886</v>
      </c>
      <c r="L596" s="46">
        <v>2714</v>
      </c>
      <c r="M596" s="47">
        <v>32892</v>
      </c>
      <c r="N596" s="47">
        <v>1155</v>
      </c>
      <c r="O596" s="48">
        <v>10734</v>
      </c>
      <c r="P596" s="49">
        <v>200012</v>
      </c>
      <c r="Q596" s="49">
        <v>526</v>
      </c>
      <c r="R596" s="50" t="s">
        <v>37</v>
      </c>
      <c r="S596" s="51" t="s">
        <v>37</v>
      </c>
      <c r="T596" s="51" t="s">
        <v>37</v>
      </c>
      <c r="U596" s="44">
        <v>17489</v>
      </c>
      <c r="V596" s="45">
        <v>279284</v>
      </c>
      <c r="W596" s="45">
        <v>4567</v>
      </c>
    </row>
    <row r="597" spans="1:23" x14ac:dyDescent="0.2">
      <c r="A597" s="41">
        <v>2010</v>
      </c>
      <c r="B597" s="42">
        <v>4045</v>
      </c>
      <c r="C597" s="43" t="s">
        <v>2095</v>
      </c>
      <c r="D597" s="41" t="s">
        <v>23</v>
      </c>
      <c r="E597" s="43" t="s">
        <v>24</v>
      </c>
      <c r="F597" s="41" t="s">
        <v>25</v>
      </c>
      <c r="G597" s="43" t="s">
        <v>175</v>
      </c>
      <c r="H597" s="43" t="s">
        <v>27</v>
      </c>
      <c r="I597" s="44">
        <v>44207</v>
      </c>
      <c r="J597" s="45">
        <v>431609</v>
      </c>
      <c r="K597" s="45">
        <v>39092</v>
      </c>
      <c r="L597" s="46">
        <v>43177</v>
      </c>
      <c r="M597" s="47">
        <v>487929</v>
      </c>
      <c r="N597" s="47">
        <v>6199</v>
      </c>
      <c r="O597" s="48">
        <v>17636</v>
      </c>
      <c r="P597" s="49">
        <v>249179</v>
      </c>
      <c r="Q597" s="49">
        <v>30</v>
      </c>
      <c r="R597" s="50" t="s">
        <v>37</v>
      </c>
      <c r="S597" s="51" t="s">
        <v>37</v>
      </c>
      <c r="T597" s="51" t="s">
        <v>37</v>
      </c>
      <c r="U597" s="44">
        <v>105020</v>
      </c>
      <c r="V597" s="45">
        <v>1168717</v>
      </c>
      <c r="W597" s="45">
        <v>45321</v>
      </c>
    </row>
    <row r="598" spans="1:23" x14ac:dyDescent="0.2">
      <c r="A598" s="41">
        <v>2010</v>
      </c>
      <c r="B598" s="42">
        <v>4061</v>
      </c>
      <c r="C598" s="43" t="s">
        <v>2096</v>
      </c>
      <c r="D598" s="41" t="s">
        <v>23</v>
      </c>
      <c r="E598" s="43" t="s">
        <v>24</v>
      </c>
      <c r="F598" s="41" t="s">
        <v>25</v>
      </c>
      <c r="G598" s="43" t="s">
        <v>161</v>
      </c>
      <c r="H598" s="43" t="s">
        <v>27</v>
      </c>
      <c r="I598" s="44">
        <v>4679</v>
      </c>
      <c r="J598" s="45">
        <v>41696</v>
      </c>
      <c r="K598" s="45">
        <v>3514</v>
      </c>
      <c r="L598" s="46">
        <v>775</v>
      </c>
      <c r="M598" s="47">
        <v>7385</v>
      </c>
      <c r="N598" s="47">
        <v>43</v>
      </c>
      <c r="O598" s="48">
        <v>2422</v>
      </c>
      <c r="P598" s="49">
        <v>27805</v>
      </c>
      <c r="Q598" s="49">
        <v>24</v>
      </c>
      <c r="R598" s="50" t="s">
        <v>37</v>
      </c>
      <c r="S598" s="51" t="s">
        <v>37</v>
      </c>
      <c r="T598" s="51" t="s">
        <v>37</v>
      </c>
      <c r="U598" s="44">
        <v>7876</v>
      </c>
      <c r="V598" s="45">
        <v>76886</v>
      </c>
      <c r="W598" s="45">
        <v>3581</v>
      </c>
    </row>
    <row r="599" spans="1:23" x14ac:dyDescent="0.2">
      <c r="A599" s="41">
        <v>2010</v>
      </c>
      <c r="B599" s="42">
        <v>4062</v>
      </c>
      <c r="C599" s="43" t="s">
        <v>2097</v>
      </c>
      <c r="D599" s="41" t="s">
        <v>23</v>
      </c>
      <c r="E599" s="43" t="s">
        <v>24</v>
      </c>
      <c r="F599" s="41" t="s">
        <v>25</v>
      </c>
      <c r="G599" s="43" t="s">
        <v>161</v>
      </c>
      <c r="H599" s="43" t="s">
        <v>51</v>
      </c>
      <c r="I599" s="44">
        <v>883763.7</v>
      </c>
      <c r="J599" s="45">
        <v>7804421</v>
      </c>
      <c r="K599" s="45">
        <v>666996</v>
      </c>
      <c r="L599" s="46">
        <v>744669.4</v>
      </c>
      <c r="M599" s="47">
        <v>8224107</v>
      </c>
      <c r="N599" s="47">
        <v>77209</v>
      </c>
      <c r="O599" s="48">
        <v>255181.1</v>
      </c>
      <c r="P599" s="49">
        <v>4577294</v>
      </c>
      <c r="Q599" s="49">
        <v>3250</v>
      </c>
      <c r="R599" s="50" t="s">
        <v>37</v>
      </c>
      <c r="S599" s="51" t="s">
        <v>37</v>
      </c>
      <c r="T599" s="51" t="s">
        <v>37</v>
      </c>
      <c r="U599" s="44">
        <v>1883614.2</v>
      </c>
      <c r="V599" s="45">
        <v>20605822</v>
      </c>
      <c r="W599" s="45">
        <v>747455</v>
      </c>
    </row>
    <row r="600" spans="1:23" x14ac:dyDescent="0.2">
      <c r="A600" s="41">
        <v>2010</v>
      </c>
      <c r="B600" s="42">
        <v>4062</v>
      </c>
      <c r="C600" s="43" t="s">
        <v>2097</v>
      </c>
      <c r="D600" s="41" t="s">
        <v>112</v>
      </c>
      <c r="E600" s="43" t="s">
        <v>113</v>
      </c>
      <c r="F600" s="41" t="s">
        <v>25</v>
      </c>
      <c r="G600" s="43" t="s">
        <v>161</v>
      </c>
      <c r="H600" s="43" t="s">
        <v>51</v>
      </c>
      <c r="I600" s="44">
        <v>2.4</v>
      </c>
      <c r="J600" s="45">
        <v>44</v>
      </c>
      <c r="K600" s="45">
        <v>5</v>
      </c>
      <c r="L600" s="46">
        <v>13538.2</v>
      </c>
      <c r="M600" s="47">
        <v>535833</v>
      </c>
      <c r="N600" s="47">
        <v>1719</v>
      </c>
      <c r="O600" s="48">
        <v>2169.8000000000002</v>
      </c>
      <c r="P600" s="49">
        <v>93353</v>
      </c>
      <c r="Q600" s="49">
        <v>96</v>
      </c>
      <c r="R600" s="50" t="s">
        <v>37</v>
      </c>
      <c r="S600" s="51" t="s">
        <v>37</v>
      </c>
      <c r="T600" s="51" t="s">
        <v>37</v>
      </c>
      <c r="U600" s="44">
        <v>15710.4</v>
      </c>
      <c r="V600" s="45">
        <v>629230</v>
      </c>
      <c r="W600" s="45">
        <v>1820</v>
      </c>
    </row>
    <row r="601" spans="1:23" x14ac:dyDescent="0.2">
      <c r="A601" s="41">
        <v>2010</v>
      </c>
      <c r="B601" s="42">
        <v>4063</v>
      </c>
      <c r="C601" s="43" t="s">
        <v>316</v>
      </c>
      <c r="D601" s="41" t="s">
        <v>23</v>
      </c>
      <c r="E601" s="43" t="s">
        <v>24</v>
      </c>
      <c r="F601" s="41" t="s">
        <v>25</v>
      </c>
      <c r="G601" s="43" t="s">
        <v>175</v>
      </c>
      <c r="H601" s="43" t="s">
        <v>31</v>
      </c>
      <c r="I601" s="44">
        <v>38319.199999999997</v>
      </c>
      <c r="J601" s="45">
        <v>369218</v>
      </c>
      <c r="K601" s="45">
        <v>28923</v>
      </c>
      <c r="L601" s="46">
        <v>5882.8</v>
      </c>
      <c r="M601" s="47">
        <v>59048</v>
      </c>
      <c r="N601" s="47">
        <v>2327</v>
      </c>
      <c r="O601" s="48">
        <v>698</v>
      </c>
      <c r="P601" s="49">
        <v>9055</v>
      </c>
      <c r="Q601" s="49">
        <v>1</v>
      </c>
      <c r="R601" s="50" t="s">
        <v>37</v>
      </c>
      <c r="S601" s="51" t="s">
        <v>37</v>
      </c>
      <c r="T601" s="51" t="s">
        <v>37</v>
      </c>
      <c r="U601" s="44">
        <v>44900</v>
      </c>
      <c r="V601" s="45">
        <v>437321</v>
      </c>
      <c r="W601" s="45">
        <v>31251</v>
      </c>
    </row>
    <row r="602" spans="1:23" x14ac:dyDescent="0.2">
      <c r="A602" s="41">
        <v>2010</v>
      </c>
      <c r="B602" s="42">
        <v>4065</v>
      </c>
      <c r="C602" s="43" t="s">
        <v>2098</v>
      </c>
      <c r="D602" s="41" t="s">
        <v>23</v>
      </c>
      <c r="E602" s="43" t="s">
        <v>24</v>
      </c>
      <c r="F602" s="41" t="s">
        <v>25</v>
      </c>
      <c r="G602" s="43" t="s">
        <v>161</v>
      </c>
      <c r="H602" s="43" t="s">
        <v>27</v>
      </c>
      <c r="I602" s="44">
        <v>9079</v>
      </c>
      <c r="J602" s="45">
        <v>71171</v>
      </c>
      <c r="K602" s="45">
        <v>9407</v>
      </c>
      <c r="L602" s="46">
        <v>13835</v>
      </c>
      <c r="M602" s="47">
        <v>100640</v>
      </c>
      <c r="N602" s="47">
        <v>2690</v>
      </c>
      <c r="O602" s="48">
        <v>63944</v>
      </c>
      <c r="P602" s="49">
        <v>645081</v>
      </c>
      <c r="Q602" s="49">
        <v>448</v>
      </c>
      <c r="R602" s="50" t="s">
        <v>37</v>
      </c>
      <c r="S602" s="51" t="s">
        <v>37</v>
      </c>
      <c r="T602" s="51" t="s">
        <v>37</v>
      </c>
      <c r="U602" s="44">
        <v>86858</v>
      </c>
      <c r="V602" s="45">
        <v>816892</v>
      </c>
      <c r="W602" s="45">
        <v>12545</v>
      </c>
    </row>
    <row r="603" spans="1:23" x14ac:dyDescent="0.2">
      <c r="A603" s="41">
        <v>2010</v>
      </c>
      <c r="B603" s="42">
        <v>4068</v>
      </c>
      <c r="C603" s="43" t="s">
        <v>2098</v>
      </c>
      <c r="D603" s="41" t="s">
        <v>23</v>
      </c>
      <c r="E603" s="43" t="s">
        <v>24</v>
      </c>
      <c r="F603" s="41" t="s">
        <v>25</v>
      </c>
      <c r="G603" s="43" t="s">
        <v>26</v>
      </c>
      <c r="H603" s="43" t="s">
        <v>27</v>
      </c>
      <c r="I603" s="44">
        <v>13557</v>
      </c>
      <c r="J603" s="45">
        <v>152364</v>
      </c>
      <c r="K603" s="45">
        <v>9470</v>
      </c>
      <c r="L603" s="46">
        <v>18999</v>
      </c>
      <c r="M603" s="47">
        <v>201197</v>
      </c>
      <c r="N603" s="47">
        <v>3562</v>
      </c>
      <c r="O603" s="48">
        <v>8912</v>
      </c>
      <c r="P603" s="49">
        <v>112794</v>
      </c>
      <c r="Q603" s="49">
        <v>15</v>
      </c>
      <c r="R603" s="50">
        <v>0</v>
      </c>
      <c r="S603" s="51">
        <v>0</v>
      </c>
      <c r="T603" s="51">
        <v>0</v>
      </c>
      <c r="U603" s="44">
        <v>41468</v>
      </c>
      <c r="V603" s="45">
        <v>466355</v>
      </c>
      <c r="W603" s="45">
        <v>13047</v>
      </c>
    </row>
    <row r="604" spans="1:23" x14ac:dyDescent="0.2">
      <c r="A604" s="41">
        <v>2010</v>
      </c>
      <c r="B604" s="42">
        <v>4071</v>
      </c>
      <c r="C604" s="43" t="s">
        <v>2099</v>
      </c>
      <c r="D604" s="41" t="s">
        <v>23</v>
      </c>
      <c r="E604" s="43" t="s">
        <v>24</v>
      </c>
      <c r="F604" s="41" t="s">
        <v>25</v>
      </c>
      <c r="G604" s="43" t="s">
        <v>50</v>
      </c>
      <c r="H604" s="43" t="s">
        <v>31</v>
      </c>
      <c r="I604" s="44">
        <v>378</v>
      </c>
      <c r="J604" s="45">
        <v>2559</v>
      </c>
      <c r="K604" s="45">
        <v>414</v>
      </c>
      <c r="L604" s="46">
        <v>101.3</v>
      </c>
      <c r="M604" s="47">
        <v>757</v>
      </c>
      <c r="N604" s="47">
        <v>56</v>
      </c>
      <c r="O604" s="48">
        <v>234.4</v>
      </c>
      <c r="P604" s="49">
        <v>2269</v>
      </c>
      <c r="Q604" s="49">
        <v>6</v>
      </c>
      <c r="R604" s="50" t="s">
        <v>37</v>
      </c>
      <c r="S604" s="51" t="s">
        <v>37</v>
      </c>
      <c r="T604" s="51" t="s">
        <v>37</v>
      </c>
      <c r="U604" s="44">
        <v>713.7</v>
      </c>
      <c r="V604" s="45">
        <v>5585</v>
      </c>
      <c r="W604" s="45">
        <v>476</v>
      </c>
    </row>
    <row r="605" spans="1:23" x14ac:dyDescent="0.2">
      <c r="A605" s="41">
        <v>2010</v>
      </c>
      <c r="B605" s="42">
        <v>4071</v>
      </c>
      <c r="C605" s="43" t="s">
        <v>2099</v>
      </c>
      <c r="D605" s="41" t="s">
        <v>23</v>
      </c>
      <c r="E605" s="43" t="s">
        <v>24</v>
      </c>
      <c r="F605" s="41" t="s">
        <v>25</v>
      </c>
      <c r="G605" s="43" t="s">
        <v>258</v>
      </c>
      <c r="H605" s="43" t="s">
        <v>31</v>
      </c>
      <c r="I605" s="44">
        <v>3503.2</v>
      </c>
      <c r="J605" s="45">
        <v>24027</v>
      </c>
      <c r="K605" s="45">
        <v>3549</v>
      </c>
      <c r="L605" s="46">
        <v>3000.8</v>
      </c>
      <c r="M605" s="47">
        <v>21895</v>
      </c>
      <c r="N605" s="47">
        <v>998</v>
      </c>
      <c r="O605" s="48">
        <v>3915.5</v>
      </c>
      <c r="P605" s="49">
        <v>33350</v>
      </c>
      <c r="Q605" s="49">
        <v>130</v>
      </c>
      <c r="R605" s="50" t="s">
        <v>37</v>
      </c>
      <c r="S605" s="51" t="s">
        <v>37</v>
      </c>
      <c r="T605" s="51" t="s">
        <v>37</v>
      </c>
      <c r="U605" s="44">
        <v>10419.5</v>
      </c>
      <c r="V605" s="45">
        <v>79272</v>
      </c>
      <c r="W605" s="45">
        <v>4677</v>
      </c>
    </row>
    <row r="606" spans="1:23" x14ac:dyDescent="0.2">
      <c r="A606" s="41">
        <v>2010</v>
      </c>
      <c r="B606" s="42">
        <v>4073</v>
      </c>
      <c r="C606" s="43" t="s">
        <v>2098</v>
      </c>
      <c r="D606" s="41" t="s">
        <v>23</v>
      </c>
      <c r="E606" s="43" t="s">
        <v>24</v>
      </c>
      <c r="F606" s="41" t="s">
        <v>25</v>
      </c>
      <c r="G606" s="43" t="s">
        <v>35</v>
      </c>
      <c r="H606" s="43" t="s">
        <v>27</v>
      </c>
      <c r="I606" s="44">
        <v>2164</v>
      </c>
      <c r="J606" s="45">
        <v>18583</v>
      </c>
      <c r="K606" s="45">
        <v>2305</v>
      </c>
      <c r="L606" s="46">
        <v>3195.3</v>
      </c>
      <c r="M606" s="47">
        <v>32821</v>
      </c>
      <c r="N606" s="47">
        <v>417</v>
      </c>
      <c r="O606" s="48">
        <v>1063</v>
      </c>
      <c r="P606" s="49">
        <v>13786</v>
      </c>
      <c r="Q606" s="49">
        <v>1</v>
      </c>
      <c r="R606" s="50">
        <v>0</v>
      </c>
      <c r="S606" s="51">
        <v>0</v>
      </c>
      <c r="T606" s="51">
        <v>0</v>
      </c>
      <c r="U606" s="44">
        <v>6422.3</v>
      </c>
      <c r="V606" s="45">
        <v>65190</v>
      </c>
      <c r="W606" s="45">
        <v>2723</v>
      </c>
    </row>
    <row r="607" spans="1:23" x14ac:dyDescent="0.2">
      <c r="A607" s="41">
        <v>2010</v>
      </c>
      <c r="B607" s="42">
        <v>4078</v>
      </c>
      <c r="C607" s="43" t="s">
        <v>2100</v>
      </c>
      <c r="D607" s="41" t="s">
        <v>23</v>
      </c>
      <c r="E607" s="43" t="s">
        <v>24</v>
      </c>
      <c r="F607" s="41" t="s">
        <v>25</v>
      </c>
      <c r="G607" s="43" t="s">
        <v>78</v>
      </c>
      <c r="H607" s="43" t="s">
        <v>27</v>
      </c>
      <c r="I607" s="44">
        <v>951.8</v>
      </c>
      <c r="J607" s="45">
        <v>9589</v>
      </c>
      <c r="K607" s="45">
        <v>748</v>
      </c>
      <c r="L607" s="46">
        <v>585</v>
      </c>
      <c r="M607" s="47">
        <v>6635</v>
      </c>
      <c r="N607" s="47">
        <v>139</v>
      </c>
      <c r="O607" s="48" t="s">
        <v>37</v>
      </c>
      <c r="P607" s="49" t="s">
        <v>37</v>
      </c>
      <c r="Q607" s="49" t="s">
        <v>37</v>
      </c>
      <c r="R607" s="50" t="s">
        <v>37</v>
      </c>
      <c r="S607" s="51" t="s">
        <v>37</v>
      </c>
      <c r="T607" s="51" t="s">
        <v>37</v>
      </c>
      <c r="U607" s="44">
        <v>1536.8</v>
      </c>
      <c r="V607" s="45">
        <v>16224</v>
      </c>
      <c r="W607" s="45">
        <v>887</v>
      </c>
    </row>
    <row r="608" spans="1:23" x14ac:dyDescent="0.2">
      <c r="A608" s="41">
        <v>2010</v>
      </c>
      <c r="B608" s="42">
        <v>4091</v>
      </c>
      <c r="C608" s="43" t="s">
        <v>2101</v>
      </c>
      <c r="D608" s="41" t="s">
        <v>23</v>
      </c>
      <c r="E608" s="43" t="s">
        <v>24</v>
      </c>
      <c r="F608" s="41" t="s">
        <v>25</v>
      </c>
      <c r="G608" s="43" t="s">
        <v>65</v>
      </c>
      <c r="H608" s="43" t="s">
        <v>27</v>
      </c>
      <c r="I608" s="44">
        <v>3098</v>
      </c>
      <c r="J608" s="45">
        <v>31832</v>
      </c>
      <c r="K608" s="45">
        <v>2406</v>
      </c>
      <c r="L608" s="46">
        <v>2047</v>
      </c>
      <c r="M608" s="47">
        <v>23064</v>
      </c>
      <c r="N608" s="47">
        <v>375</v>
      </c>
      <c r="O608" s="48">
        <v>395</v>
      </c>
      <c r="P608" s="49">
        <v>4769</v>
      </c>
      <c r="Q608" s="49">
        <v>4</v>
      </c>
      <c r="R608" s="50" t="s">
        <v>37</v>
      </c>
      <c r="S608" s="51" t="s">
        <v>37</v>
      </c>
      <c r="T608" s="51" t="s">
        <v>37</v>
      </c>
      <c r="U608" s="44">
        <v>5540</v>
      </c>
      <c r="V608" s="45">
        <v>59665</v>
      </c>
      <c r="W608" s="45">
        <v>2785</v>
      </c>
    </row>
    <row r="609" spans="1:23" x14ac:dyDescent="0.2">
      <c r="A609" s="41">
        <v>2010</v>
      </c>
      <c r="B609" s="42">
        <v>4100</v>
      </c>
      <c r="C609" s="43" t="s">
        <v>320</v>
      </c>
      <c r="D609" s="41" t="s">
        <v>39</v>
      </c>
      <c r="E609" s="43" t="s">
        <v>40</v>
      </c>
      <c r="F609" s="41" t="s">
        <v>25</v>
      </c>
      <c r="G609" s="43" t="s">
        <v>57</v>
      </c>
      <c r="H609" s="43" t="s">
        <v>41</v>
      </c>
      <c r="I609" s="44">
        <v>10065.700000000001</v>
      </c>
      <c r="J609" s="45">
        <v>119825</v>
      </c>
      <c r="K609" s="45">
        <v>13815</v>
      </c>
      <c r="L609" s="46">
        <v>11524.9</v>
      </c>
      <c r="M609" s="47">
        <v>141369</v>
      </c>
      <c r="N609" s="47">
        <v>4610</v>
      </c>
      <c r="O609" s="48">
        <v>16916.5</v>
      </c>
      <c r="P609" s="49">
        <v>221486</v>
      </c>
      <c r="Q609" s="49">
        <v>166</v>
      </c>
      <c r="R609" s="50">
        <v>0</v>
      </c>
      <c r="S609" s="51">
        <v>0</v>
      </c>
      <c r="T609" s="51">
        <v>0</v>
      </c>
      <c r="U609" s="44">
        <v>38507.1</v>
      </c>
      <c r="V609" s="45">
        <v>482680</v>
      </c>
      <c r="W609" s="45">
        <v>18591</v>
      </c>
    </row>
    <row r="610" spans="1:23" x14ac:dyDescent="0.2">
      <c r="A610" s="41">
        <v>2010</v>
      </c>
      <c r="B610" s="42">
        <v>4100</v>
      </c>
      <c r="C610" s="43" t="s">
        <v>320</v>
      </c>
      <c r="D610" s="41" t="s">
        <v>39</v>
      </c>
      <c r="E610" s="43" t="s">
        <v>40</v>
      </c>
      <c r="F610" s="41" t="s">
        <v>25</v>
      </c>
      <c r="G610" s="43" t="s">
        <v>30</v>
      </c>
      <c r="H610" s="43" t="s">
        <v>41</v>
      </c>
      <c r="I610" s="44">
        <v>1518</v>
      </c>
      <c r="J610" s="45">
        <v>13303</v>
      </c>
      <c r="K610" s="45">
        <v>1453</v>
      </c>
      <c r="L610" s="46">
        <v>2564.8000000000002</v>
      </c>
      <c r="M610" s="47">
        <v>22526</v>
      </c>
      <c r="N610" s="47">
        <v>632</v>
      </c>
      <c r="O610" s="48">
        <v>0</v>
      </c>
      <c r="P610" s="49">
        <v>0</v>
      </c>
      <c r="Q610" s="49">
        <v>0</v>
      </c>
      <c r="R610" s="50">
        <v>0</v>
      </c>
      <c r="S610" s="51">
        <v>0</v>
      </c>
      <c r="T610" s="51">
        <v>0</v>
      </c>
      <c r="U610" s="44">
        <v>4082.8</v>
      </c>
      <c r="V610" s="45">
        <v>35829</v>
      </c>
      <c r="W610" s="45">
        <v>2085</v>
      </c>
    </row>
    <row r="611" spans="1:23" x14ac:dyDescent="0.2">
      <c r="A611" s="41">
        <v>2010</v>
      </c>
      <c r="B611" s="42">
        <v>4100</v>
      </c>
      <c r="C611" s="43" t="s">
        <v>320</v>
      </c>
      <c r="D611" s="41" t="s">
        <v>39</v>
      </c>
      <c r="E611" s="43" t="s">
        <v>40</v>
      </c>
      <c r="F611" s="41" t="s">
        <v>25</v>
      </c>
      <c r="G611" s="43" t="s">
        <v>82</v>
      </c>
      <c r="H611" s="43" t="s">
        <v>41</v>
      </c>
      <c r="I611" s="44">
        <v>0</v>
      </c>
      <c r="J611" s="45">
        <v>0</v>
      </c>
      <c r="K611" s="45">
        <v>0</v>
      </c>
      <c r="L611" s="46">
        <v>1856.1</v>
      </c>
      <c r="M611" s="47">
        <v>19516</v>
      </c>
      <c r="N611" s="47">
        <v>348</v>
      </c>
      <c r="O611" s="48">
        <v>0</v>
      </c>
      <c r="P611" s="49">
        <v>0</v>
      </c>
      <c r="Q611" s="49">
        <v>0</v>
      </c>
      <c r="R611" s="50">
        <v>0</v>
      </c>
      <c r="S611" s="51">
        <v>0</v>
      </c>
      <c r="T611" s="51">
        <v>0</v>
      </c>
      <c r="U611" s="44">
        <v>1856.1</v>
      </c>
      <c r="V611" s="45">
        <v>19516</v>
      </c>
      <c r="W611" s="45">
        <v>348</v>
      </c>
    </row>
    <row r="612" spans="1:23" x14ac:dyDescent="0.2">
      <c r="A612" s="41">
        <v>2010</v>
      </c>
      <c r="B612" s="42">
        <v>4100</v>
      </c>
      <c r="C612" s="43" t="s">
        <v>320</v>
      </c>
      <c r="D612" s="41" t="s">
        <v>39</v>
      </c>
      <c r="E612" s="43" t="s">
        <v>40</v>
      </c>
      <c r="F612" s="41" t="s">
        <v>25</v>
      </c>
      <c r="G612" s="43" t="s">
        <v>122</v>
      </c>
      <c r="H612" s="43" t="s">
        <v>41</v>
      </c>
      <c r="I612" s="44">
        <v>0</v>
      </c>
      <c r="J612" s="45">
        <v>0</v>
      </c>
      <c r="K612" s="45">
        <v>0</v>
      </c>
      <c r="L612" s="46">
        <v>557.29999999999995</v>
      </c>
      <c r="M612" s="47">
        <v>5094</v>
      </c>
      <c r="N612" s="47">
        <v>168</v>
      </c>
      <c r="O612" s="48">
        <v>0</v>
      </c>
      <c r="P612" s="49">
        <v>0</v>
      </c>
      <c r="Q612" s="49">
        <v>0</v>
      </c>
      <c r="R612" s="50">
        <v>0</v>
      </c>
      <c r="S612" s="51">
        <v>0</v>
      </c>
      <c r="T612" s="51">
        <v>0</v>
      </c>
      <c r="U612" s="44">
        <v>557.29999999999995</v>
      </c>
      <c r="V612" s="45">
        <v>5094</v>
      </c>
      <c r="W612" s="45">
        <v>168</v>
      </c>
    </row>
    <row r="613" spans="1:23" x14ac:dyDescent="0.2">
      <c r="A613" s="41">
        <v>2010</v>
      </c>
      <c r="B613" s="42">
        <v>4100</v>
      </c>
      <c r="C613" s="43" t="s">
        <v>320</v>
      </c>
      <c r="D613" s="41" t="s">
        <v>39</v>
      </c>
      <c r="E613" s="43" t="s">
        <v>40</v>
      </c>
      <c r="F613" s="41" t="s">
        <v>25</v>
      </c>
      <c r="G613" s="43" t="s">
        <v>44</v>
      </c>
      <c r="H613" s="43" t="s">
        <v>41</v>
      </c>
      <c r="I613" s="44">
        <v>1643.6</v>
      </c>
      <c r="J613" s="45">
        <v>14775</v>
      </c>
      <c r="K613" s="45">
        <v>1512</v>
      </c>
      <c r="L613" s="46">
        <v>19467.2</v>
      </c>
      <c r="M613" s="47">
        <v>176676</v>
      </c>
      <c r="N613" s="47">
        <v>11610</v>
      </c>
      <c r="O613" s="48">
        <v>0</v>
      </c>
      <c r="P613" s="49">
        <v>0</v>
      </c>
      <c r="Q613" s="49">
        <v>0</v>
      </c>
      <c r="R613" s="50">
        <v>0</v>
      </c>
      <c r="S613" s="51">
        <v>0</v>
      </c>
      <c r="T613" s="51">
        <v>0</v>
      </c>
      <c r="U613" s="44">
        <v>21110.799999999999</v>
      </c>
      <c r="V613" s="45">
        <v>191451</v>
      </c>
      <c r="W613" s="45">
        <v>13122</v>
      </c>
    </row>
    <row r="614" spans="1:23" x14ac:dyDescent="0.2">
      <c r="A614" s="41">
        <v>2010</v>
      </c>
      <c r="B614" s="42">
        <v>4110</v>
      </c>
      <c r="C614" s="43" t="s">
        <v>321</v>
      </c>
      <c r="D614" s="41" t="s">
        <v>23</v>
      </c>
      <c r="E614" s="43" t="s">
        <v>24</v>
      </c>
      <c r="F614" s="41" t="s">
        <v>25</v>
      </c>
      <c r="G614" s="43" t="s">
        <v>124</v>
      </c>
      <c r="H614" s="43" t="s">
        <v>51</v>
      </c>
      <c r="I614" s="44">
        <v>3548299</v>
      </c>
      <c r="J614" s="45">
        <v>29165528</v>
      </c>
      <c r="K614" s="45">
        <v>3432731</v>
      </c>
      <c r="L614" s="46">
        <v>1331102</v>
      </c>
      <c r="M614" s="47">
        <v>13286378</v>
      </c>
      <c r="N614" s="47">
        <v>310337</v>
      </c>
      <c r="O614" s="48">
        <v>78177</v>
      </c>
      <c r="P614" s="49">
        <v>1157692</v>
      </c>
      <c r="Q614" s="49">
        <v>147</v>
      </c>
      <c r="R614" s="50" t="s">
        <v>37</v>
      </c>
      <c r="S614" s="51" t="s">
        <v>37</v>
      </c>
      <c r="T614" s="51" t="s">
        <v>37</v>
      </c>
      <c r="U614" s="44">
        <v>4957578</v>
      </c>
      <c r="V614" s="45">
        <v>43609598</v>
      </c>
      <c r="W614" s="45">
        <v>3743215</v>
      </c>
    </row>
    <row r="615" spans="1:23" x14ac:dyDescent="0.2">
      <c r="A615" s="41">
        <v>2010</v>
      </c>
      <c r="B615" s="42">
        <v>4110</v>
      </c>
      <c r="C615" s="43" t="s">
        <v>321</v>
      </c>
      <c r="D615" s="41" t="s">
        <v>112</v>
      </c>
      <c r="E615" s="43" t="s">
        <v>113</v>
      </c>
      <c r="F615" s="41" t="s">
        <v>25</v>
      </c>
      <c r="G615" s="43" t="s">
        <v>124</v>
      </c>
      <c r="H615" s="43" t="s">
        <v>51</v>
      </c>
      <c r="I615" s="44">
        <v>224</v>
      </c>
      <c r="J615" s="45">
        <v>5726</v>
      </c>
      <c r="K615" s="45">
        <v>585</v>
      </c>
      <c r="L615" s="46">
        <v>364410</v>
      </c>
      <c r="M615" s="47">
        <v>20350055</v>
      </c>
      <c r="N615" s="47">
        <v>56356</v>
      </c>
      <c r="O615" s="48">
        <v>318575</v>
      </c>
      <c r="P615" s="49">
        <v>26558659</v>
      </c>
      <c r="Q615" s="49">
        <v>1841</v>
      </c>
      <c r="R615" s="50">
        <v>6444</v>
      </c>
      <c r="S615" s="51">
        <v>541158</v>
      </c>
      <c r="T615" s="51">
        <v>2</v>
      </c>
      <c r="U615" s="44">
        <v>689653</v>
      </c>
      <c r="V615" s="45">
        <v>47455598</v>
      </c>
      <c r="W615" s="45">
        <v>58784</v>
      </c>
    </row>
    <row r="616" spans="1:23" x14ac:dyDescent="0.2">
      <c r="A616" s="41">
        <v>2010</v>
      </c>
      <c r="B616" s="42">
        <v>4117</v>
      </c>
      <c r="C616" s="43" t="s">
        <v>2102</v>
      </c>
      <c r="D616" s="41" t="s">
        <v>23</v>
      </c>
      <c r="E616" s="43" t="s">
        <v>24</v>
      </c>
      <c r="F616" s="41" t="s">
        <v>25</v>
      </c>
      <c r="G616" s="43" t="s">
        <v>33</v>
      </c>
      <c r="H616" s="43" t="s">
        <v>31</v>
      </c>
      <c r="I616" s="44">
        <v>18346.900000000001</v>
      </c>
      <c r="J616" s="45">
        <v>171601</v>
      </c>
      <c r="K616" s="45">
        <v>9056</v>
      </c>
      <c r="L616" s="46">
        <v>2960.4</v>
      </c>
      <c r="M616" s="47">
        <v>26865</v>
      </c>
      <c r="N616" s="47">
        <v>1759</v>
      </c>
      <c r="O616" s="48">
        <v>418.8</v>
      </c>
      <c r="P616" s="49">
        <v>4894</v>
      </c>
      <c r="Q616" s="49">
        <v>18</v>
      </c>
      <c r="R616" s="50" t="s">
        <v>37</v>
      </c>
      <c r="S616" s="51" t="s">
        <v>37</v>
      </c>
      <c r="T616" s="51" t="s">
        <v>37</v>
      </c>
      <c r="U616" s="44">
        <v>21726.1</v>
      </c>
      <c r="V616" s="45">
        <v>203360</v>
      </c>
      <c r="W616" s="45">
        <v>10833</v>
      </c>
    </row>
    <row r="617" spans="1:23" x14ac:dyDescent="0.2">
      <c r="A617" s="41">
        <v>2010</v>
      </c>
      <c r="B617" s="42">
        <v>4146</v>
      </c>
      <c r="C617" s="43" t="s">
        <v>322</v>
      </c>
      <c r="D617" s="41" t="s">
        <v>23</v>
      </c>
      <c r="E617" s="43" t="s">
        <v>24</v>
      </c>
      <c r="F617" s="41" t="s">
        <v>25</v>
      </c>
      <c r="G617" s="43" t="s">
        <v>92</v>
      </c>
      <c r="H617" s="43" t="s">
        <v>31</v>
      </c>
      <c r="I617" s="44">
        <v>11594.6</v>
      </c>
      <c r="J617" s="45">
        <v>86667</v>
      </c>
      <c r="K617" s="45">
        <v>8756</v>
      </c>
      <c r="L617" s="46">
        <v>7733.4</v>
      </c>
      <c r="M617" s="47">
        <v>75693</v>
      </c>
      <c r="N617" s="47">
        <v>2079</v>
      </c>
      <c r="O617" s="48">
        <v>5287.6</v>
      </c>
      <c r="P617" s="49">
        <v>70549</v>
      </c>
      <c r="Q617" s="49">
        <v>1215</v>
      </c>
      <c r="R617" s="50" t="s">
        <v>37</v>
      </c>
      <c r="S617" s="51" t="s">
        <v>37</v>
      </c>
      <c r="T617" s="51" t="s">
        <v>37</v>
      </c>
      <c r="U617" s="44">
        <v>24615.599999999999</v>
      </c>
      <c r="V617" s="45">
        <v>232909</v>
      </c>
      <c r="W617" s="45">
        <v>12050</v>
      </c>
    </row>
    <row r="618" spans="1:23" x14ac:dyDescent="0.2">
      <c r="A618" s="41">
        <v>2010</v>
      </c>
      <c r="B618" s="42">
        <v>4147</v>
      </c>
      <c r="C618" s="43" t="s">
        <v>2103</v>
      </c>
      <c r="D618" s="41" t="s">
        <v>23</v>
      </c>
      <c r="E618" s="43" t="s">
        <v>24</v>
      </c>
      <c r="F618" s="41" t="s">
        <v>25</v>
      </c>
      <c r="G618" s="43" t="s">
        <v>203</v>
      </c>
      <c r="H618" s="43" t="s">
        <v>27</v>
      </c>
      <c r="I618" s="44">
        <v>11369.2</v>
      </c>
      <c r="J618" s="45">
        <v>72471</v>
      </c>
      <c r="K618" s="45">
        <v>6379</v>
      </c>
      <c r="L618" s="46">
        <v>6904.5</v>
      </c>
      <c r="M618" s="47">
        <v>41189</v>
      </c>
      <c r="N618" s="47">
        <v>1239</v>
      </c>
      <c r="O618" s="48">
        <v>9206.2000000000007</v>
      </c>
      <c r="P618" s="49">
        <v>68918</v>
      </c>
      <c r="Q618" s="49">
        <v>29</v>
      </c>
      <c r="R618" s="50" t="s">
        <v>37</v>
      </c>
      <c r="S618" s="51" t="s">
        <v>37</v>
      </c>
      <c r="T618" s="51" t="s">
        <v>37</v>
      </c>
      <c r="U618" s="44">
        <v>27479.9</v>
      </c>
      <c r="V618" s="45">
        <v>182578</v>
      </c>
      <c r="W618" s="45">
        <v>7647</v>
      </c>
    </row>
    <row r="619" spans="1:23" x14ac:dyDescent="0.2">
      <c r="A619" s="41">
        <v>2010</v>
      </c>
      <c r="B619" s="42">
        <v>4150</v>
      </c>
      <c r="C619" s="43" t="s">
        <v>2104</v>
      </c>
      <c r="D619" s="41" t="s">
        <v>23</v>
      </c>
      <c r="E619" s="43" t="s">
        <v>24</v>
      </c>
      <c r="F619" s="41" t="s">
        <v>25</v>
      </c>
      <c r="G619" s="43" t="s">
        <v>67</v>
      </c>
      <c r="H619" s="43" t="s">
        <v>27</v>
      </c>
      <c r="I619" s="44">
        <v>31470</v>
      </c>
      <c r="J619" s="45">
        <v>335132</v>
      </c>
      <c r="K619" s="45">
        <v>23881</v>
      </c>
      <c r="L619" s="46">
        <v>35399</v>
      </c>
      <c r="M619" s="47">
        <v>456879</v>
      </c>
      <c r="N619" s="47">
        <v>4140</v>
      </c>
      <c r="O619" s="48">
        <v>5328</v>
      </c>
      <c r="P619" s="49">
        <v>84377</v>
      </c>
      <c r="Q619" s="49">
        <v>43</v>
      </c>
      <c r="R619" s="50">
        <v>0</v>
      </c>
      <c r="S619" s="51">
        <v>0</v>
      </c>
      <c r="T619" s="51">
        <v>0</v>
      </c>
      <c r="U619" s="44">
        <v>72197</v>
      </c>
      <c r="V619" s="45">
        <v>876388</v>
      </c>
      <c r="W619" s="45">
        <v>28064</v>
      </c>
    </row>
    <row r="620" spans="1:23" x14ac:dyDescent="0.2">
      <c r="A620" s="41">
        <v>2010</v>
      </c>
      <c r="B620" s="42">
        <v>4153</v>
      </c>
      <c r="C620" s="43" t="s">
        <v>324</v>
      </c>
      <c r="D620" s="41" t="s">
        <v>23</v>
      </c>
      <c r="E620" s="43" t="s">
        <v>24</v>
      </c>
      <c r="F620" s="41" t="s">
        <v>25</v>
      </c>
      <c r="G620" s="43" t="s">
        <v>80</v>
      </c>
      <c r="H620" s="43" t="s">
        <v>31</v>
      </c>
      <c r="I620" s="44">
        <v>12577.2</v>
      </c>
      <c r="J620" s="45">
        <v>155308</v>
      </c>
      <c r="K620" s="45">
        <v>11487</v>
      </c>
      <c r="L620" s="46">
        <v>5281.2</v>
      </c>
      <c r="M620" s="47">
        <v>50488</v>
      </c>
      <c r="N620" s="47">
        <v>1699</v>
      </c>
      <c r="O620" s="48">
        <v>1277.2</v>
      </c>
      <c r="P620" s="49">
        <v>7079</v>
      </c>
      <c r="Q620" s="49">
        <v>77</v>
      </c>
      <c r="R620" s="50">
        <v>0</v>
      </c>
      <c r="S620" s="51">
        <v>0</v>
      </c>
      <c r="T620" s="51">
        <v>0</v>
      </c>
      <c r="U620" s="44">
        <v>19135.599999999999</v>
      </c>
      <c r="V620" s="45">
        <v>212875</v>
      </c>
      <c r="W620" s="45">
        <v>13263</v>
      </c>
    </row>
    <row r="621" spans="1:23" x14ac:dyDescent="0.2">
      <c r="A621" s="41">
        <v>2010</v>
      </c>
      <c r="B621" s="42">
        <v>4160</v>
      </c>
      <c r="C621" s="43" t="s">
        <v>325</v>
      </c>
      <c r="D621" s="41" t="s">
        <v>23</v>
      </c>
      <c r="E621" s="43" t="s">
        <v>24</v>
      </c>
      <c r="F621" s="41" t="s">
        <v>25</v>
      </c>
      <c r="G621" s="43" t="s">
        <v>175</v>
      </c>
      <c r="H621" s="43" t="s">
        <v>31</v>
      </c>
      <c r="I621" s="44">
        <v>19398</v>
      </c>
      <c r="J621" s="45">
        <v>189230</v>
      </c>
      <c r="K621" s="45">
        <v>12216</v>
      </c>
      <c r="L621" s="46">
        <v>2981</v>
      </c>
      <c r="M621" s="47">
        <v>35614</v>
      </c>
      <c r="N621" s="47">
        <v>774</v>
      </c>
      <c r="O621" s="48" t="s">
        <v>37</v>
      </c>
      <c r="P621" s="49" t="s">
        <v>37</v>
      </c>
      <c r="Q621" s="49" t="s">
        <v>37</v>
      </c>
      <c r="R621" s="50" t="s">
        <v>37</v>
      </c>
      <c r="S621" s="51" t="s">
        <v>37</v>
      </c>
      <c r="T621" s="51" t="s">
        <v>37</v>
      </c>
      <c r="U621" s="44">
        <v>22379</v>
      </c>
      <c r="V621" s="45">
        <v>224844</v>
      </c>
      <c r="W621" s="45">
        <v>12990</v>
      </c>
    </row>
    <row r="622" spans="1:23" x14ac:dyDescent="0.2">
      <c r="A622" s="41">
        <v>2010</v>
      </c>
      <c r="B622" s="42">
        <v>4166</v>
      </c>
      <c r="C622" s="43" t="s">
        <v>2105</v>
      </c>
      <c r="D622" s="41" t="s">
        <v>39</v>
      </c>
      <c r="E622" s="43" t="s">
        <v>40</v>
      </c>
      <c r="F622" s="41" t="s">
        <v>25</v>
      </c>
      <c r="G622" s="43" t="s">
        <v>134</v>
      </c>
      <c r="H622" s="43" t="s">
        <v>41</v>
      </c>
      <c r="I622" s="44" t="s">
        <v>37</v>
      </c>
      <c r="J622" s="45" t="s">
        <v>37</v>
      </c>
      <c r="K622" s="45" t="s">
        <v>37</v>
      </c>
      <c r="L622" s="46">
        <v>1238</v>
      </c>
      <c r="M622" s="47">
        <v>15714</v>
      </c>
      <c r="N622" s="47">
        <v>10</v>
      </c>
      <c r="O622" s="48">
        <v>12695</v>
      </c>
      <c r="P622" s="49">
        <v>218012</v>
      </c>
      <c r="Q622" s="49">
        <v>1</v>
      </c>
      <c r="R622" s="50" t="s">
        <v>37</v>
      </c>
      <c r="S622" s="51" t="s">
        <v>37</v>
      </c>
      <c r="T622" s="51" t="s">
        <v>37</v>
      </c>
      <c r="U622" s="44">
        <v>13933</v>
      </c>
      <c r="V622" s="45">
        <v>233726</v>
      </c>
      <c r="W622" s="45">
        <v>11</v>
      </c>
    </row>
    <row r="623" spans="1:23" x14ac:dyDescent="0.2">
      <c r="A623" s="41">
        <v>2010</v>
      </c>
      <c r="B623" s="42">
        <v>4176</v>
      </c>
      <c r="C623" s="43" t="s">
        <v>326</v>
      </c>
      <c r="D623" s="41" t="s">
        <v>23</v>
      </c>
      <c r="E623" s="43" t="s">
        <v>24</v>
      </c>
      <c r="F623" s="41" t="s">
        <v>25</v>
      </c>
      <c r="G623" s="43" t="s">
        <v>201</v>
      </c>
      <c r="H623" s="43" t="s">
        <v>51</v>
      </c>
      <c r="I623" s="44">
        <v>1369603</v>
      </c>
      <c r="J623" s="45">
        <v>7191790</v>
      </c>
      <c r="K623" s="45">
        <v>815413</v>
      </c>
      <c r="L623" s="46">
        <v>355363</v>
      </c>
      <c r="M623" s="47">
        <v>2053659</v>
      </c>
      <c r="N623" s="47">
        <v>69892</v>
      </c>
      <c r="O623" s="48">
        <v>39906</v>
      </c>
      <c r="P623" s="49">
        <v>273607</v>
      </c>
      <c r="Q623" s="49">
        <v>2345</v>
      </c>
      <c r="R623" s="50">
        <v>13339</v>
      </c>
      <c r="S623" s="51">
        <v>119556</v>
      </c>
      <c r="T623" s="51">
        <v>1</v>
      </c>
      <c r="U623" s="44">
        <v>1778211</v>
      </c>
      <c r="V623" s="45">
        <v>9638612</v>
      </c>
      <c r="W623" s="45">
        <v>887651</v>
      </c>
    </row>
    <row r="624" spans="1:23" x14ac:dyDescent="0.2">
      <c r="A624" s="41">
        <v>2010</v>
      </c>
      <c r="B624" s="42">
        <v>4176</v>
      </c>
      <c r="C624" s="43" t="s">
        <v>326</v>
      </c>
      <c r="D624" s="41" t="s">
        <v>112</v>
      </c>
      <c r="E624" s="43" t="s">
        <v>113</v>
      </c>
      <c r="F624" s="41" t="s">
        <v>25</v>
      </c>
      <c r="G624" s="43" t="s">
        <v>201</v>
      </c>
      <c r="H624" s="43" t="s">
        <v>51</v>
      </c>
      <c r="I624" s="44">
        <v>228151</v>
      </c>
      <c r="J624" s="45">
        <v>3004289</v>
      </c>
      <c r="K624" s="45">
        <v>282388</v>
      </c>
      <c r="L624" s="46">
        <v>482555</v>
      </c>
      <c r="M624" s="47">
        <v>7763196</v>
      </c>
      <c r="N624" s="47">
        <v>41922</v>
      </c>
      <c r="O624" s="48">
        <v>104557</v>
      </c>
      <c r="P624" s="49">
        <v>2193684</v>
      </c>
      <c r="Q624" s="49">
        <v>1163</v>
      </c>
      <c r="R624" s="50">
        <v>2698</v>
      </c>
      <c r="S624" s="51">
        <v>66285</v>
      </c>
      <c r="T624" s="51">
        <v>1</v>
      </c>
      <c r="U624" s="44">
        <v>817961</v>
      </c>
      <c r="V624" s="45">
        <v>13027454</v>
      </c>
      <c r="W624" s="45">
        <v>325474</v>
      </c>
    </row>
    <row r="625" spans="1:23" x14ac:dyDescent="0.2">
      <c r="A625" s="41">
        <v>2010</v>
      </c>
      <c r="B625" s="42">
        <v>4191</v>
      </c>
      <c r="C625" s="43" t="s">
        <v>2106</v>
      </c>
      <c r="D625" s="41" t="s">
        <v>39</v>
      </c>
      <c r="E625" s="43" t="s">
        <v>40</v>
      </c>
      <c r="F625" s="41" t="s">
        <v>25</v>
      </c>
      <c r="G625" s="43" t="s">
        <v>201</v>
      </c>
      <c r="H625" s="43" t="s">
        <v>41</v>
      </c>
      <c r="I625" s="44">
        <v>23584.1</v>
      </c>
      <c r="J625" s="45">
        <v>230440</v>
      </c>
      <c r="K625" s="45">
        <v>13131</v>
      </c>
      <c r="L625" s="46">
        <v>72746.899999999994</v>
      </c>
      <c r="M625" s="47">
        <v>749707</v>
      </c>
      <c r="N625" s="47">
        <v>2192</v>
      </c>
      <c r="O625" s="48">
        <v>0</v>
      </c>
      <c r="P625" s="49">
        <v>0</v>
      </c>
      <c r="Q625" s="49">
        <v>0</v>
      </c>
      <c r="R625" s="50">
        <v>0</v>
      </c>
      <c r="S625" s="51">
        <v>0</v>
      </c>
      <c r="T625" s="51">
        <v>0</v>
      </c>
      <c r="U625" s="44">
        <v>96331</v>
      </c>
      <c r="V625" s="45">
        <v>980147</v>
      </c>
      <c r="W625" s="45">
        <v>15323</v>
      </c>
    </row>
    <row r="626" spans="1:23" x14ac:dyDescent="0.2">
      <c r="A626" s="41">
        <v>2010</v>
      </c>
      <c r="B626" s="42">
        <v>4191</v>
      </c>
      <c r="C626" s="43" t="s">
        <v>2106</v>
      </c>
      <c r="D626" s="41" t="s">
        <v>39</v>
      </c>
      <c r="E626" s="43" t="s">
        <v>40</v>
      </c>
      <c r="F626" s="41" t="s">
        <v>25</v>
      </c>
      <c r="G626" s="43" t="s">
        <v>510</v>
      </c>
      <c r="H626" s="43" t="s">
        <v>41</v>
      </c>
      <c r="I626" s="44">
        <v>0</v>
      </c>
      <c r="J626" s="45">
        <v>0</v>
      </c>
      <c r="K626" s="45">
        <v>0</v>
      </c>
      <c r="L626" s="46">
        <v>7195</v>
      </c>
      <c r="M626" s="47">
        <v>87646</v>
      </c>
      <c r="N626" s="47">
        <v>383</v>
      </c>
      <c r="O626" s="48">
        <v>0</v>
      </c>
      <c r="P626" s="49">
        <v>0</v>
      </c>
      <c r="Q626" s="49">
        <v>0</v>
      </c>
      <c r="R626" s="50">
        <v>0</v>
      </c>
      <c r="S626" s="51">
        <v>0</v>
      </c>
      <c r="T626" s="51">
        <v>0</v>
      </c>
      <c r="U626" s="44">
        <v>7195</v>
      </c>
      <c r="V626" s="45">
        <v>87646</v>
      </c>
      <c r="W626" s="45">
        <v>383</v>
      </c>
    </row>
    <row r="627" spans="1:23" x14ac:dyDescent="0.2">
      <c r="A627" s="41">
        <v>2010</v>
      </c>
      <c r="B627" s="42">
        <v>4191</v>
      </c>
      <c r="C627" s="43" t="s">
        <v>2106</v>
      </c>
      <c r="D627" s="41" t="s">
        <v>39</v>
      </c>
      <c r="E627" s="43" t="s">
        <v>40</v>
      </c>
      <c r="F627" s="41" t="s">
        <v>25</v>
      </c>
      <c r="G627" s="43" t="s">
        <v>160</v>
      </c>
      <c r="H627" s="43" t="s">
        <v>41</v>
      </c>
      <c r="I627" s="44">
        <v>0</v>
      </c>
      <c r="J627" s="45">
        <v>0</v>
      </c>
      <c r="K627" s="45">
        <v>0</v>
      </c>
      <c r="L627" s="46">
        <v>5338.4</v>
      </c>
      <c r="M627" s="47">
        <v>55102</v>
      </c>
      <c r="N627" s="47">
        <v>135</v>
      </c>
      <c r="O627" s="48">
        <v>0</v>
      </c>
      <c r="P627" s="49">
        <v>0</v>
      </c>
      <c r="Q627" s="49">
        <v>0</v>
      </c>
      <c r="R627" s="50">
        <v>0</v>
      </c>
      <c r="S627" s="51">
        <v>0</v>
      </c>
      <c r="T627" s="51">
        <v>0</v>
      </c>
      <c r="U627" s="44">
        <v>5338.4</v>
      </c>
      <c r="V627" s="45">
        <v>55102</v>
      </c>
      <c r="W627" s="45">
        <v>135</v>
      </c>
    </row>
    <row r="628" spans="1:23" x14ac:dyDescent="0.2">
      <c r="A628" s="41">
        <v>2010</v>
      </c>
      <c r="B628" s="42">
        <v>4191</v>
      </c>
      <c r="C628" s="43" t="s">
        <v>2106</v>
      </c>
      <c r="D628" s="41" t="s">
        <v>39</v>
      </c>
      <c r="E628" s="43" t="s">
        <v>40</v>
      </c>
      <c r="F628" s="41" t="s">
        <v>25</v>
      </c>
      <c r="G628" s="43" t="s">
        <v>124</v>
      </c>
      <c r="H628" s="43" t="s">
        <v>41</v>
      </c>
      <c r="I628" s="44">
        <v>0</v>
      </c>
      <c r="J628" s="45">
        <v>0</v>
      </c>
      <c r="K628" s="45">
        <v>0</v>
      </c>
      <c r="L628" s="46">
        <v>22347.4</v>
      </c>
      <c r="M628" s="47">
        <v>347103</v>
      </c>
      <c r="N628" s="47">
        <v>437</v>
      </c>
      <c r="O628" s="48">
        <v>0</v>
      </c>
      <c r="P628" s="49">
        <v>0</v>
      </c>
      <c r="Q628" s="49">
        <v>0</v>
      </c>
      <c r="R628" s="50">
        <v>0</v>
      </c>
      <c r="S628" s="51">
        <v>0</v>
      </c>
      <c r="T628" s="51">
        <v>0</v>
      </c>
      <c r="U628" s="44">
        <v>22347.4</v>
      </c>
      <c r="V628" s="45">
        <v>347103</v>
      </c>
      <c r="W628" s="45">
        <v>437</v>
      </c>
    </row>
    <row r="629" spans="1:23" x14ac:dyDescent="0.2">
      <c r="A629" s="41">
        <v>2010</v>
      </c>
      <c r="B629" s="42">
        <v>4191</v>
      </c>
      <c r="C629" s="43" t="s">
        <v>2106</v>
      </c>
      <c r="D629" s="41" t="s">
        <v>39</v>
      </c>
      <c r="E629" s="43" t="s">
        <v>40</v>
      </c>
      <c r="F629" s="41" t="s">
        <v>25</v>
      </c>
      <c r="G629" s="43" t="s">
        <v>203</v>
      </c>
      <c r="H629" s="43" t="s">
        <v>41</v>
      </c>
      <c r="I629" s="44">
        <v>115483.2</v>
      </c>
      <c r="J629" s="45">
        <v>1290581</v>
      </c>
      <c r="K629" s="45">
        <v>163283</v>
      </c>
      <c r="L629" s="46">
        <v>136891.6</v>
      </c>
      <c r="M629" s="47">
        <v>1601197</v>
      </c>
      <c r="N629" s="47">
        <v>6305</v>
      </c>
      <c r="O629" s="48">
        <v>0</v>
      </c>
      <c r="P629" s="49">
        <v>0</v>
      </c>
      <c r="Q629" s="49">
        <v>0</v>
      </c>
      <c r="R629" s="50">
        <v>0</v>
      </c>
      <c r="S629" s="51">
        <v>0</v>
      </c>
      <c r="T629" s="51">
        <v>0</v>
      </c>
      <c r="U629" s="44">
        <v>252374.8</v>
      </c>
      <c r="V629" s="45">
        <v>2891778</v>
      </c>
      <c r="W629" s="45">
        <v>169588</v>
      </c>
    </row>
    <row r="630" spans="1:23" x14ac:dyDescent="0.2">
      <c r="A630" s="41">
        <v>2010</v>
      </c>
      <c r="B630" s="42">
        <v>4191</v>
      </c>
      <c r="C630" s="43" t="s">
        <v>2106</v>
      </c>
      <c r="D630" s="41" t="s">
        <v>39</v>
      </c>
      <c r="E630" s="43" t="s">
        <v>40</v>
      </c>
      <c r="F630" s="41" t="s">
        <v>25</v>
      </c>
      <c r="G630" s="43" t="s">
        <v>30</v>
      </c>
      <c r="H630" s="43" t="s">
        <v>41</v>
      </c>
      <c r="I630" s="44">
        <v>0</v>
      </c>
      <c r="J630" s="45">
        <v>0</v>
      </c>
      <c r="K630" s="45">
        <v>0</v>
      </c>
      <c r="L630" s="46">
        <v>30173.1</v>
      </c>
      <c r="M630" s="47">
        <v>319481</v>
      </c>
      <c r="N630" s="47">
        <v>488</v>
      </c>
      <c r="O630" s="48">
        <v>0</v>
      </c>
      <c r="P630" s="49">
        <v>0</v>
      </c>
      <c r="Q630" s="49">
        <v>0</v>
      </c>
      <c r="R630" s="50">
        <v>0</v>
      </c>
      <c r="S630" s="51">
        <v>0</v>
      </c>
      <c r="T630" s="51">
        <v>0</v>
      </c>
      <c r="U630" s="44">
        <v>30173.1</v>
      </c>
      <c r="V630" s="45">
        <v>319481</v>
      </c>
      <c r="W630" s="45">
        <v>488</v>
      </c>
    </row>
    <row r="631" spans="1:23" x14ac:dyDescent="0.2">
      <c r="A631" s="41">
        <v>2010</v>
      </c>
      <c r="B631" s="42">
        <v>4191</v>
      </c>
      <c r="C631" s="43" t="s">
        <v>2106</v>
      </c>
      <c r="D631" s="41" t="s">
        <v>39</v>
      </c>
      <c r="E631" s="43" t="s">
        <v>40</v>
      </c>
      <c r="F631" s="41" t="s">
        <v>25</v>
      </c>
      <c r="G631" s="43" t="s">
        <v>134</v>
      </c>
      <c r="H631" s="43" t="s">
        <v>41</v>
      </c>
      <c r="I631" s="44">
        <v>0</v>
      </c>
      <c r="J631" s="45">
        <v>0</v>
      </c>
      <c r="K631" s="45">
        <v>0</v>
      </c>
      <c r="L631" s="46">
        <v>3480.1</v>
      </c>
      <c r="M631" s="47">
        <v>44794</v>
      </c>
      <c r="N631" s="47">
        <v>110</v>
      </c>
      <c r="O631" s="48">
        <v>0</v>
      </c>
      <c r="P631" s="49">
        <v>0</v>
      </c>
      <c r="Q631" s="49">
        <v>0</v>
      </c>
      <c r="R631" s="50">
        <v>0</v>
      </c>
      <c r="S631" s="51">
        <v>0</v>
      </c>
      <c r="T631" s="51">
        <v>0</v>
      </c>
      <c r="U631" s="44">
        <v>3480.1</v>
      </c>
      <c r="V631" s="45">
        <v>44794</v>
      </c>
      <c r="W631" s="45">
        <v>110</v>
      </c>
    </row>
    <row r="632" spans="1:23" x14ac:dyDescent="0.2">
      <c r="A632" s="41">
        <v>2010</v>
      </c>
      <c r="B632" s="42">
        <v>4191</v>
      </c>
      <c r="C632" s="43" t="s">
        <v>2106</v>
      </c>
      <c r="D632" s="41" t="s">
        <v>39</v>
      </c>
      <c r="E632" s="43" t="s">
        <v>40</v>
      </c>
      <c r="F632" s="41" t="s">
        <v>25</v>
      </c>
      <c r="G632" s="43" t="s">
        <v>511</v>
      </c>
      <c r="H632" s="43" t="s">
        <v>41</v>
      </c>
      <c r="I632" s="44">
        <v>0</v>
      </c>
      <c r="J632" s="45">
        <v>0</v>
      </c>
      <c r="K632" s="45">
        <v>0</v>
      </c>
      <c r="L632" s="46">
        <v>18569.5</v>
      </c>
      <c r="M632" s="47">
        <v>220737</v>
      </c>
      <c r="N632" s="47">
        <v>588</v>
      </c>
      <c r="O632" s="48">
        <v>0</v>
      </c>
      <c r="P632" s="49">
        <v>0</v>
      </c>
      <c r="Q632" s="49">
        <v>0</v>
      </c>
      <c r="R632" s="50">
        <v>0</v>
      </c>
      <c r="S632" s="51">
        <v>0</v>
      </c>
      <c r="T632" s="51">
        <v>0</v>
      </c>
      <c r="U632" s="44">
        <v>18569.5</v>
      </c>
      <c r="V632" s="45">
        <v>220737</v>
      </c>
      <c r="W632" s="45">
        <v>588</v>
      </c>
    </row>
    <row r="633" spans="1:23" x14ac:dyDescent="0.2">
      <c r="A633" s="41">
        <v>2010</v>
      </c>
      <c r="B633" s="42">
        <v>4191</v>
      </c>
      <c r="C633" s="43" t="s">
        <v>2106</v>
      </c>
      <c r="D633" s="41" t="s">
        <v>39</v>
      </c>
      <c r="E633" s="43" t="s">
        <v>40</v>
      </c>
      <c r="F633" s="41" t="s">
        <v>25</v>
      </c>
      <c r="G633" s="43" t="s">
        <v>122</v>
      </c>
      <c r="H633" s="43" t="s">
        <v>41</v>
      </c>
      <c r="I633" s="44">
        <v>0</v>
      </c>
      <c r="J633" s="45">
        <v>0</v>
      </c>
      <c r="K633" s="45">
        <v>0</v>
      </c>
      <c r="L633" s="46">
        <v>356192.2</v>
      </c>
      <c r="M633" s="47">
        <v>3864405</v>
      </c>
      <c r="N633" s="47">
        <v>6975</v>
      </c>
      <c r="O633" s="48">
        <v>0</v>
      </c>
      <c r="P633" s="49">
        <v>0</v>
      </c>
      <c r="Q633" s="49">
        <v>0</v>
      </c>
      <c r="R633" s="50">
        <v>0</v>
      </c>
      <c r="S633" s="51">
        <v>0</v>
      </c>
      <c r="T633" s="51">
        <v>0</v>
      </c>
      <c r="U633" s="44">
        <v>356192.2</v>
      </c>
      <c r="V633" s="45">
        <v>3864405</v>
      </c>
      <c r="W633" s="45">
        <v>6975</v>
      </c>
    </row>
    <row r="634" spans="1:23" x14ac:dyDescent="0.2">
      <c r="A634" s="41">
        <v>2010</v>
      </c>
      <c r="B634" s="42">
        <v>4191</v>
      </c>
      <c r="C634" s="43" t="s">
        <v>2106</v>
      </c>
      <c r="D634" s="41" t="s">
        <v>39</v>
      </c>
      <c r="E634" s="43" t="s">
        <v>40</v>
      </c>
      <c r="F634" s="41" t="s">
        <v>25</v>
      </c>
      <c r="G634" s="43" t="s">
        <v>42</v>
      </c>
      <c r="H634" s="43" t="s">
        <v>41</v>
      </c>
      <c r="I634" s="44">
        <v>29017.5</v>
      </c>
      <c r="J634" s="45">
        <v>274479</v>
      </c>
      <c r="K634" s="45">
        <v>38648</v>
      </c>
      <c r="L634" s="46">
        <v>484393</v>
      </c>
      <c r="M634" s="47">
        <v>4918505</v>
      </c>
      <c r="N634" s="47">
        <v>9572</v>
      </c>
      <c r="O634" s="48">
        <v>0</v>
      </c>
      <c r="P634" s="49">
        <v>0</v>
      </c>
      <c r="Q634" s="49">
        <v>0</v>
      </c>
      <c r="R634" s="50">
        <v>0</v>
      </c>
      <c r="S634" s="51">
        <v>0</v>
      </c>
      <c r="T634" s="51">
        <v>0</v>
      </c>
      <c r="U634" s="44">
        <v>513410.5</v>
      </c>
      <c r="V634" s="45">
        <v>5192984</v>
      </c>
      <c r="W634" s="45">
        <v>48220</v>
      </c>
    </row>
    <row r="635" spans="1:23" x14ac:dyDescent="0.2">
      <c r="A635" s="41">
        <v>2010</v>
      </c>
      <c r="B635" s="42">
        <v>4191</v>
      </c>
      <c r="C635" s="43" t="s">
        <v>2106</v>
      </c>
      <c r="D635" s="41" t="s">
        <v>39</v>
      </c>
      <c r="E635" s="43" t="s">
        <v>40</v>
      </c>
      <c r="F635" s="41" t="s">
        <v>25</v>
      </c>
      <c r="G635" s="43" t="s">
        <v>44</v>
      </c>
      <c r="H635" s="43" t="s">
        <v>41</v>
      </c>
      <c r="I635" s="44">
        <v>39767.199999999997</v>
      </c>
      <c r="J635" s="45">
        <v>438453</v>
      </c>
      <c r="K635" s="45">
        <v>24091</v>
      </c>
      <c r="L635" s="46">
        <v>31209.1</v>
      </c>
      <c r="M635" s="47">
        <v>358738</v>
      </c>
      <c r="N635" s="47">
        <v>2726</v>
      </c>
      <c r="O635" s="48" t="s">
        <v>37</v>
      </c>
      <c r="P635" s="49" t="s">
        <v>37</v>
      </c>
      <c r="Q635" s="49" t="s">
        <v>37</v>
      </c>
      <c r="R635" s="50" t="s">
        <v>37</v>
      </c>
      <c r="S635" s="51" t="s">
        <v>37</v>
      </c>
      <c r="T635" s="51" t="s">
        <v>37</v>
      </c>
      <c r="U635" s="44">
        <v>70976.3</v>
      </c>
      <c r="V635" s="45">
        <v>797191</v>
      </c>
      <c r="W635" s="45">
        <v>26817</v>
      </c>
    </row>
    <row r="636" spans="1:23" x14ac:dyDescent="0.2">
      <c r="A636" s="41">
        <v>2010</v>
      </c>
      <c r="B636" s="42">
        <v>4191</v>
      </c>
      <c r="C636" s="43" t="s">
        <v>2106</v>
      </c>
      <c r="D636" s="41" t="s">
        <v>91</v>
      </c>
      <c r="E636" s="43" t="s">
        <v>24</v>
      </c>
      <c r="F636" s="41" t="s">
        <v>25</v>
      </c>
      <c r="G636" s="43" t="s">
        <v>92</v>
      </c>
      <c r="H636" s="43" t="s">
        <v>41</v>
      </c>
      <c r="I636" s="44">
        <v>0</v>
      </c>
      <c r="J636" s="45">
        <v>0</v>
      </c>
      <c r="K636" s="45">
        <v>0</v>
      </c>
      <c r="L636" s="46">
        <v>65565.7</v>
      </c>
      <c r="M636" s="47">
        <v>1191254</v>
      </c>
      <c r="N636" s="47">
        <v>4152</v>
      </c>
      <c r="O636" s="48">
        <v>0</v>
      </c>
      <c r="P636" s="49">
        <v>0</v>
      </c>
      <c r="Q636" s="49">
        <v>0</v>
      </c>
      <c r="R636" s="50">
        <v>0</v>
      </c>
      <c r="S636" s="51">
        <v>0</v>
      </c>
      <c r="T636" s="51">
        <v>0</v>
      </c>
      <c r="U636" s="44">
        <v>65565.7</v>
      </c>
      <c r="V636" s="45">
        <v>1191254</v>
      </c>
      <c r="W636" s="45">
        <v>4152</v>
      </c>
    </row>
    <row r="637" spans="1:23" x14ac:dyDescent="0.2">
      <c r="A637" s="41">
        <v>2010</v>
      </c>
      <c r="B637" s="42">
        <v>4226</v>
      </c>
      <c r="C637" s="43" t="s">
        <v>327</v>
      </c>
      <c r="D637" s="41" t="s">
        <v>23</v>
      </c>
      <c r="E637" s="43" t="s">
        <v>24</v>
      </c>
      <c r="F637" s="41" t="s">
        <v>25</v>
      </c>
      <c r="G637" s="43" t="s">
        <v>42</v>
      </c>
      <c r="H637" s="43" t="s">
        <v>51</v>
      </c>
      <c r="I637" s="44">
        <v>2976921</v>
      </c>
      <c r="J637" s="45">
        <v>11518155</v>
      </c>
      <c r="K637" s="45">
        <v>2288286</v>
      </c>
      <c r="L637" s="46">
        <v>2530460</v>
      </c>
      <c r="M637" s="47">
        <v>12417399</v>
      </c>
      <c r="N637" s="47">
        <v>388876</v>
      </c>
      <c r="O637" s="48">
        <v>37977</v>
      </c>
      <c r="P637" s="49">
        <v>200770</v>
      </c>
      <c r="Q637" s="49">
        <v>184</v>
      </c>
      <c r="R637" s="50">
        <v>1064</v>
      </c>
      <c r="S637" s="51">
        <v>5671</v>
      </c>
      <c r="T637" s="51">
        <v>4</v>
      </c>
      <c r="U637" s="44">
        <v>5546422</v>
      </c>
      <c r="V637" s="45">
        <v>24141995</v>
      </c>
      <c r="W637" s="45">
        <v>2677350</v>
      </c>
    </row>
    <row r="638" spans="1:23" x14ac:dyDescent="0.2">
      <c r="A638" s="41">
        <v>2010</v>
      </c>
      <c r="B638" s="42">
        <v>4226</v>
      </c>
      <c r="C638" s="43" t="s">
        <v>327</v>
      </c>
      <c r="D638" s="41" t="s">
        <v>112</v>
      </c>
      <c r="E638" s="43" t="s">
        <v>113</v>
      </c>
      <c r="F638" s="41" t="s">
        <v>25</v>
      </c>
      <c r="G638" s="43" t="s">
        <v>42</v>
      </c>
      <c r="H638" s="43" t="s">
        <v>51</v>
      </c>
      <c r="I638" s="44">
        <v>393333</v>
      </c>
      <c r="J638" s="45">
        <v>2837209</v>
      </c>
      <c r="K638" s="45">
        <v>519200</v>
      </c>
      <c r="L638" s="46">
        <v>2094424</v>
      </c>
      <c r="M638" s="47">
        <v>28052828</v>
      </c>
      <c r="N638" s="47">
        <v>110876</v>
      </c>
      <c r="O638" s="48">
        <v>38489</v>
      </c>
      <c r="P638" s="49">
        <v>430460</v>
      </c>
      <c r="Q638" s="49">
        <v>625</v>
      </c>
      <c r="R638" s="50">
        <v>112500</v>
      </c>
      <c r="S638" s="51">
        <v>2611223</v>
      </c>
      <c r="T638" s="51">
        <v>13</v>
      </c>
      <c r="U638" s="44">
        <v>2638746</v>
      </c>
      <c r="V638" s="45">
        <v>33931720</v>
      </c>
      <c r="W638" s="45">
        <v>630714</v>
      </c>
    </row>
    <row r="639" spans="1:23" x14ac:dyDescent="0.2">
      <c r="A639" s="41">
        <v>2010</v>
      </c>
      <c r="B639" s="42">
        <v>4237</v>
      </c>
      <c r="C639" s="43" t="s">
        <v>328</v>
      </c>
      <c r="D639" s="41" t="s">
        <v>23</v>
      </c>
      <c r="E639" s="43" t="s">
        <v>24</v>
      </c>
      <c r="F639" s="41" t="s">
        <v>25</v>
      </c>
      <c r="G639" s="43" t="s">
        <v>175</v>
      </c>
      <c r="H639" s="43" t="s">
        <v>31</v>
      </c>
      <c r="I639" s="44">
        <v>11882</v>
      </c>
      <c r="J639" s="45">
        <v>122483</v>
      </c>
      <c r="K639" s="45">
        <v>7253</v>
      </c>
      <c r="L639" s="46">
        <v>1688</v>
      </c>
      <c r="M639" s="47">
        <v>19214</v>
      </c>
      <c r="N639" s="47">
        <v>510</v>
      </c>
      <c r="O639" s="48">
        <v>4504</v>
      </c>
      <c r="P639" s="49">
        <v>68059</v>
      </c>
      <c r="Q639" s="49">
        <v>69</v>
      </c>
      <c r="R639" s="50" t="s">
        <v>37</v>
      </c>
      <c r="S639" s="51" t="s">
        <v>37</v>
      </c>
      <c r="T639" s="51" t="s">
        <v>37</v>
      </c>
      <c r="U639" s="44">
        <v>18074</v>
      </c>
      <c r="V639" s="45">
        <v>209756</v>
      </c>
      <c r="W639" s="45">
        <v>7832</v>
      </c>
    </row>
    <row r="640" spans="1:23" x14ac:dyDescent="0.2">
      <c r="A640" s="41">
        <v>2010</v>
      </c>
      <c r="B640" s="42">
        <v>4247</v>
      </c>
      <c r="C640" s="43" t="s">
        <v>329</v>
      </c>
      <c r="D640" s="41" t="s">
        <v>23</v>
      </c>
      <c r="E640" s="43" t="s">
        <v>24</v>
      </c>
      <c r="F640" s="41" t="s">
        <v>25</v>
      </c>
      <c r="G640" s="43" t="s">
        <v>35</v>
      </c>
      <c r="H640" s="43" t="s">
        <v>51</v>
      </c>
      <c r="I640" s="44">
        <v>73</v>
      </c>
      <c r="J640" s="45">
        <v>866</v>
      </c>
      <c r="K640" s="45">
        <v>97</v>
      </c>
      <c r="L640" s="46">
        <v>192</v>
      </c>
      <c r="M640" s="47">
        <v>3450</v>
      </c>
      <c r="N640" s="47">
        <v>18</v>
      </c>
      <c r="O640" s="48">
        <v>79573</v>
      </c>
      <c r="P640" s="49">
        <v>1491941</v>
      </c>
      <c r="Q640" s="49">
        <v>1</v>
      </c>
      <c r="R640" s="50" t="s">
        <v>37</v>
      </c>
      <c r="S640" s="51" t="s">
        <v>37</v>
      </c>
      <c r="T640" s="51" t="s">
        <v>37</v>
      </c>
      <c r="U640" s="44">
        <v>79838</v>
      </c>
      <c r="V640" s="45">
        <v>1496257</v>
      </c>
      <c r="W640" s="45">
        <v>116</v>
      </c>
    </row>
    <row r="641" spans="1:23" x14ac:dyDescent="0.2">
      <c r="A641" s="41">
        <v>2010</v>
      </c>
      <c r="B641" s="42">
        <v>4254</v>
      </c>
      <c r="C641" s="43" t="s">
        <v>330</v>
      </c>
      <c r="D641" s="41" t="s">
        <v>23</v>
      </c>
      <c r="E641" s="43" t="s">
        <v>24</v>
      </c>
      <c r="F641" s="41" t="s">
        <v>25</v>
      </c>
      <c r="G641" s="43" t="s">
        <v>82</v>
      </c>
      <c r="H641" s="43" t="s">
        <v>51</v>
      </c>
      <c r="I641" s="44">
        <v>1678879</v>
      </c>
      <c r="J641" s="45">
        <v>12968152</v>
      </c>
      <c r="K641" s="45">
        <v>1569183</v>
      </c>
      <c r="L641" s="46">
        <v>1239814</v>
      </c>
      <c r="M641" s="47">
        <v>11260844</v>
      </c>
      <c r="N641" s="47">
        <v>210750</v>
      </c>
      <c r="O641" s="48">
        <v>744984</v>
      </c>
      <c r="P641" s="49">
        <v>9061124</v>
      </c>
      <c r="Q641" s="49">
        <v>8702</v>
      </c>
      <c r="R641" s="50" t="s">
        <v>37</v>
      </c>
      <c r="S641" s="51" t="s">
        <v>37</v>
      </c>
      <c r="T641" s="51" t="s">
        <v>37</v>
      </c>
      <c r="U641" s="44">
        <v>3663677</v>
      </c>
      <c r="V641" s="45">
        <v>33290120</v>
      </c>
      <c r="W641" s="45">
        <v>1788635</v>
      </c>
    </row>
    <row r="642" spans="1:23" x14ac:dyDescent="0.2">
      <c r="A642" s="41">
        <v>2010</v>
      </c>
      <c r="B642" s="42">
        <v>4254</v>
      </c>
      <c r="C642" s="43" t="s">
        <v>330</v>
      </c>
      <c r="D642" s="41" t="s">
        <v>112</v>
      </c>
      <c r="E642" s="43" t="s">
        <v>113</v>
      </c>
      <c r="F642" s="41" t="s">
        <v>25</v>
      </c>
      <c r="G642" s="43" t="s">
        <v>82</v>
      </c>
      <c r="H642" s="43" t="s">
        <v>51</v>
      </c>
      <c r="I642" s="44" t="s">
        <v>37</v>
      </c>
      <c r="J642" s="45" t="s">
        <v>37</v>
      </c>
      <c r="K642" s="45" t="s">
        <v>37</v>
      </c>
      <c r="L642" s="46">
        <v>20483</v>
      </c>
      <c r="M642" s="47">
        <v>1157515</v>
      </c>
      <c r="N642" s="47">
        <v>944</v>
      </c>
      <c r="O642" s="48">
        <v>34172</v>
      </c>
      <c r="P642" s="49">
        <v>2921039</v>
      </c>
      <c r="Q642" s="49">
        <v>184</v>
      </c>
      <c r="R642" s="50" t="s">
        <v>37</v>
      </c>
      <c r="S642" s="51" t="s">
        <v>37</v>
      </c>
      <c r="T642" s="51" t="s">
        <v>37</v>
      </c>
      <c r="U642" s="44">
        <v>54655</v>
      </c>
      <c r="V642" s="45">
        <v>4078554</v>
      </c>
      <c r="W642" s="45">
        <v>1128</v>
      </c>
    </row>
    <row r="643" spans="1:23" x14ac:dyDescent="0.2">
      <c r="A643" s="41">
        <v>2010</v>
      </c>
      <c r="B643" s="42">
        <v>4262</v>
      </c>
      <c r="C643" s="43" t="s">
        <v>331</v>
      </c>
      <c r="D643" s="41" t="s">
        <v>23</v>
      </c>
      <c r="E643" s="43" t="s">
        <v>24</v>
      </c>
      <c r="F643" s="41" t="s">
        <v>25</v>
      </c>
      <c r="G643" s="43" t="s">
        <v>92</v>
      </c>
      <c r="H643" s="43" t="s">
        <v>31</v>
      </c>
      <c r="I643" s="44">
        <v>20685</v>
      </c>
      <c r="J643" s="45">
        <v>191426</v>
      </c>
      <c r="K643" s="45">
        <v>12864</v>
      </c>
      <c r="L643" s="46">
        <v>18235</v>
      </c>
      <c r="M643" s="47">
        <v>228307</v>
      </c>
      <c r="N643" s="47">
        <v>2270</v>
      </c>
      <c r="O643" s="48" t="s">
        <v>37</v>
      </c>
      <c r="P643" s="49" t="s">
        <v>37</v>
      </c>
      <c r="Q643" s="49" t="s">
        <v>37</v>
      </c>
      <c r="R643" s="50" t="s">
        <v>37</v>
      </c>
      <c r="S643" s="51" t="s">
        <v>37</v>
      </c>
      <c r="T643" s="51" t="s">
        <v>37</v>
      </c>
      <c r="U643" s="44">
        <v>38920</v>
      </c>
      <c r="V643" s="45">
        <v>419733</v>
      </c>
      <c r="W643" s="45">
        <v>15134</v>
      </c>
    </row>
    <row r="644" spans="1:23" x14ac:dyDescent="0.2">
      <c r="A644" s="41">
        <v>2010</v>
      </c>
      <c r="B644" s="42">
        <v>4265</v>
      </c>
      <c r="C644" s="43" t="s">
        <v>332</v>
      </c>
      <c r="D644" s="41" t="s">
        <v>23</v>
      </c>
      <c r="E644" s="43" t="s">
        <v>24</v>
      </c>
      <c r="F644" s="41" t="s">
        <v>25</v>
      </c>
      <c r="G644" s="43" t="s">
        <v>258</v>
      </c>
      <c r="H644" s="43" t="s">
        <v>31</v>
      </c>
      <c r="I644" s="44">
        <v>17188</v>
      </c>
      <c r="J644" s="45">
        <v>143397</v>
      </c>
      <c r="K644" s="45">
        <v>20433</v>
      </c>
      <c r="L644" s="46">
        <v>13815</v>
      </c>
      <c r="M644" s="47">
        <v>142489</v>
      </c>
      <c r="N644" s="47">
        <v>3172</v>
      </c>
      <c r="O644" s="48">
        <v>12243</v>
      </c>
      <c r="P644" s="49">
        <v>180654</v>
      </c>
      <c r="Q644" s="49">
        <v>11</v>
      </c>
      <c r="R644" s="50" t="s">
        <v>37</v>
      </c>
      <c r="S644" s="51" t="s">
        <v>37</v>
      </c>
      <c r="T644" s="51" t="s">
        <v>37</v>
      </c>
      <c r="U644" s="44">
        <v>43246</v>
      </c>
      <c r="V644" s="45">
        <v>466540</v>
      </c>
      <c r="W644" s="45">
        <v>23616</v>
      </c>
    </row>
    <row r="645" spans="1:23" x14ac:dyDescent="0.2">
      <c r="A645" s="41">
        <v>2010</v>
      </c>
      <c r="B645" s="42">
        <v>4280</v>
      </c>
      <c r="C645" s="43" t="s">
        <v>333</v>
      </c>
      <c r="D645" s="41" t="s">
        <v>23</v>
      </c>
      <c r="E645" s="43" t="s">
        <v>24</v>
      </c>
      <c r="F645" s="41" t="s">
        <v>25</v>
      </c>
      <c r="G645" s="43" t="s">
        <v>117</v>
      </c>
      <c r="H645" s="43" t="s">
        <v>27</v>
      </c>
      <c r="I645" s="44">
        <v>23670</v>
      </c>
      <c r="J645" s="45">
        <v>335534</v>
      </c>
      <c r="K645" s="45">
        <v>25237</v>
      </c>
      <c r="L645" s="46">
        <v>15203</v>
      </c>
      <c r="M645" s="47">
        <v>216115</v>
      </c>
      <c r="N645" s="47">
        <v>2831</v>
      </c>
      <c r="O645" s="48">
        <v>21644</v>
      </c>
      <c r="P645" s="49">
        <v>417886</v>
      </c>
      <c r="Q645" s="49">
        <v>117</v>
      </c>
      <c r="R645" s="50" t="s">
        <v>37</v>
      </c>
      <c r="S645" s="51" t="s">
        <v>37</v>
      </c>
      <c r="T645" s="51" t="s">
        <v>37</v>
      </c>
      <c r="U645" s="44">
        <v>60517</v>
      </c>
      <c r="V645" s="45">
        <v>969535</v>
      </c>
      <c r="W645" s="45">
        <v>28185</v>
      </c>
    </row>
    <row r="646" spans="1:23" x14ac:dyDescent="0.2">
      <c r="A646" s="41">
        <v>2010</v>
      </c>
      <c r="B646" s="42">
        <v>4294</v>
      </c>
      <c r="C646" s="43" t="s">
        <v>2107</v>
      </c>
      <c r="D646" s="41" t="s">
        <v>23</v>
      </c>
      <c r="E646" s="43" t="s">
        <v>24</v>
      </c>
      <c r="F646" s="41" t="s">
        <v>25</v>
      </c>
      <c r="G646" s="43" t="s">
        <v>98</v>
      </c>
      <c r="H646" s="43" t="s">
        <v>27</v>
      </c>
      <c r="I646" s="44">
        <v>16757</v>
      </c>
      <c r="J646" s="45">
        <v>184636</v>
      </c>
      <c r="K646" s="45">
        <v>13122</v>
      </c>
      <c r="L646" s="46">
        <v>23982</v>
      </c>
      <c r="M646" s="47">
        <v>258159</v>
      </c>
      <c r="N646" s="47">
        <v>3356</v>
      </c>
      <c r="O646" s="48">
        <v>10308</v>
      </c>
      <c r="P646" s="49">
        <v>136497</v>
      </c>
      <c r="Q646" s="49">
        <v>16</v>
      </c>
      <c r="R646" s="50">
        <v>0</v>
      </c>
      <c r="S646" s="51">
        <v>0</v>
      </c>
      <c r="T646" s="51">
        <v>0</v>
      </c>
      <c r="U646" s="44">
        <v>51047</v>
      </c>
      <c r="V646" s="45">
        <v>579292</v>
      </c>
      <c r="W646" s="45">
        <v>16494</v>
      </c>
    </row>
    <row r="647" spans="1:23" x14ac:dyDescent="0.2">
      <c r="A647" s="41">
        <v>2010</v>
      </c>
      <c r="B647" s="42">
        <v>4295</v>
      </c>
      <c r="C647" s="43" t="s">
        <v>335</v>
      </c>
      <c r="D647" s="41" t="s">
        <v>23</v>
      </c>
      <c r="E647" s="43" t="s">
        <v>24</v>
      </c>
      <c r="F647" s="41" t="s">
        <v>25</v>
      </c>
      <c r="G647" s="43" t="s">
        <v>92</v>
      </c>
      <c r="H647" s="43" t="s">
        <v>31</v>
      </c>
      <c r="I647" s="44">
        <v>11766</v>
      </c>
      <c r="J647" s="45">
        <v>97298</v>
      </c>
      <c r="K647" s="45">
        <v>6053</v>
      </c>
      <c r="L647" s="46">
        <v>13045</v>
      </c>
      <c r="M647" s="47">
        <v>99935</v>
      </c>
      <c r="N647" s="47">
        <v>10164</v>
      </c>
      <c r="O647" s="48">
        <v>1740</v>
      </c>
      <c r="P647" s="49">
        <v>33945</v>
      </c>
      <c r="Q647" s="49">
        <v>2</v>
      </c>
      <c r="R647" s="50" t="s">
        <v>37</v>
      </c>
      <c r="S647" s="51" t="s">
        <v>37</v>
      </c>
      <c r="T647" s="51" t="s">
        <v>37</v>
      </c>
      <c r="U647" s="44">
        <v>26551</v>
      </c>
      <c r="V647" s="45">
        <v>231178</v>
      </c>
      <c r="W647" s="45">
        <v>16219</v>
      </c>
    </row>
    <row r="648" spans="1:23" x14ac:dyDescent="0.2">
      <c r="A648" s="41">
        <v>2010</v>
      </c>
      <c r="B648" s="42">
        <v>4296</v>
      </c>
      <c r="C648" s="43" t="s">
        <v>336</v>
      </c>
      <c r="D648" s="41" t="s">
        <v>23</v>
      </c>
      <c r="E648" s="43" t="s">
        <v>24</v>
      </c>
      <c r="F648" s="41" t="s">
        <v>25</v>
      </c>
      <c r="G648" s="43" t="s">
        <v>78</v>
      </c>
      <c r="H648" s="43" t="s">
        <v>31</v>
      </c>
      <c r="I648" s="44">
        <v>25282</v>
      </c>
      <c r="J648" s="45">
        <v>258938</v>
      </c>
      <c r="K648" s="45">
        <v>16352</v>
      </c>
      <c r="L648" s="46">
        <v>3135</v>
      </c>
      <c r="M648" s="47">
        <v>32550</v>
      </c>
      <c r="N648" s="47">
        <v>1297</v>
      </c>
      <c r="O648" s="48">
        <v>2195</v>
      </c>
      <c r="P648" s="49">
        <v>32480</v>
      </c>
      <c r="Q648" s="49">
        <v>25</v>
      </c>
      <c r="R648" s="50">
        <v>0</v>
      </c>
      <c r="S648" s="51">
        <v>0</v>
      </c>
      <c r="T648" s="51">
        <v>0</v>
      </c>
      <c r="U648" s="44">
        <v>30612</v>
      </c>
      <c r="V648" s="45">
        <v>323968</v>
      </c>
      <c r="W648" s="45">
        <v>17674</v>
      </c>
    </row>
    <row r="649" spans="1:23" x14ac:dyDescent="0.2">
      <c r="A649" s="41">
        <v>2010</v>
      </c>
      <c r="B649" s="42">
        <v>4304</v>
      </c>
      <c r="C649" s="43" t="s">
        <v>2108</v>
      </c>
      <c r="D649" s="41" t="s">
        <v>23</v>
      </c>
      <c r="E649" s="43" t="s">
        <v>24</v>
      </c>
      <c r="F649" s="41" t="s">
        <v>25</v>
      </c>
      <c r="G649" s="43" t="s">
        <v>87</v>
      </c>
      <c r="H649" s="43" t="s">
        <v>27</v>
      </c>
      <c r="I649" s="44">
        <v>163</v>
      </c>
      <c r="J649" s="45">
        <v>1201</v>
      </c>
      <c r="K649" s="45">
        <v>150</v>
      </c>
      <c r="L649" s="46">
        <v>169</v>
      </c>
      <c r="M649" s="47">
        <v>1245</v>
      </c>
      <c r="N649" s="47">
        <v>47</v>
      </c>
      <c r="O649" s="48" t="s">
        <v>37</v>
      </c>
      <c r="P649" s="49" t="s">
        <v>37</v>
      </c>
      <c r="Q649" s="49" t="s">
        <v>37</v>
      </c>
      <c r="R649" s="50" t="s">
        <v>37</v>
      </c>
      <c r="S649" s="51" t="s">
        <v>37</v>
      </c>
      <c r="T649" s="51" t="s">
        <v>37</v>
      </c>
      <c r="U649" s="44">
        <v>332</v>
      </c>
      <c r="V649" s="45">
        <v>2446</v>
      </c>
      <c r="W649" s="45">
        <v>197</v>
      </c>
    </row>
    <row r="650" spans="1:23" x14ac:dyDescent="0.2">
      <c r="A650" s="41">
        <v>2010</v>
      </c>
      <c r="B650" s="42">
        <v>4305</v>
      </c>
      <c r="C650" s="43" t="s">
        <v>2109</v>
      </c>
      <c r="D650" s="41" t="s">
        <v>23</v>
      </c>
      <c r="E650" s="43" t="s">
        <v>24</v>
      </c>
      <c r="F650" s="41" t="s">
        <v>25</v>
      </c>
      <c r="G650" s="43" t="s">
        <v>87</v>
      </c>
      <c r="H650" s="43" t="s">
        <v>27</v>
      </c>
      <c r="I650" s="44">
        <v>645</v>
      </c>
      <c r="J650" s="45">
        <v>7707</v>
      </c>
      <c r="K650" s="45">
        <v>614</v>
      </c>
      <c r="L650" s="46">
        <v>741</v>
      </c>
      <c r="M650" s="47">
        <v>7542</v>
      </c>
      <c r="N650" s="47">
        <v>181</v>
      </c>
      <c r="O650" s="48">
        <v>261</v>
      </c>
      <c r="P650" s="49">
        <v>1623</v>
      </c>
      <c r="Q650" s="49">
        <v>3</v>
      </c>
      <c r="R650" s="50">
        <v>0</v>
      </c>
      <c r="S650" s="51">
        <v>0</v>
      </c>
      <c r="T650" s="51">
        <v>0</v>
      </c>
      <c r="U650" s="44">
        <v>1647</v>
      </c>
      <c r="V650" s="45">
        <v>16872</v>
      </c>
      <c r="W650" s="45">
        <v>798</v>
      </c>
    </row>
    <row r="651" spans="1:23" x14ac:dyDescent="0.2">
      <c r="A651" s="41">
        <v>2010</v>
      </c>
      <c r="B651" s="42">
        <v>4317</v>
      </c>
      <c r="C651" s="43" t="s">
        <v>337</v>
      </c>
      <c r="D651" s="41" t="s">
        <v>23</v>
      </c>
      <c r="E651" s="43" t="s">
        <v>24</v>
      </c>
      <c r="F651" s="41" t="s">
        <v>25</v>
      </c>
      <c r="G651" s="43" t="s">
        <v>168</v>
      </c>
      <c r="H651" s="43" t="s">
        <v>31</v>
      </c>
      <c r="I651" s="44">
        <v>17939.2</v>
      </c>
      <c r="J651" s="45">
        <v>199760</v>
      </c>
      <c r="K651" s="45">
        <v>14947</v>
      </c>
      <c r="L651" s="46">
        <v>7891.9</v>
      </c>
      <c r="M651" s="47">
        <v>95740</v>
      </c>
      <c r="N651" s="47">
        <v>2015</v>
      </c>
      <c r="O651" s="48">
        <v>2898.2</v>
      </c>
      <c r="P651" s="49">
        <v>42069</v>
      </c>
      <c r="Q651" s="49">
        <v>431</v>
      </c>
      <c r="R651" s="50" t="s">
        <v>37</v>
      </c>
      <c r="S651" s="51" t="s">
        <v>37</v>
      </c>
      <c r="T651" s="51" t="s">
        <v>37</v>
      </c>
      <c r="U651" s="44">
        <v>28729.3</v>
      </c>
      <c r="V651" s="45">
        <v>337569</v>
      </c>
      <c r="W651" s="45">
        <v>17393</v>
      </c>
    </row>
    <row r="652" spans="1:23" x14ac:dyDescent="0.2">
      <c r="A652" s="41">
        <v>2010</v>
      </c>
      <c r="B652" s="42">
        <v>4319</v>
      </c>
      <c r="C652" s="43" t="s">
        <v>2110</v>
      </c>
      <c r="D652" s="41" t="s">
        <v>23</v>
      </c>
      <c r="E652" s="43" t="s">
        <v>24</v>
      </c>
      <c r="F652" s="41" t="s">
        <v>25</v>
      </c>
      <c r="G652" s="43" t="s">
        <v>78</v>
      </c>
      <c r="H652" s="43" t="s">
        <v>27</v>
      </c>
      <c r="I652" s="44">
        <v>407</v>
      </c>
      <c r="J652" s="45">
        <v>4520</v>
      </c>
      <c r="K652" s="45">
        <v>361</v>
      </c>
      <c r="L652" s="46">
        <v>85</v>
      </c>
      <c r="M652" s="47">
        <v>989</v>
      </c>
      <c r="N652" s="47">
        <v>52</v>
      </c>
      <c r="O652" s="48" t="s">
        <v>37</v>
      </c>
      <c r="P652" s="49" t="s">
        <v>37</v>
      </c>
      <c r="Q652" s="49" t="s">
        <v>37</v>
      </c>
      <c r="R652" s="50" t="s">
        <v>37</v>
      </c>
      <c r="S652" s="51" t="s">
        <v>37</v>
      </c>
      <c r="T652" s="51" t="s">
        <v>37</v>
      </c>
      <c r="U652" s="44">
        <v>492</v>
      </c>
      <c r="V652" s="45">
        <v>5509</v>
      </c>
      <c r="W652" s="45">
        <v>413</v>
      </c>
    </row>
    <row r="653" spans="1:23" x14ac:dyDescent="0.2">
      <c r="A653" s="41">
        <v>2010</v>
      </c>
      <c r="B653" s="42">
        <v>4327</v>
      </c>
      <c r="C653" s="43" t="s">
        <v>338</v>
      </c>
      <c r="D653" s="41" t="s">
        <v>23</v>
      </c>
      <c r="E653" s="43" t="s">
        <v>24</v>
      </c>
      <c r="F653" s="41" t="s">
        <v>25</v>
      </c>
      <c r="G653" s="43" t="s">
        <v>54</v>
      </c>
      <c r="H653" s="43" t="s">
        <v>31</v>
      </c>
      <c r="I653" s="44">
        <v>30650</v>
      </c>
      <c r="J653" s="45">
        <v>236627</v>
      </c>
      <c r="K653" s="45">
        <v>15473</v>
      </c>
      <c r="L653" s="46">
        <v>2935</v>
      </c>
      <c r="M653" s="47">
        <v>22058</v>
      </c>
      <c r="N653" s="47">
        <v>1074</v>
      </c>
      <c r="O653" s="48">
        <v>5666</v>
      </c>
      <c r="P653" s="49">
        <v>46632</v>
      </c>
      <c r="Q653" s="49">
        <v>84</v>
      </c>
      <c r="R653" s="50" t="s">
        <v>37</v>
      </c>
      <c r="S653" s="51" t="s">
        <v>37</v>
      </c>
      <c r="T653" s="51" t="s">
        <v>37</v>
      </c>
      <c r="U653" s="44">
        <v>39251</v>
      </c>
      <c r="V653" s="45">
        <v>305317</v>
      </c>
      <c r="W653" s="45">
        <v>16631</v>
      </c>
    </row>
    <row r="654" spans="1:23" x14ac:dyDescent="0.2">
      <c r="A654" s="41">
        <v>2010</v>
      </c>
      <c r="B654" s="42">
        <v>4329</v>
      </c>
      <c r="C654" s="43" t="s">
        <v>2111</v>
      </c>
      <c r="D654" s="41" t="s">
        <v>23</v>
      </c>
      <c r="E654" s="43" t="s">
        <v>24</v>
      </c>
      <c r="F654" s="41" t="s">
        <v>25</v>
      </c>
      <c r="G654" s="43" t="s">
        <v>60</v>
      </c>
      <c r="H654" s="43" t="s">
        <v>31</v>
      </c>
      <c r="I654" s="44">
        <v>4480</v>
      </c>
      <c r="J654" s="45">
        <v>17793</v>
      </c>
      <c r="K654" s="45">
        <v>2971</v>
      </c>
      <c r="L654" s="46">
        <v>12573.7</v>
      </c>
      <c r="M654" s="47">
        <v>58457</v>
      </c>
      <c r="N654" s="47">
        <v>782</v>
      </c>
      <c r="O654" s="48" t="s">
        <v>37</v>
      </c>
      <c r="P654" s="49" t="s">
        <v>37</v>
      </c>
      <c r="Q654" s="49" t="s">
        <v>37</v>
      </c>
      <c r="R654" s="50" t="s">
        <v>37</v>
      </c>
      <c r="S654" s="51" t="s">
        <v>37</v>
      </c>
      <c r="T654" s="51" t="s">
        <v>37</v>
      </c>
      <c r="U654" s="44">
        <v>17053.7</v>
      </c>
      <c r="V654" s="45">
        <v>76250</v>
      </c>
      <c r="W654" s="45">
        <v>3753</v>
      </c>
    </row>
    <row r="655" spans="1:23" x14ac:dyDescent="0.2">
      <c r="A655" s="41">
        <v>2010</v>
      </c>
      <c r="B655" s="42">
        <v>4341</v>
      </c>
      <c r="C655" s="43" t="s">
        <v>2112</v>
      </c>
      <c r="D655" s="41" t="s">
        <v>23</v>
      </c>
      <c r="E655" s="43" t="s">
        <v>24</v>
      </c>
      <c r="F655" s="41" t="s">
        <v>25</v>
      </c>
      <c r="G655" s="43" t="s">
        <v>104</v>
      </c>
      <c r="H655" s="43" t="s">
        <v>27</v>
      </c>
      <c r="I655" s="44">
        <v>3892</v>
      </c>
      <c r="J655" s="45">
        <v>45230</v>
      </c>
      <c r="K655" s="45">
        <v>3327</v>
      </c>
      <c r="L655" s="46">
        <v>1257</v>
      </c>
      <c r="M655" s="47">
        <v>14098</v>
      </c>
      <c r="N655" s="47">
        <v>637</v>
      </c>
      <c r="O655" s="48">
        <v>883</v>
      </c>
      <c r="P655" s="49">
        <v>19827</v>
      </c>
      <c r="Q655" s="49">
        <v>52</v>
      </c>
      <c r="R655" s="50" t="s">
        <v>37</v>
      </c>
      <c r="S655" s="51" t="s">
        <v>37</v>
      </c>
      <c r="T655" s="51" t="s">
        <v>37</v>
      </c>
      <c r="U655" s="44">
        <v>6032</v>
      </c>
      <c r="V655" s="45">
        <v>79155</v>
      </c>
      <c r="W655" s="45">
        <v>4016</v>
      </c>
    </row>
    <row r="656" spans="1:23" x14ac:dyDescent="0.2">
      <c r="A656" s="41">
        <v>2010</v>
      </c>
      <c r="B656" s="42">
        <v>4344</v>
      </c>
      <c r="C656" s="43" t="s">
        <v>2113</v>
      </c>
      <c r="D656" s="41" t="s">
        <v>23</v>
      </c>
      <c r="E656" s="43" t="s">
        <v>24</v>
      </c>
      <c r="F656" s="41" t="s">
        <v>25</v>
      </c>
      <c r="G656" s="43" t="s">
        <v>78</v>
      </c>
      <c r="H656" s="43" t="s">
        <v>27</v>
      </c>
      <c r="I656" s="44">
        <v>1200</v>
      </c>
      <c r="J656" s="45">
        <v>14800</v>
      </c>
      <c r="K656" s="45">
        <v>1327</v>
      </c>
      <c r="L656" s="46">
        <v>554</v>
      </c>
      <c r="M656" s="47">
        <v>10109</v>
      </c>
      <c r="N656" s="47">
        <v>266</v>
      </c>
      <c r="O656" s="48" t="s">
        <v>37</v>
      </c>
      <c r="P656" s="49" t="s">
        <v>37</v>
      </c>
      <c r="Q656" s="49" t="s">
        <v>37</v>
      </c>
      <c r="R656" s="50" t="s">
        <v>37</v>
      </c>
      <c r="S656" s="51" t="s">
        <v>37</v>
      </c>
      <c r="T656" s="51" t="s">
        <v>37</v>
      </c>
      <c r="U656" s="44">
        <v>1754</v>
      </c>
      <c r="V656" s="45">
        <v>24909</v>
      </c>
      <c r="W656" s="45">
        <v>1593</v>
      </c>
    </row>
    <row r="657" spans="1:23" x14ac:dyDescent="0.2">
      <c r="A657" s="41">
        <v>2010</v>
      </c>
      <c r="B657" s="42">
        <v>4346</v>
      </c>
      <c r="C657" s="43" t="s">
        <v>2114</v>
      </c>
      <c r="D657" s="41" t="s">
        <v>23</v>
      </c>
      <c r="E657" s="43" t="s">
        <v>24</v>
      </c>
      <c r="F657" s="41" t="s">
        <v>25</v>
      </c>
      <c r="G657" s="43" t="s">
        <v>46</v>
      </c>
      <c r="H657" s="43" t="s">
        <v>31</v>
      </c>
      <c r="I657" s="44">
        <v>5594</v>
      </c>
      <c r="J657" s="45">
        <v>52024</v>
      </c>
      <c r="K657" s="45">
        <v>5350</v>
      </c>
      <c r="L657" s="46">
        <v>2003</v>
      </c>
      <c r="M657" s="47">
        <v>18702</v>
      </c>
      <c r="N657" s="47">
        <v>534</v>
      </c>
      <c r="O657" s="48">
        <v>1238</v>
      </c>
      <c r="P657" s="49">
        <v>16592</v>
      </c>
      <c r="Q657" s="49">
        <v>1</v>
      </c>
      <c r="R657" s="50" t="s">
        <v>37</v>
      </c>
      <c r="S657" s="51" t="s">
        <v>37</v>
      </c>
      <c r="T657" s="51" t="s">
        <v>37</v>
      </c>
      <c r="U657" s="44">
        <v>8835</v>
      </c>
      <c r="V657" s="45">
        <v>87318</v>
      </c>
      <c r="W657" s="45">
        <v>5885</v>
      </c>
    </row>
    <row r="658" spans="1:23" x14ac:dyDescent="0.2">
      <c r="A658" s="41">
        <v>2010</v>
      </c>
      <c r="B658" s="42">
        <v>4356</v>
      </c>
      <c r="C658" s="43" t="s">
        <v>339</v>
      </c>
      <c r="D658" s="41" t="s">
        <v>23</v>
      </c>
      <c r="E658" s="43" t="s">
        <v>24</v>
      </c>
      <c r="F658" s="41" t="s">
        <v>25</v>
      </c>
      <c r="G658" s="43" t="s">
        <v>192</v>
      </c>
      <c r="H658" s="43" t="s">
        <v>16</v>
      </c>
      <c r="I658" s="44" t="s">
        <v>37</v>
      </c>
      <c r="J658" s="45" t="s">
        <v>37</v>
      </c>
      <c r="K658" s="45" t="s">
        <v>37</v>
      </c>
      <c r="L658" s="46">
        <v>42955</v>
      </c>
      <c r="M658" s="47">
        <v>715928</v>
      </c>
      <c r="N658" s="47">
        <v>2</v>
      </c>
      <c r="O658" s="48">
        <v>19126</v>
      </c>
      <c r="P658" s="49">
        <v>677725</v>
      </c>
      <c r="Q658" s="49">
        <v>5</v>
      </c>
      <c r="R658" s="50" t="s">
        <v>37</v>
      </c>
      <c r="S658" s="51" t="s">
        <v>37</v>
      </c>
      <c r="T658" s="51" t="s">
        <v>37</v>
      </c>
      <c r="U658" s="44">
        <v>62081</v>
      </c>
      <c r="V658" s="45">
        <v>1393653</v>
      </c>
      <c r="W658" s="45">
        <v>7</v>
      </c>
    </row>
    <row r="659" spans="1:23" x14ac:dyDescent="0.2">
      <c r="A659" s="41">
        <v>2010</v>
      </c>
      <c r="B659" s="42">
        <v>4356</v>
      </c>
      <c r="C659" s="43" t="s">
        <v>339</v>
      </c>
      <c r="D659" s="41" t="s">
        <v>39</v>
      </c>
      <c r="E659" s="43" t="s">
        <v>40</v>
      </c>
      <c r="F659" s="41" t="s">
        <v>25</v>
      </c>
      <c r="G659" s="43" t="s">
        <v>192</v>
      </c>
      <c r="H659" s="43" t="s">
        <v>16</v>
      </c>
      <c r="I659" s="44" t="s">
        <v>37</v>
      </c>
      <c r="J659" s="45" t="s">
        <v>37</v>
      </c>
      <c r="K659" s="45" t="s">
        <v>37</v>
      </c>
      <c r="L659" s="46">
        <v>18096</v>
      </c>
      <c r="M659" s="47">
        <v>275885</v>
      </c>
      <c r="N659" s="47">
        <v>3</v>
      </c>
      <c r="O659" s="48" t="s">
        <v>37</v>
      </c>
      <c r="P659" s="49" t="s">
        <v>37</v>
      </c>
      <c r="Q659" s="49" t="s">
        <v>37</v>
      </c>
      <c r="R659" s="50" t="s">
        <v>37</v>
      </c>
      <c r="S659" s="51" t="s">
        <v>37</v>
      </c>
      <c r="T659" s="51" t="s">
        <v>37</v>
      </c>
      <c r="U659" s="44">
        <v>18096</v>
      </c>
      <c r="V659" s="45">
        <v>275885</v>
      </c>
      <c r="W659" s="45">
        <v>3</v>
      </c>
    </row>
    <row r="660" spans="1:23" x14ac:dyDescent="0.2">
      <c r="A660" s="41">
        <v>2010</v>
      </c>
      <c r="B660" s="42">
        <v>4362</v>
      </c>
      <c r="C660" s="43" t="s">
        <v>341</v>
      </c>
      <c r="D660" s="41" t="s">
        <v>23</v>
      </c>
      <c r="E660" s="43" t="s">
        <v>24</v>
      </c>
      <c r="F660" s="41" t="s">
        <v>25</v>
      </c>
      <c r="G660" s="43" t="s">
        <v>124</v>
      </c>
      <c r="H660" s="43" t="s">
        <v>31</v>
      </c>
      <c r="I660" s="44">
        <v>49743</v>
      </c>
      <c r="J660" s="45">
        <v>392455</v>
      </c>
      <c r="K660" s="45">
        <v>31775</v>
      </c>
      <c r="L660" s="46">
        <v>19368</v>
      </c>
      <c r="M660" s="47">
        <v>173424</v>
      </c>
      <c r="N660" s="47">
        <v>1971</v>
      </c>
      <c r="O660" s="48">
        <v>4226</v>
      </c>
      <c r="P660" s="49">
        <v>68914</v>
      </c>
      <c r="Q660" s="49">
        <v>2</v>
      </c>
      <c r="R660" s="50" t="s">
        <v>37</v>
      </c>
      <c r="S660" s="51" t="s">
        <v>37</v>
      </c>
      <c r="T660" s="51" t="s">
        <v>37</v>
      </c>
      <c r="U660" s="44">
        <v>73337</v>
      </c>
      <c r="V660" s="45">
        <v>634793</v>
      </c>
      <c r="W660" s="45">
        <v>33748</v>
      </c>
    </row>
    <row r="661" spans="1:23" x14ac:dyDescent="0.2">
      <c r="A661" s="41">
        <v>2010</v>
      </c>
      <c r="B661" s="42">
        <v>4365</v>
      </c>
      <c r="C661" s="43" t="s">
        <v>2115</v>
      </c>
      <c r="D661" s="41" t="s">
        <v>23</v>
      </c>
      <c r="E661" s="43" t="s">
        <v>24</v>
      </c>
      <c r="F661" s="41" t="s">
        <v>25</v>
      </c>
      <c r="G661" s="43" t="s">
        <v>67</v>
      </c>
      <c r="H661" s="43" t="s">
        <v>27</v>
      </c>
      <c r="I661" s="44">
        <v>2466.6</v>
      </c>
      <c r="J661" s="45">
        <v>26902</v>
      </c>
      <c r="K661" s="45">
        <v>2267</v>
      </c>
      <c r="L661" s="46">
        <v>1655.7</v>
      </c>
      <c r="M661" s="47">
        <v>18303</v>
      </c>
      <c r="N661" s="47">
        <v>439</v>
      </c>
      <c r="O661" s="48">
        <v>278</v>
      </c>
      <c r="P661" s="49">
        <v>4986</v>
      </c>
      <c r="Q661" s="49">
        <v>1</v>
      </c>
      <c r="R661" s="50">
        <v>0</v>
      </c>
      <c r="S661" s="51">
        <v>0</v>
      </c>
      <c r="T661" s="51">
        <v>0</v>
      </c>
      <c r="U661" s="44">
        <v>4400.3</v>
      </c>
      <c r="V661" s="45">
        <v>50191</v>
      </c>
      <c r="W661" s="45">
        <v>2707</v>
      </c>
    </row>
    <row r="662" spans="1:23" x14ac:dyDescent="0.2">
      <c r="A662" s="41">
        <v>2010</v>
      </c>
      <c r="B662" s="42">
        <v>4369</v>
      </c>
      <c r="C662" s="43" t="s">
        <v>2116</v>
      </c>
      <c r="D662" s="41" t="s">
        <v>23</v>
      </c>
      <c r="E662" s="43" t="s">
        <v>24</v>
      </c>
      <c r="F662" s="41" t="s">
        <v>25</v>
      </c>
      <c r="G662" s="43" t="s">
        <v>35</v>
      </c>
      <c r="H662" s="43" t="s">
        <v>27</v>
      </c>
      <c r="I662" s="44">
        <v>563</v>
      </c>
      <c r="J662" s="45">
        <v>6598</v>
      </c>
      <c r="K662" s="45">
        <v>721</v>
      </c>
      <c r="L662" s="46">
        <v>265</v>
      </c>
      <c r="M662" s="47">
        <v>2861</v>
      </c>
      <c r="N662" s="47">
        <v>143</v>
      </c>
      <c r="O662" s="48">
        <v>240</v>
      </c>
      <c r="P662" s="49">
        <v>3231</v>
      </c>
      <c r="Q662" s="49">
        <v>10</v>
      </c>
      <c r="R662" s="50" t="s">
        <v>37</v>
      </c>
      <c r="S662" s="51" t="s">
        <v>37</v>
      </c>
      <c r="T662" s="51" t="s">
        <v>37</v>
      </c>
      <c r="U662" s="44">
        <v>1068</v>
      </c>
      <c r="V662" s="45">
        <v>12690</v>
      </c>
      <c r="W662" s="45">
        <v>874</v>
      </c>
    </row>
    <row r="663" spans="1:23" x14ac:dyDescent="0.2">
      <c r="A663" s="41">
        <v>2010</v>
      </c>
      <c r="B663" s="42">
        <v>4373</v>
      </c>
      <c r="C663" s="43" t="s">
        <v>342</v>
      </c>
      <c r="D663" s="41" t="s">
        <v>23</v>
      </c>
      <c r="E663" s="43" t="s">
        <v>24</v>
      </c>
      <c r="F663" s="41" t="s">
        <v>25</v>
      </c>
      <c r="G663" s="43" t="s">
        <v>241</v>
      </c>
      <c r="H663" s="43" t="s">
        <v>153</v>
      </c>
      <c r="I663" s="44">
        <v>11848</v>
      </c>
      <c r="J663" s="45">
        <v>131677</v>
      </c>
      <c r="K663" s="45">
        <v>6818</v>
      </c>
      <c r="L663" s="46">
        <v>5097</v>
      </c>
      <c r="M663" s="47">
        <v>73676</v>
      </c>
      <c r="N663" s="47">
        <v>420</v>
      </c>
      <c r="O663" s="48">
        <v>10544</v>
      </c>
      <c r="P663" s="49">
        <v>152115</v>
      </c>
      <c r="Q663" s="49">
        <v>2153</v>
      </c>
      <c r="R663" s="50" t="s">
        <v>37</v>
      </c>
      <c r="S663" s="51" t="s">
        <v>37</v>
      </c>
      <c r="T663" s="51" t="s">
        <v>37</v>
      </c>
      <c r="U663" s="44">
        <v>27489</v>
      </c>
      <c r="V663" s="45">
        <v>357468</v>
      </c>
      <c r="W663" s="45">
        <v>9391</v>
      </c>
    </row>
    <row r="664" spans="1:23" x14ac:dyDescent="0.2">
      <c r="A664" s="41">
        <v>2010</v>
      </c>
      <c r="B664" s="42">
        <v>4375</v>
      </c>
      <c r="C664" s="43" t="s">
        <v>2117</v>
      </c>
      <c r="D664" s="41" t="s">
        <v>23</v>
      </c>
      <c r="E664" s="43" t="s">
        <v>24</v>
      </c>
      <c r="F664" s="41" t="s">
        <v>25</v>
      </c>
      <c r="G664" s="43" t="s">
        <v>87</v>
      </c>
      <c r="H664" s="43" t="s">
        <v>27</v>
      </c>
      <c r="I664" s="44">
        <v>845</v>
      </c>
      <c r="J664" s="45">
        <v>8647</v>
      </c>
      <c r="K664" s="45">
        <v>802</v>
      </c>
      <c r="L664" s="46">
        <v>1155</v>
      </c>
      <c r="M664" s="47">
        <v>11853</v>
      </c>
      <c r="N664" s="47">
        <v>310</v>
      </c>
      <c r="O664" s="48" t="s">
        <v>37</v>
      </c>
      <c r="P664" s="49" t="s">
        <v>37</v>
      </c>
      <c r="Q664" s="49" t="s">
        <v>37</v>
      </c>
      <c r="R664" s="50" t="s">
        <v>37</v>
      </c>
      <c r="S664" s="51" t="s">
        <v>37</v>
      </c>
      <c r="T664" s="51" t="s">
        <v>37</v>
      </c>
      <c r="U664" s="44">
        <v>2000</v>
      </c>
      <c r="V664" s="45">
        <v>20500</v>
      </c>
      <c r="W664" s="45">
        <v>1112</v>
      </c>
    </row>
    <row r="665" spans="1:23" x14ac:dyDescent="0.2">
      <c r="A665" s="41">
        <v>2010</v>
      </c>
      <c r="B665" s="42">
        <v>4383</v>
      </c>
      <c r="C665" s="43" t="s">
        <v>2118</v>
      </c>
      <c r="D665" s="41" t="s">
        <v>23</v>
      </c>
      <c r="E665" s="43" t="s">
        <v>24</v>
      </c>
      <c r="F665" s="41" t="s">
        <v>25</v>
      </c>
      <c r="G665" s="43" t="s">
        <v>92</v>
      </c>
      <c r="H665" s="43" t="s">
        <v>1749</v>
      </c>
      <c r="I665" s="44" t="s">
        <v>37</v>
      </c>
      <c r="J665" s="45" t="s">
        <v>37</v>
      </c>
      <c r="K665" s="45" t="s">
        <v>37</v>
      </c>
      <c r="L665" s="46" t="s">
        <v>37</v>
      </c>
      <c r="M665" s="47" t="s">
        <v>37</v>
      </c>
      <c r="N665" s="47" t="s">
        <v>37</v>
      </c>
      <c r="O665" s="48">
        <v>19665</v>
      </c>
      <c r="P665" s="49">
        <v>472014</v>
      </c>
      <c r="Q665" s="49">
        <v>1</v>
      </c>
      <c r="R665" s="50" t="s">
        <v>37</v>
      </c>
      <c r="S665" s="51" t="s">
        <v>37</v>
      </c>
      <c r="T665" s="51" t="s">
        <v>37</v>
      </c>
      <c r="U665" s="44">
        <v>19665</v>
      </c>
      <c r="V665" s="45">
        <v>472014</v>
      </c>
      <c r="W665" s="45">
        <v>1</v>
      </c>
    </row>
    <row r="666" spans="1:23" x14ac:dyDescent="0.2">
      <c r="A666" s="41">
        <v>2010</v>
      </c>
      <c r="B666" s="42">
        <v>4390</v>
      </c>
      <c r="C666" s="43" t="s">
        <v>2119</v>
      </c>
      <c r="D666" s="41" t="s">
        <v>23</v>
      </c>
      <c r="E666" s="43" t="s">
        <v>24</v>
      </c>
      <c r="F666" s="41" t="s">
        <v>25</v>
      </c>
      <c r="G666" s="43" t="s">
        <v>57</v>
      </c>
      <c r="H666" s="43" t="s">
        <v>27</v>
      </c>
      <c r="I666" s="44">
        <v>442.7</v>
      </c>
      <c r="J666" s="45">
        <v>2783</v>
      </c>
      <c r="K666" s="45">
        <v>413</v>
      </c>
      <c r="L666" s="46">
        <v>6198.8</v>
      </c>
      <c r="M666" s="47">
        <v>44434</v>
      </c>
      <c r="N666" s="47">
        <v>347</v>
      </c>
      <c r="O666" s="48">
        <v>3239.3</v>
      </c>
      <c r="P666" s="49">
        <v>27779</v>
      </c>
      <c r="Q666" s="49">
        <v>8</v>
      </c>
      <c r="R666" s="50">
        <v>0</v>
      </c>
      <c r="S666" s="51">
        <v>0</v>
      </c>
      <c r="T666" s="51">
        <v>0</v>
      </c>
      <c r="U666" s="44">
        <v>9880.7999999999993</v>
      </c>
      <c r="V666" s="45">
        <v>74996</v>
      </c>
      <c r="W666" s="45">
        <v>768</v>
      </c>
    </row>
    <row r="667" spans="1:23" x14ac:dyDescent="0.2">
      <c r="A667" s="41">
        <v>2010</v>
      </c>
      <c r="B667" s="42">
        <v>4390</v>
      </c>
      <c r="C667" s="43" t="s">
        <v>2119</v>
      </c>
      <c r="D667" s="41" t="s">
        <v>39</v>
      </c>
      <c r="E667" s="43" t="s">
        <v>40</v>
      </c>
      <c r="F667" s="41" t="s">
        <v>25</v>
      </c>
      <c r="G667" s="43" t="s">
        <v>57</v>
      </c>
      <c r="H667" s="43" t="s">
        <v>27</v>
      </c>
      <c r="I667" s="44">
        <v>0</v>
      </c>
      <c r="J667" s="45">
        <v>0</v>
      </c>
      <c r="K667" s="45">
        <v>0</v>
      </c>
      <c r="L667" s="46">
        <v>2514.3000000000002</v>
      </c>
      <c r="M667" s="47">
        <v>29673</v>
      </c>
      <c r="N667" s="47">
        <v>826</v>
      </c>
      <c r="O667" s="48">
        <v>4017.9</v>
      </c>
      <c r="P667" s="49">
        <v>44895</v>
      </c>
      <c r="Q667" s="49">
        <v>8</v>
      </c>
      <c r="R667" s="50">
        <v>0</v>
      </c>
      <c r="S667" s="51">
        <v>0</v>
      </c>
      <c r="T667" s="51">
        <v>0</v>
      </c>
      <c r="U667" s="44">
        <v>6532.2</v>
      </c>
      <c r="V667" s="45">
        <v>74568</v>
      </c>
      <c r="W667" s="45">
        <v>834</v>
      </c>
    </row>
    <row r="668" spans="1:23" x14ac:dyDescent="0.2">
      <c r="A668" s="41">
        <v>2010</v>
      </c>
      <c r="B668" s="42">
        <v>4401</v>
      </c>
      <c r="C668" s="43" t="s">
        <v>344</v>
      </c>
      <c r="D668" s="41" t="s">
        <v>23</v>
      </c>
      <c r="E668" s="43" t="s">
        <v>24</v>
      </c>
      <c r="F668" s="41" t="s">
        <v>25</v>
      </c>
      <c r="G668" s="43" t="s">
        <v>78</v>
      </c>
      <c r="H668" s="43" t="s">
        <v>31</v>
      </c>
      <c r="I668" s="44">
        <v>28355</v>
      </c>
      <c r="J668" s="45">
        <v>285736</v>
      </c>
      <c r="K668" s="45">
        <v>17591</v>
      </c>
      <c r="L668" s="46">
        <v>12893</v>
      </c>
      <c r="M668" s="47">
        <v>144945</v>
      </c>
      <c r="N668" s="47">
        <v>3959</v>
      </c>
      <c r="O668" s="48">
        <v>13766</v>
      </c>
      <c r="P668" s="49">
        <v>258152</v>
      </c>
      <c r="Q668" s="49">
        <v>13</v>
      </c>
      <c r="R668" s="50" t="s">
        <v>37</v>
      </c>
      <c r="S668" s="51" t="s">
        <v>37</v>
      </c>
      <c r="T668" s="51" t="s">
        <v>37</v>
      </c>
      <c r="U668" s="44">
        <v>55014</v>
      </c>
      <c r="V668" s="45">
        <v>688833</v>
      </c>
      <c r="W668" s="45">
        <v>21563</v>
      </c>
    </row>
    <row r="669" spans="1:23" x14ac:dyDescent="0.2">
      <c r="A669" s="41">
        <v>2010</v>
      </c>
      <c r="B669" s="42">
        <v>4410</v>
      </c>
      <c r="C669" s="43" t="s">
        <v>2120</v>
      </c>
      <c r="D669" s="41" t="s">
        <v>39</v>
      </c>
      <c r="E669" s="43" t="s">
        <v>40</v>
      </c>
      <c r="F669" s="41" t="s">
        <v>25</v>
      </c>
      <c r="G669" s="43" t="s">
        <v>57</v>
      </c>
      <c r="H669" s="43" t="s">
        <v>41</v>
      </c>
      <c r="I669" s="44">
        <v>0</v>
      </c>
      <c r="J669" s="45">
        <v>0</v>
      </c>
      <c r="K669" s="45">
        <v>0</v>
      </c>
      <c r="L669" s="46">
        <v>25154</v>
      </c>
      <c r="M669" s="47">
        <v>477224</v>
      </c>
      <c r="N669" s="47">
        <v>27</v>
      </c>
      <c r="O669" s="48">
        <v>110200</v>
      </c>
      <c r="P669" s="49">
        <v>1810811</v>
      </c>
      <c r="Q669" s="49">
        <v>18</v>
      </c>
      <c r="R669" s="50">
        <v>0</v>
      </c>
      <c r="S669" s="51">
        <v>0</v>
      </c>
      <c r="T669" s="51">
        <v>0</v>
      </c>
      <c r="U669" s="44">
        <v>135354</v>
      </c>
      <c r="V669" s="45">
        <v>2288035</v>
      </c>
      <c r="W669" s="45">
        <v>45</v>
      </c>
    </row>
    <row r="670" spans="1:23" x14ac:dyDescent="0.2">
      <c r="A670" s="41">
        <v>2010</v>
      </c>
      <c r="B670" s="42">
        <v>4410</v>
      </c>
      <c r="C670" s="43" t="s">
        <v>2120</v>
      </c>
      <c r="D670" s="41" t="s">
        <v>39</v>
      </c>
      <c r="E670" s="43" t="s">
        <v>40</v>
      </c>
      <c r="F670" s="41" t="s">
        <v>25</v>
      </c>
      <c r="G670" s="43" t="s">
        <v>192</v>
      </c>
      <c r="H670" s="43" t="s">
        <v>41</v>
      </c>
      <c r="I670" s="44">
        <v>0</v>
      </c>
      <c r="J670" s="45">
        <v>0</v>
      </c>
      <c r="K670" s="45">
        <v>0</v>
      </c>
      <c r="L670" s="46">
        <v>0</v>
      </c>
      <c r="M670" s="47">
        <v>0</v>
      </c>
      <c r="N670" s="47">
        <v>0</v>
      </c>
      <c r="O670" s="48">
        <v>49867</v>
      </c>
      <c r="P670" s="49">
        <v>998022</v>
      </c>
      <c r="Q670" s="49">
        <v>1</v>
      </c>
      <c r="R670" s="50">
        <v>0</v>
      </c>
      <c r="S670" s="51">
        <v>0</v>
      </c>
      <c r="T670" s="51">
        <v>0</v>
      </c>
      <c r="U670" s="44">
        <v>49867</v>
      </c>
      <c r="V670" s="45">
        <v>998022</v>
      </c>
      <c r="W670" s="45">
        <v>1</v>
      </c>
    </row>
    <row r="671" spans="1:23" x14ac:dyDescent="0.2">
      <c r="A671" s="41">
        <v>2010</v>
      </c>
      <c r="B671" s="42">
        <v>4410</v>
      </c>
      <c r="C671" s="43" t="s">
        <v>2120</v>
      </c>
      <c r="D671" s="41" t="s">
        <v>39</v>
      </c>
      <c r="E671" s="43" t="s">
        <v>40</v>
      </c>
      <c r="F671" s="41" t="s">
        <v>25</v>
      </c>
      <c r="G671" s="43" t="s">
        <v>89</v>
      </c>
      <c r="H671" s="43" t="s">
        <v>41</v>
      </c>
      <c r="I671" s="44">
        <v>0</v>
      </c>
      <c r="J671" s="45">
        <v>0</v>
      </c>
      <c r="K671" s="45">
        <v>0</v>
      </c>
      <c r="L671" s="46">
        <v>0</v>
      </c>
      <c r="M671" s="47">
        <v>0</v>
      </c>
      <c r="N671" s="47">
        <v>0</v>
      </c>
      <c r="O671" s="48">
        <v>11606</v>
      </c>
      <c r="P671" s="49">
        <v>335927</v>
      </c>
      <c r="Q671" s="49">
        <v>2</v>
      </c>
      <c r="R671" s="50">
        <v>0</v>
      </c>
      <c r="S671" s="51">
        <v>0</v>
      </c>
      <c r="T671" s="51">
        <v>0</v>
      </c>
      <c r="U671" s="44">
        <v>11606</v>
      </c>
      <c r="V671" s="45">
        <v>335927</v>
      </c>
      <c r="W671" s="45">
        <v>2</v>
      </c>
    </row>
    <row r="672" spans="1:23" x14ac:dyDescent="0.2">
      <c r="A672" s="41">
        <v>2010</v>
      </c>
      <c r="B672" s="42">
        <v>4410</v>
      </c>
      <c r="C672" s="43" t="s">
        <v>2120</v>
      </c>
      <c r="D672" s="41" t="s">
        <v>91</v>
      </c>
      <c r="E672" s="43" t="s">
        <v>24</v>
      </c>
      <c r="F672" s="41" t="s">
        <v>25</v>
      </c>
      <c r="G672" s="43" t="s">
        <v>92</v>
      </c>
      <c r="H672" s="43" t="s">
        <v>41</v>
      </c>
      <c r="I672" s="44">
        <v>0</v>
      </c>
      <c r="J672" s="45">
        <v>0</v>
      </c>
      <c r="K672" s="45">
        <v>0</v>
      </c>
      <c r="L672" s="46">
        <v>12566</v>
      </c>
      <c r="M672" s="47">
        <v>151396</v>
      </c>
      <c r="N672" s="47">
        <v>1</v>
      </c>
      <c r="O672" s="48">
        <v>1988</v>
      </c>
      <c r="P672" s="49">
        <v>47635</v>
      </c>
      <c r="Q672" s="49">
        <v>1</v>
      </c>
      <c r="R672" s="50">
        <v>0</v>
      </c>
      <c r="S672" s="51">
        <v>0</v>
      </c>
      <c r="T672" s="51">
        <v>0</v>
      </c>
      <c r="U672" s="44">
        <v>14554</v>
      </c>
      <c r="V672" s="45">
        <v>199031</v>
      </c>
      <c r="W672" s="45">
        <v>2</v>
      </c>
    </row>
    <row r="673" spans="1:23" x14ac:dyDescent="0.2">
      <c r="A673" s="41">
        <v>2010</v>
      </c>
      <c r="B673" s="42">
        <v>4414</v>
      </c>
      <c r="C673" s="43" t="s">
        <v>2121</v>
      </c>
      <c r="D673" s="41" t="s">
        <v>23</v>
      </c>
      <c r="E673" s="43" t="s">
        <v>24</v>
      </c>
      <c r="F673" s="41" t="s">
        <v>25</v>
      </c>
      <c r="G673" s="43" t="s">
        <v>89</v>
      </c>
      <c r="H673" s="43" t="s">
        <v>27</v>
      </c>
      <c r="I673" s="44">
        <v>526</v>
      </c>
      <c r="J673" s="45">
        <v>9249</v>
      </c>
      <c r="K673" s="45">
        <v>518</v>
      </c>
      <c r="L673" s="46">
        <v>412</v>
      </c>
      <c r="M673" s="47">
        <v>7241</v>
      </c>
      <c r="N673" s="47">
        <v>80</v>
      </c>
      <c r="O673" s="48" t="s">
        <v>37</v>
      </c>
      <c r="P673" s="49" t="s">
        <v>37</v>
      </c>
      <c r="Q673" s="49" t="s">
        <v>37</v>
      </c>
      <c r="R673" s="50" t="s">
        <v>37</v>
      </c>
      <c r="S673" s="51" t="s">
        <v>37</v>
      </c>
      <c r="T673" s="51" t="s">
        <v>37</v>
      </c>
      <c r="U673" s="44">
        <v>938</v>
      </c>
      <c r="V673" s="45">
        <v>16490</v>
      </c>
      <c r="W673" s="45">
        <v>598</v>
      </c>
    </row>
    <row r="674" spans="1:23" x14ac:dyDescent="0.2">
      <c r="A674" s="41">
        <v>2010</v>
      </c>
      <c r="B674" s="42">
        <v>4429</v>
      </c>
      <c r="C674" s="43" t="s">
        <v>2122</v>
      </c>
      <c r="D674" s="41" t="s">
        <v>23</v>
      </c>
      <c r="E674" s="43" t="s">
        <v>24</v>
      </c>
      <c r="F674" s="41" t="s">
        <v>25</v>
      </c>
      <c r="G674" s="43" t="s">
        <v>72</v>
      </c>
      <c r="H674" s="43" t="s">
        <v>27</v>
      </c>
      <c r="I674" s="44">
        <v>1435</v>
      </c>
      <c r="J674" s="45">
        <v>16072</v>
      </c>
      <c r="K674" s="45">
        <v>1411</v>
      </c>
      <c r="L674" s="46">
        <v>346</v>
      </c>
      <c r="M674" s="47">
        <v>3964</v>
      </c>
      <c r="N674" s="47">
        <v>158</v>
      </c>
      <c r="O674" s="48">
        <v>588</v>
      </c>
      <c r="P674" s="49">
        <v>6882</v>
      </c>
      <c r="Q674" s="49">
        <v>22</v>
      </c>
      <c r="R674" s="50" t="s">
        <v>37</v>
      </c>
      <c r="S674" s="51" t="s">
        <v>37</v>
      </c>
      <c r="T674" s="51" t="s">
        <v>37</v>
      </c>
      <c r="U674" s="44">
        <v>2369</v>
      </c>
      <c r="V674" s="45">
        <v>26918</v>
      </c>
      <c r="W674" s="45">
        <v>1591</v>
      </c>
    </row>
    <row r="675" spans="1:23" x14ac:dyDescent="0.2">
      <c r="A675" s="41">
        <v>2010</v>
      </c>
      <c r="B675" s="42">
        <v>4430</v>
      </c>
      <c r="C675" s="43" t="s">
        <v>347</v>
      </c>
      <c r="D675" s="41" t="s">
        <v>23</v>
      </c>
      <c r="E675" s="43" t="s">
        <v>24</v>
      </c>
      <c r="F675" s="41" t="s">
        <v>25</v>
      </c>
      <c r="G675" s="43" t="s">
        <v>54</v>
      </c>
      <c r="H675" s="43" t="s">
        <v>31</v>
      </c>
      <c r="I675" s="44">
        <v>41539</v>
      </c>
      <c r="J675" s="45">
        <v>310183</v>
      </c>
      <c r="K675" s="45">
        <v>20841</v>
      </c>
      <c r="L675" s="46">
        <v>8703</v>
      </c>
      <c r="M675" s="47">
        <v>73778</v>
      </c>
      <c r="N675" s="47">
        <v>1630</v>
      </c>
      <c r="O675" s="48">
        <v>1510</v>
      </c>
      <c r="P675" s="49">
        <v>17165</v>
      </c>
      <c r="Q675" s="49">
        <v>5</v>
      </c>
      <c r="R675" s="50" t="s">
        <v>37</v>
      </c>
      <c r="S675" s="51" t="s">
        <v>37</v>
      </c>
      <c r="T675" s="51" t="s">
        <v>37</v>
      </c>
      <c r="U675" s="44">
        <v>51752</v>
      </c>
      <c r="V675" s="45">
        <v>401126</v>
      </c>
      <c r="W675" s="45">
        <v>22476</v>
      </c>
    </row>
    <row r="676" spans="1:23" x14ac:dyDescent="0.2">
      <c r="A676" s="41">
        <v>2010</v>
      </c>
      <c r="B676" s="42">
        <v>4432</v>
      </c>
      <c r="C676" s="43" t="s">
        <v>348</v>
      </c>
      <c r="D676" s="41" t="s">
        <v>23</v>
      </c>
      <c r="E676" s="43" t="s">
        <v>24</v>
      </c>
      <c r="F676" s="41" t="s">
        <v>25</v>
      </c>
      <c r="G676" s="43" t="s">
        <v>65</v>
      </c>
      <c r="H676" s="43" t="s">
        <v>31</v>
      </c>
      <c r="I676" s="44">
        <v>115729.4</v>
      </c>
      <c r="J676" s="45">
        <v>1137267</v>
      </c>
      <c r="K676" s="45">
        <v>67735</v>
      </c>
      <c r="L676" s="46">
        <v>29792.9</v>
      </c>
      <c r="M676" s="47">
        <v>279428</v>
      </c>
      <c r="N676" s="47">
        <v>6320</v>
      </c>
      <c r="O676" s="48">
        <v>8543.2000000000007</v>
      </c>
      <c r="P676" s="49">
        <v>159377</v>
      </c>
      <c r="Q676" s="49">
        <v>52</v>
      </c>
      <c r="R676" s="50" t="s">
        <v>37</v>
      </c>
      <c r="S676" s="51" t="s">
        <v>37</v>
      </c>
      <c r="T676" s="51" t="s">
        <v>37</v>
      </c>
      <c r="U676" s="44">
        <v>154065.5</v>
      </c>
      <c r="V676" s="45">
        <v>1576072</v>
      </c>
      <c r="W676" s="45">
        <v>74107</v>
      </c>
    </row>
    <row r="677" spans="1:23" x14ac:dyDescent="0.2">
      <c r="A677" s="41">
        <v>2010</v>
      </c>
      <c r="B677" s="42">
        <v>4433</v>
      </c>
      <c r="C677" s="43" t="s">
        <v>2122</v>
      </c>
      <c r="D677" s="41" t="s">
        <v>23</v>
      </c>
      <c r="E677" s="43" t="s">
        <v>24</v>
      </c>
      <c r="F677" s="41" t="s">
        <v>25</v>
      </c>
      <c r="G677" s="43" t="s">
        <v>65</v>
      </c>
      <c r="H677" s="43" t="s">
        <v>27</v>
      </c>
      <c r="I677" s="44">
        <v>14231</v>
      </c>
      <c r="J677" s="45">
        <v>142709</v>
      </c>
      <c r="K677" s="45">
        <v>9297</v>
      </c>
      <c r="L677" s="46">
        <v>13499</v>
      </c>
      <c r="M677" s="47">
        <v>126896</v>
      </c>
      <c r="N677" s="47">
        <v>1808</v>
      </c>
      <c r="O677" s="48">
        <v>9428</v>
      </c>
      <c r="P677" s="49">
        <v>152306</v>
      </c>
      <c r="Q677" s="49">
        <v>14</v>
      </c>
      <c r="R677" s="50" t="s">
        <v>37</v>
      </c>
      <c r="S677" s="51" t="s">
        <v>37</v>
      </c>
      <c r="T677" s="51" t="s">
        <v>37</v>
      </c>
      <c r="U677" s="44">
        <v>37158</v>
      </c>
      <c r="V677" s="45">
        <v>421911</v>
      </c>
      <c r="W677" s="45">
        <v>11119</v>
      </c>
    </row>
    <row r="678" spans="1:23" x14ac:dyDescent="0.2">
      <c r="A678" s="41">
        <v>2010</v>
      </c>
      <c r="B678" s="42">
        <v>4437</v>
      </c>
      <c r="C678" s="43" t="s">
        <v>2123</v>
      </c>
      <c r="D678" s="41" t="s">
        <v>23</v>
      </c>
      <c r="E678" s="43" t="s">
        <v>24</v>
      </c>
      <c r="F678" s="41" t="s">
        <v>25</v>
      </c>
      <c r="G678" s="43" t="s">
        <v>98</v>
      </c>
      <c r="H678" s="43" t="s">
        <v>27</v>
      </c>
      <c r="I678" s="44">
        <v>4829</v>
      </c>
      <c r="J678" s="45">
        <v>55468</v>
      </c>
      <c r="K678" s="45">
        <v>3720</v>
      </c>
      <c r="L678" s="46">
        <v>6747</v>
      </c>
      <c r="M678" s="47">
        <v>72439</v>
      </c>
      <c r="N678" s="47">
        <v>994</v>
      </c>
      <c r="O678" s="48">
        <v>6257</v>
      </c>
      <c r="P678" s="49">
        <v>75071</v>
      </c>
      <c r="Q678" s="49">
        <v>12</v>
      </c>
      <c r="R678" s="50">
        <v>0</v>
      </c>
      <c r="S678" s="51">
        <v>0</v>
      </c>
      <c r="T678" s="51">
        <v>0</v>
      </c>
      <c r="U678" s="44">
        <v>17833</v>
      </c>
      <c r="V678" s="45">
        <v>202978</v>
      </c>
      <c r="W678" s="45">
        <v>4726</v>
      </c>
    </row>
    <row r="679" spans="1:23" x14ac:dyDescent="0.2">
      <c r="A679" s="41">
        <v>2010</v>
      </c>
      <c r="B679" s="42">
        <v>4442</v>
      </c>
      <c r="C679" s="43" t="s">
        <v>351</v>
      </c>
      <c r="D679" s="41" t="s">
        <v>23</v>
      </c>
      <c r="E679" s="43" t="s">
        <v>24</v>
      </c>
      <c r="F679" s="41" t="s">
        <v>25</v>
      </c>
      <c r="G679" s="43" t="s">
        <v>89</v>
      </c>
      <c r="H679" s="43" t="s">
        <v>153</v>
      </c>
      <c r="I679" s="44">
        <v>41975</v>
      </c>
      <c r="J679" s="45">
        <v>743566</v>
      </c>
      <c r="K679" s="45">
        <v>43027</v>
      </c>
      <c r="L679" s="46">
        <v>24986</v>
      </c>
      <c r="M679" s="47">
        <v>375473</v>
      </c>
      <c r="N679" s="47">
        <v>5110</v>
      </c>
      <c r="O679" s="48">
        <v>139243</v>
      </c>
      <c r="P679" s="49">
        <v>3567022</v>
      </c>
      <c r="Q679" s="49">
        <v>129</v>
      </c>
      <c r="R679" s="50" t="s">
        <v>37</v>
      </c>
      <c r="S679" s="51" t="s">
        <v>37</v>
      </c>
      <c r="T679" s="51" t="s">
        <v>37</v>
      </c>
      <c r="U679" s="44">
        <v>206204</v>
      </c>
      <c r="V679" s="45">
        <v>4686061</v>
      </c>
      <c r="W679" s="45">
        <v>48266</v>
      </c>
    </row>
    <row r="680" spans="1:23" x14ac:dyDescent="0.2">
      <c r="A680" s="41">
        <v>2010</v>
      </c>
      <c r="B680" s="42">
        <v>4459</v>
      </c>
      <c r="C680" s="43" t="s">
        <v>2124</v>
      </c>
      <c r="D680" s="41" t="s">
        <v>23</v>
      </c>
      <c r="E680" s="43" t="s">
        <v>24</v>
      </c>
      <c r="F680" s="41" t="s">
        <v>25</v>
      </c>
      <c r="G680" s="43" t="s">
        <v>241</v>
      </c>
      <c r="H680" s="43" t="s">
        <v>27</v>
      </c>
      <c r="I680" s="44">
        <v>1839</v>
      </c>
      <c r="J680" s="45">
        <v>22731</v>
      </c>
      <c r="K680" s="45">
        <v>1718</v>
      </c>
      <c r="L680" s="46">
        <v>1765</v>
      </c>
      <c r="M680" s="47">
        <v>23892</v>
      </c>
      <c r="N680" s="47">
        <v>315</v>
      </c>
      <c r="O680" s="48">
        <v>1462</v>
      </c>
      <c r="P680" s="49">
        <v>25890</v>
      </c>
      <c r="Q680" s="49">
        <v>2</v>
      </c>
      <c r="R680" s="50" t="s">
        <v>37</v>
      </c>
      <c r="S680" s="51" t="s">
        <v>37</v>
      </c>
      <c r="T680" s="51" t="s">
        <v>37</v>
      </c>
      <c r="U680" s="44">
        <v>5066</v>
      </c>
      <c r="V680" s="45">
        <v>72513</v>
      </c>
      <c r="W680" s="45">
        <v>2035</v>
      </c>
    </row>
    <row r="681" spans="1:23" x14ac:dyDescent="0.2">
      <c r="A681" s="41">
        <v>2010</v>
      </c>
      <c r="B681" s="42">
        <v>4471</v>
      </c>
      <c r="C681" s="43" t="s">
        <v>2125</v>
      </c>
      <c r="D681" s="41" t="s">
        <v>23</v>
      </c>
      <c r="E681" s="43" t="s">
        <v>24</v>
      </c>
      <c r="F681" s="41" t="s">
        <v>25</v>
      </c>
      <c r="G681" s="43" t="s">
        <v>33</v>
      </c>
      <c r="H681" s="43" t="s">
        <v>31</v>
      </c>
      <c r="I681" s="44">
        <v>9604.6</v>
      </c>
      <c r="J681" s="45">
        <v>73045</v>
      </c>
      <c r="K681" s="45">
        <v>5894</v>
      </c>
      <c r="L681" s="46">
        <v>1552.8</v>
      </c>
      <c r="M681" s="47">
        <v>11900</v>
      </c>
      <c r="N681" s="47">
        <v>645</v>
      </c>
      <c r="O681" s="48" t="s">
        <v>37</v>
      </c>
      <c r="P681" s="49" t="s">
        <v>37</v>
      </c>
      <c r="Q681" s="49" t="s">
        <v>37</v>
      </c>
      <c r="R681" s="50" t="s">
        <v>37</v>
      </c>
      <c r="S681" s="51" t="s">
        <v>37</v>
      </c>
      <c r="T681" s="51" t="s">
        <v>37</v>
      </c>
      <c r="U681" s="44">
        <v>11157.4</v>
      </c>
      <c r="V681" s="45">
        <v>84945</v>
      </c>
      <c r="W681" s="45">
        <v>6539</v>
      </c>
    </row>
    <row r="682" spans="1:23" x14ac:dyDescent="0.2">
      <c r="A682" s="41">
        <v>2010</v>
      </c>
      <c r="B682" s="42">
        <v>4471</v>
      </c>
      <c r="C682" s="43" t="s">
        <v>2125</v>
      </c>
      <c r="D682" s="41" t="s">
        <v>23</v>
      </c>
      <c r="E682" s="43" t="s">
        <v>24</v>
      </c>
      <c r="F682" s="41" t="s">
        <v>25</v>
      </c>
      <c r="G682" s="43" t="s">
        <v>111</v>
      </c>
      <c r="H682" s="43" t="s">
        <v>31</v>
      </c>
      <c r="I682" s="44">
        <v>373.2</v>
      </c>
      <c r="J682" s="45">
        <v>2651</v>
      </c>
      <c r="K682" s="45">
        <v>455</v>
      </c>
      <c r="L682" s="46">
        <v>50.7</v>
      </c>
      <c r="M682" s="47">
        <v>361</v>
      </c>
      <c r="N682" s="47">
        <v>47</v>
      </c>
      <c r="O682" s="48" t="s">
        <v>37</v>
      </c>
      <c r="P682" s="49" t="s">
        <v>37</v>
      </c>
      <c r="Q682" s="49" t="s">
        <v>37</v>
      </c>
      <c r="R682" s="50" t="s">
        <v>37</v>
      </c>
      <c r="S682" s="51" t="s">
        <v>37</v>
      </c>
      <c r="T682" s="51" t="s">
        <v>37</v>
      </c>
      <c r="U682" s="44">
        <v>423.9</v>
      </c>
      <c r="V682" s="45">
        <v>3012</v>
      </c>
      <c r="W682" s="45">
        <v>502</v>
      </c>
    </row>
    <row r="683" spans="1:23" x14ac:dyDescent="0.2">
      <c r="A683" s="41">
        <v>2010</v>
      </c>
      <c r="B683" s="42">
        <v>4483</v>
      </c>
      <c r="C683" s="43" t="s">
        <v>2126</v>
      </c>
      <c r="D683" s="41" t="s">
        <v>23</v>
      </c>
      <c r="E683" s="43" t="s">
        <v>24</v>
      </c>
      <c r="F683" s="41" t="s">
        <v>25</v>
      </c>
      <c r="G683" s="43" t="s">
        <v>175</v>
      </c>
      <c r="H683" s="43" t="s">
        <v>27</v>
      </c>
      <c r="I683" s="44">
        <v>606</v>
      </c>
      <c r="J683" s="45">
        <v>7041</v>
      </c>
      <c r="K683" s="45">
        <v>585</v>
      </c>
      <c r="L683" s="46">
        <v>466</v>
      </c>
      <c r="M683" s="47">
        <v>5166</v>
      </c>
      <c r="N683" s="47">
        <v>143</v>
      </c>
      <c r="O683" s="48" t="s">
        <v>37</v>
      </c>
      <c r="P683" s="49" t="s">
        <v>37</v>
      </c>
      <c r="Q683" s="49" t="s">
        <v>37</v>
      </c>
      <c r="R683" s="50" t="s">
        <v>37</v>
      </c>
      <c r="S683" s="51" t="s">
        <v>37</v>
      </c>
      <c r="T683" s="51" t="s">
        <v>37</v>
      </c>
      <c r="U683" s="44">
        <v>1072</v>
      </c>
      <c r="V683" s="45">
        <v>12207</v>
      </c>
      <c r="W683" s="45">
        <v>728</v>
      </c>
    </row>
    <row r="684" spans="1:23" x14ac:dyDescent="0.2">
      <c r="A684" s="41">
        <v>2010</v>
      </c>
      <c r="B684" s="42">
        <v>4486</v>
      </c>
      <c r="C684" s="43" t="s">
        <v>2127</v>
      </c>
      <c r="D684" s="41" t="s">
        <v>23</v>
      </c>
      <c r="E684" s="43" t="s">
        <v>24</v>
      </c>
      <c r="F684" s="41" t="s">
        <v>25</v>
      </c>
      <c r="G684" s="43" t="s">
        <v>72</v>
      </c>
      <c r="H684" s="43" t="s">
        <v>27</v>
      </c>
      <c r="I684" s="44">
        <v>91</v>
      </c>
      <c r="J684" s="45">
        <v>1061</v>
      </c>
      <c r="K684" s="45">
        <v>96</v>
      </c>
      <c r="L684" s="46">
        <v>15</v>
      </c>
      <c r="M684" s="47">
        <v>149</v>
      </c>
      <c r="N684" s="47">
        <v>5</v>
      </c>
      <c r="O684" s="48" t="s">
        <v>37</v>
      </c>
      <c r="P684" s="49" t="s">
        <v>37</v>
      </c>
      <c r="Q684" s="49" t="s">
        <v>37</v>
      </c>
      <c r="R684" s="50" t="s">
        <v>37</v>
      </c>
      <c r="S684" s="51" t="s">
        <v>37</v>
      </c>
      <c r="T684" s="51" t="s">
        <v>37</v>
      </c>
      <c r="U684" s="44">
        <v>106</v>
      </c>
      <c r="V684" s="45">
        <v>1210</v>
      </c>
      <c r="W684" s="45">
        <v>101</v>
      </c>
    </row>
    <row r="685" spans="1:23" x14ac:dyDescent="0.2">
      <c r="A685" s="41">
        <v>2010</v>
      </c>
      <c r="B685" s="42">
        <v>4508</v>
      </c>
      <c r="C685" s="43" t="s">
        <v>352</v>
      </c>
      <c r="D685" s="41" t="s">
        <v>23</v>
      </c>
      <c r="E685" s="43" t="s">
        <v>24</v>
      </c>
      <c r="F685" s="41" t="s">
        <v>25</v>
      </c>
      <c r="G685" s="43" t="s">
        <v>72</v>
      </c>
      <c r="H685" s="43" t="s">
        <v>27</v>
      </c>
      <c r="I685" s="44">
        <v>7530</v>
      </c>
      <c r="J685" s="45">
        <v>87802</v>
      </c>
      <c r="K685" s="45">
        <v>8252</v>
      </c>
      <c r="L685" s="46">
        <v>4614</v>
      </c>
      <c r="M685" s="47">
        <v>55419</v>
      </c>
      <c r="N685" s="47">
        <v>1590</v>
      </c>
      <c r="O685" s="48">
        <v>16694</v>
      </c>
      <c r="P685" s="49">
        <v>253963</v>
      </c>
      <c r="Q685" s="49">
        <v>82</v>
      </c>
      <c r="R685" s="50" t="s">
        <v>37</v>
      </c>
      <c r="S685" s="51" t="s">
        <v>37</v>
      </c>
      <c r="T685" s="51" t="s">
        <v>37</v>
      </c>
      <c r="U685" s="44">
        <v>28838</v>
      </c>
      <c r="V685" s="45">
        <v>397184</v>
      </c>
      <c r="W685" s="45">
        <v>9924</v>
      </c>
    </row>
    <row r="686" spans="1:23" x14ac:dyDescent="0.2">
      <c r="A686" s="41">
        <v>2010</v>
      </c>
      <c r="B686" s="42">
        <v>4509</v>
      </c>
      <c r="C686" s="43" t="s">
        <v>353</v>
      </c>
      <c r="D686" s="41" t="s">
        <v>23</v>
      </c>
      <c r="E686" s="43" t="s">
        <v>24</v>
      </c>
      <c r="F686" s="41" t="s">
        <v>25</v>
      </c>
      <c r="G686" s="43" t="s">
        <v>117</v>
      </c>
      <c r="H686" s="43" t="s">
        <v>31</v>
      </c>
      <c r="I686" s="44">
        <v>34682</v>
      </c>
      <c r="J686" s="45">
        <v>377978</v>
      </c>
      <c r="K686" s="45">
        <v>22134</v>
      </c>
      <c r="L686" s="46">
        <v>9700</v>
      </c>
      <c r="M686" s="47">
        <v>102395</v>
      </c>
      <c r="N686" s="47">
        <v>5074</v>
      </c>
      <c r="O686" s="48">
        <v>3730</v>
      </c>
      <c r="P686" s="49">
        <v>38573</v>
      </c>
      <c r="Q686" s="49">
        <v>964</v>
      </c>
      <c r="R686" s="50" t="s">
        <v>37</v>
      </c>
      <c r="S686" s="51" t="s">
        <v>37</v>
      </c>
      <c r="T686" s="51" t="s">
        <v>37</v>
      </c>
      <c r="U686" s="44">
        <v>48112</v>
      </c>
      <c r="V686" s="45">
        <v>518946</v>
      </c>
      <c r="W686" s="45">
        <v>28172</v>
      </c>
    </row>
    <row r="687" spans="1:23" x14ac:dyDescent="0.2">
      <c r="A687" s="41">
        <v>2010</v>
      </c>
      <c r="B687" s="42">
        <v>4524</v>
      </c>
      <c r="C687" s="43" t="s">
        <v>354</v>
      </c>
      <c r="D687" s="41" t="s">
        <v>23</v>
      </c>
      <c r="E687" s="43" t="s">
        <v>24</v>
      </c>
      <c r="F687" s="41" t="s">
        <v>25</v>
      </c>
      <c r="G687" s="43" t="s">
        <v>175</v>
      </c>
      <c r="H687" s="43" t="s">
        <v>31</v>
      </c>
      <c r="I687" s="44">
        <v>25628.799999999999</v>
      </c>
      <c r="J687" s="45">
        <v>270148</v>
      </c>
      <c r="K687" s="45">
        <v>18012</v>
      </c>
      <c r="L687" s="46">
        <v>2869.8</v>
      </c>
      <c r="M687" s="47">
        <v>34089</v>
      </c>
      <c r="N687" s="47">
        <v>1207</v>
      </c>
      <c r="O687" s="48">
        <v>307.10000000000002</v>
      </c>
      <c r="P687" s="49">
        <v>4896</v>
      </c>
      <c r="Q687" s="49">
        <v>3</v>
      </c>
      <c r="R687" s="50" t="s">
        <v>37</v>
      </c>
      <c r="S687" s="51" t="s">
        <v>37</v>
      </c>
      <c r="T687" s="51" t="s">
        <v>37</v>
      </c>
      <c r="U687" s="44">
        <v>28805.7</v>
      </c>
      <c r="V687" s="45">
        <v>309133</v>
      </c>
      <c r="W687" s="45">
        <v>19222</v>
      </c>
    </row>
    <row r="688" spans="1:23" x14ac:dyDescent="0.2">
      <c r="A688" s="41">
        <v>2010</v>
      </c>
      <c r="B688" s="42">
        <v>4527</v>
      </c>
      <c r="C688" s="43" t="s">
        <v>2128</v>
      </c>
      <c r="D688" s="41" t="s">
        <v>23</v>
      </c>
      <c r="E688" s="43" t="s">
        <v>24</v>
      </c>
      <c r="F688" s="41" t="s">
        <v>25</v>
      </c>
      <c r="G688" s="43" t="s">
        <v>241</v>
      </c>
      <c r="H688" s="43" t="s">
        <v>27</v>
      </c>
      <c r="I688" s="44">
        <v>1874</v>
      </c>
      <c r="J688" s="45">
        <v>27977</v>
      </c>
      <c r="K688" s="45">
        <v>2435</v>
      </c>
      <c r="L688" s="46">
        <v>1852</v>
      </c>
      <c r="M688" s="47">
        <v>26947</v>
      </c>
      <c r="N688" s="47">
        <v>663</v>
      </c>
      <c r="O688" s="48">
        <v>3466</v>
      </c>
      <c r="P688" s="49">
        <v>69524</v>
      </c>
      <c r="Q688" s="49">
        <v>3</v>
      </c>
      <c r="R688" s="50" t="s">
        <v>37</v>
      </c>
      <c r="S688" s="51" t="s">
        <v>37</v>
      </c>
      <c r="T688" s="51" t="s">
        <v>37</v>
      </c>
      <c r="U688" s="44">
        <v>7192</v>
      </c>
      <c r="V688" s="45">
        <v>124448</v>
      </c>
      <c r="W688" s="45">
        <v>3101</v>
      </c>
    </row>
    <row r="689" spans="1:23" x14ac:dyDescent="0.2">
      <c r="A689" s="41">
        <v>2010</v>
      </c>
      <c r="B689" s="42">
        <v>4538</v>
      </c>
      <c r="C689" s="43" t="s">
        <v>355</v>
      </c>
      <c r="D689" s="41" t="s">
        <v>23</v>
      </c>
      <c r="E689" s="43" t="s">
        <v>24</v>
      </c>
      <c r="F689" s="41" t="s">
        <v>25</v>
      </c>
      <c r="G689" s="43" t="s">
        <v>65</v>
      </c>
      <c r="H689" s="43" t="s">
        <v>153</v>
      </c>
      <c r="I689" s="44">
        <v>15152.4</v>
      </c>
      <c r="J689" s="45">
        <v>170920</v>
      </c>
      <c r="K689" s="45">
        <v>9338</v>
      </c>
      <c r="L689" s="46">
        <v>12143.7</v>
      </c>
      <c r="M689" s="47">
        <v>124277</v>
      </c>
      <c r="N689" s="47">
        <v>2583</v>
      </c>
      <c r="O689" s="48">
        <v>8796.9</v>
      </c>
      <c r="P689" s="49">
        <v>130155</v>
      </c>
      <c r="Q689" s="49">
        <v>40</v>
      </c>
      <c r="R689" s="50" t="s">
        <v>37</v>
      </c>
      <c r="S689" s="51" t="s">
        <v>37</v>
      </c>
      <c r="T689" s="51" t="s">
        <v>37</v>
      </c>
      <c r="U689" s="44">
        <v>36093</v>
      </c>
      <c r="V689" s="45">
        <v>425352</v>
      </c>
      <c r="W689" s="45">
        <v>11961</v>
      </c>
    </row>
    <row r="690" spans="1:23" x14ac:dyDescent="0.2">
      <c r="A690" s="41">
        <v>2010</v>
      </c>
      <c r="B690" s="42">
        <v>4562</v>
      </c>
      <c r="C690" s="43" t="s">
        <v>2129</v>
      </c>
      <c r="D690" s="41" t="s">
        <v>23</v>
      </c>
      <c r="E690" s="43" t="s">
        <v>24</v>
      </c>
      <c r="F690" s="41" t="s">
        <v>25</v>
      </c>
      <c r="G690" s="43" t="s">
        <v>82</v>
      </c>
      <c r="H690" s="43" t="s">
        <v>27</v>
      </c>
      <c r="I690" s="44">
        <v>653</v>
      </c>
      <c r="J690" s="45">
        <v>7513</v>
      </c>
      <c r="K690" s="45">
        <v>1117</v>
      </c>
      <c r="L690" s="46">
        <v>870</v>
      </c>
      <c r="M690" s="47">
        <v>9021</v>
      </c>
      <c r="N690" s="47">
        <v>179</v>
      </c>
      <c r="O690" s="48">
        <v>1388</v>
      </c>
      <c r="P690" s="49">
        <v>18861</v>
      </c>
      <c r="Q690" s="49">
        <v>10</v>
      </c>
      <c r="R690" s="50">
        <v>0</v>
      </c>
      <c r="S690" s="51">
        <v>0</v>
      </c>
      <c r="T690" s="51">
        <v>0</v>
      </c>
      <c r="U690" s="44">
        <v>2911</v>
      </c>
      <c r="V690" s="45">
        <v>35395</v>
      </c>
      <c r="W690" s="45">
        <v>1306</v>
      </c>
    </row>
    <row r="691" spans="1:23" ht="29" x14ac:dyDescent="0.2">
      <c r="A691" s="41">
        <v>2010</v>
      </c>
      <c r="B691" s="42">
        <v>4577</v>
      </c>
      <c r="C691" s="43" t="s">
        <v>356</v>
      </c>
      <c r="D691" s="41" t="s">
        <v>23</v>
      </c>
      <c r="E691" s="43" t="s">
        <v>24</v>
      </c>
      <c r="F691" s="41" t="s">
        <v>25</v>
      </c>
      <c r="G691" s="43" t="s">
        <v>46</v>
      </c>
      <c r="H691" s="43" t="s">
        <v>31</v>
      </c>
      <c r="I691" s="44">
        <v>40768.5</v>
      </c>
      <c r="J691" s="45">
        <v>400594</v>
      </c>
      <c r="K691" s="45">
        <v>39492</v>
      </c>
      <c r="L691" s="46">
        <v>13401.8</v>
      </c>
      <c r="M691" s="47">
        <v>138005</v>
      </c>
      <c r="N691" s="47">
        <v>2192</v>
      </c>
      <c r="O691" s="48">
        <v>430.3</v>
      </c>
      <c r="P691" s="49">
        <v>2856</v>
      </c>
      <c r="Q691" s="49">
        <v>146</v>
      </c>
      <c r="R691" s="50" t="s">
        <v>37</v>
      </c>
      <c r="S691" s="51" t="s">
        <v>37</v>
      </c>
      <c r="T691" s="51" t="s">
        <v>37</v>
      </c>
      <c r="U691" s="44">
        <v>54600.6</v>
      </c>
      <c r="V691" s="45">
        <v>541455</v>
      </c>
      <c r="W691" s="45">
        <v>41830</v>
      </c>
    </row>
    <row r="692" spans="1:23" x14ac:dyDescent="0.2">
      <c r="A692" s="41">
        <v>2010</v>
      </c>
      <c r="B692" s="42">
        <v>4604</v>
      </c>
      <c r="C692" s="43" t="s">
        <v>357</v>
      </c>
      <c r="D692" s="41" t="s">
        <v>23</v>
      </c>
      <c r="E692" s="43" t="s">
        <v>24</v>
      </c>
      <c r="F692" s="41" t="s">
        <v>25</v>
      </c>
      <c r="G692" s="43" t="s">
        <v>82</v>
      </c>
      <c r="H692" s="43" t="s">
        <v>27</v>
      </c>
      <c r="I692" s="44">
        <v>1146</v>
      </c>
      <c r="J692" s="45">
        <v>7679</v>
      </c>
      <c r="K692" s="45">
        <v>1371</v>
      </c>
      <c r="L692" s="46">
        <v>1026</v>
      </c>
      <c r="M692" s="47">
        <v>8408</v>
      </c>
      <c r="N692" s="47">
        <v>247</v>
      </c>
      <c r="O692" s="48">
        <v>0</v>
      </c>
      <c r="P692" s="49">
        <v>0</v>
      </c>
      <c r="Q692" s="49">
        <v>0</v>
      </c>
      <c r="R692" s="50">
        <v>0</v>
      </c>
      <c r="S692" s="51">
        <v>0</v>
      </c>
      <c r="T692" s="51">
        <v>0</v>
      </c>
      <c r="U692" s="44">
        <v>2172</v>
      </c>
      <c r="V692" s="45">
        <v>16087</v>
      </c>
      <c r="W692" s="45">
        <v>1618</v>
      </c>
    </row>
    <row r="693" spans="1:23" x14ac:dyDescent="0.2">
      <c r="A693" s="41">
        <v>2010</v>
      </c>
      <c r="B693" s="42">
        <v>4607</v>
      </c>
      <c r="C693" s="43" t="s">
        <v>358</v>
      </c>
      <c r="D693" s="41" t="s">
        <v>23</v>
      </c>
      <c r="E693" s="43" t="s">
        <v>24</v>
      </c>
      <c r="F693" s="41" t="s">
        <v>25</v>
      </c>
      <c r="G693" s="43" t="s">
        <v>35</v>
      </c>
      <c r="H693" s="43" t="s">
        <v>27</v>
      </c>
      <c r="I693" s="44">
        <v>874</v>
      </c>
      <c r="J693" s="45">
        <v>7571</v>
      </c>
      <c r="K693" s="45">
        <v>936</v>
      </c>
      <c r="L693" s="46">
        <v>955.7</v>
      </c>
      <c r="M693" s="47">
        <v>9054</v>
      </c>
      <c r="N693" s="47">
        <v>145</v>
      </c>
      <c r="O693" s="48">
        <v>0</v>
      </c>
      <c r="P693" s="49">
        <v>0</v>
      </c>
      <c r="Q693" s="49">
        <v>0</v>
      </c>
      <c r="R693" s="50">
        <v>0</v>
      </c>
      <c r="S693" s="51">
        <v>0</v>
      </c>
      <c r="T693" s="51">
        <v>0</v>
      </c>
      <c r="U693" s="44">
        <v>1829.7</v>
      </c>
      <c r="V693" s="45">
        <v>16625</v>
      </c>
      <c r="W693" s="45">
        <v>1081</v>
      </c>
    </row>
    <row r="694" spans="1:23" x14ac:dyDescent="0.2">
      <c r="A694" s="41">
        <v>2010</v>
      </c>
      <c r="B694" s="42">
        <v>4608</v>
      </c>
      <c r="C694" s="43" t="s">
        <v>2130</v>
      </c>
      <c r="D694" s="41" t="s">
        <v>23</v>
      </c>
      <c r="E694" s="43" t="s">
        <v>24</v>
      </c>
      <c r="F694" s="41" t="s">
        <v>25</v>
      </c>
      <c r="G694" s="43" t="s">
        <v>175</v>
      </c>
      <c r="H694" s="43" t="s">
        <v>27</v>
      </c>
      <c r="I694" s="44">
        <v>1775</v>
      </c>
      <c r="J694" s="45">
        <v>19659</v>
      </c>
      <c r="K694" s="45">
        <v>1578</v>
      </c>
      <c r="L694" s="46">
        <v>1558</v>
      </c>
      <c r="M694" s="47">
        <v>17177</v>
      </c>
      <c r="N694" s="47">
        <v>255</v>
      </c>
      <c r="O694" s="48">
        <v>1105</v>
      </c>
      <c r="P694" s="49">
        <v>16561</v>
      </c>
      <c r="Q694" s="49">
        <v>16</v>
      </c>
      <c r="R694" s="50">
        <v>0</v>
      </c>
      <c r="S694" s="51">
        <v>0</v>
      </c>
      <c r="T694" s="51">
        <v>0</v>
      </c>
      <c r="U694" s="44">
        <v>4438</v>
      </c>
      <c r="V694" s="45">
        <v>53397</v>
      </c>
      <c r="W694" s="45">
        <v>1849</v>
      </c>
    </row>
    <row r="695" spans="1:23" x14ac:dyDescent="0.2">
      <c r="A695" s="41">
        <v>2010</v>
      </c>
      <c r="B695" s="42">
        <v>4610</v>
      </c>
      <c r="C695" s="43" t="s">
        <v>2131</v>
      </c>
      <c r="D695" s="41" t="s">
        <v>23</v>
      </c>
      <c r="E695" s="43" t="s">
        <v>24</v>
      </c>
      <c r="F695" s="41" t="s">
        <v>25</v>
      </c>
      <c r="G695" s="43" t="s">
        <v>92</v>
      </c>
      <c r="H695" s="43" t="s">
        <v>27</v>
      </c>
      <c r="I695" s="44">
        <v>3889.4</v>
      </c>
      <c r="J695" s="45">
        <v>39292</v>
      </c>
      <c r="K695" s="45">
        <v>2729</v>
      </c>
      <c r="L695" s="46">
        <v>2964.8</v>
      </c>
      <c r="M695" s="47">
        <v>29744</v>
      </c>
      <c r="N695" s="47">
        <v>991</v>
      </c>
      <c r="O695" s="48">
        <v>4280.6000000000004</v>
      </c>
      <c r="P695" s="49">
        <v>47893</v>
      </c>
      <c r="Q695" s="49">
        <v>9</v>
      </c>
      <c r="R695" s="50" t="s">
        <v>37</v>
      </c>
      <c r="S695" s="51" t="s">
        <v>37</v>
      </c>
      <c r="T695" s="51" t="s">
        <v>37</v>
      </c>
      <c r="U695" s="44">
        <v>11134.8</v>
      </c>
      <c r="V695" s="45">
        <v>116929</v>
      </c>
      <c r="W695" s="45">
        <v>3729</v>
      </c>
    </row>
    <row r="696" spans="1:23" x14ac:dyDescent="0.2">
      <c r="A696" s="41">
        <v>2010</v>
      </c>
      <c r="B696" s="42">
        <v>4617</v>
      </c>
      <c r="C696" s="43" t="s">
        <v>359</v>
      </c>
      <c r="D696" s="41" t="s">
        <v>23</v>
      </c>
      <c r="E696" s="43" t="s">
        <v>24</v>
      </c>
      <c r="F696" s="41" t="s">
        <v>25</v>
      </c>
      <c r="G696" s="43" t="s">
        <v>54</v>
      </c>
      <c r="H696" s="43" t="s">
        <v>27</v>
      </c>
      <c r="I696" s="44">
        <v>8916</v>
      </c>
      <c r="J696" s="45">
        <v>101688</v>
      </c>
      <c r="K696" s="45">
        <v>6530</v>
      </c>
      <c r="L696" s="46">
        <v>14265</v>
      </c>
      <c r="M696" s="47">
        <v>152878</v>
      </c>
      <c r="N696" s="47">
        <v>1786</v>
      </c>
      <c r="O696" s="48">
        <v>4889</v>
      </c>
      <c r="P696" s="49">
        <v>56378</v>
      </c>
      <c r="Q696" s="49">
        <v>9</v>
      </c>
      <c r="R696" s="50">
        <v>0</v>
      </c>
      <c r="S696" s="51">
        <v>0</v>
      </c>
      <c r="T696" s="51">
        <v>0</v>
      </c>
      <c r="U696" s="44">
        <v>28070</v>
      </c>
      <c r="V696" s="45">
        <v>310944</v>
      </c>
      <c r="W696" s="45">
        <v>8325</v>
      </c>
    </row>
    <row r="697" spans="1:23" x14ac:dyDescent="0.2">
      <c r="A697" s="41">
        <v>2010</v>
      </c>
      <c r="B697" s="42">
        <v>4618</v>
      </c>
      <c r="C697" s="43" t="s">
        <v>360</v>
      </c>
      <c r="D697" s="41" t="s">
        <v>23</v>
      </c>
      <c r="E697" s="43" t="s">
        <v>24</v>
      </c>
      <c r="F697" s="41" t="s">
        <v>25</v>
      </c>
      <c r="G697" s="43" t="s">
        <v>54</v>
      </c>
      <c r="H697" s="43" t="s">
        <v>31</v>
      </c>
      <c r="I697" s="44">
        <v>57851</v>
      </c>
      <c r="J697" s="45">
        <v>582989</v>
      </c>
      <c r="K697" s="45">
        <v>34727</v>
      </c>
      <c r="L697" s="46">
        <v>24718</v>
      </c>
      <c r="M697" s="47">
        <v>224189</v>
      </c>
      <c r="N697" s="47">
        <v>7576</v>
      </c>
      <c r="O697" s="48">
        <v>16346</v>
      </c>
      <c r="P697" s="49">
        <v>212809</v>
      </c>
      <c r="Q697" s="49">
        <v>16</v>
      </c>
      <c r="R697" s="50">
        <v>0</v>
      </c>
      <c r="S697" s="51">
        <v>0</v>
      </c>
      <c r="T697" s="51">
        <v>0</v>
      </c>
      <c r="U697" s="44">
        <v>98915</v>
      </c>
      <c r="V697" s="45">
        <v>1019987</v>
      </c>
      <c r="W697" s="45">
        <v>42319</v>
      </c>
    </row>
    <row r="698" spans="1:23" x14ac:dyDescent="0.2">
      <c r="A698" s="41">
        <v>2010</v>
      </c>
      <c r="B698" s="42">
        <v>4619</v>
      </c>
      <c r="C698" s="43" t="s">
        <v>2132</v>
      </c>
      <c r="D698" s="41" t="s">
        <v>23</v>
      </c>
      <c r="E698" s="43" t="s">
        <v>24</v>
      </c>
      <c r="F698" s="41" t="s">
        <v>25</v>
      </c>
      <c r="G698" s="43" t="s">
        <v>33</v>
      </c>
      <c r="H698" s="43" t="s">
        <v>27</v>
      </c>
      <c r="I698" s="44">
        <v>5059.3</v>
      </c>
      <c r="J698" s="45">
        <v>46515</v>
      </c>
      <c r="K698" s="45">
        <v>4131</v>
      </c>
      <c r="L698" s="46">
        <v>3505</v>
      </c>
      <c r="M698" s="47">
        <v>33490</v>
      </c>
      <c r="N698" s="47">
        <v>799</v>
      </c>
      <c r="O698" s="48">
        <v>1430.8</v>
      </c>
      <c r="P698" s="49">
        <v>21822</v>
      </c>
      <c r="Q698" s="49">
        <v>8</v>
      </c>
      <c r="R698" s="50" t="s">
        <v>37</v>
      </c>
      <c r="S698" s="51" t="s">
        <v>37</v>
      </c>
      <c r="T698" s="51" t="s">
        <v>37</v>
      </c>
      <c r="U698" s="44">
        <v>9995.1</v>
      </c>
      <c r="V698" s="45">
        <v>101827</v>
      </c>
      <c r="W698" s="45">
        <v>4938</v>
      </c>
    </row>
    <row r="699" spans="1:23" x14ac:dyDescent="0.2">
      <c r="A699" s="41">
        <v>2010</v>
      </c>
      <c r="B699" s="42">
        <v>4622</v>
      </c>
      <c r="C699" s="43" t="s">
        <v>2133</v>
      </c>
      <c r="D699" s="41" t="s">
        <v>23</v>
      </c>
      <c r="E699" s="43" t="s">
        <v>24</v>
      </c>
      <c r="F699" s="41" t="s">
        <v>25</v>
      </c>
      <c r="G699" s="43" t="s">
        <v>104</v>
      </c>
      <c r="H699" s="43" t="s">
        <v>31</v>
      </c>
      <c r="I699" s="44">
        <v>32431</v>
      </c>
      <c r="J699" s="45">
        <v>353630</v>
      </c>
      <c r="K699" s="45">
        <v>22176</v>
      </c>
      <c r="L699" s="46">
        <v>2735</v>
      </c>
      <c r="M699" s="47">
        <v>27059</v>
      </c>
      <c r="N699" s="47">
        <v>1377</v>
      </c>
      <c r="O699" s="48">
        <v>12122</v>
      </c>
      <c r="P699" s="49">
        <v>163330</v>
      </c>
      <c r="Q699" s="49">
        <v>111</v>
      </c>
      <c r="R699" s="50" t="s">
        <v>37</v>
      </c>
      <c r="S699" s="51" t="s">
        <v>37</v>
      </c>
      <c r="T699" s="51" t="s">
        <v>37</v>
      </c>
      <c r="U699" s="44">
        <v>47288</v>
      </c>
      <c r="V699" s="45">
        <v>544019</v>
      </c>
      <c r="W699" s="45">
        <v>23664</v>
      </c>
    </row>
    <row r="700" spans="1:23" x14ac:dyDescent="0.2">
      <c r="A700" s="41">
        <v>2010</v>
      </c>
      <c r="B700" s="42">
        <v>4622</v>
      </c>
      <c r="C700" s="43" t="s">
        <v>2133</v>
      </c>
      <c r="D700" s="41" t="s">
        <v>23</v>
      </c>
      <c r="E700" s="43" t="s">
        <v>24</v>
      </c>
      <c r="F700" s="41" t="s">
        <v>25</v>
      </c>
      <c r="G700" s="43" t="s">
        <v>98</v>
      </c>
      <c r="H700" s="43" t="s">
        <v>31</v>
      </c>
      <c r="I700" s="44">
        <v>106</v>
      </c>
      <c r="J700" s="45">
        <v>1137</v>
      </c>
      <c r="K700" s="45">
        <v>85</v>
      </c>
      <c r="L700" s="46" t="s">
        <v>37</v>
      </c>
      <c r="M700" s="47" t="s">
        <v>37</v>
      </c>
      <c r="N700" s="47" t="s">
        <v>37</v>
      </c>
      <c r="O700" s="48" t="s">
        <v>37</v>
      </c>
      <c r="P700" s="49" t="s">
        <v>37</v>
      </c>
      <c r="Q700" s="49" t="s">
        <v>37</v>
      </c>
      <c r="R700" s="50" t="s">
        <v>37</v>
      </c>
      <c r="S700" s="51" t="s">
        <v>37</v>
      </c>
      <c r="T700" s="51" t="s">
        <v>37</v>
      </c>
      <c r="U700" s="44">
        <v>106</v>
      </c>
      <c r="V700" s="45">
        <v>1137</v>
      </c>
      <c r="W700" s="45">
        <v>85</v>
      </c>
    </row>
    <row r="701" spans="1:23" x14ac:dyDescent="0.2">
      <c r="A701" s="41">
        <v>2010</v>
      </c>
      <c r="B701" s="42">
        <v>4624</v>
      </c>
      <c r="C701" s="43" t="s">
        <v>362</v>
      </c>
      <c r="D701" s="41" t="s">
        <v>23</v>
      </c>
      <c r="E701" s="43" t="s">
        <v>24</v>
      </c>
      <c r="F701" s="41" t="s">
        <v>25</v>
      </c>
      <c r="G701" s="43" t="s">
        <v>98</v>
      </c>
      <c r="H701" s="43" t="s">
        <v>31</v>
      </c>
      <c r="I701" s="44">
        <v>149871</v>
      </c>
      <c r="J701" s="45">
        <v>1566224</v>
      </c>
      <c r="K701" s="45">
        <v>77181</v>
      </c>
      <c r="L701" s="46">
        <v>48042</v>
      </c>
      <c r="M701" s="47">
        <v>453658</v>
      </c>
      <c r="N701" s="47">
        <v>12368</v>
      </c>
      <c r="O701" s="48">
        <v>36738</v>
      </c>
      <c r="P701" s="49">
        <v>545874</v>
      </c>
      <c r="Q701" s="49">
        <v>35</v>
      </c>
      <c r="R701" s="50">
        <v>0</v>
      </c>
      <c r="S701" s="51">
        <v>0</v>
      </c>
      <c r="T701" s="51">
        <v>0</v>
      </c>
      <c r="U701" s="44">
        <v>234651</v>
      </c>
      <c r="V701" s="45">
        <v>2565756</v>
      </c>
      <c r="W701" s="45">
        <v>89584</v>
      </c>
    </row>
    <row r="702" spans="1:23" x14ac:dyDescent="0.2">
      <c r="A702" s="41">
        <v>2010</v>
      </c>
      <c r="B702" s="42">
        <v>4627</v>
      </c>
      <c r="C702" s="43" t="s">
        <v>2134</v>
      </c>
      <c r="D702" s="41" t="s">
        <v>23</v>
      </c>
      <c r="E702" s="43" t="s">
        <v>24</v>
      </c>
      <c r="F702" s="41" t="s">
        <v>25</v>
      </c>
      <c r="G702" s="43" t="s">
        <v>35</v>
      </c>
      <c r="H702" s="43" t="s">
        <v>27</v>
      </c>
      <c r="I702" s="44">
        <v>927</v>
      </c>
      <c r="J702" s="45">
        <v>8335</v>
      </c>
      <c r="K702" s="45">
        <v>1134</v>
      </c>
      <c r="L702" s="46">
        <v>752</v>
      </c>
      <c r="M702" s="47">
        <v>6043</v>
      </c>
      <c r="N702" s="47">
        <v>223</v>
      </c>
      <c r="O702" s="48">
        <v>2512</v>
      </c>
      <c r="P702" s="49">
        <v>23241</v>
      </c>
      <c r="Q702" s="49">
        <v>21</v>
      </c>
      <c r="R702" s="50" t="s">
        <v>37</v>
      </c>
      <c r="S702" s="51" t="s">
        <v>37</v>
      </c>
      <c r="T702" s="51" t="s">
        <v>37</v>
      </c>
      <c r="U702" s="44">
        <v>4191</v>
      </c>
      <c r="V702" s="45">
        <v>37619</v>
      </c>
      <c r="W702" s="45">
        <v>1378</v>
      </c>
    </row>
    <row r="703" spans="1:23" x14ac:dyDescent="0.2">
      <c r="A703" s="41">
        <v>2010</v>
      </c>
      <c r="B703" s="42">
        <v>4632</v>
      </c>
      <c r="C703" s="43" t="s">
        <v>2135</v>
      </c>
      <c r="D703" s="41" t="s">
        <v>23</v>
      </c>
      <c r="E703" s="43" t="s">
        <v>24</v>
      </c>
      <c r="F703" s="41" t="s">
        <v>25</v>
      </c>
      <c r="G703" s="43" t="s">
        <v>241</v>
      </c>
      <c r="H703" s="43" t="s">
        <v>153</v>
      </c>
      <c r="I703" s="44">
        <v>4376</v>
      </c>
      <c r="J703" s="45">
        <v>52846</v>
      </c>
      <c r="K703" s="45">
        <v>2850</v>
      </c>
      <c r="L703" s="46">
        <v>2376</v>
      </c>
      <c r="M703" s="47">
        <v>30574</v>
      </c>
      <c r="N703" s="47">
        <v>729</v>
      </c>
      <c r="O703" s="48">
        <v>1071</v>
      </c>
      <c r="P703" s="49">
        <v>11183</v>
      </c>
      <c r="Q703" s="49">
        <v>314</v>
      </c>
      <c r="R703" s="50" t="s">
        <v>37</v>
      </c>
      <c r="S703" s="51" t="s">
        <v>37</v>
      </c>
      <c r="T703" s="51" t="s">
        <v>37</v>
      </c>
      <c r="U703" s="44">
        <v>7823</v>
      </c>
      <c r="V703" s="45">
        <v>94603</v>
      </c>
      <c r="W703" s="45">
        <v>3893</v>
      </c>
    </row>
    <row r="704" spans="1:23" x14ac:dyDescent="0.2">
      <c r="A704" s="41">
        <v>2010</v>
      </c>
      <c r="B704" s="42">
        <v>4661</v>
      </c>
      <c r="C704" s="43" t="s">
        <v>2136</v>
      </c>
      <c r="D704" s="41" t="s">
        <v>23</v>
      </c>
      <c r="E704" s="43" t="s">
        <v>24</v>
      </c>
      <c r="F704" s="41" t="s">
        <v>25</v>
      </c>
      <c r="G704" s="43" t="s">
        <v>241</v>
      </c>
      <c r="H704" s="43" t="s">
        <v>27</v>
      </c>
      <c r="I704" s="44">
        <v>551</v>
      </c>
      <c r="J704" s="45">
        <v>6319</v>
      </c>
      <c r="K704" s="45">
        <v>512</v>
      </c>
      <c r="L704" s="46">
        <v>322</v>
      </c>
      <c r="M704" s="47">
        <v>3376</v>
      </c>
      <c r="N704" s="47">
        <v>180</v>
      </c>
      <c r="O704" s="48">
        <v>353</v>
      </c>
      <c r="P704" s="49">
        <v>4766</v>
      </c>
      <c r="Q704" s="49">
        <v>12</v>
      </c>
      <c r="R704" s="50" t="s">
        <v>37</v>
      </c>
      <c r="S704" s="51" t="s">
        <v>37</v>
      </c>
      <c r="T704" s="51" t="s">
        <v>37</v>
      </c>
      <c r="U704" s="44">
        <v>1226</v>
      </c>
      <c r="V704" s="45">
        <v>14461</v>
      </c>
      <c r="W704" s="45">
        <v>704</v>
      </c>
    </row>
    <row r="705" spans="1:23" x14ac:dyDescent="0.2">
      <c r="A705" s="41">
        <v>2010</v>
      </c>
      <c r="B705" s="42">
        <v>4667</v>
      </c>
      <c r="C705" s="43" t="s">
        <v>2137</v>
      </c>
      <c r="D705" s="41" t="s">
        <v>23</v>
      </c>
      <c r="E705" s="43" t="s">
        <v>24</v>
      </c>
      <c r="F705" s="41" t="s">
        <v>25</v>
      </c>
      <c r="G705" s="43" t="s">
        <v>78</v>
      </c>
      <c r="H705" s="43" t="s">
        <v>27</v>
      </c>
      <c r="I705" s="44">
        <v>3836</v>
      </c>
      <c r="J705" s="45">
        <v>40876</v>
      </c>
      <c r="K705" s="45">
        <v>3696</v>
      </c>
      <c r="L705" s="46">
        <v>1250</v>
      </c>
      <c r="M705" s="47">
        <v>13958</v>
      </c>
      <c r="N705" s="47">
        <v>672</v>
      </c>
      <c r="O705" s="48">
        <v>3197</v>
      </c>
      <c r="P705" s="49">
        <v>37359</v>
      </c>
      <c r="Q705" s="49">
        <v>140</v>
      </c>
      <c r="R705" s="50" t="s">
        <v>37</v>
      </c>
      <c r="S705" s="51" t="s">
        <v>37</v>
      </c>
      <c r="T705" s="51" t="s">
        <v>37</v>
      </c>
      <c r="U705" s="44">
        <v>8283</v>
      </c>
      <c r="V705" s="45">
        <v>92193</v>
      </c>
      <c r="W705" s="45">
        <v>4508</v>
      </c>
    </row>
    <row r="706" spans="1:23" x14ac:dyDescent="0.2">
      <c r="A706" s="41">
        <v>2010</v>
      </c>
      <c r="B706" s="42">
        <v>4671</v>
      </c>
      <c r="C706" s="43" t="s">
        <v>2138</v>
      </c>
      <c r="D706" s="41" t="s">
        <v>23</v>
      </c>
      <c r="E706" s="43" t="s">
        <v>24</v>
      </c>
      <c r="F706" s="41" t="s">
        <v>25</v>
      </c>
      <c r="G706" s="43" t="s">
        <v>241</v>
      </c>
      <c r="H706" s="43" t="s">
        <v>153</v>
      </c>
      <c r="I706" s="44">
        <v>7190</v>
      </c>
      <c r="J706" s="45">
        <v>74979</v>
      </c>
      <c r="K706" s="45">
        <v>4480</v>
      </c>
      <c r="L706" s="46">
        <v>10757</v>
      </c>
      <c r="M706" s="47">
        <v>87740</v>
      </c>
      <c r="N706" s="47">
        <v>5514</v>
      </c>
      <c r="O706" s="48" t="s">
        <v>37</v>
      </c>
      <c r="P706" s="49" t="s">
        <v>37</v>
      </c>
      <c r="Q706" s="49" t="s">
        <v>37</v>
      </c>
      <c r="R706" s="50" t="s">
        <v>37</v>
      </c>
      <c r="S706" s="51" t="s">
        <v>37</v>
      </c>
      <c r="T706" s="51" t="s">
        <v>37</v>
      </c>
      <c r="U706" s="44">
        <v>17947</v>
      </c>
      <c r="V706" s="45">
        <v>162719</v>
      </c>
      <c r="W706" s="45">
        <v>9994</v>
      </c>
    </row>
    <row r="707" spans="1:23" x14ac:dyDescent="0.2">
      <c r="A707" s="41">
        <v>2010</v>
      </c>
      <c r="B707" s="42">
        <v>4675</v>
      </c>
      <c r="C707" s="43" t="s">
        <v>363</v>
      </c>
      <c r="D707" s="41" t="s">
        <v>23</v>
      </c>
      <c r="E707" s="43" t="s">
        <v>24</v>
      </c>
      <c r="F707" s="41" t="s">
        <v>25</v>
      </c>
      <c r="G707" s="43" t="s">
        <v>175</v>
      </c>
      <c r="H707" s="43" t="s">
        <v>31</v>
      </c>
      <c r="I707" s="44">
        <v>79678</v>
      </c>
      <c r="J707" s="45">
        <v>952416</v>
      </c>
      <c r="K707" s="45">
        <v>54253</v>
      </c>
      <c r="L707" s="46">
        <v>21158</v>
      </c>
      <c r="M707" s="47">
        <v>302129</v>
      </c>
      <c r="N707" s="47">
        <v>4895</v>
      </c>
      <c r="O707" s="48" t="s">
        <v>37</v>
      </c>
      <c r="P707" s="49" t="s">
        <v>37</v>
      </c>
      <c r="Q707" s="49" t="s">
        <v>37</v>
      </c>
      <c r="R707" s="50" t="s">
        <v>37</v>
      </c>
      <c r="S707" s="51" t="s">
        <v>37</v>
      </c>
      <c r="T707" s="51" t="s">
        <v>37</v>
      </c>
      <c r="U707" s="44">
        <v>100836</v>
      </c>
      <c r="V707" s="45">
        <v>1254545</v>
      </c>
      <c r="W707" s="45">
        <v>59148</v>
      </c>
    </row>
    <row r="708" spans="1:23" x14ac:dyDescent="0.2">
      <c r="A708" s="41">
        <v>2010</v>
      </c>
      <c r="B708" s="42">
        <v>4683</v>
      </c>
      <c r="C708" s="43" t="s">
        <v>2139</v>
      </c>
      <c r="D708" s="41" t="s">
        <v>23</v>
      </c>
      <c r="E708" s="43" t="s">
        <v>24</v>
      </c>
      <c r="F708" s="41" t="s">
        <v>25</v>
      </c>
      <c r="G708" s="43" t="s">
        <v>161</v>
      </c>
      <c r="H708" s="43" t="s">
        <v>27</v>
      </c>
      <c r="I708" s="44">
        <v>15726</v>
      </c>
      <c r="J708" s="45">
        <v>185406</v>
      </c>
      <c r="K708" s="45">
        <v>22962</v>
      </c>
      <c r="L708" s="46">
        <v>6158</v>
      </c>
      <c r="M708" s="47">
        <v>65696</v>
      </c>
      <c r="N708" s="47">
        <v>1773</v>
      </c>
      <c r="O708" s="48">
        <v>25816</v>
      </c>
      <c r="P708" s="49">
        <v>210862</v>
      </c>
      <c r="Q708" s="49">
        <v>182</v>
      </c>
      <c r="R708" s="50" t="s">
        <v>37</v>
      </c>
      <c r="S708" s="51" t="s">
        <v>37</v>
      </c>
      <c r="T708" s="51" t="s">
        <v>37</v>
      </c>
      <c r="U708" s="44">
        <v>47700</v>
      </c>
      <c r="V708" s="45">
        <v>461964</v>
      </c>
      <c r="W708" s="45">
        <v>24917</v>
      </c>
    </row>
    <row r="709" spans="1:23" x14ac:dyDescent="0.2">
      <c r="A709" s="41">
        <v>2010</v>
      </c>
      <c r="B709" s="42">
        <v>4685</v>
      </c>
      <c r="C709" s="43" t="s">
        <v>2140</v>
      </c>
      <c r="D709" s="41" t="s">
        <v>23</v>
      </c>
      <c r="E709" s="43" t="s">
        <v>24</v>
      </c>
      <c r="F709" s="41" t="s">
        <v>25</v>
      </c>
      <c r="G709" s="43" t="s">
        <v>161</v>
      </c>
      <c r="H709" s="43" t="s">
        <v>27</v>
      </c>
      <c r="I709" s="44">
        <v>246</v>
      </c>
      <c r="J709" s="45">
        <v>2353</v>
      </c>
      <c r="K709" s="45">
        <v>242</v>
      </c>
      <c r="L709" s="46">
        <v>90</v>
      </c>
      <c r="M709" s="47">
        <v>834</v>
      </c>
      <c r="N709" s="47">
        <v>25</v>
      </c>
      <c r="O709" s="48">
        <v>38</v>
      </c>
      <c r="P709" s="49">
        <v>201</v>
      </c>
      <c r="Q709" s="49">
        <v>1</v>
      </c>
      <c r="R709" s="50" t="s">
        <v>37</v>
      </c>
      <c r="S709" s="51" t="s">
        <v>37</v>
      </c>
      <c r="T709" s="51" t="s">
        <v>37</v>
      </c>
      <c r="U709" s="44">
        <v>374</v>
      </c>
      <c r="V709" s="45">
        <v>3388</v>
      </c>
      <c r="W709" s="45">
        <v>268</v>
      </c>
    </row>
    <row r="710" spans="1:23" x14ac:dyDescent="0.2">
      <c r="A710" s="41">
        <v>2010</v>
      </c>
      <c r="B710" s="42">
        <v>4704</v>
      </c>
      <c r="C710" s="43" t="s">
        <v>2141</v>
      </c>
      <c r="D710" s="41" t="s">
        <v>23</v>
      </c>
      <c r="E710" s="43" t="s">
        <v>24</v>
      </c>
      <c r="F710" s="41" t="s">
        <v>25</v>
      </c>
      <c r="G710" s="43" t="s">
        <v>76</v>
      </c>
      <c r="H710" s="43" t="s">
        <v>31</v>
      </c>
      <c r="I710" s="44">
        <v>11285</v>
      </c>
      <c r="J710" s="45">
        <v>97128</v>
      </c>
      <c r="K710" s="45">
        <v>7175</v>
      </c>
      <c r="L710" s="46">
        <v>3380</v>
      </c>
      <c r="M710" s="47">
        <v>27650</v>
      </c>
      <c r="N710" s="47">
        <v>1136</v>
      </c>
      <c r="O710" s="48">
        <v>772</v>
      </c>
      <c r="P710" s="49">
        <v>7591</v>
      </c>
      <c r="Q710" s="49">
        <v>4</v>
      </c>
      <c r="R710" s="50" t="s">
        <v>37</v>
      </c>
      <c r="S710" s="51" t="s">
        <v>37</v>
      </c>
      <c r="T710" s="51" t="s">
        <v>37</v>
      </c>
      <c r="U710" s="44">
        <v>15437</v>
      </c>
      <c r="V710" s="45">
        <v>132369</v>
      </c>
      <c r="W710" s="45">
        <v>8315</v>
      </c>
    </row>
    <row r="711" spans="1:23" x14ac:dyDescent="0.2">
      <c r="A711" s="41">
        <v>2010</v>
      </c>
      <c r="B711" s="42">
        <v>4715</v>
      </c>
      <c r="C711" s="43" t="s">
        <v>365</v>
      </c>
      <c r="D711" s="41" t="s">
        <v>23</v>
      </c>
      <c r="E711" s="43" t="s">
        <v>24</v>
      </c>
      <c r="F711" s="41" t="s">
        <v>25</v>
      </c>
      <c r="G711" s="43" t="s">
        <v>35</v>
      </c>
      <c r="H711" s="43" t="s">
        <v>51</v>
      </c>
      <c r="I711" s="44">
        <v>8813</v>
      </c>
      <c r="J711" s="45">
        <v>66453</v>
      </c>
      <c r="K711" s="45">
        <v>10129</v>
      </c>
      <c r="L711" s="46">
        <v>2380</v>
      </c>
      <c r="M711" s="47">
        <v>18529</v>
      </c>
      <c r="N711" s="47">
        <v>1136</v>
      </c>
      <c r="O711" s="48">
        <v>1672</v>
      </c>
      <c r="P711" s="49">
        <v>16427</v>
      </c>
      <c r="Q711" s="49">
        <v>36</v>
      </c>
      <c r="R711" s="50" t="s">
        <v>37</v>
      </c>
      <c r="S711" s="51" t="s">
        <v>37</v>
      </c>
      <c r="T711" s="51" t="s">
        <v>37</v>
      </c>
      <c r="U711" s="44">
        <v>12865</v>
      </c>
      <c r="V711" s="45">
        <v>101409</v>
      </c>
      <c r="W711" s="45">
        <v>11301</v>
      </c>
    </row>
    <row r="712" spans="1:23" x14ac:dyDescent="0.2">
      <c r="A712" s="41">
        <v>2010</v>
      </c>
      <c r="B712" s="42">
        <v>4717</v>
      </c>
      <c r="C712" s="43" t="s">
        <v>366</v>
      </c>
      <c r="D712" s="41" t="s">
        <v>23</v>
      </c>
      <c r="E712" s="43" t="s">
        <v>24</v>
      </c>
      <c r="F712" s="41" t="s">
        <v>25</v>
      </c>
      <c r="G712" s="43" t="s">
        <v>145</v>
      </c>
      <c r="H712" s="43" t="s">
        <v>31</v>
      </c>
      <c r="I712" s="44">
        <v>9324</v>
      </c>
      <c r="J712" s="45">
        <v>116520</v>
      </c>
      <c r="K712" s="45">
        <v>5142</v>
      </c>
      <c r="L712" s="46">
        <v>4376</v>
      </c>
      <c r="M712" s="47">
        <v>59056</v>
      </c>
      <c r="N712" s="47">
        <v>601</v>
      </c>
      <c r="O712" s="48">
        <v>16438</v>
      </c>
      <c r="P712" s="49">
        <v>334159</v>
      </c>
      <c r="Q712" s="49">
        <v>337</v>
      </c>
      <c r="R712" s="50">
        <v>0</v>
      </c>
      <c r="S712" s="51">
        <v>0</v>
      </c>
      <c r="T712" s="51">
        <v>0</v>
      </c>
      <c r="U712" s="44">
        <v>30138</v>
      </c>
      <c r="V712" s="45">
        <v>509735</v>
      </c>
      <c r="W712" s="45">
        <v>6080</v>
      </c>
    </row>
    <row r="713" spans="1:23" x14ac:dyDescent="0.2">
      <c r="A713" s="41">
        <v>2010</v>
      </c>
      <c r="B713" s="42">
        <v>4720</v>
      </c>
      <c r="C713" s="43" t="s">
        <v>367</v>
      </c>
      <c r="D713" s="41" t="s">
        <v>23</v>
      </c>
      <c r="E713" s="43" t="s">
        <v>24</v>
      </c>
      <c r="F713" s="41" t="s">
        <v>25</v>
      </c>
      <c r="G713" s="43" t="s">
        <v>173</v>
      </c>
      <c r="H713" s="43" t="s">
        <v>31</v>
      </c>
      <c r="I713" s="44">
        <v>5858.7</v>
      </c>
      <c r="J713" s="45">
        <v>61096</v>
      </c>
      <c r="K713" s="45">
        <v>3289</v>
      </c>
      <c r="L713" s="46">
        <v>2027.8</v>
      </c>
      <c r="M713" s="47">
        <v>28048</v>
      </c>
      <c r="N713" s="47">
        <v>204</v>
      </c>
      <c r="O713" s="48">
        <v>4200.8</v>
      </c>
      <c r="P713" s="49">
        <v>46337</v>
      </c>
      <c r="Q713" s="49">
        <v>4</v>
      </c>
      <c r="R713" s="50" t="s">
        <v>37</v>
      </c>
      <c r="S713" s="51" t="s">
        <v>37</v>
      </c>
      <c r="T713" s="51" t="s">
        <v>37</v>
      </c>
      <c r="U713" s="44">
        <v>12087.3</v>
      </c>
      <c r="V713" s="45">
        <v>135481</v>
      </c>
      <c r="W713" s="45">
        <v>3497</v>
      </c>
    </row>
    <row r="714" spans="1:23" x14ac:dyDescent="0.2">
      <c r="A714" s="41">
        <v>2010</v>
      </c>
      <c r="B714" s="42">
        <v>4725</v>
      </c>
      <c r="C714" s="43" t="s">
        <v>2142</v>
      </c>
      <c r="D714" s="41" t="s">
        <v>23</v>
      </c>
      <c r="E714" s="43" t="s">
        <v>24</v>
      </c>
      <c r="F714" s="41" t="s">
        <v>25</v>
      </c>
      <c r="G714" s="43" t="s">
        <v>161</v>
      </c>
      <c r="H714" s="43" t="s">
        <v>27</v>
      </c>
      <c r="I714" s="44">
        <v>108</v>
      </c>
      <c r="J714" s="45">
        <v>1028</v>
      </c>
      <c r="K714" s="45">
        <v>103</v>
      </c>
      <c r="L714" s="46">
        <v>24</v>
      </c>
      <c r="M714" s="47">
        <v>193</v>
      </c>
      <c r="N714" s="47">
        <v>15</v>
      </c>
      <c r="O714" s="48">
        <v>93</v>
      </c>
      <c r="P714" s="49">
        <v>1126</v>
      </c>
      <c r="Q714" s="49">
        <v>1</v>
      </c>
      <c r="R714" s="50" t="s">
        <v>37</v>
      </c>
      <c r="S714" s="51" t="s">
        <v>37</v>
      </c>
      <c r="T714" s="51" t="s">
        <v>37</v>
      </c>
      <c r="U714" s="44">
        <v>225</v>
      </c>
      <c r="V714" s="45">
        <v>2347</v>
      </c>
      <c r="W714" s="45">
        <v>119</v>
      </c>
    </row>
    <row r="715" spans="1:23" x14ac:dyDescent="0.2">
      <c r="A715" s="41">
        <v>2010</v>
      </c>
      <c r="B715" s="42">
        <v>4739</v>
      </c>
      <c r="C715" s="43" t="s">
        <v>2143</v>
      </c>
      <c r="D715" s="41" t="s">
        <v>23</v>
      </c>
      <c r="E715" s="43" t="s">
        <v>24</v>
      </c>
      <c r="F715" s="41" t="s">
        <v>25</v>
      </c>
      <c r="G715" s="43" t="s">
        <v>67</v>
      </c>
      <c r="H715" s="43" t="s">
        <v>27</v>
      </c>
      <c r="I715" s="44">
        <v>3414</v>
      </c>
      <c r="J715" s="45">
        <v>33896</v>
      </c>
      <c r="K715" s="45">
        <v>2847</v>
      </c>
      <c r="L715" s="46">
        <v>2319</v>
      </c>
      <c r="M715" s="47">
        <v>28244</v>
      </c>
      <c r="N715" s="47">
        <v>422</v>
      </c>
      <c r="O715" s="48">
        <v>150</v>
      </c>
      <c r="P715" s="49">
        <v>1777</v>
      </c>
      <c r="Q715" s="49">
        <v>7</v>
      </c>
      <c r="R715" s="50" t="s">
        <v>37</v>
      </c>
      <c r="S715" s="51" t="s">
        <v>37</v>
      </c>
      <c r="T715" s="51" t="s">
        <v>37</v>
      </c>
      <c r="U715" s="44">
        <v>5883</v>
      </c>
      <c r="V715" s="45">
        <v>63917</v>
      </c>
      <c r="W715" s="45">
        <v>3276</v>
      </c>
    </row>
    <row r="716" spans="1:23" x14ac:dyDescent="0.2">
      <c r="A716" s="41">
        <v>2010</v>
      </c>
      <c r="B716" s="42">
        <v>4743</v>
      </c>
      <c r="C716" s="43" t="s">
        <v>368</v>
      </c>
      <c r="D716" s="41" t="s">
        <v>23</v>
      </c>
      <c r="E716" s="43" t="s">
        <v>24</v>
      </c>
      <c r="F716" s="41" t="s">
        <v>25</v>
      </c>
      <c r="G716" s="43" t="s">
        <v>168</v>
      </c>
      <c r="H716" s="43" t="s">
        <v>31</v>
      </c>
      <c r="I716" s="44">
        <v>22607</v>
      </c>
      <c r="J716" s="45">
        <v>264075</v>
      </c>
      <c r="K716" s="45">
        <v>19387</v>
      </c>
      <c r="L716" s="46">
        <v>7470</v>
      </c>
      <c r="M716" s="47">
        <v>103366</v>
      </c>
      <c r="N716" s="47">
        <v>1738</v>
      </c>
      <c r="O716" s="48">
        <v>1261</v>
      </c>
      <c r="P716" s="49">
        <v>16035</v>
      </c>
      <c r="Q716" s="49">
        <v>574</v>
      </c>
      <c r="R716" s="50" t="s">
        <v>37</v>
      </c>
      <c r="S716" s="51" t="s">
        <v>37</v>
      </c>
      <c r="T716" s="51" t="s">
        <v>37</v>
      </c>
      <c r="U716" s="44">
        <v>31338</v>
      </c>
      <c r="V716" s="45">
        <v>383476</v>
      </c>
      <c r="W716" s="45">
        <v>21699</v>
      </c>
    </row>
    <row r="717" spans="1:23" x14ac:dyDescent="0.2">
      <c r="A717" s="41">
        <v>2010</v>
      </c>
      <c r="B717" s="42">
        <v>4744</v>
      </c>
      <c r="C717" s="43" t="s">
        <v>369</v>
      </c>
      <c r="D717" s="41" t="s">
        <v>23</v>
      </c>
      <c r="E717" s="43" t="s">
        <v>24</v>
      </c>
      <c r="F717" s="41" t="s">
        <v>25</v>
      </c>
      <c r="G717" s="43" t="s">
        <v>65</v>
      </c>
      <c r="H717" s="43" t="s">
        <v>27</v>
      </c>
      <c r="I717" s="44">
        <v>13493</v>
      </c>
      <c r="J717" s="45">
        <v>173128</v>
      </c>
      <c r="K717" s="45">
        <v>11327</v>
      </c>
      <c r="L717" s="46">
        <v>50144</v>
      </c>
      <c r="M717" s="47">
        <v>596230</v>
      </c>
      <c r="N717" s="47">
        <v>4145</v>
      </c>
      <c r="O717" s="48">
        <v>33333</v>
      </c>
      <c r="P717" s="49">
        <v>577050</v>
      </c>
      <c r="Q717" s="49">
        <v>60</v>
      </c>
      <c r="R717" s="50" t="s">
        <v>37</v>
      </c>
      <c r="S717" s="51" t="s">
        <v>37</v>
      </c>
      <c r="T717" s="51" t="s">
        <v>37</v>
      </c>
      <c r="U717" s="44">
        <v>96970</v>
      </c>
      <c r="V717" s="45">
        <v>1346408</v>
      </c>
      <c r="W717" s="45">
        <v>15532</v>
      </c>
    </row>
    <row r="718" spans="1:23" x14ac:dyDescent="0.2">
      <c r="A718" s="41">
        <v>2010</v>
      </c>
      <c r="B718" s="42">
        <v>4791</v>
      </c>
      <c r="C718" s="43" t="s">
        <v>2144</v>
      </c>
      <c r="D718" s="41" t="s">
        <v>23</v>
      </c>
      <c r="E718" s="43" t="s">
        <v>24</v>
      </c>
      <c r="F718" s="41" t="s">
        <v>25</v>
      </c>
      <c r="G718" s="43" t="s">
        <v>87</v>
      </c>
      <c r="H718" s="43" t="s">
        <v>27</v>
      </c>
      <c r="I718" s="44">
        <v>469.9</v>
      </c>
      <c r="J718" s="45">
        <v>3865</v>
      </c>
      <c r="K718" s="45">
        <v>395</v>
      </c>
      <c r="L718" s="46">
        <v>228.4</v>
      </c>
      <c r="M718" s="47">
        <v>2037</v>
      </c>
      <c r="N718" s="47">
        <v>45</v>
      </c>
      <c r="O718" s="48" t="s">
        <v>37</v>
      </c>
      <c r="P718" s="49" t="s">
        <v>37</v>
      </c>
      <c r="Q718" s="49" t="s">
        <v>37</v>
      </c>
      <c r="R718" s="50" t="s">
        <v>37</v>
      </c>
      <c r="S718" s="51" t="s">
        <v>37</v>
      </c>
      <c r="T718" s="51" t="s">
        <v>37</v>
      </c>
      <c r="U718" s="44">
        <v>698.3</v>
      </c>
      <c r="V718" s="45">
        <v>5902</v>
      </c>
      <c r="W718" s="45">
        <v>440</v>
      </c>
    </row>
    <row r="719" spans="1:23" x14ac:dyDescent="0.2">
      <c r="A719" s="41">
        <v>2010</v>
      </c>
      <c r="B719" s="42">
        <v>4792</v>
      </c>
      <c r="C719" s="43" t="s">
        <v>2145</v>
      </c>
      <c r="D719" s="41" t="s">
        <v>23</v>
      </c>
      <c r="E719" s="43" t="s">
        <v>24</v>
      </c>
      <c r="F719" s="41" t="s">
        <v>25</v>
      </c>
      <c r="G719" s="43" t="s">
        <v>82</v>
      </c>
      <c r="H719" s="43" t="s">
        <v>27</v>
      </c>
      <c r="I719" s="44">
        <v>101.1</v>
      </c>
      <c r="J719" s="45">
        <v>949</v>
      </c>
      <c r="K719" s="45">
        <v>107</v>
      </c>
      <c r="L719" s="46">
        <v>31.7</v>
      </c>
      <c r="M719" s="47">
        <v>298</v>
      </c>
      <c r="N719" s="47">
        <v>25</v>
      </c>
      <c r="O719" s="48" t="s">
        <v>37</v>
      </c>
      <c r="P719" s="49" t="s">
        <v>37</v>
      </c>
      <c r="Q719" s="49" t="s">
        <v>37</v>
      </c>
      <c r="R719" s="50" t="s">
        <v>37</v>
      </c>
      <c r="S719" s="51" t="s">
        <v>37</v>
      </c>
      <c r="T719" s="51" t="s">
        <v>37</v>
      </c>
      <c r="U719" s="44">
        <v>132.80000000000001</v>
      </c>
      <c r="V719" s="45">
        <v>1247</v>
      </c>
      <c r="W719" s="45">
        <v>132</v>
      </c>
    </row>
    <row r="720" spans="1:23" x14ac:dyDescent="0.2">
      <c r="A720" s="41">
        <v>2010</v>
      </c>
      <c r="B720" s="42">
        <v>4794</v>
      </c>
      <c r="C720" s="43" t="s">
        <v>2144</v>
      </c>
      <c r="D720" s="41" t="s">
        <v>23</v>
      </c>
      <c r="E720" s="43" t="s">
        <v>24</v>
      </c>
      <c r="F720" s="41" t="s">
        <v>25</v>
      </c>
      <c r="G720" s="43" t="s">
        <v>33</v>
      </c>
      <c r="H720" s="43" t="s">
        <v>27</v>
      </c>
      <c r="I720" s="44">
        <v>56463</v>
      </c>
      <c r="J720" s="45">
        <v>508791</v>
      </c>
      <c r="K720" s="45">
        <v>28990</v>
      </c>
      <c r="L720" s="46">
        <v>35126</v>
      </c>
      <c r="M720" s="47">
        <v>328701</v>
      </c>
      <c r="N720" s="47">
        <v>8629</v>
      </c>
      <c r="O720" s="48">
        <v>16135</v>
      </c>
      <c r="P720" s="49">
        <v>182372</v>
      </c>
      <c r="Q720" s="49">
        <v>46</v>
      </c>
      <c r="R720" s="50" t="s">
        <v>37</v>
      </c>
      <c r="S720" s="51" t="s">
        <v>37</v>
      </c>
      <c r="T720" s="51" t="s">
        <v>37</v>
      </c>
      <c r="U720" s="44">
        <v>107724</v>
      </c>
      <c r="V720" s="45">
        <v>1019864</v>
      </c>
      <c r="W720" s="45">
        <v>37665</v>
      </c>
    </row>
    <row r="721" spans="1:23" x14ac:dyDescent="0.2">
      <c r="A721" s="41">
        <v>2010</v>
      </c>
      <c r="B721" s="42">
        <v>4796</v>
      </c>
      <c r="C721" s="43" t="s">
        <v>2146</v>
      </c>
      <c r="D721" s="41" t="s">
        <v>23</v>
      </c>
      <c r="E721" s="43" t="s">
        <v>24</v>
      </c>
      <c r="F721" s="41" t="s">
        <v>25</v>
      </c>
      <c r="G721" s="43" t="s">
        <v>161</v>
      </c>
      <c r="H721" s="43" t="s">
        <v>31</v>
      </c>
      <c r="I721" s="44">
        <v>9763</v>
      </c>
      <c r="J721" s="45">
        <v>89481</v>
      </c>
      <c r="K721" s="45">
        <v>4878</v>
      </c>
      <c r="L721" s="46">
        <v>2420</v>
      </c>
      <c r="M721" s="47">
        <v>24736</v>
      </c>
      <c r="N721" s="47">
        <v>173</v>
      </c>
      <c r="O721" s="48" t="s">
        <v>37</v>
      </c>
      <c r="P721" s="49" t="s">
        <v>37</v>
      </c>
      <c r="Q721" s="49" t="s">
        <v>37</v>
      </c>
      <c r="R721" s="50" t="s">
        <v>37</v>
      </c>
      <c r="S721" s="51" t="s">
        <v>37</v>
      </c>
      <c r="T721" s="51" t="s">
        <v>37</v>
      </c>
      <c r="U721" s="44">
        <v>12183</v>
      </c>
      <c r="V721" s="45">
        <v>114217</v>
      </c>
      <c r="W721" s="45">
        <v>5051</v>
      </c>
    </row>
    <row r="722" spans="1:23" x14ac:dyDescent="0.2">
      <c r="A722" s="41">
        <v>2010</v>
      </c>
      <c r="B722" s="42">
        <v>4799</v>
      </c>
      <c r="C722" s="43" t="s">
        <v>2147</v>
      </c>
      <c r="D722" s="41" t="s">
        <v>23</v>
      </c>
      <c r="E722" s="43" t="s">
        <v>24</v>
      </c>
      <c r="F722" s="41" t="s">
        <v>25</v>
      </c>
      <c r="G722" s="43" t="s">
        <v>72</v>
      </c>
      <c r="H722" s="43" t="s">
        <v>27</v>
      </c>
      <c r="I722" s="44">
        <v>854</v>
      </c>
      <c r="J722" s="45">
        <v>8032</v>
      </c>
      <c r="K722" s="45">
        <v>615</v>
      </c>
      <c r="L722" s="46">
        <v>852</v>
      </c>
      <c r="M722" s="47">
        <v>8751</v>
      </c>
      <c r="N722" s="47">
        <v>98</v>
      </c>
      <c r="O722" s="48" t="s">
        <v>37</v>
      </c>
      <c r="P722" s="49" t="s">
        <v>37</v>
      </c>
      <c r="Q722" s="49" t="s">
        <v>37</v>
      </c>
      <c r="R722" s="50" t="s">
        <v>37</v>
      </c>
      <c r="S722" s="51" t="s">
        <v>37</v>
      </c>
      <c r="T722" s="51" t="s">
        <v>37</v>
      </c>
      <c r="U722" s="44">
        <v>1706</v>
      </c>
      <c r="V722" s="45">
        <v>16783</v>
      </c>
      <c r="W722" s="45">
        <v>713</v>
      </c>
    </row>
    <row r="723" spans="1:23" x14ac:dyDescent="0.2">
      <c r="A723" s="41">
        <v>2010</v>
      </c>
      <c r="B723" s="42">
        <v>4836</v>
      </c>
      <c r="C723" s="43" t="s">
        <v>2148</v>
      </c>
      <c r="D723" s="41" t="s">
        <v>23</v>
      </c>
      <c r="E723" s="43" t="s">
        <v>24</v>
      </c>
      <c r="F723" s="41" t="s">
        <v>25</v>
      </c>
      <c r="G723" s="43" t="s">
        <v>241</v>
      </c>
      <c r="H723" s="43" t="s">
        <v>27</v>
      </c>
      <c r="I723" s="44">
        <v>1235</v>
      </c>
      <c r="J723" s="45">
        <v>15782</v>
      </c>
      <c r="K723" s="45">
        <v>1192</v>
      </c>
      <c r="L723" s="46">
        <v>412</v>
      </c>
      <c r="M723" s="47">
        <v>5168</v>
      </c>
      <c r="N723" s="47">
        <v>208</v>
      </c>
      <c r="O723" s="48">
        <v>1340</v>
      </c>
      <c r="P723" s="49">
        <v>18182</v>
      </c>
      <c r="Q723" s="49">
        <v>33</v>
      </c>
      <c r="R723" s="50" t="s">
        <v>37</v>
      </c>
      <c r="S723" s="51" t="s">
        <v>37</v>
      </c>
      <c r="T723" s="51" t="s">
        <v>37</v>
      </c>
      <c r="U723" s="44">
        <v>2987</v>
      </c>
      <c r="V723" s="45">
        <v>39132</v>
      </c>
      <c r="W723" s="45">
        <v>1433</v>
      </c>
    </row>
    <row r="724" spans="1:23" x14ac:dyDescent="0.2">
      <c r="A724" s="41">
        <v>2010</v>
      </c>
      <c r="B724" s="42">
        <v>4848</v>
      </c>
      <c r="C724" s="43" t="s">
        <v>371</v>
      </c>
      <c r="D724" s="41" t="s">
        <v>23</v>
      </c>
      <c r="E724" s="43" t="s">
        <v>24</v>
      </c>
      <c r="F724" s="41" t="s">
        <v>25</v>
      </c>
      <c r="G724" s="43" t="s">
        <v>72</v>
      </c>
      <c r="H724" s="43" t="s">
        <v>31</v>
      </c>
      <c r="I724" s="44">
        <v>13310</v>
      </c>
      <c r="J724" s="45">
        <v>118309</v>
      </c>
      <c r="K724" s="45">
        <v>7347</v>
      </c>
      <c r="L724" s="46">
        <v>1661</v>
      </c>
      <c r="M724" s="47">
        <v>15939</v>
      </c>
      <c r="N724" s="47">
        <v>537</v>
      </c>
      <c r="O724" s="48">
        <v>16181</v>
      </c>
      <c r="P724" s="49">
        <v>268650</v>
      </c>
      <c r="Q724" s="49">
        <v>47</v>
      </c>
      <c r="R724" s="50" t="s">
        <v>37</v>
      </c>
      <c r="S724" s="51" t="s">
        <v>37</v>
      </c>
      <c r="T724" s="51" t="s">
        <v>37</v>
      </c>
      <c r="U724" s="44">
        <v>31152</v>
      </c>
      <c r="V724" s="45">
        <v>402898</v>
      </c>
      <c r="W724" s="45">
        <v>7931</v>
      </c>
    </row>
    <row r="725" spans="1:23" x14ac:dyDescent="0.2">
      <c r="A725" s="41">
        <v>2010</v>
      </c>
      <c r="B725" s="42">
        <v>4911</v>
      </c>
      <c r="C725" s="43" t="s">
        <v>372</v>
      </c>
      <c r="D725" s="41" t="s">
        <v>23</v>
      </c>
      <c r="E725" s="43" t="s">
        <v>24</v>
      </c>
      <c r="F725" s="41" t="s">
        <v>25</v>
      </c>
      <c r="G725" s="43" t="s">
        <v>241</v>
      </c>
      <c r="H725" s="43" t="s">
        <v>153</v>
      </c>
      <c r="I725" s="44">
        <v>21326</v>
      </c>
      <c r="J725" s="45">
        <v>245547</v>
      </c>
      <c r="K725" s="45">
        <v>15393</v>
      </c>
      <c r="L725" s="46">
        <v>5573</v>
      </c>
      <c r="M725" s="47">
        <v>70624</v>
      </c>
      <c r="N725" s="47">
        <v>1474</v>
      </c>
      <c r="O725" s="48">
        <v>17048</v>
      </c>
      <c r="P725" s="49">
        <v>170168</v>
      </c>
      <c r="Q725" s="49">
        <v>5537</v>
      </c>
      <c r="R725" s="50" t="s">
        <v>37</v>
      </c>
      <c r="S725" s="51" t="s">
        <v>37</v>
      </c>
      <c r="T725" s="51" t="s">
        <v>37</v>
      </c>
      <c r="U725" s="44">
        <v>43947</v>
      </c>
      <c r="V725" s="45">
        <v>486339</v>
      </c>
      <c r="W725" s="45">
        <v>22404</v>
      </c>
    </row>
    <row r="726" spans="1:23" x14ac:dyDescent="0.2">
      <c r="A726" s="41">
        <v>2010</v>
      </c>
      <c r="B726" s="42">
        <v>4914</v>
      </c>
      <c r="C726" s="43" t="s">
        <v>2149</v>
      </c>
      <c r="D726" s="41" t="s">
        <v>23</v>
      </c>
      <c r="E726" s="43" t="s">
        <v>24</v>
      </c>
      <c r="F726" s="41" t="s">
        <v>25</v>
      </c>
      <c r="G726" s="43" t="s">
        <v>241</v>
      </c>
      <c r="H726" s="43" t="s">
        <v>27</v>
      </c>
      <c r="I726" s="44">
        <v>172</v>
      </c>
      <c r="J726" s="45">
        <v>1840</v>
      </c>
      <c r="K726" s="45">
        <v>161</v>
      </c>
      <c r="L726" s="46">
        <v>113</v>
      </c>
      <c r="M726" s="47">
        <v>1199</v>
      </c>
      <c r="N726" s="47">
        <v>33</v>
      </c>
      <c r="O726" s="48" t="s">
        <v>37</v>
      </c>
      <c r="P726" s="49" t="s">
        <v>37</v>
      </c>
      <c r="Q726" s="49" t="s">
        <v>37</v>
      </c>
      <c r="R726" s="50" t="s">
        <v>37</v>
      </c>
      <c r="S726" s="51" t="s">
        <v>37</v>
      </c>
      <c r="T726" s="51" t="s">
        <v>37</v>
      </c>
      <c r="U726" s="44">
        <v>285</v>
      </c>
      <c r="V726" s="45">
        <v>3039</v>
      </c>
      <c r="W726" s="45">
        <v>194</v>
      </c>
    </row>
    <row r="727" spans="1:23" x14ac:dyDescent="0.2">
      <c r="A727" s="41">
        <v>2010</v>
      </c>
      <c r="B727" s="42">
        <v>4919</v>
      </c>
      <c r="C727" s="43" t="s">
        <v>2150</v>
      </c>
      <c r="D727" s="41" t="s">
        <v>23</v>
      </c>
      <c r="E727" s="43" t="s">
        <v>24</v>
      </c>
      <c r="F727" s="41" t="s">
        <v>25</v>
      </c>
      <c r="G727" s="43" t="s">
        <v>87</v>
      </c>
      <c r="H727" s="43" t="s">
        <v>27</v>
      </c>
      <c r="I727" s="44">
        <v>402</v>
      </c>
      <c r="J727" s="45">
        <v>3119</v>
      </c>
      <c r="K727" s="45">
        <v>384</v>
      </c>
      <c r="L727" s="46">
        <v>247</v>
      </c>
      <c r="M727" s="47">
        <v>2750</v>
      </c>
      <c r="N727" s="47">
        <v>83</v>
      </c>
      <c r="O727" s="48">
        <v>11</v>
      </c>
      <c r="P727" s="49">
        <v>85</v>
      </c>
      <c r="Q727" s="49">
        <v>1</v>
      </c>
      <c r="R727" s="50" t="s">
        <v>37</v>
      </c>
      <c r="S727" s="51" t="s">
        <v>37</v>
      </c>
      <c r="T727" s="51" t="s">
        <v>37</v>
      </c>
      <c r="U727" s="44">
        <v>660</v>
      </c>
      <c r="V727" s="45">
        <v>5954</v>
      </c>
      <c r="W727" s="45">
        <v>468</v>
      </c>
    </row>
    <row r="728" spans="1:23" x14ac:dyDescent="0.2">
      <c r="A728" s="41">
        <v>2010</v>
      </c>
      <c r="B728" s="42">
        <v>4920</v>
      </c>
      <c r="C728" s="43" t="s">
        <v>2151</v>
      </c>
      <c r="D728" s="41" t="s">
        <v>23</v>
      </c>
      <c r="E728" s="43" t="s">
        <v>24</v>
      </c>
      <c r="F728" s="41" t="s">
        <v>25</v>
      </c>
      <c r="G728" s="43" t="s">
        <v>98</v>
      </c>
      <c r="H728" s="43" t="s">
        <v>27</v>
      </c>
      <c r="I728" s="44">
        <v>11726</v>
      </c>
      <c r="J728" s="45">
        <v>122340</v>
      </c>
      <c r="K728" s="45">
        <v>8326</v>
      </c>
      <c r="L728" s="46">
        <v>8671</v>
      </c>
      <c r="M728" s="47">
        <v>87366</v>
      </c>
      <c r="N728" s="47">
        <v>1899</v>
      </c>
      <c r="O728" s="48">
        <v>7132</v>
      </c>
      <c r="P728" s="49">
        <v>94589</v>
      </c>
      <c r="Q728" s="49">
        <v>8</v>
      </c>
      <c r="R728" s="50">
        <v>0</v>
      </c>
      <c r="S728" s="51">
        <v>0</v>
      </c>
      <c r="T728" s="51">
        <v>0</v>
      </c>
      <c r="U728" s="44">
        <v>27529</v>
      </c>
      <c r="V728" s="45">
        <v>304295</v>
      </c>
      <c r="W728" s="45">
        <v>10233</v>
      </c>
    </row>
    <row r="729" spans="1:23" x14ac:dyDescent="0.2">
      <c r="A729" s="41">
        <v>2010</v>
      </c>
      <c r="B729" s="42">
        <v>4922</v>
      </c>
      <c r="C729" s="43" t="s">
        <v>374</v>
      </c>
      <c r="D729" s="41" t="s">
        <v>23</v>
      </c>
      <c r="E729" s="43" t="s">
        <v>24</v>
      </c>
      <c r="F729" s="41" t="s">
        <v>25</v>
      </c>
      <c r="G729" s="43" t="s">
        <v>161</v>
      </c>
      <c r="H729" s="43" t="s">
        <v>51</v>
      </c>
      <c r="I729" s="44">
        <v>687860</v>
      </c>
      <c r="J729" s="45">
        <v>5510854</v>
      </c>
      <c r="K729" s="45">
        <v>455653</v>
      </c>
      <c r="L729" s="46">
        <v>336291</v>
      </c>
      <c r="M729" s="47">
        <v>3250095</v>
      </c>
      <c r="N729" s="47">
        <v>53126</v>
      </c>
      <c r="O729" s="48">
        <v>90075</v>
      </c>
      <c r="P729" s="49">
        <v>1173430</v>
      </c>
      <c r="Q729" s="49">
        <v>1415</v>
      </c>
      <c r="R729" s="50">
        <v>212</v>
      </c>
      <c r="S729" s="51">
        <v>1286</v>
      </c>
      <c r="T729" s="51">
        <v>1</v>
      </c>
      <c r="U729" s="44">
        <v>1114438</v>
      </c>
      <c r="V729" s="45">
        <v>9935665</v>
      </c>
      <c r="W729" s="45">
        <v>510195</v>
      </c>
    </row>
    <row r="730" spans="1:23" x14ac:dyDescent="0.2">
      <c r="A730" s="41">
        <v>2010</v>
      </c>
      <c r="B730" s="42">
        <v>4922</v>
      </c>
      <c r="C730" s="43" t="s">
        <v>374</v>
      </c>
      <c r="D730" s="41" t="s">
        <v>112</v>
      </c>
      <c r="E730" s="43" t="s">
        <v>113</v>
      </c>
      <c r="F730" s="41" t="s">
        <v>25</v>
      </c>
      <c r="G730" s="43" t="s">
        <v>161</v>
      </c>
      <c r="H730" s="43" t="s">
        <v>51</v>
      </c>
      <c r="I730" s="44">
        <v>30</v>
      </c>
      <c r="J730" s="45">
        <v>743</v>
      </c>
      <c r="K730" s="45">
        <v>37</v>
      </c>
      <c r="L730" s="46">
        <v>31813</v>
      </c>
      <c r="M730" s="47">
        <v>1907098</v>
      </c>
      <c r="N730" s="47">
        <v>3666</v>
      </c>
      <c r="O730" s="48">
        <v>28442</v>
      </c>
      <c r="P730" s="49">
        <v>2433563</v>
      </c>
      <c r="Q730" s="49">
        <v>355</v>
      </c>
      <c r="R730" s="50">
        <v>0</v>
      </c>
      <c r="S730" s="51">
        <v>0</v>
      </c>
      <c r="T730" s="51">
        <v>0</v>
      </c>
      <c r="U730" s="44">
        <v>60285</v>
      </c>
      <c r="V730" s="45">
        <v>4341404</v>
      </c>
      <c r="W730" s="45">
        <v>4058</v>
      </c>
    </row>
    <row r="731" spans="1:23" x14ac:dyDescent="0.2">
      <c r="A731" s="41">
        <v>2010</v>
      </c>
      <c r="B731" s="42">
        <v>4934</v>
      </c>
      <c r="C731" s="43" t="s">
        <v>2152</v>
      </c>
      <c r="D731" s="41" t="s">
        <v>23</v>
      </c>
      <c r="E731" s="43" t="s">
        <v>24</v>
      </c>
      <c r="F731" s="41" t="s">
        <v>25</v>
      </c>
      <c r="G731" s="43" t="s">
        <v>241</v>
      </c>
      <c r="H731" s="43" t="s">
        <v>27</v>
      </c>
      <c r="I731" s="44">
        <v>284</v>
      </c>
      <c r="J731" s="45">
        <v>3508</v>
      </c>
      <c r="K731" s="45">
        <v>251</v>
      </c>
      <c r="L731" s="46">
        <v>104</v>
      </c>
      <c r="M731" s="47">
        <v>1021</v>
      </c>
      <c r="N731" s="47">
        <v>35</v>
      </c>
      <c r="O731" s="48">
        <v>41</v>
      </c>
      <c r="P731" s="49">
        <v>1552</v>
      </c>
      <c r="Q731" s="49">
        <v>1</v>
      </c>
      <c r="R731" s="50" t="s">
        <v>37</v>
      </c>
      <c r="S731" s="51" t="s">
        <v>37</v>
      </c>
      <c r="T731" s="51" t="s">
        <v>37</v>
      </c>
      <c r="U731" s="44">
        <v>429</v>
      </c>
      <c r="V731" s="45">
        <v>6081</v>
      </c>
      <c r="W731" s="45">
        <v>287</v>
      </c>
    </row>
    <row r="732" spans="1:23" x14ac:dyDescent="0.2">
      <c r="A732" s="41">
        <v>2010</v>
      </c>
      <c r="B732" s="42">
        <v>4939</v>
      </c>
      <c r="C732" s="43" t="s">
        <v>375</v>
      </c>
      <c r="D732" s="41" t="s">
        <v>23</v>
      </c>
      <c r="E732" s="43" t="s">
        <v>24</v>
      </c>
      <c r="F732" s="41" t="s">
        <v>25</v>
      </c>
      <c r="G732" s="43" t="s">
        <v>92</v>
      </c>
      <c r="H732" s="43" t="s">
        <v>31</v>
      </c>
      <c r="I732" s="44">
        <v>4713.8</v>
      </c>
      <c r="J732" s="45">
        <v>48402</v>
      </c>
      <c r="K732" s="45">
        <v>4950</v>
      </c>
      <c r="L732" s="46">
        <v>8872.7000000000007</v>
      </c>
      <c r="M732" s="47">
        <v>106632</v>
      </c>
      <c r="N732" s="47">
        <v>1329</v>
      </c>
      <c r="O732" s="48">
        <v>39968.6</v>
      </c>
      <c r="P732" s="49">
        <v>413699</v>
      </c>
      <c r="Q732" s="49">
        <v>7108</v>
      </c>
      <c r="R732" s="50" t="s">
        <v>37</v>
      </c>
      <c r="S732" s="51" t="s">
        <v>37</v>
      </c>
      <c r="T732" s="51" t="s">
        <v>37</v>
      </c>
      <c r="U732" s="44">
        <v>53555.1</v>
      </c>
      <c r="V732" s="45">
        <v>568733</v>
      </c>
      <c r="W732" s="45">
        <v>13387</v>
      </c>
    </row>
    <row r="733" spans="1:23" x14ac:dyDescent="0.2">
      <c r="A733" s="41">
        <v>2010</v>
      </c>
      <c r="B733" s="42">
        <v>4958</v>
      </c>
      <c r="C733" s="43" t="s">
        <v>376</v>
      </c>
      <c r="D733" s="41" t="s">
        <v>23</v>
      </c>
      <c r="E733" s="43" t="s">
        <v>24</v>
      </c>
      <c r="F733" s="41" t="s">
        <v>25</v>
      </c>
      <c r="G733" s="43" t="s">
        <v>54</v>
      </c>
      <c r="H733" s="43" t="s">
        <v>27</v>
      </c>
      <c r="I733" s="44">
        <v>31309</v>
      </c>
      <c r="J733" s="45">
        <v>392844</v>
      </c>
      <c r="K733" s="45">
        <v>22502</v>
      </c>
      <c r="L733" s="46">
        <v>26876</v>
      </c>
      <c r="M733" s="47">
        <v>305141</v>
      </c>
      <c r="N733" s="47">
        <v>3950</v>
      </c>
      <c r="O733" s="48">
        <v>31793</v>
      </c>
      <c r="P733" s="49">
        <v>537137</v>
      </c>
      <c r="Q733" s="49">
        <v>21</v>
      </c>
      <c r="R733" s="50">
        <v>0</v>
      </c>
      <c r="S733" s="51">
        <v>0</v>
      </c>
      <c r="T733" s="51">
        <v>0</v>
      </c>
      <c r="U733" s="44">
        <v>89978</v>
      </c>
      <c r="V733" s="45">
        <v>1235122</v>
      </c>
      <c r="W733" s="45">
        <v>26473</v>
      </c>
    </row>
    <row r="734" spans="1:23" x14ac:dyDescent="0.2">
      <c r="A734" s="41">
        <v>2010</v>
      </c>
      <c r="B734" s="42">
        <v>4959</v>
      </c>
      <c r="C734" s="43" t="s">
        <v>2153</v>
      </c>
      <c r="D734" s="41" t="s">
        <v>23</v>
      </c>
      <c r="E734" s="43" t="s">
        <v>24</v>
      </c>
      <c r="F734" s="41" t="s">
        <v>25</v>
      </c>
      <c r="G734" s="43" t="s">
        <v>60</v>
      </c>
      <c r="H734" s="43" t="s">
        <v>51</v>
      </c>
      <c r="I734" s="44">
        <v>639</v>
      </c>
      <c r="J734" s="45">
        <v>986</v>
      </c>
      <c r="K734" s="45">
        <v>176</v>
      </c>
      <c r="L734" s="46">
        <v>743</v>
      </c>
      <c r="M734" s="47">
        <v>1241</v>
      </c>
      <c r="N734" s="47">
        <v>35</v>
      </c>
      <c r="O734" s="48" t="s">
        <v>37</v>
      </c>
      <c r="P734" s="49" t="s">
        <v>37</v>
      </c>
      <c r="Q734" s="49" t="s">
        <v>37</v>
      </c>
      <c r="R734" s="50" t="s">
        <v>37</v>
      </c>
      <c r="S734" s="51" t="s">
        <v>37</v>
      </c>
      <c r="T734" s="51" t="s">
        <v>37</v>
      </c>
      <c r="U734" s="44">
        <v>1382</v>
      </c>
      <c r="V734" s="45">
        <v>2227</v>
      </c>
      <c r="W734" s="45">
        <v>211</v>
      </c>
    </row>
    <row r="735" spans="1:23" x14ac:dyDescent="0.2">
      <c r="A735" s="41">
        <v>2010</v>
      </c>
      <c r="B735" s="42">
        <v>4960</v>
      </c>
      <c r="C735" s="43" t="s">
        <v>377</v>
      </c>
      <c r="D735" s="41" t="s">
        <v>23</v>
      </c>
      <c r="E735" s="43" t="s">
        <v>24</v>
      </c>
      <c r="F735" s="41" t="s">
        <v>25</v>
      </c>
      <c r="G735" s="43" t="s">
        <v>72</v>
      </c>
      <c r="H735" s="43" t="s">
        <v>31</v>
      </c>
      <c r="I735" s="44">
        <v>12723</v>
      </c>
      <c r="J735" s="45">
        <v>111119</v>
      </c>
      <c r="K735" s="45">
        <v>7395</v>
      </c>
      <c r="L735" s="46">
        <v>2939.6</v>
      </c>
      <c r="M735" s="47">
        <v>31635</v>
      </c>
      <c r="N735" s="47">
        <v>421</v>
      </c>
      <c r="O735" s="48">
        <v>11322.8</v>
      </c>
      <c r="P735" s="49">
        <v>169927</v>
      </c>
      <c r="Q735" s="49">
        <v>7</v>
      </c>
      <c r="R735" s="50" t="s">
        <v>37</v>
      </c>
      <c r="S735" s="51" t="s">
        <v>37</v>
      </c>
      <c r="T735" s="51" t="s">
        <v>37</v>
      </c>
      <c r="U735" s="44">
        <v>26985.4</v>
      </c>
      <c r="V735" s="45">
        <v>312681</v>
      </c>
      <c r="W735" s="45">
        <v>7823</v>
      </c>
    </row>
    <row r="736" spans="1:23" x14ac:dyDescent="0.2">
      <c r="A736" s="41">
        <v>2010</v>
      </c>
      <c r="B736" s="42">
        <v>4961</v>
      </c>
      <c r="C736" s="43" t="s">
        <v>2154</v>
      </c>
      <c r="D736" s="41" t="s">
        <v>23</v>
      </c>
      <c r="E736" s="43" t="s">
        <v>24</v>
      </c>
      <c r="F736" s="41" t="s">
        <v>25</v>
      </c>
      <c r="G736" s="43" t="s">
        <v>241</v>
      </c>
      <c r="H736" s="43" t="s">
        <v>27</v>
      </c>
      <c r="I736" s="44">
        <v>323</v>
      </c>
      <c r="J736" s="45">
        <v>2358</v>
      </c>
      <c r="K736" s="45">
        <v>308</v>
      </c>
      <c r="L736" s="46">
        <v>148</v>
      </c>
      <c r="M736" s="47">
        <v>1849</v>
      </c>
      <c r="N736" s="47">
        <v>62</v>
      </c>
      <c r="O736" s="48" t="s">
        <v>37</v>
      </c>
      <c r="P736" s="49" t="s">
        <v>37</v>
      </c>
      <c r="Q736" s="49" t="s">
        <v>37</v>
      </c>
      <c r="R736" s="50" t="s">
        <v>37</v>
      </c>
      <c r="S736" s="51" t="s">
        <v>37</v>
      </c>
      <c r="T736" s="51" t="s">
        <v>37</v>
      </c>
      <c r="U736" s="44">
        <v>471</v>
      </c>
      <c r="V736" s="45">
        <v>4207</v>
      </c>
      <c r="W736" s="45">
        <v>370</v>
      </c>
    </row>
    <row r="737" spans="1:23" x14ac:dyDescent="0.2">
      <c r="A737" s="41">
        <v>2010</v>
      </c>
      <c r="B737" s="42">
        <v>4975</v>
      </c>
      <c r="C737" s="43" t="s">
        <v>378</v>
      </c>
      <c r="D737" s="41" t="s">
        <v>23</v>
      </c>
      <c r="E737" s="43" t="s">
        <v>24</v>
      </c>
      <c r="F737" s="41" t="s">
        <v>25</v>
      </c>
      <c r="G737" s="43" t="s">
        <v>92</v>
      </c>
      <c r="H737" s="43" t="s">
        <v>31</v>
      </c>
      <c r="I737" s="44">
        <v>55773</v>
      </c>
      <c r="J737" s="45">
        <v>576747</v>
      </c>
      <c r="K737" s="45">
        <v>36689</v>
      </c>
      <c r="L737" s="46">
        <v>12799</v>
      </c>
      <c r="M737" s="47">
        <v>130845</v>
      </c>
      <c r="N737" s="47">
        <v>3923</v>
      </c>
      <c r="O737" s="48">
        <v>4708</v>
      </c>
      <c r="P737" s="49">
        <v>70523</v>
      </c>
      <c r="Q737" s="49">
        <v>13</v>
      </c>
      <c r="R737" s="50" t="s">
        <v>37</v>
      </c>
      <c r="S737" s="51" t="s">
        <v>37</v>
      </c>
      <c r="T737" s="51" t="s">
        <v>37</v>
      </c>
      <c r="U737" s="44">
        <v>73280</v>
      </c>
      <c r="V737" s="45">
        <v>778115</v>
      </c>
      <c r="W737" s="45">
        <v>40625</v>
      </c>
    </row>
    <row r="738" spans="1:23" x14ac:dyDescent="0.2">
      <c r="A738" s="41">
        <v>2010</v>
      </c>
      <c r="B738" s="42">
        <v>4981</v>
      </c>
      <c r="C738" s="43" t="s">
        <v>2155</v>
      </c>
      <c r="D738" s="41" t="s">
        <v>23</v>
      </c>
      <c r="E738" s="43" t="s">
        <v>24</v>
      </c>
      <c r="F738" s="41" t="s">
        <v>25</v>
      </c>
      <c r="G738" s="43" t="s">
        <v>273</v>
      </c>
      <c r="H738" s="43" t="s">
        <v>27</v>
      </c>
      <c r="I738" s="44">
        <v>65</v>
      </c>
      <c r="J738" s="45">
        <v>869</v>
      </c>
      <c r="K738" s="45">
        <v>87</v>
      </c>
      <c r="L738" s="46" t="s">
        <v>37</v>
      </c>
      <c r="M738" s="47" t="s">
        <v>37</v>
      </c>
      <c r="N738" s="47" t="s">
        <v>37</v>
      </c>
      <c r="O738" s="48" t="s">
        <v>37</v>
      </c>
      <c r="P738" s="49" t="s">
        <v>37</v>
      </c>
      <c r="Q738" s="49" t="s">
        <v>37</v>
      </c>
      <c r="R738" s="50" t="s">
        <v>37</v>
      </c>
      <c r="S738" s="51" t="s">
        <v>37</v>
      </c>
      <c r="T738" s="51" t="s">
        <v>37</v>
      </c>
      <c r="U738" s="44">
        <v>65</v>
      </c>
      <c r="V738" s="45">
        <v>869</v>
      </c>
      <c r="W738" s="45">
        <v>87</v>
      </c>
    </row>
    <row r="739" spans="1:23" x14ac:dyDescent="0.2">
      <c r="A739" s="41">
        <v>2010</v>
      </c>
      <c r="B739" s="42">
        <v>5015</v>
      </c>
      <c r="C739" s="43" t="s">
        <v>2156</v>
      </c>
      <c r="D739" s="41" t="s">
        <v>23</v>
      </c>
      <c r="E739" s="43" t="s">
        <v>24</v>
      </c>
      <c r="F739" s="41" t="s">
        <v>25</v>
      </c>
      <c r="G739" s="43" t="s">
        <v>46</v>
      </c>
      <c r="H739" s="43" t="s">
        <v>27</v>
      </c>
      <c r="I739" s="44">
        <v>1897.3</v>
      </c>
      <c r="J739" s="45">
        <v>17845</v>
      </c>
      <c r="K739" s="45">
        <v>1995</v>
      </c>
      <c r="L739" s="46">
        <v>545</v>
      </c>
      <c r="M739" s="47">
        <v>5478</v>
      </c>
      <c r="N739" s="47">
        <v>325</v>
      </c>
      <c r="O739" s="48">
        <v>2300.6999999999998</v>
      </c>
      <c r="P739" s="49">
        <v>26944</v>
      </c>
      <c r="Q739" s="49">
        <v>73</v>
      </c>
      <c r="R739" s="50">
        <v>0</v>
      </c>
      <c r="S739" s="51">
        <v>0</v>
      </c>
      <c r="T739" s="51">
        <v>0</v>
      </c>
      <c r="U739" s="44">
        <v>4743</v>
      </c>
      <c r="V739" s="45">
        <v>50267</v>
      </c>
      <c r="W739" s="45">
        <v>2393</v>
      </c>
    </row>
    <row r="740" spans="1:23" x14ac:dyDescent="0.2">
      <c r="A740" s="41">
        <v>2010</v>
      </c>
      <c r="B740" s="42">
        <v>5021</v>
      </c>
      <c r="C740" s="43" t="s">
        <v>2157</v>
      </c>
      <c r="D740" s="41" t="s">
        <v>23</v>
      </c>
      <c r="E740" s="43" t="s">
        <v>24</v>
      </c>
      <c r="F740" s="41" t="s">
        <v>25</v>
      </c>
      <c r="G740" s="43" t="s">
        <v>42</v>
      </c>
      <c r="H740" s="43" t="s">
        <v>31</v>
      </c>
      <c r="I740" s="44">
        <v>5262</v>
      </c>
      <c r="J740" s="45">
        <v>42970</v>
      </c>
      <c r="K740" s="45">
        <v>5271</v>
      </c>
      <c r="L740" s="46">
        <v>342</v>
      </c>
      <c r="M740" s="47">
        <v>3567</v>
      </c>
      <c r="N740" s="47">
        <v>30</v>
      </c>
      <c r="O740" s="48">
        <v>792</v>
      </c>
      <c r="P740" s="49">
        <v>9344</v>
      </c>
      <c r="Q740" s="49">
        <v>2</v>
      </c>
      <c r="R740" s="50" t="s">
        <v>37</v>
      </c>
      <c r="S740" s="51" t="s">
        <v>37</v>
      </c>
      <c r="T740" s="51" t="s">
        <v>37</v>
      </c>
      <c r="U740" s="44">
        <v>6396</v>
      </c>
      <c r="V740" s="45">
        <v>55881</v>
      </c>
      <c r="W740" s="45">
        <v>5303</v>
      </c>
    </row>
    <row r="741" spans="1:23" x14ac:dyDescent="0.2">
      <c r="A741" s="41">
        <v>2010</v>
      </c>
      <c r="B741" s="42">
        <v>5027</v>
      </c>
      <c r="C741" s="43" t="s">
        <v>379</v>
      </c>
      <c r="D741" s="41" t="s">
        <v>23</v>
      </c>
      <c r="E741" s="43" t="s">
        <v>24</v>
      </c>
      <c r="F741" s="41" t="s">
        <v>25</v>
      </c>
      <c r="G741" s="43" t="s">
        <v>160</v>
      </c>
      <c r="H741" s="43" t="s">
        <v>51</v>
      </c>
      <c r="I741" s="44">
        <v>439013.3</v>
      </c>
      <c r="J741" s="45">
        <v>3054492</v>
      </c>
      <c r="K741" s="45">
        <v>260467</v>
      </c>
      <c r="L741" s="46">
        <v>143248.29999999999</v>
      </c>
      <c r="M741" s="47">
        <v>1065773</v>
      </c>
      <c r="N741" s="47">
        <v>27178</v>
      </c>
      <c r="O741" s="48">
        <v>22627.200000000001</v>
      </c>
      <c r="P741" s="49">
        <v>330352</v>
      </c>
      <c r="Q741" s="49">
        <v>125</v>
      </c>
      <c r="R741" s="50" t="s">
        <v>37</v>
      </c>
      <c r="S741" s="51" t="s">
        <v>37</v>
      </c>
      <c r="T741" s="51" t="s">
        <v>37</v>
      </c>
      <c r="U741" s="44">
        <v>604888.80000000005</v>
      </c>
      <c r="V741" s="45">
        <v>4450617</v>
      </c>
      <c r="W741" s="45">
        <v>287770</v>
      </c>
    </row>
    <row r="742" spans="1:23" x14ac:dyDescent="0.2">
      <c r="A742" s="41">
        <v>2010</v>
      </c>
      <c r="B742" s="42">
        <v>5027</v>
      </c>
      <c r="C742" s="43" t="s">
        <v>379</v>
      </c>
      <c r="D742" s="41" t="s">
        <v>23</v>
      </c>
      <c r="E742" s="43" t="s">
        <v>24</v>
      </c>
      <c r="F742" s="41" t="s">
        <v>25</v>
      </c>
      <c r="G742" s="43" t="s">
        <v>30</v>
      </c>
      <c r="H742" s="43" t="s">
        <v>51</v>
      </c>
      <c r="I742" s="44">
        <v>318942.2</v>
      </c>
      <c r="J742" s="45">
        <v>2144538</v>
      </c>
      <c r="K742" s="45">
        <v>169166</v>
      </c>
      <c r="L742" s="46">
        <v>70419.5</v>
      </c>
      <c r="M742" s="47">
        <v>576878</v>
      </c>
      <c r="N742" s="47">
        <v>19604</v>
      </c>
      <c r="O742" s="48">
        <v>2063.9</v>
      </c>
      <c r="P742" s="49">
        <v>20534</v>
      </c>
      <c r="Q742" s="49">
        <v>136</v>
      </c>
      <c r="R742" s="50" t="s">
        <v>37</v>
      </c>
      <c r="S742" s="51" t="s">
        <v>37</v>
      </c>
      <c r="T742" s="51" t="s">
        <v>37</v>
      </c>
      <c r="U742" s="44">
        <v>391425.6</v>
      </c>
      <c r="V742" s="45">
        <v>2741950</v>
      </c>
      <c r="W742" s="45">
        <v>188906</v>
      </c>
    </row>
    <row r="743" spans="1:23" x14ac:dyDescent="0.2">
      <c r="A743" s="41">
        <v>2010</v>
      </c>
      <c r="B743" s="42">
        <v>5027</v>
      </c>
      <c r="C743" s="43" t="s">
        <v>379</v>
      </c>
      <c r="D743" s="41" t="s">
        <v>112</v>
      </c>
      <c r="E743" s="43" t="s">
        <v>113</v>
      </c>
      <c r="F743" s="41" t="s">
        <v>25</v>
      </c>
      <c r="G743" s="43" t="s">
        <v>160</v>
      </c>
      <c r="H743" s="43" t="s">
        <v>51</v>
      </c>
      <c r="I743" s="44">
        <v>3607.3</v>
      </c>
      <c r="J743" s="45">
        <v>85793</v>
      </c>
      <c r="K743" s="45">
        <v>6134</v>
      </c>
      <c r="L743" s="46">
        <v>29363.5</v>
      </c>
      <c r="M743" s="47">
        <v>2551459</v>
      </c>
      <c r="N743" s="47">
        <v>6243</v>
      </c>
      <c r="O743" s="48">
        <v>7175.4</v>
      </c>
      <c r="P743" s="49">
        <v>1386141</v>
      </c>
      <c r="Q743" s="49">
        <v>113</v>
      </c>
      <c r="R743" s="50" t="s">
        <v>37</v>
      </c>
      <c r="S743" s="51" t="s">
        <v>37</v>
      </c>
      <c r="T743" s="51" t="s">
        <v>37</v>
      </c>
      <c r="U743" s="44">
        <v>40146.199999999997</v>
      </c>
      <c r="V743" s="45">
        <v>4023393</v>
      </c>
      <c r="W743" s="45">
        <v>12490</v>
      </c>
    </row>
    <row r="744" spans="1:23" x14ac:dyDescent="0.2">
      <c r="A744" s="41">
        <v>2010</v>
      </c>
      <c r="B744" s="42">
        <v>5027</v>
      </c>
      <c r="C744" s="43" t="s">
        <v>379</v>
      </c>
      <c r="D744" s="41" t="s">
        <v>112</v>
      </c>
      <c r="E744" s="43" t="s">
        <v>113</v>
      </c>
      <c r="F744" s="41" t="s">
        <v>25</v>
      </c>
      <c r="G744" s="43" t="s">
        <v>30</v>
      </c>
      <c r="H744" s="43" t="s">
        <v>51</v>
      </c>
      <c r="I744" s="44">
        <v>2562.8000000000002</v>
      </c>
      <c r="J744" s="45">
        <v>72867</v>
      </c>
      <c r="K744" s="45">
        <v>4147</v>
      </c>
      <c r="L744" s="46">
        <v>23868.3</v>
      </c>
      <c r="M744" s="47">
        <v>1191091</v>
      </c>
      <c r="N744" s="47">
        <v>6269</v>
      </c>
      <c r="O744" s="48">
        <v>3995.7</v>
      </c>
      <c r="P744" s="49">
        <v>376482</v>
      </c>
      <c r="Q744" s="49">
        <v>107</v>
      </c>
      <c r="R744" s="50" t="s">
        <v>37</v>
      </c>
      <c r="S744" s="51" t="s">
        <v>37</v>
      </c>
      <c r="T744" s="51" t="s">
        <v>37</v>
      </c>
      <c r="U744" s="44">
        <v>30426.799999999999</v>
      </c>
      <c r="V744" s="45">
        <v>1640440</v>
      </c>
      <c r="W744" s="45">
        <v>10523</v>
      </c>
    </row>
    <row r="745" spans="1:23" x14ac:dyDescent="0.2">
      <c r="A745" s="41">
        <v>2010</v>
      </c>
      <c r="B745" s="42">
        <v>5036</v>
      </c>
      <c r="C745" s="43" t="s">
        <v>2158</v>
      </c>
      <c r="D745" s="41" t="s">
        <v>23</v>
      </c>
      <c r="E745" s="43" t="s">
        <v>24</v>
      </c>
      <c r="F745" s="41" t="s">
        <v>25</v>
      </c>
      <c r="G745" s="43" t="s">
        <v>311</v>
      </c>
      <c r="H745" s="43" t="s">
        <v>27</v>
      </c>
      <c r="I745" s="44">
        <v>1782</v>
      </c>
      <c r="J745" s="45">
        <v>17766</v>
      </c>
      <c r="K745" s="45">
        <v>2223</v>
      </c>
      <c r="L745" s="46">
        <v>1216</v>
      </c>
      <c r="M745" s="47">
        <v>13232</v>
      </c>
      <c r="N745" s="47">
        <v>561</v>
      </c>
      <c r="O745" s="48">
        <v>2275</v>
      </c>
      <c r="P745" s="49">
        <v>25326</v>
      </c>
      <c r="Q745" s="49">
        <v>47</v>
      </c>
      <c r="R745" s="50" t="s">
        <v>37</v>
      </c>
      <c r="S745" s="51" t="s">
        <v>37</v>
      </c>
      <c r="T745" s="51" t="s">
        <v>37</v>
      </c>
      <c r="U745" s="44">
        <v>5273</v>
      </c>
      <c r="V745" s="45">
        <v>56324</v>
      </c>
      <c r="W745" s="45">
        <v>2831</v>
      </c>
    </row>
    <row r="746" spans="1:23" x14ac:dyDescent="0.2">
      <c r="A746" s="41">
        <v>2010</v>
      </c>
      <c r="B746" s="42">
        <v>5056</v>
      </c>
      <c r="C746" s="43" t="s">
        <v>2159</v>
      </c>
      <c r="D746" s="41" t="s">
        <v>23</v>
      </c>
      <c r="E746" s="43" t="s">
        <v>24</v>
      </c>
      <c r="F746" s="41" t="s">
        <v>25</v>
      </c>
      <c r="G746" s="43" t="s">
        <v>87</v>
      </c>
      <c r="H746" s="43" t="s">
        <v>27</v>
      </c>
      <c r="I746" s="44">
        <v>2442</v>
      </c>
      <c r="J746" s="45">
        <v>35149</v>
      </c>
      <c r="K746" s="45">
        <v>2662</v>
      </c>
      <c r="L746" s="46">
        <v>1767</v>
      </c>
      <c r="M746" s="47">
        <v>30709</v>
      </c>
      <c r="N746" s="47">
        <v>517</v>
      </c>
      <c r="O746" s="48">
        <v>4659</v>
      </c>
      <c r="P746" s="49">
        <v>87414</v>
      </c>
      <c r="Q746" s="49">
        <v>44</v>
      </c>
      <c r="R746" s="50" t="s">
        <v>37</v>
      </c>
      <c r="S746" s="51" t="s">
        <v>37</v>
      </c>
      <c r="T746" s="51" t="s">
        <v>37</v>
      </c>
      <c r="U746" s="44">
        <v>8868</v>
      </c>
      <c r="V746" s="45">
        <v>153272</v>
      </c>
      <c r="W746" s="45">
        <v>3223</v>
      </c>
    </row>
    <row r="747" spans="1:23" x14ac:dyDescent="0.2">
      <c r="A747" s="41">
        <v>2010</v>
      </c>
      <c r="B747" s="42">
        <v>5063</v>
      </c>
      <c r="C747" s="43" t="s">
        <v>2160</v>
      </c>
      <c r="D747" s="41" t="s">
        <v>23</v>
      </c>
      <c r="E747" s="43" t="s">
        <v>24</v>
      </c>
      <c r="F747" s="41" t="s">
        <v>25</v>
      </c>
      <c r="G747" s="43" t="s">
        <v>92</v>
      </c>
      <c r="H747" s="43" t="s">
        <v>27</v>
      </c>
      <c r="I747" s="44">
        <v>49062</v>
      </c>
      <c r="J747" s="45">
        <v>562953</v>
      </c>
      <c r="K747" s="45">
        <v>39814</v>
      </c>
      <c r="L747" s="46">
        <v>22857</v>
      </c>
      <c r="M747" s="47">
        <v>256435</v>
      </c>
      <c r="N747" s="47">
        <v>4734</v>
      </c>
      <c r="O747" s="48">
        <v>34535</v>
      </c>
      <c r="P747" s="49">
        <v>525479</v>
      </c>
      <c r="Q747" s="49">
        <v>121</v>
      </c>
      <c r="R747" s="50" t="s">
        <v>37</v>
      </c>
      <c r="S747" s="51" t="s">
        <v>37</v>
      </c>
      <c r="T747" s="51" t="s">
        <v>37</v>
      </c>
      <c r="U747" s="44">
        <v>106454</v>
      </c>
      <c r="V747" s="45">
        <v>1344867</v>
      </c>
      <c r="W747" s="45">
        <v>44669</v>
      </c>
    </row>
    <row r="748" spans="1:23" x14ac:dyDescent="0.2">
      <c r="A748" s="41">
        <v>2010</v>
      </c>
      <c r="B748" s="42">
        <v>5070</v>
      </c>
      <c r="C748" s="43" t="s">
        <v>381</v>
      </c>
      <c r="D748" s="41" t="s">
        <v>23</v>
      </c>
      <c r="E748" s="43" t="s">
        <v>24</v>
      </c>
      <c r="F748" s="41" t="s">
        <v>25</v>
      </c>
      <c r="G748" s="43" t="s">
        <v>160</v>
      </c>
      <c r="H748" s="43" t="s">
        <v>31</v>
      </c>
      <c r="I748" s="44">
        <v>115946</v>
      </c>
      <c r="J748" s="45">
        <v>1033025</v>
      </c>
      <c r="K748" s="45">
        <v>73767</v>
      </c>
      <c r="L748" s="46">
        <v>23520</v>
      </c>
      <c r="M748" s="47">
        <v>229435</v>
      </c>
      <c r="N748" s="47">
        <v>8236</v>
      </c>
      <c r="O748" s="48" t="s">
        <v>37</v>
      </c>
      <c r="P748" s="49" t="s">
        <v>37</v>
      </c>
      <c r="Q748" s="49" t="s">
        <v>37</v>
      </c>
      <c r="R748" s="50" t="s">
        <v>37</v>
      </c>
      <c r="S748" s="51" t="s">
        <v>37</v>
      </c>
      <c r="T748" s="51" t="s">
        <v>37</v>
      </c>
      <c r="U748" s="44">
        <v>139466</v>
      </c>
      <c r="V748" s="45">
        <v>1262460</v>
      </c>
      <c r="W748" s="45">
        <v>82003</v>
      </c>
    </row>
    <row r="749" spans="1:23" x14ac:dyDescent="0.2">
      <c r="A749" s="41">
        <v>2010</v>
      </c>
      <c r="B749" s="42">
        <v>5071</v>
      </c>
      <c r="C749" s="43" t="s">
        <v>2161</v>
      </c>
      <c r="D749" s="41" t="s">
        <v>23</v>
      </c>
      <c r="E749" s="43" t="s">
        <v>24</v>
      </c>
      <c r="F749" s="41" t="s">
        <v>25</v>
      </c>
      <c r="G749" s="43" t="s">
        <v>72</v>
      </c>
      <c r="H749" s="43" t="s">
        <v>27</v>
      </c>
      <c r="I749" s="44">
        <v>98</v>
      </c>
      <c r="J749" s="45">
        <v>885</v>
      </c>
      <c r="K749" s="45">
        <v>95</v>
      </c>
      <c r="L749" s="46">
        <v>35</v>
      </c>
      <c r="M749" s="47">
        <v>346</v>
      </c>
      <c r="N749" s="47">
        <v>26</v>
      </c>
      <c r="O749" s="48">
        <v>29</v>
      </c>
      <c r="P749" s="49">
        <v>240</v>
      </c>
      <c r="Q749" s="49">
        <v>22</v>
      </c>
      <c r="R749" s="50" t="s">
        <v>37</v>
      </c>
      <c r="S749" s="51">
        <v>0</v>
      </c>
      <c r="T749" s="51" t="s">
        <v>37</v>
      </c>
      <c r="U749" s="44">
        <v>162</v>
      </c>
      <c r="V749" s="45">
        <v>1471</v>
      </c>
      <c r="W749" s="45">
        <v>143</v>
      </c>
    </row>
    <row r="750" spans="1:23" x14ac:dyDescent="0.2">
      <c r="A750" s="41">
        <v>2010</v>
      </c>
      <c r="B750" s="42">
        <v>5076</v>
      </c>
      <c r="C750" s="43" t="s">
        <v>2162</v>
      </c>
      <c r="D750" s="41" t="s">
        <v>23</v>
      </c>
      <c r="E750" s="43" t="s">
        <v>24</v>
      </c>
      <c r="F750" s="41" t="s">
        <v>25</v>
      </c>
      <c r="G750" s="43" t="s">
        <v>87</v>
      </c>
      <c r="H750" s="43" t="s">
        <v>27</v>
      </c>
      <c r="I750" s="44">
        <v>643</v>
      </c>
      <c r="J750" s="45">
        <v>7315</v>
      </c>
      <c r="K750" s="45">
        <v>749</v>
      </c>
      <c r="L750" s="46">
        <v>284</v>
      </c>
      <c r="M750" s="47">
        <v>4774</v>
      </c>
      <c r="N750" s="47">
        <v>116</v>
      </c>
      <c r="O750" s="48" t="s">
        <v>37</v>
      </c>
      <c r="P750" s="49" t="s">
        <v>37</v>
      </c>
      <c r="Q750" s="49" t="s">
        <v>37</v>
      </c>
      <c r="R750" s="50" t="s">
        <v>37</v>
      </c>
      <c r="S750" s="51" t="s">
        <v>37</v>
      </c>
      <c r="T750" s="51" t="s">
        <v>37</v>
      </c>
      <c r="U750" s="44">
        <v>927</v>
      </c>
      <c r="V750" s="45">
        <v>12089</v>
      </c>
      <c r="W750" s="45">
        <v>865</v>
      </c>
    </row>
    <row r="751" spans="1:23" x14ac:dyDescent="0.2">
      <c r="A751" s="41">
        <v>2010</v>
      </c>
      <c r="B751" s="42">
        <v>5078</v>
      </c>
      <c r="C751" s="43" t="s">
        <v>382</v>
      </c>
      <c r="D751" s="41" t="s">
        <v>23</v>
      </c>
      <c r="E751" s="43" t="s">
        <v>24</v>
      </c>
      <c r="F751" s="41" t="s">
        <v>25</v>
      </c>
      <c r="G751" s="43" t="s">
        <v>92</v>
      </c>
      <c r="H751" s="43" t="s">
        <v>31</v>
      </c>
      <c r="I751" s="44">
        <v>297412.7</v>
      </c>
      <c r="J751" s="45">
        <v>2668521</v>
      </c>
      <c r="K751" s="45">
        <v>142269</v>
      </c>
      <c r="L751" s="46">
        <v>41256.400000000001</v>
      </c>
      <c r="M751" s="47">
        <v>357982</v>
      </c>
      <c r="N751" s="47">
        <v>10161</v>
      </c>
      <c r="O751" s="48">
        <v>90651.1</v>
      </c>
      <c r="P751" s="49">
        <v>1022424</v>
      </c>
      <c r="Q751" s="49">
        <v>1961</v>
      </c>
      <c r="R751" s="50" t="s">
        <v>37</v>
      </c>
      <c r="S751" s="51" t="s">
        <v>37</v>
      </c>
      <c r="T751" s="51" t="s">
        <v>37</v>
      </c>
      <c r="U751" s="44">
        <v>429320.2</v>
      </c>
      <c r="V751" s="45">
        <v>4048927</v>
      </c>
      <c r="W751" s="45">
        <v>154391</v>
      </c>
    </row>
    <row r="752" spans="1:23" x14ac:dyDescent="0.2">
      <c r="A752" s="41">
        <v>2010</v>
      </c>
      <c r="B752" s="42">
        <v>5086</v>
      </c>
      <c r="C752" s="43" t="s">
        <v>383</v>
      </c>
      <c r="D752" s="41" t="s">
        <v>23</v>
      </c>
      <c r="E752" s="43" t="s">
        <v>24</v>
      </c>
      <c r="F752" s="41" t="s">
        <v>25</v>
      </c>
      <c r="G752" s="43" t="s">
        <v>311</v>
      </c>
      <c r="H752" s="43" t="s">
        <v>31</v>
      </c>
      <c r="I752" s="44">
        <v>31098.1</v>
      </c>
      <c r="J752" s="45">
        <v>272925</v>
      </c>
      <c r="K752" s="45">
        <v>28711</v>
      </c>
      <c r="L752" s="46">
        <v>9130</v>
      </c>
      <c r="M752" s="47">
        <v>79563</v>
      </c>
      <c r="N752" s="47">
        <v>3409</v>
      </c>
      <c r="O752" s="48">
        <v>21385.200000000001</v>
      </c>
      <c r="P752" s="49">
        <v>267334</v>
      </c>
      <c r="Q752" s="49">
        <v>206</v>
      </c>
      <c r="R752" s="50" t="s">
        <v>37</v>
      </c>
      <c r="S752" s="51" t="s">
        <v>37</v>
      </c>
      <c r="T752" s="51" t="s">
        <v>37</v>
      </c>
      <c r="U752" s="44">
        <v>61613.3</v>
      </c>
      <c r="V752" s="45">
        <v>619822</v>
      </c>
      <c r="W752" s="45">
        <v>32326</v>
      </c>
    </row>
    <row r="753" spans="1:23" x14ac:dyDescent="0.2">
      <c r="A753" s="41">
        <v>2010</v>
      </c>
      <c r="B753" s="42">
        <v>5096</v>
      </c>
      <c r="C753" s="43" t="s">
        <v>2163</v>
      </c>
      <c r="D753" s="41" t="s">
        <v>23</v>
      </c>
      <c r="E753" s="43" t="s">
        <v>24</v>
      </c>
      <c r="F753" s="41" t="s">
        <v>25</v>
      </c>
      <c r="G753" s="43" t="s">
        <v>161</v>
      </c>
      <c r="H753" s="43" t="s">
        <v>27</v>
      </c>
      <c r="I753" s="44">
        <v>934</v>
      </c>
      <c r="J753" s="45">
        <v>9795</v>
      </c>
      <c r="K753" s="45">
        <v>921</v>
      </c>
      <c r="L753" s="46">
        <v>295</v>
      </c>
      <c r="M753" s="47">
        <v>2562</v>
      </c>
      <c r="N753" s="47">
        <v>112</v>
      </c>
      <c r="O753" s="48">
        <v>384</v>
      </c>
      <c r="P753" s="49">
        <v>3021</v>
      </c>
      <c r="Q753" s="49">
        <v>13</v>
      </c>
      <c r="R753" s="50" t="s">
        <v>37</v>
      </c>
      <c r="S753" s="51" t="s">
        <v>37</v>
      </c>
      <c r="T753" s="51" t="s">
        <v>37</v>
      </c>
      <c r="U753" s="44">
        <v>1613</v>
      </c>
      <c r="V753" s="45">
        <v>15378</v>
      </c>
      <c r="W753" s="45">
        <v>1046</v>
      </c>
    </row>
    <row r="754" spans="1:23" x14ac:dyDescent="0.2">
      <c r="A754" s="41">
        <v>2010</v>
      </c>
      <c r="B754" s="42">
        <v>5097</v>
      </c>
      <c r="C754" s="43" t="s">
        <v>2164</v>
      </c>
      <c r="D754" s="41" t="s">
        <v>23</v>
      </c>
      <c r="E754" s="43" t="s">
        <v>24</v>
      </c>
      <c r="F754" s="41" t="s">
        <v>25</v>
      </c>
      <c r="G754" s="43" t="s">
        <v>241</v>
      </c>
      <c r="H754" s="43" t="s">
        <v>27</v>
      </c>
      <c r="I754" s="44">
        <v>521</v>
      </c>
      <c r="J754" s="45">
        <v>4595</v>
      </c>
      <c r="K754" s="45">
        <v>373</v>
      </c>
      <c r="L754" s="46">
        <v>350</v>
      </c>
      <c r="M754" s="47">
        <v>3347</v>
      </c>
      <c r="N754" s="47">
        <v>86</v>
      </c>
      <c r="O754" s="48" t="s">
        <v>37</v>
      </c>
      <c r="P754" s="49" t="s">
        <v>37</v>
      </c>
      <c r="Q754" s="49" t="s">
        <v>37</v>
      </c>
      <c r="R754" s="50" t="s">
        <v>37</v>
      </c>
      <c r="S754" s="51" t="s">
        <v>37</v>
      </c>
      <c r="T754" s="51" t="s">
        <v>37</v>
      </c>
      <c r="U754" s="44">
        <v>871</v>
      </c>
      <c r="V754" s="45">
        <v>7942</v>
      </c>
      <c r="W754" s="45">
        <v>459</v>
      </c>
    </row>
    <row r="755" spans="1:23" x14ac:dyDescent="0.2">
      <c r="A755" s="41">
        <v>2010</v>
      </c>
      <c r="B755" s="42">
        <v>5107</v>
      </c>
      <c r="C755" s="43" t="s">
        <v>2165</v>
      </c>
      <c r="D755" s="41" t="s">
        <v>23</v>
      </c>
      <c r="E755" s="43" t="s">
        <v>24</v>
      </c>
      <c r="F755" s="41" t="s">
        <v>25</v>
      </c>
      <c r="G755" s="43" t="s">
        <v>82</v>
      </c>
      <c r="H755" s="43" t="s">
        <v>27</v>
      </c>
      <c r="I755" s="44">
        <v>42</v>
      </c>
      <c r="J755" s="45">
        <v>399</v>
      </c>
      <c r="K755" s="45">
        <v>117</v>
      </c>
      <c r="L755" s="46">
        <v>49413</v>
      </c>
      <c r="M755" s="47">
        <v>497240</v>
      </c>
      <c r="N755" s="47">
        <v>108</v>
      </c>
      <c r="O755" s="48">
        <v>0</v>
      </c>
      <c r="P755" s="49">
        <v>0</v>
      </c>
      <c r="Q755" s="49">
        <v>0</v>
      </c>
      <c r="R755" s="50">
        <v>513.1</v>
      </c>
      <c r="S755" s="51">
        <v>4820</v>
      </c>
      <c r="T755" s="51">
        <v>1</v>
      </c>
      <c r="U755" s="44">
        <v>49968.1</v>
      </c>
      <c r="V755" s="45">
        <v>502459</v>
      </c>
      <c r="W755" s="45">
        <v>226</v>
      </c>
    </row>
    <row r="756" spans="1:23" x14ac:dyDescent="0.2">
      <c r="A756" s="41">
        <v>2010</v>
      </c>
      <c r="B756" s="42">
        <v>5109</v>
      </c>
      <c r="C756" s="43" t="s">
        <v>2166</v>
      </c>
      <c r="D756" s="41" t="s">
        <v>23</v>
      </c>
      <c r="E756" s="43" t="s">
        <v>24</v>
      </c>
      <c r="F756" s="41" t="s">
        <v>25</v>
      </c>
      <c r="G756" s="43" t="s">
        <v>82</v>
      </c>
      <c r="H756" s="43" t="s">
        <v>51</v>
      </c>
      <c r="I756" s="44">
        <v>1976961</v>
      </c>
      <c r="J756" s="45">
        <v>15726131</v>
      </c>
      <c r="K756" s="45">
        <v>1922753</v>
      </c>
      <c r="L756" s="46">
        <v>1539218</v>
      </c>
      <c r="M756" s="47">
        <v>16565482</v>
      </c>
      <c r="N756" s="47">
        <v>194286</v>
      </c>
      <c r="O756" s="48">
        <v>648357</v>
      </c>
      <c r="P756" s="49">
        <v>10199323</v>
      </c>
      <c r="Q756" s="49">
        <v>839</v>
      </c>
      <c r="R756" s="50" t="s">
        <v>37</v>
      </c>
      <c r="S756" s="51" t="s">
        <v>37</v>
      </c>
      <c r="T756" s="51" t="s">
        <v>37</v>
      </c>
      <c r="U756" s="44">
        <v>4164536</v>
      </c>
      <c r="V756" s="45">
        <v>42490936</v>
      </c>
      <c r="W756" s="45">
        <v>2117878</v>
      </c>
    </row>
    <row r="757" spans="1:23" x14ac:dyDescent="0.2">
      <c r="A757" s="41">
        <v>2010</v>
      </c>
      <c r="B757" s="42">
        <v>5109</v>
      </c>
      <c r="C757" s="43" t="s">
        <v>2166</v>
      </c>
      <c r="D757" s="41" t="s">
        <v>112</v>
      </c>
      <c r="E757" s="43" t="s">
        <v>113</v>
      </c>
      <c r="F757" s="41" t="s">
        <v>25</v>
      </c>
      <c r="G757" s="43" t="s">
        <v>82</v>
      </c>
      <c r="H757" s="43" t="s">
        <v>51</v>
      </c>
      <c r="I757" s="44">
        <v>63</v>
      </c>
      <c r="J757" s="45">
        <v>1037</v>
      </c>
      <c r="K757" s="45">
        <v>71</v>
      </c>
      <c r="L757" s="46">
        <v>79926</v>
      </c>
      <c r="M757" s="47">
        <v>3234985</v>
      </c>
      <c r="N757" s="47">
        <v>6099</v>
      </c>
      <c r="O757" s="48">
        <v>26564</v>
      </c>
      <c r="P757" s="49">
        <v>1769396</v>
      </c>
      <c r="Q757" s="49">
        <v>110</v>
      </c>
      <c r="R757" s="50" t="s">
        <v>37</v>
      </c>
      <c r="S757" s="51" t="s">
        <v>37</v>
      </c>
      <c r="T757" s="51" t="s">
        <v>37</v>
      </c>
      <c r="U757" s="44">
        <v>106553</v>
      </c>
      <c r="V757" s="45">
        <v>5005418</v>
      </c>
      <c r="W757" s="45">
        <v>6280</v>
      </c>
    </row>
    <row r="758" spans="1:23" x14ac:dyDescent="0.2">
      <c r="A758" s="41">
        <v>2010</v>
      </c>
      <c r="B758" s="42">
        <v>5111</v>
      </c>
      <c r="C758" s="43" t="s">
        <v>2167</v>
      </c>
      <c r="D758" s="41" t="s">
        <v>23</v>
      </c>
      <c r="E758" s="43" t="s">
        <v>24</v>
      </c>
      <c r="F758" s="41" t="s">
        <v>25</v>
      </c>
      <c r="G758" s="43" t="s">
        <v>46</v>
      </c>
      <c r="H758" s="43" t="s">
        <v>27</v>
      </c>
      <c r="I758" s="44">
        <v>5827</v>
      </c>
      <c r="J758" s="45">
        <v>64483</v>
      </c>
      <c r="K758" s="45">
        <v>5349</v>
      </c>
      <c r="L758" s="46">
        <v>2799</v>
      </c>
      <c r="M758" s="47">
        <v>31432</v>
      </c>
      <c r="N758" s="47">
        <v>1126</v>
      </c>
      <c r="O758" s="48">
        <v>5504</v>
      </c>
      <c r="P758" s="49">
        <v>80139</v>
      </c>
      <c r="Q758" s="49">
        <v>110</v>
      </c>
      <c r="R758" s="50" t="s">
        <v>37</v>
      </c>
      <c r="S758" s="51" t="s">
        <v>37</v>
      </c>
      <c r="T758" s="51" t="s">
        <v>37</v>
      </c>
      <c r="U758" s="44">
        <v>14130</v>
      </c>
      <c r="V758" s="45">
        <v>176054</v>
      </c>
      <c r="W758" s="45">
        <v>6585</v>
      </c>
    </row>
    <row r="759" spans="1:23" x14ac:dyDescent="0.2">
      <c r="A759" s="41">
        <v>2010</v>
      </c>
      <c r="B759" s="42">
        <v>5148</v>
      </c>
      <c r="C759" s="43" t="s">
        <v>385</v>
      </c>
      <c r="D759" s="41" t="s">
        <v>23</v>
      </c>
      <c r="E759" s="43" t="s">
        <v>24</v>
      </c>
      <c r="F759" s="41" t="s">
        <v>25</v>
      </c>
      <c r="G759" s="43" t="s">
        <v>98</v>
      </c>
      <c r="H759" s="43" t="s">
        <v>27</v>
      </c>
      <c r="I759" s="44">
        <v>44446</v>
      </c>
      <c r="J759" s="45">
        <v>480584</v>
      </c>
      <c r="K759" s="45">
        <v>27885</v>
      </c>
      <c r="L759" s="46">
        <v>23163</v>
      </c>
      <c r="M759" s="47">
        <v>232885</v>
      </c>
      <c r="N759" s="47">
        <v>5216</v>
      </c>
      <c r="O759" s="48">
        <v>13137</v>
      </c>
      <c r="P759" s="49">
        <v>167174</v>
      </c>
      <c r="Q759" s="49">
        <v>21</v>
      </c>
      <c r="R759" s="50">
        <v>0</v>
      </c>
      <c r="S759" s="51">
        <v>0</v>
      </c>
      <c r="T759" s="51">
        <v>0</v>
      </c>
      <c r="U759" s="44">
        <v>80746</v>
      </c>
      <c r="V759" s="45">
        <v>880643</v>
      </c>
      <c r="W759" s="45">
        <v>33122</v>
      </c>
    </row>
    <row r="760" spans="1:23" x14ac:dyDescent="0.2">
      <c r="A760" s="41">
        <v>2010</v>
      </c>
      <c r="B760" s="42">
        <v>5154</v>
      </c>
      <c r="C760" s="43" t="s">
        <v>2168</v>
      </c>
      <c r="D760" s="41" t="s">
        <v>23</v>
      </c>
      <c r="E760" s="43" t="s">
        <v>24</v>
      </c>
      <c r="F760" s="41" t="s">
        <v>25</v>
      </c>
      <c r="G760" s="43" t="s">
        <v>76</v>
      </c>
      <c r="H760" s="43" t="s">
        <v>27</v>
      </c>
      <c r="I760" s="44">
        <v>725.8</v>
      </c>
      <c r="J760" s="45">
        <v>5097</v>
      </c>
      <c r="K760" s="45">
        <v>628</v>
      </c>
      <c r="L760" s="46">
        <v>650.20000000000005</v>
      </c>
      <c r="M760" s="47">
        <v>4497</v>
      </c>
      <c r="N760" s="47">
        <v>141</v>
      </c>
      <c r="O760" s="48" t="s">
        <v>37</v>
      </c>
      <c r="P760" s="49" t="s">
        <v>37</v>
      </c>
      <c r="Q760" s="49" t="s">
        <v>37</v>
      </c>
      <c r="R760" s="50" t="s">
        <v>37</v>
      </c>
      <c r="S760" s="51" t="s">
        <v>37</v>
      </c>
      <c r="T760" s="51" t="s">
        <v>37</v>
      </c>
      <c r="U760" s="44">
        <v>1376</v>
      </c>
      <c r="V760" s="45">
        <v>9594</v>
      </c>
      <c r="W760" s="45">
        <v>769</v>
      </c>
    </row>
    <row r="761" spans="1:23" x14ac:dyDescent="0.2">
      <c r="A761" s="41">
        <v>2010</v>
      </c>
      <c r="B761" s="42">
        <v>5155</v>
      </c>
      <c r="C761" s="43" t="s">
        <v>2169</v>
      </c>
      <c r="D761" s="41" t="s">
        <v>23</v>
      </c>
      <c r="E761" s="43" t="s">
        <v>24</v>
      </c>
      <c r="F761" s="41" t="s">
        <v>25</v>
      </c>
      <c r="G761" s="43" t="s">
        <v>87</v>
      </c>
      <c r="H761" s="43" t="s">
        <v>27</v>
      </c>
      <c r="I761" s="44">
        <v>321</v>
      </c>
      <c r="J761" s="45">
        <v>3480</v>
      </c>
      <c r="K761" s="45">
        <v>385</v>
      </c>
      <c r="L761" s="46">
        <v>176</v>
      </c>
      <c r="M761" s="47">
        <v>1743</v>
      </c>
      <c r="N761" s="47">
        <v>58</v>
      </c>
      <c r="O761" s="48">
        <v>81</v>
      </c>
      <c r="P761" s="49">
        <v>957</v>
      </c>
      <c r="Q761" s="49">
        <v>1</v>
      </c>
      <c r="R761" s="50" t="s">
        <v>37</v>
      </c>
      <c r="S761" s="51" t="s">
        <v>37</v>
      </c>
      <c r="T761" s="51" t="s">
        <v>37</v>
      </c>
      <c r="U761" s="44">
        <v>578</v>
      </c>
      <c r="V761" s="45">
        <v>6180</v>
      </c>
      <c r="W761" s="45">
        <v>444</v>
      </c>
    </row>
    <row r="762" spans="1:23" x14ac:dyDescent="0.2">
      <c r="A762" s="41">
        <v>2010</v>
      </c>
      <c r="B762" s="42">
        <v>5175</v>
      </c>
      <c r="C762" s="43" t="s">
        <v>386</v>
      </c>
      <c r="D762" s="41" t="s">
        <v>23</v>
      </c>
      <c r="E762" s="43" t="s">
        <v>24</v>
      </c>
      <c r="F762" s="41" t="s">
        <v>25</v>
      </c>
      <c r="G762" s="43" t="s">
        <v>26</v>
      </c>
      <c r="H762" s="43" t="s">
        <v>31</v>
      </c>
      <c r="I762" s="44">
        <v>64742</v>
      </c>
      <c r="J762" s="45">
        <v>580025</v>
      </c>
      <c r="K762" s="45">
        <v>34839</v>
      </c>
      <c r="L762" s="46">
        <v>22565</v>
      </c>
      <c r="M762" s="47">
        <v>218965</v>
      </c>
      <c r="N762" s="47">
        <v>2964</v>
      </c>
      <c r="O762" s="48">
        <v>4752</v>
      </c>
      <c r="P762" s="49">
        <v>49250</v>
      </c>
      <c r="Q762" s="49">
        <v>6</v>
      </c>
      <c r="R762" s="50" t="s">
        <v>37</v>
      </c>
      <c r="S762" s="51" t="s">
        <v>37</v>
      </c>
      <c r="T762" s="51" t="s">
        <v>37</v>
      </c>
      <c r="U762" s="44">
        <v>92059</v>
      </c>
      <c r="V762" s="45">
        <v>848240</v>
      </c>
      <c r="W762" s="45">
        <v>37809</v>
      </c>
    </row>
    <row r="763" spans="1:23" x14ac:dyDescent="0.2">
      <c r="A763" s="41">
        <v>2010</v>
      </c>
      <c r="B763" s="42">
        <v>5202</v>
      </c>
      <c r="C763" s="43" t="s">
        <v>387</v>
      </c>
      <c r="D763" s="41" t="s">
        <v>23</v>
      </c>
      <c r="E763" s="43" t="s">
        <v>24</v>
      </c>
      <c r="F763" s="41" t="s">
        <v>25</v>
      </c>
      <c r="G763" s="43" t="s">
        <v>80</v>
      </c>
      <c r="H763" s="43" t="s">
        <v>31</v>
      </c>
      <c r="I763" s="44">
        <v>138767</v>
      </c>
      <c r="J763" s="45">
        <v>1713815</v>
      </c>
      <c r="K763" s="45">
        <v>93980</v>
      </c>
      <c r="L763" s="46">
        <v>13428</v>
      </c>
      <c r="M763" s="47">
        <v>167032</v>
      </c>
      <c r="N763" s="47">
        <v>6091</v>
      </c>
      <c r="O763" s="48">
        <v>17662</v>
      </c>
      <c r="P763" s="49">
        <v>261802</v>
      </c>
      <c r="Q763" s="49">
        <v>374</v>
      </c>
      <c r="R763" s="50" t="s">
        <v>37</v>
      </c>
      <c r="S763" s="51" t="s">
        <v>37</v>
      </c>
      <c r="T763" s="51" t="s">
        <v>37</v>
      </c>
      <c r="U763" s="44">
        <v>169857</v>
      </c>
      <c r="V763" s="45">
        <v>2142649</v>
      </c>
      <c r="W763" s="45">
        <v>100445</v>
      </c>
    </row>
    <row r="764" spans="1:23" x14ac:dyDescent="0.2">
      <c r="A764" s="41">
        <v>2010</v>
      </c>
      <c r="B764" s="42">
        <v>5204</v>
      </c>
      <c r="C764" s="43" t="s">
        <v>388</v>
      </c>
      <c r="D764" s="41" t="s">
        <v>23</v>
      </c>
      <c r="E764" s="43" t="s">
        <v>24</v>
      </c>
      <c r="F764" s="41" t="s">
        <v>25</v>
      </c>
      <c r="G764" s="43" t="s">
        <v>54</v>
      </c>
      <c r="H764" s="43" t="s">
        <v>31</v>
      </c>
      <c r="I764" s="44">
        <v>35239</v>
      </c>
      <c r="J764" s="45">
        <v>316999</v>
      </c>
      <c r="K764" s="45">
        <v>18461</v>
      </c>
      <c r="L764" s="46">
        <v>17412</v>
      </c>
      <c r="M764" s="47">
        <v>136908</v>
      </c>
      <c r="N764" s="47">
        <v>2921</v>
      </c>
      <c r="O764" s="48">
        <v>3516</v>
      </c>
      <c r="P764" s="49">
        <v>35463</v>
      </c>
      <c r="Q764" s="49">
        <v>6</v>
      </c>
      <c r="R764" s="50">
        <v>0</v>
      </c>
      <c r="S764" s="51">
        <v>0</v>
      </c>
      <c r="T764" s="51">
        <v>0</v>
      </c>
      <c r="U764" s="44">
        <v>56167</v>
      </c>
      <c r="V764" s="45">
        <v>489370</v>
      </c>
      <c r="W764" s="45">
        <v>21388</v>
      </c>
    </row>
    <row r="765" spans="1:23" x14ac:dyDescent="0.2">
      <c r="A765" s="41">
        <v>2010</v>
      </c>
      <c r="B765" s="42">
        <v>5236</v>
      </c>
      <c r="C765" s="43" t="s">
        <v>2170</v>
      </c>
      <c r="D765" s="41" t="s">
        <v>23</v>
      </c>
      <c r="E765" s="43" t="s">
        <v>24</v>
      </c>
      <c r="F765" s="41" t="s">
        <v>25</v>
      </c>
      <c r="G765" s="43" t="s">
        <v>65</v>
      </c>
      <c r="H765" s="43" t="s">
        <v>27</v>
      </c>
      <c r="I765" s="44">
        <v>550.5</v>
      </c>
      <c r="J765" s="45">
        <v>5313</v>
      </c>
      <c r="K765" s="45">
        <v>364</v>
      </c>
      <c r="L765" s="46">
        <v>235.9</v>
      </c>
      <c r="M765" s="47">
        <v>2247</v>
      </c>
      <c r="N765" s="47">
        <v>90</v>
      </c>
      <c r="O765" s="48" t="s">
        <v>37</v>
      </c>
      <c r="P765" s="49" t="s">
        <v>37</v>
      </c>
      <c r="Q765" s="49" t="s">
        <v>37</v>
      </c>
      <c r="R765" s="50" t="s">
        <v>37</v>
      </c>
      <c r="S765" s="51" t="s">
        <v>37</v>
      </c>
      <c r="T765" s="51" t="s">
        <v>37</v>
      </c>
      <c r="U765" s="44">
        <v>786.4</v>
      </c>
      <c r="V765" s="45">
        <v>7560</v>
      </c>
      <c r="W765" s="45">
        <v>454</v>
      </c>
    </row>
    <row r="766" spans="1:23" x14ac:dyDescent="0.2">
      <c r="A766" s="41">
        <v>2010</v>
      </c>
      <c r="B766" s="42">
        <v>5309</v>
      </c>
      <c r="C766" s="43" t="s">
        <v>2171</v>
      </c>
      <c r="D766" s="41" t="s">
        <v>23</v>
      </c>
      <c r="E766" s="43" t="s">
        <v>24</v>
      </c>
      <c r="F766" s="41" t="s">
        <v>25</v>
      </c>
      <c r="G766" s="43" t="s">
        <v>54</v>
      </c>
      <c r="H766" s="43" t="s">
        <v>27</v>
      </c>
      <c r="I766" s="44">
        <v>37338</v>
      </c>
      <c r="J766" s="45">
        <v>455725</v>
      </c>
      <c r="K766" s="45">
        <v>26352</v>
      </c>
      <c r="L766" s="46">
        <v>38808</v>
      </c>
      <c r="M766" s="47">
        <v>479663</v>
      </c>
      <c r="N766" s="47">
        <v>4844</v>
      </c>
      <c r="O766" s="48">
        <v>11241</v>
      </c>
      <c r="P766" s="49">
        <v>200070</v>
      </c>
      <c r="Q766" s="49">
        <v>10</v>
      </c>
      <c r="R766" s="50">
        <v>0</v>
      </c>
      <c r="S766" s="51">
        <v>0</v>
      </c>
      <c r="T766" s="51">
        <v>0</v>
      </c>
      <c r="U766" s="44">
        <v>87387</v>
      </c>
      <c r="V766" s="45">
        <v>1135458</v>
      </c>
      <c r="W766" s="45">
        <v>31206</v>
      </c>
    </row>
    <row r="767" spans="1:23" x14ac:dyDescent="0.2">
      <c r="A767" s="41">
        <v>2010</v>
      </c>
      <c r="B767" s="42">
        <v>5325</v>
      </c>
      <c r="C767" s="43" t="s">
        <v>390</v>
      </c>
      <c r="D767" s="41" t="s">
        <v>23</v>
      </c>
      <c r="E767" s="43" t="s">
        <v>24</v>
      </c>
      <c r="F767" s="41" t="s">
        <v>25</v>
      </c>
      <c r="G767" s="43" t="s">
        <v>65</v>
      </c>
      <c r="H767" s="43" t="s">
        <v>27</v>
      </c>
      <c r="I767" s="44">
        <v>6639</v>
      </c>
      <c r="J767" s="45">
        <v>68904</v>
      </c>
      <c r="K767" s="45">
        <v>3858</v>
      </c>
      <c r="L767" s="46">
        <v>17819</v>
      </c>
      <c r="M767" s="47">
        <v>205737</v>
      </c>
      <c r="N767" s="47">
        <v>1444</v>
      </c>
      <c r="O767" s="48" t="s">
        <v>37</v>
      </c>
      <c r="P767" s="49" t="s">
        <v>37</v>
      </c>
      <c r="Q767" s="49" t="s">
        <v>37</v>
      </c>
      <c r="R767" s="50" t="s">
        <v>37</v>
      </c>
      <c r="S767" s="51" t="s">
        <v>37</v>
      </c>
      <c r="T767" s="51" t="s">
        <v>37</v>
      </c>
      <c r="U767" s="44">
        <v>24458</v>
      </c>
      <c r="V767" s="45">
        <v>274641</v>
      </c>
      <c r="W767" s="45">
        <v>5302</v>
      </c>
    </row>
    <row r="768" spans="1:23" x14ac:dyDescent="0.2">
      <c r="A768" s="41">
        <v>2010</v>
      </c>
      <c r="B768" s="42">
        <v>5326</v>
      </c>
      <c r="C768" s="43" t="s">
        <v>391</v>
      </c>
      <c r="D768" s="41" t="s">
        <v>23</v>
      </c>
      <c r="E768" s="43" t="s">
        <v>24</v>
      </c>
      <c r="F768" s="41" t="s">
        <v>25</v>
      </c>
      <c r="G768" s="43" t="s">
        <v>89</v>
      </c>
      <c r="H768" s="43" t="s">
        <v>153</v>
      </c>
      <c r="I768" s="44">
        <v>9258</v>
      </c>
      <c r="J768" s="45">
        <v>373938</v>
      </c>
      <c r="K768" s="45">
        <v>16133</v>
      </c>
      <c r="L768" s="46">
        <v>4559</v>
      </c>
      <c r="M768" s="47">
        <v>186311</v>
      </c>
      <c r="N768" s="47">
        <v>1700</v>
      </c>
      <c r="O768" s="48">
        <v>1657</v>
      </c>
      <c r="P768" s="49">
        <v>74788</v>
      </c>
      <c r="Q768" s="49">
        <v>547</v>
      </c>
      <c r="R768" s="50" t="s">
        <v>37</v>
      </c>
      <c r="S768" s="51" t="s">
        <v>37</v>
      </c>
      <c r="T768" s="51" t="s">
        <v>37</v>
      </c>
      <c r="U768" s="44">
        <v>15474</v>
      </c>
      <c r="V768" s="45">
        <v>635037</v>
      </c>
      <c r="W768" s="45">
        <v>18380</v>
      </c>
    </row>
    <row r="769" spans="1:23" x14ac:dyDescent="0.2">
      <c r="A769" s="41">
        <v>2010</v>
      </c>
      <c r="B769" s="42">
        <v>5327</v>
      </c>
      <c r="C769" s="43" t="s">
        <v>2172</v>
      </c>
      <c r="D769" s="41" t="s">
        <v>23</v>
      </c>
      <c r="E769" s="43" t="s">
        <v>24</v>
      </c>
      <c r="F769" s="41" t="s">
        <v>25</v>
      </c>
      <c r="G769" s="43" t="s">
        <v>168</v>
      </c>
      <c r="H769" s="43" t="s">
        <v>31</v>
      </c>
      <c r="I769" s="44">
        <v>11165</v>
      </c>
      <c r="J769" s="45">
        <v>119640</v>
      </c>
      <c r="K769" s="45">
        <v>8967</v>
      </c>
      <c r="L769" s="46">
        <v>1630</v>
      </c>
      <c r="M769" s="47">
        <v>17550</v>
      </c>
      <c r="N769" s="47">
        <v>692</v>
      </c>
      <c r="O769" s="48">
        <v>680</v>
      </c>
      <c r="P769" s="49">
        <v>8353</v>
      </c>
      <c r="Q769" s="49">
        <v>8</v>
      </c>
      <c r="R769" s="50">
        <v>0</v>
      </c>
      <c r="S769" s="51" t="s">
        <v>37</v>
      </c>
      <c r="T769" s="51" t="s">
        <v>37</v>
      </c>
      <c r="U769" s="44">
        <v>13475</v>
      </c>
      <c r="V769" s="45">
        <v>145543</v>
      </c>
      <c r="W769" s="45">
        <v>9667</v>
      </c>
    </row>
    <row r="770" spans="1:23" x14ac:dyDescent="0.2">
      <c r="A770" s="41">
        <v>2010</v>
      </c>
      <c r="B770" s="42">
        <v>5328</v>
      </c>
      <c r="C770" s="43" t="s">
        <v>2172</v>
      </c>
      <c r="D770" s="41" t="s">
        <v>23</v>
      </c>
      <c r="E770" s="43" t="s">
        <v>24</v>
      </c>
      <c r="F770" s="41" t="s">
        <v>25</v>
      </c>
      <c r="G770" s="43" t="s">
        <v>173</v>
      </c>
      <c r="H770" s="43" t="s">
        <v>31</v>
      </c>
      <c r="I770" s="44">
        <v>1668</v>
      </c>
      <c r="J770" s="45">
        <v>18257</v>
      </c>
      <c r="K770" s="45">
        <v>728</v>
      </c>
      <c r="L770" s="46">
        <v>452</v>
      </c>
      <c r="M770" s="47">
        <v>5102</v>
      </c>
      <c r="N770" s="47">
        <v>80</v>
      </c>
      <c r="O770" s="48" t="s">
        <v>37</v>
      </c>
      <c r="P770" s="49" t="s">
        <v>37</v>
      </c>
      <c r="Q770" s="49" t="s">
        <v>37</v>
      </c>
      <c r="R770" s="50" t="s">
        <v>37</v>
      </c>
      <c r="S770" s="51" t="s">
        <v>37</v>
      </c>
      <c r="T770" s="51" t="s">
        <v>37</v>
      </c>
      <c r="U770" s="44">
        <v>2120</v>
      </c>
      <c r="V770" s="45">
        <v>23359</v>
      </c>
      <c r="W770" s="45">
        <v>808</v>
      </c>
    </row>
    <row r="771" spans="1:23" x14ac:dyDescent="0.2">
      <c r="A771" s="41">
        <v>2010</v>
      </c>
      <c r="B771" s="42">
        <v>5334</v>
      </c>
      <c r="C771" s="43" t="s">
        <v>2173</v>
      </c>
      <c r="D771" s="41" t="s">
        <v>23</v>
      </c>
      <c r="E771" s="43" t="s">
        <v>24</v>
      </c>
      <c r="F771" s="41" t="s">
        <v>25</v>
      </c>
      <c r="G771" s="43" t="s">
        <v>76</v>
      </c>
      <c r="H771" s="43" t="s">
        <v>31</v>
      </c>
      <c r="I771" s="44">
        <v>2059</v>
      </c>
      <c r="J771" s="45">
        <v>17461</v>
      </c>
      <c r="K771" s="45">
        <v>1524</v>
      </c>
      <c r="L771" s="46">
        <v>290</v>
      </c>
      <c r="M771" s="47">
        <v>2585</v>
      </c>
      <c r="N771" s="47">
        <v>137</v>
      </c>
      <c r="O771" s="48">
        <v>3</v>
      </c>
      <c r="P771" s="49">
        <v>55</v>
      </c>
      <c r="Q771" s="49">
        <v>2</v>
      </c>
      <c r="R771" s="50" t="s">
        <v>37</v>
      </c>
      <c r="S771" s="51" t="s">
        <v>37</v>
      </c>
      <c r="T771" s="51" t="s">
        <v>37</v>
      </c>
      <c r="U771" s="44">
        <v>2352</v>
      </c>
      <c r="V771" s="45">
        <v>20101</v>
      </c>
      <c r="W771" s="45">
        <v>1663</v>
      </c>
    </row>
    <row r="772" spans="1:23" x14ac:dyDescent="0.2">
      <c r="A772" s="41">
        <v>2010</v>
      </c>
      <c r="B772" s="42">
        <v>5335</v>
      </c>
      <c r="C772" s="43" t="s">
        <v>2174</v>
      </c>
      <c r="D772" s="41" t="s">
        <v>23</v>
      </c>
      <c r="E772" s="43" t="s">
        <v>24</v>
      </c>
      <c r="F772" s="41" t="s">
        <v>25</v>
      </c>
      <c r="G772" s="43" t="s">
        <v>160</v>
      </c>
      <c r="H772" s="43" t="s">
        <v>27</v>
      </c>
      <c r="I772" s="44">
        <v>31000</v>
      </c>
      <c r="J772" s="45">
        <v>207552</v>
      </c>
      <c r="K772" s="45">
        <v>19804</v>
      </c>
      <c r="L772" s="46">
        <v>37246</v>
      </c>
      <c r="M772" s="47">
        <v>244981</v>
      </c>
      <c r="N772" s="47">
        <v>3382</v>
      </c>
      <c r="O772" s="48">
        <v>32400.1</v>
      </c>
      <c r="P772" s="49">
        <v>280896</v>
      </c>
      <c r="Q772" s="49">
        <v>41</v>
      </c>
      <c r="R772" s="50" t="s">
        <v>37</v>
      </c>
      <c r="S772" s="51" t="s">
        <v>37</v>
      </c>
      <c r="T772" s="51" t="s">
        <v>37</v>
      </c>
      <c r="U772" s="44">
        <v>100646.1</v>
      </c>
      <c r="V772" s="45">
        <v>733429</v>
      </c>
      <c r="W772" s="45">
        <v>23227</v>
      </c>
    </row>
    <row r="773" spans="1:23" x14ac:dyDescent="0.2">
      <c r="A773" s="41">
        <v>2010</v>
      </c>
      <c r="B773" s="42">
        <v>5336</v>
      </c>
      <c r="C773" s="43" t="s">
        <v>2175</v>
      </c>
      <c r="D773" s="41" t="s">
        <v>23</v>
      </c>
      <c r="E773" s="43" t="s">
        <v>24</v>
      </c>
      <c r="F773" s="41" t="s">
        <v>25</v>
      </c>
      <c r="G773" s="43" t="s">
        <v>161</v>
      </c>
      <c r="H773" s="43" t="s">
        <v>27</v>
      </c>
      <c r="I773" s="44">
        <v>6225</v>
      </c>
      <c r="J773" s="45">
        <v>60813</v>
      </c>
      <c r="K773" s="45">
        <v>5770</v>
      </c>
      <c r="L773" s="46">
        <v>3272</v>
      </c>
      <c r="M773" s="47">
        <v>30437</v>
      </c>
      <c r="N773" s="47">
        <v>841</v>
      </c>
      <c r="O773" s="48">
        <v>12384</v>
      </c>
      <c r="P773" s="49">
        <v>141090</v>
      </c>
      <c r="Q773" s="49">
        <v>117</v>
      </c>
      <c r="R773" s="50" t="s">
        <v>37</v>
      </c>
      <c r="S773" s="51" t="s">
        <v>37</v>
      </c>
      <c r="T773" s="51" t="s">
        <v>37</v>
      </c>
      <c r="U773" s="44">
        <v>21881</v>
      </c>
      <c r="V773" s="45">
        <v>232340</v>
      </c>
      <c r="W773" s="45">
        <v>6728</v>
      </c>
    </row>
    <row r="774" spans="1:23" x14ac:dyDescent="0.2">
      <c r="A774" s="41">
        <v>2010</v>
      </c>
      <c r="B774" s="42">
        <v>5343</v>
      </c>
      <c r="C774" s="43" t="s">
        <v>2176</v>
      </c>
      <c r="D774" s="41" t="s">
        <v>23</v>
      </c>
      <c r="E774" s="43" t="s">
        <v>24</v>
      </c>
      <c r="F774" s="41" t="s">
        <v>25</v>
      </c>
      <c r="G774" s="43" t="s">
        <v>82</v>
      </c>
      <c r="H774" s="43" t="s">
        <v>27</v>
      </c>
      <c r="I774" s="44">
        <v>2106</v>
      </c>
      <c r="J774" s="45">
        <v>18169</v>
      </c>
      <c r="K774" s="45">
        <v>2216</v>
      </c>
      <c r="L774" s="46">
        <v>1609</v>
      </c>
      <c r="M774" s="47">
        <v>13148</v>
      </c>
      <c r="N774" s="47">
        <v>811</v>
      </c>
      <c r="O774" s="48">
        <v>3166</v>
      </c>
      <c r="P774" s="49">
        <v>36408</v>
      </c>
      <c r="Q774" s="49">
        <v>41</v>
      </c>
      <c r="R774" s="50">
        <v>0</v>
      </c>
      <c r="S774" s="51">
        <v>0</v>
      </c>
      <c r="T774" s="51">
        <v>0</v>
      </c>
      <c r="U774" s="44">
        <v>6881</v>
      </c>
      <c r="V774" s="45">
        <v>67725</v>
      </c>
      <c r="W774" s="45">
        <v>3068</v>
      </c>
    </row>
    <row r="775" spans="1:23" x14ac:dyDescent="0.2">
      <c r="A775" s="41">
        <v>2010</v>
      </c>
      <c r="B775" s="42">
        <v>5350</v>
      </c>
      <c r="C775" s="43" t="s">
        <v>2177</v>
      </c>
      <c r="D775" s="41" t="s">
        <v>23</v>
      </c>
      <c r="E775" s="43" t="s">
        <v>24</v>
      </c>
      <c r="F775" s="41" t="s">
        <v>25</v>
      </c>
      <c r="G775" s="43" t="s">
        <v>241</v>
      </c>
      <c r="H775" s="43" t="s">
        <v>27</v>
      </c>
      <c r="I775" s="44">
        <v>291</v>
      </c>
      <c r="J775" s="45">
        <v>3452</v>
      </c>
      <c r="K775" s="45">
        <v>250</v>
      </c>
      <c r="L775" s="46">
        <v>319</v>
      </c>
      <c r="M775" s="47">
        <v>3785</v>
      </c>
      <c r="N775" s="47">
        <v>87</v>
      </c>
      <c r="O775" s="48">
        <v>0</v>
      </c>
      <c r="P775" s="49">
        <v>0</v>
      </c>
      <c r="Q775" s="49">
        <v>0</v>
      </c>
      <c r="R775" s="50">
        <v>0</v>
      </c>
      <c r="S775" s="51">
        <v>0</v>
      </c>
      <c r="T775" s="51">
        <v>0</v>
      </c>
      <c r="U775" s="44">
        <v>610</v>
      </c>
      <c r="V775" s="45">
        <v>7237</v>
      </c>
      <c r="W775" s="45">
        <v>337</v>
      </c>
    </row>
    <row r="776" spans="1:23" x14ac:dyDescent="0.2">
      <c r="A776" s="41">
        <v>2010</v>
      </c>
      <c r="B776" s="42">
        <v>5354</v>
      </c>
      <c r="C776" s="43" t="s">
        <v>2178</v>
      </c>
      <c r="D776" s="41" t="s">
        <v>23</v>
      </c>
      <c r="E776" s="43" t="s">
        <v>24</v>
      </c>
      <c r="F776" s="41" t="s">
        <v>25</v>
      </c>
      <c r="G776" s="43" t="s">
        <v>168</v>
      </c>
      <c r="H776" s="43" t="s">
        <v>27</v>
      </c>
      <c r="I776" s="44">
        <v>601</v>
      </c>
      <c r="J776" s="45">
        <v>7504</v>
      </c>
      <c r="K776" s="45">
        <v>534</v>
      </c>
      <c r="L776" s="46">
        <v>305</v>
      </c>
      <c r="M776" s="47">
        <v>3557</v>
      </c>
      <c r="N776" s="47">
        <v>162</v>
      </c>
      <c r="O776" s="48">
        <v>272</v>
      </c>
      <c r="P776" s="49">
        <v>3769</v>
      </c>
      <c r="Q776" s="49">
        <v>8</v>
      </c>
      <c r="R776" s="50" t="s">
        <v>37</v>
      </c>
      <c r="S776" s="51" t="s">
        <v>37</v>
      </c>
      <c r="T776" s="51" t="s">
        <v>37</v>
      </c>
      <c r="U776" s="44">
        <v>1178</v>
      </c>
      <c r="V776" s="45">
        <v>14830</v>
      </c>
      <c r="W776" s="45">
        <v>704</v>
      </c>
    </row>
    <row r="777" spans="1:23" x14ac:dyDescent="0.2">
      <c r="A777" s="41">
        <v>2010</v>
      </c>
      <c r="B777" s="42">
        <v>5372</v>
      </c>
      <c r="C777" s="43" t="s">
        <v>2179</v>
      </c>
      <c r="D777" s="41" t="s">
        <v>23</v>
      </c>
      <c r="E777" s="43" t="s">
        <v>24</v>
      </c>
      <c r="F777" s="41" t="s">
        <v>25</v>
      </c>
      <c r="G777" s="43" t="s">
        <v>67</v>
      </c>
      <c r="H777" s="43" t="s">
        <v>27</v>
      </c>
      <c r="I777" s="44">
        <v>1580</v>
      </c>
      <c r="J777" s="45">
        <v>15990</v>
      </c>
      <c r="K777" s="45">
        <v>1175</v>
      </c>
      <c r="L777" s="46">
        <v>395</v>
      </c>
      <c r="M777" s="47">
        <v>4000</v>
      </c>
      <c r="N777" s="47">
        <v>37</v>
      </c>
      <c r="O777" s="48" t="s">
        <v>37</v>
      </c>
      <c r="P777" s="49" t="s">
        <v>37</v>
      </c>
      <c r="Q777" s="49" t="s">
        <v>37</v>
      </c>
      <c r="R777" s="50" t="s">
        <v>37</v>
      </c>
      <c r="S777" s="51" t="s">
        <v>37</v>
      </c>
      <c r="T777" s="51" t="s">
        <v>37</v>
      </c>
      <c r="U777" s="44">
        <v>1975</v>
      </c>
      <c r="V777" s="45">
        <v>19990</v>
      </c>
      <c r="W777" s="45">
        <v>1212</v>
      </c>
    </row>
    <row r="778" spans="1:23" ht="29" x14ac:dyDescent="0.2">
      <c r="A778" s="41">
        <v>2010</v>
      </c>
      <c r="B778" s="42">
        <v>5374</v>
      </c>
      <c r="C778" s="43" t="s">
        <v>2180</v>
      </c>
      <c r="D778" s="41" t="s">
        <v>23</v>
      </c>
      <c r="E778" s="43" t="s">
        <v>24</v>
      </c>
      <c r="F778" s="41" t="s">
        <v>25</v>
      </c>
      <c r="G778" s="43" t="s">
        <v>92</v>
      </c>
      <c r="H778" s="43" t="s">
        <v>1749</v>
      </c>
      <c r="I778" s="44" t="s">
        <v>37</v>
      </c>
      <c r="J778" s="45" t="s">
        <v>37</v>
      </c>
      <c r="K778" s="45" t="s">
        <v>37</v>
      </c>
      <c r="L778" s="46" t="s">
        <v>37</v>
      </c>
      <c r="M778" s="47" t="s">
        <v>37</v>
      </c>
      <c r="N778" s="47" t="s">
        <v>37</v>
      </c>
      <c r="O778" s="48">
        <v>146474</v>
      </c>
      <c r="P778" s="49">
        <v>2097646</v>
      </c>
      <c r="Q778" s="49">
        <v>1</v>
      </c>
      <c r="R778" s="50" t="s">
        <v>37</v>
      </c>
      <c r="S778" s="51" t="s">
        <v>37</v>
      </c>
      <c r="T778" s="51" t="s">
        <v>37</v>
      </c>
      <c r="U778" s="44">
        <v>146474</v>
      </c>
      <c r="V778" s="45">
        <v>2097646</v>
      </c>
      <c r="W778" s="45">
        <v>1</v>
      </c>
    </row>
    <row r="779" spans="1:23" x14ac:dyDescent="0.2">
      <c r="A779" s="41">
        <v>2010</v>
      </c>
      <c r="B779" s="42">
        <v>5392</v>
      </c>
      <c r="C779" s="43" t="s">
        <v>2181</v>
      </c>
      <c r="D779" s="41" t="s">
        <v>23</v>
      </c>
      <c r="E779" s="43" t="s">
        <v>24</v>
      </c>
      <c r="F779" s="41" t="s">
        <v>25</v>
      </c>
      <c r="G779" s="43" t="s">
        <v>72</v>
      </c>
      <c r="H779" s="43" t="s">
        <v>27</v>
      </c>
      <c r="I779" s="44">
        <v>460</v>
      </c>
      <c r="J779" s="45">
        <v>4298</v>
      </c>
      <c r="K779" s="45">
        <v>472</v>
      </c>
      <c r="L779" s="46">
        <v>33</v>
      </c>
      <c r="M779" s="47">
        <v>284</v>
      </c>
      <c r="N779" s="47">
        <v>27</v>
      </c>
      <c r="O779" s="48">
        <v>3</v>
      </c>
      <c r="P779" s="49">
        <v>28</v>
      </c>
      <c r="Q779" s="49">
        <v>1</v>
      </c>
      <c r="R779" s="50">
        <v>0</v>
      </c>
      <c r="S779" s="51">
        <v>0</v>
      </c>
      <c r="T779" s="51">
        <v>0</v>
      </c>
      <c r="U779" s="44">
        <v>496</v>
      </c>
      <c r="V779" s="45">
        <v>4610</v>
      </c>
      <c r="W779" s="45">
        <v>500</v>
      </c>
    </row>
    <row r="780" spans="1:23" x14ac:dyDescent="0.2">
      <c r="A780" s="41">
        <v>2010</v>
      </c>
      <c r="B780" s="42">
        <v>5394</v>
      </c>
      <c r="C780" s="43" t="s">
        <v>395</v>
      </c>
      <c r="D780" s="41" t="s">
        <v>23</v>
      </c>
      <c r="E780" s="43" t="s">
        <v>24</v>
      </c>
      <c r="F780" s="41" t="s">
        <v>25</v>
      </c>
      <c r="G780" s="43" t="s">
        <v>72</v>
      </c>
      <c r="H780" s="43" t="s">
        <v>31</v>
      </c>
      <c r="I780" s="44">
        <v>17635</v>
      </c>
      <c r="J780" s="45">
        <v>165804</v>
      </c>
      <c r="K780" s="45">
        <v>12154</v>
      </c>
      <c r="L780" s="46">
        <v>1980</v>
      </c>
      <c r="M780" s="47">
        <v>19018</v>
      </c>
      <c r="N780" s="47">
        <v>879</v>
      </c>
      <c r="O780" s="48">
        <v>7685</v>
      </c>
      <c r="P780" s="49">
        <v>94672</v>
      </c>
      <c r="Q780" s="49">
        <v>75</v>
      </c>
      <c r="R780" s="50" t="s">
        <v>37</v>
      </c>
      <c r="S780" s="51" t="s">
        <v>37</v>
      </c>
      <c r="T780" s="51" t="s">
        <v>37</v>
      </c>
      <c r="U780" s="44">
        <v>27300</v>
      </c>
      <c r="V780" s="45">
        <v>279494</v>
      </c>
      <c r="W780" s="45">
        <v>13108</v>
      </c>
    </row>
    <row r="781" spans="1:23" x14ac:dyDescent="0.2">
      <c r="A781" s="41">
        <v>2010</v>
      </c>
      <c r="B781" s="42">
        <v>5397</v>
      </c>
      <c r="C781" s="43" t="s">
        <v>2182</v>
      </c>
      <c r="D781" s="41" t="s">
        <v>23</v>
      </c>
      <c r="E781" s="43" t="s">
        <v>24</v>
      </c>
      <c r="F781" s="41" t="s">
        <v>25</v>
      </c>
      <c r="G781" s="43" t="s">
        <v>46</v>
      </c>
      <c r="H781" s="43" t="s">
        <v>27</v>
      </c>
      <c r="I781" s="44">
        <v>62</v>
      </c>
      <c r="J781" s="45">
        <v>686</v>
      </c>
      <c r="K781" s="45">
        <v>88</v>
      </c>
      <c r="L781" s="46">
        <v>36</v>
      </c>
      <c r="M781" s="47">
        <v>394</v>
      </c>
      <c r="N781" s="47">
        <v>29</v>
      </c>
      <c r="O781" s="48" t="s">
        <v>37</v>
      </c>
      <c r="P781" s="49" t="s">
        <v>37</v>
      </c>
      <c r="Q781" s="49" t="s">
        <v>37</v>
      </c>
      <c r="R781" s="50" t="s">
        <v>37</v>
      </c>
      <c r="S781" s="51" t="s">
        <v>37</v>
      </c>
      <c r="T781" s="51" t="s">
        <v>37</v>
      </c>
      <c r="U781" s="44">
        <v>98</v>
      </c>
      <c r="V781" s="45">
        <v>1080</v>
      </c>
      <c r="W781" s="45">
        <v>117</v>
      </c>
    </row>
    <row r="782" spans="1:23" x14ac:dyDescent="0.2">
      <c r="A782" s="41">
        <v>2010</v>
      </c>
      <c r="B782" s="42">
        <v>5399</v>
      </c>
      <c r="C782" s="43" t="s">
        <v>396</v>
      </c>
      <c r="D782" s="41" t="s">
        <v>23</v>
      </c>
      <c r="E782" s="43" t="s">
        <v>24</v>
      </c>
      <c r="F782" s="41" t="s">
        <v>25</v>
      </c>
      <c r="G782" s="43" t="s">
        <v>98</v>
      </c>
      <c r="H782" s="43" t="s">
        <v>31</v>
      </c>
      <c r="I782" s="44">
        <v>106456</v>
      </c>
      <c r="J782" s="45">
        <v>1133652</v>
      </c>
      <c r="K782" s="45">
        <v>60437</v>
      </c>
      <c r="L782" s="46">
        <v>43459</v>
      </c>
      <c r="M782" s="47">
        <v>422915</v>
      </c>
      <c r="N782" s="47">
        <v>10397</v>
      </c>
      <c r="O782" s="48">
        <v>17655</v>
      </c>
      <c r="P782" s="49">
        <v>245642</v>
      </c>
      <c r="Q782" s="49">
        <v>18</v>
      </c>
      <c r="R782" s="50">
        <v>0</v>
      </c>
      <c r="S782" s="51">
        <v>0</v>
      </c>
      <c r="T782" s="51">
        <v>0</v>
      </c>
      <c r="U782" s="44">
        <v>167570</v>
      </c>
      <c r="V782" s="45">
        <v>1802209</v>
      </c>
      <c r="W782" s="45">
        <v>70852</v>
      </c>
    </row>
    <row r="783" spans="1:23" x14ac:dyDescent="0.2">
      <c r="A783" s="41">
        <v>2010</v>
      </c>
      <c r="B783" s="42">
        <v>5402</v>
      </c>
      <c r="C783" s="43" t="s">
        <v>2183</v>
      </c>
      <c r="D783" s="41" t="s">
        <v>23</v>
      </c>
      <c r="E783" s="43" t="s">
        <v>24</v>
      </c>
      <c r="F783" s="41" t="s">
        <v>25</v>
      </c>
      <c r="G783" s="43" t="s">
        <v>48</v>
      </c>
      <c r="H783" s="43" t="s">
        <v>27</v>
      </c>
      <c r="I783" s="44">
        <v>401</v>
      </c>
      <c r="J783" s="45">
        <v>3744</v>
      </c>
      <c r="K783" s="45">
        <v>323</v>
      </c>
      <c r="L783" s="46">
        <v>882</v>
      </c>
      <c r="M783" s="47">
        <v>9662</v>
      </c>
      <c r="N783" s="47">
        <v>32</v>
      </c>
      <c r="O783" s="48" t="s">
        <v>37</v>
      </c>
      <c r="P783" s="49" t="s">
        <v>37</v>
      </c>
      <c r="Q783" s="49" t="s">
        <v>37</v>
      </c>
      <c r="R783" s="50" t="s">
        <v>37</v>
      </c>
      <c r="S783" s="51" t="s">
        <v>37</v>
      </c>
      <c r="T783" s="51" t="s">
        <v>37</v>
      </c>
      <c r="U783" s="44">
        <v>1283</v>
      </c>
      <c r="V783" s="45">
        <v>13406</v>
      </c>
      <c r="W783" s="45">
        <v>355</v>
      </c>
    </row>
    <row r="784" spans="1:23" x14ac:dyDescent="0.2">
      <c r="A784" s="41">
        <v>2010</v>
      </c>
      <c r="B784" s="42">
        <v>5416</v>
      </c>
      <c r="C784" s="43" t="s">
        <v>397</v>
      </c>
      <c r="D784" s="41" t="s">
        <v>23</v>
      </c>
      <c r="E784" s="43" t="s">
        <v>24</v>
      </c>
      <c r="F784" s="41" t="s">
        <v>25</v>
      </c>
      <c r="G784" s="43" t="s">
        <v>67</v>
      </c>
      <c r="H784" s="43" t="s">
        <v>51</v>
      </c>
      <c r="I784" s="44">
        <v>2069893</v>
      </c>
      <c r="J784" s="45">
        <v>23089681</v>
      </c>
      <c r="K784" s="45">
        <v>1581970</v>
      </c>
      <c r="L784" s="46">
        <v>1609588</v>
      </c>
      <c r="M784" s="47">
        <v>22484849</v>
      </c>
      <c r="N784" s="47">
        <v>259937</v>
      </c>
      <c r="O784" s="48">
        <v>664636</v>
      </c>
      <c r="P784" s="49">
        <v>12268802</v>
      </c>
      <c r="Q784" s="49">
        <v>5415</v>
      </c>
      <c r="R784" s="50">
        <v>500</v>
      </c>
      <c r="S784" s="51">
        <v>7050</v>
      </c>
      <c r="T784" s="51">
        <v>8</v>
      </c>
      <c r="U784" s="44">
        <v>4344617</v>
      </c>
      <c r="V784" s="45">
        <v>57850382</v>
      </c>
      <c r="W784" s="45">
        <v>1847330</v>
      </c>
    </row>
    <row r="785" spans="1:23" x14ac:dyDescent="0.2">
      <c r="A785" s="41">
        <v>2010</v>
      </c>
      <c r="B785" s="42">
        <v>5416</v>
      </c>
      <c r="C785" s="43" t="s">
        <v>397</v>
      </c>
      <c r="D785" s="41" t="s">
        <v>23</v>
      </c>
      <c r="E785" s="43" t="s">
        <v>24</v>
      </c>
      <c r="F785" s="41" t="s">
        <v>25</v>
      </c>
      <c r="G785" s="43" t="s">
        <v>48</v>
      </c>
      <c r="H785" s="43" t="s">
        <v>51</v>
      </c>
      <c r="I785" s="44">
        <v>622362</v>
      </c>
      <c r="J785" s="45">
        <v>7285181</v>
      </c>
      <c r="K785" s="45">
        <v>452387</v>
      </c>
      <c r="L785" s="46">
        <v>420248</v>
      </c>
      <c r="M785" s="47">
        <v>5947110</v>
      </c>
      <c r="N785" s="47">
        <v>87089</v>
      </c>
      <c r="O785" s="48">
        <v>392322</v>
      </c>
      <c r="P785" s="49">
        <v>8470787</v>
      </c>
      <c r="Q785" s="49">
        <v>1774</v>
      </c>
      <c r="R785" s="50" t="s">
        <v>37</v>
      </c>
      <c r="S785" s="51" t="s">
        <v>37</v>
      </c>
      <c r="T785" s="51" t="s">
        <v>37</v>
      </c>
      <c r="U785" s="44">
        <v>1434932</v>
      </c>
      <c r="V785" s="45">
        <v>21703078</v>
      </c>
      <c r="W785" s="45">
        <v>541250</v>
      </c>
    </row>
    <row r="786" spans="1:23" x14ac:dyDescent="0.2">
      <c r="A786" s="41">
        <v>2010</v>
      </c>
      <c r="B786" s="42">
        <v>5417</v>
      </c>
      <c r="C786" s="43" t="s">
        <v>398</v>
      </c>
      <c r="D786" s="41" t="s">
        <v>23</v>
      </c>
      <c r="E786" s="43" t="s">
        <v>24</v>
      </c>
      <c r="F786" s="41" t="s">
        <v>25</v>
      </c>
      <c r="G786" s="43" t="s">
        <v>35</v>
      </c>
      <c r="H786" s="43" t="s">
        <v>31</v>
      </c>
      <c r="I786" s="44">
        <v>15375</v>
      </c>
      <c r="J786" s="45">
        <v>127528</v>
      </c>
      <c r="K786" s="45">
        <v>8938</v>
      </c>
      <c r="L786" s="46">
        <v>1740</v>
      </c>
      <c r="M786" s="47">
        <v>16824</v>
      </c>
      <c r="N786" s="47">
        <v>437</v>
      </c>
      <c r="O786" s="48">
        <v>2462</v>
      </c>
      <c r="P786" s="49">
        <v>34389</v>
      </c>
      <c r="Q786" s="49">
        <v>2</v>
      </c>
      <c r="R786" s="50" t="s">
        <v>37</v>
      </c>
      <c r="S786" s="51" t="s">
        <v>37</v>
      </c>
      <c r="T786" s="51" t="s">
        <v>37</v>
      </c>
      <c r="U786" s="44">
        <v>19577</v>
      </c>
      <c r="V786" s="45">
        <v>178741</v>
      </c>
      <c r="W786" s="45">
        <v>9377</v>
      </c>
    </row>
    <row r="787" spans="1:23" x14ac:dyDescent="0.2">
      <c r="A787" s="41">
        <v>2010</v>
      </c>
      <c r="B787" s="42">
        <v>5429</v>
      </c>
      <c r="C787" s="43" t="s">
        <v>2184</v>
      </c>
      <c r="D787" s="41" t="s">
        <v>23</v>
      </c>
      <c r="E787" s="43" t="s">
        <v>24</v>
      </c>
      <c r="F787" s="41" t="s">
        <v>25</v>
      </c>
      <c r="G787" s="43" t="s">
        <v>78</v>
      </c>
      <c r="H787" s="43" t="s">
        <v>27</v>
      </c>
      <c r="I787" s="44">
        <v>7834</v>
      </c>
      <c r="J787" s="45">
        <v>100362</v>
      </c>
      <c r="K787" s="45">
        <v>7418</v>
      </c>
      <c r="L787" s="46">
        <v>4665</v>
      </c>
      <c r="M787" s="47">
        <v>59772</v>
      </c>
      <c r="N787" s="47">
        <v>1397</v>
      </c>
      <c r="O787" s="48">
        <v>2451</v>
      </c>
      <c r="P787" s="49">
        <v>31398</v>
      </c>
      <c r="Q787" s="49">
        <v>97</v>
      </c>
      <c r="R787" s="50" t="s">
        <v>37</v>
      </c>
      <c r="S787" s="51" t="s">
        <v>37</v>
      </c>
      <c r="T787" s="51" t="s">
        <v>37</v>
      </c>
      <c r="U787" s="44">
        <v>14950</v>
      </c>
      <c r="V787" s="45">
        <v>191532</v>
      </c>
      <c r="W787" s="45">
        <v>8912</v>
      </c>
    </row>
    <row r="788" spans="1:23" x14ac:dyDescent="0.2">
      <c r="A788" s="41">
        <v>2010</v>
      </c>
      <c r="B788" s="42">
        <v>5438</v>
      </c>
      <c r="C788" s="43" t="s">
        <v>2185</v>
      </c>
      <c r="D788" s="41" t="s">
        <v>23</v>
      </c>
      <c r="E788" s="43" t="s">
        <v>24</v>
      </c>
      <c r="F788" s="41" t="s">
        <v>25</v>
      </c>
      <c r="G788" s="43" t="s">
        <v>50</v>
      </c>
      <c r="H788" s="43" t="s">
        <v>31</v>
      </c>
      <c r="I788" s="44">
        <v>1973.8</v>
      </c>
      <c r="J788" s="45">
        <v>14673</v>
      </c>
      <c r="K788" s="45">
        <v>1641</v>
      </c>
      <c r="L788" s="46">
        <v>675.8</v>
      </c>
      <c r="M788" s="47">
        <v>5516</v>
      </c>
      <c r="N788" s="47">
        <v>280</v>
      </c>
      <c r="O788" s="48">
        <v>219.6</v>
      </c>
      <c r="P788" s="49">
        <v>1661</v>
      </c>
      <c r="Q788" s="49">
        <v>60</v>
      </c>
      <c r="R788" s="50" t="s">
        <v>37</v>
      </c>
      <c r="S788" s="51" t="s">
        <v>37</v>
      </c>
      <c r="T788" s="51" t="s">
        <v>37</v>
      </c>
      <c r="U788" s="44">
        <v>2869.2</v>
      </c>
      <c r="V788" s="45">
        <v>21850</v>
      </c>
      <c r="W788" s="45">
        <v>1981</v>
      </c>
    </row>
    <row r="789" spans="1:23" x14ac:dyDescent="0.2">
      <c r="A789" s="41">
        <v>2010</v>
      </c>
      <c r="B789" s="42">
        <v>5438</v>
      </c>
      <c r="C789" s="43" t="s">
        <v>2185</v>
      </c>
      <c r="D789" s="41" t="s">
        <v>23</v>
      </c>
      <c r="E789" s="43" t="s">
        <v>24</v>
      </c>
      <c r="F789" s="41" t="s">
        <v>25</v>
      </c>
      <c r="G789" s="43" t="s">
        <v>258</v>
      </c>
      <c r="H789" s="43" t="s">
        <v>31</v>
      </c>
      <c r="I789" s="44">
        <v>308.89999999999998</v>
      </c>
      <c r="J789" s="45">
        <v>2343</v>
      </c>
      <c r="K789" s="45">
        <v>241</v>
      </c>
      <c r="L789" s="46">
        <v>52.6</v>
      </c>
      <c r="M789" s="47">
        <v>369</v>
      </c>
      <c r="N789" s="47">
        <v>52</v>
      </c>
      <c r="O789" s="48">
        <v>96.4</v>
      </c>
      <c r="P789" s="49">
        <v>652</v>
      </c>
      <c r="Q789" s="49">
        <v>39</v>
      </c>
      <c r="R789" s="50" t="s">
        <v>37</v>
      </c>
      <c r="S789" s="51" t="s">
        <v>37</v>
      </c>
      <c r="T789" s="51" t="s">
        <v>37</v>
      </c>
      <c r="U789" s="44">
        <v>457.9</v>
      </c>
      <c r="V789" s="45">
        <v>3364</v>
      </c>
      <c r="W789" s="45">
        <v>332</v>
      </c>
    </row>
    <row r="790" spans="1:23" x14ac:dyDescent="0.2">
      <c r="A790" s="41">
        <v>2010</v>
      </c>
      <c r="B790" s="42">
        <v>5442</v>
      </c>
      <c r="C790" s="43" t="s">
        <v>2186</v>
      </c>
      <c r="D790" s="41" t="s">
        <v>23</v>
      </c>
      <c r="E790" s="43" t="s">
        <v>24</v>
      </c>
      <c r="F790" s="41" t="s">
        <v>25</v>
      </c>
      <c r="G790" s="43" t="s">
        <v>44</v>
      </c>
      <c r="H790" s="43" t="s">
        <v>27</v>
      </c>
      <c r="I790" s="44">
        <v>1003</v>
      </c>
      <c r="J790" s="45">
        <v>7973</v>
      </c>
      <c r="K790" s="45">
        <v>813</v>
      </c>
      <c r="L790" s="46">
        <v>271</v>
      </c>
      <c r="M790" s="47">
        <v>2152</v>
      </c>
      <c r="N790" s="47">
        <v>100</v>
      </c>
      <c r="O790" s="48">
        <v>0</v>
      </c>
      <c r="P790" s="49">
        <v>0</v>
      </c>
      <c r="Q790" s="49">
        <v>0</v>
      </c>
      <c r="R790" s="50">
        <v>0</v>
      </c>
      <c r="S790" s="51">
        <v>0</v>
      </c>
      <c r="T790" s="51">
        <v>0</v>
      </c>
      <c r="U790" s="44">
        <v>1274</v>
      </c>
      <c r="V790" s="45">
        <v>10125</v>
      </c>
      <c r="W790" s="45">
        <v>913</v>
      </c>
    </row>
    <row r="791" spans="1:23" x14ac:dyDescent="0.2">
      <c r="A791" s="41">
        <v>2010</v>
      </c>
      <c r="B791" s="42">
        <v>5470</v>
      </c>
      <c r="C791" s="43" t="s">
        <v>399</v>
      </c>
      <c r="D791" s="41" t="s">
        <v>39</v>
      </c>
      <c r="E791" s="43" t="s">
        <v>40</v>
      </c>
      <c r="F791" s="41" t="s">
        <v>25</v>
      </c>
      <c r="G791" s="43" t="s">
        <v>124</v>
      </c>
      <c r="H791" s="43" t="s">
        <v>41</v>
      </c>
      <c r="I791" s="44" t="s">
        <v>37</v>
      </c>
      <c r="J791" s="45" t="s">
        <v>37</v>
      </c>
      <c r="K791" s="45" t="s">
        <v>37</v>
      </c>
      <c r="L791" s="46" t="s">
        <v>37</v>
      </c>
      <c r="M791" s="47" t="s">
        <v>37</v>
      </c>
      <c r="N791" s="47" t="s">
        <v>37</v>
      </c>
      <c r="O791" s="48">
        <v>39643</v>
      </c>
      <c r="P791" s="49">
        <v>1072954</v>
      </c>
      <c r="Q791" s="49">
        <v>2</v>
      </c>
      <c r="R791" s="50" t="s">
        <v>37</v>
      </c>
      <c r="S791" s="51" t="s">
        <v>37</v>
      </c>
      <c r="T791" s="51" t="s">
        <v>37</v>
      </c>
      <c r="U791" s="44">
        <v>39643</v>
      </c>
      <c r="V791" s="45">
        <v>1072954</v>
      </c>
      <c r="W791" s="45">
        <v>2</v>
      </c>
    </row>
    <row r="792" spans="1:23" x14ac:dyDescent="0.2">
      <c r="A792" s="41">
        <v>2010</v>
      </c>
      <c r="B792" s="42">
        <v>5470</v>
      </c>
      <c r="C792" s="43" t="s">
        <v>399</v>
      </c>
      <c r="D792" s="41" t="s">
        <v>39</v>
      </c>
      <c r="E792" s="43" t="s">
        <v>40</v>
      </c>
      <c r="F792" s="41" t="s">
        <v>25</v>
      </c>
      <c r="G792" s="43" t="s">
        <v>439</v>
      </c>
      <c r="H792" s="43" t="s">
        <v>41</v>
      </c>
      <c r="I792" s="44" t="s">
        <v>37</v>
      </c>
      <c r="J792" s="45" t="s">
        <v>37</v>
      </c>
      <c r="K792" s="45" t="s">
        <v>37</v>
      </c>
      <c r="L792" s="46" t="s">
        <v>37</v>
      </c>
      <c r="M792" s="47" t="s">
        <v>37</v>
      </c>
      <c r="N792" s="47" t="s">
        <v>37</v>
      </c>
      <c r="O792" s="48">
        <v>15493</v>
      </c>
      <c r="P792" s="49">
        <v>420368</v>
      </c>
      <c r="Q792" s="49">
        <v>4</v>
      </c>
      <c r="R792" s="50" t="s">
        <v>37</v>
      </c>
      <c r="S792" s="51" t="s">
        <v>37</v>
      </c>
      <c r="T792" s="51" t="s">
        <v>37</v>
      </c>
      <c r="U792" s="44">
        <v>15493</v>
      </c>
      <c r="V792" s="45">
        <v>420368</v>
      </c>
      <c r="W792" s="45">
        <v>4</v>
      </c>
    </row>
    <row r="793" spans="1:23" x14ac:dyDescent="0.2">
      <c r="A793" s="41">
        <v>2010</v>
      </c>
      <c r="B793" s="42">
        <v>5470</v>
      </c>
      <c r="C793" s="43" t="s">
        <v>399</v>
      </c>
      <c r="D793" s="41" t="s">
        <v>91</v>
      </c>
      <c r="E793" s="43" t="s">
        <v>24</v>
      </c>
      <c r="F793" s="41" t="s">
        <v>25</v>
      </c>
      <c r="G793" s="43" t="s">
        <v>92</v>
      </c>
      <c r="H793" s="43" t="s">
        <v>41</v>
      </c>
      <c r="I793" s="44" t="s">
        <v>37</v>
      </c>
      <c r="J793" s="45" t="s">
        <v>37</v>
      </c>
      <c r="K793" s="45" t="s">
        <v>37</v>
      </c>
      <c r="L793" s="46">
        <v>2475</v>
      </c>
      <c r="M793" s="47">
        <v>37600</v>
      </c>
      <c r="N793" s="47">
        <v>1</v>
      </c>
      <c r="O793" s="48">
        <v>9782</v>
      </c>
      <c r="P793" s="49">
        <v>201444</v>
      </c>
      <c r="Q793" s="49">
        <v>34</v>
      </c>
      <c r="R793" s="50" t="s">
        <v>37</v>
      </c>
      <c r="S793" s="51" t="s">
        <v>37</v>
      </c>
      <c r="T793" s="51" t="s">
        <v>37</v>
      </c>
      <c r="U793" s="44">
        <v>12257</v>
      </c>
      <c r="V793" s="45">
        <v>239044</v>
      </c>
      <c r="W793" s="45">
        <v>35</v>
      </c>
    </row>
    <row r="794" spans="1:23" x14ac:dyDescent="0.2">
      <c r="A794" s="41">
        <v>2010</v>
      </c>
      <c r="B794" s="42">
        <v>5479</v>
      </c>
      <c r="C794" s="43" t="s">
        <v>2187</v>
      </c>
      <c r="D794" s="41" t="s">
        <v>23</v>
      </c>
      <c r="E794" s="43" t="s">
        <v>24</v>
      </c>
      <c r="F794" s="41" t="s">
        <v>25</v>
      </c>
      <c r="G794" s="43" t="s">
        <v>26</v>
      </c>
      <c r="H794" s="43" t="s">
        <v>27</v>
      </c>
      <c r="I794" s="44">
        <v>846</v>
      </c>
      <c r="J794" s="45">
        <v>10871</v>
      </c>
      <c r="K794" s="45">
        <v>1039</v>
      </c>
      <c r="L794" s="46">
        <v>424</v>
      </c>
      <c r="M794" s="47">
        <v>6106</v>
      </c>
      <c r="N794" s="47">
        <v>177</v>
      </c>
      <c r="O794" s="48">
        <v>335</v>
      </c>
      <c r="P794" s="49">
        <v>6161</v>
      </c>
      <c r="Q794" s="49">
        <v>4</v>
      </c>
      <c r="R794" s="50" t="s">
        <v>37</v>
      </c>
      <c r="S794" s="51" t="s">
        <v>37</v>
      </c>
      <c r="T794" s="51" t="s">
        <v>37</v>
      </c>
      <c r="U794" s="44">
        <v>1605</v>
      </c>
      <c r="V794" s="45">
        <v>23138</v>
      </c>
      <c r="W794" s="45">
        <v>1220</v>
      </c>
    </row>
    <row r="795" spans="1:23" x14ac:dyDescent="0.2">
      <c r="A795" s="41">
        <v>2010</v>
      </c>
      <c r="B795" s="42">
        <v>5480</v>
      </c>
      <c r="C795" s="43" t="s">
        <v>400</v>
      </c>
      <c r="D795" s="41" t="s">
        <v>23</v>
      </c>
      <c r="E795" s="43" t="s">
        <v>24</v>
      </c>
      <c r="F795" s="41" t="s">
        <v>25</v>
      </c>
      <c r="G795" s="43" t="s">
        <v>203</v>
      </c>
      <c r="H795" s="43" t="s">
        <v>27</v>
      </c>
      <c r="I795" s="44">
        <v>14839.6</v>
      </c>
      <c r="J795" s="45">
        <v>93557</v>
      </c>
      <c r="K795" s="45">
        <v>10969</v>
      </c>
      <c r="L795" s="46">
        <v>5753.8</v>
      </c>
      <c r="M795" s="47">
        <v>38438</v>
      </c>
      <c r="N795" s="47">
        <v>1675</v>
      </c>
      <c r="O795" s="48">
        <v>25856.3</v>
      </c>
      <c r="P795" s="49">
        <v>194846</v>
      </c>
      <c r="Q795" s="49">
        <v>395</v>
      </c>
      <c r="R795" s="50" t="s">
        <v>37</v>
      </c>
      <c r="S795" s="51" t="s">
        <v>37</v>
      </c>
      <c r="T795" s="51" t="s">
        <v>37</v>
      </c>
      <c r="U795" s="44">
        <v>46449.7</v>
      </c>
      <c r="V795" s="45">
        <v>326841</v>
      </c>
      <c r="W795" s="45">
        <v>13039</v>
      </c>
    </row>
    <row r="796" spans="1:23" x14ac:dyDescent="0.2">
      <c r="A796" s="41">
        <v>2010</v>
      </c>
      <c r="B796" s="42">
        <v>5487</v>
      </c>
      <c r="C796" s="43" t="s">
        <v>401</v>
      </c>
      <c r="D796" s="41" t="s">
        <v>23</v>
      </c>
      <c r="E796" s="43" t="s">
        <v>24</v>
      </c>
      <c r="F796" s="41" t="s">
        <v>25</v>
      </c>
      <c r="G796" s="43" t="s">
        <v>44</v>
      </c>
      <c r="H796" s="43" t="s">
        <v>51</v>
      </c>
      <c r="I796" s="44">
        <v>460420.8</v>
      </c>
      <c r="J796" s="45">
        <v>3402159</v>
      </c>
      <c r="K796" s="45">
        <v>418592</v>
      </c>
      <c r="L796" s="46">
        <v>218703.9</v>
      </c>
      <c r="M796" s="47">
        <v>2064758</v>
      </c>
      <c r="N796" s="47">
        <v>48530</v>
      </c>
      <c r="O796" s="48">
        <v>21602</v>
      </c>
      <c r="P796" s="49">
        <v>236251</v>
      </c>
      <c r="Q796" s="49">
        <v>542</v>
      </c>
      <c r="R796" s="50">
        <v>0</v>
      </c>
      <c r="S796" s="51">
        <v>0</v>
      </c>
      <c r="T796" s="51">
        <v>0</v>
      </c>
      <c r="U796" s="44">
        <v>700726.7</v>
      </c>
      <c r="V796" s="45">
        <v>5703168</v>
      </c>
      <c r="W796" s="45">
        <v>467664</v>
      </c>
    </row>
    <row r="797" spans="1:23" x14ac:dyDescent="0.2">
      <c r="A797" s="41">
        <v>2010</v>
      </c>
      <c r="B797" s="42">
        <v>5487</v>
      </c>
      <c r="C797" s="43" t="s">
        <v>401</v>
      </c>
      <c r="D797" s="41" t="s">
        <v>112</v>
      </c>
      <c r="E797" s="43" t="s">
        <v>113</v>
      </c>
      <c r="F797" s="41" t="s">
        <v>25</v>
      </c>
      <c r="G797" s="43" t="s">
        <v>44</v>
      </c>
      <c r="H797" s="43" t="s">
        <v>51</v>
      </c>
      <c r="I797" s="44">
        <v>50820.1</v>
      </c>
      <c r="J797" s="45">
        <v>924602</v>
      </c>
      <c r="K797" s="45">
        <v>105992</v>
      </c>
      <c r="L797" s="46">
        <v>94001.9</v>
      </c>
      <c r="M797" s="47">
        <v>4693166</v>
      </c>
      <c r="N797" s="47">
        <v>12803</v>
      </c>
      <c r="O797" s="48">
        <v>31255.7</v>
      </c>
      <c r="P797" s="49">
        <v>2751027</v>
      </c>
      <c r="Q797" s="49">
        <v>629</v>
      </c>
      <c r="R797" s="50">
        <v>551</v>
      </c>
      <c r="S797" s="51">
        <v>18000</v>
      </c>
      <c r="T797" s="51">
        <v>7</v>
      </c>
      <c r="U797" s="44">
        <v>176628.7</v>
      </c>
      <c r="V797" s="45">
        <v>8386795</v>
      </c>
      <c r="W797" s="45">
        <v>119431</v>
      </c>
    </row>
    <row r="798" spans="1:23" x14ac:dyDescent="0.2">
      <c r="A798" s="41">
        <v>2010</v>
      </c>
      <c r="B798" s="42">
        <v>5509</v>
      </c>
      <c r="C798" s="43" t="s">
        <v>402</v>
      </c>
      <c r="D798" s="41" t="s">
        <v>23</v>
      </c>
      <c r="E798" s="43" t="s">
        <v>24</v>
      </c>
      <c r="F798" s="41" t="s">
        <v>25</v>
      </c>
      <c r="G798" s="43" t="s">
        <v>98</v>
      </c>
      <c r="H798" s="43" t="s">
        <v>27</v>
      </c>
      <c r="I798" s="44">
        <v>13802</v>
      </c>
      <c r="J798" s="45">
        <v>156506</v>
      </c>
      <c r="K798" s="45">
        <v>9609</v>
      </c>
      <c r="L798" s="46">
        <v>12304</v>
      </c>
      <c r="M798" s="47">
        <v>125035</v>
      </c>
      <c r="N798" s="47">
        <v>2515</v>
      </c>
      <c r="O798" s="48">
        <v>14613</v>
      </c>
      <c r="P798" s="49">
        <v>190103</v>
      </c>
      <c r="Q798" s="49">
        <v>19</v>
      </c>
      <c r="R798" s="50">
        <v>0</v>
      </c>
      <c r="S798" s="51">
        <v>0</v>
      </c>
      <c r="T798" s="51">
        <v>0</v>
      </c>
      <c r="U798" s="44">
        <v>40719</v>
      </c>
      <c r="V798" s="45">
        <v>471644</v>
      </c>
      <c r="W798" s="45">
        <v>12143</v>
      </c>
    </row>
    <row r="799" spans="1:23" x14ac:dyDescent="0.2">
      <c r="A799" s="41">
        <v>2010</v>
      </c>
      <c r="B799" s="42">
        <v>5518</v>
      </c>
      <c r="C799" s="43" t="s">
        <v>2188</v>
      </c>
      <c r="D799" s="41" t="s">
        <v>23</v>
      </c>
      <c r="E799" s="43" t="s">
        <v>24</v>
      </c>
      <c r="F799" s="41" t="s">
        <v>25</v>
      </c>
      <c r="G799" s="43" t="s">
        <v>87</v>
      </c>
      <c r="H799" s="43" t="s">
        <v>27</v>
      </c>
      <c r="I799" s="44">
        <v>759</v>
      </c>
      <c r="J799" s="45">
        <v>5698</v>
      </c>
      <c r="K799" s="45">
        <v>608</v>
      </c>
      <c r="L799" s="46">
        <v>430</v>
      </c>
      <c r="M799" s="47">
        <v>3396</v>
      </c>
      <c r="N799" s="47">
        <v>112</v>
      </c>
      <c r="O799" s="48" t="s">
        <v>37</v>
      </c>
      <c r="P799" s="49" t="s">
        <v>37</v>
      </c>
      <c r="Q799" s="49" t="s">
        <v>37</v>
      </c>
      <c r="R799" s="50" t="s">
        <v>37</v>
      </c>
      <c r="S799" s="51" t="s">
        <v>37</v>
      </c>
      <c r="T799" s="51" t="s">
        <v>37</v>
      </c>
      <c r="U799" s="44">
        <v>1189</v>
      </c>
      <c r="V799" s="45">
        <v>9094</v>
      </c>
      <c r="W799" s="45">
        <v>720</v>
      </c>
    </row>
    <row r="800" spans="1:23" x14ac:dyDescent="0.2">
      <c r="A800" s="41">
        <v>2010</v>
      </c>
      <c r="B800" s="42">
        <v>5529</v>
      </c>
      <c r="C800" s="43" t="s">
        <v>2187</v>
      </c>
      <c r="D800" s="41" t="s">
        <v>23</v>
      </c>
      <c r="E800" s="43" t="s">
        <v>24</v>
      </c>
      <c r="F800" s="41" t="s">
        <v>25</v>
      </c>
      <c r="G800" s="43" t="s">
        <v>87</v>
      </c>
      <c r="H800" s="43" t="s">
        <v>27</v>
      </c>
      <c r="I800" s="44">
        <v>882</v>
      </c>
      <c r="J800" s="45">
        <v>6999</v>
      </c>
      <c r="K800" s="45">
        <v>779</v>
      </c>
      <c r="L800" s="46">
        <v>204</v>
      </c>
      <c r="M800" s="47">
        <v>1576</v>
      </c>
      <c r="N800" s="47">
        <v>129</v>
      </c>
      <c r="O800" s="48">
        <v>646</v>
      </c>
      <c r="P800" s="49">
        <v>6047</v>
      </c>
      <c r="Q800" s="49">
        <v>27</v>
      </c>
      <c r="R800" s="50" t="s">
        <v>37</v>
      </c>
      <c r="S800" s="51" t="s">
        <v>37</v>
      </c>
      <c r="T800" s="51" t="s">
        <v>37</v>
      </c>
      <c r="U800" s="44">
        <v>1732</v>
      </c>
      <c r="V800" s="45">
        <v>14622</v>
      </c>
      <c r="W800" s="45">
        <v>935</v>
      </c>
    </row>
    <row r="801" spans="1:23" x14ac:dyDescent="0.2">
      <c r="A801" s="41">
        <v>2010</v>
      </c>
      <c r="B801" s="42">
        <v>5531</v>
      </c>
      <c r="C801" s="43" t="s">
        <v>2189</v>
      </c>
      <c r="D801" s="41" t="s">
        <v>23</v>
      </c>
      <c r="E801" s="43" t="s">
        <v>24</v>
      </c>
      <c r="F801" s="41" t="s">
        <v>25</v>
      </c>
      <c r="G801" s="43" t="s">
        <v>124</v>
      </c>
      <c r="H801" s="43" t="s">
        <v>31</v>
      </c>
      <c r="I801" s="44">
        <v>9198</v>
      </c>
      <c r="J801" s="45">
        <v>62615</v>
      </c>
      <c r="K801" s="45">
        <v>5011</v>
      </c>
      <c r="L801" s="46">
        <v>2642</v>
      </c>
      <c r="M801" s="47">
        <v>23459</v>
      </c>
      <c r="N801" s="47">
        <v>334</v>
      </c>
      <c r="O801" s="48" t="s">
        <v>37</v>
      </c>
      <c r="P801" s="49" t="s">
        <v>37</v>
      </c>
      <c r="Q801" s="49" t="s">
        <v>37</v>
      </c>
      <c r="R801" s="50" t="s">
        <v>37</v>
      </c>
      <c r="S801" s="51" t="s">
        <v>37</v>
      </c>
      <c r="T801" s="51" t="s">
        <v>37</v>
      </c>
      <c r="U801" s="44">
        <v>11840</v>
      </c>
      <c r="V801" s="45">
        <v>86074</v>
      </c>
      <c r="W801" s="45">
        <v>5345</v>
      </c>
    </row>
    <row r="802" spans="1:23" x14ac:dyDescent="0.2">
      <c r="A802" s="41">
        <v>2010</v>
      </c>
      <c r="B802" s="42">
        <v>5535</v>
      </c>
      <c r="C802" s="43" t="s">
        <v>403</v>
      </c>
      <c r="D802" s="41" t="s">
        <v>23</v>
      </c>
      <c r="E802" s="43" t="s">
        <v>24</v>
      </c>
      <c r="F802" s="41" t="s">
        <v>25</v>
      </c>
      <c r="G802" s="43" t="s">
        <v>124</v>
      </c>
      <c r="H802" s="43" t="s">
        <v>31</v>
      </c>
      <c r="I802" s="44">
        <v>24445</v>
      </c>
      <c r="J802" s="45">
        <v>214486</v>
      </c>
      <c r="K802" s="45">
        <v>13434</v>
      </c>
      <c r="L802" s="46">
        <v>8532</v>
      </c>
      <c r="M802" s="47">
        <v>102492</v>
      </c>
      <c r="N802" s="47">
        <v>998</v>
      </c>
      <c r="O802" s="48">
        <v>166</v>
      </c>
      <c r="P802" s="49">
        <v>1217</v>
      </c>
      <c r="Q802" s="49">
        <v>143</v>
      </c>
      <c r="R802" s="50" t="s">
        <v>37</v>
      </c>
      <c r="S802" s="51" t="s">
        <v>37</v>
      </c>
      <c r="T802" s="51" t="s">
        <v>37</v>
      </c>
      <c r="U802" s="44">
        <v>33143</v>
      </c>
      <c r="V802" s="45">
        <v>318195</v>
      </c>
      <c r="W802" s="45">
        <v>14575</v>
      </c>
    </row>
    <row r="803" spans="1:23" x14ac:dyDescent="0.2">
      <c r="A803" s="41">
        <v>2010</v>
      </c>
      <c r="B803" s="42">
        <v>5543</v>
      </c>
      <c r="C803" s="43" t="s">
        <v>2190</v>
      </c>
      <c r="D803" s="41" t="s">
        <v>23</v>
      </c>
      <c r="E803" s="43" t="s">
        <v>24</v>
      </c>
      <c r="F803" s="41" t="s">
        <v>25</v>
      </c>
      <c r="G803" s="43" t="s">
        <v>98</v>
      </c>
      <c r="H803" s="43" t="s">
        <v>1749</v>
      </c>
      <c r="I803" s="44" t="s">
        <v>37</v>
      </c>
      <c r="J803" s="45" t="s">
        <v>37</v>
      </c>
      <c r="K803" s="45" t="s">
        <v>37</v>
      </c>
      <c r="L803" s="46" t="s">
        <v>37</v>
      </c>
      <c r="M803" s="47" t="s">
        <v>37</v>
      </c>
      <c r="N803" s="47" t="s">
        <v>37</v>
      </c>
      <c r="O803" s="48">
        <v>6163</v>
      </c>
      <c r="P803" s="49">
        <v>107000</v>
      </c>
      <c r="Q803" s="49">
        <v>1</v>
      </c>
      <c r="R803" s="50" t="s">
        <v>37</v>
      </c>
      <c r="S803" s="51" t="s">
        <v>37</v>
      </c>
      <c r="T803" s="51" t="s">
        <v>37</v>
      </c>
      <c r="U803" s="44">
        <v>6163</v>
      </c>
      <c r="V803" s="45">
        <v>107000</v>
      </c>
      <c r="W803" s="45">
        <v>1</v>
      </c>
    </row>
    <row r="804" spans="1:23" x14ac:dyDescent="0.2">
      <c r="A804" s="41">
        <v>2010</v>
      </c>
      <c r="B804" s="42">
        <v>5543</v>
      </c>
      <c r="C804" s="43" t="s">
        <v>2190</v>
      </c>
      <c r="D804" s="41" t="s">
        <v>23</v>
      </c>
      <c r="E804" s="43" t="s">
        <v>24</v>
      </c>
      <c r="F804" s="41" t="s">
        <v>25</v>
      </c>
      <c r="G804" s="43" t="s">
        <v>92</v>
      </c>
      <c r="H804" s="43" t="s">
        <v>1749</v>
      </c>
      <c r="I804" s="44" t="s">
        <v>37</v>
      </c>
      <c r="J804" s="45" t="s">
        <v>37</v>
      </c>
      <c r="K804" s="45" t="s">
        <v>37</v>
      </c>
      <c r="L804" s="46" t="s">
        <v>37</v>
      </c>
      <c r="M804" s="47" t="s">
        <v>37</v>
      </c>
      <c r="N804" s="47" t="s">
        <v>37</v>
      </c>
      <c r="O804" s="48">
        <v>17814</v>
      </c>
      <c r="P804" s="49">
        <v>332200</v>
      </c>
      <c r="Q804" s="49">
        <v>1</v>
      </c>
      <c r="R804" s="50" t="s">
        <v>37</v>
      </c>
      <c r="S804" s="51" t="s">
        <v>37</v>
      </c>
      <c r="T804" s="51" t="s">
        <v>37</v>
      </c>
      <c r="U804" s="44">
        <v>17814</v>
      </c>
      <c r="V804" s="45">
        <v>332200</v>
      </c>
      <c r="W804" s="45">
        <v>1</v>
      </c>
    </row>
    <row r="805" spans="1:23" x14ac:dyDescent="0.2">
      <c r="A805" s="41">
        <v>2010</v>
      </c>
      <c r="B805" s="42">
        <v>5551</v>
      </c>
      <c r="C805" s="43" t="s">
        <v>2191</v>
      </c>
      <c r="D805" s="41" t="s">
        <v>23</v>
      </c>
      <c r="E805" s="43" t="s">
        <v>24</v>
      </c>
      <c r="F805" s="41" t="s">
        <v>25</v>
      </c>
      <c r="G805" s="43" t="s">
        <v>35</v>
      </c>
      <c r="H805" s="43" t="s">
        <v>27</v>
      </c>
      <c r="I805" s="44">
        <v>635.1</v>
      </c>
      <c r="J805" s="45">
        <v>5391</v>
      </c>
      <c r="K805" s="45">
        <v>922</v>
      </c>
      <c r="L805" s="46">
        <v>2736.9</v>
      </c>
      <c r="M805" s="47">
        <v>28156</v>
      </c>
      <c r="N805" s="47">
        <v>542</v>
      </c>
      <c r="O805" s="48">
        <v>0</v>
      </c>
      <c r="P805" s="49">
        <v>0</v>
      </c>
      <c r="Q805" s="49">
        <v>0</v>
      </c>
      <c r="R805" s="50">
        <v>0</v>
      </c>
      <c r="S805" s="51">
        <v>0</v>
      </c>
      <c r="T805" s="51">
        <v>0</v>
      </c>
      <c r="U805" s="44">
        <v>3372</v>
      </c>
      <c r="V805" s="45">
        <v>33547</v>
      </c>
      <c r="W805" s="45">
        <v>1464</v>
      </c>
    </row>
    <row r="806" spans="1:23" x14ac:dyDescent="0.2">
      <c r="A806" s="41">
        <v>2010</v>
      </c>
      <c r="B806" s="42">
        <v>5553</v>
      </c>
      <c r="C806" s="43" t="s">
        <v>2192</v>
      </c>
      <c r="D806" s="41" t="s">
        <v>23</v>
      </c>
      <c r="E806" s="43" t="s">
        <v>24</v>
      </c>
      <c r="F806" s="41" t="s">
        <v>25</v>
      </c>
      <c r="G806" s="43" t="s">
        <v>60</v>
      </c>
      <c r="H806" s="43" t="s">
        <v>51</v>
      </c>
      <c r="I806" s="44">
        <v>116</v>
      </c>
      <c r="J806" s="45">
        <v>142</v>
      </c>
      <c r="K806" s="45">
        <v>39</v>
      </c>
      <c r="L806" s="46">
        <v>388</v>
      </c>
      <c r="M806" s="47">
        <v>531</v>
      </c>
      <c r="N806" s="47">
        <v>35</v>
      </c>
      <c r="O806" s="48">
        <v>0</v>
      </c>
      <c r="P806" s="49">
        <v>0</v>
      </c>
      <c r="Q806" s="49">
        <v>0</v>
      </c>
      <c r="R806" s="50" t="s">
        <v>37</v>
      </c>
      <c r="S806" s="51" t="s">
        <v>37</v>
      </c>
      <c r="T806" s="51" t="s">
        <v>37</v>
      </c>
      <c r="U806" s="44">
        <v>504</v>
      </c>
      <c r="V806" s="45">
        <v>673</v>
      </c>
      <c r="W806" s="45">
        <v>74</v>
      </c>
    </row>
    <row r="807" spans="1:23" x14ac:dyDescent="0.2">
      <c r="A807" s="41">
        <v>2010</v>
      </c>
      <c r="B807" s="42">
        <v>5563</v>
      </c>
      <c r="C807" s="43" t="s">
        <v>2193</v>
      </c>
      <c r="D807" s="41" t="s">
        <v>23</v>
      </c>
      <c r="E807" s="43" t="s">
        <v>24</v>
      </c>
      <c r="F807" s="41" t="s">
        <v>25</v>
      </c>
      <c r="G807" s="43" t="s">
        <v>87</v>
      </c>
      <c r="H807" s="43" t="s">
        <v>27</v>
      </c>
      <c r="I807" s="44">
        <v>314</v>
      </c>
      <c r="J807" s="45">
        <v>3192</v>
      </c>
      <c r="K807" s="45">
        <v>382</v>
      </c>
      <c r="L807" s="46">
        <v>222</v>
      </c>
      <c r="M807" s="47">
        <v>2115</v>
      </c>
      <c r="N807" s="47">
        <v>61</v>
      </c>
      <c r="O807" s="48" t="s">
        <v>37</v>
      </c>
      <c r="P807" s="49" t="s">
        <v>37</v>
      </c>
      <c r="Q807" s="49" t="s">
        <v>37</v>
      </c>
      <c r="R807" s="50" t="s">
        <v>37</v>
      </c>
      <c r="S807" s="51" t="s">
        <v>37</v>
      </c>
      <c r="T807" s="51" t="s">
        <v>37</v>
      </c>
      <c r="U807" s="44">
        <v>536</v>
      </c>
      <c r="V807" s="45">
        <v>5307</v>
      </c>
      <c r="W807" s="45">
        <v>443</v>
      </c>
    </row>
    <row r="808" spans="1:23" x14ac:dyDescent="0.2">
      <c r="A808" s="41">
        <v>2010</v>
      </c>
      <c r="B808" s="42">
        <v>5574</v>
      </c>
      <c r="C808" s="43" t="s">
        <v>405</v>
      </c>
      <c r="D808" s="41" t="s">
        <v>23</v>
      </c>
      <c r="E808" s="43" t="s">
        <v>24</v>
      </c>
      <c r="F808" s="41" t="s">
        <v>25</v>
      </c>
      <c r="G808" s="43" t="s">
        <v>46</v>
      </c>
      <c r="H808" s="43" t="s">
        <v>31</v>
      </c>
      <c r="I808" s="44">
        <v>63565</v>
      </c>
      <c r="J808" s="45">
        <v>489774</v>
      </c>
      <c r="K808" s="45">
        <v>47501</v>
      </c>
      <c r="L808" s="46">
        <v>25503</v>
      </c>
      <c r="M808" s="47">
        <v>261149</v>
      </c>
      <c r="N808" s="47">
        <v>4965</v>
      </c>
      <c r="O808" s="48">
        <v>6655</v>
      </c>
      <c r="P808" s="49">
        <v>104429</v>
      </c>
      <c r="Q808" s="49">
        <v>138</v>
      </c>
      <c r="R808" s="50">
        <v>0</v>
      </c>
      <c r="S808" s="51">
        <v>0</v>
      </c>
      <c r="T808" s="51">
        <v>0</v>
      </c>
      <c r="U808" s="44">
        <v>95723</v>
      </c>
      <c r="V808" s="45">
        <v>855352</v>
      </c>
      <c r="W808" s="45">
        <v>52604</v>
      </c>
    </row>
    <row r="809" spans="1:23" x14ac:dyDescent="0.2">
      <c r="A809" s="41">
        <v>2010</v>
      </c>
      <c r="B809" s="42">
        <v>5574</v>
      </c>
      <c r="C809" s="43" t="s">
        <v>405</v>
      </c>
      <c r="D809" s="41" t="s">
        <v>23</v>
      </c>
      <c r="E809" s="43" t="s">
        <v>24</v>
      </c>
      <c r="F809" s="41" t="s">
        <v>25</v>
      </c>
      <c r="G809" s="43" t="s">
        <v>35</v>
      </c>
      <c r="H809" s="43" t="s">
        <v>31</v>
      </c>
      <c r="I809" s="44">
        <v>5180</v>
      </c>
      <c r="J809" s="45">
        <v>43047</v>
      </c>
      <c r="K809" s="45">
        <v>4701</v>
      </c>
      <c r="L809" s="46">
        <v>613</v>
      </c>
      <c r="M809" s="47">
        <v>5420</v>
      </c>
      <c r="N809" s="47">
        <v>263</v>
      </c>
      <c r="O809" s="48">
        <v>3</v>
      </c>
      <c r="P809" s="49">
        <v>31</v>
      </c>
      <c r="Q809" s="49">
        <v>1</v>
      </c>
      <c r="R809" s="50">
        <v>0</v>
      </c>
      <c r="S809" s="51">
        <v>0</v>
      </c>
      <c r="T809" s="51">
        <v>0</v>
      </c>
      <c r="U809" s="44">
        <v>5796</v>
      </c>
      <c r="V809" s="45">
        <v>48498</v>
      </c>
      <c r="W809" s="45">
        <v>4965</v>
      </c>
    </row>
    <row r="810" spans="1:23" x14ac:dyDescent="0.2">
      <c r="A810" s="41">
        <v>2010</v>
      </c>
      <c r="B810" s="42">
        <v>5575</v>
      </c>
      <c r="C810" s="43" t="s">
        <v>2194</v>
      </c>
      <c r="D810" s="41" t="s">
        <v>23</v>
      </c>
      <c r="E810" s="43" t="s">
        <v>24</v>
      </c>
      <c r="F810" s="41" t="s">
        <v>25</v>
      </c>
      <c r="G810" s="43" t="s">
        <v>46</v>
      </c>
      <c r="H810" s="43" t="s">
        <v>27</v>
      </c>
      <c r="I810" s="44">
        <v>3557.9</v>
      </c>
      <c r="J810" s="45">
        <v>37739</v>
      </c>
      <c r="K810" s="45">
        <v>3636</v>
      </c>
      <c r="L810" s="46">
        <v>2639.3</v>
      </c>
      <c r="M810" s="47">
        <v>35639</v>
      </c>
      <c r="N810" s="47">
        <v>520</v>
      </c>
      <c r="O810" s="48">
        <v>6612.4</v>
      </c>
      <c r="P810" s="49">
        <v>83757</v>
      </c>
      <c r="Q810" s="49">
        <v>11</v>
      </c>
      <c r="R810" s="50">
        <v>0</v>
      </c>
      <c r="S810" s="51">
        <v>0</v>
      </c>
      <c r="T810" s="51">
        <v>0</v>
      </c>
      <c r="U810" s="44">
        <v>12809.6</v>
      </c>
      <c r="V810" s="45">
        <v>157135</v>
      </c>
      <c r="W810" s="45">
        <v>4167</v>
      </c>
    </row>
    <row r="811" spans="1:23" x14ac:dyDescent="0.2">
      <c r="A811" s="41">
        <v>2010</v>
      </c>
      <c r="B811" s="42">
        <v>5578</v>
      </c>
      <c r="C811" s="43" t="s">
        <v>406</v>
      </c>
      <c r="D811" s="41" t="s">
        <v>23</v>
      </c>
      <c r="E811" s="43" t="s">
        <v>24</v>
      </c>
      <c r="F811" s="41" t="s">
        <v>25</v>
      </c>
      <c r="G811" s="43" t="s">
        <v>26</v>
      </c>
      <c r="H811" s="43" t="s">
        <v>31</v>
      </c>
      <c r="I811" s="44">
        <v>16064</v>
      </c>
      <c r="J811" s="45">
        <v>148604</v>
      </c>
      <c r="K811" s="45">
        <v>9914</v>
      </c>
      <c r="L811" s="46">
        <v>7744</v>
      </c>
      <c r="M811" s="47">
        <v>64771</v>
      </c>
      <c r="N811" s="47">
        <v>2681</v>
      </c>
      <c r="O811" s="48">
        <v>2799</v>
      </c>
      <c r="P811" s="49">
        <v>35629</v>
      </c>
      <c r="Q811" s="49">
        <v>1</v>
      </c>
      <c r="R811" s="50">
        <v>0</v>
      </c>
      <c r="S811" s="51">
        <v>0</v>
      </c>
      <c r="T811" s="51">
        <v>0</v>
      </c>
      <c r="U811" s="44">
        <v>26607</v>
      </c>
      <c r="V811" s="45">
        <v>249004</v>
      </c>
      <c r="W811" s="45">
        <v>12596</v>
      </c>
    </row>
    <row r="812" spans="1:23" x14ac:dyDescent="0.2">
      <c r="A812" s="41">
        <v>2010</v>
      </c>
      <c r="B812" s="42">
        <v>5582</v>
      </c>
      <c r="C812" s="43" t="s">
        <v>2195</v>
      </c>
      <c r="D812" s="41" t="s">
        <v>23</v>
      </c>
      <c r="E812" s="43" t="s">
        <v>24</v>
      </c>
      <c r="F812" s="41" t="s">
        <v>25</v>
      </c>
      <c r="G812" s="43" t="s">
        <v>65</v>
      </c>
      <c r="H812" s="43" t="s">
        <v>27</v>
      </c>
      <c r="I812" s="44">
        <v>15076</v>
      </c>
      <c r="J812" s="45">
        <v>154306</v>
      </c>
      <c r="K812" s="45">
        <v>13861</v>
      </c>
      <c r="L812" s="46">
        <v>18229</v>
      </c>
      <c r="M812" s="47">
        <v>219905</v>
      </c>
      <c r="N812" s="47">
        <v>1493</v>
      </c>
      <c r="O812" s="48" t="s">
        <v>37</v>
      </c>
      <c r="P812" s="49" t="s">
        <v>37</v>
      </c>
      <c r="Q812" s="49" t="s">
        <v>37</v>
      </c>
      <c r="R812" s="50" t="s">
        <v>37</v>
      </c>
      <c r="S812" s="51" t="s">
        <v>37</v>
      </c>
      <c r="T812" s="51" t="s">
        <v>37</v>
      </c>
      <c r="U812" s="44">
        <v>33305</v>
      </c>
      <c r="V812" s="45">
        <v>374211</v>
      </c>
      <c r="W812" s="45">
        <v>15354</v>
      </c>
    </row>
    <row r="813" spans="1:23" x14ac:dyDescent="0.2">
      <c r="A813" s="41">
        <v>2010</v>
      </c>
      <c r="B813" s="42">
        <v>5583</v>
      </c>
      <c r="C813" s="43" t="s">
        <v>2196</v>
      </c>
      <c r="D813" s="41" t="s">
        <v>23</v>
      </c>
      <c r="E813" s="43" t="s">
        <v>24</v>
      </c>
      <c r="F813" s="41" t="s">
        <v>25</v>
      </c>
      <c r="G813" s="43" t="s">
        <v>175</v>
      </c>
      <c r="H813" s="43" t="s">
        <v>27</v>
      </c>
      <c r="I813" s="44">
        <v>144</v>
      </c>
      <c r="J813" s="45">
        <v>1664</v>
      </c>
      <c r="K813" s="45">
        <v>100</v>
      </c>
      <c r="L813" s="46">
        <v>13</v>
      </c>
      <c r="M813" s="47">
        <v>178</v>
      </c>
      <c r="N813" s="47">
        <v>8</v>
      </c>
      <c r="O813" s="48" t="s">
        <v>37</v>
      </c>
      <c r="P813" s="49" t="s">
        <v>37</v>
      </c>
      <c r="Q813" s="49" t="s">
        <v>37</v>
      </c>
      <c r="R813" s="50" t="s">
        <v>37</v>
      </c>
      <c r="S813" s="51" t="s">
        <v>37</v>
      </c>
      <c r="T813" s="51" t="s">
        <v>37</v>
      </c>
      <c r="U813" s="44">
        <v>157</v>
      </c>
      <c r="V813" s="45">
        <v>1842</v>
      </c>
      <c r="W813" s="45">
        <v>108</v>
      </c>
    </row>
    <row r="814" spans="1:23" x14ac:dyDescent="0.2">
      <c r="A814" s="41">
        <v>2010</v>
      </c>
      <c r="B814" s="42">
        <v>5584</v>
      </c>
      <c r="C814" s="43" t="s">
        <v>2197</v>
      </c>
      <c r="D814" s="41" t="s">
        <v>23</v>
      </c>
      <c r="E814" s="43" t="s">
        <v>24</v>
      </c>
      <c r="F814" s="41" t="s">
        <v>25</v>
      </c>
      <c r="G814" s="43" t="s">
        <v>438</v>
      </c>
      <c r="H814" s="43" t="s">
        <v>31</v>
      </c>
      <c r="I814" s="44">
        <v>863</v>
      </c>
      <c r="J814" s="45">
        <v>13000</v>
      </c>
      <c r="K814" s="45">
        <v>470</v>
      </c>
      <c r="L814" s="46" t="s">
        <v>37</v>
      </c>
      <c r="M814" s="47" t="s">
        <v>37</v>
      </c>
      <c r="N814" s="47" t="s">
        <v>37</v>
      </c>
      <c r="O814" s="48">
        <v>417</v>
      </c>
      <c r="P814" s="49">
        <v>7000</v>
      </c>
      <c r="Q814" s="49">
        <v>231</v>
      </c>
      <c r="R814" s="50" t="s">
        <v>37</v>
      </c>
      <c r="S814" s="51" t="s">
        <v>37</v>
      </c>
      <c r="T814" s="51" t="s">
        <v>37</v>
      </c>
      <c r="U814" s="44">
        <v>1280</v>
      </c>
      <c r="V814" s="45">
        <v>20000</v>
      </c>
      <c r="W814" s="45">
        <v>701</v>
      </c>
    </row>
    <row r="815" spans="1:23" x14ac:dyDescent="0.2">
      <c r="A815" s="41">
        <v>2010</v>
      </c>
      <c r="B815" s="42">
        <v>5585</v>
      </c>
      <c r="C815" s="43" t="s">
        <v>408</v>
      </c>
      <c r="D815" s="41" t="s">
        <v>23</v>
      </c>
      <c r="E815" s="43" t="s">
        <v>24</v>
      </c>
      <c r="F815" s="41" t="s">
        <v>25</v>
      </c>
      <c r="G815" s="43" t="s">
        <v>124</v>
      </c>
      <c r="H815" s="43" t="s">
        <v>31</v>
      </c>
      <c r="I815" s="44">
        <v>25735</v>
      </c>
      <c r="J815" s="45">
        <v>193849</v>
      </c>
      <c r="K815" s="45">
        <v>12783</v>
      </c>
      <c r="L815" s="46">
        <v>4605</v>
      </c>
      <c r="M815" s="47">
        <v>41392</v>
      </c>
      <c r="N815" s="47">
        <v>924</v>
      </c>
      <c r="O815" s="48">
        <v>884</v>
      </c>
      <c r="P815" s="49">
        <v>9268</v>
      </c>
      <c r="Q815" s="49">
        <v>4</v>
      </c>
      <c r="R815" s="50" t="s">
        <v>37</v>
      </c>
      <c r="S815" s="51" t="s">
        <v>37</v>
      </c>
      <c r="T815" s="51" t="s">
        <v>37</v>
      </c>
      <c r="U815" s="44">
        <v>31224</v>
      </c>
      <c r="V815" s="45">
        <v>244509</v>
      </c>
      <c r="W815" s="45">
        <v>13711</v>
      </c>
    </row>
    <row r="816" spans="1:23" x14ac:dyDescent="0.2">
      <c r="A816" s="41">
        <v>2010</v>
      </c>
      <c r="B816" s="42">
        <v>5586</v>
      </c>
      <c r="C816" s="43" t="s">
        <v>2198</v>
      </c>
      <c r="D816" s="41" t="s">
        <v>23</v>
      </c>
      <c r="E816" s="43" t="s">
        <v>24</v>
      </c>
      <c r="F816" s="41" t="s">
        <v>25</v>
      </c>
      <c r="G816" s="43" t="s">
        <v>44</v>
      </c>
      <c r="H816" s="43" t="s">
        <v>27</v>
      </c>
      <c r="I816" s="44">
        <v>527.29999999999995</v>
      </c>
      <c r="J816" s="45">
        <v>4793</v>
      </c>
      <c r="K816" s="45">
        <v>714</v>
      </c>
      <c r="L816" s="46">
        <v>101.3</v>
      </c>
      <c r="M816" s="47">
        <v>921</v>
      </c>
      <c r="N816" s="47">
        <v>12</v>
      </c>
      <c r="O816" s="48" t="s">
        <v>37</v>
      </c>
      <c r="P816" s="49" t="s">
        <v>37</v>
      </c>
      <c r="Q816" s="49" t="s">
        <v>37</v>
      </c>
      <c r="R816" s="50" t="s">
        <v>37</v>
      </c>
      <c r="S816" s="51" t="s">
        <v>37</v>
      </c>
      <c r="T816" s="51" t="s">
        <v>37</v>
      </c>
      <c r="U816" s="44">
        <v>628.6</v>
      </c>
      <c r="V816" s="45">
        <v>5714</v>
      </c>
      <c r="W816" s="45">
        <v>726</v>
      </c>
    </row>
    <row r="817" spans="1:23" x14ac:dyDescent="0.2">
      <c r="A817" s="41">
        <v>2010</v>
      </c>
      <c r="B817" s="42">
        <v>5588</v>
      </c>
      <c r="C817" s="43" t="s">
        <v>409</v>
      </c>
      <c r="D817" s="41" t="s">
        <v>23</v>
      </c>
      <c r="E817" s="43" t="s">
        <v>24</v>
      </c>
      <c r="F817" s="41" t="s">
        <v>25</v>
      </c>
      <c r="G817" s="43" t="s">
        <v>87</v>
      </c>
      <c r="H817" s="43" t="s">
        <v>31</v>
      </c>
      <c r="I817" s="44">
        <v>14855</v>
      </c>
      <c r="J817" s="45">
        <v>128568</v>
      </c>
      <c r="K817" s="45">
        <v>7738</v>
      </c>
      <c r="L817" s="46">
        <v>5000</v>
      </c>
      <c r="M817" s="47">
        <v>54986</v>
      </c>
      <c r="N817" s="47">
        <v>776</v>
      </c>
      <c r="O817" s="48">
        <v>648</v>
      </c>
      <c r="P817" s="49">
        <v>8217</v>
      </c>
      <c r="Q817" s="49">
        <v>3</v>
      </c>
      <c r="R817" s="50">
        <v>0</v>
      </c>
      <c r="S817" s="51">
        <v>0</v>
      </c>
      <c r="T817" s="51">
        <v>0</v>
      </c>
      <c r="U817" s="44">
        <v>20503</v>
      </c>
      <c r="V817" s="45">
        <v>191771</v>
      </c>
      <c r="W817" s="45">
        <v>8517</v>
      </c>
    </row>
    <row r="818" spans="1:23" x14ac:dyDescent="0.2">
      <c r="A818" s="41">
        <v>2010</v>
      </c>
      <c r="B818" s="42">
        <v>5598</v>
      </c>
      <c r="C818" s="43" t="s">
        <v>410</v>
      </c>
      <c r="D818" s="41" t="s">
        <v>23</v>
      </c>
      <c r="E818" s="43" t="s">
        <v>24</v>
      </c>
      <c r="F818" s="41" t="s">
        <v>25</v>
      </c>
      <c r="G818" s="43" t="s">
        <v>78</v>
      </c>
      <c r="H818" s="43" t="s">
        <v>31</v>
      </c>
      <c r="I818" s="44">
        <v>38750</v>
      </c>
      <c r="J818" s="45">
        <v>412938</v>
      </c>
      <c r="K818" s="45">
        <v>27984</v>
      </c>
      <c r="L818" s="46">
        <v>9573</v>
      </c>
      <c r="M818" s="47">
        <v>109298</v>
      </c>
      <c r="N818" s="47">
        <v>4314</v>
      </c>
      <c r="O818" s="48" t="s">
        <v>37</v>
      </c>
      <c r="P818" s="49" t="s">
        <v>37</v>
      </c>
      <c r="Q818" s="49" t="s">
        <v>37</v>
      </c>
      <c r="R818" s="50" t="s">
        <v>37</v>
      </c>
      <c r="S818" s="51" t="s">
        <v>37</v>
      </c>
      <c r="T818" s="51" t="s">
        <v>37</v>
      </c>
      <c r="U818" s="44">
        <v>48323</v>
      </c>
      <c r="V818" s="45">
        <v>522236</v>
      </c>
      <c r="W818" s="45">
        <v>32298</v>
      </c>
    </row>
    <row r="819" spans="1:23" x14ac:dyDescent="0.2">
      <c r="A819" s="41">
        <v>2010</v>
      </c>
      <c r="B819" s="42">
        <v>5603</v>
      </c>
      <c r="C819" s="43" t="s">
        <v>2199</v>
      </c>
      <c r="D819" s="41" t="s">
        <v>39</v>
      </c>
      <c r="E819" s="43" t="s">
        <v>40</v>
      </c>
      <c r="F819" s="41" t="s">
        <v>25</v>
      </c>
      <c r="G819" s="43" t="s">
        <v>30</v>
      </c>
      <c r="H819" s="43" t="s">
        <v>41</v>
      </c>
      <c r="I819" s="44">
        <v>6</v>
      </c>
      <c r="J819" s="45">
        <v>68</v>
      </c>
      <c r="K819" s="45">
        <v>77</v>
      </c>
      <c r="L819" s="46">
        <v>0</v>
      </c>
      <c r="M819" s="47">
        <v>0</v>
      </c>
      <c r="N819" s="47">
        <v>0</v>
      </c>
      <c r="O819" s="48" t="s">
        <v>37</v>
      </c>
      <c r="P819" s="49" t="s">
        <v>37</v>
      </c>
      <c r="Q819" s="49" t="s">
        <v>37</v>
      </c>
      <c r="R819" s="50" t="s">
        <v>37</v>
      </c>
      <c r="S819" s="51" t="s">
        <v>37</v>
      </c>
      <c r="T819" s="51" t="s">
        <v>37</v>
      </c>
      <c r="U819" s="44">
        <v>6</v>
      </c>
      <c r="V819" s="45">
        <v>68</v>
      </c>
      <c r="W819" s="45">
        <v>77</v>
      </c>
    </row>
    <row r="820" spans="1:23" x14ac:dyDescent="0.2">
      <c r="A820" s="41">
        <v>2010</v>
      </c>
      <c r="B820" s="42">
        <v>5603</v>
      </c>
      <c r="C820" s="43" t="s">
        <v>2199</v>
      </c>
      <c r="D820" s="41" t="s">
        <v>39</v>
      </c>
      <c r="E820" s="43" t="s">
        <v>40</v>
      </c>
      <c r="F820" s="41" t="s">
        <v>25</v>
      </c>
      <c r="G820" s="43" t="s">
        <v>122</v>
      </c>
      <c r="H820" s="43" t="s">
        <v>41</v>
      </c>
      <c r="I820" s="44">
        <v>8743</v>
      </c>
      <c r="J820" s="45">
        <v>77611</v>
      </c>
      <c r="K820" s="45">
        <v>8238</v>
      </c>
      <c r="L820" s="46">
        <v>8882</v>
      </c>
      <c r="M820" s="47">
        <v>86227</v>
      </c>
      <c r="N820" s="47">
        <v>770</v>
      </c>
      <c r="O820" s="48" t="s">
        <v>37</v>
      </c>
      <c r="P820" s="49" t="s">
        <v>37</v>
      </c>
      <c r="Q820" s="49" t="s">
        <v>37</v>
      </c>
      <c r="R820" s="50" t="s">
        <v>37</v>
      </c>
      <c r="S820" s="51" t="s">
        <v>37</v>
      </c>
      <c r="T820" s="51" t="s">
        <v>37</v>
      </c>
      <c r="U820" s="44">
        <v>17625</v>
      </c>
      <c r="V820" s="45">
        <v>163838</v>
      </c>
      <c r="W820" s="45">
        <v>9008</v>
      </c>
    </row>
    <row r="821" spans="1:23" x14ac:dyDescent="0.2">
      <c r="A821" s="41">
        <v>2010</v>
      </c>
      <c r="B821" s="42">
        <v>5603</v>
      </c>
      <c r="C821" s="43" t="s">
        <v>2199</v>
      </c>
      <c r="D821" s="41" t="s">
        <v>39</v>
      </c>
      <c r="E821" s="43" t="s">
        <v>40</v>
      </c>
      <c r="F821" s="41" t="s">
        <v>25</v>
      </c>
      <c r="G821" s="43" t="s">
        <v>42</v>
      </c>
      <c r="H821" s="43" t="s">
        <v>41</v>
      </c>
      <c r="I821" s="44">
        <v>64100</v>
      </c>
      <c r="J821" s="45">
        <v>658478</v>
      </c>
      <c r="K821" s="45">
        <v>78332</v>
      </c>
      <c r="L821" s="46">
        <v>39914</v>
      </c>
      <c r="M821" s="47">
        <v>415777</v>
      </c>
      <c r="N821" s="47">
        <v>6696</v>
      </c>
      <c r="O821" s="48" t="s">
        <v>37</v>
      </c>
      <c r="P821" s="49" t="s">
        <v>37</v>
      </c>
      <c r="Q821" s="49" t="s">
        <v>37</v>
      </c>
      <c r="R821" s="50" t="s">
        <v>37</v>
      </c>
      <c r="S821" s="51" t="s">
        <v>37</v>
      </c>
      <c r="T821" s="51" t="s">
        <v>37</v>
      </c>
      <c r="U821" s="44">
        <v>104014</v>
      </c>
      <c r="V821" s="45">
        <v>1074255</v>
      </c>
      <c r="W821" s="45">
        <v>85028</v>
      </c>
    </row>
    <row r="822" spans="1:23" x14ac:dyDescent="0.2">
      <c r="A822" s="41">
        <v>2010</v>
      </c>
      <c r="B822" s="42">
        <v>5603</v>
      </c>
      <c r="C822" s="43" t="s">
        <v>2199</v>
      </c>
      <c r="D822" s="41" t="s">
        <v>39</v>
      </c>
      <c r="E822" s="43" t="s">
        <v>40</v>
      </c>
      <c r="F822" s="41" t="s">
        <v>25</v>
      </c>
      <c r="G822" s="43" t="s">
        <v>44</v>
      </c>
      <c r="H822" s="43" t="s">
        <v>41</v>
      </c>
      <c r="I822" s="44">
        <v>9470</v>
      </c>
      <c r="J822" s="45">
        <v>99587</v>
      </c>
      <c r="K822" s="45">
        <v>10526</v>
      </c>
      <c r="L822" s="46">
        <v>253</v>
      </c>
      <c r="M822" s="47">
        <v>2755</v>
      </c>
      <c r="N822" s="47">
        <v>101</v>
      </c>
      <c r="O822" s="48" t="s">
        <v>37</v>
      </c>
      <c r="P822" s="49" t="s">
        <v>37</v>
      </c>
      <c r="Q822" s="49" t="s">
        <v>37</v>
      </c>
      <c r="R822" s="50" t="s">
        <v>37</v>
      </c>
      <c r="S822" s="51" t="s">
        <v>37</v>
      </c>
      <c r="T822" s="51" t="s">
        <v>37</v>
      </c>
      <c r="U822" s="44">
        <v>9723</v>
      </c>
      <c r="V822" s="45">
        <v>102342</v>
      </c>
      <c r="W822" s="45">
        <v>10627</v>
      </c>
    </row>
    <row r="823" spans="1:23" x14ac:dyDescent="0.2">
      <c r="A823" s="41">
        <v>2010</v>
      </c>
      <c r="B823" s="42">
        <v>5603</v>
      </c>
      <c r="C823" s="43" t="s">
        <v>2199</v>
      </c>
      <c r="D823" s="41" t="s">
        <v>91</v>
      </c>
      <c r="E823" s="43" t="s">
        <v>24</v>
      </c>
      <c r="F823" s="41" t="s">
        <v>25</v>
      </c>
      <c r="G823" s="43" t="s">
        <v>92</v>
      </c>
      <c r="H823" s="43" t="s">
        <v>41</v>
      </c>
      <c r="I823" s="44">
        <v>5385</v>
      </c>
      <c r="J823" s="45">
        <v>47315</v>
      </c>
      <c r="K823" s="45">
        <v>2968</v>
      </c>
      <c r="L823" s="46">
        <v>544</v>
      </c>
      <c r="M823" s="47">
        <v>4742</v>
      </c>
      <c r="N823" s="47">
        <v>176</v>
      </c>
      <c r="O823" s="48" t="s">
        <v>37</v>
      </c>
      <c r="P823" s="49" t="s">
        <v>37</v>
      </c>
      <c r="Q823" s="49" t="s">
        <v>37</v>
      </c>
      <c r="R823" s="50" t="s">
        <v>37</v>
      </c>
      <c r="S823" s="51" t="s">
        <v>37</v>
      </c>
      <c r="T823" s="51" t="s">
        <v>37</v>
      </c>
      <c r="U823" s="44">
        <v>5929</v>
      </c>
      <c r="V823" s="45">
        <v>52057</v>
      </c>
      <c r="W823" s="45">
        <v>3144</v>
      </c>
    </row>
    <row r="824" spans="1:23" x14ac:dyDescent="0.2">
      <c r="A824" s="41">
        <v>2010</v>
      </c>
      <c r="B824" s="42">
        <v>5605</v>
      </c>
      <c r="C824" s="43" t="s">
        <v>411</v>
      </c>
      <c r="D824" s="41" t="s">
        <v>23</v>
      </c>
      <c r="E824" s="43" t="s">
        <v>24</v>
      </c>
      <c r="F824" s="41" t="s">
        <v>25</v>
      </c>
      <c r="G824" s="43" t="s">
        <v>87</v>
      </c>
      <c r="H824" s="43" t="s">
        <v>31</v>
      </c>
      <c r="I824" s="44">
        <v>33543.300000000003</v>
      </c>
      <c r="J824" s="45">
        <v>295211</v>
      </c>
      <c r="K824" s="45">
        <v>21410</v>
      </c>
      <c r="L824" s="46">
        <v>4965.8</v>
      </c>
      <c r="M824" s="47">
        <v>48842</v>
      </c>
      <c r="N824" s="47">
        <v>1838</v>
      </c>
      <c r="O824" s="48">
        <v>17162.3</v>
      </c>
      <c r="P824" s="49">
        <v>293427</v>
      </c>
      <c r="Q824" s="49">
        <v>16</v>
      </c>
      <c r="R824" s="50" t="s">
        <v>37</v>
      </c>
      <c r="S824" s="51" t="s">
        <v>37</v>
      </c>
      <c r="T824" s="51" t="s">
        <v>37</v>
      </c>
      <c r="U824" s="44">
        <v>55671.4</v>
      </c>
      <c r="V824" s="45">
        <v>637480</v>
      </c>
      <c r="W824" s="45">
        <v>23264</v>
      </c>
    </row>
    <row r="825" spans="1:23" x14ac:dyDescent="0.2">
      <c r="A825" s="41">
        <v>2010</v>
      </c>
      <c r="B825" s="42">
        <v>5609</v>
      </c>
      <c r="C825" s="43" t="s">
        <v>412</v>
      </c>
      <c r="D825" s="41" t="s">
        <v>112</v>
      </c>
      <c r="E825" s="43" t="s">
        <v>113</v>
      </c>
      <c r="F825" s="41" t="s">
        <v>25</v>
      </c>
      <c r="G825" s="43" t="s">
        <v>134</v>
      </c>
      <c r="H825" s="43" t="s">
        <v>31</v>
      </c>
      <c r="I825" s="44">
        <v>4973</v>
      </c>
      <c r="J825" s="45">
        <v>54724</v>
      </c>
      <c r="K825" s="45">
        <v>10636</v>
      </c>
      <c r="L825" s="46">
        <v>1636</v>
      </c>
      <c r="M825" s="47">
        <v>21219</v>
      </c>
      <c r="N825" s="47">
        <v>1953</v>
      </c>
      <c r="O825" s="48">
        <v>899.6</v>
      </c>
      <c r="P825" s="49">
        <v>14526</v>
      </c>
      <c r="Q825" s="49">
        <v>27</v>
      </c>
      <c r="R825" s="50">
        <v>0</v>
      </c>
      <c r="S825" s="51">
        <v>0</v>
      </c>
      <c r="T825" s="51">
        <v>0</v>
      </c>
      <c r="U825" s="44">
        <v>7508.6</v>
      </c>
      <c r="V825" s="45">
        <v>90469</v>
      </c>
      <c r="W825" s="45">
        <v>12616</v>
      </c>
    </row>
    <row r="826" spans="1:23" x14ac:dyDescent="0.2">
      <c r="A826" s="41">
        <v>2010</v>
      </c>
      <c r="B826" s="42">
        <v>5625</v>
      </c>
      <c r="C826" s="43" t="s">
        <v>413</v>
      </c>
      <c r="D826" s="41" t="s">
        <v>23</v>
      </c>
      <c r="E826" s="43" t="s">
        <v>24</v>
      </c>
      <c r="F826" s="41" t="s">
        <v>25</v>
      </c>
      <c r="G826" s="43" t="s">
        <v>30</v>
      </c>
      <c r="H826" s="43" t="s">
        <v>27</v>
      </c>
      <c r="I826" s="44">
        <v>11567.7</v>
      </c>
      <c r="J826" s="45">
        <v>112693</v>
      </c>
      <c r="K826" s="45">
        <v>8210</v>
      </c>
      <c r="L826" s="46">
        <v>15630.8</v>
      </c>
      <c r="M826" s="47">
        <v>153189</v>
      </c>
      <c r="N826" s="47">
        <v>2312</v>
      </c>
      <c r="O826" s="48" t="s">
        <v>37</v>
      </c>
      <c r="P826" s="49" t="s">
        <v>37</v>
      </c>
      <c r="Q826" s="49" t="s">
        <v>37</v>
      </c>
      <c r="R826" s="50" t="s">
        <v>37</v>
      </c>
      <c r="S826" s="51" t="s">
        <v>37</v>
      </c>
      <c r="T826" s="51" t="s">
        <v>37</v>
      </c>
      <c r="U826" s="44">
        <v>27198.5</v>
      </c>
      <c r="V826" s="45">
        <v>265882</v>
      </c>
      <c r="W826" s="45">
        <v>10522</v>
      </c>
    </row>
    <row r="827" spans="1:23" x14ac:dyDescent="0.2">
      <c r="A827" s="41">
        <v>2010</v>
      </c>
      <c r="B827" s="42">
        <v>5630</v>
      </c>
      <c r="C827" s="43" t="s">
        <v>2200</v>
      </c>
      <c r="D827" s="41" t="s">
        <v>23</v>
      </c>
      <c r="E827" s="43" t="s">
        <v>24</v>
      </c>
      <c r="F827" s="41" t="s">
        <v>25</v>
      </c>
      <c r="G827" s="43" t="s">
        <v>82</v>
      </c>
      <c r="H827" s="43" t="s">
        <v>27</v>
      </c>
      <c r="I827" s="44">
        <v>2024</v>
      </c>
      <c r="J827" s="45">
        <v>17453</v>
      </c>
      <c r="K827" s="45">
        <v>2398</v>
      </c>
      <c r="L827" s="46">
        <v>2303</v>
      </c>
      <c r="M827" s="47">
        <v>21919</v>
      </c>
      <c r="N827" s="47">
        <v>342</v>
      </c>
      <c r="O827" s="48">
        <v>4125</v>
      </c>
      <c r="P827" s="49">
        <v>47993</v>
      </c>
      <c r="Q827" s="49">
        <v>14</v>
      </c>
      <c r="R827" s="50" t="s">
        <v>37</v>
      </c>
      <c r="S827" s="51" t="s">
        <v>37</v>
      </c>
      <c r="T827" s="51" t="s">
        <v>37</v>
      </c>
      <c r="U827" s="44">
        <v>8452</v>
      </c>
      <c r="V827" s="45">
        <v>87365</v>
      </c>
      <c r="W827" s="45">
        <v>2754</v>
      </c>
    </row>
    <row r="828" spans="1:23" x14ac:dyDescent="0.2">
      <c r="A828" s="41">
        <v>2010</v>
      </c>
      <c r="B828" s="42">
        <v>5631</v>
      </c>
      <c r="C828" s="43" t="s">
        <v>2201</v>
      </c>
      <c r="D828" s="41" t="s">
        <v>23</v>
      </c>
      <c r="E828" s="43" t="s">
        <v>24</v>
      </c>
      <c r="F828" s="41" t="s">
        <v>25</v>
      </c>
      <c r="G828" s="43" t="s">
        <v>89</v>
      </c>
      <c r="H828" s="43" t="s">
        <v>27</v>
      </c>
      <c r="I828" s="44">
        <v>1138</v>
      </c>
      <c r="J828" s="45">
        <v>15485</v>
      </c>
      <c r="K828" s="45">
        <v>969</v>
      </c>
      <c r="L828" s="46">
        <v>894</v>
      </c>
      <c r="M828" s="47">
        <v>11653</v>
      </c>
      <c r="N828" s="47">
        <v>196</v>
      </c>
      <c r="O828" s="48" t="s">
        <v>37</v>
      </c>
      <c r="P828" s="49" t="s">
        <v>37</v>
      </c>
      <c r="Q828" s="49" t="s">
        <v>37</v>
      </c>
      <c r="R828" s="50" t="s">
        <v>37</v>
      </c>
      <c r="S828" s="51" t="s">
        <v>37</v>
      </c>
      <c r="T828" s="51" t="s">
        <v>37</v>
      </c>
      <c r="U828" s="44">
        <v>2032</v>
      </c>
      <c r="V828" s="45">
        <v>27138</v>
      </c>
      <c r="W828" s="45">
        <v>1165</v>
      </c>
    </row>
    <row r="829" spans="1:23" x14ac:dyDescent="0.2">
      <c r="A829" s="41">
        <v>2010</v>
      </c>
      <c r="B829" s="42">
        <v>5632</v>
      </c>
      <c r="C829" s="43" t="s">
        <v>2202</v>
      </c>
      <c r="D829" s="41" t="s">
        <v>23</v>
      </c>
      <c r="E829" s="43" t="s">
        <v>24</v>
      </c>
      <c r="F829" s="41" t="s">
        <v>25</v>
      </c>
      <c r="G829" s="43" t="s">
        <v>35</v>
      </c>
      <c r="H829" s="43" t="s">
        <v>31</v>
      </c>
      <c r="I829" s="44">
        <v>16760</v>
      </c>
      <c r="J829" s="45">
        <v>132717</v>
      </c>
      <c r="K829" s="45">
        <v>9855</v>
      </c>
      <c r="L829" s="46">
        <v>2613</v>
      </c>
      <c r="M829" s="47">
        <v>25561</v>
      </c>
      <c r="N829" s="47">
        <v>597</v>
      </c>
      <c r="O829" s="48">
        <v>1352</v>
      </c>
      <c r="P829" s="49">
        <v>14755</v>
      </c>
      <c r="Q829" s="49">
        <v>6</v>
      </c>
      <c r="R829" s="50" t="s">
        <v>37</v>
      </c>
      <c r="S829" s="51" t="s">
        <v>37</v>
      </c>
      <c r="T829" s="51" t="s">
        <v>37</v>
      </c>
      <c r="U829" s="44">
        <v>20725</v>
      </c>
      <c r="V829" s="45">
        <v>173033</v>
      </c>
      <c r="W829" s="45">
        <v>10458</v>
      </c>
    </row>
    <row r="830" spans="1:23" x14ac:dyDescent="0.2">
      <c r="A830" s="41">
        <v>2010</v>
      </c>
      <c r="B830" s="42">
        <v>5644</v>
      </c>
      <c r="C830" s="43" t="s">
        <v>414</v>
      </c>
      <c r="D830" s="41" t="s">
        <v>23</v>
      </c>
      <c r="E830" s="43" t="s">
        <v>24</v>
      </c>
      <c r="F830" s="41" t="s">
        <v>25</v>
      </c>
      <c r="G830" s="43" t="s">
        <v>48</v>
      </c>
      <c r="H830" s="43" t="s">
        <v>31</v>
      </c>
      <c r="I830" s="44">
        <v>31807.7</v>
      </c>
      <c r="J830" s="45">
        <v>262899</v>
      </c>
      <c r="K830" s="45">
        <v>15035</v>
      </c>
      <c r="L830" s="46">
        <v>6869</v>
      </c>
      <c r="M830" s="47">
        <v>52848</v>
      </c>
      <c r="N830" s="47">
        <v>4754</v>
      </c>
      <c r="O830" s="48">
        <v>1562.8</v>
      </c>
      <c r="P830" s="49">
        <v>16064</v>
      </c>
      <c r="Q830" s="49">
        <v>17</v>
      </c>
      <c r="R830" s="50" t="s">
        <v>37</v>
      </c>
      <c r="S830" s="51" t="s">
        <v>37</v>
      </c>
      <c r="T830" s="51" t="s">
        <v>37</v>
      </c>
      <c r="U830" s="44">
        <v>40239.5</v>
      </c>
      <c r="V830" s="45">
        <v>331811</v>
      </c>
      <c r="W830" s="45">
        <v>19806</v>
      </c>
    </row>
    <row r="831" spans="1:23" x14ac:dyDescent="0.2">
      <c r="A831" s="41">
        <v>2010</v>
      </c>
      <c r="B831" s="42">
        <v>5650</v>
      </c>
      <c r="C831" s="43" t="s">
        <v>2203</v>
      </c>
      <c r="D831" s="41" t="s">
        <v>23</v>
      </c>
      <c r="E831" s="43" t="s">
        <v>24</v>
      </c>
      <c r="F831" s="41" t="s">
        <v>25</v>
      </c>
      <c r="G831" s="43" t="s">
        <v>241</v>
      </c>
      <c r="H831" s="43" t="s">
        <v>27</v>
      </c>
      <c r="I831" s="44">
        <v>270</v>
      </c>
      <c r="J831" s="45">
        <v>3344</v>
      </c>
      <c r="K831" s="45">
        <v>233</v>
      </c>
      <c r="L831" s="46">
        <v>195</v>
      </c>
      <c r="M831" s="47">
        <v>2510</v>
      </c>
      <c r="N831" s="47">
        <v>86</v>
      </c>
      <c r="O831" s="48">
        <v>43</v>
      </c>
      <c r="P831" s="49">
        <v>794</v>
      </c>
      <c r="Q831" s="49">
        <v>14</v>
      </c>
      <c r="R831" s="50">
        <v>0</v>
      </c>
      <c r="S831" s="51">
        <v>0</v>
      </c>
      <c r="T831" s="51">
        <v>0</v>
      </c>
      <c r="U831" s="44">
        <v>508</v>
      </c>
      <c r="V831" s="45">
        <v>6648</v>
      </c>
      <c r="W831" s="45">
        <v>333</v>
      </c>
    </row>
    <row r="832" spans="1:23" x14ac:dyDescent="0.2">
      <c r="A832" s="41">
        <v>2010</v>
      </c>
      <c r="B832" s="42">
        <v>5653</v>
      </c>
      <c r="C832" s="43" t="s">
        <v>2204</v>
      </c>
      <c r="D832" s="41" t="s">
        <v>23</v>
      </c>
      <c r="E832" s="43" t="s">
        <v>24</v>
      </c>
      <c r="F832" s="41" t="s">
        <v>25</v>
      </c>
      <c r="G832" s="43" t="s">
        <v>161</v>
      </c>
      <c r="H832" s="43" t="s">
        <v>27</v>
      </c>
      <c r="I832" s="44">
        <v>997</v>
      </c>
      <c r="J832" s="45">
        <v>9544</v>
      </c>
      <c r="K832" s="45">
        <v>949</v>
      </c>
      <c r="L832" s="46">
        <v>528</v>
      </c>
      <c r="M832" s="47">
        <v>4669</v>
      </c>
      <c r="N832" s="47">
        <v>163</v>
      </c>
      <c r="O832" s="48">
        <v>1076</v>
      </c>
      <c r="P832" s="49">
        <v>10442</v>
      </c>
      <c r="Q832" s="49">
        <v>11</v>
      </c>
      <c r="R832" s="50" t="s">
        <v>37</v>
      </c>
      <c r="S832" s="51" t="s">
        <v>37</v>
      </c>
      <c r="T832" s="51" t="s">
        <v>37</v>
      </c>
      <c r="U832" s="44">
        <v>2601</v>
      </c>
      <c r="V832" s="45">
        <v>24655</v>
      </c>
      <c r="W832" s="45">
        <v>1123</v>
      </c>
    </row>
    <row r="833" spans="1:23" x14ac:dyDescent="0.2">
      <c r="A833" s="41">
        <v>2010</v>
      </c>
      <c r="B833" s="42">
        <v>5655</v>
      </c>
      <c r="C833" s="43" t="s">
        <v>2205</v>
      </c>
      <c r="D833" s="41" t="s">
        <v>23</v>
      </c>
      <c r="E833" s="43" t="s">
        <v>24</v>
      </c>
      <c r="F833" s="41" t="s">
        <v>25</v>
      </c>
      <c r="G833" s="43" t="s">
        <v>72</v>
      </c>
      <c r="H833" s="43" t="s">
        <v>27</v>
      </c>
      <c r="I833" s="44">
        <v>2302</v>
      </c>
      <c r="J833" s="45">
        <v>25238</v>
      </c>
      <c r="K833" s="45">
        <v>2266</v>
      </c>
      <c r="L833" s="46">
        <v>1441</v>
      </c>
      <c r="M833" s="47">
        <v>15964</v>
      </c>
      <c r="N833" s="47">
        <v>405</v>
      </c>
      <c r="O833" s="48">
        <v>2835</v>
      </c>
      <c r="P833" s="49">
        <v>33562</v>
      </c>
      <c r="Q833" s="49">
        <v>20</v>
      </c>
      <c r="R833" s="50" t="s">
        <v>37</v>
      </c>
      <c r="S833" s="51" t="s">
        <v>37</v>
      </c>
      <c r="T833" s="51" t="s">
        <v>37</v>
      </c>
      <c r="U833" s="44">
        <v>6578</v>
      </c>
      <c r="V833" s="45">
        <v>74764</v>
      </c>
      <c r="W833" s="45">
        <v>2691</v>
      </c>
    </row>
    <row r="834" spans="1:23" x14ac:dyDescent="0.2">
      <c r="A834" s="41">
        <v>2010</v>
      </c>
      <c r="B834" s="42">
        <v>5656</v>
      </c>
      <c r="C834" s="43" t="s">
        <v>415</v>
      </c>
      <c r="D834" s="41" t="s">
        <v>23</v>
      </c>
      <c r="E834" s="43" t="s">
        <v>24</v>
      </c>
      <c r="F834" s="41" t="s">
        <v>25</v>
      </c>
      <c r="G834" s="43" t="s">
        <v>67</v>
      </c>
      <c r="H834" s="43" t="s">
        <v>31</v>
      </c>
      <c r="I834" s="44">
        <v>20507</v>
      </c>
      <c r="J834" s="45">
        <v>180430</v>
      </c>
      <c r="K834" s="45">
        <v>10684</v>
      </c>
      <c r="L834" s="46">
        <v>3712</v>
      </c>
      <c r="M834" s="47">
        <v>38604</v>
      </c>
      <c r="N834" s="47">
        <v>1048</v>
      </c>
      <c r="O834" s="48">
        <v>2335</v>
      </c>
      <c r="P834" s="49">
        <v>34375</v>
      </c>
      <c r="Q834" s="49">
        <v>7</v>
      </c>
      <c r="R834" s="50" t="s">
        <v>37</v>
      </c>
      <c r="S834" s="51" t="s">
        <v>37</v>
      </c>
      <c r="T834" s="51" t="s">
        <v>37</v>
      </c>
      <c r="U834" s="44">
        <v>26554</v>
      </c>
      <c r="V834" s="45">
        <v>253409</v>
      </c>
      <c r="W834" s="45">
        <v>11739</v>
      </c>
    </row>
    <row r="835" spans="1:23" x14ac:dyDescent="0.2">
      <c r="A835" s="41">
        <v>2010</v>
      </c>
      <c r="B835" s="42">
        <v>5661</v>
      </c>
      <c r="C835" s="43" t="s">
        <v>2206</v>
      </c>
      <c r="D835" s="41" t="s">
        <v>23</v>
      </c>
      <c r="E835" s="43" t="s">
        <v>24</v>
      </c>
      <c r="F835" s="41" t="s">
        <v>25</v>
      </c>
      <c r="G835" s="43" t="s">
        <v>78</v>
      </c>
      <c r="H835" s="43" t="s">
        <v>27</v>
      </c>
      <c r="I835" s="44">
        <v>38934</v>
      </c>
      <c r="J835" s="45">
        <v>490095</v>
      </c>
      <c r="K835" s="45">
        <v>31413</v>
      </c>
      <c r="L835" s="46">
        <v>22443</v>
      </c>
      <c r="M835" s="47">
        <v>330222</v>
      </c>
      <c r="N835" s="47">
        <v>4005</v>
      </c>
      <c r="O835" s="48">
        <v>815</v>
      </c>
      <c r="P835" s="49">
        <v>11904</v>
      </c>
      <c r="Q835" s="49">
        <v>85</v>
      </c>
      <c r="R835" s="50" t="s">
        <v>37</v>
      </c>
      <c r="S835" s="51" t="s">
        <v>37</v>
      </c>
      <c r="T835" s="51" t="s">
        <v>37</v>
      </c>
      <c r="U835" s="44">
        <v>62192</v>
      </c>
      <c r="V835" s="45">
        <v>832221</v>
      </c>
      <c r="W835" s="45">
        <v>35503</v>
      </c>
    </row>
    <row r="836" spans="1:23" x14ac:dyDescent="0.2">
      <c r="A836" s="41">
        <v>2010</v>
      </c>
      <c r="B836" s="42">
        <v>5686</v>
      </c>
      <c r="C836" s="43" t="s">
        <v>2207</v>
      </c>
      <c r="D836" s="41" t="s">
        <v>23</v>
      </c>
      <c r="E836" s="43" t="s">
        <v>24</v>
      </c>
      <c r="F836" s="41" t="s">
        <v>25</v>
      </c>
      <c r="G836" s="43" t="s">
        <v>175</v>
      </c>
      <c r="H836" s="43" t="s">
        <v>27</v>
      </c>
      <c r="I836" s="44">
        <v>1709</v>
      </c>
      <c r="J836" s="45">
        <v>16142</v>
      </c>
      <c r="K836" s="45">
        <v>1657</v>
      </c>
      <c r="L836" s="46">
        <v>1380</v>
      </c>
      <c r="M836" s="47">
        <v>10957</v>
      </c>
      <c r="N836" s="47">
        <v>304</v>
      </c>
      <c r="O836" s="48">
        <v>1442</v>
      </c>
      <c r="P836" s="49">
        <v>20524</v>
      </c>
      <c r="Q836" s="49">
        <v>9</v>
      </c>
      <c r="R836" s="50">
        <v>0</v>
      </c>
      <c r="S836" s="51">
        <v>0</v>
      </c>
      <c r="T836" s="51">
        <v>0</v>
      </c>
      <c r="U836" s="44">
        <v>4531</v>
      </c>
      <c r="V836" s="45">
        <v>47623</v>
      </c>
      <c r="W836" s="45">
        <v>1970</v>
      </c>
    </row>
    <row r="837" spans="1:23" x14ac:dyDescent="0.2">
      <c r="A837" s="41">
        <v>2010</v>
      </c>
      <c r="B837" s="42">
        <v>5692</v>
      </c>
      <c r="C837" s="43" t="s">
        <v>2208</v>
      </c>
      <c r="D837" s="41" t="s">
        <v>23</v>
      </c>
      <c r="E837" s="43" t="s">
        <v>24</v>
      </c>
      <c r="F837" s="41" t="s">
        <v>25</v>
      </c>
      <c r="G837" s="43" t="s">
        <v>46</v>
      </c>
      <c r="H837" s="43" t="s">
        <v>27</v>
      </c>
      <c r="I837" s="44">
        <v>144</v>
      </c>
      <c r="J837" s="45">
        <v>1489</v>
      </c>
      <c r="K837" s="45">
        <v>131</v>
      </c>
      <c r="L837" s="46">
        <v>40</v>
      </c>
      <c r="M837" s="47">
        <v>406</v>
      </c>
      <c r="N837" s="47">
        <v>18</v>
      </c>
      <c r="O837" s="48">
        <v>30</v>
      </c>
      <c r="P837" s="49">
        <v>323</v>
      </c>
      <c r="Q837" s="49">
        <v>3</v>
      </c>
      <c r="R837" s="50" t="s">
        <v>37</v>
      </c>
      <c r="S837" s="51" t="s">
        <v>37</v>
      </c>
      <c r="T837" s="51" t="s">
        <v>37</v>
      </c>
      <c r="U837" s="44">
        <v>214</v>
      </c>
      <c r="V837" s="45">
        <v>2218</v>
      </c>
      <c r="W837" s="45">
        <v>152</v>
      </c>
    </row>
    <row r="838" spans="1:23" x14ac:dyDescent="0.2">
      <c r="A838" s="41">
        <v>2010</v>
      </c>
      <c r="B838" s="42">
        <v>5701</v>
      </c>
      <c r="C838" s="43" t="s">
        <v>417</v>
      </c>
      <c r="D838" s="41" t="s">
        <v>23</v>
      </c>
      <c r="E838" s="43" t="s">
        <v>24</v>
      </c>
      <c r="F838" s="41" t="s">
        <v>25</v>
      </c>
      <c r="G838" s="43" t="s">
        <v>258</v>
      </c>
      <c r="H838" s="43" t="s">
        <v>51</v>
      </c>
      <c r="I838" s="44">
        <v>78884</v>
      </c>
      <c r="J838" s="45">
        <v>654947</v>
      </c>
      <c r="K838" s="45">
        <v>80107</v>
      </c>
      <c r="L838" s="46">
        <v>93102</v>
      </c>
      <c r="M838" s="47">
        <v>922492</v>
      </c>
      <c r="N838" s="47">
        <v>10316</v>
      </c>
      <c r="O838" s="48">
        <v>4837</v>
      </c>
      <c r="P838" s="49">
        <v>65972</v>
      </c>
      <c r="Q838" s="49">
        <v>7</v>
      </c>
      <c r="R838" s="50" t="s">
        <v>37</v>
      </c>
      <c r="S838" s="51" t="s">
        <v>37</v>
      </c>
      <c r="T838" s="51" t="s">
        <v>37</v>
      </c>
      <c r="U838" s="44">
        <v>176823</v>
      </c>
      <c r="V838" s="45">
        <v>1643411</v>
      </c>
      <c r="W838" s="45">
        <v>90430</v>
      </c>
    </row>
    <row r="839" spans="1:23" x14ac:dyDescent="0.2">
      <c r="A839" s="41">
        <v>2010</v>
      </c>
      <c r="B839" s="42">
        <v>5701</v>
      </c>
      <c r="C839" s="43" t="s">
        <v>417</v>
      </c>
      <c r="D839" s="41" t="s">
        <v>23</v>
      </c>
      <c r="E839" s="43" t="s">
        <v>24</v>
      </c>
      <c r="F839" s="41" t="s">
        <v>25</v>
      </c>
      <c r="G839" s="43" t="s">
        <v>92</v>
      </c>
      <c r="H839" s="43" t="s">
        <v>51</v>
      </c>
      <c r="I839" s="44">
        <v>210663</v>
      </c>
      <c r="J839" s="45">
        <v>1853887</v>
      </c>
      <c r="K839" s="45">
        <v>252193</v>
      </c>
      <c r="L839" s="46">
        <v>288094</v>
      </c>
      <c r="M839" s="47">
        <v>2915434</v>
      </c>
      <c r="N839" s="47">
        <v>30932</v>
      </c>
      <c r="O839" s="48">
        <v>66436</v>
      </c>
      <c r="P839" s="49">
        <v>1021441</v>
      </c>
      <c r="Q839" s="49">
        <v>42</v>
      </c>
      <c r="R839" s="50" t="s">
        <v>37</v>
      </c>
      <c r="S839" s="51" t="s">
        <v>37</v>
      </c>
      <c r="T839" s="51" t="s">
        <v>37</v>
      </c>
      <c r="U839" s="44">
        <v>565193</v>
      </c>
      <c r="V839" s="45">
        <v>5790762</v>
      </c>
      <c r="W839" s="45">
        <v>283167</v>
      </c>
    </row>
    <row r="840" spans="1:23" x14ac:dyDescent="0.2">
      <c r="A840" s="41">
        <v>2010</v>
      </c>
      <c r="B840" s="42">
        <v>5703</v>
      </c>
      <c r="C840" s="43" t="s">
        <v>419</v>
      </c>
      <c r="D840" s="41" t="s">
        <v>39</v>
      </c>
      <c r="E840" s="43" t="s">
        <v>40</v>
      </c>
      <c r="F840" s="41" t="s">
        <v>25</v>
      </c>
      <c r="G840" s="43" t="s">
        <v>42</v>
      </c>
      <c r="H840" s="43" t="s">
        <v>41</v>
      </c>
      <c r="I840" s="44" t="s">
        <v>37</v>
      </c>
      <c r="J840" s="45" t="s">
        <v>37</v>
      </c>
      <c r="K840" s="45" t="s">
        <v>37</v>
      </c>
      <c r="L840" s="46">
        <v>3067</v>
      </c>
      <c r="M840" s="47">
        <v>45541</v>
      </c>
      <c r="N840" s="47">
        <v>483</v>
      </c>
      <c r="O840" s="48">
        <v>359</v>
      </c>
      <c r="P840" s="49">
        <v>5399</v>
      </c>
      <c r="Q840" s="49">
        <v>32</v>
      </c>
      <c r="R840" s="50" t="s">
        <v>37</v>
      </c>
      <c r="S840" s="51" t="s">
        <v>37</v>
      </c>
      <c r="T840" s="51" t="s">
        <v>37</v>
      </c>
      <c r="U840" s="44">
        <v>3426</v>
      </c>
      <c r="V840" s="45">
        <v>50940</v>
      </c>
      <c r="W840" s="45">
        <v>515</v>
      </c>
    </row>
    <row r="841" spans="1:23" x14ac:dyDescent="0.2">
      <c r="A841" s="41">
        <v>2010</v>
      </c>
      <c r="B841" s="42">
        <v>5721</v>
      </c>
      <c r="C841" s="43" t="s">
        <v>2209</v>
      </c>
      <c r="D841" s="41" t="s">
        <v>23</v>
      </c>
      <c r="E841" s="43" t="s">
        <v>24</v>
      </c>
      <c r="F841" s="41" t="s">
        <v>25</v>
      </c>
      <c r="G841" s="43" t="s">
        <v>60</v>
      </c>
      <c r="H841" s="43" t="s">
        <v>27</v>
      </c>
      <c r="I841" s="44">
        <v>27</v>
      </c>
      <c r="J841" s="45">
        <v>82</v>
      </c>
      <c r="K841" s="45">
        <v>42</v>
      </c>
      <c r="L841" s="46">
        <v>93</v>
      </c>
      <c r="M841" s="47">
        <v>177</v>
      </c>
      <c r="N841" s="47">
        <v>27</v>
      </c>
      <c r="O841" s="48" t="s">
        <v>37</v>
      </c>
      <c r="P841" s="49" t="s">
        <v>37</v>
      </c>
      <c r="Q841" s="49" t="s">
        <v>37</v>
      </c>
      <c r="R841" s="50" t="s">
        <v>37</v>
      </c>
      <c r="S841" s="51" t="s">
        <v>37</v>
      </c>
      <c r="T841" s="51" t="s">
        <v>37</v>
      </c>
      <c r="U841" s="44">
        <v>120</v>
      </c>
      <c r="V841" s="45">
        <v>259</v>
      </c>
      <c r="W841" s="45">
        <v>69</v>
      </c>
    </row>
    <row r="842" spans="1:23" x14ac:dyDescent="0.2">
      <c r="A842" s="41">
        <v>2010</v>
      </c>
      <c r="B842" s="42">
        <v>5728</v>
      </c>
      <c r="C842" s="43" t="s">
        <v>2210</v>
      </c>
      <c r="D842" s="41" t="s">
        <v>23</v>
      </c>
      <c r="E842" s="43" t="s">
        <v>24</v>
      </c>
      <c r="F842" s="41" t="s">
        <v>25</v>
      </c>
      <c r="G842" s="43" t="s">
        <v>54</v>
      </c>
      <c r="H842" s="43" t="s">
        <v>27</v>
      </c>
      <c r="I842" s="44">
        <v>2270</v>
      </c>
      <c r="J842" s="45">
        <v>20022</v>
      </c>
      <c r="K842" s="45">
        <v>1408</v>
      </c>
      <c r="L842" s="46">
        <v>1491</v>
      </c>
      <c r="M842" s="47">
        <v>19109</v>
      </c>
      <c r="N842" s="47">
        <v>1867</v>
      </c>
      <c r="O842" s="48">
        <v>1175</v>
      </c>
      <c r="P842" s="49">
        <v>10752</v>
      </c>
      <c r="Q842" s="49">
        <v>6</v>
      </c>
      <c r="R842" s="50" t="s">
        <v>37</v>
      </c>
      <c r="S842" s="51" t="s">
        <v>37</v>
      </c>
      <c r="T842" s="51" t="s">
        <v>37</v>
      </c>
      <c r="U842" s="44">
        <v>4936</v>
      </c>
      <c r="V842" s="45">
        <v>49883</v>
      </c>
      <c r="W842" s="45">
        <v>3281</v>
      </c>
    </row>
    <row r="843" spans="1:23" x14ac:dyDescent="0.2">
      <c r="A843" s="41">
        <v>2010</v>
      </c>
      <c r="B843" s="42">
        <v>5729</v>
      </c>
      <c r="C843" s="43" t="s">
        <v>420</v>
      </c>
      <c r="D843" s="41" t="s">
        <v>23</v>
      </c>
      <c r="E843" s="43" t="s">
        <v>24</v>
      </c>
      <c r="F843" s="41" t="s">
        <v>25</v>
      </c>
      <c r="G843" s="43" t="s">
        <v>50</v>
      </c>
      <c r="H843" s="43" t="s">
        <v>153</v>
      </c>
      <c r="I843" s="44" t="s">
        <v>37</v>
      </c>
      <c r="J843" s="45" t="s">
        <v>37</v>
      </c>
      <c r="K843" s="45" t="s">
        <v>37</v>
      </c>
      <c r="L843" s="46" t="s">
        <v>37</v>
      </c>
      <c r="M843" s="47" t="s">
        <v>37</v>
      </c>
      <c r="N843" s="47" t="s">
        <v>37</v>
      </c>
      <c r="O843" s="48">
        <v>12873</v>
      </c>
      <c r="P843" s="49">
        <v>216061</v>
      </c>
      <c r="Q843" s="49">
        <v>497</v>
      </c>
      <c r="R843" s="50" t="s">
        <v>37</v>
      </c>
      <c r="S843" s="51" t="s">
        <v>37</v>
      </c>
      <c r="T843" s="51" t="s">
        <v>37</v>
      </c>
      <c r="U843" s="44">
        <v>12873</v>
      </c>
      <c r="V843" s="45">
        <v>216061</v>
      </c>
      <c r="W843" s="45">
        <v>497</v>
      </c>
    </row>
    <row r="844" spans="1:23" x14ac:dyDescent="0.2">
      <c r="A844" s="41">
        <v>2010</v>
      </c>
      <c r="B844" s="42">
        <v>5730</v>
      </c>
      <c r="C844" s="43" t="s">
        <v>2211</v>
      </c>
      <c r="D844" s="41" t="s">
        <v>23</v>
      </c>
      <c r="E844" s="43" t="s">
        <v>24</v>
      </c>
      <c r="F844" s="41" t="s">
        <v>25</v>
      </c>
      <c r="G844" s="43" t="s">
        <v>65</v>
      </c>
      <c r="H844" s="43" t="s">
        <v>27</v>
      </c>
      <c r="I844" s="44">
        <v>4714</v>
      </c>
      <c r="J844" s="45">
        <v>41672</v>
      </c>
      <c r="K844" s="45">
        <v>3467</v>
      </c>
      <c r="L844" s="46">
        <v>6576</v>
      </c>
      <c r="M844" s="47">
        <v>64075</v>
      </c>
      <c r="N844" s="47">
        <v>1039</v>
      </c>
      <c r="O844" s="48">
        <v>3300</v>
      </c>
      <c r="P844" s="49">
        <v>43883</v>
      </c>
      <c r="Q844" s="49">
        <v>2</v>
      </c>
      <c r="R844" s="50" t="s">
        <v>37</v>
      </c>
      <c r="S844" s="51" t="s">
        <v>37</v>
      </c>
      <c r="T844" s="51" t="s">
        <v>37</v>
      </c>
      <c r="U844" s="44">
        <v>14590</v>
      </c>
      <c r="V844" s="45">
        <v>149630</v>
      </c>
      <c r="W844" s="45">
        <v>4508</v>
      </c>
    </row>
    <row r="845" spans="1:23" x14ac:dyDescent="0.2">
      <c r="A845" s="41">
        <v>2010</v>
      </c>
      <c r="B845" s="42">
        <v>5732</v>
      </c>
      <c r="C845" s="43" t="s">
        <v>2212</v>
      </c>
      <c r="D845" s="41" t="s">
        <v>23</v>
      </c>
      <c r="E845" s="43" t="s">
        <v>24</v>
      </c>
      <c r="F845" s="41" t="s">
        <v>25</v>
      </c>
      <c r="G845" s="43" t="s">
        <v>46</v>
      </c>
      <c r="H845" s="43" t="s">
        <v>27</v>
      </c>
      <c r="I845" s="44">
        <v>786</v>
      </c>
      <c r="J845" s="45">
        <v>8290</v>
      </c>
      <c r="K845" s="45">
        <v>715</v>
      </c>
      <c r="L845" s="46">
        <v>546</v>
      </c>
      <c r="M845" s="47">
        <v>4773</v>
      </c>
      <c r="N845" s="47">
        <v>173</v>
      </c>
      <c r="O845" s="48">
        <v>0</v>
      </c>
      <c r="P845" s="49">
        <v>0</v>
      </c>
      <c r="Q845" s="49">
        <v>0</v>
      </c>
      <c r="R845" s="50">
        <v>0</v>
      </c>
      <c r="S845" s="51">
        <v>0</v>
      </c>
      <c r="T845" s="51">
        <v>0</v>
      </c>
      <c r="U845" s="44">
        <v>1332</v>
      </c>
      <c r="V845" s="45">
        <v>13063</v>
      </c>
      <c r="W845" s="45">
        <v>888</v>
      </c>
    </row>
    <row r="846" spans="1:23" x14ac:dyDescent="0.2">
      <c r="A846" s="41">
        <v>2010</v>
      </c>
      <c r="B846" s="42">
        <v>5741</v>
      </c>
      <c r="C846" s="43" t="s">
        <v>2213</v>
      </c>
      <c r="D846" s="41" t="s">
        <v>23</v>
      </c>
      <c r="E846" s="43" t="s">
        <v>24</v>
      </c>
      <c r="F846" s="41" t="s">
        <v>25</v>
      </c>
      <c r="G846" s="43" t="s">
        <v>78</v>
      </c>
      <c r="H846" s="43" t="s">
        <v>27</v>
      </c>
      <c r="I846" s="44">
        <v>254.2</v>
      </c>
      <c r="J846" s="45">
        <v>1962</v>
      </c>
      <c r="K846" s="45">
        <v>243</v>
      </c>
      <c r="L846" s="46">
        <v>82.1</v>
      </c>
      <c r="M846" s="47">
        <v>761</v>
      </c>
      <c r="N846" s="47">
        <v>45</v>
      </c>
      <c r="O846" s="48" t="s">
        <v>37</v>
      </c>
      <c r="P846" s="49" t="s">
        <v>37</v>
      </c>
      <c r="Q846" s="49" t="s">
        <v>37</v>
      </c>
      <c r="R846" s="50" t="s">
        <v>37</v>
      </c>
      <c r="S846" s="51" t="s">
        <v>37</v>
      </c>
      <c r="T846" s="51" t="s">
        <v>37</v>
      </c>
      <c r="U846" s="44">
        <v>336.3</v>
      </c>
      <c r="V846" s="45">
        <v>2723</v>
      </c>
      <c r="W846" s="45">
        <v>288</v>
      </c>
    </row>
    <row r="847" spans="1:23" x14ac:dyDescent="0.2">
      <c r="A847" s="41">
        <v>2010</v>
      </c>
      <c r="B847" s="42">
        <v>5742</v>
      </c>
      <c r="C847" s="43" t="s">
        <v>2214</v>
      </c>
      <c r="D847" s="41" t="s">
        <v>23</v>
      </c>
      <c r="E847" s="43" t="s">
        <v>24</v>
      </c>
      <c r="F847" s="41" t="s">
        <v>25</v>
      </c>
      <c r="G847" s="43" t="s">
        <v>87</v>
      </c>
      <c r="H847" s="43" t="s">
        <v>27</v>
      </c>
      <c r="I847" s="44">
        <v>1505</v>
      </c>
      <c r="J847" s="45">
        <v>19244</v>
      </c>
      <c r="K847" s="45">
        <v>1997</v>
      </c>
      <c r="L847" s="46">
        <v>553</v>
      </c>
      <c r="M847" s="47">
        <v>6562</v>
      </c>
      <c r="N847" s="47">
        <v>206</v>
      </c>
      <c r="O847" s="48">
        <v>746</v>
      </c>
      <c r="P847" s="49">
        <v>11524</v>
      </c>
      <c r="Q847" s="49">
        <v>16</v>
      </c>
      <c r="R847" s="50" t="s">
        <v>37</v>
      </c>
      <c r="S847" s="51" t="s">
        <v>37</v>
      </c>
      <c r="T847" s="51" t="s">
        <v>37</v>
      </c>
      <c r="U847" s="44">
        <v>2804</v>
      </c>
      <c r="V847" s="45">
        <v>37330</v>
      </c>
      <c r="W847" s="45">
        <v>2219</v>
      </c>
    </row>
    <row r="848" spans="1:23" x14ac:dyDescent="0.2">
      <c r="A848" s="41">
        <v>2010</v>
      </c>
      <c r="B848" s="42">
        <v>5744</v>
      </c>
      <c r="C848" s="43" t="s">
        <v>2215</v>
      </c>
      <c r="D848" s="41" t="s">
        <v>23</v>
      </c>
      <c r="E848" s="43" t="s">
        <v>24</v>
      </c>
      <c r="F848" s="41" t="s">
        <v>25</v>
      </c>
      <c r="G848" s="43" t="s">
        <v>92</v>
      </c>
      <c r="H848" s="43" t="s">
        <v>27</v>
      </c>
      <c r="I848" s="44">
        <v>1774</v>
      </c>
      <c r="J848" s="45">
        <v>16730</v>
      </c>
      <c r="K848" s="45">
        <v>1204</v>
      </c>
      <c r="L848" s="46">
        <v>760</v>
      </c>
      <c r="M848" s="47">
        <v>5662</v>
      </c>
      <c r="N848" s="47">
        <v>200</v>
      </c>
      <c r="O848" s="48">
        <v>281</v>
      </c>
      <c r="P848" s="49">
        <v>3345</v>
      </c>
      <c r="Q848" s="49">
        <v>10</v>
      </c>
      <c r="R848" s="50" t="s">
        <v>37</v>
      </c>
      <c r="S848" s="51" t="s">
        <v>37</v>
      </c>
      <c r="T848" s="51" t="s">
        <v>37</v>
      </c>
      <c r="U848" s="44">
        <v>2815</v>
      </c>
      <c r="V848" s="45">
        <v>25737</v>
      </c>
      <c r="W848" s="45">
        <v>1414</v>
      </c>
    </row>
    <row r="849" spans="1:23" x14ac:dyDescent="0.2">
      <c r="A849" s="41">
        <v>2010</v>
      </c>
      <c r="B849" s="42">
        <v>5748</v>
      </c>
      <c r="C849" s="43" t="s">
        <v>2216</v>
      </c>
      <c r="D849" s="41" t="s">
        <v>23</v>
      </c>
      <c r="E849" s="43" t="s">
        <v>24</v>
      </c>
      <c r="F849" s="41" t="s">
        <v>25</v>
      </c>
      <c r="G849" s="43" t="s">
        <v>104</v>
      </c>
      <c r="H849" s="43" t="s">
        <v>51</v>
      </c>
      <c r="I849" s="44" t="s">
        <v>37</v>
      </c>
      <c r="J849" s="45" t="s">
        <v>37</v>
      </c>
      <c r="K849" s="45" t="s">
        <v>37</v>
      </c>
      <c r="L849" s="46" t="s">
        <v>37</v>
      </c>
      <c r="M849" s="47" t="s">
        <v>37</v>
      </c>
      <c r="N849" s="47" t="s">
        <v>37</v>
      </c>
      <c r="O849" s="48">
        <v>63892</v>
      </c>
      <c r="P849" s="49">
        <v>1340460</v>
      </c>
      <c r="Q849" s="49">
        <v>1</v>
      </c>
      <c r="R849" s="50" t="s">
        <v>37</v>
      </c>
      <c r="S849" s="51" t="s">
        <v>37</v>
      </c>
      <c r="T849" s="51" t="s">
        <v>37</v>
      </c>
      <c r="U849" s="44">
        <v>63892</v>
      </c>
      <c r="V849" s="45">
        <v>1340460</v>
      </c>
      <c r="W849" s="45">
        <v>1</v>
      </c>
    </row>
    <row r="850" spans="1:23" x14ac:dyDescent="0.2">
      <c r="A850" s="41">
        <v>2010</v>
      </c>
      <c r="B850" s="42">
        <v>5752</v>
      </c>
      <c r="C850" s="43" t="s">
        <v>2217</v>
      </c>
      <c r="D850" s="41" t="s">
        <v>23</v>
      </c>
      <c r="E850" s="43" t="s">
        <v>24</v>
      </c>
      <c r="F850" s="41" t="s">
        <v>25</v>
      </c>
      <c r="G850" s="43" t="s">
        <v>161</v>
      </c>
      <c r="H850" s="43" t="s">
        <v>27</v>
      </c>
      <c r="I850" s="44">
        <v>263</v>
      </c>
      <c r="J850" s="45">
        <v>2992</v>
      </c>
      <c r="K850" s="45">
        <v>255</v>
      </c>
      <c r="L850" s="46">
        <v>39</v>
      </c>
      <c r="M850" s="47">
        <v>392</v>
      </c>
      <c r="N850" s="47">
        <v>19</v>
      </c>
      <c r="O850" s="48">
        <v>57</v>
      </c>
      <c r="P850" s="49">
        <v>618</v>
      </c>
      <c r="Q850" s="49">
        <v>3</v>
      </c>
      <c r="R850" s="50" t="s">
        <v>37</v>
      </c>
      <c r="S850" s="51" t="s">
        <v>37</v>
      </c>
      <c r="T850" s="51" t="s">
        <v>37</v>
      </c>
      <c r="U850" s="44">
        <v>359</v>
      </c>
      <c r="V850" s="45">
        <v>4002</v>
      </c>
      <c r="W850" s="45">
        <v>277</v>
      </c>
    </row>
    <row r="851" spans="1:23" x14ac:dyDescent="0.2">
      <c r="A851" s="41">
        <v>2010</v>
      </c>
      <c r="B851" s="42">
        <v>5760</v>
      </c>
      <c r="C851" s="43" t="s">
        <v>2218</v>
      </c>
      <c r="D851" s="41" t="s">
        <v>23</v>
      </c>
      <c r="E851" s="43" t="s">
        <v>24</v>
      </c>
      <c r="F851" s="41" t="s">
        <v>25</v>
      </c>
      <c r="G851" s="43" t="s">
        <v>67</v>
      </c>
      <c r="H851" s="43" t="s">
        <v>27</v>
      </c>
      <c r="I851" s="44">
        <v>20272</v>
      </c>
      <c r="J851" s="45">
        <v>150437</v>
      </c>
      <c r="K851" s="45">
        <v>10172</v>
      </c>
      <c r="L851" s="46">
        <v>17323</v>
      </c>
      <c r="M851" s="47">
        <v>172911</v>
      </c>
      <c r="N851" s="47">
        <v>1838</v>
      </c>
      <c r="O851" s="48" t="s">
        <v>37</v>
      </c>
      <c r="P851" s="49" t="s">
        <v>37</v>
      </c>
      <c r="Q851" s="49" t="s">
        <v>37</v>
      </c>
      <c r="R851" s="50" t="s">
        <v>37</v>
      </c>
      <c r="S851" s="51" t="s">
        <v>37</v>
      </c>
      <c r="T851" s="51" t="s">
        <v>37</v>
      </c>
      <c r="U851" s="44">
        <v>37595</v>
      </c>
      <c r="V851" s="45">
        <v>323348</v>
      </c>
      <c r="W851" s="45">
        <v>12010</v>
      </c>
    </row>
    <row r="852" spans="1:23" x14ac:dyDescent="0.2">
      <c r="A852" s="41">
        <v>2010</v>
      </c>
      <c r="B852" s="42">
        <v>5762</v>
      </c>
      <c r="C852" s="43" t="s">
        <v>2219</v>
      </c>
      <c r="D852" s="41" t="s">
        <v>23</v>
      </c>
      <c r="E852" s="43" t="s">
        <v>24</v>
      </c>
      <c r="F852" s="41" t="s">
        <v>25</v>
      </c>
      <c r="G852" s="43" t="s">
        <v>241</v>
      </c>
      <c r="H852" s="43" t="s">
        <v>27</v>
      </c>
      <c r="I852" s="44">
        <v>30</v>
      </c>
      <c r="J852" s="45">
        <v>446</v>
      </c>
      <c r="K852" s="45">
        <v>47</v>
      </c>
      <c r="L852" s="46">
        <v>35</v>
      </c>
      <c r="M852" s="47">
        <v>518</v>
      </c>
      <c r="N852" s="47">
        <v>14</v>
      </c>
      <c r="O852" s="48" t="s">
        <v>37</v>
      </c>
      <c r="P852" s="49" t="s">
        <v>37</v>
      </c>
      <c r="Q852" s="49" t="s">
        <v>37</v>
      </c>
      <c r="R852" s="50" t="s">
        <v>37</v>
      </c>
      <c r="S852" s="51" t="s">
        <v>37</v>
      </c>
      <c r="T852" s="51" t="s">
        <v>37</v>
      </c>
      <c r="U852" s="44">
        <v>65</v>
      </c>
      <c r="V852" s="45">
        <v>964</v>
      </c>
      <c r="W852" s="45">
        <v>61</v>
      </c>
    </row>
    <row r="853" spans="1:23" x14ac:dyDescent="0.2">
      <c r="A853" s="41">
        <v>2010</v>
      </c>
      <c r="B853" s="42">
        <v>5763</v>
      </c>
      <c r="C853" s="43" t="s">
        <v>2220</v>
      </c>
      <c r="D853" s="41" t="s">
        <v>23</v>
      </c>
      <c r="E853" s="43" t="s">
        <v>24</v>
      </c>
      <c r="F853" s="41" t="s">
        <v>25</v>
      </c>
      <c r="G853" s="43" t="s">
        <v>98</v>
      </c>
      <c r="H853" s="43" t="s">
        <v>27</v>
      </c>
      <c r="I853" s="44">
        <v>33070</v>
      </c>
      <c r="J853" s="45">
        <v>367139</v>
      </c>
      <c r="K853" s="45">
        <v>22568</v>
      </c>
      <c r="L853" s="46">
        <v>14792</v>
      </c>
      <c r="M853" s="47">
        <v>153741</v>
      </c>
      <c r="N853" s="47">
        <v>3286</v>
      </c>
      <c r="O853" s="48">
        <v>4340</v>
      </c>
      <c r="P853" s="49">
        <v>47056</v>
      </c>
      <c r="Q853" s="49">
        <v>7</v>
      </c>
      <c r="R853" s="50">
        <v>0</v>
      </c>
      <c r="S853" s="51">
        <v>0</v>
      </c>
      <c r="T853" s="51">
        <v>0</v>
      </c>
      <c r="U853" s="44">
        <v>52202</v>
      </c>
      <c r="V853" s="45">
        <v>567936</v>
      </c>
      <c r="W853" s="45">
        <v>25861</v>
      </c>
    </row>
    <row r="854" spans="1:23" x14ac:dyDescent="0.2">
      <c r="A854" s="41">
        <v>2010</v>
      </c>
      <c r="B854" s="42">
        <v>5771</v>
      </c>
      <c r="C854" s="43" t="s">
        <v>2221</v>
      </c>
      <c r="D854" s="41" t="s">
        <v>23</v>
      </c>
      <c r="E854" s="43" t="s">
        <v>24</v>
      </c>
      <c r="F854" s="41" t="s">
        <v>25</v>
      </c>
      <c r="G854" s="43" t="s">
        <v>173</v>
      </c>
      <c r="H854" s="43" t="s">
        <v>27</v>
      </c>
      <c r="I854" s="44">
        <v>730.7</v>
      </c>
      <c r="J854" s="45">
        <v>8466</v>
      </c>
      <c r="K854" s="45">
        <v>758</v>
      </c>
      <c r="L854" s="46">
        <v>519.1</v>
      </c>
      <c r="M854" s="47">
        <v>6795</v>
      </c>
      <c r="N854" s="47">
        <v>156</v>
      </c>
      <c r="O854" s="48">
        <v>165.4</v>
      </c>
      <c r="P854" s="49">
        <v>2629</v>
      </c>
      <c r="Q854" s="49">
        <v>3</v>
      </c>
      <c r="R854" s="50" t="s">
        <v>37</v>
      </c>
      <c r="S854" s="51" t="s">
        <v>37</v>
      </c>
      <c r="T854" s="51" t="s">
        <v>37</v>
      </c>
      <c r="U854" s="44">
        <v>1415.2</v>
      </c>
      <c r="V854" s="45">
        <v>17890</v>
      </c>
      <c r="W854" s="45">
        <v>917</v>
      </c>
    </row>
    <row r="855" spans="1:23" x14ac:dyDescent="0.2">
      <c r="A855" s="41">
        <v>2010</v>
      </c>
      <c r="B855" s="42">
        <v>5773</v>
      </c>
      <c r="C855" s="43" t="s">
        <v>423</v>
      </c>
      <c r="D855" s="41" t="s">
        <v>23</v>
      </c>
      <c r="E855" s="43" t="s">
        <v>24</v>
      </c>
      <c r="F855" s="41" t="s">
        <v>25</v>
      </c>
      <c r="G855" s="43" t="s">
        <v>46</v>
      </c>
      <c r="H855" s="43" t="s">
        <v>27</v>
      </c>
      <c r="I855" s="44">
        <v>9337</v>
      </c>
      <c r="J855" s="45">
        <v>79432</v>
      </c>
      <c r="K855" s="45">
        <v>8112</v>
      </c>
      <c r="L855" s="46">
        <v>2383</v>
      </c>
      <c r="M855" s="47">
        <v>22372</v>
      </c>
      <c r="N855" s="47">
        <v>947</v>
      </c>
      <c r="O855" s="48">
        <v>12648</v>
      </c>
      <c r="P855" s="49">
        <v>148908</v>
      </c>
      <c r="Q855" s="49">
        <v>148</v>
      </c>
      <c r="R855" s="50" t="s">
        <v>37</v>
      </c>
      <c r="S855" s="51" t="s">
        <v>37</v>
      </c>
      <c r="T855" s="51" t="s">
        <v>37</v>
      </c>
      <c r="U855" s="44">
        <v>24368</v>
      </c>
      <c r="V855" s="45">
        <v>250712</v>
      </c>
      <c r="W855" s="45">
        <v>9207</v>
      </c>
    </row>
    <row r="856" spans="1:23" x14ac:dyDescent="0.2">
      <c r="A856" s="41">
        <v>2010</v>
      </c>
      <c r="B856" s="42">
        <v>5777</v>
      </c>
      <c r="C856" s="43" t="s">
        <v>2222</v>
      </c>
      <c r="D856" s="41" t="s">
        <v>23</v>
      </c>
      <c r="E856" s="43" t="s">
        <v>24</v>
      </c>
      <c r="F856" s="41" t="s">
        <v>25</v>
      </c>
      <c r="G856" s="43" t="s">
        <v>35</v>
      </c>
      <c r="H856" s="43" t="s">
        <v>27</v>
      </c>
      <c r="I856" s="44">
        <v>3061</v>
      </c>
      <c r="J856" s="45">
        <v>31533</v>
      </c>
      <c r="K856" s="45">
        <v>3965</v>
      </c>
      <c r="L856" s="46">
        <v>2295</v>
      </c>
      <c r="M856" s="47">
        <v>23468</v>
      </c>
      <c r="N856" s="47">
        <v>661</v>
      </c>
      <c r="O856" s="48">
        <v>5227</v>
      </c>
      <c r="P856" s="49">
        <v>57677</v>
      </c>
      <c r="Q856" s="49">
        <v>50</v>
      </c>
      <c r="R856" s="50" t="s">
        <v>37</v>
      </c>
      <c r="S856" s="51" t="s">
        <v>37</v>
      </c>
      <c r="T856" s="51" t="s">
        <v>37</v>
      </c>
      <c r="U856" s="44">
        <v>10583</v>
      </c>
      <c r="V856" s="45">
        <v>112678</v>
      </c>
      <c r="W856" s="45">
        <v>4676</v>
      </c>
    </row>
    <row r="857" spans="1:23" x14ac:dyDescent="0.2">
      <c r="A857" s="41">
        <v>2010</v>
      </c>
      <c r="B857" s="42">
        <v>5780</v>
      </c>
      <c r="C857" s="43" t="s">
        <v>424</v>
      </c>
      <c r="D857" s="41" t="s">
        <v>23</v>
      </c>
      <c r="E857" s="43" t="s">
        <v>24</v>
      </c>
      <c r="F857" s="41" t="s">
        <v>25</v>
      </c>
      <c r="G857" s="43" t="s">
        <v>241</v>
      </c>
      <c r="H857" s="43" t="s">
        <v>153</v>
      </c>
      <c r="I857" s="44">
        <v>9708</v>
      </c>
      <c r="J857" s="45">
        <v>112205</v>
      </c>
      <c r="K857" s="45">
        <v>5898</v>
      </c>
      <c r="L857" s="46">
        <v>2042</v>
      </c>
      <c r="M857" s="47">
        <v>24204</v>
      </c>
      <c r="N857" s="47">
        <v>625</v>
      </c>
      <c r="O857" s="48">
        <v>8400</v>
      </c>
      <c r="P857" s="49">
        <v>89595</v>
      </c>
      <c r="Q857" s="49">
        <v>2578</v>
      </c>
      <c r="R857" s="50">
        <v>0</v>
      </c>
      <c r="S857" s="51">
        <v>0</v>
      </c>
      <c r="T857" s="51">
        <v>0</v>
      </c>
      <c r="U857" s="44">
        <v>20150</v>
      </c>
      <c r="V857" s="45">
        <v>226004</v>
      </c>
      <c r="W857" s="45">
        <v>9101</v>
      </c>
    </row>
    <row r="858" spans="1:23" x14ac:dyDescent="0.2">
      <c r="A858" s="41">
        <v>2010</v>
      </c>
      <c r="B858" s="42">
        <v>5794</v>
      </c>
      <c r="C858" s="43" t="s">
        <v>2223</v>
      </c>
      <c r="D858" s="41" t="s">
        <v>23</v>
      </c>
      <c r="E858" s="43" t="s">
        <v>24</v>
      </c>
      <c r="F858" s="41" t="s">
        <v>25</v>
      </c>
      <c r="G858" s="43" t="s">
        <v>33</v>
      </c>
      <c r="H858" s="43" t="s">
        <v>27</v>
      </c>
      <c r="I858" s="44">
        <v>1018</v>
      </c>
      <c r="J858" s="45">
        <v>10901</v>
      </c>
      <c r="K858" s="45">
        <v>900</v>
      </c>
      <c r="L858" s="46">
        <v>652</v>
      </c>
      <c r="M858" s="47">
        <v>8100</v>
      </c>
      <c r="N858" s="47">
        <v>155</v>
      </c>
      <c r="O858" s="48">
        <v>35</v>
      </c>
      <c r="P858" s="49">
        <v>365</v>
      </c>
      <c r="Q858" s="49">
        <v>10</v>
      </c>
      <c r="R858" s="50" t="s">
        <v>37</v>
      </c>
      <c r="S858" s="51" t="s">
        <v>37</v>
      </c>
      <c r="T858" s="51" t="s">
        <v>37</v>
      </c>
      <c r="U858" s="44">
        <v>1705</v>
      </c>
      <c r="V858" s="45">
        <v>19366</v>
      </c>
      <c r="W858" s="45">
        <v>1065</v>
      </c>
    </row>
    <row r="859" spans="1:23" x14ac:dyDescent="0.2">
      <c r="A859" s="41">
        <v>2010</v>
      </c>
      <c r="B859" s="42">
        <v>5795</v>
      </c>
      <c r="C859" s="43" t="s">
        <v>2224</v>
      </c>
      <c r="D859" s="41" t="s">
        <v>23</v>
      </c>
      <c r="E859" s="43" t="s">
        <v>24</v>
      </c>
      <c r="F859" s="41" t="s">
        <v>25</v>
      </c>
      <c r="G859" s="43" t="s">
        <v>76</v>
      </c>
      <c r="H859" s="43" t="s">
        <v>27</v>
      </c>
      <c r="I859" s="44">
        <v>51</v>
      </c>
      <c r="J859" s="45">
        <v>419</v>
      </c>
      <c r="K859" s="45">
        <v>60</v>
      </c>
      <c r="L859" s="46">
        <v>4</v>
      </c>
      <c r="M859" s="47">
        <v>32</v>
      </c>
      <c r="N859" s="47">
        <v>2</v>
      </c>
      <c r="O859" s="48">
        <v>1</v>
      </c>
      <c r="P859" s="49">
        <v>6</v>
      </c>
      <c r="Q859" s="49">
        <v>1</v>
      </c>
      <c r="R859" s="50" t="s">
        <v>37</v>
      </c>
      <c r="S859" s="51" t="s">
        <v>37</v>
      </c>
      <c r="T859" s="51" t="s">
        <v>37</v>
      </c>
      <c r="U859" s="44">
        <v>56</v>
      </c>
      <c r="V859" s="45">
        <v>457</v>
      </c>
      <c r="W859" s="45">
        <v>63</v>
      </c>
    </row>
    <row r="860" spans="1:23" x14ac:dyDescent="0.2">
      <c r="A860" s="41">
        <v>2010</v>
      </c>
      <c r="B860" s="42">
        <v>5796</v>
      </c>
      <c r="C860" s="43" t="s">
        <v>2225</v>
      </c>
      <c r="D860" s="41" t="s">
        <v>23</v>
      </c>
      <c r="E860" s="43" t="s">
        <v>24</v>
      </c>
      <c r="F860" s="41" t="s">
        <v>25</v>
      </c>
      <c r="G860" s="43" t="s">
        <v>65</v>
      </c>
      <c r="H860" s="43" t="s">
        <v>27</v>
      </c>
      <c r="I860" s="44">
        <v>1029</v>
      </c>
      <c r="J860" s="45">
        <v>9516</v>
      </c>
      <c r="K860" s="45">
        <v>721</v>
      </c>
      <c r="L860" s="46">
        <v>1755</v>
      </c>
      <c r="M860" s="47">
        <v>17115</v>
      </c>
      <c r="N860" s="47">
        <v>240</v>
      </c>
      <c r="O860" s="48">
        <v>0</v>
      </c>
      <c r="P860" s="49">
        <v>0</v>
      </c>
      <c r="Q860" s="49">
        <v>0</v>
      </c>
      <c r="R860" s="50" t="s">
        <v>37</v>
      </c>
      <c r="S860" s="51" t="s">
        <v>37</v>
      </c>
      <c r="T860" s="51" t="s">
        <v>37</v>
      </c>
      <c r="U860" s="44">
        <v>2784</v>
      </c>
      <c r="V860" s="45">
        <v>26631</v>
      </c>
      <c r="W860" s="45">
        <v>961</v>
      </c>
    </row>
    <row r="861" spans="1:23" x14ac:dyDescent="0.2">
      <c r="A861" s="41">
        <v>2010</v>
      </c>
      <c r="B861" s="42">
        <v>5802</v>
      </c>
      <c r="C861" s="43" t="s">
        <v>2226</v>
      </c>
      <c r="D861" s="41" t="s">
        <v>23</v>
      </c>
      <c r="E861" s="43" t="s">
        <v>24</v>
      </c>
      <c r="F861" s="41" t="s">
        <v>25</v>
      </c>
      <c r="G861" s="43" t="s">
        <v>76</v>
      </c>
      <c r="H861" s="43" t="s">
        <v>27</v>
      </c>
      <c r="I861" s="44">
        <v>1574</v>
      </c>
      <c r="J861" s="45">
        <v>12161</v>
      </c>
      <c r="K861" s="45">
        <v>1040</v>
      </c>
      <c r="L861" s="46">
        <v>360</v>
      </c>
      <c r="M861" s="47">
        <v>2783</v>
      </c>
      <c r="N861" s="47">
        <v>238</v>
      </c>
      <c r="O861" s="48" t="s">
        <v>37</v>
      </c>
      <c r="P861" s="49" t="s">
        <v>37</v>
      </c>
      <c r="Q861" s="49" t="s">
        <v>37</v>
      </c>
      <c r="R861" s="50" t="s">
        <v>37</v>
      </c>
      <c r="S861" s="51" t="s">
        <v>37</v>
      </c>
      <c r="T861" s="51" t="s">
        <v>37</v>
      </c>
      <c r="U861" s="44">
        <v>1934</v>
      </c>
      <c r="V861" s="45">
        <v>14944</v>
      </c>
      <c r="W861" s="45">
        <v>1278</v>
      </c>
    </row>
    <row r="862" spans="1:23" x14ac:dyDescent="0.2">
      <c r="A862" s="41">
        <v>2010</v>
      </c>
      <c r="B862" s="42">
        <v>5827</v>
      </c>
      <c r="C862" s="43" t="s">
        <v>2227</v>
      </c>
      <c r="D862" s="41" t="s">
        <v>23</v>
      </c>
      <c r="E862" s="43" t="s">
        <v>24</v>
      </c>
      <c r="F862" s="41" t="s">
        <v>25</v>
      </c>
      <c r="G862" s="43" t="s">
        <v>87</v>
      </c>
      <c r="H862" s="43" t="s">
        <v>27</v>
      </c>
      <c r="I862" s="44">
        <v>213</v>
      </c>
      <c r="J862" s="45">
        <v>2256</v>
      </c>
      <c r="K862" s="45">
        <v>223</v>
      </c>
      <c r="L862" s="46">
        <v>292</v>
      </c>
      <c r="M862" s="47">
        <v>3182</v>
      </c>
      <c r="N862" s="47">
        <v>63</v>
      </c>
      <c r="O862" s="48" t="s">
        <v>37</v>
      </c>
      <c r="P862" s="49" t="s">
        <v>37</v>
      </c>
      <c r="Q862" s="49" t="s">
        <v>37</v>
      </c>
      <c r="R862" s="50" t="s">
        <v>37</v>
      </c>
      <c r="S862" s="51" t="s">
        <v>37</v>
      </c>
      <c r="T862" s="51" t="s">
        <v>37</v>
      </c>
      <c r="U862" s="44">
        <v>505</v>
      </c>
      <c r="V862" s="45">
        <v>5438</v>
      </c>
      <c r="W862" s="45">
        <v>286</v>
      </c>
    </row>
    <row r="863" spans="1:23" x14ac:dyDescent="0.2">
      <c r="A863" s="41">
        <v>2010</v>
      </c>
      <c r="B863" s="42">
        <v>5828</v>
      </c>
      <c r="C863" s="43" t="s">
        <v>2228</v>
      </c>
      <c r="D863" s="41" t="s">
        <v>23</v>
      </c>
      <c r="E863" s="43" t="s">
        <v>24</v>
      </c>
      <c r="F863" s="41" t="s">
        <v>25</v>
      </c>
      <c r="G863" s="43" t="s">
        <v>44</v>
      </c>
      <c r="H863" s="43" t="s">
        <v>27</v>
      </c>
      <c r="I863" s="44">
        <v>3581</v>
      </c>
      <c r="J863" s="45">
        <v>27294</v>
      </c>
      <c r="K863" s="45">
        <v>3614</v>
      </c>
      <c r="L863" s="46">
        <v>1929</v>
      </c>
      <c r="M863" s="47">
        <v>16970</v>
      </c>
      <c r="N863" s="47">
        <v>527</v>
      </c>
      <c r="O863" s="48">
        <v>729</v>
      </c>
      <c r="P863" s="49">
        <v>9072</v>
      </c>
      <c r="Q863" s="49">
        <v>9</v>
      </c>
      <c r="R863" s="50" t="s">
        <v>37</v>
      </c>
      <c r="S863" s="51" t="s">
        <v>37</v>
      </c>
      <c r="T863" s="51" t="s">
        <v>37</v>
      </c>
      <c r="U863" s="44">
        <v>6239</v>
      </c>
      <c r="V863" s="45">
        <v>53336</v>
      </c>
      <c r="W863" s="45">
        <v>4150</v>
      </c>
    </row>
    <row r="864" spans="1:23" x14ac:dyDescent="0.2">
      <c r="A864" s="41">
        <v>2010</v>
      </c>
      <c r="B864" s="42">
        <v>5832</v>
      </c>
      <c r="C864" s="43" t="s">
        <v>425</v>
      </c>
      <c r="D864" s="41" t="s">
        <v>23</v>
      </c>
      <c r="E864" s="43" t="s">
        <v>24</v>
      </c>
      <c r="F864" s="41" t="s">
        <v>25</v>
      </c>
      <c r="G864" s="43" t="s">
        <v>89</v>
      </c>
      <c r="H864" s="43" t="s">
        <v>31</v>
      </c>
      <c r="I864" s="44">
        <v>12194</v>
      </c>
      <c r="J864" s="45">
        <v>217412</v>
      </c>
      <c r="K864" s="45">
        <v>13142</v>
      </c>
      <c r="L864" s="46">
        <v>2088</v>
      </c>
      <c r="M864" s="47">
        <v>41616</v>
      </c>
      <c r="N864" s="47">
        <v>628</v>
      </c>
      <c r="O864" s="48">
        <v>0</v>
      </c>
      <c r="P864" s="49">
        <v>0</v>
      </c>
      <c r="Q864" s="49">
        <v>0</v>
      </c>
      <c r="R864" s="50">
        <v>0</v>
      </c>
      <c r="S864" s="51">
        <v>0</v>
      </c>
      <c r="T864" s="51">
        <v>0</v>
      </c>
      <c r="U864" s="44">
        <v>14282</v>
      </c>
      <c r="V864" s="45">
        <v>259028</v>
      </c>
      <c r="W864" s="45">
        <v>13770</v>
      </c>
    </row>
    <row r="865" spans="1:23" x14ac:dyDescent="0.2">
      <c r="A865" s="41">
        <v>2010</v>
      </c>
      <c r="B865" s="42">
        <v>5833</v>
      </c>
      <c r="C865" s="43" t="s">
        <v>2229</v>
      </c>
      <c r="D865" s="41" t="s">
        <v>23</v>
      </c>
      <c r="E865" s="43" t="s">
        <v>24</v>
      </c>
      <c r="F865" s="41" t="s">
        <v>25</v>
      </c>
      <c r="G865" s="43" t="s">
        <v>161</v>
      </c>
      <c r="H865" s="43" t="s">
        <v>27</v>
      </c>
      <c r="I865" s="44">
        <v>728</v>
      </c>
      <c r="J865" s="45">
        <v>7897</v>
      </c>
      <c r="K865" s="45">
        <v>808</v>
      </c>
      <c r="L865" s="46">
        <v>348</v>
      </c>
      <c r="M865" s="47">
        <v>3563</v>
      </c>
      <c r="N865" s="47">
        <v>110</v>
      </c>
      <c r="O865" s="48">
        <v>355</v>
      </c>
      <c r="P865" s="49">
        <v>3598</v>
      </c>
      <c r="Q865" s="49">
        <v>16</v>
      </c>
      <c r="R865" s="50" t="s">
        <v>37</v>
      </c>
      <c r="S865" s="51" t="s">
        <v>37</v>
      </c>
      <c r="T865" s="51" t="s">
        <v>37</v>
      </c>
      <c r="U865" s="44">
        <v>1431</v>
      </c>
      <c r="V865" s="45">
        <v>15058</v>
      </c>
      <c r="W865" s="45">
        <v>934</v>
      </c>
    </row>
    <row r="866" spans="1:23" x14ac:dyDescent="0.2">
      <c r="A866" s="41">
        <v>2010</v>
      </c>
      <c r="B866" s="42">
        <v>5834</v>
      </c>
      <c r="C866" s="43" t="s">
        <v>2230</v>
      </c>
      <c r="D866" s="41" t="s">
        <v>23</v>
      </c>
      <c r="E866" s="43" t="s">
        <v>24</v>
      </c>
      <c r="F866" s="41" t="s">
        <v>25</v>
      </c>
      <c r="G866" s="43" t="s">
        <v>35</v>
      </c>
      <c r="H866" s="43" t="s">
        <v>27</v>
      </c>
      <c r="I866" s="44">
        <v>595</v>
      </c>
      <c r="J866" s="45">
        <v>5691</v>
      </c>
      <c r="K866" s="45">
        <v>710</v>
      </c>
      <c r="L866" s="46">
        <v>331</v>
      </c>
      <c r="M866" s="47">
        <v>3116</v>
      </c>
      <c r="N866" s="47">
        <v>135</v>
      </c>
      <c r="O866" s="48">
        <v>1040</v>
      </c>
      <c r="P866" s="49">
        <v>12874</v>
      </c>
      <c r="Q866" s="49">
        <v>17</v>
      </c>
      <c r="R866" s="50" t="s">
        <v>37</v>
      </c>
      <c r="S866" s="51" t="s">
        <v>37</v>
      </c>
      <c r="T866" s="51" t="s">
        <v>37</v>
      </c>
      <c r="U866" s="44">
        <v>1966</v>
      </c>
      <c r="V866" s="45">
        <v>21681</v>
      </c>
      <c r="W866" s="45">
        <v>862</v>
      </c>
    </row>
    <row r="867" spans="1:23" x14ac:dyDescent="0.2">
      <c r="A867" s="41">
        <v>2010</v>
      </c>
      <c r="B867" s="42">
        <v>5839</v>
      </c>
      <c r="C867" s="43" t="s">
        <v>2231</v>
      </c>
      <c r="D867" s="41" t="s">
        <v>23</v>
      </c>
      <c r="E867" s="43" t="s">
        <v>24</v>
      </c>
      <c r="F867" s="41" t="s">
        <v>25</v>
      </c>
      <c r="G867" s="43" t="s">
        <v>76</v>
      </c>
      <c r="H867" s="43" t="s">
        <v>27</v>
      </c>
      <c r="I867" s="44">
        <v>564.79999999999995</v>
      </c>
      <c r="J867" s="45">
        <v>5897</v>
      </c>
      <c r="K867" s="45">
        <v>501</v>
      </c>
      <c r="L867" s="46">
        <v>24.8</v>
      </c>
      <c r="M867" s="47">
        <v>800</v>
      </c>
      <c r="N867" s="47">
        <v>22</v>
      </c>
      <c r="O867" s="48">
        <v>0</v>
      </c>
      <c r="P867" s="49">
        <v>0</v>
      </c>
      <c r="Q867" s="49">
        <v>0</v>
      </c>
      <c r="R867" s="50" t="s">
        <v>37</v>
      </c>
      <c r="S867" s="51" t="s">
        <v>37</v>
      </c>
      <c r="T867" s="51" t="s">
        <v>37</v>
      </c>
      <c r="U867" s="44">
        <v>589.6</v>
      </c>
      <c r="V867" s="45">
        <v>6697</v>
      </c>
      <c r="W867" s="45">
        <v>523</v>
      </c>
    </row>
    <row r="868" spans="1:23" x14ac:dyDescent="0.2">
      <c r="A868" s="41">
        <v>2010</v>
      </c>
      <c r="B868" s="42">
        <v>5841</v>
      </c>
      <c r="C868" s="43" t="s">
        <v>2232</v>
      </c>
      <c r="D868" s="41" t="s">
        <v>23</v>
      </c>
      <c r="E868" s="43" t="s">
        <v>24</v>
      </c>
      <c r="F868" s="41" t="s">
        <v>25</v>
      </c>
      <c r="G868" s="43" t="s">
        <v>46</v>
      </c>
      <c r="H868" s="43" t="s">
        <v>27</v>
      </c>
      <c r="I868" s="44">
        <v>1459</v>
      </c>
      <c r="J868" s="45">
        <v>15548</v>
      </c>
      <c r="K868" s="45">
        <v>1747</v>
      </c>
      <c r="L868" s="46">
        <v>1862</v>
      </c>
      <c r="M868" s="47">
        <v>19395</v>
      </c>
      <c r="N868" s="47">
        <v>316</v>
      </c>
      <c r="O868" s="48">
        <v>50</v>
      </c>
      <c r="P868" s="49">
        <v>940</v>
      </c>
      <c r="Q868" s="49">
        <v>20</v>
      </c>
      <c r="R868" s="50" t="s">
        <v>37</v>
      </c>
      <c r="S868" s="51" t="s">
        <v>37</v>
      </c>
      <c r="T868" s="51" t="s">
        <v>37</v>
      </c>
      <c r="U868" s="44">
        <v>3371</v>
      </c>
      <c r="V868" s="45">
        <v>35883</v>
      </c>
      <c r="W868" s="45">
        <v>2083</v>
      </c>
    </row>
    <row r="869" spans="1:23" x14ac:dyDescent="0.2">
      <c r="A869" s="41">
        <v>2010</v>
      </c>
      <c r="B869" s="42">
        <v>5850</v>
      </c>
      <c r="C869" s="43" t="s">
        <v>2233</v>
      </c>
      <c r="D869" s="41" t="s">
        <v>23</v>
      </c>
      <c r="E869" s="43" t="s">
        <v>24</v>
      </c>
      <c r="F869" s="41" t="s">
        <v>25</v>
      </c>
      <c r="G869" s="43" t="s">
        <v>241</v>
      </c>
      <c r="H869" s="43" t="s">
        <v>27</v>
      </c>
      <c r="I869" s="44">
        <v>361</v>
      </c>
      <c r="J869" s="45">
        <v>3609</v>
      </c>
      <c r="K869" s="45">
        <v>348</v>
      </c>
      <c r="L869" s="46">
        <v>283</v>
      </c>
      <c r="M869" s="47">
        <v>2835</v>
      </c>
      <c r="N869" s="47">
        <v>73</v>
      </c>
      <c r="O869" s="48" t="s">
        <v>37</v>
      </c>
      <c r="P869" s="49" t="s">
        <v>37</v>
      </c>
      <c r="Q869" s="49" t="s">
        <v>37</v>
      </c>
      <c r="R869" s="50" t="s">
        <v>37</v>
      </c>
      <c r="S869" s="51" t="s">
        <v>37</v>
      </c>
      <c r="T869" s="51" t="s">
        <v>37</v>
      </c>
      <c r="U869" s="44">
        <v>644</v>
      </c>
      <c r="V869" s="45">
        <v>6444</v>
      </c>
      <c r="W869" s="45">
        <v>421</v>
      </c>
    </row>
    <row r="870" spans="1:23" x14ac:dyDescent="0.2">
      <c r="A870" s="41">
        <v>2010</v>
      </c>
      <c r="B870" s="42">
        <v>5860</v>
      </c>
      <c r="C870" s="43" t="s">
        <v>426</v>
      </c>
      <c r="D870" s="41" t="s">
        <v>23</v>
      </c>
      <c r="E870" s="43" t="s">
        <v>24</v>
      </c>
      <c r="F870" s="41" t="s">
        <v>25</v>
      </c>
      <c r="G870" s="43" t="s">
        <v>117</v>
      </c>
      <c r="H870" s="43" t="s">
        <v>51</v>
      </c>
      <c r="I870" s="44">
        <v>4060.1</v>
      </c>
      <c r="J870" s="45">
        <v>43304</v>
      </c>
      <c r="K870" s="45">
        <v>3570</v>
      </c>
      <c r="L870" s="46">
        <v>3088.5</v>
      </c>
      <c r="M870" s="47">
        <v>35899</v>
      </c>
      <c r="N870" s="47">
        <v>741</v>
      </c>
      <c r="O870" s="48">
        <v>5109.3</v>
      </c>
      <c r="P870" s="49">
        <v>76249</v>
      </c>
      <c r="Q870" s="49">
        <v>11</v>
      </c>
      <c r="R870" s="50">
        <v>0</v>
      </c>
      <c r="S870" s="51">
        <v>0</v>
      </c>
      <c r="T870" s="51">
        <v>0</v>
      </c>
      <c r="U870" s="44">
        <v>12257.9</v>
      </c>
      <c r="V870" s="45">
        <v>155452</v>
      </c>
      <c r="W870" s="45">
        <v>4322</v>
      </c>
    </row>
    <row r="871" spans="1:23" x14ac:dyDescent="0.2">
      <c r="A871" s="41">
        <v>2010</v>
      </c>
      <c r="B871" s="42">
        <v>5860</v>
      </c>
      <c r="C871" s="43" t="s">
        <v>426</v>
      </c>
      <c r="D871" s="41" t="s">
        <v>23</v>
      </c>
      <c r="E871" s="43" t="s">
        <v>24</v>
      </c>
      <c r="F871" s="41" t="s">
        <v>25</v>
      </c>
      <c r="G871" s="43" t="s">
        <v>76</v>
      </c>
      <c r="H871" s="43" t="s">
        <v>51</v>
      </c>
      <c r="I871" s="44">
        <v>11909.9</v>
      </c>
      <c r="J871" s="45">
        <v>123130</v>
      </c>
      <c r="K871" s="45">
        <v>8592</v>
      </c>
      <c r="L871" s="46">
        <v>6208.8</v>
      </c>
      <c r="M871" s="47">
        <v>59888</v>
      </c>
      <c r="N871" s="47">
        <v>1396</v>
      </c>
      <c r="O871" s="48">
        <v>4707.3</v>
      </c>
      <c r="P871" s="49">
        <v>63390</v>
      </c>
      <c r="Q871" s="49">
        <v>50</v>
      </c>
      <c r="R871" s="50">
        <v>0</v>
      </c>
      <c r="S871" s="51">
        <v>0</v>
      </c>
      <c r="T871" s="51">
        <v>0</v>
      </c>
      <c r="U871" s="44">
        <v>22826</v>
      </c>
      <c r="V871" s="45">
        <v>246408</v>
      </c>
      <c r="W871" s="45">
        <v>10038</v>
      </c>
    </row>
    <row r="872" spans="1:23" x14ac:dyDescent="0.2">
      <c r="A872" s="41">
        <v>2010</v>
      </c>
      <c r="B872" s="42">
        <v>5860</v>
      </c>
      <c r="C872" s="43" t="s">
        <v>426</v>
      </c>
      <c r="D872" s="41" t="s">
        <v>23</v>
      </c>
      <c r="E872" s="43" t="s">
        <v>24</v>
      </c>
      <c r="F872" s="41" t="s">
        <v>25</v>
      </c>
      <c r="G872" s="43" t="s">
        <v>175</v>
      </c>
      <c r="H872" s="43" t="s">
        <v>51</v>
      </c>
      <c r="I872" s="44">
        <v>184250.2</v>
      </c>
      <c r="J872" s="45">
        <v>1838281</v>
      </c>
      <c r="K872" s="45">
        <v>125702</v>
      </c>
      <c r="L872" s="46">
        <v>144588.79999999999</v>
      </c>
      <c r="M872" s="47">
        <v>1616859</v>
      </c>
      <c r="N872" s="47">
        <v>23498</v>
      </c>
      <c r="O872" s="48">
        <v>56266.8</v>
      </c>
      <c r="P872" s="49">
        <v>815637</v>
      </c>
      <c r="Q872" s="49">
        <v>286</v>
      </c>
      <c r="R872" s="50" t="s">
        <v>37</v>
      </c>
      <c r="S872" s="51" t="s">
        <v>37</v>
      </c>
      <c r="T872" s="51" t="s">
        <v>37</v>
      </c>
      <c r="U872" s="44">
        <v>385105.8</v>
      </c>
      <c r="V872" s="45">
        <v>4270777</v>
      </c>
      <c r="W872" s="45">
        <v>149486</v>
      </c>
    </row>
    <row r="873" spans="1:23" x14ac:dyDescent="0.2">
      <c r="A873" s="41">
        <v>2010</v>
      </c>
      <c r="B873" s="42">
        <v>5860</v>
      </c>
      <c r="C873" s="43" t="s">
        <v>426</v>
      </c>
      <c r="D873" s="41" t="s">
        <v>23</v>
      </c>
      <c r="E873" s="43" t="s">
        <v>24</v>
      </c>
      <c r="F873" s="41" t="s">
        <v>25</v>
      </c>
      <c r="G873" s="43" t="s">
        <v>78</v>
      </c>
      <c r="H873" s="43" t="s">
        <v>51</v>
      </c>
      <c r="I873" s="44">
        <v>4679.7</v>
      </c>
      <c r="J873" s="45">
        <v>55654</v>
      </c>
      <c r="K873" s="45">
        <v>3814</v>
      </c>
      <c r="L873" s="46">
        <v>4721.8999999999996</v>
      </c>
      <c r="M873" s="47">
        <v>58724</v>
      </c>
      <c r="N873" s="47">
        <v>913</v>
      </c>
      <c r="O873" s="48">
        <v>3600.4</v>
      </c>
      <c r="P873" s="49">
        <v>51757</v>
      </c>
      <c r="Q873" s="49">
        <v>12</v>
      </c>
      <c r="R873" s="50" t="s">
        <v>37</v>
      </c>
      <c r="S873" s="51" t="s">
        <v>37</v>
      </c>
      <c r="T873" s="51" t="s">
        <v>37</v>
      </c>
      <c r="U873" s="44">
        <v>13002</v>
      </c>
      <c r="V873" s="45">
        <v>166135</v>
      </c>
      <c r="W873" s="45">
        <v>4739</v>
      </c>
    </row>
    <row r="874" spans="1:23" x14ac:dyDescent="0.2">
      <c r="A874" s="41">
        <v>2010</v>
      </c>
      <c r="B874" s="42">
        <v>5862</v>
      </c>
      <c r="C874" s="43" t="s">
        <v>427</v>
      </c>
      <c r="D874" s="41" t="s">
        <v>23</v>
      </c>
      <c r="E874" s="43" t="s">
        <v>24</v>
      </c>
      <c r="F874" s="41" t="s">
        <v>25</v>
      </c>
      <c r="G874" s="43" t="s">
        <v>311</v>
      </c>
      <c r="H874" s="43" t="s">
        <v>31</v>
      </c>
      <c r="I874" s="44">
        <v>13087.7</v>
      </c>
      <c r="J874" s="45">
        <v>98638</v>
      </c>
      <c r="K874" s="45">
        <v>12034</v>
      </c>
      <c r="L874" s="46">
        <v>5560.7</v>
      </c>
      <c r="M874" s="47">
        <v>45964</v>
      </c>
      <c r="N874" s="47">
        <v>2400</v>
      </c>
      <c r="O874" s="48">
        <v>30457.4</v>
      </c>
      <c r="P874" s="49">
        <v>459587</v>
      </c>
      <c r="Q874" s="49">
        <v>200</v>
      </c>
      <c r="R874" s="50" t="s">
        <v>37</v>
      </c>
      <c r="S874" s="51" t="s">
        <v>37</v>
      </c>
      <c r="T874" s="51" t="s">
        <v>37</v>
      </c>
      <c r="U874" s="44">
        <v>49105.8</v>
      </c>
      <c r="V874" s="45">
        <v>604189</v>
      </c>
      <c r="W874" s="45">
        <v>14634</v>
      </c>
    </row>
    <row r="875" spans="1:23" x14ac:dyDescent="0.2">
      <c r="A875" s="41">
        <v>2010</v>
      </c>
      <c r="B875" s="42">
        <v>5862</v>
      </c>
      <c r="C875" s="43" t="s">
        <v>427</v>
      </c>
      <c r="D875" s="41" t="s">
        <v>23</v>
      </c>
      <c r="E875" s="43" t="s">
        <v>24</v>
      </c>
      <c r="F875" s="41" t="s">
        <v>25</v>
      </c>
      <c r="G875" s="43" t="s">
        <v>195</v>
      </c>
      <c r="H875" s="43" t="s">
        <v>31</v>
      </c>
      <c r="I875" s="44">
        <v>1000.7</v>
      </c>
      <c r="J875" s="45">
        <v>7426</v>
      </c>
      <c r="K875" s="45">
        <v>983</v>
      </c>
      <c r="L875" s="46">
        <v>553.79999999999995</v>
      </c>
      <c r="M875" s="47">
        <v>4390</v>
      </c>
      <c r="N875" s="47">
        <v>287</v>
      </c>
      <c r="O875" s="48">
        <v>470.7</v>
      </c>
      <c r="P875" s="49">
        <v>4444</v>
      </c>
      <c r="Q875" s="49">
        <v>21</v>
      </c>
      <c r="R875" s="50" t="s">
        <v>37</v>
      </c>
      <c r="S875" s="51" t="s">
        <v>37</v>
      </c>
      <c r="T875" s="51" t="s">
        <v>37</v>
      </c>
      <c r="U875" s="44">
        <v>2025.2</v>
      </c>
      <c r="V875" s="45">
        <v>16260</v>
      </c>
      <c r="W875" s="45">
        <v>1291</v>
      </c>
    </row>
    <row r="876" spans="1:23" x14ac:dyDescent="0.2">
      <c r="A876" s="41">
        <v>2010</v>
      </c>
      <c r="B876" s="42">
        <v>5875</v>
      </c>
      <c r="C876" s="43" t="s">
        <v>2234</v>
      </c>
      <c r="D876" s="41" t="s">
        <v>23</v>
      </c>
      <c r="E876" s="43" t="s">
        <v>24</v>
      </c>
      <c r="F876" s="41" t="s">
        <v>25</v>
      </c>
      <c r="G876" s="43" t="s">
        <v>42</v>
      </c>
      <c r="H876" s="43" t="s">
        <v>27</v>
      </c>
      <c r="I876" s="44">
        <v>1368</v>
      </c>
      <c r="J876" s="45">
        <v>24028</v>
      </c>
      <c r="K876" s="45">
        <v>2755</v>
      </c>
      <c r="L876" s="46">
        <v>824</v>
      </c>
      <c r="M876" s="47">
        <v>15409</v>
      </c>
      <c r="N876" s="47">
        <v>378</v>
      </c>
      <c r="O876" s="48">
        <v>685</v>
      </c>
      <c r="P876" s="49">
        <v>15689</v>
      </c>
      <c r="Q876" s="49">
        <v>48</v>
      </c>
      <c r="R876" s="50" t="s">
        <v>37</v>
      </c>
      <c r="S876" s="51" t="s">
        <v>37</v>
      </c>
      <c r="T876" s="51" t="s">
        <v>37</v>
      </c>
      <c r="U876" s="44">
        <v>2877</v>
      </c>
      <c r="V876" s="45">
        <v>55126</v>
      </c>
      <c r="W876" s="45">
        <v>3181</v>
      </c>
    </row>
    <row r="877" spans="1:23" x14ac:dyDescent="0.2">
      <c r="A877" s="41">
        <v>2010</v>
      </c>
      <c r="B877" s="42">
        <v>5877</v>
      </c>
      <c r="C877" s="43" t="s">
        <v>2235</v>
      </c>
      <c r="D877" s="41" t="s">
        <v>39</v>
      </c>
      <c r="E877" s="43" t="s">
        <v>40</v>
      </c>
      <c r="F877" s="41" t="s">
        <v>25</v>
      </c>
      <c r="G877" s="43" t="s">
        <v>42</v>
      </c>
      <c r="H877" s="43" t="s">
        <v>41</v>
      </c>
      <c r="I877" s="44">
        <v>34696</v>
      </c>
      <c r="J877" s="45">
        <v>485225</v>
      </c>
      <c r="K877" s="45">
        <v>53059</v>
      </c>
      <c r="L877" s="46">
        <v>37623</v>
      </c>
      <c r="M877" s="47">
        <v>530241</v>
      </c>
      <c r="N877" s="47">
        <v>12584</v>
      </c>
      <c r="O877" s="48">
        <v>52839</v>
      </c>
      <c r="P877" s="49">
        <v>896029</v>
      </c>
      <c r="Q877" s="49">
        <v>1100</v>
      </c>
      <c r="R877" s="50" t="s">
        <v>37</v>
      </c>
      <c r="S877" s="51" t="s">
        <v>37</v>
      </c>
      <c r="T877" s="51" t="s">
        <v>37</v>
      </c>
      <c r="U877" s="44">
        <v>125158</v>
      </c>
      <c r="V877" s="45">
        <v>1911495</v>
      </c>
      <c r="W877" s="45">
        <v>66743</v>
      </c>
    </row>
    <row r="878" spans="1:23" x14ac:dyDescent="0.2">
      <c r="A878" s="41">
        <v>2010</v>
      </c>
      <c r="B878" s="42">
        <v>5880</v>
      </c>
      <c r="C878" s="43" t="s">
        <v>428</v>
      </c>
      <c r="D878" s="41" t="s">
        <v>39</v>
      </c>
      <c r="E878" s="43" t="s">
        <v>40</v>
      </c>
      <c r="F878" s="41" t="s">
        <v>25</v>
      </c>
      <c r="G878" s="43" t="s">
        <v>42</v>
      </c>
      <c r="H878" s="43" t="s">
        <v>41</v>
      </c>
      <c r="I878" s="44">
        <v>4551</v>
      </c>
      <c r="J878" s="45">
        <v>78471</v>
      </c>
      <c r="K878" s="45">
        <v>6589</v>
      </c>
      <c r="L878" s="46">
        <v>22430</v>
      </c>
      <c r="M878" s="47">
        <v>396866</v>
      </c>
      <c r="N878" s="47">
        <v>2099</v>
      </c>
      <c r="O878" s="48">
        <v>449</v>
      </c>
      <c r="P878" s="49">
        <v>8077</v>
      </c>
      <c r="Q878" s="49">
        <v>46</v>
      </c>
      <c r="R878" s="50" t="s">
        <v>37</v>
      </c>
      <c r="S878" s="51" t="s">
        <v>37</v>
      </c>
      <c r="T878" s="51" t="s">
        <v>37</v>
      </c>
      <c r="U878" s="44">
        <v>27430</v>
      </c>
      <c r="V878" s="45">
        <v>483414</v>
      </c>
      <c r="W878" s="45">
        <v>8734</v>
      </c>
    </row>
    <row r="879" spans="1:23" x14ac:dyDescent="0.2">
      <c r="A879" s="41">
        <v>2010</v>
      </c>
      <c r="B879" s="42">
        <v>5896</v>
      </c>
      <c r="C879" s="43" t="s">
        <v>2236</v>
      </c>
      <c r="D879" s="41" t="s">
        <v>23</v>
      </c>
      <c r="E879" s="43" t="s">
        <v>24</v>
      </c>
      <c r="F879" s="41" t="s">
        <v>25</v>
      </c>
      <c r="G879" s="43" t="s">
        <v>67</v>
      </c>
      <c r="H879" s="43" t="s">
        <v>27</v>
      </c>
      <c r="I879" s="44">
        <v>1762</v>
      </c>
      <c r="J879" s="45">
        <v>12337</v>
      </c>
      <c r="K879" s="45">
        <v>1097</v>
      </c>
      <c r="L879" s="46">
        <v>1017</v>
      </c>
      <c r="M879" s="47">
        <v>9416</v>
      </c>
      <c r="N879" s="47">
        <v>224</v>
      </c>
      <c r="O879" s="48">
        <v>1227</v>
      </c>
      <c r="P879" s="49">
        <v>15538</v>
      </c>
      <c r="Q879" s="49">
        <v>1</v>
      </c>
      <c r="R879" s="50" t="s">
        <v>37</v>
      </c>
      <c r="S879" s="51" t="s">
        <v>37</v>
      </c>
      <c r="T879" s="51" t="s">
        <v>37</v>
      </c>
      <c r="U879" s="44">
        <v>4006</v>
      </c>
      <c r="V879" s="45">
        <v>37291</v>
      </c>
      <c r="W879" s="45">
        <v>1322</v>
      </c>
    </row>
    <row r="880" spans="1:23" x14ac:dyDescent="0.2">
      <c r="A880" s="41">
        <v>2010</v>
      </c>
      <c r="B880" s="42">
        <v>5905</v>
      </c>
      <c r="C880" s="43" t="s">
        <v>429</v>
      </c>
      <c r="D880" s="41" t="s">
        <v>23</v>
      </c>
      <c r="E880" s="43" t="s">
        <v>24</v>
      </c>
      <c r="F880" s="41" t="s">
        <v>25</v>
      </c>
      <c r="G880" s="43" t="s">
        <v>65</v>
      </c>
      <c r="H880" s="43" t="s">
        <v>31</v>
      </c>
      <c r="I880" s="44">
        <v>32438</v>
      </c>
      <c r="J880" s="45">
        <v>348982</v>
      </c>
      <c r="K880" s="45">
        <v>19998</v>
      </c>
      <c r="L880" s="46">
        <v>5296</v>
      </c>
      <c r="M880" s="47">
        <v>51321</v>
      </c>
      <c r="N880" s="47">
        <v>1595</v>
      </c>
      <c r="O880" s="48">
        <v>2027</v>
      </c>
      <c r="P880" s="49">
        <v>26058</v>
      </c>
      <c r="Q880" s="49">
        <v>5</v>
      </c>
      <c r="R880" s="50" t="s">
        <v>37</v>
      </c>
      <c r="S880" s="51" t="s">
        <v>37</v>
      </c>
      <c r="T880" s="51" t="s">
        <v>37</v>
      </c>
      <c r="U880" s="44">
        <v>39761</v>
      </c>
      <c r="V880" s="45">
        <v>426361</v>
      </c>
      <c r="W880" s="45">
        <v>21598</v>
      </c>
    </row>
    <row r="881" spans="1:23" x14ac:dyDescent="0.2">
      <c r="A881" s="41">
        <v>2010</v>
      </c>
      <c r="B881" s="42">
        <v>5915</v>
      </c>
      <c r="C881" s="43" t="s">
        <v>2237</v>
      </c>
      <c r="D881" s="41" t="s">
        <v>23</v>
      </c>
      <c r="E881" s="43" t="s">
        <v>24</v>
      </c>
      <c r="F881" s="41" t="s">
        <v>25</v>
      </c>
      <c r="G881" s="43" t="s">
        <v>220</v>
      </c>
      <c r="H881" s="43" t="s">
        <v>27</v>
      </c>
      <c r="I881" s="44">
        <v>1959</v>
      </c>
      <c r="J881" s="45">
        <v>12803</v>
      </c>
      <c r="K881" s="45">
        <v>1461</v>
      </c>
      <c r="L881" s="46">
        <v>471</v>
      </c>
      <c r="M881" s="47">
        <v>3033</v>
      </c>
      <c r="N881" s="47">
        <v>174</v>
      </c>
      <c r="O881" s="48">
        <v>1318</v>
      </c>
      <c r="P881" s="49">
        <v>9277</v>
      </c>
      <c r="Q881" s="49">
        <v>22</v>
      </c>
      <c r="R881" s="50" t="s">
        <v>37</v>
      </c>
      <c r="S881" s="51" t="s">
        <v>37</v>
      </c>
      <c r="T881" s="51" t="s">
        <v>37</v>
      </c>
      <c r="U881" s="44">
        <v>3748</v>
      </c>
      <c r="V881" s="45">
        <v>25113</v>
      </c>
      <c r="W881" s="45">
        <v>1657</v>
      </c>
    </row>
    <row r="882" spans="1:23" x14ac:dyDescent="0.2">
      <c r="A882" s="41">
        <v>2010</v>
      </c>
      <c r="B882" s="42">
        <v>5919</v>
      </c>
      <c r="C882" s="43" t="s">
        <v>2238</v>
      </c>
      <c r="D882" s="41" t="s">
        <v>23</v>
      </c>
      <c r="E882" s="43" t="s">
        <v>24</v>
      </c>
      <c r="F882" s="41" t="s">
        <v>25</v>
      </c>
      <c r="G882" s="43" t="s">
        <v>76</v>
      </c>
      <c r="H882" s="43" t="s">
        <v>27</v>
      </c>
      <c r="I882" s="44">
        <v>415</v>
      </c>
      <c r="J882" s="45">
        <v>3796</v>
      </c>
      <c r="K882" s="45">
        <v>326</v>
      </c>
      <c r="L882" s="46">
        <v>39</v>
      </c>
      <c r="M882" s="47">
        <v>400</v>
      </c>
      <c r="N882" s="47">
        <v>10</v>
      </c>
      <c r="O882" s="48">
        <v>67</v>
      </c>
      <c r="P882" s="49">
        <v>905</v>
      </c>
      <c r="Q882" s="49">
        <v>4</v>
      </c>
      <c r="R882" s="50" t="s">
        <v>37</v>
      </c>
      <c r="S882" s="51" t="s">
        <v>37</v>
      </c>
      <c r="T882" s="51" t="s">
        <v>37</v>
      </c>
      <c r="U882" s="44">
        <v>521</v>
      </c>
      <c r="V882" s="45">
        <v>5101</v>
      </c>
      <c r="W882" s="45">
        <v>340</v>
      </c>
    </row>
    <row r="883" spans="1:23" x14ac:dyDescent="0.2">
      <c r="A883" s="41">
        <v>2010</v>
      </c>
      <c r="B883" s="42">
        <v>5927</v>
      </c>
      <c r="C883" s="43" t="s">
        <v>2234</v>
      </c>
      <c r="D883" s="41" t="s">
        <v>23</v>
      </c>
      <c r="E883" s="43" t="s">
        <v>24</v>
      </c>
      <c r="F883" s="41" t="s">
        <v>25</v>
      </c>
      <c r="G883" s="43" t="s">
        <v>241</v>
      </c>
      <c r="H883" s="43" t="s">
        <v>27</v>
      </c>
      <c r="I883" s="44">
        <v>73</v>
      </c>
      <c r="J883" s="45">
        <v>797</v>
      </c>
      <c r="K883" s="45">
        <v>79</v>
      </c>
      <c r="L883" s="46">
        <v>9</v>
      </c>
      <c r="M883" s="47">
        <v>92</v>
      </c>
      <c r="N883" s="47">
        <v>7</v>
      </c>
      <c r="O883" s="48" t="s">
        <v>37</v>
      </c>
      <c r="P883" s="49" t="s">
        <v>37</v>
      </c>
      <c r="Q883" s="49" t="s">
        <v>37</v>
      </c>
      <c r="R883" s="50" t="s">
        <v>37</v>
      </c>
      <c r="S883" s="51" t="s">
        <v>37</v>
      </c>
      <c r="T883" s="51" t="s">
        <v>37</v>
      </c>
      <c r="U883" s="44">
        <v>82</v>
      </c>
      <c r="V883" s="45">
        <v>889</v>
      </c>
      <c r="W883" s="45">
        <v>86</v>
      </c>
    </row>
    <row r="884" spans="1:23" x14ac:dyDescent="0.2">
      <c r="A884" s="41">
        <v>2010</v>
      </c>
      <c r="B884" s="42">
        <v>5928</v>
      </c>
      <c r="C884" s="43" t="s">
        <v>2239</v>
      </c>
      <c r="D884" s="41" t="s">
        <v>23</v>
      </c>
      <c r="E884" s="43" t="s">
        <v>24</v>
      </c>
      <c r="F884" s="41" t="s">
        <v>25</v>
      </c>
      <c r="G884" s="43" t="s">
        <v>72</v>
      </c>
      <c r="H884" s="43" t="s">
        <v>27</v>
      </c>
      <c r="I884" s="44">
        <v>300</v>
      </c>
      <c r="J884" s="45">
        <v>3020</v>
      </c>
      <c r="K884" s="45">
        <v>323</v>
      </c>
      <c r="L884" s="46">
        <v>107</v>
      </c>
      <c r="M884" s="47">
        <v>800</v>
      </c>
      <c r="N884" s="47">
        <v>44</v>
      </c>
      <c r="O884" s="48">
        <v>60</v>
      </c>
      <c r="P884" s="49">
        <v>500</v>
      </c>
      <c r="Q884" s="49">
        <v>3</v>
      </c>
      <c r="R884" s="50" t="s">
        <v>37</v>
      </c>
      <c r="S884" s="51" t="s">
        <v>37</v>
      </c>
      <c r="T884" s="51" t="s">
        <v>37</v>
      </c>
      <c r="U884" s="44">
        <v>467</v>
      </c>
      <c r="V884" s="45">
        <v>4320</v>
      </c>
      <c r="W884" s="45">
        <v>370</v>
      </c>
    </row>
    <row r="885" spans="1:23" x14ac:dyDescent="0.2">
      <c r="A885" s="41">
        <v>2010</v>
      </c>
      <c r="B885" s="42">
        <v>5929</v>
      </c>
      <c r="C885" s="43" t="s">
        <v>430</v>
      </c>
      <c r="D885" s="41" t="s">
        <v>23</v>
      </c>
      <c r="E885" s="43" t="s">
        <v>24</v>
      </c>
      <c r="F885" s="41" t="s">
        <v>25</v>
      </c>
      <c r="G885" s="43" t="s">
        <v>48</v>
      </c>
      <c r="H885" s="43" t="s">
        <v>31</v>
      </c>
      <c r="I885" s="44">
        <v>45665</v>
      </c>
      <c r="J885" s="45">
        <v>404788</v>
      </c>
      <c r="K885" s="45">
        <v>23954</v>
      </c>
      <c r="L885" s="46">
        <v>8623</v>
      </c>
      <c r="M885" s="47">
        <v>82525</v>
      </c>
      <c r="N885" s="47">
        <v>1316</v>
      </c>
      <c r="O885" s="48">
        <v>11920</v>
      </c>
      <c r="P885" s="49">
        <v>183383</v>
      </c>
      <c r="Q885" s="49">
        <v>16</v>
      </c>
      <c r="R885" s="50" t="s">
        <v>37</v>
      </c>
      <c r="S885" s="51" t="s">
        <v>37</v>
      </c>
      <c r="T885" s="51" t="s">
        <v>37</v>
      </c>
      <c r="U885" s="44">
        <v>66208</v>
      </c>
      <c r="V885" s="45">
        <v>670696</v>
      </c>
      <c r="W885" s="45">
        <v>25286</v>
      </c>
    </row>
    <row r="886" spans="1:23" x14ac:dyDescent="0.2">
      <c r="A886" s="41">
        <v>2010</v>
      </c>
      <c r="B886" s="42">
        <v>5930</v>
      </c>
      <c r="C886" s="43" t="s">
        <v>2240</v>
      </c>
      <c r="D886" s="41" t="s">
        <v>23</v>
      </c>
      <c r="E886" s="43" t="s">
        <v>24</v>
      </c>
      <c r="F886" s="41" t="s">
        <v>25</v>
      </c>
      <c r="G886" s="43" t="s">
        <v>42</v>
      </c>
      <c r="H886" s="43" t="s">
        <v>27</v>
      </c>
      <c r="I886" s="44">
        <v>11026</v>
      </c>
      <c r="J886" s="45">
        <v>244030</v>
      </c>
      <c r="K886" s="45">
        <v>15257</v>
      </c>
      <c r="L886" s="46">
        <v>4835</v>
      </c>
      <c r="M886" s="47">
        <v>93292</v>
      </c>
      <c r="N886" s="47">
        <v>1412</v>
      </c>
      <c r="O886" s="48">
        <v>2670</v>
      </c>
      <c r="P886" s="49">
        <v>87880</v>
      </c>
      <c r="Q886" s="49">
        <v>15</v>
      </c>
      <c r="R886" s="50" t="s">
        <v>37</v>
      </c>
      <c r="S886" s="51" t="s">
        <v>37</v>
      </c>
      <c r="T886" s="51" t="s">
        <v>37</v>
      </c>
      <c r="U886" s="44">
        <v>18531</v>
      </c>
      <c r="V886" s="45">
        <v>425202</v>
      </c>
      <c r="W886" s="45">
        <v>16684</v>
      </c>
    </row>
    <row r="887" spans="1:23" x14ac:dyDescent="0.2">
      <c r="A887" s="41">
        <v>2010</v>
      </c>
      <c r="B887" s="42">
        <v>5932</v>
      </c>
      <c r="C887" s="43" t="s">
        <v>2241</v>
      </c>
      <c r="D887" s="41" t="s">
        <v>23</v>
      </c>
      <c r="E887" s="43" t="s">
        <v>24</v>
      </c>
      <c r="F887" s="41" t="s">
        <v>25</v>
      </c>
      <c r="G887" s="43" t="s">
        <v>195</v>
      </c>
      <c r="H887" s="43" t="s">
        <v>27</v>
      </c>
      <c r="I887" s="44">
        <v>1254</v>
      </c>
      <c r="J887" s="45">
        <v>17737</v>
      </c>
      <c r="K887" s="45">
        <v>1640</v>
      </c>
      <c r="L887" s="46">
        <v>1457</v>
      </c>
      <c r="M887" s="47">
        <v>19865</v>
      </c>
      <c r="N887" s="47">
        <v>236</v>
      </c>
      <c r="O887" s="48">
        <v>152</v>
      </c>
      <c r="P887" s="49">
        <v>1813</v>
      </c>
      <c r="Q887" s="49">
        <v>6</v>
      </c>
      <c r="R887" s="50" t="s">
        <v>37</v>
      </c>
      <c r="S887" s="51" t="s">
        <v>37</v>
      </c>
      <c r="T887" s="51" t="s">
        <v>37</v>
      </c>
      <c r="U887" s="44">
        <v>2863</v>
      </c>
      <c r="V887" s="45">
        <v>39415</v>
      </c>
      <c r="W887" s="45">
        <v>1882</v>
      </c>
    </row>
    <row r="888" spans="1:23" x14ac:dyDescent="0.2">
      <c r="A888" s="41">
        <v>2010</v>
      </c>
      <c r="B888" s="42">
        <v>5935</v>
      </c>
      <c r="C888" s="43" t="s">
        <v>2242</v>
      </c>
      <c r="D888" s="41" t="s">
        <v>23</v>
      </c>
      <c r="E888" s="43" t="s">
        <v>24</v>
      </c>
      <c r="F888" s="41" t="s">
        <v>25</v>
      </c>
      <c r="G888" s="43" t="s">
        <v>44</v>
      </c>
      <c r="H888" s="43" t="s">
        <v>27</v>
      </c>
      <c r="I888" s="44">
        <v>8927</v>
      </c>
      <c r="J888" s="45">
        <v>65553</v>
      </c>
      <c r="K888" s="45">
        <v>5796</v>
      </c>
      <c r="L888" s="46">
        <v>8275</v>
      </c>
      <c r="M888" s="47">
        <v>64369</v>
      </c>
      <c r="N888" s="47">
        <v>825</v>
      </c>
      <c r="O888" s="48">
        <v>588</v>
      </c>
      <c r="P888" s="49">
        <v>4726</v>
      </c>
      <c r="Q888" s="49">
        <v>16</v>
      </c>
      <c r="R888" s="50" t="s">
        <v>37</v>
      </c>
      <c r="S888" s="51" t="s">
        <v>37</v>
      </c>
      <c r="T888" s="51" t="s">
        <v>37</v>
      </c>
      <c r="U888" s="44">
        <v>17790</v>
      </c>
      <c r="V888" s="45">
        <v>134648</v>
      </c>
      <c r="W888" s="45">
        <v>6637</v>
      </c>
    </row>
    <row r="889" spans="1:23" x14ac:dyDescent="0.2">
      <c r="A889" s="41">
        <v>2010</v>
      </c>
      <c r="B889" s="42">
        <v>5945</v>
      </c>
      <c r="C889" s="43" t="s">
        <v>2243</v>
      </c>
      <c r="D889" s="41" t="s">
        <v>23</v>
      </c>
      <c r="E889" s="43" t="s">
        <v>24</v>
      </c>
      <c r="F889" s="41" t="s">
        <v>25</v>
      </c>
      <c r="G889" s="43" t="s">
        <v>80</v>
      </c>
      <c r="H889" s="43" t="s">
        <v>27</v>
      </c>
      <c r="I889" s="44">
        <v>1321</v>
      </c>
      <c r="J889" s="45">
        <v>11306</v>
      </c>
      <c r="K889" s="45">
        <v>823</v>
      </c>
      <c r="L889" s="46">
        <v>651</v>
      </c>
      <c r="M889" s="47">
        <v>5569</v>
      </c>
      <c r="N889" s="47">
        <v>142</v>
      </c>
      <c r="O889" s="48" t="s">
        <v>37</v>
      </c>
      <c r="P889" s="49" t="s">
        <v>37</v>
      </c>
      <c r="Q889" s="49" t="s">
        <v>37</v>
      </c>
      <c r="R889" s="50" t="s">
        <v>37</v>
      </c>
      <c r="S889" s="51" t="s">
        <v>37</v>
      </c>
      <c r="T889" s="51" t="s">
        <v>37</v>
      </c>
      <c r="U889" s="44">
        <v>1972</v>
      </c>
      <c r="V889" s="45">
        <v>16875</v>
      </c>
      <c r="W889" s="45">
        <v>965</v>
      </c>
    </row>
    <row r="890" spans="1:23" x14ac:dyDescent="0.2">
      <c r="A890" s="41">
        <v>2010</v>
      </c>
      <c r="B890" s="42">
        <v>5953</v>
      </c>
      <c r="C890" s="43" t="s">
        <v>2244</v>
      </c>
      <c r="D890" s="41" t="s">
        <v>39</v>
      </c>
      <c r="E890" s="43" t="s">
        <v>40</v>
      </c>
      <c r="F890" s="41" t="s">
        <v>25</v>
      </c>
      <c r="G890" s="43" t="s">
        <v>203</v>
      </c>
      <c r="H890" s="43" t="s">
        <v>41</v>
      </c>
      <c r="I890" s="44" t="s">
        <v>37</v>
      </c>
      <c r="J890" s="45" t="s">
        <v>37</v>
      </c>
      <c r="K890" s="45" t="s">
        <v>37</v>
      </c>
      <c r="L890" s="46" t="s">
        <v>37</v>
      </c>
      <c r="M890" s="47" t="s">
        <v>37</v>
      </c>
      <c r="N890" s="47" t="s">
        <v>37</v>
      </c>
      <c r="O890" s="48">
        <v>595</v>
      </c>
      <c r="P890" s="49">
        <v>9363</v>
      </c>
      <c r="Q890" s="49">
        <v>1</v>
      </c>
      <c r="R890" s="50" t="s">
        <v>37</v>
      </c>
      <c r="S890" s="51" t="s">
        <v>37</v>
      </c>
      <c r="T890" s="51" t="s">
        <v>37</v>
      </c>
      <c r="U890" s="44">
        <v>595</v>
      </c>
      <c r="V890" s="45">
        <v>9363</v>
      </c>
      <c r="W890" s="45">
        <v>1</v>
      </c>
    </row>
    <row r="891" spans="1:23" x14ac:dyDescent="0.2">
      <c r="A891" s="41">
        <v>2010</v>
      </c>
      <c r="B891" s="42">
        <v>5957</v>
      </c>
      <c r="C891" s="43" t="s">
        <v>2245</v>
      </c>
      <c r="D891" s="41" t="s">
        <v>23</v>
      </c>
      <c r="E891" s="43" t="s">
        <v>24</v>
      </c>
      <c r="F891" s="41" t="s">
        <v>25</v>
      </c>
      <c r="G891" s="43" t="s">
        <v>76</v>
      </c>
      <c r="H891" s="43" t="s">
        <v>27</v>
      </c>
      <c r="I891" s="44">
        <v>745</v>
      </c>
      <c r="J891" s="45">
        <v>4904</v>
      </c>
      <c r="K891" s="45">
        <v>496</v>
      </c>
      <c r="L891" s="46">
        <v>792</v>
      </c>
      <c r="M891" s="47">
        <v>5825</v>
      </c>
      <c r="N891" s="47">
        <v>214</v>
      </c>
      <c r="O891" s="48">
        <v>5</v>
      </c>
      <c r="P891" s="49">
        <v>33</v>
      </c>
      <c r="Q891" s="49">
        <v>2</v>
      </c>
      <c r="R891" s="50" t="s">
        <v>37</v>
      </c>
      <c r="S891" s="51" t="s">
        <v>37</v>
      </c>
      <c r="T891" s="51" t="s">
        <v>37</v>
      </c>
      <c r="U891" s="44">
        <v>1542</v>
      </c>
      <c r="V891" s="45">
        <v>10762</v>
      </c>
      <c r="W891" s="45">
        <v>712</v>
      </c>
    </row>
    <row r="892" spans="1:23" x14ac:dyDescent="0.2">
      <c r="A892" s="41">
        <v>2010</v>
      </c>
      <c r="B892" s="42">
        <v>5961</v>
      </c>
      <c r="C892" s="43" t="s">
        <v>2246</v>
      </c>
      <c r="D892" s="41" t="s">
        <v>23</v>
      </c>
      <c r="E892" s="43" t="s">
        <v>24</v>
      </c>
      <c r="F892" s="41" t="s">
        <v>25</v>
      </c>
      <c r="G892" s="43" t="s">
        <v>98</v>
      </c>
      <c r="H892" s="43" t="s">
        <v>27</v>
      </c>
      <c r="I892" s="44">
        <v>10090</v>
      </c>
      <c r="J892" s="45">
        <v>112438</v>
      </c>
      <c r="K892" s="45">
        <v>7728</v>
      </c>
      <c r="L892" s="46">
        <v>6139</v>
      </c>
      <c r="M892" s="47">
        <v>64842</v>
      </c>
      <c r="N892" s="47">
        <v>1288</v>
      </c>
      <c r="O892" s="48">
        <v>5939</v>
      </c>
      <c r="P892" s="49">
        <v>71416</v>
      </c>
      <c r="Q892" s="49">
        <v>8</v>
      </c>
      <c r="R892" s="50">
        <v>0</v>
      </c>
      <c r="S892" s="51">
        <v>0</v>
      </c>
      <c r="T892" s="51">
        <v>0</v>
      </c>
      <c r="U892" s="44">
        <v>22168</v>
      </c>
      <c r="V892" s="45">
        <v>248696</v>
      </c>
      <c r="W892" s="45">
        <v>9024</v>
      </c>
    </row>
    <row r="893" spans="1:23" x14ac:dyDescent="0.2">
      <c r="A893" s="41">
        <v>2010</v>
      </c>
      <c r="B893" s="42">
        <v>5964</v>
      </c>
      <c r="C893" s="43" t="s">
        <v>2247</v>
      </c>
      <c r="D893" s="41" t="s">
        <v>23</v>
      </c>
      <c r="E893" s="43" t="s">
        <v>24</v>
      </c>
      <c r="F893" s="41" t="s">
        <v>25</v>
      </c>
      <c r="G893" s="43" t="s">
        <v>142</v>
      </c>
      <c r="H893" s="43" t="s">
        <v>31</v>
      </c>
      <c r="I893" s="44">
        <v>17601</v>
      </c>
      <c r="J893" s="45">
        <v>138644</v>
      </c>
      <c r="K893" s="45">
        <v>8752</v>
      </c>
      <c r="L893" s="46">
        <v>4988</v>
      </c>
      <c r="M893" s="47">
        <v>39273</v>
      </c>
      <c r="N893" s="47">
        <v>1219</v>
      </c>
      <c r="O893" s="48" t="s">
        <v>37</v>
      </c>
      <c r="P893" s="49" t="s">
        <v>37</v>
      </c>
      <c r="Q893" s="49" t="s">
        <v>37</v>
      </c>
      <c r="R893" s="50" t="s">
        <v>37</v>
      </c>
      <c r="S893" s="51" t="s">
        <v>37</v>
      </c>
      <c r="T893" s="51" t="s">
        <v>37</v>
      </c>
      <c r="U893" s="44">
        <v>22589</v>
      </c>
      <c r="V893" s="45">
        <v>177917</v>
      </c>
      <c r="W893" s="45">
        <v>9971</v>
      </c>
    </row>
    <row r="894" spans="1:23" x14ac:dyDescent="0.2">
      <c r="A894" s="41">
        <v>2010</v>
      </c>
      <c r="B894" s="42">
        <v>5995</v>
      </c>
      <c r="C894" s="43" t="s">
        <v>2248</v>
      </c>
      <c r="D894" s="41" t="s">
        <v>23</v>
      </c>
      <c r="E894" s="43" t="s">
        <v>24</v>
      </c>
      <c r="F894" s="41" t="s">
        <v>25</v>
      </c>
      <c r="G894" s="43" t="s">
        <v>173</v>
      </c>
      <c r="H894" s="43" t="s">
        <v>27</v>
      </c>
      <c r="I894" s="44">
        <v>407.4</v>
      </c>
      <c r="J894" s="45">
        <v>4591</v>
      </c>
      <c r="K894" s="45">
        <v>341</v>
      </c>
      <c r="L894" s="46">
        <v>80.400000000000006</v>
      </c>
      <c r="M894" s="47">
        <v>1011</v>
      </c>
      <c r="N894" s="47">
        <v>50</v>
      </c>
      <c r="O894" s="48">
        <v>151.1</v>
      </c>
      <c r="P894" s="49">
        <v>1757</v>
      </c>
      <c r="Q894" s="49">
        <v>13</v>
      </c>
      <c r="R894" s="50" t="s">
        <v>37</v>
      </c>
      <c r="S894" s="51" t="s">
        <v>37</v>
      </c>
      <c r="T894" s="51" t="s">
        <v>37</v>
      </c>
      <c r="U894" s="44">
        <v>638.9</v>
      </c>
      <c r="V894" s="45">
        <v>7359</v>
      </c>
      <c r="W894" s="45">
        <v>404</v>
      </c>
    </row>
    <row r="895" spans="1:23" x14ac:dyDescent="0.2">
      <c r="A895" s="41">
        <v>2010</v>
      </c>
      <c r="B895" s="42">
        <v>5997</v>
      </c>
      <c r="C895" s="43" t="s">
        <v>2249</v>
      </c>
      <c r="D895" s="41" t="s">
        <v>23</v>
      </c>
      <c r="E895" s="43" t="s">
        <v>24</v>
      </c>
      <c r="F895" s="41" t="s">
        <v>25</v>
      </c>
      <c r="G895" s="43" t="s">
        <v>311</v>
      </c>
      <c r="H895" s="43" t="s">
        <v>27</v>
      </c>
      <c r="I895" s="44">
        <v>6427</v>
      </c>
      <c r="J895" s="45">
        <v>62387</v>
      </c>
      <c r="K895" s="45">
        <v>8239</v>
      </c>
      <c r="L895" s="46">
        <v>5396</v>
      </c>
      <c r="M895" s="47">
        <v>64245</v>
      </c>
      <c r="N895" s="47">
        <v>1969</v>
      </c>
      <c r="O895" s="48" t="s">
        <v>37</v>
      </c>
      <c r="P895" s="49" t="s">
        <v>37</v>
      </c>
      <c r="Q895" s="49" t="s">
        <v>37</v>
      </c>
      <c r="R895" s="50" t="s">
        <v>37</v>
      </c>
      <c r="S895" s="51" t="s">
        <v>37</v>
      </c>
      <c r="T895" s="51" t="s">
        <v>37</v>
      </c>
      <c r="U895" s="44">
        <v>11823</v>
      </c>
      <c r="V895" s="45">
        <v>126632</v>
      </c>
      <c r="W895" s="45">
        <v>10208</v>
      </c>
    </row>
    <row r="896" spans="1:23" x14ac:dyDescent="0.2">
      <c r="A896" s="41">
        <v>2010</v>
      </c>
      <c r="B896" s="42">
        <v>5998</v>
      </c>
      <c r="C896" s="43" t="s">
        <v>2250</v>
      </c>
      <c r="D896" s="41" t="s">
        <v>23</v>
      </c>
      <c r="E896" s="43" t="s">
        <v>24</v>
      </c>
      <c r="F896" s="41" t="s">
        <v>25</v>
      </c>
      <c r="G896" s="43" t="s">
        <v>87</v>
      </c>
      <c r="H896" s="43" t="s">
        <v>27</v>
      </c>
      <c r="I896" s="44">
        <v>2125</v>
      </c>
      <c r="J896" s="45">
        <v>21542</v>
      </c>
      <c r="K896" s="45">
        <v>2695</v>
      </c>
      <c r="L896" s="46">
        <v>909</v>
      </c>
      <c r="M896" s="47">
        <v>8901</v>
      </c>
      <c r="N896" s="47">
        <v>443</v>
      </c>
      <c r="O896" s="48">
        <v>2183</v>
      </c>
      <c r="P896" s="49">
        <v>28723</v>
      </c>
      <c r="Q896" s="49">
        <v>50</v>
      </c>
      <c r="R896" s="50" t="s">
        <v>37</v>
      </c>
      <c r="S896" s="51" t="s">
        <v>37</v>
      </c>
      <c r="T896" s="51" t="s">
        <v>37</v>
      </c>
      <c r="U896" s="44">
        <v>5217</v>
      </c>
      <c r="V896" s="45">
        <v>59166</v>
      </c>
      <c r="W896" s="45">
        <v>3188</v>
      </c>
    </row>
    <row r="897" spans="1:23" x14ac:dyDescent="0.2">
      <c r="A897" s="41">
        <v>2010</v>
      </c>
      <c r="B897" s="42">
        <v>6008</v>
      </c>
      <c r="C897" s="43" t="s">
        <v>433</v>
      </c>
      <c r="D897" s="41" t="s">
        <v>23</v>
      </c>
      <c r="E897" s="43" t="s">
        <v>24</v>
      </c>
      <c r="F897" s="41" t="s">
        <v>25</v>
      </c>
      <c r="G897" s="43" t="s">
        <v>98</v>
      </c>
      <c r="H897" s="43" t="s">
        <v>27</v>
      </c>
      <c r="I897" s="44">
        <v>6555</v>
      </c>
      <c r="J897" s="45">
        <v>67581</v>
      </c>
      <c r="K897" s="45">
        <v>4367</v>
      </c>
      <c r="L897" s="46">
        <v>3176</v>
      </c>
      <c r="M897" s="47">
        <v>31090</v>
      </c>
      <c r="N897" s="47">
        <v>726</v>
      </c>
      <c r="O897" s="48">
        <v>5836</v>
      </c>
      <c r="P897" s="49">
        <v>94829</v>
      </c>
      <c r="Q897" s="49">
        <v>2</v>
      </c>
      <c r="R897" s="50">
        <v>0</v>
      </c>
      <c r="S897" s="51">
        <v>0</v>
      </c>
      <c r="T897" s="51">
        <v>0</v>
      </c>
      <c r="U897" s="44">
        <v>15567</v>
      </c>
      <c r="V897" s="45">
        <v>193500</v>
      </c>
      <c r="W897" s="45">
        <v>5095</v>
      </c>
    </row>
    <row r="898" spans="1:23" x14ac:dyDescent="0.2">
      <c r="A898" s="41">
        <v>2010</v>
      </c>
      <c r="B898" s="42">
        <v>6019</v>
      </c>
      <c r="C898" s="43" t="s">
        <v>2251</v>
      </c>
      <c r="D898" s="41" t="s">
        <v>23</v>
      </c>
      <c r="E898" s="43" t="s">
        <v>24</v>
      </c>
      <c r="F898" s="41" t="s">
        <v>25</v>
      </c>
      <c r="G898" s="43" t="s">
        <v>76</v>
      </c>
      <c r="H898" s="43" t="s">
        <v>27</v>
      </c>
      <c r="I898" s="44">
        <v>2609</v>
      </c>
      <c r="J898" s="45">
        <v>25744</v>
      </c>
      <c r="K898" s="45">
        <v>2310</v>
      </c>
      <c r="L898" s="46">
        <v>1077</v>
      </c>
      <c r="M898" s="47">
        <v>11228</v>
      </c>
      <c r="N898" s="47">
        <v>186</v>
      </c>
      <c r="O898" s="48">
        <v>523</v>
      </c>
      <c r="P898" s="49">
        <v>7165</v>
      </c>
      <c r="Q898" s="49">
        <v>1</v>
      </c>
      <c r="R898" s="50">
        <v>0</v>
      </c>
      <c r="S898" s="51">
        <v>0</v>
      </c>
      <c r="T898" s="51">
        <v>0</v>
      </c>
      <c r="U898" s="44">
        <v>4209</v>
      </c>
      <c r="V898" s="45">
        <v>44137</v>
      </c>
      <c r="W898" s="45">
        <v>2497</v>
      </c>
    </row>
    <row r="899" spans="1:23" x14ac:dyDescent="0.2">
      <c r="A899" s="41">
        <v>2010</v>
      </c>
      <c r="B899" s="42">
        <v>6022</v>
      </c>
      <c r="C899" s="43" t="s">
        <v>2252</v>
      </c>
      <c r="D899" s="41" t="s">
        <v>23</v>
      </c>
      <c r="E899" s="43" t="s">
        <v>24</v>
      </c>
      <c r="F899" s="41" t="s">
        <v>25</v>
      </c>
      <c r="G899" s="43" t="s">
        <v>168</v>
      </c>
      <c r="H899" s="43" t="s">
        <v>27</v>
      </c>
      <c r="I899" s="44">
        <v>81444</v>
      </c>
      <c r="J899" s="45">
        <v>957844</v>
      </c>
      <c r="K899" s="45">
        <v>77896</v>
      </c>
      <c r="L899" s="46">
        <v>59739</v>
      </c>
      <c r="M899" s="47">
        <v>868286</v>
      </c>
      <c r="N899" s="47">
        <v>9187</v>
      </c>
      <c r="O899" s="48">
        <v>25664</v>
      </c>
      <c r="P899" s="49">
        <v>573671</v>
      </c>
      <c r="Q899" s="49">
        <v>4</v>
      </c>
      <c r="R899" s="50" t="s">
        <v>37</v>
      </c>
      <c r="S899" s="51" t="s">
        <v>37</v>
      </c>
      <c r="T899" s="51" t="s">
        <v>37</v>
      </c>
      <c r="U899" s="44">
        <v>166847</v>
      </c>
      <c r="V899" s="45">
        <v>2399801</v>
      </c>
      <c r="W899" s="45">
        <v>87087</v>
      </c>
    </row>
    <row r="900" spans="1:23" x14ac:dyDescent="0.2">
      <c r="A900" s="41">
        <v>2010</v>
      </c>
      <c r="B900" s="42">
        <v>6043</v>
      </c>
      <c r="C900" s="43" t="s">
        <v>435</v>
      </c>
      <c r="D900" s="41" t="s">
        <v>23</v>
      </c>
      <c r="E900" s="43" t="s">
        <v>24</v>
      </c>
      <c r="F900" s="41" t="s">
        <v>25</v>
      </c>
      <c r="G900" s="43" t="s">
        <v>35</v>
      </c>
      <c r="H900" s="43" t="s">
        <v>27</v>
      </c>
      <c r="I900" s="44">
        <v>3306.1</v>
      </c>
      <c r="J900" s="45">
        <v>29033</v>
      </c>
      <c r="K900" s="45">
        <v>3064</v>
      </c>
      <c r="L900" s="46">
        <v>2824.8</v>
      </c>
      <c r="M900" s="47">
        <v>26095</v>
      </c>
      <c r="N900" s="47">
        <v>590</v>
      </c>
      <c r="O900" s="48">
        <v>981</v>
      </c>
      <c r="P900" s="49">
        <v>10095</v>
      </c>
      <c r="Q900" s="49">
        <v>1</v>
      </c>
      <c r="R900" s="50">
        <v>0</v>
      </c>
      <c r="S900" s="51">
        <v>0</v>
      </c>
      <c r="T900" s="51">
        <v>0</v>
      </c>
      <c r="U900" s="44">
        <v>7111.9</v>
      </c>
      <c r="V900" s="45">
        <v>65223</v>
      </c>
      <c r="W900" s="45">
        <v>3655</v>
      </c>
    </row>
    <row r="901" spans="1:23" x14ac:dyDescent="0.2">
      <c r="A901" s="41">
        <v>2010</v>
      </c>
      <c r="B901" s="42">
        <v>6052</v>
      </c>
      <c r="C901" s="43" t="s">
        <v>2253</v>
      </c>
      <c r="D901" s="41" t="s">
        <v>23</v>
      </c>
      <c r="E901" s="43" t="s">
        <v>24</v>
      </c>
      <c r="F901" s="41" t="s">
        <v>25</v>
      </c>
      <c r="G901" s="43" t="s">
        <v>54</v>
      </c>
      <c r="H901" s="43" t="s">
        <v>27</v>
      </c>
      <c r="I901" s="44">
        <v>2055</v>
      </c>
      <c r="J901" s="45">
        <v>22316</v>
      </c>
      <c r="K901" s="45">
        <v>1606</v>
      </c>
      <c r="L901" s="46">
        <v>2547</v>
      </c>
      <c r="M901" s="47">
        <v>24904</v>
      </c>
      <c r="N901" s="47">
        <v>324</v>
      </c>
      <c r="O901" s="48">
        <v>604</v>
      </c>
      <c r="P901" s="49">
        <v>10105</v>
      </c>
      <c r="Q901" s="49">
        <v>1</v>
      </c>
      <c r="R901" s="50" t="s">
        <v>37</v>
      </c>
      <c r="S901" s="51" t="s">
        <v>37</v>
      </c>
      <c r="T901" s="51" t="s">
        <v>37</v>
      </c>
      <c r="U901" s="44">
        <v>5206</v>
      </c>
      <c r="V901" s="45">
        <v>57325</v>
      </c>
      <c r="W901" s="45">
        <v>1931</v>
      </c>
    </row>
    <row r="902" spans="1:23" x14ac:dyDescent="0.2">
      <c r="A902" s="41">
        <v>2010</v>
      </c>
      <c r="B902" s="42">
        <v>6112</v>
      </c>
      <c r="C902" s="43" t="s">
        <v>2254</v>
      </c>
      <c r="D902" s="41" t="s">
        <v>23</v>
      </c>
      <c r="E902" s="43" t="s">
        <v>24</v>
      </c>
      <c r="F902" s="41" t="s">
        <v>25</v>
      </c>
      <c r="G902" s="43" t="s">
        <v>87</v>
      </c>
      <c r="H902" s="43" t="s">
        <v>31</v>
      </c>
      <c r="I902" s="44">
        <v>7312.9</v>
      </c>
      <c r="J902" s="45">
        <v>56836</v>
      </c>
      <c r="K902" s="45">
        <v>4464</v>
      </c>
      <c r="L902" s="46">
        <v>1604.3</v>
      </c>
      <c r="M902" s="47">
        <v>16740</v>
      </c>
      <c r="N902" s="47">
        <v>341</v>
      </c>
      <c r="O902" s="48">
        <v>3199.7</v>
      </c>
      <c r="P902" s="49">
        <v>49596</v>
      </c>
      <c r="Q902" s="49">
        <v>3</v>
      </c>
      <c r="R902" s="50" t="s">
        <v>37</v>
      </c>
      <c r="S902" s="51" t="s">
        <v>37</v>
      </c>
      <c r="T902" s="51" t="s">
        <v>37</v>
      </c>
      <c r="U902" s="44">
        <v>12116.9</v>
      </c>
      <c r="V902" s="45">
        <v>123172</v>
      </c>
      <c r="W902" s="45">
        <v>4808</v>
      </c>
    </row>
    <row r="903" spans="1:23" x14ac:dyDescent="0.2">
      <c r="A903" s="41">
        <v>2010</v>
      </c>
      <c r="B903" s="42">
        <v>6127</v>
      </c>
      <c r="C903" s="43" t="s">
        <v>2255</v>
      </c>
      <c r="D903" s="41" t="s">
        <v>23</v>
      </c>
      <c r="E903" s="43" t="s">
        <v>24</v>
      </c>
      <c r="F903" s="41" t="s">
        <v>25</v>
      </c>
      <c r="G903" s="43" t="s">
        <v>87</v>
      </c>
      <c r="H903" s="43" t="s">
        <v>27</v>
      </c>
      <c r="I903" s="44">
        <v>455</v>
      </c>
      <c r="J903" s="45">
        <v>4727</v>
      </c>
      <c r="K903" s="45">
        <v>475</v>
      </c>
      <c r="L903" s="46">
        <v>280</v>
      </c>
      <c r="M903" s="47">
        <v>3206</v>
      </c>
      <c r="N903" s="47">
        <v>71</v>
      </c>
      <c r="O903" s="48" t="s">
        <v>37</v>
      </c>
      <c r="P903" s="49" t="s">
        <v>37</v>
      </c>
      <c r="Q903" s="49" t="s">
        <v>37</v>
      </c>
      <c r="R903" s="50" t="s">
        <v>37</v>
      </c>
      <c r="S903" s="51" t="s">
        <v>37</v>
      </c>
      <c r="T903" s="51" t="s">
        <v>37</v>
      </c>
      <c r="U903" s="44">
        <v>735</v>
      </c>
      <c r="V903" s="45">
        <v>7933</v>
      </c>
      <c r="W903" s="45">
        <v>546</v>
      </c>
    </row>
    <row r="904" spans="1:23" x14ac:dyDescent="0.2">
      <c r="A904" s="41">
        <v>2010</v>
      </c>
      <c r="B904" s="42">
        <v>6130</v>
      </c>
      <c r="C904" s="43" t="s">
        <v>2256</v>
      </c>
      <c r="D904" s="41" t="s">
        <v>23</v>
      </c>
      <c r="E904" s="43" t="s">
        <v>24</v>
      </c>
      <c r="F904" s="41" t="s">
        <v>25</v>
      </c>
      <c r="G904" s="43" t="s">
        <v>65</v>
      </c>
      <c r="H904" s="43" t="s">
        <v>27</v>
      </c>
      <c r="I904" s="44">
        <v>3384</v>
      </c>
      <c r="J904" s="45">
        <v>30881</v>
      </c>
      <c r="K904" s="45">
        <v>2531</v>
      </c>
      <c r="L904" s="46">
        <v>2510</v>
      </c>
      <c r="M904" s="47">
        <v>21407</v>
      </c>
      <c r="N904" s="47">
        <v>393</v>
      </c>
      <c r="O904" s="48">
        <v>962.9</v>
      </c>
      <c r="P904" s="49">
        <v>12978</v>
      </c>
      <c r="Q904" s="49">
        <v>4</v>
      </c>
      <c r="R904" s="50" t="s">
        <v>37</v>
      </c>
      <c r="S904" s="51" t="s">
        <v>37</v>
      </c>
      <c r="T904" s="51" t="s">
        <v>37</v>
      </c>
      <c r="U904" s="44">
        <v>6856.9</v>
      </c>
      <c r="V904" s="45">
        <v>65266</v>
      </c>
      <c r="W904" s="45">
        <v>2928</v>
      </c>
    </row>
    <row r="905" spans="1:23" x14ac:dyDescent="0.2">
      <c r="A905" s="41">
        <v>2010</v>
      </c>
      <c r="B905" s="42">
        <v>6132</v>
      </c>
      <c r="C905" s="43" t="s">
        <v>2257</v>
      </c>
      <c r="D905" s="41" t="s">
        <v>23</v>
      </c>
      <c r="E905" s="43" t="s">
        <v>24</v>
      </c>
      <c r="F905" s="41" t="s">
        <v>25</v>
      </c>
      <c r="G905" s="43" t="s">
        <v>241</v>
      </c>
      <c r="H905" s="43" t="s">
        <v>27</v>
      </c>
      <c r="I905" s="44">
        <v>2679</v>
      </c>
      <c r="J905" s="45">
        <v>33752</v>
      </c>
      <c r="K905" s="45">
        <v>2616</v>
      </c>
      <c r="L905" s="46">
        <v>1248</v>
      </c>
      <c r="M905" s="47">
        <v>15569</v>
      </c>
      <c r="N905" s="47">
        <v>506</v>
      </c>
      <c r="O905" s="48">
        <v>2375</v>
      </c>
      <c r="P905" s="49">
        <v>41647</v>
      </c>
      <c r="Q905" s="49">
        <v>22</v>
      </c>
      <c r="R905" s="50" t="s">
        <v>37</v>
      </c>
      <c r="S905" s="51" t="s">
        <v>37</v>
      </c>
      <c r="T905" s="51" t="s">
        <v>37</v>
      </c>
      <c r="U905" s="44">
        <v>6302</v>
      </c>
      <c r="V905" s="45">
        <v>90968</v>
      </c>
      <c r="W905" s="45">
        <v>3144</v>
      </c>
    </row>
    <row r="906" spans="1:23" x14ac:dyDescent="0.2">
      <c r="A906" s="41">
        <v>2010</v>
      </c>
      <c r="B906" s="42">
        <v>6136</v>
      </c>
      <c r="C906" s="43" t="s">
        <v>2258</v>
      </c>
      <c r="D906" s="41" t="s">
        <v>23</v>
      </c>
      <c r="E906" s="43" t="s">
        <v>24</v>
      </c>
      <c r="F906" s="41" t="s">
        <v>25</v>
      </c>
      <c r="G906" s="43" t="s">
        <v>241</v>
      </c>
      <c r="H906" s="43" t="s">
        <v>27</v>
      </c>
      <c r="I906" s="44">
        <v>266</v>
      </c>
      <c r="J906" s="45">
        <v>2737</v>
      </c>
      <c r="K906" s="45">
        <v>277</v>
      </c>
      <c r="L906" s="46">
        <v>183</v>
      </c>
      <c r="M906" s="47">
        <v>1964</v>
      </c>
      <c r="N906" s="47">
        <v>87</v>
      </c>
      <c r="O906" s="48" t="s">
        <v>37</v>
      </c>
      <c r="P906" s="49" t="s">
        <v>37</v>
      </c>
      <c r="Q906" s="49" t="s">
        <v>37</v>
      </c>
      <c r="R906" s="50" t="s">
        <v>37</v>
      </c>
      <c r="S906" s="51" t="s">
        <v>37</v>
      </c>
      <c r="T906" s="51" t="s">
        <v>37</v>
      </c>
      <c r="U906" s="44">
        <v>449</v>
      </c>
      <c r="V906" s="45">
        <v>4701</v>
      </c>
      <c r="W906" s="45">
        <v>364</v>
      </c>
    </row>
    <row r="907" spans="1:23" x14ac:dyDescent="0.2">
      <c r="A907" s="41">
        <v>2010</v>
      </c>
      <c r="B907" s="42">
        <v>6138</v>
      </c>
      <c r="C907" s="43" t="s">
        <v>2259</v>
      </c>
      <c r="D907" s="41" t="s">
        <v>23</v>
      </c>
      <c r="E907" s="43" t="s">
        <v>24</v>
      </c>
      <c r="F907" s="41" t="s">
        <v>25</v>
      </c>
      <c r="G907" s="43" t="s">
        <v>46</v>
      </c>
      <c r="H907" s="43" t="s">
        <v>27</v>
      </c>
      <c r="I907" s="44">
        <v>579</v>
      </c>
      <c r="J907" s="45">
        <v>6539</v>
      </c>
      <c r="K907" s="45">
        <v>584</v>
      </c>
      <c r="L907" s="46">
        <v>358</v>
      </c>
      <c r="M907" s="47">
        <v>3509</v>
      </c>
      <c r="N907" s="47">
        <v>152</v>
      </c>
      <c r="O907" s="48">
        <v>271</v>
      </c>
      <c r="P907" s="49">
        <v>2646</v>
      </c>
      <c r="Q907" s="49">
        <v>8</v>
      </c>
      <c r="R907" s="50" t="s">
        <v>37</v>
      </c>
      <c r="S907" s="51" t="s">
        <v>37</v>
      </c>
      <c r="T907" s="51" t="s">
        <v>37</v>
      </c>
      <c r="U907" s="44">
        <v>1208</v>
      </c>
      <c r="V907" s="45">
        <v>12694</v>
      </c>
      <c r="W907" s="45">
        <v>744</v>
      </c>
    </row>
    <row r="908" spans="1:23" x14ac:dyDescent="0.2">
      <c r="A908" s="41">
        <v>2010</v>
      </c>
      <c r="B908" s="42">
        <v>6141</v>
      </c>
      <c r="C908" s="43" t="s">
        <v>2260</v>
      </c>
      <c r="D908" s="41" t="s">
        <v>23</v>
      </c>
      <c r="E908" s="43" t="s">
        <v>24</v>
      </c>
      <c r="F908" s="41" t="s">
        <v>25</v>
      </c>
      <c r="G908" s="43" t="s">
        <v>124</v>
      </c>
      <c r="H908" s="43" t="s">
        <v>27</v>
      </c>
      <c r="I908" s="44">
        <v>3310</v>
      </c>
      <c r="J908" s="45">
        <v>29278</v>
      </c>
      <c r="K908" s="45">
        <v>2744</v>
      </c>
      <c r="L908" s="46">
        <v>3269</v>
      </c>
      <c r="M908" s="47">
        <v>31903</v>
      </c>
      <c r="N908" s="47">
        <v>507</v>
      </c>
      <c r="O908" s="48">
        <v>1129</v>
      </c>
      <c r="P908" s="49">
        <v>13062</v>
      </c>
      <c r="Q908" s="49">
        <v>2</v>
      </c>
      <c r="R908" s="50">
        <v>0</v>
      </c>
      <c r="S908" s="51">
        <v>0</v>
      </c>
      <c r="T908" s="51">
        <v>0</v>
      </c>
      <c r="U908" s="44">
        <v>7708</v>
      </c>
      <c r="V908" s="45">
        <v>74243</v>
      </c>
      <c r="W908" s="45">
        <v>3253</v>
      </c>
    </row>
    <row r="909" spans="1:23" x14ac:dyDescent="0.2">
      <c r="A909" s="41">
        <v>2010</v>
      </c>
      <c r="B909" s="42">
        <v>6145</v>
      </c>
      <c r="C909" s="43" t="s">
        <v>2261</v>
      </c>
      <c r="D909" s="41" t="s">
        <v>23</v>
      </c>
      <c r="E909" s="43" t="s">
        <v>24</v>
      </c>
      <c r="F909" s="41" t="s">
        <v>25</v>
      </c>
      <c r="G909" s="43" t="s">
        <v>54</v>
      </c>
      <c r="H909" s="43" t="s">
        <v>27</v>
      </c>
      <c r="I909" s="44">
        <v>8549</v>
      </c>
      <c r="J909" s="45">
        <v>79463</v>
      </c>
      <c r="K909" s="45">
        <v>5400</v>
      </c>
      <c r="L909" s="46">
        <v>5663</v>
      </c>
      <c r="M909" s="47">
        <v>39806</v>
      </c>
      <c r="N909" s="47">
        <v>934</v>
      </c>
      <c r="O909" s="48">
        <v>4177</v>
      </c>
      <c r="P909" s="49">
        <v>54212</v>
      </c>
      <c r="Q909" s="49">
        <v>71</v>
      </c>
      <c r="R909" s="50" t="s">
        <v>37</v>
      </c>
      <c r="S909" s="51" t="s">
        <v>37</v>
      </c>
      <c r="T909" s="51" t="s">
        <v>37</v>
      </c>
      <c r="U909" s="44">
        <v>18389</v>
      </c>
      <c r="V909" s="45">
        <v>173481</v>
      </c>
      <c r="W909" s="45">
        <v>6405</v>
      </c>
    </row>
    <row r="910" spans="1:23" x14ac:dyDescent="0.2">
      <c r="A910" s="41">
        <v>2010</v>
      </c>
      <c r="B910" s="42">
        <v>6149</v>
      </c>
      <c r="C910" s="43" t="s">
        <v>2262</v>
      </c>
      <c r="D910" s="41" t="s">
        <v>23</v>
      </c>
      <c r="E910" s="43" t="s">
        <v>24</v>
      </c>
      <c r="F910" s="41" t="s">
        <v>25</v>
      </c>
      <c r="G910" s="43" t="s">
        <v>89</v>
      </c>
      <c r="H910" s="43" t="s">
        <v>27</v>
      </c>
      <c r="I910" s="44">
        <v>5170</v>
      </c>
      <c r="J910" s="45">
        <v>70943</v>
      </c>
      <c r="K910" s="45">
        <v>7861</v>
      </c>
      <c r="L910" s="46">
        <v>6330</v>
      </c>
      <c r="M910" s="47">
        <v>115143</v>
      </c>
      <c r="N910" s="47">
        <v>1481</v>
      </c>
      <c r="O910" s="48">
        <v>488</v>
      </c>
      <c r="P910" s="49">
        <v>8229</v>
      </c>
      <c r="Q910" s="49">
        <v>1</v>
      </c>
      <c r="R910" s="50" t="s">
        <v>37</v>
      </c>
      <c r="S910" s="51" t="s">
        <v>37</v>
      </c>
      <c r="T910" s="51" t="s">
        <v>37</v>
      </c>
      <c r="U910" s="44">
        <v>11988</v>
      </c>
      <c r="V910" s="45">
        <v>194315</v>
      </c>
      <c r="W910" s="45">
        <v>9343</v>
      </c>
    </row>
    <row r="911" spans="1:23" x14ac:dyDescent="0.2">
      <c r="A911" s="41">
        <v>2010</v>
      </c>
      <c r="B911" s="42">
        <v>6151</v>
      </c>
      <c r="C911" s="43" t="s">
        <v>2263</v>
      </c>
      <c r="D911" s="41" t="s">
        <v>23</v>
      </c>
      <c r="E911" s="43" t="s">
        <v>24</v>
      </c>
      <c r="F911" s="41" t="s">
        <v>25</v>
      </c>
      <c r="G911" s="43" t="s">
        <v>46</v>
      </c>
      <c r="H911" s="43" t="s">
        <v>27</v>
      </c>
      <c r="I911" s="44">
        <v>4486</v>
      </c>
      <c r="J911" s="45">
        <v>44180</v>
      </c>
      <c r="K911" s="45">
        <v>5175</v>
      </c>
      <c r="L911" s="46">
        <v>5014</v>
      </c>
      <c r="M911" s="47">
        <v>55895</v>
      </c>
      <c r="N911" s="47">
        <v>817</v>
      </c>
      <c r="O911" s="48">
        <v>4249</v>
      </c>
      <c r="P911" s="49">
        <v>53530</v>
      </c>
      <c r="Q911" s="49">
        <v>12</v>
      </c>
      <c r="R911" s="50">
        <v>0</v>
      </c>
      <c r="S911" s="51">
        <v>0</v>
      </c>
      <c r="T911" s="51">
        <v>0</v>
      </c>
      <c r="U911" s="44">
        <v>13749</v>
      </c>
      <c r="V911" s="45">
        <v>153605</v>
      </c>
      <c r="W911" s="45">
        <v>6004</v>
      </c>
    </row>
    <row r="912" spans="1:23" x14ac:dyDescent="0.2">
      <c r="A912" s="41">
        <v>2010</v>
      </c>
      <c r="B912" s="42">
        <v>6152</v>
      </c>
      <c r="C912" s="43" t="s">
        <v>2264</v>
      </c>
      <c r="D912" s="41" t="s">
        <v>23</v>
      </c>
      <c r="E912" s="43" t="s">
        <v>24</v>
      </c>
      <c r="F912" s="41" t="s">
        <v>25</v>
      </c>
      <c r="G912" s="43" t="s">
        <v>78</v>
      </c>
      <c r="H912" s="43" t="s">
        <v>27</v>
      </c>
      <c r="I912" s="44">
        <v>1422</v>
      </c>
      <c r="J912" s="45">
        <v>15358</v>
      </c>
      <c r="K912" s="45">
        <v>1325</v>
      </c>
      <c r="L912" s="46">
        <v>1137</v>
      </c>
      <c r="M912" s="47">
        <v>12074</v>
      </c>
      <c r="N912" s="47">
        <v>270</v>
      </c>
      <c r="O912" s="48">
        <v>90</v>
      </c>
      <c r="P912" s="49">
        <v>934</v>
      </c>
      <c r="Q912" s="49">
        <v>4</v>
      </c>
      <c r="R912" s="50" t="s">
        <v>37</v>
      </c>
      <c r="S912" s="51" t="s">
        <v>37</v>
      </c>
      <c r="T912" s="51" t="s">
        <v>37</v>
      </c>
      <c r="U912" s="44">
        <v>2649</v>
      </c>
      <c r="V912" s="45">
        <v>28366</v>
      </c>
      <c r="W912" s="45">
        <v>1599</v>
      </c>
    </row>
    <row r="913" spans="1:23" x14ac:dyDescent="0.2">
      <c r="A913" s="41">
        <v>2010</v>
      </c>
      <c r="B913" s="42">
        <v>6154</v>
      </c>
      <c r="C913" s="43" t="s">
        <v>2265</v>
      </c>
      <c r="D913" s="41" t="s">
        <v>23</v>
      </c>
      <c r="E913" s="43" t="s">
        <v>24</v>
      </c>
      <c r="F913" s="41" t="s">
        <v>25</v>
      </c>
      <c r="G913" s="43" t="s">
        <v>195</v>
      </c>
      <c r="H913" s="43" t="s">
        <v>27</v>
      </c>
      <c r="I913" s="44">
        <v>526</v>
      </c>
      <c r="J913" s="45">
        <v>5156</v>
      </c>
      <c r="K913" s="45">
        <v>708</v>
      </c>
      <c r="L913" s="46">
        <v>261</v>
      </c>
      <c r="M913" s="47">
        <v>2387</v>
      </c>
      <c r="N913" s="47">
        <v>70</v>
      </c>
      <c r="O913" s="48">
        <v>10</v>
      </c>
      <c r="P913" s="49">
        <v>124</v>
      </c>
      <c r="Q913" s="49">
        <v>2</v>
      </c>
      <c r="R913" s="50" t="s">
        <v>37</v>
      </c>
      <c r="S913" s="51" t="s">
        <v>37</v>
      </c>
      <c r="T913" s="51" t="s">
        <v>37</v>
      </c>
      <c r="U913" s="44">
        <v>797</v>
      </c>
      <c r="V913" s="45">
        <v>7667</v>
      </c>
      <c r="W913" s="45">
        <v>780</v>
      </c>
    </row>
    <row r="914" spans="1:23" x14ac:dyDescent="0.2">
      <c r="A914" s="41">
        <v>2010</v>
      </c>
      <c r="B914" s="42">
        <v>6155</v>
      </c>
      <c r="C914" s="43" t="s">
        <v>2266</v>
      </c>
      <c r="D914" s="41" t="s">
        <v>23</v>
      </c>
      <c r="E914" s="43" t="s">
        <v>24</v>
      </c>
      <c r="F914" s="41" t="s">
        <v>25</v>
      </c>
      <c r="G914" s="43" t="s">
        <v>438</v>
      </c>
      <c r="H914" s="43" t="s">
        <v>31</v>
      </c>
      <c r="I914" s="44">
        <v>106</v>
      </c>
      <c r="J914" s="45">
        <v>1858</v>
      </c>
      <c r="K914" s="45">
        <v>99</v>
      </c>
      <c r="L914" s="46">
        <v>101</v>
      </c>
      <c r="M914" s="47">
        <v>2056</v>
      </c>
      <c r="N914" s="47">
        <v>14</v>
      </c>
      <c r="O914" s="48">
        <v>10</v>
      </c>
      <c r="P914" s="49">
        <v>223</v>
      </c>
      <c r="Q914" s="49">
        <v>10</v>
      </c>
      <c r="R914" s="50" t="s">
        <v>37</v>
      </c>
      <c r="S914" s="51" t="s">
        <v>37</v>
      </c>
      <c r="T914" s="51" t="s">
        <v>37</v>
      </c>
      <c r="U914" s="44">
        <v>217</v>
      </c>
      <c r="V914" s="45">
        <v>4137</v>
      </c>
      <c r="W914" s="45">
        <v>123</v>
      </c>
    </row>
    <row r="915" spans="1:23" x14ac:dyDescent="0.2">
      <c r="A915" s="41">
        <v>2010</v>
      </c>
      <c r="B915" s="42">
        <v>6157</v>
      </c>
      <c r="C915" s="43" t="s">
        <v>2267</v>
      </c>
      <c r="D915" s="41" t="s">
        <v>23</v>
      </c>
      <c r="E915" s="43" t="s">
        <v>24</v>
      </c>
      <c r="F915" s="41" t="s">
        <v>25</v>
      </c>
      <c r="G915" s="43" t="s">
        <v>173</v>
      </c>
      <c r="H915" s="43" t="s">
        <v>27</v>
      </c>
      <c r="I915" s="44">
        <v>290</v>
      </c>
      <c r="J915" s="45">
        <v>3138</v>
      </c>
      <c r="K915" s="45">
        <v>255</v>
      </c>
      <c r="L915" s="46">
        <v>214</v>
      </c>
      <c r="M915" s="47">
        <v>2655</v>
      </c>
      <c r="N915" s="47">
        <v>60</v>
      </c>
      <c r="O915" s="48" t="s">
        <v>37</v>
      </c>
      <c r="P915" s="49" t="s">
        <v>37</v>
      </c>
      <c r="Q915" s="49" t="s">
        <v>37</v>
      </c>
      <c r="R915" s="50" t="s">
        <v>37</v>
      </c>
      <c r="S915" s="51" t="s">
        <v>37</v>
      </c>
      <c r="T915" s="51" t="s">
        <v>37</v>
      </c>
      <c r="U915" s="44">
        <v>504</v>
      </c>
      <c r="V915" s="45">
        <v>5793</v>
      </c>
      <c r="W915" s="45">
        <v>315</v>
      </c>
    </row>
    <row r="916" spans="1:23" x14ac:dyDescent="0.2">
      <c r="A916" s="41">
        <v>2010</v>
      </c>
      <c r="B916" s="42">
        <v>6168</v>
      </c>
      <c r="C916" s="43" t="s">
        <v>2268</v>
      </c>
      <c r="D916" s="41" t="s">
        <v>23</v>
      </c>
      <c r="E916" s="43" t="s">
        <v>24</v>
      </c>
      <c r="F916" s="41" t="s">
        <v>25</v>
      </c>
      <c r="G916" s="43" t="s">
        <v>87</v>
      </c>
      <c r="H916" s="43" t="s">
        <v>31</v>
      </c>
      <c r="I916" s="44">
        <v>1425</v>
      </c>
      <c r="J916" s="45">
        <v>11858</v>
      </c>
      <c r="K916" s="45">
        <v>718</v>
      </c>
      <c r="L916" s="46">
        <v>1258</v>
      </c>
      <c r="M916" s="47">
        <v>10821</v>
      </c>
      <c r="N916" s="47">
        <v>45</v>
      </c>
      <c r="O916" s="48" t="s">
        <v>37</v>
      </c>
      <c r="P916" s="49" t="s">
        <v>37</v>
      </c>
      <c r="Q916" s="49" t="s">
        <v>37</v>
      </c>
      <c r="R916" s="50" t="s">
        <v>37</v>
      </c>
      <c r="S916" s="51" t="s">
        <v>37</v>
      </c>
      <c r="T916" s="51" t="s">
        <v>37</v>
      </c>
      <c r="U916" s="44">
        <v>2683</v>
      </c>
      <c r="V916" s="45">
        <v>22679</v>
      </c>
      <c r="W916" s="45">
        <v>763</v>
      </c>
    </row>
    <row r="917" spans="1:23" x14ac:dyDescent="0.2">
      <c r="A917" s="41">
        <v>2010</v>
      </c>
      <c r="B917" s="42">
        <v>6169</v>
      </c>
      <c r="C917" s="43" t="s">
        <v>437</v>
      </c>
      <c r="D917" s="41" t="s">
        <v>23</v>
      </c>
      <c r="E917" s="43" t="s">
        <v>24</v>
      </c>
      <c r="F917" s="41" t="s">
        <v>25</v>
      </c>
      <c r="G917" s="43" t="s">
        <v>438</v>
      </c>
      <c r="H917" s="43" t="s">
        <v>31</v>
      </c>
      <c r="I917" s="44">
        <v>13882</v>
      </c>
      <c r="J917" s="45">
        <v>133917</v>
      </c>
      <c r="K917" s="45">
        <v>10870</v>
      </c>
      <c r="L917" s="46">
        <v>6291</v>
      </c>
      <c r="M917" s="47">
        <v>84903</v>
      </c>
      <c r="N917" s="47">
        <v>2229</v>
      </c>
      <c r="O917" s="48" t="s">
        <v>37</v>
      </c>
      <c r="P917" s="49" t="s">
        <v>37</v>
      </c>
      <c r="Q917" s="49" t="s">
        <v>37</v>
      </c>
      <c r="R917" s="50" t="s">
        <v>37</v>
      </c>
      <c r="S917" s="51" t="s">
        <v>37</v>
      </c>
      <c r="T917" s="51" t="s">
        <v>37</v>
      </c>
      <c r="U917" s="44">
        <v>20173</v>
      </c>
      <c r="V917" s="45">
        <v>218820</v>
      </c>
      <c r="W917" s="45">
        <v>13099</v>
      </c>
    </row>
    <row r="918" spans="1:23" x14ac:dyDescent="0.2">
      <c r="A918" s="41">
        <v>2010</v>
      </c>
      <c r="B918" s="42">
        <v>6169</v>
      </c>
      <c r="C918" s="43" t="s">
        <v>437</v>
      </c>
      <c r="D918" s="41" t="s">
        <v>23</v>
      </c>
      <c r="E918" s="43" t="s">
        <v>24</v>
      </c>
      <c r="F918" s="41" t="s">
        <v>25</v>
      </c>
      <c r="G918" s="43" t="s">
        <v>439</v>
      </c>
      <c r="H918" s="43" t="s">
        <v>31</v>
      </c>
      <c r="I918" s="44">
        <v>1724</v>
      </c>
      <c r="J918" s="45">
        <v>16571</v>
      </c>
      <c r="K918" s="45">
        <v>1349</v>
      </c>
      <c r="L918" s="46">
        <v>2185</v>
      </c>
      <c r="M918" s="47">
        <v>30805</v>
      </c>
      <c r="N918" s="47">
        <v>500</v>
      </c>
      <c r="O918" s="48" t="s">
        <v>37</v>
      </c>
      <c r="P918" s="49" t="s">
        <v>37</v>
      </c>
      <c r="Q918" s="49" t="s">
        <v>37</v>
      </c>
      <c r="R918" s="50" t="s">
        <v>37</v>
      </c>
      <c r="S918" s="51" t="s">
        <v>37</v>
      </c>
      <c r="T918" s="51" t="s">
        <v>37</v>
      </c>
      <c r="U918" s="44">
        <v>3909</v>
      </c>
      <c r="V918" s="45">
        <v>47376</v>
      </c>
      <c r="W918" s="45">
        <v>1849</v>
      </c>
    </row>
    <row r="919" spans="1:23" x14ac:dyDescent="0.2">
      <c r="A919" s="41">
        <v>2010</v>
      </c>
      <c r="B919" s="42">
        <v>6169</v>
      </c>
      <c r="C919" s="43" t="s">
        <v>437</v>
      </c>
      <c r="D919" s="41" t="s">
        <v>23</v>
      </c>
      <c r="E919" s="43" t="s">
        <v>24</v>
      </c>
      <c r="F919" s="41" t="s">
        <v>25</v>
      </c>
      <c r="G919" s="43" t="s">
        <v>273</v>
      </c>
      <c r="H919" s="43" t="s">
        <v>31</v>
      </c>
      <c r="I919" s="44">
        <v>423</v>
      </c>
      <c r="J919" s="45">
        <v>4588</v>
      </c>
      <c r="K919" s="45">
        <v>250</v>
      </c>
      <c r="L919" s="46">
        <v>286</v>
      </c>
      <c r="M919" s="47">
        <v>3555</v>
      </c>
      <c r="N919" s="47">
        <v>56</v>
      </c>
      <c r="O919" s="48" t="s">
        <v>37</v>
      </c>
      <c r="P919" s="49" t="s">
        <v>37</v>
      </c>
      <c r="Q919" s="49" t="s">
        <v>37</v>
      </c>
      <c r="R919" s="50" t="s">
        <v>37</v>
      </c>
      <c r="S919" s="51" t="s">
        <v>37</v>
      </c>
      <c r="T919" s="51" t="s">
        <v>37</v>
      </c>
      <c r="U919" s="44">
        <v>709</v>
      </c>
      <c r="V919" s="45">
        <v>8143</v>
      </c>
      <c r="W919" s="45">
        <v>306</v>
      </c>
    </row>
    <row r="920" spans="1:23" x14ac:dyDescent="0.2">
      <c r="A920" s="41">
        <v>2010</v>
      </c>
      <c r="B920" s="42">
        <v>6172</v>
      </c>
      <c r="C920" s="43" t="s">
        <v>2269</v>
      </c>
      <c r="D920" s="41" t="s">
        <v>23</v>
      </c>
      <c r="E920" s="43" t="s">
        <v>24</v>
      </c>
      <c r="F920" s="41" t="s">
        <v>25</v>
      </c>
      <c r="G920" s="43" t="s">
        <v>192</v>
      </c>
      <c r="H920" s="43" t="s">
        <v>27</v>
      </c>
      <c r="I920" s="44">
        <v>3177</v>
      </c>
      <c r="J920" s="45">
        <v>24193</v>
      </c>
      <c r="K920" s="45">
        <v>4030</v>
      </c>
      <c r="L920" s="46">
        <v>5770</v>
      </c>
      <c r="M920" s="47">
        <v>48088</v>
      </c>
      <c r="N920" s="47">
        <v>773</v>
      </c>
      <c r="O920" s="48">
        <v>305</v>
      </c>
      <c r="P920" s="49">
        <v>2731</v>
      </c>
      <c r="Q920" s="49">
        <v>2</v>
      </c>
      <c r="R920" s="50" t="s">
        <v>37</v>
      </c>
      <c r="S920" s="51" t="s">
        <v>37</v>
      </c>
      <c r="T920" s="51" t="s">
        <v>37</v>
      </c>
      <c r="U920" s="44">
        <v>9252</v>
      </c>
      <c r="V920" s="45">
        <v>75012</v>
      </c>
      <c r="W920" s="45">
        <v>4805</v>
      </c>
    </row>
    <row r="921" spans="1:23" x14ac:dyDescent="0.2">
      <c r="A921" s="41">
        <v>2010</v>
      </c>
      <c r="B921" s="42">
        <v>6173</v>
      </c>
      <c r="C921" s="43" t="s">
        <v>2270</v>
      </c>
      <c r="D921" s="41" t="s">
        <v>23</v>
      </c>
      <c r="E921" s="43" t="s">
        <v>24</v>
      </c>
      <c r="F921" s="41" t="s">
        <v>25</v>
      </c>
      <c r="G921" s="43" t="s">
        <v>92</v>
      </c>
      <c r="H921" s="43" t="s">
        <v>31</v>
      </c>
      <c r="I921" s="44">
        <v>14716</v>
      </c>
      <c r="J921" s="45">
        <v>121911</v>
      </c>
      <c r="K921" s="45">
        <v>8797</v>
      </c>
      <c r="L921" s="46">
        <v>1527</v>
      </c>
      <c r="M921" s="47">
        <v>15188</v>
      </c>
      <c r="N921" s="47">
        <v>266</v>
      </c>
      <c r="O921" s="48">
        <v>9</v>
      </c>
      <c r="P921" s="49">
        <v>68</v>
      </c>
      <c r="Q921" s="49">
        <v>12</v>
      </c>
      <c r="R921" s="50" t="s">
        <v>37</v>
      </c>
      <c r="S921" s="51" t="s">
        <v>37</v>
      </c>
      <c r="T921" s="51" t="s">
        <v>37</v>
      </c>
      <c r="U921" s="44">
        <v>16252</v>
      </c>
      <c r="V921" s="45">
        <v>137167</v>
      </c>
      <c r="W921" s="45">
        <v>9075</v>
      </c>
    </row>
    <row r="922" spans="1:23" x14ac:dyDescent="0.2">
      <c r="A922" s="41">
        <v>2010</v>
      </c>
      <c r="B922" s="42">
        <v>6175</v>
      </c>
      <c r="C922" s="43" t="s">
        <v>2271</v>
      </c>
      <c r="D922" s="41" t="s">
        <v>23</v>
      </c>
      <c r="E922" s="43" t="s">
        <v>24</v>
      </c>
      <c r="F922" s="41" t="s">
        <v>25</v>
      </c>
      <c r="G922" s="43" t="s">
        <v>241</v>
      </c>
      <c r="H922" s="43" t="s">
        <v>27</v>
      </c>
      <c r="I922" s="44">
        <v>1913</v>
      </c>
      <c r="J922" s="45">
        <v>25707</v>
      </c>
      <c r="K922" s="45">
        <v>2151</v>
      </c>
      <c r="L922" s="46">
        <v>1572</v>
      </c>
      <c r="M922" s="47">
        <v>24905</v>
      </c>
      <c r="N922" s="47">
        <v>553</v>
      </c>
      <c r="O922" s="48">
        <v>371</v>
      </c>
      <c r="P922" s="49">
        <v>2705</v>
      </c>
      <c r="Q922" s="49">
        <v>8</v>
      </c>
      <c r="R922" s="50" t="s">
        <v>37</v>
      </c>
      <c r="S922" s="51" t="s">
        <v>37</v>
      </c>
      <c r="T922" s="51" t="s">
        <v>37</v>
      </c>
      <c r="U922" s="44">
        <v>3856</v>
      </c>
      <c r="V922" s="45">
        <v>53317</v>
      </c>
      <c r="W922" s="45">
        <v>2712</v>
      </c>
    </row>
    <row r="923" spans="1:23" x14ac:dyDescent="0.2">
      <c r="A923" s="41">
        <v>2010</v>
      </c>
      <c r="B923" s="42">
        <v>6178</v>
      </c>
      <c r="C923" s="43" t="s">
        <v>2272</v>
      </c>
      <c r="D923" s="41" t="s">
        <v>23</v>
      </c>
      <c r="E923" s="43" t="s">
        <v>24</v>
      </c>
      <c r="F923" s="41" t="s">
        <v>25</v>
      </c>
      <c r="G923" s="43" t="s">
        <v>104</v>
      </c>
      <c r="H923" s="43" t="s">
        <v>27</v>
      </c>
      <c r="I923" s="44">
        <v>917</v>
      </c>
      <c r="J923" s="45">
        <v>10826</v>
      </c>
      <c r="K923" s="45">
        <v>1324</v>
      </c>
      <c r="L923" s="46">
        <v>393</v>
      </c>
      <c r="M923" s="47">
        <v>4638</v>
      </c>
      <c r="N923" s="47">
        <v>73</v>
      </c>
      <c r="O923" s="48">
        <v>0</v>
      </c>
      <c r="P923" s="49">
        <v>0</v>
      </c>
      <c r="Q923" s="49">
        <v>0</v>
      </c>
      <c r="R923" s="50" t="s">
        <v>37</v>
      </c>
      <c r="S923" s="51">
        <v>0</v>
      </c>
      <c r="T923" s="51">
        <v>0</v>
      </c>
      <c r="U923" s="44">
        <v>1310</v>
      </c>
      <c r="V923" s="45">
        <v>15464</v>
      </c>
      <c r="W923" s="45">
        <v>1397</v>
      </c>
    </row>
    <row r="924" spans="1:23" x14ac:dyDescent="0.2">
      <c r="A924" s="41">
        <v>2010</v>
      </c>
      <c r="B924" s="42">
        <v>6181</v>
      </c>
      <c r="C924" s="43" t="s">
        <v>2273</v>
      </c>
      <c r="D924" s="41" t="s">
        <v>23</v>
      </c>
      <c r="E924" s="43" t="s">
        <v>24</v>
      </c>
      <c r="F924" s="41" t="s">
        <v>25</v>
      </c>
      <c r="G924" s="43" t="s">
        <v>175</v>
      </c>
      <c r="H924" s="43" t="s">
        <v>31</v>
      </c>
      <c r="I924" s="44">
        <v>18514.900000000001</v>
      </c>
      <c r="J924" s="45">
        <v>164088</v>
      </c>
      <c r="K924" s="45">
        <v>11739</v>
      </c>
      <c r="L924" s="46">
        <v>3815.8</v>
      </c>
      <c r="M924" s="47">
        <v>43919</v>
      </c>
      <c r="N924" s="47">
        <v>1102</v>
      </c>
      <c r="O924" s="48">
        <v>4568.1000000000004</v>
      </c>
      <c r="P924" s="49">
        <v>81779</v>
      </c>
      <c r="Q924" s="49">
        <v>6</v>
      </c>
      <c r="R924" s="50" t="s">
        <v>37</v>
      </c>
      <c r="S924" s="51" t="s">
        <v>37</v>
      </c>
      <c r="T924" s="51" t="s">
        <v>37</v>
      </c>
      <c r="U924" s="44">
        <v>26898.799999999999</v>
      </c>
      <c r="V924" s="45">
        <v>289786</v>
      </c>
      <c r="W924" s="45">
        <v>12847</v>
      </c>
    </row>
    <row r="925" spans="1:23" x14ac:dyDescent="0.2">
      <c r="A925" s="41">
        <v>2010</v>
      </c>
      <c r="B925" s="42">
        <v>6182</v>
      </c>
      <c r="C925" s="43" t="s">
        <v>2254</v>
      </c>
      <c r="D925" s="41" t="s">
        <v>23</v>
      </c>
      <c r="E925" s="43" t="s">
        <v>24</v>
      </c>
      <c r="F925" s="41" t="s">
        <v>25</v>
      </c>
      <c r="G925" s="43" t="s">
        <v>92</v>
      </c>
      <c r="H925" s="43" t="s">
        <v>31</v>
      </c>
      <c r="I925" s="44">
        <v>87720</v>
      </c>
      <c r="J925" s="45">
        <v>768294</v>
      </c>
      <c r="K925" s="45">
        <v>42056</v>
      </c>
      <c r="L925" s="46">
        <v>15569</v>
      </c>
      <c r="M925" s="47">
        <v>145779</v>
      </c>
      <c r="N925" s="47">
        <v>6058</v>
      </c>
      <c r="O925" s="48">
        <v>2641</v>
      </c>
      <c r="P925" s="49">
        <v>34089</v>
      </c>
      <c r="Q925" s="49">
        <v>3</v>
      </c>
      <c r="R925" s="50" t="s">
        <v>37</v>
      </c>
      <c r="S925" s="51" t="s">
        <v>37</v>
      </c>
      <c r="T925" s="51" t="s">
        <v>37</v>
      </c>
      <c r="U925" s="44">
        <v>105930</v>
      </c>
      <c r="V925" s="45">
        <v>948162</v>
      </c>
      <c r="W925" s="45">
        <v>48117</v>
      </c>
    </row>
    <row r="926" spans="1:23" x14ac:dyDescent="0.2">
      <c r="A926" s="41">
        <v>2010</v>
      </c>
      <c r="B926" s="42">
        <v>6183</v>
      </c>
      <c r="C926" s="43" t="s">
        <v>442</v>
      </c>
      <c r="D926" s="41" t="s">
        <v>23</v>
      </c>
      <c r="E926" s="43" t="s">
        <v>24</v>
      </c>
      <c r="F926" s="41" t="s">
        <v>25</v>
      </c>
      <c r="G926" s="43" t="s">
        <v>92</v>
      </c>
      <c r="H926" s="43" t="s">
        <v>31</v>
      </c>
      <c r="I926" s="44">
        <v>15963</v>
      </c>
      <c r="J926" s="45">
        <v>135050</v>
      </c>
      <c r="K926" s="45">
        <v>11652</v>
      </c>
      <c r="L926" s="46">
        <v>6209</v>
      </c>
      <c r="M926" s="47">
        <v>54323</v>
      </c>
      <c r="N926" s="47">
        <v>1655</v>
      </c>
      <c r="O926" s="48">
        <v>3086</v>
      </c>
      <c r="P926" s="49">
        <v>38303</v>
      </c>
      <c r="Q926" s="49">
        <v>6</v>
      </c>
      <c r="R926" s="50" t="s">
        <v>37</v>
      </c>
      <c r="S926" s="51" t="s">
        <v>37</v>
      </c>
      <c r="T926" s="51" t="s">
        <v>37</v>
      </c>
      <c r="U926" s="44">
        <v>25258</v>
      </c>
      <c r="V926" s="45">
        <v>227676</v>
      </c>
      <c r="W926" s="45">
        <v>13313</v>
      </c>
    </row>
    <row r="927" spans="1:23" x14ac:dyDescent="0.2">
      <c r="A927" s="41">
        <v>2010</v>
      </c>
      <c r="B927" s="42">
        <v>6192</v>
      </c>
      <c r="C927" s="43" t="s">
        <v>2274</v>
      </c>
      <c r="D927" s="41" t="s">
        <v>23</v>
      </c>
      <c r="E927" s="43" t="s">
        <v>24</v>
      </c>
      <c r="F927" s="41" t="s">
        <v>25</v>
      </c>
      <c r="G927" s="43" t="s">
        <v>124</v>
      </c>
      <c r="H927" s="43" t="s">
        <v>27</v>
      </c>
      <c r="I927" s="44">
        <v>803.2</v>
      </c>
      <c r="J927" s="45">
        <v>8163</v>
      </c>
      <c r="K927" s="45">
        <v>1140</v>
      </c>
      <c r="L927" s="46">
        <v>386</v>
      </c>
      <c r="M927" s="47">
        <v>4370</v>
      </c>
      <c r="N927" s="47">
        <v>143</v>
      </c>
      <c r="O927" s="48">
        <v>708.1</v>
      </c>
      <c r="P927" s="49">
        <v>8963</v>
      </c>
      <c r="Q927" s="49">
        <v>40</v>
      </c>
      <c r="R927" s="50" t="s">
        <v>37</v>
      </c>
      <c r="S927" s="51" t="s">
        <v>37</v>
      </c>
      <c r="T927" s="51" t="s">
        <v>37</v>
      </c>
      <c r="U927" s="44">
        <v>1897.3</v>
      </c>
      <c r="V927" s="45">
        <v>21496</v>
      </c>
      <c r="W927" s="45">
        <v>1323</v>
      </c>
    </row>
    <row r="928" spans="1:23" x14ac:dyDescent="0.2">
      <c r="A928" s="41">
        <v>2010</v>
      </c>
      <c r="B928" s="42">
        <v>6194</v>
      </c>
      <c r="C928" s="43" t="s">
        <v>2275</v>
      </c>
      <c r="D928" s="41" t="s">
        <v>23</v>
      </c>
      <c r="E928" s="43" t="s">
        <v>24</v>
      </c>
      <c r="F928" s="41" t="s">
        <v>25</v>
      </c>
      <c r="G928" s="43" t="s">
        <v>104</v>
      </c>
      <c r="H928" s="43" t="s">
        <v>31</v>
      </c>
      <c r="I928" s="44">
        <v>33284</v>
      </c>
      <c r="J928" s="45">
        <v>339028</v>
      </c>
      <c r="K928" s="45">
        <v>22876</v>
      </c>
      <c r="L928" s="46">
        <v>6524</v>
      </c>
      <c r="M928" s="47">
        <v>72613</v>
      </c>
      <c r="N928" s="47">
        <v>1768</v>
      </c>
      <c r="O928" s="48">
        <v>7725</v>
      </c>
      <c r="P928" s="49">
        <v>106183</v>
      </c>
      <c r="Q928" s="49">
        <v>6</v>
      </c>
      <c r="R928" s="50" t="s">
        <v>37</v>
      </c>
      <c r="S928" s="51" t="s">
        <v>37</v>
      </c>
      <c r="T928" s="51" t="s">
        <v>37</v>
      </c>
      <c r="U928" s="44">
        <v>47533</v>
      </c>
      <c r="V928" s="45">
        <v>517824</v>
      </c>
      <c r="W928" s="45">
        <v>24650</v>
      </c>
    </row>
    <row r="929" spans="1:23" x14ac:dyDescent="0.2">
      <c r="A929" s="41">
        <v>2010</v>
      </c>
      <c r="B929" s="42">
        <v>6198</v>
      </c>
      <c r="C929" s="43" t="s">
        <v>2273</v>
      </c>
      <c r="D929" s="41" t="s">
        <v>23</v>
      </c>
      <c r="E929" s="43" t="s">
        <v>24</v>
      </c>
      <c r="F929" s="41" t="s">
        <v>25</v>
      </c>
      <c r="G929" s="43" t="s">
        <v>258</v>
      </c>
      <c r="H929" s="43" t="s">
        <v>31</v>
      </c>
      <c r="I929" s="44">
        <v>8236</v>
      </c>
      <c r="J929" s="45">
        <v>90685</v>
      </c>
      <c r="K929" s="45">
        <v>9680</v>
      </c>
      <c r="L929" s="46">
        <v>9218</v>
      </c>
      <c r="M929" s="47">
        <v>104966</v>
      </c>
      <c r="N929" s="47">
        <v>1656</v>
      </c>
      <c r="O929" s="48">
        <v>12898</v>
      </c>
      <c r="P929" s="49">
        <v>180769</v>
      </c>
      <c r="Q929" s="49">
        <v>1478</v>
      </c>
      <c r="R929" s="50" t="s">
        <v>37</v>
      </c>
      <c r="S929" s="51" t="s">
        <v>37</v>
      </c>
      <c r="T929" s="51" t="s">
        <v>37</v>
      </c>
      <c r="U929" s="44">
        <v>30352</v>
      </c>
      <c r="V929" s="45">
        <v>376420</v>
      </c>
      <c r="W929" s="45">
        <v>12814</v>
      </c>
    </row>
    <row r="930" spans="1:23" x14ac:dyDescent="0.2">
      <c r="A930" s="41">
        <v>2010</v>
      </c>
      <c r="B930" s="42">
        <v>6199</v>
      </c>
      <c r="C930" s="43" t="s">
        <v>2276</v>
      </c>
      <c r="D930" s="41" t="s">
        <v>23</v>
      </c>
      <c r="E930" s="43" t="s">
        <v>24</v>
      </c>
      <c r="F930" s="41" t="s">
        <v>25</v>
      </c>
      <c r="G930" s="43" t="s">
        <v>124</v>
      </c>
      <c r="H930" s="43" t="s">
        <v>31</v>
      </c>
      <c r="I930" s="44">
        <v>2140.9</v>
      </c>
      <c r="J930" s="45">
        <v>15992</v>
      </c>
      <c r="K930" s="45">
        <v>1353</v>
      </c>
      <c r="L930" s="46">
        <v>429</v>
      </c>
      <c r="M930" s="47">
        <v>3670</v>
      </c>
      <c r="N930" s="47">
        <v>158</v>
      </c>
      <c r="O930" s="48">
        <v>14.7</v>
      </c>
      <c r="P930" s="49">
        <v>69</v>
      </c>
      <c r="Q930" s="49">
        <v>9</v>
      </c>
      <c r="R930" s="50" t="s">
        <v>37</v>
      </c>
      <c r="S930" s="51" t="s">
        <v>37</v>
      </c>
      <c r="T930" s="51" t="s">
        <v>37</v>
      </c>
      <c r="U930" s="44">
        <v>2584.6</v>
      </c>
      <c r="V930" s="45">
        <v>19731</v>
      </c>
      <c r="W930" s="45">
        <v>1520</v>
      </c>
    </row>
    <row r="931" spans="1:23" x14ac:dyDescent="0.2">
      <c r="A931" s="41">
        <v>2010</v>
      </c>
      <c r="B931" s="42">
        <v>6203</v>
      </c>
      <c r="C931" s="43" t="s">
        <v>2277</v>
      </c>
      <c r="D931" s="41" t="s">
        <v>23</v>
      </c>
      <c r="E931" s="43" t="s">
        <v>24</v>
      </c>
      <c r="F931" s="41" t="s">
        <v>25</v>
      </c>
      <c r="G931" s="43" t="s">
        <v>92</v>
      </c>
      <c r="H931" s="43" t="s">
        <v>27</v>
      </c>
      <c r="I931" s="44">
        <v>1737</v>
      </c>
      <c r="J931" s="45">
        <v>16521</v>
      </c>
      <c r="K931" s="45">
        <v>1279</v>
      </c>
      <c r="L931" s="46">
        <v>815</v>
      </c>
      <c r="M931" s="47">
        <v>7480</v>
      </c>
      <c r="N931" s="47">
        <v>263</v>
      </c>
      <c r="O931" s="48">
        <v>563</v>
      </c>
      <c r="P931" s="49">
        <v>6607</v>
      </c>
      <c r="Q931" s="49">
        <v>16</v>
      </c>
      <c r="R931" s="50">
        <v>0</v>
      </c>
      <c r="S931" s="51">
        <v>0</v>
      </c>
      <c r="T931" s="51">
        <v>0</v>
      </c>
      <c r="U931" s="44">
        <v>3115</v>
      </c>
      <c r="V931" s="45">
        <v>30608</v>
      </c>
      <c r="W931" s="45">
        <v>1558</v>
      </c>
    </row>
    <row r="932" spans="1:23" x14ac:dyDescent="0.2">
      <c r="A932" s="41">
        <v>2010</v>
      </c>
      <c r="B932" s="42">
        <v>6204</v>
      </c>
      <c r="C932" s="43" t="s">
        <v>2278</v>
      </c>
      <c r="D932" s="41" t="s">
        <v>23</v>
      </c>
      <c r="E932" s="43" t="s">
        <v>24</v>
      </c>
      <c r="F932" s="41" t="s">
        <v>25</v>
      </c>
      <c r="G932" s="43" t="s">
        <v>258</v>
      </c>
      <c r="H932" s="43" t="s">
        <v>27</v>
      </c>
      <c r="I932" s="44">
        <v>22242.5</v>
      </c>
      <c r="J932" s="45">
        <v>271575</v>
      </c>
      <c r="K932" s="45">
        <v>33979</v>
      </c>
      <c r="L932" s="46">
        <v>34455.5</v>
      </c>
      <c r="M932" s="47">
        <v>428750</v>
      </c>
      <c r="N932" s="47">
        <v>9793</v>
      </c>
      <c r="O932" s="48">
        <v>20713</v>
      </c>
      <c r="P932" s="49">
        <v>420769</v>
      </c>
      <c r="Q932" s="49">
        <v>7</v>
      </c>
      <c r="R932" s="50" t="s">
        <v>37</v>
      </c>
      <c r="S932" s="51" t="s">
        <v>37</v>
      </c>
      <c r="T932" s="51" t="s">
        <v>37</v>
      </c>
      <c r="U932" s="44">
        <v>77411</v>
      </c>
      <c r="V932" s="45">
        <v>1121094</v>
      </c>
      <c r="W932" s="45">
        <v>43779</v>
      </c>
    </row>
    <row r="933" spans="1:23" x14ac:dyDescent="0.2">
      <c r="A933" s="41">
        <v>2010</v>
      </c>
      <c r="B933" s="42">
        <v>6205</v>
      </c>
      <c r="C933" s="43" t="s">
        <v>2278</v>
      </c>
      <c r="D933" s="41" t="s">
        <v>23</v>
      </c>
      <c r="E933" s="43" t="s">
        <v>24</v>
      </c>
      <c r="F933" s="41" t="s">
        <v>25</v>
      </c>
      <c r="G933" s="43" t="s">
        <v>175</v>
      </c>
      <c r="H933" s="43" t="s">
        <v>27</v>
      </c>
      <c r="I933" s="44">
        <v>7001.4</v>
      </c>
      <c r="J933" s="45">
        <v>80140</v>
      </c>
      <c r="K933" s="45">
        <v>5750</v>
      </c>
      <c r="L933" s="46">
        <v>3945.6</v>
      </c>
      <c r="M933" s="47">
        <v>43514</v>
      </c>
      <c r="N933" s="47">
        <v>970</v>
      </c>
      <c r="O933" s="48">
        <v>8377.2999999999993</v>
      </c>
      <c r="P933" s="49">
        <v>103572</v>
      </c>
      <c r="Q933" s="49">
        <v>124</v>
      </c>
      <c r="R933" s="50">
        <v>0</v>
      </c>
      <c r="S933" s="51">
        <v>0</v>
      </c>
      <c r="T933" s="51">
        <v>0</v>
      </c>
      <c r="U933" s="44">
        <v>19324.3</v>
      </c>
      <c r="V933" s="45">
        <v>227226</v>
      </c>
      <c r="W933" s="45">
        <v>6844</v>
      </c>
    </row>
    <row r="934" spans="1:23" x14ac:dyDescent="0.2">
      <c r="A934" s="41">
        <v>2010</v>
      </c>
      <c r="B934" s="42">
        <v>6206</v>
      </c>
      <c r="C934" s="43" t="s">
        <v>2279</v>
      </c>
      <c r="D934" s="41" t="s">
        <v>23</v>
      </c>
      <c r="E934" s="43" t="s">
        <v>24</v>
      </c>
      <c r="F934" s="41" t="s">
        <v>25</v>
      </c>
      <c r="G934" s="43" t="s">
        <v>117</v>
      </c>
      <c r="H934" s="43" t="s">
        <v>31</v>
      </c>
      <c r="I934" s="44">
        <v>5454</v>
      </c>
      <c r="J934" s="45">
        <v>53189</v>
      </c>
      <c r="K934" s="45">
        <v>4106</v>
      </c>
      <c r="L934" s="46">
        <v>1696</v>
      </c>
      <c r="M934" s="47">
        <v>20789</v>
      </c>
      <c r="N934" s="47">
        <v>489</v>
      </c>
      <c r="O934" s="48">
        <v>1491</v>
      </c>
      <c r="P934" s="49">
        <v>10452</v>
      </c>
      <c r="Q934" s="49">
        <v>518</v>
      </c>
      <c r="R934" s="50" t="s">
        <v>37</v>
      </c>
      <c r="S934" s="51" t="s">
        <v>37</v>
      </c>
      <c r="T934" s="51" t="s">
        <v>37</v>
      </c>
      <c r="U934" s="44">
        <v>8641</v>
      </c>
      <c r="V934" s="45">
        <v>84430</v>
      </c>
      <c r="W934" s="45">
        <v>5113</v>
      </c>
    </row>
    <row r="935" spans="1:23" x14ac:dyDescent="0.2">
      <c r="A935" s="41">
        <v>2010</v>
      </c>
      <c r="B935" s="42">
        <v>6207</v>
      </c>
      <c r="C935" s="43" t="s">
        <v>447</v>
      </c>
      <c r="D935" s="41" t="s">
        <v>39</v>
      </c>
      <c r="E935" s="43" t="s">
        <v>40</v>
      </c>
      <c r="F935" s="41" t="s">
        <v>25</v>
      </c>
      <c r="G935" s="43" t="s">
        <v>201</v>
      </c>
      <c r="H935" s="43" t="s">
        <v>51</v>
      </c>
      <c r="I935" s="44" t="s">
        <v>37</v>
      </c>
      <c r="J935" s="45" t="s">
        <v>37</v>
      </c>
      <c r="K935" s="45" t="s">
        <v>37</v>
      </c>
      <c r="L935" s="46" t="s">
        <v>37</v>
      </c>
      <c r="M935" s="47" t="s">
        <v>37</v>
      </c>
      <c r="N935" s="47" t="s">
        <v>37</v>
      </c>
      <c r="O935" s="48">
        <v>2681.8</v>
      </c>
      <c r="P935" s="49">
        <v>30570</v>
      </c>
      <c r="Q935" s="49">
        <v>1</v>
      </c>
      <c r="R935" s="50" t="s">
        <v>37</v>
      </c>
      <c r="S935" s="51" t="s">
        <v>37</v>
      </c>
      <c r="T935" s="51" t="s">
        <v>37</v>
      </c>
      <c r="U935" s="44">
        <v>2681.8</v>
      </c>
      <c r="V935" s="45">
        <v>30570</v>
      </c>
      <c r="W935" s="45">
        <v>1</v>
      </c>
    </row>
    <row r="936" spans="1:23" x14ac:dyDescent="0.2">
      <c r="A936" s="41">
        <v>2010</v>
      </c>
      <c r="B936" s="42">
        <v>6209</v>
      </c>
      <c r="C936" s="43" t="s">
        <v>2280</v>
      </c>
      <c r="D936" s="41" t="s">
        <v>23</v>
      </c>
      <c r="E936" s="43" t="s">
        <v>24</v>
      </c>
      <c r="F936" s="41" t="s">
        <v>25</v>
      </c>
      <c r="G936" s="43" t="s">
        <v>67</v>
      </c>
      <c r="H936" s="43" t="s">
        <v>27</v>
      </c>
      <c r="I936" s="44">
        <v>4744</v>
      </c>
      <c r="J936" s="45">
        <v>30710</v>
      </c>
      <c r="K936" s="45">
        <v>2439</v>
      </c>
      <c r="L936" s="46">
        <v>2875</v>
      </c>
      <c r="M936" s="47">
        <v>20755</v>
      </c>
      <c r="N936" s="47">
        <v>462</v>
      </c>
      <c r="O936" s="48" t="s">
        <v>37</v>
      </c>
      <c r="P936" s="49" t="s">
        <v>37</v>
      </c>
      <c r="Q936" s="49" t="s">
        <v>37</v>
      </c>
      <c r="R936" s="50" t="s">
        <v>37</v>
      </c>
      <c r="S936" s="51" t="s">
        <v>37</v>
      </c>
      <c r="T936" s="51" t="s">
        <v>37</v>
      </c>
      <c r="U936" s="44">
        <v>7619</v>
      </c>
      <c r="V936" s="45">
        <v>51465</v>
      </c>
      <c r="W936" s="45">
        <v>2901</v>
      </c>
    </row>
    <row r="937" spans="1:23" x14ac:dyDescent="0.2">
      <c r="A937" s="41">
        <v>2010</v>
      </c>
      <c r="B937" s="42">
        <v>6210</v>
      </c>
      <c r="C937" s="43" t="s">
        <v>2281</v>
      </c>
      <c r="D937" s="41" t="s">
        <v>23</v>
      </c>
      <c r="E937" s="43" t="s">
        <v>24</v>
      </c>
      <c r="F937" s="41" t="s">
        <v>25</v>
      </c>
      <c r="G937" s="43" t="s">
        <v>87</v>
      </c>
      <c r="H937" s="43" t="s">
        <v>27</v>
      </c>
      <c r="I937" s="44">
        <v>177.2</v>
      </c>
      <c r="J937" s="45">
        <v>1838</v>
      </c>
      <c r="K937" s="45">
        <v>224</v>
      </c>
      <c r="L937" s="46">
        <v>208.2</v>
      </c>
      <c r="M937" s="47">
        <v>2334</v>
      </c>
      <c r="N937" s="47">
        <v>33</v>
      </c>
      <c r="O937" s="48" t="s">
        <v>37</v>
      </c>
      <c r="P937" s="49" t="s">
        <v>37</v>
      </c>
      <c r="Q937" s="49" t="s">
        <v>37</v>
      </c>
      <c r="R937" s="50" t="s">
        <v>37</v>
      </c>
      <c r="S937" s="51" t="s">
        <v>37</v>
      </c>
      <c r="T937" s="51" t="s">
        <v>37</v>
      </c>
      <c r="U937" s="44">
        <v>385.4</v>
      </c>
      <c r="V937" s="45">
        <v>4172</v>
      </c>
      <c r="W937" s="45">
        <v>257</v>
      </c>
    </row>
    <row r="938" spans="1:23" x14ac:dyDescent="0.2">
      <c r="A938" s="41">
        <v>2010</v>
      </c>
      <c r="B938" s="42">
        <v>6231</v>
      </c>
      <c r="C938" s="43" t="s">
        <v>2282</v>
      </c>
      <c r="D938" s="41" t="s">
        <v>23</v>
      </c>
      <c r="E938" s="43" t="s">
        <v>24</v>
      </c>
      <c r="F938" s="41" t="s">
        <v>25</v>
      </c>
      <c r="G938" s="43" t="s">
        <v>175</v>
      </c>
      <c r="H938" s="43" t="s">
        <v>27</v>
      </c>
      <c r="I938" s="44">
        <v>1220</v>
      </c>
      <c r="J938" s="45">
        <v>9284</v>
      </c>
      <c r="K938" s="45">
        <v>1019</v>
      </c>
      <c r="L938" s="46">
        <v>1319</v>
      </c>
      <c r="M938" s="47">
        <v>12621</v>
      </c>
      <c r="N938" s="47">
        <v>196</v>
      </c>
      <c r="O938" s="48" t="s">
        <v>37</v>
      </c>
      <c r="P938" s="49" t="s">
        <v>37</v>
      </c>
      <c r="Q938" s="49" t="s">
        <v>37</v>
      </c>
      <c r="R938" s="50" t="s">
        <v>37</v>
      </c>
      <c r="S938" s="51" t="s">
        <v>37</v>
      </c>
      <c r="T938" s="51" t="s">
        <v>37</v>
      </c>
      <c r="U938" s="44">
        <v>2539</v>
      </c>
      <c r="V938" s="45">
        <v>21905</v>
      </c>
      <c r="W938" s="45">
        <v>1215</v>
      </c>
    </row>
    <row r="939" spans="1:23" x14ac:dyDescent="0.2">
      <c r="A939" s="41">
        <v>2010</v>
      </c>
      <c r="B939" s="42">
        <v>6234</v>
      </c>
      <c r="C939" s="43" t="s">
        <v>448</v>
      </c>
      <c r="D939" s="41" t="s">
        <v>23</v>
      </c>
      <c r="E939" s="43" t="s">
        <v>24</v>
      </c>
      <c r="F939" s="41" t="s">
        <v>25</v>
      </c>
      <c r="G939" s="43" t="s">
        <v>98</v>
      </c>
      <c r="H939" s="43" t="s">
        <v>27</v>
      </c>
      <c r="I939" s="44">
        <v>25697</v>
      </c>
      <c r="J939" s="45">
        <v>264432</v>
      </c>
      <c r="K939" s="45">
        <v>15452</v>
      </c>
      <c r="L939" s="46">
        <v>13459</v>
      </c>
      <c r="M939" s="47">
        <v>128329</v>
      </c>
      <c r="N939" s="47">
        <v>2423</v>
      </c>
      <c r="O939" s="48">
        <v>4823</v>
      </c>
      <c r="P939" s="49">
        <v>68754</v>
      </c>
      <c r="Q939" s="49">
        <v>3</v>
      </c>
      <c r="R939" s="50">
        <v>0</v>
      </c>
      <c r="S939" s="51">
        <v>0</v>
      </c>
      <c r="T939" s="51">
        <v>0</v>
      </c>
      <c r="U939" s="44">
        <v>43979</v>
      </c>
      <c r="V939" s="45">
        <v>461515</v>
      </c>
      <c r="W939" s="45">
        <v>17878</v>
      </c>
    </row>
    <row r="940" spans="1:23" x14ac:dyDescent="0.2">
      <c r="A940" s="41">
        <v>2010</v>
      </c>
      <c r="B940" s="42">
        <v>6235</v>
      </c>
      <c r="C940" s="43" t="s">
        <v>2283</v>
      </c>
      <c r="D940" s="41" t="s">
        <v>23</v>
      </c>
      <c r="E940" s="43" t="s">
        <v>24</v>
      </c>
      <c r="F940" s="41" t="s">
        <v>25</v>
      </c>
      <c r="G940" s="43" t="s">
        <v>67</v>
      </c>
      <c r="H940" s="43" t="s">
        <v>27</v>
      </c>
      <c r="I940" s="44">
        <v>95029</v>
      </c>
      <c r="J940" s="45">
        <v>1023931</v>
      </c>
      <c r="K940" s="45">
        <v>69109</v>
      </c>
      <c r="L940" s="46">
        <v>69486</v>
      </c>
      <c r="M940" s="47">
        <v>883484</v>
      </c>
      <c r="N940" s="47">
        <v>16068</v>
      </c>
      <c r="O940" s="48">
        <v>15722</v>
      </c>
      <c r="P940" s="49">
        <v>306931</v>
      </c>
      <c r="Q940" s="49">
        <v>20</v>
      </c>
      <c r="R940" s="50">
        <v>0</v>
      </c>
      <c r="S940" s="51">
        <v>0</v>
      </c>
      <c r="T940" s="51">
        <v>0</v>
      </c>
      <c r="U940" s="44">
        <v>180237</v>
      </c>
      <c r="V940" s="45">
        <v>2214346</v>
      </c>
      <c r="W940" s="45">
        <v>85197</v>
      </c>
    </row>
    <row r="941" spans="1:23" x14ac:dyDescent="0.2">
      <c r="A941" s="41">
        <v>2010</v>
      </c>
      <c r="B941" s="42">
        <v>6258</v>
      </c>
      <c r="C941" s="43" t="s">
        <v>450</v>
      </c>
      <c r="D941" s="41" t="s">
        <v>23</v>
      </c>
      <c r="E941" s="43" t="s">
        <v>24</v>
      </c>
      <c r="F941" s="41" t="s">
        <v>25</v>
      </c>
      <c r="G941" s="43" t="s">
        <v>87</v>
      </c>
      <c r="H941" s="43" t="s">
        <v>31</v>
      </c>
      <c r="I941" s="44">
        <v>71</v>
      </c>
      <c r="J941" s="45">
        <v>866</v>
      </c>
      <c r="K941" s="45">
        <v>48</v>
      </c>
      <c r="L941" s="46">
        <v>4</v>
      </c>
      <c r="M941" s="47">
        <v>56</v>
      </c>
      <c r="N941" s="47">
        <v>4</v>
      </c>
      <c r="O941" s="48" t="s">
        <v>37</v>
      </c>
      <c r="P941" s="49" t="s">
        <v>37</v>
      </c>
      <c r="Q941" s="49" t="s">
        <v>37</v>
      </c>
      <c r="R941" s="50" t="s">
        <v>37</v>
      </c>
      <c r="S941" s="51" t="s">
        <v>37</v>
      </c>
      <c r="T941" s="51" t="s">
        <v>37</v>
      </c>
      <c r="U941" s="44">
        <v>75</v>
      </c>
      <c r="V941" s="45">
        <v>922</v>
      </c>
      <c r="W941" s="45">
        <v>52</v>
      </c>
    </row>
    <row r="942" spans="1:23" x14ac:dyDescent="0.2">
      <c r="A942" s="41">
        <v>2010</v>
      </c>
      <c r="B942" s="42">
        <v>6258</v>
      </c>
      <c r="C942" s="43" t="s">
        <v>450</v>
      </c>
      <c r="D942" s="41" t="s">
        <v>23</v>
      </c>
      <c r="E942" s="43" t="s">
        <v>24</v>
      </c>
      <c r="F942" s="41" t="s">
        <v>25</v>
      </c>
      <c r="G942" s="43" t="s">
        <v>46</v>
      </c>
      <c r="H942" s="43" t="s">
        <v>31</v>
      </c>
      <c r="I942" s="44">
        <v>6425</v>
      </c>
      <c r="J942" s="45">
        <v>78846</v>
      </c>
      <c r="K942" s="45">
        <v>4461</v>
      </c>
      <c r="L942" s="46">
        <v>17971</v>
      </c>
      <c r="M942" s="47">
        <v>273349</v>
      </c>
      <c r="N942" s="47">
        <v>540</v>
      </c>
      <c r="O942" s="48">
        <v>1</v>
      </c>
      <c r="P942" s="49">
        <v>1</v>
      </c>
      <c r="Q942" s="49">
        <v>1</v>
      </c>
      <c r="R942" s="50" t="s">
        <v>37</v>
      </c>
      <c r="S942" s="51" t="s">
        <v>37</v>
      </c>
      <c r="T942" s="51" t="s">
        <v>37</v>
      </c>
      <c r="U942" s="44">
        <v>24397</v>
      </c>
      <c r="V942" s="45">
        <v>352196</v>
      </c>
      <c r="W942" s="45">
        <v>5002</v>
      </c>
    </row>
    <row r="943" spans="1:23" x14ac:dyDescent="0.2">
      <c r="A943" s="41">
        <v>2010</v>
      </c>
      <c r="B943" s="42">
        <v>6272</v>
      </c>
      <c r="C943" s="43" t="s">
        <v>2284</v>
      </c>
      <c r="D943" s="41" t="s">
        <v>23</v>
      </c>
      <c r="E943" s="43" t="s">
        <v>24</v>
      </c>
      <c r="F943" s="41" t="s">
        <v>25</v>
      </c>
      <c r="G943" s="43" t="s">
        <v>173</v>
      </c>
      <c r="H943" s="43" t="s">
        <v>31</v>
      </c>
      <c r="I943" s="44">
        <v>3298</v>
      </c>
      <c r="J943" s="45">
        <v>33368</v>
      </c>
      <c r="K943" s="45">
        <v>1875</v>
      </c>
      <c r="L943" s="46">
        <v>2354</v>
      </c>
      <c r="M943" s="47">
        <v>31814</v>
      </c>
      <c r="N943" s="47">
        <v>250</v>
      </c>
      <c r="O943" s="48">
        <v>3995</v>
      </c>
      <c r="P943" s="49">
        <v>68879</v>
      </c>
      <c r="Q943" s="49">
        <v>4</v>
      </c>
      <c r="R943" s="50" t="s">
        <v>37</v>
      </c>
      <c r="S943" s="51" t="s">
        <v>37</v>
      </c>
      <c r="T943" s="51" t="s">
        <v>37</v>
      </c>
      <c r="U943" s="44">
        <v>9647</v>
      </c>
      <c r="V943" s="45">
        <v>134061</v>
      </c>
      <c r="W943" s="45">
        <v>2129</v>
      </c>
    </row>
    <row r="944" spans="1:23" x14ac:dyDescent="0.2">
      <c r="A944" s="41">
        <v>2010</v>
      </c>
      <c r="B944" s="42">
        <v>6274</v>
      </c>
      <c r="C944" s="43" t="s">
        <v>2285</v>
      </c>
      <c r="D944" s="41" t="s">
        <v>23</v>
      </c>
      <c r="E944" s="43" t="s">
        <v>24</v>
      </c>
      <c r="F944" s="41" t="s">
        <v>25</v>
      </c>
      <c r="G944" s="43" t="s">
        <v>35</v>
      </c>
      <c r="H944" s="43" t="s">
        <v>27</v>
      </c>
      <c r="I944" s="44">
        <v>944.2</v>
      </c>
      <c r="J944" s="45">
        <v>9823</v>
      </c>
      <c r="K944" s="45">
        <v>1119</v>
      </c>
      <c r="L944" s="46">
        <v>486.7</v>
      </c>
      <c r="M944" s="47">
        <v>5086</v>
      </c>
      <c r="N944" s="47">
        <v>244</v>
      </c>
      <c r="O944" s="48">
        <v>1428</v>
      </c>
      <c r="P944" s="49">
        <v>19645</v>
      </c>
      <c r="Q944" s="49">
        <v>29</v>
      </c>
      <c r="R944" s="50" t="s">
        <v>37</v>
      </c>
      <c r="S944" s="51" t="s">
        <v>37</v>
      </c>
      <c r="T944" s="51" t="s">
        <v>37</v>
      </c>
      <c r="U944" s="44">
        <v>2858.9</v>
      </c>
      <c r="V944" s="45">
        <v>34554</v>
      </c>
      <c r="W944" s="45">
        <v>1392</v>
      </c>
    </row>
    <row r="945" spans="1:23" x14ac:dyDescent="0.2">
      <c r="A945" s="41">
        <v>2010</v>
      </c>
      <c r="B945" s="42">
        <v>6276</v>
      </c>
      <c r="C945" s="43" t="s">
        <v>2286</v>
      </c>
      <c r="D945" s="41" t="s">
        <v>23</v>
      </c>
      <c r="E945" s="43" t="s">
        <v>24</v>
      </c>
      <c r="F945" s="41" t="s">
        <v>25</v>
      </c>
      <c r="G945" s="43" t="s">
        <v>72</v>
      </c>
      <c r="H945" s="43" t="s">
        <v>27</v>
      </c>
      <c r="I945" s="44">
        <v>527</v>
      </c>
      <c r="J945" s="45">
        <v>6600</v>
      </c>
      <c r="K945" s="45">
        <v>595</v>
      </c>
      <c r="L945" s="46">
        <v>768</v>
      </c>
      <c r="M945" s="47">
        <v>11370</v>
      </c>
      <c r="N945" s="47">
        <v>147</v>
      </c>
      <c r="O945" s="48">
        <v>1413</v>
      </c>
      <c r="P945" s="49">
        <v>22469</v>
      </c>
      <c r="Q945" s="49">
        <v>20</v>
      </c>
      <c r="R945" s="50" t="s">
        <v>37</v>
      </c>
      <c r="S945" s="51" t="s">
        <v>37</v>
      </c>
      <c r="T945" s="51" t="s">
        <v>37</v>
      </c>
      <c r="U945" s="44">
        <v>2708</v>
      </c>
      <c r="V945" s="45">
        <v>40439</v>
      </c>
      <c r="W945" s="45">
        <v>762</v>
      </c>
    </row>
    <row r="946" spans="1:23" x14ac:dyDescent="0.2">
      <c r="A946" s="41">
        <v>2010</v>
      </c>
      <c r="B946" s="42">
        <v>6297</v>
      </c>
      <c r="C946" s="43" t="s">
        <v>2287</v>
      </c>
      <c r="D946" s="41" t="s">
        <v>23</v>
      </c>
      <c r="E946" s="43" t="s">
        <v>24</v>
      </c>
      <c r="F946" s="41" t="s">
        <v>25</v>
      </c>
      <c r="G946" s="43" t="s">
        <v>89</v>
      </c>
      <c r="H946" s="43" t="s">
        <v>153</v>
      </c>
      <c r="I946" s="44">
        <v>2869.1</v>
      </c>
      <c r="J946" s="45">
        <v>32869</v>
      </c>
      <c r="K946" s="45">
        <v>2908</v>
      </c>
      <c r="L946" s="46">
        <v>828.8</v>
      </c>
      <c r="M946" s="47">
        <v>9346</v>
      </c>
      <c r="N946" s="47">
        <v>479</v>
      </c>
      <c r="O946" s="48">
        <v>2605.6999999999998</v>
      </c>
      <c r="P946" s="49">
        <v>51331</v>
      </c>
      <c r="Q946" s="49">
        <v>25</v>
      </c>
      <c r="R946" s="50" t="s">
        <v>37</v>
      </c>
      <c r="S946" s="51" t="s">
        <v>37</v>
      </c>
      <c r="T946" s="51" t="s">
        <v>37</v>
      </c>
      <c r="U946" s="44">
        <v>6303.6</v>
      </c>
      <c r="V946" s="45">
        <v>93546</v>
      </c>
      <c r="W946" s="45">
        <v>3412</v>
      </c>
    </row>
    <row r="947" spans="1:23" x14ac:dyDescent="0.2">
      <c r="A947" s="41">
        <v>2010</v>
      </c>
      <c r="B947" s="42">
        <v>6316</v>
      </c>
      <c r="C947" s="43" t="s">
        <v>2288</v>
      </c>
      <c r="D947" s="41" t="s">
        <v>23</v>
      </c>
      <c r="E947" s="43" t="s">
        <v>24</v>
      </c>
      <c r="F947" s="41" t="s">
        <v>25</v>
      </c>
      <c r="G947" s="43" t="s">
        <v>195</v>
      </c>
      <c r="H947" s="43" t="s">
        <v>27</v>
      </c>
      <c r="I947" s="44">
        <v>638</v>
      </c>
      <c r="J947" s="45">
        <v>7258</v>
      </c>
      <c r="K947" s="45">
        <v>887</v>
      </c>
      <c r="L947" s="46">
        <v>1757</v>
      </c>
      <c r="M947" s="47">
        <v>24209</v>
      </c>
      <c r="N947" s="47">
        <v>253</v>
      </c>
      <c r="O947" s="48">
        <v>85</v>
      </c>
      <c r="P947" s="49">
        <v>1703</v>
      </c>
      <c r="Q947" s="49">
        <v>15</v>
      </c>
      <c r="R947" s="50" t="s">
        <v>37</v>
      </c>
      <c r="S947" s="51" t="s">
        <v>37</v>
      </c>
      <c r="T947" s="51" t="s">
        <v>37</v>
      </c>
      <c r="U947" s="44">
        <v>2480</v>
      </c>
      <c r="V947" s="45">
        <v>33170</v>
      </c>
      <c r="W947" s="45">
        <v>1155</v>
      </c>
    </row>
    <row r="948" spans="1:23" x14ac:dyDescent="0.2">
      <c r="A948" s="41">
        <v>2010</v>
      </c>
      <c r="B948" s="42">
        <v>6325</v>
      </c>
      <c r="C948" s="43" t="s">
        <v>2289</v>
      </c>
      <c r="D948" s="41" t="s">
        <v>91</v>
      </c>
      <c r="E948" s="43" t="s">
        <v>24</v>
      </c>
      <c r="F948" s="41" t="s">
        <v>25</v>
      </c>
      <c r="G948" s="43" t="s">
        <v>92</v>
      </c>
      <c r="H948" s="43" t="s">
        <v>41</v>
      </c>
      <c r="I948" s="44">
        <v>305834</v>
      </c>
      <c r="J948" s="45">
        <v>2267836</v>
      </c>
      <c r="K948" s="45">
        <v>172506</v>
      </c>
      <c r="L948" s="46">
        <v>159785</v>
      </c>
      <c r="M948" s="47">
        <v>1363746</v>
      </c>
      <c r="N948" s="47">
        <v>41695</v>
      </c>
      <c r="O948" s="48">
        <v>0</v>
      </c>
      <c r="P948" s="49">
        <v>0</v>
      </c>
      <c r="Q948" s="49">
        <v>0</v>
      </c>
      <c r="R948" s="50" t="s">
        <v>37</v>
      </c>
      <c r="S948" s="51" t="s">
        <v>37</v>
      </c>
      <c r="T948" s="51" t="s">
        <v>37</v>
      </c>
      <c r="U948" s="44">
        <v>465619</v>
      </c>
      <c r="V948" s="45">
        <v>3631582</v>
      </c>
      <c r="W948" s="45">
        <v>214201</v>
      </c>
    </row>
    <row r="949" spans="1:23" x14ac:dyDescent="0.2">
      <c r="A949" s="41">
        <v>2010</v>
      </c>
      <c r="B949" s="42">
        <v>6335</v>
      </c>
      <c r="C949" s="43" t="s">
        <v>2290</v>
      </c>
      <c r="D949" s="41" t="s">
        <v>23</v>
      </c>
      <c r="E949" s="43" t="s">
        <v>24</v>
      </c>
      <c r="F949" s="41" t="s">
        <v>25</v>
      </c>
      <c r="G949" s="43" t="s">
        <v>161</v>
      </c>
      <c r="H949" s="43" t="s">
        <v>31</v>
      </c>
      <c r="I949" s="44">
        <v>13851</v>
      </c>
      <c r="J949" s="45">
        <v>124371</v>
      </c>
      <c r="K949" s="45">
        <v>8495</v>
      </c>
      <c r="L949" s="46">
        <v>2105</v>
      </c>
      <c r="M949" s="47">
        <v>21094</v>
      </c>
      <c r="N949" s="47">
        <v>532</v>
      </c>
      <c r="O949" s="48">
        <v>0</v>
      </c>
      <c r="P949" s="49">
        <v>0</v>
      </c>
      <c r="Q949" s="49">
        <v>0</v>
      </c>
      <c r="R949" s="50" t="s">
        <v>37</v>
      </c>
      <c r="S949" s="51" t="s">
        <v>37</v>
      </c>
      <c r="T949" s="51" t="s">
        <v>37</v>
      </c>
      <c r="U949" s="44">
        <v>15956</v>
      </c>
      <c r="V949" s="45">
        <v>145465</v>
      </c>
      <c r="W949" s="45">
        <v>9027</v>
      </c>
    </row>
    <row r="950" spans="1:23" x14ac:dyDescent="0.2">
      <c r="A950" s="41">
        <v>2010</v>
      </c>
      <c r="B950" s="42">
        <v>6342</v>
      </c>
      <c r="C950" s="43" t="s">
        <v>451</v>
      </c>
      <c r="D950" s="41" t="s">
        <v>23</v>
      </c>
      <c r="E950" s="43" t="s">
        <v>24</v>
      </c>
      <c r="F950" s="41" t="s">
        <v>25</v>
      </c>
      <c r="G950" s="43" t="s">
        <v>117</v>
      </c>
      <c r="H950" s="43" t="s">
        <v>31</v>
      </c>
      <c r="I950" s="44">
        <v>123610</v>
      </c>
      <c r="J950" s="45">
        <v>1273724</v>
      </c>
      <c r="K950" s="45">
        <v>79681</v>
      </c>
      <c r="L950" s="46">
        <v>20319</v>
      </c>
      <c r="M950" s="47">
        <v>188198</v>
      </c>
      <c r="N950" s="47">
        <v>5232</v>
      </c>
      <c r="O950" s="48">
        <v>25514</v>
      </c>
      <c r="P950" s="49">
        <v>445441</v>
      </c>
      <c r="Q950" s="49">
        <v>1123</v>
      </c>
      <c r="R950" s="50">
        <v>0</v>
      </c>
      <c r="S950" s="51">
        <v>0</v>
      </c>
      <c r="T950" s="51">
        <v>0</v>
      </c>
      <c r="U950" s="44">
        <v>169443</v>
      </c>
      <c r="V950" s="45">
        <v>1907363</v>
      </c>
      <c r="W950" s="45">
        <v>86036</v>
      </c>
    </row>
    <row r="951" spans="1:23" x14ac:dyDescent="0.2">
      <c r="A951" s="41">
        <v>2010</v>
      </c>
      <c r="B951" s="42">
        <v>6369</v>
      </c>
      <c r="C951" s="43" t="s">
        <v>452</v>
      </c>
      <c r="D951" s="41" t="s">
        <v>23</v>
      </c>
      <c r="E951" s="43" t="s">
        <v>24</v>
      </c>
      <c r="F951" s="41" t="s">
        <v>25</v>
      </c>
      <c r="G951" s="43" t="s">
        <v>42</v>
      </c>
      <c r="H951" s="43" t="s">
        <v>51</v>
      </c>
      <c r="I951" s="44">
        <v>1318.8</v>
      </c>
      <c r="J951" s="45">
        <v>4013</v>
      </c>
      <c r="K951" s="45">
        <v>652</v>
      </c>
      <c r="L951" s="46">
        <v>433.4</v>
      </c>
      <c r="M951" s="47">
        <v>1697</v>
      </c>
      <c r="N951" s="47">
        <v>108</v>
      </c>
      <c r="O951" s="48" t="s">
        <v>37</v>
      </c>
      <c r="P951" s="49" t="s">
        <v>37</v>
      </c>
      <c r="Q951" s="49" t="s">
        <v>37</v>
      </c>
      <c r="R951" s="50" t="s">
        <v>37</v>
      </c>
      <c r="S951" s="51" t="s">
        <v>37</v>
      </c>
      <c r="T951" s="51" t="s">
        <v>37</v>
      </c>
      <c r="U951" s="44">
        <v>1752.2</v>
      </c>
      <c r="V951" s="45">
        <v>5710</v>
      </c>
      <c r="W951" s="45">
        <v>760</v>
      </c>
    </row>
    <row r="952" spans="1:23" ht="29" x14ac:dyDescent="0.2">
      <c r="A952" s="41">
        <v>2010</v>
      </c>
      <c r="B952" s="42">
        <v>6374</v>
      </c>
      <c r="C952" s="43" t="s">
        <v>2291</v>
      </c>
      <c r="D952" s="41" t="s">
        <v>23</v>
      </c>
      <c r="E952" s="43" t="s">
        <v>24</v>
      </c>
      <c r="F952" s="41" t="s">
        <v>25</v>
      </c>
      <c r="G952" s="43" t="s">
        <v>203</v>
      </c>
      <c r="H952" s="43" t="s">
        <v>51</v>
      </c>
      <c r="I952" s="44">
        <v>32574</v>
      </c>
      <c r="J952" s="45">
        <v>174769</v>
      </c>
      <c r="K952" s="45">
        <v>24449</v>
      </c>
      <c r="L952" s="46">
        <v>12999</v>
      </c>
      <c r="M952" s="47">
        <v>67632</v>
      </c>
      <c r="N952" s="47">
        <v>3655</v>
      </c>
      <c r="O952" s="48">
        <v>1224</v>
      </c>
      <c r="P952" s="49">
        <v>6385</v>
      </c>
      <c r="Q952" s="49">
        <v>4</v>
      </c>
      <c r="R952" s="50">
        <v>0</v>
      </c>
      <c r="S952" s="51">
        <v>0</v>
      </c>
      <c r="T952" s="51">
        <v>0</v>
      </c>
      <c r="U952" s="44">
        <v>46797</v>
      </c>
      <c r="V952" s="45">
        <v>248786</v>
      </c>
      <c r="W952" s="45">
        <v>28108</v>
      </c>
    </row>
    <row r="953" spans="1:23" ht="29" x14ac:dyDescent="0.2">
      <c r="A953" s="41">
        <v>2010</v>
      </c>
      <c r="B953" s="42">
        <v>6374</v>
      </c>
      <c r="C953" s="43" t="s">
        <v>2291</v>
      </c>
      <c r="D953" s="41" t="s">
        <v>112</v>
      </c>
      <c r="E953" s="43" t="s">
        <v>113</v>
      </c>
      <c r="F953" s="41" t="s">
        <v>25</v>
      </c>
      <c r="G953" s="43" t="s">
        <v>203</v>
      </c>
      <c r="H953" s="43" t="s">
        <v>51</v>
      </c>
      <c r="I953" s="44">
        <v>19</v>
      </c>
      <c r="J953" s="45">
        <v>167</v>
      </c>
      <c r="K953" s="45">
        <v>14</v>
      </c>
      <c r="L953" s="46">
        <v>4426</v>
      </c>
      <c r="M953" s="47">
        <v>46046</v>
      </c>
      <c r="N953" s="47">
        <v>581</v>
      </c>
      <c r="O953" s="48">
        <v>11723</v>
      </c>
      <c r="P953" s="49">
        <v>172154</v>
      </c>
      <c r="Q953" s="49">
        <v>25</v>
      </c>
      <c r="R953" s="50">
        <v>0</v>
      </c>
      <c r="S953" s="51">
        <v>0</v>
      </c>
      <c r="T953" s="51">
        <v>0</v>
      </c>
      <c r="U953" s="44">
        <v>16168</v>
      </c>
      <c r="V953" s="45">
        <v>218367</v>
      </c>
      <c r="W953" s="45">
        <v>620</v>
      </c>
    </row>
    <row r="954" spans="1:23" x14ac:dyDescent="0.2">
      <c r="A954" s="41">
        <v>2010</v>
      </c>
      <c r="B954" s="42">
        <v>6380</v>
      </c>
      <c r="C954" s="43" t="s">
        <v>2292</v>
      </c>
      <c r="D954" s="41" t="s">
        <v>23</v>
      </c>
      <c r="E954" s="43" t="s">
        <v>24</v>
      </c>
      <c r="F954" s="41" t="s">
        <v>25</v>
      </c>
      <c r="G954" s="43" t="s">
        <v>65</v>
      </c>
      <c r="H954" s="43" t="s">
        <v>27</v>
      </c>
      <c r="I954" s="44">
        <v>8961</v>
      </c>
      <c r="J954" s="45">
        <v>89181</v>
      </c>
      <c r="K954" s="45">
        <v>5229</v>
      </c>
      <c r="L954" s="46">
        <v>3941</v>
      </c>
      <c r="M954" s="47">
        <v>34669</v>
      </c>
      <c r="N954" s="47">
        <v>695</v>
      </c>
      <c r="O954" s="48">
        <v>6583</v>
      </c>
      <c r="P954" s="49">
        <v>80592</v>
      </c>
      <c r="Q954" s="49">
        <v>50</v>
      </c>
      <c r="R954" s="50" t="s">
        <v>37</v>
      </c>
      <c r="S954" s="51" t="s">
        <v>37</v>
      </c>
      <c r="T954" s="51" t="s">
        <v>37</v>
      </c>
      <c r="U954" s="44">
        <v>19485</v>
      </c>
      <c r="V954" s="45">
        <v>204442</v>
      </c>
      <c r="W954" s="45">
        <v>5974</v>
      </c>
    </row>
    <row r="955" spans="1:23" x14ac:dyDescent="0.2">
      <c r="A955" s="41">
        <v>2010</v>
      </c>
      <c r="B955" s="42">
        <v>6390</v>
      </c>
      <c r="C955" s="43" t="s">
        <v>2293</v>
      </c>
      <c r="D955" s="41" t="s">
        <v>23</v>
      </c>
      <c r="E955" s="43" t="s">
        <v>24</v>
      </c>
      <c r="F955" s="41" t="s">
        <v>25</v>
      </c>
      <c r="G955" s="43" t="s">
        <v>173</v>
      </c>
      <c r="H955" s="43" t="s">
        <v>27</v>
      </c>
      <c r="I955" s="44">
        <v>903.3</v>
      </c>
      <c r="J955" s="45">
        <v>11445</v>
      </c>
      <c r="K955" s="45">
        <v>1075</v>
      </c>
      <c r="L955" s="46">
        <v>443.7</v>
      </c>
      <c r="M955" s="47">
        <v>5116</v>
      </c>
      <c r="N955" s="47">
        <v>261</v>
      </c>
      <c r="O955" s="48">
        <v>714.1</v>
      </c>
      <c r="P955" s="49">
        <v>11355</v>
      </c>
      <c r="Q955" s="49">
        <v>38</v>
      </c>
      <c r="R955" s="50" t="s">
        <v>37</v>
      </c>
      <c r="S955" s="51" t="s">
        <v>37</v>
      </c>
      <c r="T955" s="51" t="s">
        <v>37</v>
      </c>
      <c r="U955" s="44">
        <v>2061.1</v>
      </c>
      <c r="V955" s="45">
        <v>27916</v>
      </c>
      <c r="W955" s="45">
        <v>1374</v>
      </c>
    </row>
    <row r="956" spans="1:23" x14ac:dyDescent="0.2">
      <c r="A956" s="41">
        <v>2010</v>
      </c>
      <c r="B956" s="42">
        <v>6395</v>
      </c>
      <c r="C956" s="43" t="s">
        <v>454</v>
      </c>
      <c r="D956" s="41" t="s">
        <v>23</v>
      </c>
      <c r="E956" s="43" t="s">
        <v>24</v>
      </c>
      <c r="F956" s="41" t="s">
        <v>25</v>
      </c>
      <c r="G956" s="43" t="s">
        <v>439</v>
      </c>
      <c r="H956" s="43" t="s">
        <v>31</v>
      </c>
      <c r="I956" s="44">
        <v>49806</v>
      </c>
      <c r="J956" s="45">
        <v>681884</v>
      </c>
      <c r="K956" s="45">
        <v>51730</v>
      </c>
      <c r="L956" s="46">
        <v>26660</v>
      </c>
      <c r="M956" s="47">
        <v>421098</v>
      </c>
      <c r="N956" s="47">
        <v>9689</v>
      </c>
      <c r="O956" s="48">
        <v>10074</v>
      </c>
      <c r="P956" s="49">
        <v>205093</v>
      </c>
      <c r="Q956" s="49">
        <v>82</v>
      </c>
      <c r="R956" s="50" t="s">
        <v>37</v>
      </c>
      <c r="S956" s="51" t="s">
        <v>37</v>
      </c>
      <c r="T956" s="51" t="s">
        <v>37</v>
      </c>
      <c r="U956" s="44">
        <v>86540</v>
      </c>
      <c r="V956" s="45">
        <v>1308075</v>
      </c>
      <c r="W956" s="45">
        <v>61501</v>
      </c>
    </row>
    <row r="957" spans="1:23" x14ac:dyDescent="0.2">
      <c r="A957" s="41">
        <v>2010</v>
      </c>
      <c r="B957" s="42">
        <v>6396</v>
      </c>
      <c r="C957" s="43" t="s">
        <v>2294</v>
      </c>
      <c r="D957" s="41" t="s">
        <v>23</v>
      </c>
      <c r="E957" s="43" t="s">
        <v>24</v>
      </c>
      <c r="F957" s="41" t="s">
        <v>25</v>
      </c>
      <c r="G957" s="43" t="s">
        <v>92</v>
      </c>
      <c r="H957" s="43" t="s">
        <v>27</v>
      </c>
      <c r="I957" s="44">
        <v>1022.3</v>
      </c>
      <c r="J957" s="45">
        <v>10343</v>
      </c>
      <c r="K957" s="45">
        <v>770</v>
      </c>
      <c r="L957" s="46">
        <v>1981.5</v>
      </c>
      <c r="M957" s="47">
        <v>13214</v>
      </c>
      <c r="N957" s="47">
        <v>245</v>
      </c>
      <c r="O957" s="48" t="s">
        <v>37</v>
      </c>
      <c r="P957" s="49" t="s">
        <v>37</v>
      </c>
      <c r="Q957" s="49" t="s">
        <v>37</v>
      </c>
      <c r="R957" s="50" t="s">
        <v>37</v>
      </c>
      <c r="S957" s="51" t="s">
        <v>37</v>
      </c>
      <c r="T957" s="51" t="s">
        <v>37</v>
      </c>
      <c r="U957" s="44">
        <v>3003.8</v>
      </c>
      <c r="V957" s="45">
        <v>23557</v>
      </c>
      <c r="W957" s="45">
        <v>1015</v>
      </c>
    </row>
    <row r="958" spans="1:23" x14ac:dyDescent="0.2">
      <c r="A958" s="41">
        <v>2010</v>
      </c>
      <c r="B958" s="42">
        <v>6411</v>
      </c>
      <c r="C958" s="43" t="s">
        <v>455</v>
      </c>
      <c r="D958" s="41" t="s">
        <v>23</v>
      </c>
      <c r="E958" s="43" t="s">
        <v>24</v>
      </c>
      <c r="F958" s="41" t="s">
        <v>25</v>
      </c>
      <c r="G958" s="43" t="s">
        <v>65</v>
      </c>
      <c r="H958" s="43" t="s">
        <v>31</v>
      </c>
      <c r="I958" s="44">
        <v>117311.7</v>
      </c>
      <c r="J958" s="45">
        <v>1241557</v>
      </c>
      <c r="K958" s="45">
        <v>69486</v>
      </c>
      <c r="L958" s="46">
        <v>42164.6</v>
      </c>
      <c r="M958" s="47">
        <v>505779</v>
      </c>
      <c r="N958" s="47">
        <v>9420</v>
      </c>
      <c r="O958" s="48">
        <v>5890.9</v>
      </c>
      <c r="P958" s="49">
        <v>94479</v>
      </c>
      <c r="Q958" s="49">
        <v>391</v>
      </c>
      <c r="R958" s="50" t="s">
        <v>37</v>
      </c>
      <c r="S958" s="51" t="s">
        <v>37</v>
      </c>
      <c r="T958" s="51" t="s">
        <v>37</v>
      </c>
      <c r="U958" s="44">
        <v>165367.20000000001</v>
      </c>
      <c r="V958" s="45">
        <v>1841815</v>
      </c>
      <c r="W958" s="45">
        <v>79297</v>
      </c>
    </row>
    <row r="959" spans="1:23" x14ac:dyDescent="0.2">
      <c r="A959" s="41">
        <v>2010</v>
      </c>
      <c r="B959" s="42">
        <v>6417</v>
      </c>
      <c r="C959" s="43" t="s">
        <v>2295</v>
      </c>
      <c r="D959" s="41" t="s">
        <v>23</v>
      </c>
      <c r="E959" s="43" t="s">
        <v>24</v>
      </c>
      <c r="F959" s="41" t="s">
        <v>25</v>
      </c>
      <c r="G959" s="43" t="s">
        <v>124</v>
      </c>
      <c r="H959" s="43" t="s">
        <v>27</v>
      </c>
      <c r="I959" s="44">
        <v>1761</v>
      </c>
      <c r="J959" s="45">
        <v>26345</v>
      </c>
      <c r="K959" s="45">
        <v>2350</v>
      </c>
      <c r="L959" s="46">
        <v>413</v>
      </c>
      <c r="M959" s="47">
        <v>5161</v>
      </c>
      <c r="N959" s="47">
        <v>306</v>
      </c>
      <c r="O959" s="48">
        <v>6727.4</v>
      </c>
      <c r="P959" s="49">
        <v>88519</v>
      </c>
      <c r="Q959" s="49">
        <v>84</v>
      </c>
      <c r="R959" s="50" t="s">
        <v>37</v>
      </c>
      <c r="S959" s="51" t="s">
        <v>37</v>
      </c>
      <c r="T959" s="51" t="s">
        <v>37</v>
      </c>
      <c r="U959" s="44">
        <v>8901.4</v>
      </c>
      <c r="V959" s="45">
        <v>120025</v>
      </c>
      <c r="W959" s="45">
        <v>2740</v>
      </c>
    </row>
    <row r="960" spans="1:23" x14ac:dyDescent="0.2">
      <c r="A960" s="41">
        <v>2010</v>
      </c>
      <c r="B960" s="42">
        <v>6418</v>
      </c>
      <c r="C960" s="43" t="s">
        <v>2296</v>
      </c>
      <c r="D960" s="41" t="s">
        <v>23</v>
      </c>
      <c r="E960" s="43" t="s">
        <v>24</v>
      </c>
      <c r="F960" s="41" t="s">
        <v>25</v>
      </c>
      <c r="G960" s="43" t="s">
        <v>311</v>
      </c>
      <c r="H960" s="43" t="s">
        <v>27</v>
      </c>
      <c r="I960" s="44">
        <v>150</v>
      </c>
      <c r="J960" s="45">
        <v>1480</v>
      </c>
      <c r="K960" s="45">
        <v>192</v>
      </c>
      <c r="L960" s="46">
        <v>70</v>
      </c>
      <c r="M960" s="47">
        <v>1195</v>
      </c>
      <c r="N960" s="47">
        <v>40</v>
      </c>
      <c r="O960" s="48" t="s">
        <v>37</v>
      </c>
      <c r="P960" s="49" t="s">
        <v>37</v>
      </c>
      <c r="Q960" s="49" t="s">
        <v>37</v>
      </c>
      <c r="R960" s="50" t="s">
        <v>37</v>
      </c>
      <c r="S960" s="51" t="s">
        <v>37</v>
      </c>
      <c r="T960" s="51" t="s">
        <v>37</v>
      </c>
      <c r="U960" s="44">
        <v>220</v>
      </c>
      <c r="V960" s="45">
        <v>2675</v>
      </c>
      <c r="W960" s="45">
        <v>232</v>
      </c>
    </row>
    <row r="961" spans="1:23" x14ac:dyDescent="0.2">
      <c r="A961" s="41">
        <v>2010</v>
      </c>
      <c r="B961" s="42">
        <v>6422</v>
      </c>
      <c r="C961" s="43" t="s">
        <v>2297</v>
      </c>
      <c r="D961" s="41" t="s">
        <v>23</v>
      </c>
      <c r="E961" s="43" t="s">
        <v>24</v>
      </c>
      <c r="F961" s="41" t="s">
        <v>25</v>
      </c>
      <c r="G961" s="43" t="s">
        <v>54</v>
      </c>
      <c r="H961" s="43" t="s">
        <v>27</v>
      </c>
      <c r="I961" s="44">
        <v>64767</v>
      </c>
      <c r="J961" s="45">
        <v>712192</v>
      </c>
      <c r="K961" s="45">
        <v>39801</v>
      </c>
      <c r="L961" s="46">
        <v>40903</v>
      </c>
      <c r="M961" s="47">
        <v>413552</v>
      </c>
      <c r="N961" s="47">
        <v>8008</v>
      </c>
      <c r="O961" s="48">
        <v>12838</v>
      </c>
      <c r="P961" s="49">
        <v>162253</v>
      </c>
      <c r="Q961" s="49">
        <v>16</v>
      </c>
      <c r="R961" s="50">
        <v>0</v>
      </c>
      <c r="S961" s="51">
        <v>0</v>
      </c>
      <c r="T961" s="51">
        <v>0</v>
      </c>
      <c r="U961" s="44">
        <v>118508</v>
      </c>
      <c r="V961" s="45">
        <v>1287997</v>
      </c>
      <c r="W961" s="45">
        <v>47825</v>
      </c>
    </row>
    <row r="962" spans="1:23" x14ac:dyDescent="0.2">
      <c r="A962" s="41">
        <v>2010</v>
      </c>
      <c r="B962" s="42">
        <v>6424</v>
      </c>
      <c r="C962" s="43" t="s">
        <v>457</v>
      </c>
      <c r="D962" s="41" t="s">
        <v>23</v>
      </c>
      <c r="E962" s="43" t="s">
        <v>24</v>
      </c>
      <c r="F962" s="41" t="s">
        <v>25</v>
      </c>
      <c r="G962" s="43" t="s">
        <v>35</v>
      </c>
      <c r="H962" s="43" t="s">
        <v>27</v>
      </c>
      <c r="I962" s="44">
        <v>953.1</v>
      </c>
      <c r="J962" s="45">
        <v>7284</v>
      </c>
      <c r="K962" s="45">
        <v>1269</v>
      </c>
      <c r="L962" s="46">
        <v>919.8</v>
      </c>
      <c r="M962" s="47">
        <v>7151</v>
      </c>
      <c r="N962" s="47">
        <v>182</v>
      </c>
      <c r="O962" s="48">
        <v>0</v>
      </c>
      <c r="P962" s="49">
        <v>0</v>
      </c>
      <c r="Q962" s="49">
        <v>0</v>
      </c>
      <c r="R962" s="50">
        <v>0</v>
      </c>
      <c r="S962" s="51">
        <v>0</v>
      </c>
      <c r="T962" s="51">
        <v>0</v>
      </c>
      <c r="U962" s="44">
        <v>1872.9</v>
      </c>
      <c r="V962" s="45">
        <v>14435</v>
      </c>
      <c r="W962" s="45">
        <v>1451</v>
      </c>
    </row>
    <row r="963" spans="1:23" x14ac:dyDescent="0.2">
      <c r="A963" s="41">
        <v>2010</v>
      </c>
      <c r="B963" s="42">
        <v>6425</v>
      </c>
      <c r="C963" s="43" t="s">
        <v>2298</v>
      </c>
      <c r="D963" s="41" t="s">
        <v>23</v>
      </c>
      <c r="E963" s="43" t="s">
        <v>24</v>
      </c>
      <c r="F963" s="41" t="s">
        <v>25</v>
      </c>
      <c r="G963" s="43" t="s">
        <v>72</v>
      </c>
      <c r="H963" s="43" t="s">
        <v>27</v>
      </c>
      <c r="I963" s="44">
        <v>1190</v>
      </c>
      <c r="J963" s="45">
        <v>12419</v>
      </c>
      <c r="K963" s="45">
        <v>1130</v>
      </c>
      <c r="L963" s="46">
        <v>313</v>
      </c>
      <c r="M963" s="47">
        <v>3506</v>
      </c>
      <c r="N963" s="47">
        <v>162</v>
      </c>
      <c r="O963" s="48">
        <v>371</v>
      </c>
      <c r="P963" s="49">
        <v>4610</v>
      </c>
      <c r="Q963" s="49">
        <v>19</v>
      </c>
      <c r="R963" s="50" t="s">
        <v>37</v>
      </c>
      <c r="S963" s="51" t="s">
        <v>37</v>
      </c>
      <c r="T963" s="51" t="s">
        <v>37</v>
      </c>
      <c r="U963" s="44">
        <v>1874</v>
      </c>
      <c r="V963" s="45">
        <v>20535</v>
      </c>
      <c r="W963" s="45">
        <v>1311</v>
      </c>
    </row>
    <row r="964" spans="1:23" x14ac:dyDescent="0.2">
      <c r="A964" s="41">
        <v>2010</v>
      </c>
      <c r="B964" s="42">
        <v>6427</v>
      </c>
      <c r="C964" s="43" t="s">
        <v>458</v>
      </c>
      <c r="D964" s="41" t="s">
        <v>23</v>
      </c>
      <c r="E964" s="43" t="s">
        <v>24</v>
      </c>
      <c r="F964" s="41" t="s">
        <v>25</v>
      </c>
      <c r="G964" s="43" t="s">
        <v>92</v>
      </c>
      <c r="H964" s="43" t="s">
        <v>27</v>
      </c>
      <c r="I964" s="44">
        <v>18384.7</v>
      </c>
      <c r="J964" s="45">
        <v>200109</v>
      </c>
      <c r="K964" s="45">
        <v>11338</v>
      </c>
      <c r="L964" s="46">
        <v>8694</v>
      </c>
      <c r="M964" s="47">
        <v>94344</v>
      </c>
      <c r="N964" s="47">
        <v>2489</v>
      </c>
      <c r="O964" s="48" t="s">
        <v>37</v>
      </c>
      <c r="P964" s="49" t="s">
        <v>37</v>
      </c>
      <c r="Q964" s="49" t="s">
        <v>37</v>
      </c>
      <c r="R964" s="50" t="s">
        <v>37</v>
      </c>
      <c r="S964" s="51" t="s">
        <v>37</v>
      </c>
      <c r="T964" s="51" t="s">
        <v>37</v>
      </c>
      <c r="U964" s="44">
        <v>27078.7</v>
      </c>
      <c r="V964" s="45">
        <v>294453</v>
      </c>
      <c r="W964" s="45">
        <v>13827</v>
      </c>
    </row>
    <row r="965" spans="1:23" x14ac:dyDescent="0.2">
      <c r="A965" s="41">
        <v>2010</v>
      </c>
      <c r="B965" s="42">
        <v>6431</v>
      </c>
      <c r="C965" s="43" t="s">
        <v>2299</v>
      </c>
      <c r="D965" s="41" t="s">
        <v>23</v>
      </c>
      <c r="E965" s="43" t="s">
        <v>24</v>
      </c>
      <c r="F965" s="41" t="s">
        <v>25</v>
      </c>
      <c r="G965" s="43" t="s">
        <v>76</v>
      </c>
      <c r="H965" s="43" t="s">
        <v>31</v>
      </c>
      <c r="I965" s="44">
        <v>7490</v>
      </c>
      <c r="J965" s="45">
        <v>56851</v>
      </c>
      <c r="K965" s="45">
        <v>5749</v>
      </c>
      <c r="L965" s="46">
        <v>2789</v>
      </c>
      <c r="M965" s="47">
        <v>24502</v>
      </c>
      <c r="N965" s="47">
        <v>812</v>
      </c>
      <c r="O965" s="48">
        <v>17</v>
      </c>
      <c r="P965" s="49">
        <v>88</v>
      </c>
      <c r="Q965" s="49">
        <v>21</v>
      </c>
      <c r="R965" s="50" t="s">
        <v>37</v>
      </c>
      <c r="S965" s="51" t="s">
        <v>37</v>
      </c>
      <c r="T965" s="51" t="s">
        <v>37</v>
      </c>
      <c r="U965" s="44">
        <v>10296</v>
      </c>
      <c r="V965" s="45">
        <v>81441</v>
      </c>
      <c r="W965" s="45">
        <v>6582</v>
      </c>
    </row>
    <row r="966" spans="1:23" x14ac:dyDescent="0.2">
      <c r="A966" s="41">
        <v>2010</v>
      </c>
      <c r="B966" s="42">
        <v>6442</v>
      </c>
      <c r="C966" s="43" t="s">
        <v>459</v>
      </c>
      <c r="D966" s="41" t="s">
        <v>23</v>
      </c>
      <c r="E966" s="43" t="s">
        <v>24</v>
      </c>
      <c r="F966" s="41" t="s">
        <v>25</v>
      </c>
      <c r="G966" s="43" t="s">
        <v>104</v>
      </c>
      <c r="H966" s="43" t="s">
        <v>31</v>
      </c>
      <c r="I966" s="44">
        <v>30461.9</v>
      </c>
      <c r="J966" s="45">
        <v>302665</v>
      </c>
      <c r="K966" s="45">
        <v>22145</v>
      </c>
      <c r="L966" s="46">
        <v>10183.1</v>
      </c>
      <c r="M966" s="47">
        <v>121931</v>
      </c>
      <c r="N966" s="47">
        <v>1597</v>
      </c>
      <c r="O966" s="48">
        <v>25549.9</v>
      </c>
      <c r="P966" s="49">
        <v>440804</v>
      </c>
      <c r="Q966" s="49">
        <v>5</v>
      </c>
      <c r="R966" s="50" t="s">
        <v>37</v>
      </c>
      <c r="S966" s="51" t="s">
        <v>37</v>
      </c>
      <c r="T966" s="51" t="s">
        <v>37</v>
      </c>
      <c r="U966" s="44">
        <v>66194.899999999994</v>
      </c>
      <c r="V966" s="45">
        <v>865400</v>
      </c>
      <c r="W966" s="45">
        <v>23747</v>
      </c>
    </row>
    <row r="967" spans="1:23" x14ac:dyDescent="0.2">
      <c r="A967" s="41">
        <v>2010</v>
      </c>
      <c r="B967" s="42">
        <v>6443</v>
      </c>
      <c r="C967" s="43" t="s">
        <v>460</v>
      </c>
      <c r="D967" s="41" t="s">
        <v>23</v>
      </c>
      <c r="E967" s="43" t="s">
        <v>24</v>
      </c>
      <c r="F967" s="41" t="s">
        <v>25</v>
      </c>
      <c r="G967" s="43" t="s">
        <v>142</v>
      </c>
      <c r="H967" s="43" t="s">
        <v>31</v>
      </c>
      <c r="I967" s="44">
        <v>44323</v>
      </c>
      <c r="J967" s="45">
        <v>366258</v>
      </c>
      <c r="K967" s="45">
        <v>25727</v>
      </c>
      <c r="L967" s="46">
        <v>12107</v>
      </c>
      <c r="M967" s="47">
        <v>99425</v>
      </c>
      <c r="N967" s="47">
        <v>4921</v>
      </c>
      <c r="O967" s="48">
        <v>19897</v>
      </c>
      <c r="P967" s="49">
        <v>174146</v>
      </c>
      <c r="Q967" s="49">
        <v>476</v>
      </c>
      <c r="R967" s="50">
        <v>0</v>
      </c>
      <c r="S967" s="51">
        <v>0</v>
      </c>
      <c r="T967" s="51">
        <v>0</v>
      </c>
      <c r="U967" s="44">
        <v>76327</v>
      </c>
      <c r="V967" s="45">
        <v>639829</v>
      </c>
      <c r="W967" s="45">
        <v>31124</v>
      </c>
    </row>
    <row r="968" spans="1:23" x14ac:dyDescent="0.2">
      <c r="A968" s="41">
        <v>2010</v>
      </c>
      <c r="B968" s="42">
        <v>6452</v>
      </c>
      <c r="C968" s="43" t="s">
        <v>462</v>
      </c>
      <c r="D968" s="41" t="s">
        <v>23</v>
      </c>
      <c r="E968" s="43" t="s">
        <v>24</v>
      </c>
      <c r="F968" s="41" t="s">
        <v>25</v>
      </c>
      <c r="G968" s="43" t="s">
        <v>142</v>
      </c>
      <c r="H968" s="43" t="s">
        <v>51</v>
      </c>
      <c r="I968" s="44">
        <v>5692673</v>
      </c>
      <c r="J968" s="45">
        <v>56583308</v>
      </c>
      <c r="K968" s="45">
        <v>3998944</v>
      </c>
      <c r="L968" s="46">
        <v>3921152</v>
      </c>
      <c r="M968" s="47">
        <v>45194918</v>
      </c>
      <c r="N968" s="47">
        <v>507085</v>
      </c>
      <c r="O968" s="48">
        <v>214991</v>
      </c>
      <c r="P968" s="49">
        <v>3143476</v>
      </c>
      <c r="Q968" s="49">
        <v>8980</v>
      </c>
      <c r="R968" s="50">
        <v>6958</v>
      </c>
      <c r="S968" s="51">
        <v>81674</v>
      </c>
      <c r="T968" s="51">
        <v>23</v>
      </c>
      <c r="U968" s="44">
        <v>9835774</v>
      </c>
      <c r="V968" s="45">
        <v>105003376</v>
      </c>
      <c r="W968" s="45">
        <v>4515032</v>
      </c>
    </row>
    <row r="969" spans="1:23" x14ac:dyDescent="0.2">
      <c r="A969" s="41">
        <v>2010</v>
      </c>
      <c r="B969" s="42">
        <v>6455</v>
      </c>
      <c r="C969" s="43" t="s">
        <v>2300</v>
      </c>
      <c r="D969" s="41" t="s">
        <v>23</v>
      </c>
      <c r="E969" s="43" t="s">
        <v>24</v>
      </c>
      <c r="F969" s="41" t="s">
        <v>25</v>
      </c>
      <c r="G969" s="43" t="s">
        <v>142</v>
      </c>
      <c r="H969" s="43" t="s">
        <v>51</v>
      </c>
      <c r="I969" s="44">
        <v>2785112</v>
      </c>
      <c r="J969" s="45">
        <v>20524060</v>
      </c>
      <c r="K969" s="45">
        <v>1451467</v>
      </c>
      <c r="L969" s="46">
        <v>1584270</v>
      </c>
      <c r="M969" s="47">
        <v>15181662</v>
      </c>
      <c r="N969" s="47">
        <v>186866</v>
      </c>
      <c r="O969" s="48">
        <v>300258</v>
      </c>
      <c r="P969" s="49">
        <v>3219344</v>
      </c>
      <c r="Q969" s="49">
        <v>2481</v>
      </c>
      <c r="R969" s="50" t="s">
        <v>37</v>
      </c>
      <c r="S969" s="51" t="s">
        <v>37</v>
      </c>
      <c r="T969" s="51" t="s">
        <v>37</v>
      </c>
      <c r="U969" s="44">
        <v>4669640</v>
      </c>
      <c r="V969" s="45">
        <v>38925066</v>
      </c>
      <c r="W969" s="45">
        <v>1640814</v>
      </c>
    </row>
    <row r="970" spans="1:23" x14ac:dyDescent="0.2">
      <c r="A970" s="41">
        <v>2010</v>
      </c>
      <c r="B970" s="42">
        <v>6457</v>
      </c>
      <c r="C970" s="43" t="s">
        <v>464</v>
      </c>
      <c r="D970" s="41" t="s">
        <v>23</v>
      </c>
      <c r="E970" s="43" t="s">
        <v>24</v>
      </c>
      <c r="F970" s="41" t="s">
        <v>25</v>
      </c>
      <c r="G970" s="43" t="s">
        <v>142</v>
      </c>
      <c r="H970" s="43" t="s">
        <v>51</v>
      </c>
      <c r="I970" s="44">
        <v>51489.3</v>
      </c>
      <c r="J970" s="45">
        <v>347040</v>
      </c>
      <c r="K970" s="45">
        <v>23589</v>
      </c>
      <c r="L970" s="46">
        <v>45318.8</v>
      </c>
      <c r="M970" s="47">
        <v>332328</v>
      </c>
      <c r="N970" s="47">
        <v>4696</v>
      </c>
      <c r="O970" s="48">
        <v>7704.6</v>
      </c>
      <c r="P970" s="49">
        <v>66580</v>
      </c>
      <c r="Q970" s="49">
        <v>2</v>
      </c>
      <c r="R970" s="50">
        <v>0</v>
      </c>
      <c r="S970" s="51">
        <v>0</v>
      </c>
      <c r="T970" s="51">
        <v>0</v>
      </c>
      <c r="U970" s="44">
        <v>104512.7</v>
      </c>
      <c r="V970" s="45">
        <v>745948</v>
      </c>
      <c r="W970" s="45">
        <v>28287</v>
      </c>
    </row>
    <row r="971" spans="1:23" x14ac:dyDescent="0.2">
      <c r="A971" s="41">
        <v>2010</v>
      </c>
      <c r="B971" s="42">
        <v>6458</v>
      </c>
      <c r="C971" s="43" t="s">
        <v>2301</v>
      </c>
      <c r="D971" s="41" t="s">
        <v>39</v>
      </c>
      <c r="E971" s="43" t="s">
        <v>40</v>
      </c>
      <c r="F971" s="41" t="s">
        <v>25</v>
      </c>
      <c r="G971" s="43" t="s">
        <v>124</v>
      </c>
      <c r="H971" s="43" t="s">
        <v>41</v>
      </c>
      <c r="I971" s="44" t="s">
        <v>37</v>
      </c>
      <c r="J971" s="45" t="s">
        <v>37</v>
      </c>
      <c r="K971" s="45" t="s">
        <v>37</v>
      </c>
      <c r="L971" s="46">
        <v>72703</v>
      </c>
      <c r="M971" s="47">
        <v>1345918</v>
      </c>
      <c r="N971" s="47">
        <v>987</v>
      </c>
      <c r="O971" s="48">
        <v>38108</v>
      </c>
      <c r="P971" s="49">
        <v>754572</v>
      </c>
      <c r="Q971" s="49">
        <v>37</v>
      </c>
      <c r="R971" s="50" t="s">
        <v>37</v>
      </c>
      <c r="S971" s="51" t="s">
        <v>37</v>
      </c>
      <c r="T971" s="51" t="s">
        <v>37</v>
      </c>
      <c r="U971" s="44">
        <v>110811</v>
      </c>
      <c r="V971" s="45">
        <v>2100490</v>
      </c>
      <c r="W971" s="45">
        <v>1024</v>
      </c>
    </row>
    <row r="972" spans="1:23" x14ac:dyDescent="0.2">
      <c r="A972" s="41">
        <v>2010</v>
      </c>
      <c r="B972" s="42">
        <v>6458</v>
      </c>
      <c r="C972" s="43" t="s">
        <v>2301</v>
      </c>
      <c r="D972" s="41" t="s">
        <v>39</v>
      </c>
      <c r="E972" s="43" t="s">
        <v>40</v>
      </c>
      <c r="F972" s="41" t="s">
        <v>25</v>
      </c>
      <c r="G972" s="43" t="s">
        <v>30</v>
      </c>
      <c r="H972" s="43" t="s">
        <v>41</v>
      </c>
      <c r="I972" s="44" t="s">
        <v>37</v>
      </c>
      <c r="J972" s="45" t="s">
        <v>37</v>
      </c>
      <c r="K972" s="45" t="s">
        <v>37</v>
      </c>
      <c r="L972" s="46">
        <v>21080</v>
      </c>
      <c r="M972" s="47">
        <v>247839</v>
      </c>
      <c r="N972" s="47">
        <v>307</v>
      </c>
      <c r="O972" s="48">
        <v>2264</v>
      </c>
      <c r="P972" s="49">
        <v>29300</v>
      </c>
      <c r="Q972" s="49">
        <v>13</v>
      </c>
      <c r="R972" s="50" t="s">
        <v>37</v>
      </c>
      <c r="S972" s="51" t="s">
        <v>37</v>
      </c>
      <c r="T972" s="51" t="s">
        <v>37</v>
      </c>
      <c r="U972" s="44">
        <v>23344</v>
      </c>
      <c r="V972" s="45">
        <v>277139</v>
      </c>
      <c r="W972" s="45">
        <v>320</v>
      </c>
    </row>
    <row r="973" spans="1:23" x14ac:dyDescent="0.2">
      <c r="A973" s="41">
        <v>2010</v>
      </c>
      <c r="B973" s="42">
        <v>6458</v>
      </c>
      <c r="C973" s="43" t="s">
        <v>2301</v>
      </c>
      <c r="D973" s="41" t="s">
        <v>39</v>
      </c>
      <c r="E973" s="43" t="s">
        <v>40</v>
      </c>
      <c r="F973" s="41" t="s">
        <v>25</v>
      </c>
      <c r="G973" s="43" t="s">
        <v>82</v>
      </c>
      <c r="H973" s="43" t="s">
        <v>41</v>
      </c>
      <c r="I973" s="44" t="s">
        <v>37</v>
      </c>
      <c r="J973" s="45" t="s">
        <v>37</v>
      </c>
      <c r="K973" s="45" t="s">
        <v>37</v>
      </c>
      <c r="L973" s="46">
        <v>21891</v>
      </c>
      <c r="M973" s="47">
        <v>354972</v>
      </c>
      <c r="N973" s="47">
        <v>254</v>
      </c>
      <c r="O973" s="48">
        <v>54934</v>
      </c>
      <c r="P973" s="49">
        <v>1062307</v>
      </c>
      <c r="Q973" s="49">
        <v>3</v>
      </c>
      <c r="R973" s="50" t="s">
        <v>37</v>
      </c>
      <c r="S973" s="51" t="s">
        <v>37</v>
      </c>
      <c r="T973" s="51" t="s">
        <v>37</v>
      </c>
      <c r="U973" s="44">
        <v>76825</v>
      </c>
      <c r="V973" s="45">
        <v>1417279</v>
      </c>
      <c r="W973" s="45">
        <v>257</v>
      </c>
    </row>
    <row r="974" spans="1:23" x14ac:dyDescent="0.2">
      <c r="A974" s="41">
        <v>2010</v>
      </c>
      <c r="B974" s="42">
        <v>6458</v>
      </c>
      <c r="C974" s="43" t="s">
        <v>2301</v>
      </c>
      <c r="D974" s="41" t="s">
        <v>39</v>
      </c>
      <c r="E974" s="43" t="s">
        <v>40</v>
      </c>
      <c r="F974" s="41" t="s">
        <v>25</v>
      </c>
      <c r="G974" s="43" t="s">
        <v>122</v>
      </c>
      <c r="H974" s="43" t="s">
        <v>41</v>
      </c>
      <c r="I974" s="44" t="s">
        <v>37</v>
      </c>
      <c r="J974" s="45" t="s">
        <v>37</v>
      </c>
      <c r="K974" s="45" t="s">
        <v>37</v>
      </c>
      <c r="L974" s="46">
        <v>90109</v>
      </c>
      <c r="M974" s="47">
        <v>993401</v>
      </c>
      <c r="N974" s="47">
        <v>812</v>
      </c>
      <c r="O974" s="48">
        <v>27470</v>
      </c>
      <c r="P974" s="49">
        <v>309795</v>
      </c>
      <c r="Q974" s="49">
        <v>70</v>
      </c>
      <c r="R974" s="50" t="s">
        <v>37</v>
      </c>
      <c r="S974" s="51" t="s">
        <v>37</v>
      </c>
      <c r="T974" s="51" t="s">
        <v>37</v>
      </c>
      <c r="U974" s="44">
        <v>117579</v>
      </c>
      <c r="V974" s="45">
        <v>1303196</v>
      </c>
      <c r="W974" s="45">
        <v>882</v>
      </c>
    </row>
    <row r="975" spans="1:23" x14ac:dyDescent="0.2">
      <c r="A975" s="41">
        <v>2010</v>
      </c>
      <c r="B975" s="42">
        <v>6458</v>
      </c>
      <c r="C975" s="43" t="s">
        <v>2301</v>
      </c>
      <c r="D975" s="41" t="s">
        <v>39</v>
      </c>
      <c r="E975" s="43" t="s">
        <v>40</v>
      </c>
      <c r="F975" s="41" t="s">
        <v>25</v>
      </c>
      <c r="G975" s="43" t="s">
        <v>161</v>
      </c>
      <c r="H975" s="43" t="s">
        <v>41</v>
      </c>
      <c r="I975" s="44">
        <v>525653</v>
      </c>
      <c r="J975" s="45">
        <v>8135208</v>
      </c>
      <c r="K975" s="45">
        <v>894486</v>
      </c>
      <c r="L975" s="46">
        <v>747895</v>
      </c>
      <c r="M975" s="47">
        <v>12599886</v>
      </c>
      <c r="N975" s="47">
        <v>119590</v>
      </c>
      <c r="O975" s="48">
        <v>475881</v>
      </c>
      <c r="P975" s="49">
        <v>8846018</v>
      </c>
      <c r="Q975" s="49">
        <v>1500</v>
      </c>
      <c r="R975" s="50">
        <v>1217</v>
      </c>
      <c r="S975" s="51">
        <v>25012</v>
      </c>
      <c r="T975" s="51">
        <v>1</v>
      </c>
      <c r="U975" s="44">
        <v>1750646</v>
      </c>
      <c r="V975" s="45">
        <v>29606124</v>
      </c>
      <c r="W975" s="45">
        <v>1015577</v>
      </c>
    </row>
    <row r="976" spans="1:23" x14ac:dyDescent="0.2">
      <c r="A976" s="41">
        <v>2010</v>
      </c>
      <c r="B976" s="42">
        <v>6458</v>
      </c>
      <c r="C976" s="43" t="s">
        <v>2301</v>
      </c>
      <c r="D976" s="41" t="s">
        <v>39</v>
      </c>
      <c r="E976" s="43" t="s">
        <v>40</v>
      </c>
      <c r="F976" s="41" t="s">
        <v>25</v>
      </c>
      <c r="G976" s="43" t="s">
        <v>44</v>
      </c>
      <c r="H976" s="43" t="s">
        <v>41</v>
      </c>
      <c r="I976" s="44">
        <v>6735</v>
      </c>
      <c r="J976" s="45">
        <v>79543</v>
      </c>
      <c r="K976" s="45">
        <v>9649</v>
      </c>
      <c r="L976" s="46">
        <v>126070</v>
      </c>
      <c r="M976" s="47">
        <v>1777828</v>
      </c>
      <c r="N976" s="47">
        <v>2309</v>
      </c>
      <c r="O976" s="48">
        <v>158070</v>
      </c>
      <c r="P976" s="49">
        <v>2632112</v>
      </c>
      <c r="Q976" s="49">
        <v>234</v>
      </c>
      <c r="R976" s="50" t="s">
        <v>37</v>
      </c>
      <c r="S976" s="51" t="s">
        <v>37</v>
      </c>
      <c r="T976" s="51" t="s">
        <v>37</v>
      </c>
      <c r="U976" s="44">
        <v>290875</v>
      </c>
      <c r="V976" s="45">
        <v>4489483</v>
      </c>
      <c r="W976" s="45">
        <v>12192</v>
      </c>
    </row>
    <row r="977" spans="1:23" x14ac:dyDescent="0.2">
      <c r="A977" s="41">
        <v>2010</v>
      </c>
      <c r="B977" s="42">
        <v>6472</v>
      </c>
      <c r="C977" s="43" t="s">
        <v>2302</v>
      </c>
      <c r="D977" s="41" t="s">
        <v>23</v>
      </c>
      <c r="E977" s="43" t="s">
        <v>24</v>
      </c>
      <c r="F977" s="41" t="s">
        <v>25</v>
      </c>
      <c r="G977" s="43" t="s">
        <v>92</v>
      </c>
      <c r="H977" s="43" t="s">
        <v>27</v>
      </c>
      <c r="I977" s="44">
        <v>1169</v>
      </c>
      <c r="J977" s="45">
        <v>10875</v>
      </c>
      <c r="K977" s="45">
        <v>1090</v>
      </c>
      <c r="L977" s="46">
        <v>782</v>
      </c>
      <c r="M977" s="47">
        <v>7404</v>
      </c>
      <c r="N977" s="47">
        <v>256</v>
      </c>
      <c r="O977" s="48" t="s">
        <v>37</v>
      </c>
      <c r="P977" s="49" t="s">
        <v>37</v>
      </c>
      <c r="Q977" s="49" t="s">
        <v>37</v>
      </c>
      <c r="R977" s="50" t="s">
        <v>37</v>
      </c>
      <c r="S977" s="51" t="s">
        <v>37</v>
      </c>
      <c r="T977" s="51" t="s">
        <v>37</v>
      </c>
      <c r="U977" s="44">
        <v>1951</v>
      </c>
      <c r="V977" s="45">
        <v>18279</v>
      </c>
      <c r="W977" s="45">
        <v>1346</v>
      </c>
    </row>
    <row r="978" spans="1:23" x14ac:dyDescent="0.2">
      <c r="A978" s="41">
        <v>2010</v>
      </c>
      <c r="B978" s="42">
        <v>6491</v>
      </c>
      <c r="C978" s="43" t="s">
        <v>467</v>
      </c>
      <c r="D978" s="41" t="s">
        <v>23</v>
      </c>
      <c r="E978" s="43" t="s">
        <v>24</v>
      </c>
      <c r="F978" s="41" t="s">
        <v>25</v>
      </c>
      <c r="G978" s="43" t="s">
        <v>54</v>
      </c>
      <c r="H978" s="43" t="s">
        <v>27</v>
      </c>
      <c r="I978" s="44">
        <v>59943</v>
      </c>
      <c r="J978" s="45">
        <v>583229</v>
      </c>
      <c r="K978" s="45">
        <v>32400</v>
      </c>
      <c r="L978" s="46">
        <v>40337</v>
      </c>
      <c r="M978" s="47">
        <v>410530</v>
      </c>
      <c r="N978" s="47">
        <v>8446</v>
      </c>
      <c r="O978" s="48">
        <v>5254</v>
      </c>
      <c r="P978" s="49">
        <v>62638</v>
      </c>
      <c r="Q978" s="49">
        <v>5</v>
      </c>
      <c r="R978" s="50" t="s">
        <v>37</v>
      </c>
      <c r="S978" s="51" t="s">
        <v>37</v>
      </c>
      <c r="T978" s="51" t="s">
        <v>37</v>
      </c>
      <c r="U978" s="44">
        <v>105534</v>
      </c>
      <c r="V978" s="45">
        <v>1056397</v>
      </c>
      <c r="W978" s="45">
        <v>40851</v>
      </c>
    </row>
    <row r="979" spans="1:23" x14ac:dyDescent="0.2">
      <c r="A979" s="41">
        <v>2010</v>
      </c>
      <c r="B979" s="42">
        <v>6496</v>
      </c>
      <c r="C979" s="43" t="s">
        <v>2303</v>
      </c>
      <c r="D979" s="41" t="s">
        <v>23</v>
      </c>
      <c r="E979" s="43" t="s">
        <v>24</v>
      </c>
      <c r="F979" s="41" t="s">
        <v>25</v>
      </c>
      <c r="G979" s="43" t="s">
        <v>87</v>
      </c>
      <c r="H979" s="43" t="s">
        <v>27</v>
      </c>
      <c r="I979" s="44">
        <v>233.2</v>
      </c>
      <c r="J979" s="45">
        <v>2906</v>
      </c>
      <c r="K979" s="45">
        <v>317</v>
      </c>
      <c r="L979" s="46">
        <v>102.2</v>
      </c>
      <c r="M979" s="47">
        <v>1444</v>
      </c>
      <c r="N979" s="47">
        <v>59</v>
      </c>
      <c r="O979" s="48">
        <v>65</v>
      </c>
      <c r="P979" s="49">
        <v>725</v>
      </c>
      <c r="Q979" s="49">
        <v>2</v>
      </c>
      <c r="R979" s="50">
        <v>0</v>
      </c>
      <c r="S979" s="51">
        <v>0</v>
      </c>
      <c r="T979" s="51">
        <v>0</v>
      </c>
      <c r="U979" s="44">
        <v>400.4</v>
      </c>
      <c r="V979" s="45">
        <v>5075</v>
      </c>
      <c r="W979" s="45">
        <v>378</v>
      </c>
    </row>
    <row r="980" spans="1:23" x14ac:dyDescent="0.2">
      <c r="A980" s="41">
        <v>2010</v>
      </c>
      <c r="B980" s="42">
        <v>6501</v>
      </c>
      <c r="C980" s="43" t="s">
        <v>2304</v>
      </c>
      <c r="D980" s="41" t="s">
        <v>23</v>
      </c>
      <c r="E980" s="43" t="s">
        <v>24</v>
      </c>
      <c r="F980" s="41" t="s">
        <v>25</v>
      </c>
      <c r="G980" s="43" t="s">
        <v>87</v>
      </c>
      <c r="H980" s="43" t="s">
        <v>27</v>
      </c>
      <c r="I980" s="44">
        <v>464</v>
      </c>
      <c r="J980" s="45">
        <v>4447</v>
      </c>
      <c r="K980" s="45">
        <v>390</v>
      </c>
      <c r="L980" s="46">
        <v>234</v>
      </c>
      <c r="M980" s="47">
        <v>2098</v>
      </c>
      <c r="N980" s="47">
        <v>49</v>
      </c>
      <c r="O980" s="48" t="s">
        <v>37</v>
      </c>
      <c r="P980" s="49" t="s">
        <v>37</v>
      </c>
      <c r="Q980" s="49" t="s">
        <v>37</v>
      </c>
      <c r="R980" s="50" t="s">
        <v>37</v>
      </c>
      <c r="S980" s="51" t="s">
        <v>37</v>
      </c>
      <c r="T980" s="51" t="s">
        <v>37</v>
      </c>
      <c r="U980" s="44">
        <v>698</v>
      </c>
      <c r="V980" s="45">
        <v>6545</v>
      </c>
      <c r="W980" s="45">
        <v>439</v>
      </c>
    </row>
    <row r="981" spans="1:23" x14ac:dyDescent="0.2">
      <c r="A981" s="41">
        <v>2010</v>
      </c>
      <c r="B981" s="42">
        <v>6509</v>
      </c>
      <c r="C981" s="43" t="s">
        <v>2305</v>
      </c>
      <c r="D981" s="41" t="s">
        <v>23</v>
      </c>
      <c r="E981" s="43" t="s">
        <v>24</v>
      </c>
      <c r="F981" s="41" t="s">
        <v>25</v>
      </c>
      <c r="G981" s="43" t="s">
        <v>273</v>
      </c>
      <c r="H981" s="43" t="s">
        <v>27</v>
      </c>
      <c r="I981" s="44">
        <v>102</v>
      </c>
      <c r="J981" s="45">
        <v>1279</v>
      </c>
      <c r="K981" s="45">
        <v>200</v>
      </c>
      <c r="L981" s="46" t="s">
        <v>37</v>
      </c>
      <c r="M981" s="47" t="s">
        <v>37</v>
      </c>
      <c r="N981" s="47" t="s">
        <v>37</v>
      </c>
      <c r="O981" s="48" t="s">
        <v>37</v>
      </c>
      <c r="P981" s="49" t="s">
        <v>37</v>
      </c>
      <c r="Q981" s="49" t="s">
        <v>37</v>
      </c>
      <c r="R981" s="50" t="s">
        <v>37</v>
      </c>
      <c r="S981" s="51" t="s">
        <v>37</v>
      </c>
      <c r="T981" s="51" t="s">
        <v>37</v>
      </c>
      <c r="U981" s="44">
        <v>102</v>
      </c>
      <c r="V981" s="45">
        <v>1279</v>
      </c>
      <c r="W981" s="45">
        <v>200</v>
      </c>
    </row>
    <row r="982" spans="1:23" x14ac:dyDescent="0.2">
      <c r="A982" s="41">
        <v>2010</v>
      </c>
      <c r="B982" s="42">
        <v>6579</v>
      </c>
      <c r="C982" s="43" t="s">
        <v>2306</v>
      </c>
      <c r="D982" s="41" t="s">
        <v>23</v>
      </c>
      <c r="E982" s="43" t="s">
        <v>24</v>
      </c>
      <c r="F982" s="41" t="s">
        <v>25</v>
      </c>
      <c r="G982" s="43" t="s">
        <v>87</v>
      </c>
      <c r="H982" s="43" t="s">
        <v>27</v>
      </c>
      <c r="I982" s="44">
        <v>1271</v>
      </c>
      <c r="J982" s="45">
        <v>13964</v>
      </c>
      <c r="K982" s="45">
        <v>1730</v>
      </c>
      <c r="L982" s="46">
        <v>2003</v>
      </c>
      <c r="M982" s="47">
        <v>24040</v>
      </c>
      <c r="N982" s="47">
        <v>238</v>
      </c>
      <c r="O982" s="48">
        <v>2077</v>
      </c>
      <c r="P982" s="49">
        <v>24284</v>
      </c>
      <c r="Q982" s="49">
        <v>1</v>
      </c>
      <c r="R982" s="50" t="s">
        <v>37</v>
      </c>
      <c r="S982" s="51" t="s">
        <v>37</v>
      </c>
      <c r="T982" s="51" t="s">
        <v>37</v>
      </c>
      <c r="U982" s="44">
        <v>5351</v>
      </c>
      <c r="V982" s="45">
        <v>62288</v>
      </c>
      <c r="W982" s="45">
        <v>1969</v>
      </c>
    </row>
    <row r="983" spans="1:23" x14ac:dyDescent="0.2">
      <c r="A983" s="41">
        <v>2010</v>
      </c>
      <c r="B983" s="42">
        <v>6580</v>
      </c>
      <c r="C983" s="43" t="s">
        <v>2307</v>
      </c>
      <c r="D983" s="41" t="s">
        <v>23</v>
      </c>
      <c r="E983" s="43" t="s">
        <v>24</v>
      </c>
      <c r="F983" s="41" t="s">
        <v>25</v>
      </c>
      <c r="G983" s="43" t="s">
        <v>67</v>
      </c>
      <c r="H983" s="43" t="s">
        <v>27</v>
      </c>
      <c r="I983" s="44">
        <v>4192</v>
      </c>
      <c r="J983" s="45">
        <v>38985</v>
      </c>
      <c r="K983" s="45">
        <v>3208</v>
      </c>
      <c r="L983" s="46">
        <v>4736</v>
      </c>
      <c r="M983" s="47">
        <v>48116</v>
      </c>
      <c r="N983" s="47">
        <v>900</v>
      </c>
      <c r="O983" s="48">
        <v>2547</v>
      </c>
      <c r="P983" s="49">
        <v>31510</v>
      </c>
      <c r="Q983" s="49">
        <v>18</v>
      </c>
      <c r="R983" s="50" t="s">
        <v>37</v>
      </c>
      <c r="S983" s="51" t="s">
        <v>37</v>
      </c>
      <c r="T983" s="51" t="s">
        <v>37</v>
      </c>
      <c r="U983" s="44">
        <v>11475</v>
      </c>
      <c r="V983" s="45">
        <v>118611</v>
      </c>
      <c r="W983" s="45">
        <v>4126</v>
      </c>
    </row>
    <row r="984" spans="1:23" x14ac:dyDescent="0.2">
      <c r="A984" s="41">
        <v>2010</v>
      </c>
      <c r="B984" s="42">
        <v>6582</v>
      </c>
      <c r="C984" s="43" t="s">
        <v>468</v>
      </c>
      <c r="D984" s="41" t="s">
        <v>23</v>
      </c>
      <c r="E984" s="43" t="s">
        <v>24</v>
      </c>
      <c r="F984" s="41" t="s">
        <v>25</v>
      </c>
      <c r="G984" s="43" t="s">
        <v>168</v>
      </c>
      <c r="H984" s="43" t="s">
        <v>27</v>
      </c>
      <c r="I984" s="44">
        <v>6651.8</v>
      </c>
      <c r="J984" s="45">
        <v>107730</v>
      </c>
      <c r="K984" s="45">
        <v>8047</v>
      </c>
      <c r="L984" s="46">
        <v>1762.6</v>
      </c>
      <c r="M984" s="47">
        <v>41078</v>
      </c>
      <c r="N984" s="47">
        <v>796</v>
      </c>
      <c r="O984" s="48">
        <v>4737.3999999999996</v>
      </c>
      <c r="P984" s="49">
        <v>81335</v>
      </c>
      <c r="Q984" s="49">
        <v>134</v>
      </c>
      <c r="R984" s="50" t="s">
        <v>37</v>
      </c>
      <c r="S984" s="51" t="s">
        <v>37</v>
      </c>
      <c r="T984" s="51" t="s">
        <v>37</v>
      </c>
      <c r="U984" s="44">
        <v>13151.8</v>
      </c>
      <c r="V984" s="45">
        <v>230143</v>
      </c>
      <c r="W984" s="45">
        <v>8977</v>
      </c>
    </row>
    <row r="985" spans="1:23" x14ac:dyDescent="0.2">
      <c r="A985" s="41">
        <v>2010</v>
      </c>
      <c r="B985" s="42">
        <v>6598</v>
      </c>
      <c r="C985" s="43" t="s">
        <v>2308</v>
      </c>
      <c r="D985" s="41" t="s">
        <v>23</v>
      </c>
      <c r="E985" s="43" t="s">
        <v>24</v>
      </c>
      <c r="F985" s="41" t="s">
        <v>25</v>
      </c>
      <c r="G985" s="43" t="s">
        <v>65</v>
      </c>
      <c r="H985" s="43" t="s">
        <v>27</v>
      </c>
      <c r="I985" s="44">
        <v>2143</v>
      </c>
      <c r="J985" s="45">
        <v>22729</v>
      </c>
      <c r="K985" s="45">
        <v>1915</v>
      </c>
      <c r="L985" s="46">
        <v>4444</v>
      </c>
      <c r="M985" s="47">
        <v>45248</v>
      </c>
      <c r="N985" s="47">
        <v>525</v>
      </c>
      <c r="O985" s="48">
        <v>694</v>
      </c>
      <c r="P985" s="49">
        <v>9191</v>
      </c>
      <c r="Q985" s="49">
        <v>1</v>
      </c>
      <c r="R985" s="50" t="s">
        <v>37</v>
      </c>
      <c r="S985" s="51" t="s">
        <v>37</v>
      </c>
      <c r="T985" s="51" t="s">
        <v>37</v>
      </c>
      <c r="U985" s="44">
        <v>7281</v>
      </c>
      <c r="V985" s="45">
        <v>77168</v>
      </c>
      <c r="W985" s="45">
        <v>2441</v>
      </c>
    </row>
    <row r="986" spans="1:23" x14ac:dyDescent="0.2">
      <c r="A986" s="41">
        <v>2010</v>
      </c>
      <c r="B986" s="42">
        <v>6604</v>
      </c>
      <c r="C986" s="43" t="s">
        <v>2309</v>
      </c>
      <c r="D986" s="41" t="s">
        <v>23</v>
      </c>
      <c r="E986" s="43" t="s">
        <v>24</v>
      </c>
      <c r="F986" s="41" t="s">
        <v>25</v>
      </c>
      <c r="G986" s="43" t="s">
        <v>311</v>
      </c>
      <c r="H986" s="43" t="s">
        <v>27</v>
      </c>
      <c r="I986" s="44">
        <v>38483.199999999997</v>
      </c>
      <c r="J986" s="45">
        <v>494038</v>
      </c>
      <c r="K986" s="45">
        <v>57949</v>
      </c>
      <c r="L986" s="46">
        <v>33336.400000000001</v>
      </c>
      <c r="M986" s="47">
        <v>500597</v>
      </c>
      <c r="N986" s="47">
        <v>7540</v>
      </c>
      <c r="O986" s="48">
        <v>21345.8</v>
      </c>
      <c r="P986" s="49">
        <v>448106</v>
      </c>
      <c r="Q986" s="49">
        <v>15</v>
      </c>
      <c r="R986" s="50" t="s">
        <v>37</v>
      </c>
      <c r="S986" s="51" t="s">
        <v>37</v>
      </c>
      <c r="T986" s="51" t="s">
        <v>37</v>
      </c>
      <c r="U986" s="44">
        <v>93165.4</v>
      </c>
      <c r="V986" s="45">
        <v>1442741</v>
      </c>
      <c r="W986" s="45">
        <v>65504</v>
      </c>
    </row>
    <row r="987" spans="1:23" x14ac:dyDescent="0.2">
      <c r="A987" s="41">
        <v>2010</v>
      </c>
      <c r="B987" s="42">
        <v>6608</v>
      </c>
      <c r="C987" s="43" t="s">
        <v>471</v>
      </c>
      <c r="D987" s="41" t="s">
        <v>23</v>
      </c>
      <c r="E987" s="43" t="s">
        <v>24</v>
      </c>
      <c r="F987" s="41" t="s">
        <v>25</v>
      </c>
      <c r="G987" s="43" t="s">
        <v>98</v>
      </c>
      <c r="H987" s="43" t="s">
        <v>31</v>
      </c>
      <c r="I987" s="44">
        <v>44831</v>
      </c>
      <c r="J987" s="45">
        <v>490461</v>
      </c>
      <c r="K987" s="45">
        <v>27490</v>
      </c>
      <c r="L987" s="46">
        <v>12154</v>
      </c>
      <c r="M987" s="47">
        <v>120121</v>
      </c>
      <c r="N987" s="47">
        <v>3869</v>
      </c>
      <c r="O987" s="48">
        <v>3350</v>
      </c>
      <c r="P987" s="49">
        <v>35480</v>
      </c>
      <c r="Q987" s="49">
        <v>9</v>
      </c>
      <c r="R987" s="50">
        <v>0</v>
      </c>
      <c r="S987" s="51">
        <v>0</v>
      </c>
      <c r="T987" s="51">
        <v>0</v>
      </c>
      <c r="U987" s="44">
        <v>60335</v>
      </c>
      <c r="V987" s="45">
        <v>646062</v>
      </c>
      <c r="W987" s="45">
        <v>31368</v>
      </c>
    </row>
    <row r="988" spans="1:23" x14ac:dyDescent="0.2">
      <c r="A988" s="41">
        <v>2010</v>
      </c>
      <c r="B988" s="42">
        <v>6609</v>
      </c>
      <c r="C988" s="43" t="s">
        <v>2310</v>
      </c>
      <c r="D988" s="41" t="s">
        <v>23</v>
      </c>
      <c r="E988" s="43" t="s">
        <v>24</v>
      </c>
      <c r="F988" s="41" t="s">
        <v>25</v>
      </c>
      <c r="G988" s="43" t="s">
        <v>142</v>
      </c>
      <c r="H988" s="43" t="s">
        <v>27</v>
      </c>
      <c r="I988" s="44">
        <v>4407</v>
      </c>
      <c r="J988" s="45">
        <v>28520</v>
      </c>
      <c r="K988" s="45">
        <v>2405</v>
      </c>
      <c r="L988" s="46">
        <v>2059</v>
      </c>
      <c r="M988" s="47">
        <v>13102</v>
      </c>
      <c r="N988" s="47">
        <v>347</v>
      </c>
      <c r="O988" s="48">
        <v>85</v>
      </c>
      <c r="P988" s="49">
        <v>553</v>
      </c>
      <c r="Q988" s="49">
        <v>2</v>
      </c>
      <c r="R988" s="50" t="s">
        <v>37</v>
      </c>
      <c r="S988" s="51" t="s">
        <v>37</v>
      </c>
      <c r="T988" s="51" t="s">
        <v>37</v>
      </c>
      <c r="U988" s="44">
        <v>6551</v>
      </c>
      <c r="V988" s="45">
        <v>42175</v>
      </c>
      <c r="W988" s="45">
        <v>2754</v>
      </c>
    </row>
    <row r="989" spans="1:23" x14ac:dyDescent="0.2">
      <c r="A989" s="41">
        <v>2010</v>
      </c>
      <c r="B989" s="42">
        <v>6610</v>
      </c>
      <c r="C989" s="43" t="s">
        <v>472</v>
      </c>
      <c r="D989" s="41" t="s">
        <v>23</v>
      </c>
      <c r="E989" s="43" t="s">
        <v>24</v>
      </c>
      <c r="F989" s="41" t="s">
        <v>25</v>
      </c>
      <c r="G989" s="43" t="s">
        <v>311</v>
      </c>
      <c r="H989" s="43" t="s">
        <v>27</v>
      </c>
      <c r="I989" s="44">
        <v>3774</v>
      </c>
      <c r="J989" s="45">
        <v>48463</v>
      </c>
      <c r="K989" s="45">
        <v>4856</v>
      </c>
      <c r="L989" s="46">
        <v>4569</v>
      </c>
      <c r="M989" s="47">
        <v>54043</v>
      </c>
      <c r="N989" s="47">
        <v>932</v>
      </c>
      <c r="O989" s="48">
        <v>10962</v>
      </c>
      <c r="P989" s="49">
        <v>135964</v>
      </c>
      <c r="Q989" s="49">
        <v>5</v>
      </c>
      <c r="R989" s="50" t="s">
        <v>37</v>
      </c>
      <c r="S989" s="51" t="s">
        <v>37</v>
      </c>
      <c r="T989" s="51" t="s">
        <v>37</v>
      </c>
      <c r="U989" s="44">
        <v>19305</v>
      </c>
      <c r="V989" s="45">
        <v>238470</v>
      </c>
      <c r="W989" s="45">
        <v>5793</v>
      </c>
    </row>
    <row r="990" spans="1:23" x14ac:dyDescent="0.2">
      <c r="A990" s="41">
        <v>2010</v>
      </c>
      <c r="B990" s="42">
        <v>6611</v>
      </c>
      <c r="C990" s="43" t="s">
        <v>2311</v>
      </c>
      <c r="D990" s="41" t="s">
        <v>23</v>
      </c>
      <c r="E990" s="43" t="s">
        <v>24</v>
      </c>
      <c r="F990" s="41" t="s">
        <v>25</v>
      </c>
      <c r="G990" s="43" t="s">
        <v>92</v>
      </c>
      <c r="H990" s="43" t="s">
        <v>31</v>
      </c>
      <c r="I990" s="44">
        <v>5208</v>
      </c>
      <c r="J990" s="45">
        <v>47668</v>
      </c>
      <c r="K990" s="45">
        <v>4165</v>
      </c>
      <c r="L990" s="46">
        <v>5395</v>
      </c>
      <c r="M990" s="47">
        <v>49484</v>
      </c>
      <c r="N990" s="47">
        <v>1877</v>
      </c>
      <c r="O990" s="48">
        <v>1135</v>
      </c>
      <c r="P990" s="49">
        <v>14064</v>
      </c>
      <c r="Q990" s="49">
        <v>33</v>
      </c>
      <c r="R990" s="50" t="s">
        <v>37</v>
      </c>
      <c r="S990" s="51" t="s">
        <v>37</v>
      </c>
      <c r="T990" s="51" t="s">
        <v>37</v>
      </c>
      <c r="U990" s="44">
        <v>11738</v>
      </c>
      <c r="V990" s="45">
        <v>111216</v>
      </c>
      <c r="W990" s="45">
        <v>6075</v>
      </c>
    </row>
    <row r="991" spans="1:23" x14ac:dyDescent="0.2">
      <c r="A991" s="41">
        <v>2010</v>
      </c>
      <c r="B991" s="42">
        <v>6612</v>
      </c>
      <c r="C991" s="43" t="s">
        <v>2312</v>
      </c>
      <c r="D991" s="41" t="s">
        <v>23</v>
      </c>
      <c r="E991" s="43" t="s">
        <v>24</v>
      </c>
      <c r="F991" s="41" t="s">
        <v>25</v>
      </c>
      <c r="G991" s="43" t="s">
        <v>54</v>
      </c>
      <c r="H991" s="43" t="s">
        <v>27</v>
      </c>
      <c r="I991" s="44">
        <v>9460</v>
      </c>
      <c r="J991" s="45">
        <v>105808</v>
      </c>
      <c r="K991" s="45">
        <v>6213</v>
      </c>
      <c r="L991" s="46">
        <v>15067</v>
      </c>
      <c r="M991" s="47">
        <v>166104</v>
      </c>
      <c r="N991" s="47">
        <v>2135</v>
      </c>
      <c r="O991" s="48">
        <v>6661</v>
      </c>
      <c r="P991" s="49">
        <v>82263</v>
      </c>
      <c r="Q991" s="49">
        <v>10</v>
      </c>
      <c r="R991" s="50">
        <v>0</v>
      </c>
      <c r="S991" s="51">
        <v>0</v>
      </c>
      <c r="T991" s="51">
        <v>0</v>
      </c>
      <c r="U991" s="44">
        <v>31188</v>
      </c>
      <c r="V991" s="45">
        <v>354175</v>
      </c>
      <c r="W991" s="45">
        <v>8358</v>
      </c>
    </row>
    <row r="992" spans="1:23" x14ac:dyDescent="0.2">
      <c r="A992" s="41">
        <v>2010</v>
      </c>
      <c r="B992" s="42">
        <v>6613</v>
      </c>
      <c r="C992" s="43" t="s">
        <v>2313</v>
      </c>
      <c r="D992" s="41" t="s">
        <v>23</v>
      </c>
      <c r="E992" s="43" t="s">
        <v>24</v>
      </c>
      <c r="F992" s="41" t="s">
        <v>25</v>
      </c>
      <c r="G992" s="43" t="s">
        <v>67</v>
      </c>
      <c r="H992" s="43" t="s">
        <v>27</v>
      </c>
      <c r="I992" s="44">
        <v>506</v>
      </c>
      <c r="J992" s="45">
        <v>3150</v>
      </c>
      <c r="K992" s="45">
        <v>278</v>
      </c>
      <c r="L992" s="46">
        <v>81</v>
      </c>
      <c r="M992" s="47">
        <v>619</v>
      </c>
      <c r="N992" s="47">
        <v>44</v>
      </c>
      <c r="O992" s="48" t="s">
        <v>37</v>
      </c>
      <c r="P992" s="49" t="s">
        <v>37</v>
      </c>
      <c r="Q992" s="49" t="s">
        <v>37</v>
      </c>
      <c r="R992" s="50" t="s">
        <v>37</v>
      </c>
      <c r="S992" s="51" t="s">
        <v>37</v>
      </c>
      <c r="T992" s="51" t="s">
        <v>37</v>
      </c>
      <c r="U992" s="44">
        <v>587</v>
      </c>
      <c r="V992" s="45">
        <v>3769</v>
      </c>
      <c r="W992" s="45">
        <v>322</v>
      </c>
    </row>
    <row r="993" spans="1:23" x14ac:dyDescent="0.2">
      <c r="A993" s="41">
        <v>2010</v>
      </c>
      <c r="B993" s="42">
        <v>6615</v>
      </c>
      <c r="C993" s="43" t="s">
        <v>2314</v>
      </c>
      <c r="D993" s="41" t="s">
        <v>23</v>
      </c>
      <c r="E993" s="43" t="s">
        <v>24</v>
      </c>
      <c r="F993" s="41" t="s">
        <v>25</v>
      </c>
      <c r="G993" s="43" t="s">
        <v>173</v>
      </c>
      <c r="H993" s="43" t="s">
        <v>27</v>
      </c>
      <c r="I993" s="44">
        <v>1567</v>
      </c>
      <c r="J993" s="45">
        <v>14048</v>
      </c>
      <c r="K993" s="45">
        <v>1050</v>
      </c>
      <c r="L993" s="46">
        <v>723</v>
      </c>
      <c r="M993" s="47">
        <v>11880</v>
      </c>
      <c r="N993" s="47">
        <v>264</v>
      </c>
      <c r="O993" s="48" t="s">
        <v>37</v>
      </c>
      <c r="P993" s="49" t="s">
        <v>37</v>
      </c>
      <c r="Q993" s="49" t="s">
        <v>37</v>
      </c>
      <c r="R993" s="50" t="s">
        <v>37</v>
      </c>
      <c r="S993" s="51" t="s">
        <v>37</v>
      </c>
      <c r="T993" s="51" t="s">
        <v>37</v>
      </c>
      <c r="U993" s="44">
        <v>2290</v>
      </c>
      <c r="V993" s="45">
        <v>25928</v>
      </c>
      <c r="W993" s="45">
        <v>1314</v>
      </c>
    </row>
    <row r="994" spans="1:23" x14ac:dyDescent="0.2">
      <c r="A994" s="41">
        <v>2010</v>
      </c>
      <c r="B994" s="42">
        <v>6616</v>
      </c>
      <c r="C994" s="43" t="s">
        <v>2315</v>
      </c>
      <c r="D994" s="41" t="s">
        <v>23</v>
      </c>
      <c r="E994" s="43" t="s">
        <v>24</v>
      </c>
      <c r="F994" s="41" t="s">
        <v>25</v>
      </c>
      <c r="G994" s="43" t="s">
        <v>142</v>
      </c>
      <c r="H994" s="43" t="s">
        <v>27</v>
      </c>
      <c r="I994" s="44">
        <v>32178</v>
      </c>
      <c r="J994" s="45">
        <v>223143</v>
      </c>
      <c r="K994" s="45">
        <v>22754</v>
      </c>
      <c r="L994" s="46">
        <v>43015</v>
      </c>
      <c r="M994" s="47">
        <v>312424</v>
      </c>
      <c r="N994" s="47">
        <v>5003</v>
      </c>
      <c r="O994" s="48" t="s">
        <v>37</v>
      </c>
      <c r="P994" s="49" t="s">
        <v>37</v>
      </c>
      <c r="Q994" s="49" t="s">
        <v>37</v>
      </c>
      <c r="R994" s="50" t="s">
        <v>37</v>
      </c>
      <c r="S994" s="51" t="s">
        <v>37</v>
      </c>
      <c r="T994" s="51" t="s">
        <v>37</v>
      </c>
      <c r="U994" s="44">
        <v>75193</v>
      </c>
      <c r="V994" s="45">
        <v>535567</v>
      </c>
      <c r="W994" s="45">
        <v>27757</v>
      </c>
    </row>
    <row r="995" spans="1:23" x14ac:dyDescent="0.2">
      <c r="A995" s="41">
        <v>2010</v>
      </c>
      <c r="B995" s="42">
        <v>6617</v>
      </c>
      <c r="C995" s="43" t="s">
        <v>2316</v>
      </c>
      <c r="D995" s="41" t="s">
        <v>23</v>
      </c>
      <c r="E995" s="43" t="s">
        <v>24</v>
      </c>
      <c r="F995" s="41" t="s">
        <v>25</v>
      </c>
      <c r="G995" s="43" t="s">
        <v>65</v>
      </c>
      <c r="H995" s="43" t="s">
        <v>27</v>
      </c>
      <c r="I995" s="44">
        <v>4361</v>
      </c>
      <c r="J995" s="45">
        <v>55440</v>
      </c>
      <c r="K995" s="45">
        <v>4117</v>
      </c>
      <c r="L995" s="46">
        <v>5886</v>
      </c>
      <c r="M995" s="47">
        <v>57163</v>
      </c>
      <c r="N995" s="47">
        <v>649</v>
      </c>
      <c r="O995" s="48">
        <v>1176</v>
      </c>
      <c r="P995" s="49">
        <v>15226</v>
      </c>
      <c r="Q995" s="49">
        <v>2</v>
      </c>
      <c r="R995" s="50" t="s">
        <v>37</v>
      </c>
      <c r="S995" s="51" t="s">
        <v>37</v>
      </c>
      <c r="T995" s="51" t="s">
        <v>37</v>
      </c>
      <c r="U995" s="44">
        <v>11423</v>
      </c>
      <c r="V995" s="45">
        <v>127829</v>
      </c>
      <c r="W995" s="45">
        <v>4768</v>
      </c>
    </row>
    <row r="996" spans="1:23" x14ac:dyDescent="0.2">
      <c r="A996" s="41">
        <v>2010</v>
      </c>
      <c r="B996" s="42">
        <v>6618</v>
      </c>
      <c r="C996" s="43" t="s">
        <v>2317</v>
      </c>
      <c r="D996" s="41" t="s">
        <v>23</v>
      </c>
      <c r="E996" s="43" t="s">
        <v>24</v>
      </c>
      <c r="F996" s="41" t="s">
        <v>25</v>
      </c>
      <c r="G996" s="43" t="s">
        <v>78</v>
      </c>
      <c r="H996" s="43" t="s">
        <v>27</v>
      </c>
      <c r="I996" s="44">
        <v>137</v>
      </c>
      <c r="J996" s="45">
        <v>1680</v>
      </c>
      <c r="K996" s="45">
        <v>170</v>
      </c>
      <c r="L996" s="46">
        <v>23</v>
      </c>
      <c r="M996" s="47">
        <v>299</v>
      </c>
      <c r="N996" s="47">
        <v>20</v>
      </c>
      <c r="O996" s="48">
        <v>0</v>
      </c>
      <c r="P996" s="49">
        <v>0</v>
      </c>
      <c r="Q996" s="49">
        <v>0</v>
      </c>
      <c r="R996" s="50" t="s">
        <v>37</v>
      </c>
      <c r="S996" s="51" t="s">
        <v>37</v>
      </c>
      <c r="T996" s="51" t="s">
        <v>37</v>
      </c>
      <c r="U996" s="44">
        <v>160</v>
      </c>
      <c r="V996" s="45">
        <v>1979</v>
      </c>
      <c r="W996" s="45">
        <v>190</v>
      </c>
    </row>
    <row r="997" spans="1:23" x14ac:dyDescent="0.2">
      <c r="A997" s="41">
        <v>2010</v>
      </c>
      <c r="B997" s="42">
        <v>6627</v>
      </c>
      <c r="C997" s="43" t="s">
        <v>2318</v>
      </c>
      <c r="D997" s="41" t="s">
        <v>23</v>
      </c>
      <c r="E997" s="43" t="s">
        <v>24</v>
      </c>
      <c r="F997" s="41" t="s">
        <v>25</v>
      </c>
      <c r="G997" s="43" t="s">
        <v>46</v>
      </c>
      <c r="H997" s="43" t="s">
        <v>27</v>
      </c>
      <c r="I997" s="44">
        <v>886</v>
      </c>
      <c r="J997" s="45">
        <v>10214</v>
      </c>
      <c r="K997" s="45">
        <v>711</v>
      </c>
      <c r="L997" s="46">
        <v>1010</v>
      </c>
      <c r="M997" s="47">
        <v>13736</v>
      </c>
      <c r="N997" s="47">
        <v>207</v>
      </c>
      <c r="O997" s="48">
        <v>707</v>
      </c>
      <c r="P997" s="49">
        <v>8608</v>
      </c>
      <c r="Q997" s="49">
        <v>3</v>
      </c>
      <c r="R997" s="50" t="s">
        <v>37</v>
      </c>
      <c r="S997" s="51" t="s">
        <v>37</v>
      </c>
      <c r="T997" s="51" t="s">
        <v>37</v>
      </c>
      <c r="U997" s="44">
        <v>2603</v>
      </c>
      <c r="V997" s="45">
        <v>32558</v>
      </c>
      <c r="W997" s="45">
        <v>921</v>
      </c>
    </row>
    <row r="998" spans="1:23" x14ac:dyDescent="0.2">
      <c r="A998" s="41">
        <v>2010</v>
      </c>
      <c r="B998" s="42">
        <v>6638</v>
      </c>
      <c r="C998" s="43" t="s">
        <v>476</v>
      </c>
      <c r="D998" s="41" t="s">
        <v>23</v>
      </c>
      <c r="E998" s="43" t="s">
        <v>24</v>
      </c>
      <c r="F998" s="41" t="s">
        <v>25</v>
      </c>
      <c r="G998" s="43" t="s">
        <v>311</v>
      </c>
      <c r="H998" s="43" t="s">
        <v>27</v>
      </c>
      <c r="I998" s="44">
        <v>12415</v>
      </c>
      <c r="J998" s="45">
        <v>125785</v>
      </c>
      <c r="K998" s="45">
        <v>14747</v>
      </c>
      <c r="L998" s="46">
        <v>2780</v>
      </c>
      <c r="M998" s="47">
        <v>31945</v>
      </c>
      <c r="N998" s="47">
        <v>940</v>
      </c>
      <c r="O998" s="48">
        <v>3335</v>
      </c>
      <c r="P998" s="49">
        <v>41928</v>
      </c>
      <c r="Q998" s="49">
        <v>28</v>
      </c>
      <c r="R998" s="50" t="s">
        <v>37</v>
      </c>
      <c r="S998" s="51" t="s">
        <v>37</v>
      </c>
      <c r="T998" s="51" t="s">
        <v>37</v>
      </c>
      <c r="U998" s="44">
        <v>18530</v>
      </c>
      <c r="V998" s="45">
        <v>199658</v>
      </c>
      <c r="W998" s="45">
        <v>15715</v>
      </c>
    </row>
    <row r="999" spans="1:23" x14ac:dyDescent="0.2">
      <c r="A999" s="41">
        <v>2010</v>
      </c>
      <c r="B999" s="42">
        <v>6640</v>
      </c>
      <c r="C999" s="43" t="s">
        <v>477</v>
      </c>
      <c r="D999" s="41" t="s">
        <v>23</v>
      </c>
      <c r="E999" s="43" t="s">
        <v>24</v>
      </c>
      <c r="F999" s="41" t="s">
        <v>25</v>
      </c>
      <c r="G999" s="43" t="s">
        <v>67</v>
      </c>
      <c r="H999" s="43" t="s">
        <v>31</v>
      </c>
      <c r="I999" s="44">
        <v>57197</v>
      </c>
      <c r="J999" s="45">
        <v>491649</v>
      </c>
      <c r="K999" s="45">
        <v>29379</v>
      </c>
      <c r="L999" s="46">
        <v>15287.2</v>
      </c>
      <c r="M999" s="47">
        <v>183019</v>
      </c>
      <c r="N999" s="47">
        <v>2874</v>
      </c>
      <c r="O999" s="48">
        <v>12673.8</v>
      </c>
      <c r="P999" s="49">
        <v>259667</v>
      </c>
      <c r="Q999" s="49">
        <v>7</v>
      </c>
      <c r="R999" s="50">
        <v>0</v>
      </c>
      <c r="S999" s="51">
        <v>0</v>
      </c>
      <c r="T999" s="51">
        <v>0</v>
      </c>
      <c r="U999" s="44">
        <v>85158</v>
      </c>
      <c r="V999" s="45">
        <v>934335</v>
      </c>
      <c r="W999" s="45">
        <v>32260</v>
      </c>
    </row>
    <row r="1000" spans="1:23" x14ac:dyDescent="0.2">
      <c r="A1000" s="41">
        <v>2010</v>
      </c>
      <c r="B1000" s="42">
        <v>6641</v>
      </c>
      <c r="C1000" s="43" t="s">
        <v>478</v>
      </c>
      <c r="D1000" s="41" t="s">
        <v>23</v>
      </c>
      <c r="E1000" s="43" t="s">
        <v>24</v>
      </c>
      <c r="F1000" s="41" t="s">
        <v>25</v>
      </c>
      <c r="G1000" s="43" t="s">
        <v>26</v>
      </c>
      <c r="H1000" s="43" t="s">
        <v>31</v>
      </c>
      <c r="I1000" s="44">
        <v>64768</v>
      </c>
      <c r="J1000" s="45">
        <v>629396</v>
      </c>
      <c r="K1000" s="45">
        <v>37038</v>
      </c>
      <c r="L1000" s="46">
        <v>27902</v>
      </c>
      <c r="M1000" s="47">
        <v>238161</v>
      </c>
      <c r="N1000" s="47">
        <v>8357</v>
      </c>
      <c r="O1000" s="48">
        <v>12414</v>
      </c>
      <c r="P1000" s="49">
        <v>139473</v>
      </c>
      <c r="Q1000" s="49">
        <v>18</v>
      </c>
      <c r="R1000" s="50">
        <v>0</v>
      </c>
      <c r="S1000" s="51">
        <v>0</v>
      </c>
      <c r="T1000" s="51">
        <v>0</v>
      </c>
      <c r="U1000" s="44">
        <v>105084</v>
      </c>
      <c r="V1000" s="45">
        <v>1007030</v>
      </c>
      <c r="W1000" s="45">
        <v>45413</v>
      </c>
    </row>
    <row r="1001" spans="1:23" x14ac:dyDescent="0.2">
      <c r="A1001" s="41">
        <v>2010</v>
      </c>
      <c r="B1001" s="42">
        <v>6707</v>
      </c>
      <c r="C1001" s="43" t="s">
        <v>2319</v>
      </c>
      <c r="D1001" s="41" t="s">
        <v>23</v>
      </c>
      <c r="E1001" s="43" t="s">
        <v>24</v>
      </c>
      <c r="F1001" s="41" t="s">
        <v>25</v>
      </c>
      <c r="G1001" s="43" t="s">
        <v>72</v>
      </c>
      <c r="H1001" s="43" t="s">
        <v>27</v>
      </c>
      <c r="I1001" s="44">
        <v>6685</v>
      </c>
      <c r="J1001" s="45">
        <v>81057</v>
      </c>
      <c r="K1001" s="45">
        <v>7590</v>
      </c>
      <c r="L1001" s="46">
        <v>4355</v>
      </c>
      <c r="M1001" s="47">
        <v>53718</v>
      </c>
      <c r="N1001" s="47">
        <v>1470</v>
      </c>
      <c r="O1001" s="48">
        <v>14265</v>
      </c>
      <c r="P1001" s="49">
        <v>248191</v>
      </c>
      <c r="Q1001" s="49">
        <v>63</v>
      </c>
      <c r="R1001" s="50" t="s">
        <v>37</v>
      </c>
      <c r="S1001" s="51" t="s">
        <v>37</v>
      </c>
      <c r="T1001" s="51" t="s">
        <v>37</v>
      </c>
      <c r="U1001" s="44">
        <v>25305</v>
      </c>
      <c r="V1001" s="45">
        <v>382966</v>
      </c>
      <c r="W1001" s="45">
        <v>9123</v>
      </c>
    </row>
    <row r="1002" spans="1:23" x14ac:dyDescent="0.2">
      <c r="A1002" s="41">
        <v>2010</v>
      </c>
      <c r="B1002" s="42">
        <v>6708</v>
      </c>
      <c r="C1002" s="43" t="s">
        <v>2320</v>
      </c>
      <c r="D1002" s="41" t="s">
        <v>23</v>
      </c>
      <c r="E1002" s="43" t="s">
        <v>24</v>
      </c>
      <c r="F1002" s="41" t="s">
        <v>25</v>
      </c>
      <c r="G1002" s="43" t="s">
        <v>104</v>
      </c>
      <c r="H1002" s="43" t="s">
        <v>27</v>
      </c>
      <c r="I1002" s="44">
        <v>17010</v>
      </c>
      <c r="J1002" s="45">
        <v>239401</v>
      </c>
      <c r="K1002" s="45">
        <v>16523</v>
      </c>
      <c r="L1002" s="46">
        <v>8469</v>
      </c>
      <c r="M1002" s="47">
        <v>106447</v>
      </c>
      <c r="N1002" s="47">
        <v>4617</v>
      </c>
      <c r="O1002" s="48">
        <v>23480</v>
      </c>
      <c r="P1002" s="49">
        <v>380551</v>
      </c>
      <c r="Q1002" s="49">
        <v>275</v>
      </c>
      <c r="R1002" s="50" t="s">
        <v>37</v>
      </c>
      <c r="S1002" s="51" t="s">
        <v>37</v>
      </c>
      <c r="T1002" s="51" t="s">
        <v>37</v>
      </c>
      <c r="U1002" s="44">
        <v>48959</v>
      </c>
      <c r="V1002" s="45">
        <v>726399</v>
      </c>
      <c r="W1002" s="45">
        <v>21415</v>
      </c>
    </row>
    <row r="1003" spans="1:23" x14ac:dyDescent="0.2">
      <c r="A1003" s="41">
        <v>2010</v>
      </c>
      <c r="B1003" s="42">
        <v>6709</v>
      </c>
      <c r="C1003" s="43" t="s">
        <v>481</v>
      </c>
      <c r="D1003" s="41" t="s">
        <v>23</v>
      </c>
      <c r="E1003" s="43" t="s">
        <v>24</v>
      </c>
      <c r="F1003" s="41" t="s">
        <v>25</v>
      </c>
      <c r="G1003" s="43" t="s">
        <v>48</v>
      </c>
      <c r="H1003" s="43" t="s">
        <v>27</v>
      </c>
      <c r="I1003" s="44">
        <v>17753</v>
      </c>
      <c r="J1003" s="45">
        <v>172244</v>
      </c>
      <c r="K1003" s="45">
        <v>11655</v>
      </c>
      <c r="L1003" s="46">
        <v>13913</v>
      </c>
      <c r="M1003" s="47">
        <v>135679</v>
      </c>
      <c r="N1003" s="47">
        <v>1904</v>
      </c>
      <c r="O1003" s="48" t="s">
        <v>37</v>
      </c>
      <c r="P1003" s="49" t="s">
        <v>37</v>
      </c>
      <c r="Q1003" s="49" t="s">
        <v>37</v>
      </c>
      <c r="R1003" s="50" t="s">
        <v>37</v>
      </c>
      <c r="S1003" s="51" t="s">
        <v>37</v>
      </c>
      <c r="T1003" s="51" t="s">
        <v>37</v>
      </c>
      <c r="U1003" s="44">
        <v>31666</v>
      </c>
      <c r="V1003" s="45">
        <v>307923</v>
      </c>
      <c r="W1003" s="45">
        <v>13559</v>
      </c>
    </row>
    <row r="1004" spans="1:23" x14ac:dyDescent="0.2">
      <c r="A1004" s="41">
        <v>2010</v>
      </c>
      <c r="B1004" s="42">
        <v>6710</v>
      </c>
      <c r="C1004" s="43" t="s">
        <v>2321</v>
      </c>
      <c r="D1004" s="41" t="s">
        <v>23</v>
      </c>
      <c r="E1004" s="43" t="s">
        <v>24</v>
      </c>
      <c r="F1004" s="41" t="s">
        <v>25</v>
      </c>
      <c r="G1004" s="43" t="s">
        <v>67</v>
      </c>
      <c r="H1004" s="43" t="s">
        <v>27</v>
      </c>
      <c r="I1004" s="44">
        <v>6016</v>
      </c>
      <c r="J1004" s="45">
        <v>44502</v>
      </c>
      <c r="K1004" s="45">
        <v>3408</v>
      </c>
      <c r="L1004" s="46">
        <v>3955</v>
      </c>
      <c r="M1004" s="47">
        <v>29598</v>
      </c>
      <c r="N1004" s="47">
        <v>742</v>
      </c>
      <c r="O1004" s="48">
        <v>3038</v>
      </c>
      <c r="P1004" s="49">
        <v>27444</v>
      </c>
      <c r="Q1004" s="49">
        <v>35</v>
      </c>
      <c r="R1004" s="50" t="s">
        <v>37</v>
      </c>
      <c r="S1004" s="51" t="s">
        <v>37</v>
      </c>
      <c r="T1004" s="51" t="s">
        <v>37</v>
      </c>
      <c r="U1004" s="44">
        <v>13009</v>
      </c>
      <c r="V1004" s="45">
        <v>101544</v>
      </c>
      <c r="W1004" s="45">
        <v>4185</v>
      </c>
    </row>
    <row r="1005" spans="1:23" x14ac:dyDescent="0.2">
      <c r="A1005" s="41">
        <v>2010</v>
      </c>
      <c r="B1005" s="42">
        <v>6711</v>
      </c>
      <c r="C1005" s="43" t="s">
        <v>2322</v>
      </c>
      <c r="D1005" s="41" t="s">
        <v>23</v>
      </c>
      <c r="E1005" s="43" t="s">
        <v>24</v>
      </c>
      <c r="F1005" s="41" t="s">
        <v>25</v>
      </c>
      <c r="G1005" s="43" t="s">
        <v>42</v>
      </c>
      <c r="H1005" s="43" t="s">
        <v>27</v>
      </c>
      <c r="I1005" s="44">
        <v>1095</v>
      </c>
      <c r="J1005" s="45">
        <v>15784</v>
      </c>
      <c r="K1005" s="45">
        <v>1492</v>
      </c>
      <c r="L1005" s="46">
        <v>604</v>
      </c>
      <c r="M1005" s="47">
        <v>8084</v>
      </c>
      <c r="N1005" s="47">
        <v>168</v>
      </c>
      <c r="O1005" s="48">
        <v>203</v>
      </c>
      <c r="P1005" s="49">
        <v>2512</v>
      </c>
      <c r="Q1005" s="49">
        <v>3</v>
      </c>
      <c r="R1005" s="50" t="s">
        <v>37</v>
      </c>
      <c r="S1005" s="51" t="s">
        <v>37</v>
      </c>
      <c r="T1005" s="51" t="s">
        <v>37</v>
      </c>
      <c r="U1005" s="44">
        <v>1902</v>
      </c>
      <c r="V1005" s="45">
        <v>26380</v>
      </c>
      <c r="W1005" s="45">
        <v>1663</v>
      </c>
    </row>
    <row r="1006" spans="1:23" x14ac:dyDescent="0.2">
      <c r="A1006" s="41">
        <v>2010</v>
      </c>
      <c r="B1006" s="42">
        <v>6715</v>
      </c>
      <c r="C1006" s="43" t="s">
        <v>2323</v>
      </c>
      <c r="D1006" s="41" t="s">
        <v>23</v>
      </c>
      <c r="E1006" s="43" t="s">
        <v>24</v>
      </c>
      <c r="F1006" s="41" t="s">
        <v>25</v>
      </c>
      <c r="G1006" s="43" t="s">
        <v>33</v>
      </c>
      <c r="H1006" s="43" t="s">
        <v>27</v>
      </c>
      <c r="I1006" s="44">
        <v>7210</v>
      </c>
      <c r="J1006" s="45">
        <v>82222</v>
      </c>
      <c r="K1006" s="45">
        <v>4752</v>
      </c>
      <c r="L1006" s="46">
        <v>4562</v>
      </c>
      <c r="M1006" s="47">
        <v>53779</v>
      </c>
      <c r="N1006" s="47">
        <v>832</v>
      </c>
      <c r="O1006" s="48">
        <v>1205</v>
      </c>
      <c r="P1006" s="49">
        <v>19024</v>
      </c>
      <c r="Q1006" s="49">
        <v>6</v>
      </c>
      <c r="R1006" s="50" t="s">
        <v>37</v>
      </c>
      <c r="S1006" s="51" t="s">
        <v>37</v>
      </c>
      <c r="T1006" s="51" t="s">
        <v>37</v>
      </c>
      <c r="U1006" s="44">
        <v>12977</v>
      </c>
      <c r="V1006" s="45">
        <v>155025</v>
      </c>
      <c r="W1006" s="45">
        <v>5590</v>
      </c>
    </row>
    <row r="1007" spans="1:23" x14ac:dyDescent="0.2">
      <c r="A1007" s="41">
        <v>2010</v>
      </c>
      <c r="B1007" s="42">
        <v>6716</v>
      </c>
      <c r="C1007" s="43" t="s">
        <v>482</v>
      </c>
      <c r="D1007" s="41" t="s">
        <v>23</v>
      </c>
      <c r="E1007" s="43" t="s">
        <v>24</v>
      </c>
      <c r="F1007" s="41" t="s">
        <v>25</v>
      </c>
      <c r="G1007" s="43" t="s">
        <v>89</v>
      </c>
      <c r="H1007" s="43" t="s">
        <v>153</v>
      </c>
      <c r="I1007" s="44">
        <v>21403</v>
      </c>
      <c r="J1007" s="45">
        <v>321335</v>
      </c>
      <c r="K1007" s="45">
        <v>21222</v>
      </c>
      <c r="L1007" s="46">
        <v>21505</v>
      </c>
      <c r="M1007" s="47">
        <v>343362</v>
      </c>
      <c r="N1007" s="47">
        <v>1837</v>
      </c>
      <c r="O1007" s="48">
        <v>15023</v>
      </c>
      <c r="P1007" s="49">
        <v>285322</v>
      </c>
      <c r="Q1007" s="49">
        <v>424</v>
      </c>
      <c r="R1007" s="50" t="s">
        <v>37</v>
      </c>
      <c r="S1007" s="51" t="s">
        <v>37</v>
      </c>
      <c r="T1007" s="51" t="s">
        <v>37</v>
      </c>
      <c r="U1007" s="44">
        <v>57931</v>
      </c>
      <c r="V1007" s="45">
        <v>950019</v>
      </c>
      <c r="W1007" s="45">
        <v>23483</v>
      </c>
    </row>
    <row r="1008" spans="1:23" x14ac:dyDescent="0.2">
      <c r="A1008" s="41">
        <v>2010</v>
      </c>
      <c r="B1008" s="42">
        <v>6717</v>
      </c>
      <c r="C1008" s="43" t="s">
        <v>2324</v>
      </c>
      <c r="D1008" s="41" t="s">
        <v>23</v>
      </c>
      <c r="E1008" s="43" t="s">
        <v>24</v>
      </c>
      <c r="F1008" s="41" t="s">
        <v>25</v>
      </c>
      <c r="G1008" s="43" t="s">
        <v>54</v>
      </c>
      <c r="H1008" s="43" t="s">
        <v>31</v>
      </c>
      <c r="I1008" s="44">
        <v>9791</v>
      </c>
      <c r="J1008" s="45">
        <v>87933</v>
      </c>
      <c r="K1008" s="45">
        <v>6608</v>
      </c>
      <c r="L1008" s="46">
        <v>7552</v>
      </c>
      <c r="M1008" s="47">
        <v>66696</v>
      </c>
      <c r="N1008" s="47">
        <v>1151</v>
      </c>
      <c r="O1008" s="48">
        <v>11339</v>
      </c>
      <c r="P1008" s="49">
        <v>166272</v>
      </c>
      <c r="Q1008" s="49">
        <v>4</v>
      </c>
      <c r="R1008" s="50">
        <v>0</v>
      </c>
      <c r="S1008" s="51">
        <v>0</v>
      </c>
      <c r="T1008" s="51">
        <v>0</v>
      </c>
      <c r="U1008" s="44">
        <v>28682</v>
      </c>
      <c r="V1008" s="45">
        <v>320901</v>
      </c>
      <c r="W1008" s="45">
        <v>7763</v>
      </c>
    </row>
    <row r="1009" spans="1:23" x14ac:dyDescent="0.2">
      <c r="A1009" s="41">
        <v>2010</v>
      </c>
      <c r="B1009" s="42">
        <v>6718</v>
      </c>
      <c r="C1009" s="43" t="s">
        <v>2323</v>
      </c>
      <c r="D1009" s="41" t="s">
        <v>23</v>
      </c>
      <c r="E1009" s="43" t="s">
        <v>24</v>
      </c>
      <c r="F1009" s="41" t="s">
        <v>25</v>
      </c>
      <c r="G1009" s="43" t="s">
        <v>104</v>
      </c>
      <c r="H1009" s="43" t="s">
        <v>27</v>
      </c>
      <c r="I1009" s="44">
        <v>4595</v>
      </c>
      <c r="J1009" s="45">
        <v>52901</v>
      </c>
      <c r="K1009" s="45">
        <v>3752</v>
      </c>
      <c r="L1009" s="46">
        <v>3775</v>
      </c>
      <c r="M1009" s="47">
        <v>40250</v>
      </c>
      <c r="N1009" s="47">
        <v>1073</v>
      </c>
      <c r="O1009" s="48">
        <v>9516</v>
      </c>
      <c r="P1009" s="49">
        <v>131479</v>
      </c>
      <c r="Q1009" s="49">
        <v>7</v>
      </c>
      <c r="R1009" s="50">
        <v>0</v>
      </c>
      <c r="S1009" s="51">
        <v>0</v>
      </c>
      <c r="T1009" s="51">
        <v>0</v>
      </c>
      <c r="U1009" s="44">
        <v>17886</v>
      </c>
      <c r="V1009" s="45">
        <v>224630</v>
      </c>
      <c r="W1009" s="45">
        <v>4832</v>
      </c>
    </row>
    <row r="1010" spans="1:23" x14ac:dyDescent="0.2">
      <c r="A1010" s="41">
        <v>2010</v>
      </c>
      <c r="B1010" s="42">
        <v>6722</v>
      </c>
      <c r="C1010" s="43" t="s">
        <v>2325</v>
      </c>
      <c r="D1010" s="41" t="s">
        <v>23</v>
      </c>
      <c r="E1010" s="43" t="s">
        <v>24</v>
      </c>
      <c r="F1010" s="41" t="s">
        <v>25</v>
      </c>
      <c r="G1010" s="43" t="s">
        <v>87</v>
      </c>
      <c r="H1010" s="43" t="s">
        <v>31</v>
      </c>
      <c r="I1010" s="44">
        <v>3289.7</v>
      </c>
      <c r="J1010" s="45">
        <v>30930</v>
      </c>
      <c r="K1010" s="45">
        <v>1557</v>
      </c>
      <c r="L1010" s="46">
        <v>1785.5</v>
      </c>
      <c r="M1010" s="47">
        <v>18983</v>
      </c>
      <c r="N1010" s="47">
        <v>374</v>
      </c>
      <c r="O1010" s="48">
        <v>185.8</v>
      </c>
      <c r="P1010" s="49">
        <v>1947</v>
      </c>
      <c r="Q1010" s="49">
        <v>2</v>
      </c>
      <c r="R1010" s="50">
        <v>0</v>
      </c>
      <c r="S1010" s="51">
        <v>0</v>
      </c>
      <c r="T1010" s="51">
        <v>0</v>
      </c>
      <c r="U1010" s="44">
        <v>5261</v>
      </c>
      <c r="V1010" s="45">
        <v>51860</v>
      </c>
      <c r="W1010" s="45">
        <v>1933</v>
      </c>
    </row>
    <row r="1011" spans="1:23" x14ac:dyDescent="0.2">
      <c r="A1011" s="41">
        <v>2010</v>
      </c>
      <c r="B1011" s="42">
        <v>6723</v>
      </c>
      <c r="C1011" s="43" t="s">
        <v>2323</v>
      </c>
      <c r="D1011" s="41" t="s">
        <v>23</v>
      </c>
      <c r="E1011" s="43" t="s">
        <v>24</v>
      </c>
      <c r="F1011" s="41" t="s">
        <v>25</v>
      </c>
      <c r="G1011" s="43" t="s">
        <v>241</v>
      </c>
      <c r="H1011" s="43" t="s">
        <v>27</v>
      </c>
      <c r="I1011" s="44">
        <v>503.4</v>
      </c>
      <c r="J1011" s="45">
        <v>4976</v>
      </c>
      <c r="K1011" s="45">
        <v>552</v>
      </c>
      <c r="L1011" s="46">
        <v>601.5</v>
      </c>
      <c r="M1011" s="47">
        <v>6251</v>
      </c>
      <c r="N1011" s="47">
        <v>155</v>
      </c>
      <c r="O1011" s="48">
        <v>1.1000000000000001</v>
      </c>
      <c r="P1011" s="49">
        <v>17</v>
      </c>
      <c r="Q1011" s="49">
        <v>7</v>
      </c>
      <c r="R1011" s="50" t="s">
        <v>37</v>
      </c>
      <c r="S1011" s="51" t="s">
        <v>37</v>
      </c>
      <c r="T1011" s="51" t="s">
        <v>37</v>
      </c>
      <c r="U1011" s="44">
        <v>1106</v>
      </c>
      <c r="V1011" s="45">
        <v>11244</v>
      </c>
      <c r="W1011" s="45">
        <v>714</v>
      </c>
    </row>
    <row r="1012" spans="1:23" x14ac:dyDescent="0.2">
      <c r="A1012" s="41">
        <v>2010</v>
      </c>
      <c r="B1012" s="42">
        <v>6735</v>
      </c>
      <c r="C1012" s="43" t="s">
        <v>2326</v>
      </c>
      <c r="D1012" s="41" t="s">
        <v>23</v>
      </c>
      <c r="E1012" s="43" t="s">
        <v>24</v>
      </c>
      <c r="F1012" s="41" t="s">
        <v>25</v>
      </c>
      <c r="G1012" s="43" t="s">
        <v>72</v>
      </c>
      <c r="H1012" s="43" t="s">
        <v>27</v>
      </c>
      <c r="I1012" s="44">
        <v>1100</v>
      </c>
      <c r="J1012" s="45">
        <v>13012</v>
      </c>
      <c r="K1012" s="45">
        <v>991</v>
      </c>
      <c r="L1012" s="46">
        <v>376</v>
      </c>
      <c r="M1012" s="47">
        <v>5005</v>
      </c>
      <c r="N1012" s="47">
        <v>101</v>
      </c>
      <c r="O1012" s="48">
        <v>31</v>
      </c>
      <c r="P1012" s="49">
        <v>377</v>
      </c>
      <c r="Q1012" s="49">
        <v>8</v>
      </c>
      <c r="R1012" s="50">
        <v>0</v>
      </c>
      <c r="S1012" s="51">
        <v>0</v>
      </c>
      <c r="T1012" s="51">
        <v>0</v>
      </c>
      <c r="U1012" s="44">
        <v>1507</v>
      </c>
      <c r="V1012" s="45">
        <v>18394</v>
      </c>
      <c r="W1012" s="45">
        <v>1100</v>
      </c>
    </row>
    <row r="1013" spans="1:23" x14ac:dyDescent="0.2">
      <c r="A1013" s="41">
        <v>2010</v>
      </c>
      <c r="B1013" s="42">
        <v>6738</v>
      </c>
      <c r="C1013" s="43" t="s">
        <v>2327</v>
      </c>
      <c r="D1013" s="41" t="s">
        <v>23</v>
      </c>
      <c r="E1013" s="43" t="s">
        <v>24</v>
      </c>
      <c r="F1013" s="41" t="s">
        <v>25</v>
      </c>
      <c r="G1013" s="43" t="s">
        <v>46</v>
      </c>
      <c r="H1013" s="43" t="s">
        <v>1749</v>
      </c>
      <c r="I1013" s="44" t="s">
        <v>37</v>
      </c>
      <c r="J1013" s="45" t="s">
        <v>37</v>
      </c>
      <c r="K1013" s="45" t="s">
        <v>37</v>
      </c>
      <c r="L1013" s="46">
        <v>13467</v>
      </c>
      <c r="M1013" s="47">
        <v>163438</v>
      </c>
      <c r="N1013" s="47">
        <v>1</v>
      </c>
      <c r="O1013" s="48" t="s">
        <v>37</v>
      </c>
      <c r="P1013" s="49" t="s">
        <v>37</v>
      </c>
      <c r="Q1013" s="49" t="s">
        <v>37</v>
      </c>
      <c r="R1013" s="50" t="s">
        <v>37</v>
      </c>
      <c r="S1013" s="51" t="s">
        <v>37</v>
      </c>
      <c r="T1013" s="51" t="s">
        <v>37</v>
      </c>
      <c r="U1013" s="44">
        <v>13467</v>
      </c>
      <c r="V1013" s="45">
        <v>163438</v>
      </c>
      <c r="W1013" s="45">
        <v>1</v>
      </c>
    </row>
    <row r="1014" spans="1:23" x14ac:dyDescent="0.2">
      <c r="A1014" s="41">
        <v>2010</v>
      </c>
      <c r="B1014" s="42">
        <v>6750</v>
      </c>
      <c r="C1014" s="43" t="s">
        <v>2328</v>
      </c>
      <c r="D1014" s="41" t="s">
        <v>23</v>
      </c>
      <c r="E1014" s="43" t="s">
        <v>24</v>
      </c>
      <c r="F1014" s="41" t="s">
        <v>25</v>
      </c>
      <c r="G1014" s="43" t="s">
        <v>78</v>
      </c>
      <c r="H1014" s="43" t="s">
        <v>27</v>
      </c>
      <c r="I1014" s="44">
        <v>1870</v>
      </c>
      <c r="J1014" s="45">
        <v>20265</v>
      </c>
      <c r="K1014" s="45">
        <v>1814</v>
      </c>
      <c r="L1014" s="46">
        <v>487</v>
      </c>
      <c r="M1014" s="47">
        <v>5432</v>
      </c>
      <c r="N1014" s="47">
        <v>314</v>
      </c>
      <c r="O1014" s="48">
        <v>3331</v>
      </c>
      <c r="P1014" s="49">
        <v>29662</v>
      </c>
      <c r="Q1014" s="49">
        <v>66</v>
      </c>
      <c r="R1014" s="50" t="s">
        <v>37</v>
      </c>
      <c r="S1014" s="51" t="s">
        <v>37</v>
      </c>
      <c r="T1014" s="51" t="s">
        <v>37</v>
      </c>
      <c r="U1014" s="44">
        <v>5688</v>
      </c>
      <c r="V1014" s="45">
        <v>55359</v>
      </c>
      <c r="W1014" s="45">
        <v>2194</v>
      </c>
    </row>
    <row r="1015" spans="1:23" x14ac:dyDescent="0.2">
      <c r="A1015" s="41">
        <v>2010</v>
      </c>
      <c r="B1015" s="42">
        <v>6752</v>
      </c>
      <c r="C1015" s="43" t="s">
        <v>2329</v>
      </c>
      <c r="D1015" s="41" t="s">
        <v>23</v>
      </c>
      <c r="E1015" s="43" t="s">
        <v>24</v>
      </c>
      <c r="F1015" s="41" t="s">
        <v>25</v>
      </c>
      <c r="G1015" s="43" t="s">
        <v>311</v>
      </c>
      <c r="H1015" s="43" t="s">
        <v>27</v>
      </c>
      <c r="I1015" s="44">
        <v>4258.7</v>
      </c>
      <c r="J1015" s="45">
        <v>33240</v>
      </c>
      <c r="K1015" s="45">
        <v>3198</v>
      </c>
      <c r="L1015" s="46">
        <v>3520.5</v>
      </c>
      <c r="M1015" s="47">
        <v>31864</v>
      </c>
      <c r="N1015" s="47">
        <v>590</v>
      </c>
      <c r="O1015" s="48" t="s">
        <v>37</v>
      </c>
      <c r="P1015" s="49" t="s">
        <v>37</v>
      </c>
      <c r="Q1015" s="49" t="s">
        <v>37</v>
      </c>
      <c r="R1015" s="50" t="s">
        <v>37</v>
      </c>
      <c r="S1015" s="51" t="s">
        <v>37</v>
      </c>
      <c r="T1015" s="51" t="s">
        <v>37</v>
      </c>
      <c r="U1015" s="44">
        <v>7779.2</v>
      </c>
      <c r="V1015" s="45">
        <v>65104</v>
      </c>
      <c r="W1015" s="45">
        <v>3788</v>
      </c>
    </row>
    <row r="1016" spans="1:23" x14ac:dyDescent="0.2">
      <c r="A1016" s="41">
        <v>2010</v>
      </c>
      <c r="B1016" s="42">
        <v>6753</v>
      </c>
      <c r="C1016" s="43" t="s">
        <v>2330</v>
      </c>
      <c r="D1016" s="41" t="s">
        <v>23</v>
      </c>
      <c r="E1016" s="43" t="s">
        <v>24</v>
      </c>
      <c r="F1016" s="41" t="s">
        <v>25</v>
      </c>
      <c r="G1016" s="43" t="s">
        <v>50</v>
      </c>
      <c r="H1016" s="43" t="s">
        <v>27</v>
      </c>
      <c r="I1016" s="44">
        <v>337</v>
      </c>
      <c r="J1016" s="45">
        <v>6313</v>
      </c>
      <c r="K1016" s="45">
        <v>695</v>
      </c>
      <c r="L1016" s="46">
        <v>174</v>
      </c>
      <c r="M1016" s="47">
        <v>2904</v>
      </c>
      <c r="N1016" s="47">
        <v>90</v>
      </c>
      <c r="O1016" s="48">
        <v>0</v>
      </c>
      <c r="P1016" s="49">
        <v>0</v>
      </c>
      <c r="Q1016" s="49">
        <v>0</v>
      </c>
      <c r="R1016" s="50">
        <v>0</v>
      </c>
      <c r="S1016" s="51">
        <v>0</v>
      </c>
      <c r="T1016" s="51">
        <v>0</v>
      </c>
      <c r="U1016" s="44">
        <v>511</v>
      </c>
      <c r="V1016" s="45">
        <v>9217</v>
      </c>
      <c r="W1016" s="45">
        <v>785</v>
      </c>
    </row>
    <row r="1017" spans="1:23" x14ac:dyDescent="0.2">
      <c r="A1017" s="41">
        <v>2010</v>
      </c>
      <c r="B1017" s="42">
        <v>6758</v>
      </c>
      <c r="C1017" s="43" t="s">
        <v>2331</v>
      </c>
      <c r="D1017" s="41" t="s">
        <v>23</v>
      </c>
      <c r="E1017" s="43" t="s">
        <v>24</v>
      </c>
      <c r="F1017" s="41" t="s">
        <v>25</v>
      </c>
      <c r="G1017" s="43" t="s">
        <v>92</v>
      </c>
      <c r="H1017" s="43" t="s">
        <v>27</v>
      </c>
      <c r="I1017" s="44">
        <v>4546</v>
      </c>
      <c r="J1017" s="45">
        <v>52328</v>
      </c>
      <c r="K1017" s="45">
        <v>4414</v>
      </c>
      <c r="L1017" s="46">
        <v>6492</v>
      </c>
      <c r="M1017" s="47">
        <v>78886</v>
      </c>
      <c r="N1017" s="47">
        <v>1075</v>
      </c>
      <c r="O1017" s="48" t="s">
        <v>37</v>
      </c>
      <c r="P1017" s="49" t="s">
        <v>37</v>
      </c>
      <c r="Q1017" s="49" t="s">
        <v>37</v>
      </c>
      <c r="R1017" s="50" t="s">
        <v>37</v>
      </c>
      <c r="S1017" s="51" t="s">
        <v>37</v>
      </c>
      <c r="T1017" s="51" t="s">
        <v>37</v>
      </c>
      <c r="U1017" s="44">
        <v>11038</v>
      </c>
      <c r="V1017" s="45">
        <v>131214</v>
      </c>
      <c r="W1017" s="45">
        <v>5489</v>
      </c>
    </row>
    <row r="1018" spans="1:23" x14ac:dyDescent="0.2">
      <c r="A1018" s="41">
        <v>2010</v>
      </c>
      <c r="B1018" s="42">
        <v>6759</v>
      </c>
      <c r="C1018" s="43" t="s">
        <v>2331</v>
      </c>
      <c r="D1018" s="41" t="s">
        <v>23</v>
      </c>
      <c r="E1018" s="43" t="s">
        <v>24</v>
      </c>
      <c r="F1018" s="41" t="s">
        <v>25</v>
      </c>
      <c r="G1018" s="43" t="s">
        <v>87</v>
      </c>
      <c r="H1018" s="43" t="s">
        <v>27</v>
      </c>
      <c r="I1018" s="44">
        <v>389</v>
      </c>
      <c r="J1018" s="45">
        <v>5445</v>
      </c>
      <c r="K1018" s="45">
        <v>470</v>
      </c>
      <c r="L1018" s="46">
        <v>181</v>
      </c>
      <c r="M1018" s="47">
        <v>2605</v>
      </c>
      <c r="N1018" s="47">
        <v>66</v>
      </c>
      <c r="O1018" s="48">
        <v>910</v>
      </c>
      <c r="P1018" s="49">
        <v>11797</v>
      </c>
      <c r="Q1018" s="49">
        <v>5</v>
      </c>
      <c r="R1018" s="50" t="s">
        <v>37</v>
      </c>
      <c r="S1018" s="51" t="s">
        <v>37</v>
      </c>
      <c r="T1018" s="51" t="s">
        <v>37</v>
      </c>
      <c r="U1018" s="44">
        <v>1480</v>
      </c>
      <c r="V1018" s="45">
        <v>19847</v>
      </c>
      <c r="W1018" s="45">
        <v>541</v>
      </c>
    </row>
    <row r="1019" spans="1:23" x14ac:dyDescent="0.2">
      <c r="A1019" s="41">
        <v>2010</v>
      </c>
      <c r="B1019" s="42">
        <v>6761</v>
      </c>
      <c r="C1019" s="43" t="s">
        <v>2332</v>
      </c>
      <c r="D1019" s="41" t="s">
        <v>23</v>
      </c>
      <c r="E1019" s="43" t="s">
        <v>24</v>
      </c>
      <c r="F1019" s="41" t="s">
        <v>25</v>
      </c>
      <c r="G1019" s="43" t="s">
        <v>175</v>
      </c>
      <c r="H1019" s="43" t="s">
        <v>27</v>
      </c>
      <c r="I1019" s="44">
        <v>2177</v>
      </c>
      <c r="J1019" s="45">
        <v>22678</v>
      </c>
      <c r="K1019" s="45">
        <v>2279</v>
      </c>
      <c r="L1019" s="46">
        <v>1093</v>
      </c>
      <c r="M1019" s="47">
        <v>12221</v>
      </c>
      <c r="N1019" s="47">
        <v>331</v>
      </c>
      <c r="O1019" s="48">
        <v>962</v>
      </c>
      <c r="P1019" s="49">
        <v>11778</v>
      </c>
      <c r="Q1019" s="49">
        <v>7</v>
      </c>
      <c r="R1019" s="50" t="s">
        <v>37</v>
      </c>
      <c r="S1019" s="51" t="s">
        <v>37</v>
      </c>
      <c r="T1019" s="51" t="s">
        <v>37</v>
      </c>
      <c r="U1019" s="44">
        <v>4232</v>
      </c>
      <c r="V1019" s="45">
        <v>46677</v>
      </c>
      <c r="W1019" s="45">
        <v>2617</v>
      </c>
    </row>
    <row r="1020" spans="1:23" x14ac:dyDescent="0.2">
      <c r="A1020" s="41">
        <v>2010</v>
      </c>
      <c r="B1020" s="42">
        <v>6762</v>
      </c>
      <c r="C1020" s="43" t="s">
        <v>2330</v>
      </c>
      <c r="D1020" s="41" t="s">
        <v>23</v>
      </c>
      <c r="E1020" s="43" t="s">
        <v>24</v>
      </c>
      <c r="F1020" s="41" t="s">
        <v>25</v>
      </c>
      <c r="G1020" s="43" t="s">
        <v>76</v>
      </c>
      <c r="H1020" s="43" t="s">
        <v>27</v>
      </c>
      <c r="I1020" s="44">
        <v>1316</v>
      </c>
      <c r="J1020" s="45">
        <v>13475</v>
      </c>
      <c r="K1020" s="45">
        <v>1310</v>
      </c>
      <c r="L1020" s="46">
        <v>1297</v>
      </c>
      <c r="M1020" s="47">
        <v>13854</v>
      </c>
      <c r="N1020" s="47">
        <v>301</v>
      </c>
      <c r="O1020" s="48" t="s">
        <v>37</v>
      </c>
      <c r="P1020" s="49" t="s">
        <v>37</v>
      </c>
      <c r="Q1020" s="49" t="s">
        <v>37</v>
      </c>
      <c r="R1020" s="50" t="s">
        <v>37</v>
      </c>
      <c r="S1020" s="51" t="s">
        <v>37</v>
      </c>
      <c r="T1020" s="51" t="s">
        <v>37</v>
      </c>
      <c r="U1020" s="44">
        <v>2613</v>
      </c>
      <c r="V1020" s="45">
        <v>27329</v>
      </c>
      <c r="W1020" s="45">
        <v>1611</v>
      </c>
    </row>
    <row r="1021" spans="1:23" x14ac:dyDescent="0.2">
      <c r="A1021" s="41">
        <v>2010</v>
      </c>
      <c r="B1021" s="42">
        <v>6764</v>
      </c>
      <c r="C1021" s="43" t="s">
        <v>2333</v>
      </c>
      <c r="D1021" s="41" t="s">
        <v>23</v>
      </c>
      <c r="E1021" s="43" t="s">
        <v>24</v>
      </c>
      <c r="F1021" s="41" t="s">
        <v>25</v>
      </c>
      <c r="G1021" s="43" t="s">
        <v>124</v>
      </c>
      <c r="H1021" s="43" t="s">
        <v>27</v>
      </c>
      <c r="I1021" s="44">
        <v>2604</v>
      </c>
      <c r="J1021" s="45">
        <v>22212</v>
      </c>
      <c r="K1021" s="45">
        <v>1876</v>
      </c>
      <c r="L1021" s="46">
        <v>1155</v>
      </c>
      <c r="M1021" s="47">
        <v>10947</v>
      </c>
      <c r="N1021" s="47">
        <v>170</v>
      </c>
      <c r="O1021" s="48">
        <v>500</v>
      </c>
      <c r="P1021" s="49">
        <v>4718</v>
      </c>
      <c r="Q1021" s="49">
        <v>23</v>
      </c>
      <c r="R1021" s="50" t="s">
        <v>37</v>
      </c>
      <c r="S1021" s="51" t="s">
        <v>37</v>
      </c>
      <c r="T1021" s="51" t="s">
        <v>37</v>
      </c>
      <c r="U1021" s="44">
        <v>4259</v>
      </c>
      <c r="V1021" s="45">
        <v>37877</v>
      </c>
      <c r="W1021" s="45">
        <v>2069</v>
      </c>
    </row>
    <row r="1022" spans="1:23" x14ac:dyDescent="0.2">
      <c r="A1022" s="41">
        <v>2010</v>
      </c>
      <c r="B1022" s="42">
        <v>6775</v>
      </c>
      <c r="C1022" s="43" t="s">
        <v>2334</v>
      </c>
      <c r="D1022" s="41" t="s">
        <v>23</v>
      </c>
      <c r="E1022" s="43" t="s">
        <v>24</v>
      </c>
      <c r="F1022" s="41" t="s">
        <v>25</v>
      </c>
      <c r="G1022" s="43" t="s">
        <v>42</v>
      </c>
      <c r="H1022" s="43" t="s">
        <v>27</v>
      </c>
      <c r="I1022" s="44">
        <v>14764</v>
      </c>
      <c r="J1022" s="45">
        <v>123986</v>
      </c>
      <c r="K1022" s="45">
        <v>13129</v>
      </c>
      <c r="L1022" s="46">
        <v>16722</v>
      </c>
      <c r="M1022" s="47">
        <v>144060</v>
      </c>
      <c r="N1022" s="47">
        <v>1827</v>
      </c>
      <c r="O1022" s="48" t="s">
        <v>37</v>
      </c>
      <c r="P1022" s="49" t="s">
        <v>37</v>
      </c>
      <c r="Q1022" s="49" t="s">
        <v>37</v>
      </c>
      <c r="R1022" s="50" t="s">
        <v>37</v>
      </c>
      <c r="S1022" s="51" t="s">
        <v>37</v>
      </c>
      <c r="T1022" s="51" t="s">
        <v>37</v>
      </c>
      <c r="U1022" s="44">
        <v>31486</v>
      </c>
      <c r="V1022" s="45">
        <v>268046</v>
      </c>
      <c r="W1022" s="45">
        <v>14956</v>
      </c>
    </row>
    <row r="1023" spans="1:23" x14ac:dyDescent="0.2">
      <c r="A1023" s="41">
        <v>2010</v>
      </c>
      <c r="B1023" s="42">
        <v>6779</v>
      </c>
      <c r="C1023" s="43" t="s">
        <v>2335</v>
      </c>
      <c r="D1023" s="41" t="s">
        <v>23</v>
      </c>
      <c r="E1023" s="43" t="s">
        <v>24</v>
      </c>
      <c r="F1023" s="41" t="s">
        <v>25</v>
      </c>
      <c r="G1023" s="43" t="s">
        <v>241</v>
      </c>
      <c r="H1023" s="43" t="s">
        <v>27</v>
      </c>
      <c r="I1023" s="44">
        <v>9785</v>
      </c>
      <c r="J1023" s="45">
        <v>151279</v>
      </c>
      <c r="K1023" s="45">
        <v>12105</v>
      </c>
      <c r="L1023" s="46">
        <v>3075</v>
      </c>
      <c r="M1023" s="47">
        <v>43797</v>
      </c>
      <c r="N1023" s="47">
        <v>1568</v>
      </c>
      <c r="O1023" s="48">
        <v>11865</v>
      </c>
      <c r="P1023" s="49">
        <v>226144</v>
      </c>
      <c r="Q1023" s="49">
        <v>461</v>
      </c>
      <c r="R1023" s="50" t="s">
        <v>37</v>
      </c>
      <c r="S1023" s="51" t="s">
        <v>37</v>
      </c>
      <c r="T1023" s="51" t="s">
        <v>37</v>
      </c>
      <c r="U1023" s="44">
        <v>24725</v>
      </c>
      <c r="V1023" s="45">
        <v>421220</v>
      </c>
      <c r="W1023" s="45">
        <v>14134</v>
      </c>
    </row>
    <row r="1024" spans="1:23" x14ac:dyDescent="0.2">
      <c r="A1024" s="41">
        <v>2010</v>
      </c>
      <c r="B1024" s="42">
        <v>6780</v>
      </c>
      <c r="C1024" s="43" t="s">
        <v>2336</v>
      </c>
      <c r="D1024" s="41" t="s">
        <v>23</v>
      </c>
      <c r="E1024" s="43" t="s">
        <v>24</v>
      </c>
      <c r="F1024" s="41" t="s">
        <v>25</v>
      </c>
      <c r="G1024" s="43" t="s">
        <v>67</v>
      </c>
      <c r="H1024" s="43" t="s">
        <v>27</v>
      </c>
      <c r="I1024" s="44">
        <v>1233</v>
      </c>
      <c r="J1024" s="45">
        <v>8672</v>
      </c>
      <c r="K1024" s="45">
        <v>656</v>
      </c>
      <c r="L1024" s="46">
        <v>705</v>
      </c>
      <c r="M1024" s="47">
        <v>4903</v>
      </c>
      <c r="N1024" s="47">
        <v>93</v>
      </c>
      <c r="O1024" s="48" t="s">
        <v>37</v>
      </c>
      <c r="P1024" s="49" t="s">
        <v>37</v>
      </c>
      <c r="Q1024" s="49" t="s">
        <v>37</v>
      </c>
      <c r="R1024" s="50" t="s">
        <v>37</v>
      </c>
      <c r="S1024" s="51" t="s">
        <v>37</v>
      </c>
      <c r="T1024" s="51" t="s">
        <v>37</v>
      </c>
      <c r="U1024" s="44">
        <v>1938</v>
      </c>
      <c r="V1024" s="45">
        <v>13575</v>
      </c>
      <c r="W1024" s="45">
        <v>749</v>
      </c>
    </row>
    <row r="1025" spans="1:23" x14ac:dyDescent="0.2">
      <c r="A1025" s="41">
        <v>2010</v>
      </c>
      <c r="B1025" s="42">
        <v>6782</v>
      </c>
      <c r="C1025" s="43" t="s">
        <v>2337</v>
      </c>
      <c r="D1025" s="41" t="s">
        <v>23</v>
      </c>
      <c r="E1025" s="43" t="s">
        <v>24</v>
      </c>
      <c r="F1025" s="41" t="s">
        <v>25</v>
      </c>
      <c r="G1025" s="43" t="s">
        <v>87</v>
      </c>
      <c r="H1025" s="43" t="s">
        <v>31</v>
      </c>
      <c r="I1025" s="44">
        <v>12.2</v>
      </c>
      <c r="J1025" s="45">
        <v>105</v>
      </c>
      <c r="K1025" s="45">
        <v>6</v>
      </c>
      <c r="L1025" s="46" t="s">
        <v>37</v>
      </c>
      <c r="M1025" s="47" t="s">
        <v>37</v>
      </c>
      <c r="N1025" s="47" t="s">
        <v>37</v>
      </c>
      <c r="O1025" s="48" t="s">
        <v>37</v>
      </c>
      <c r="P1025" s="49" t="s">
        <v>37</v>
      </c>
      <c r="Q1025" s="49" t="s">
        <v>37</v>
      </c>
      <c r="R1025" s="50" t="s">
        <v>37</v>
      </c>
      <c r="S1025" s="51" t="s">
        <v>37</v>
      </c>
      <c r="T1025" s="51" t="s">
        <v>37</v>
      </c>
      <c r="U1025" s="44">
        <v>12.2</v>
      </c>
      <c r="V1025" s="45">
        <v>105</v>
      </c>
      <c r="W1025" s="45">
        <v>6</v>
      </c>
    </row>
    <row r="1026" spans="1:23" x14ac:dyDescent="0.2">
      <c r="A1026" s="41">
        <v>2010</v>
      </c>
      <c r="B1026" s="42">
        <v>6782</v>
      </c>
      <c r="C1026" s="43" t="s">
        <v>2337</v>
      </c>
      <c r="D1026" s="41" t="s">
        <v>23</v>
      </c>
      <c r="E1026" s="43" t="s">
        <v>24</v>
      </c>
      <c r="F1026" s="41" t="s">
        <v>25</v>
      </c>
      <c r="G1026" s="43" t="s">
        <v>46</v>
      </c>
      <c r="H1026" s="43" t="s">
        <v>31</v>
      </c>
      <c r="I1026" s="44">
        <v>11959.4</v>
      </c>
      <c r="J1026" s="45">
        <v>103232</v>
      </c>
      <c r="K1026" s="45">
        <v>5866</v>
      </c>
      <c r="L1026" s="46">
        <v>2635.7</v>
      </c>
      <c r="M1026" s="47">
        <v>32437</v>
      </c>
      <c r="N1026" s="47">
        <v>94</v>
      </c>
      <c r="O1026" s="48">
        <v>4416.6000000000004</v>
      </c>
      <c r="P1026" s="49">
        <v>61071</v>
      </c>
      <c r="Q1026" s="49">
        <v>8</v>
      </c>
      <c r="R1026" s="50" t="s">
        <v>37</v>
      </c>
      <c r="S1026" s="51" t="s">
        <v>37</v>
      </c>
      <c r="T1026" s="51" t="s">
        <v>37</v>
      </c>
      <c r="U1026" s="44">
        <v>19011.7</v>
      </c>
      <c r="V1026" s="45">
        <v>196740</v>
      </c>
      <c r="W1026" s="45">
        <v>5968</v>
      </c>
    </row>
    <row r="1027" spans="1:23" x14ac:dyDescent="0.2">
      <c r="A1027" s="41">
        <v>2010</v>
      </c>
      <c r="B1027" s="42">
        <v>6784</v>
      </c>
      <c r="C1027" s="43" t="s">
        <v>488</v>
      </c>
      <c r="D1027" s="41" t="s">
        <v>23</v>
      </c>
      <c r="E1027" s="43" t="s">
        <v>24</v>
      </c>
      <c r="F1027" s="41" t="s">
        <v>25</v>
      </c>
      <c r="G1027" s="43" t="s">
        <v>67</v>
      </c>
      <c r="H1027" s="43" t="s">
        <v>31</v>
      </c>
      <c r="I1027" s="44">
        <v>38279.599999999999</v>
      </c>
      <c r="J1027" s="45">
        <v>312670</v>
      </c>
      <c r="K1027" s="45">
        <v>32693</v>
      </c>
      <c r="L1027" s="46">
        <v>11664.9</v>
      </c>
      <c r="M1027" s="47">
        <v>109677</v>
      </c>
      <c r="N1027" s="47">
        <v>2956</v>
      </c>
      <c r="O1027" s="48">
        <v>6886.7</v>
      </c>
      <c r="P1027" s="49">
        <v>89059</v>
      </c>
      <c r="Q1027" s="49">
        <v>4</v>
      </c>
      <c r="R1027" s="50" t="s">
        <v>37</v>
      </c>
      <c r="S1027" s="51" t="s">
        <v>37</v>
      </c>
      <c r="T1027" s="51" t="s">
        <v>37</v>
      </c>
      <c r="U1027" s="44">
        <v>56831.199999999997</v>
      </c>
      <c r="V1027" s="45">
        <v>511406</v>
      </c>
      <c r="W1027" s="45">
        <v>35653</v>
      </c>
    </row>
    <row r="1028" spans="1:23" x14ac:dyDescent="0.2">
      <c r="A1028" s="41">
        <v>2010</v>
      </c>
      <c r="B1028" s="42">
        <v>6784</v>
      </c>
      <c r="C1028" s="43" t="s">
        <v>488</v>
      </c>
      <c r="D1028" s="41" t="s">
        <v>23</v>
      </c>
      <c r="E1028" s="43" t="s">
        <v>24</v>
      </c>
      <c r="F1028" s="41" t="s">
        <v>25</v>
      </c>
      <c r="G1028" s="43" t="s">
        <v>98</v>
      </c>
      <c r="H1028" s="43" t="s">
        <v>31</v>
      </c>
      <c r="I1028" s="44">
        <v>1027.5</v>
      </c>
      <c r="J1028" s="45">
        <v>8508</v>
      </c>
      <c r="K1028" s="45">
        <v>939</v>
      </c>
      <c r="L1028" s="46">
        <v>70.099999999999994</v>
      </c>
      <c r="M1028" s="47">
        <v>522</v>
      </c>
      <c r="N1028" s="47">
        <v>50</v>
      </c>
      <c r="O1028" s="48" t="s">
        <v>37</v>
      </c>
      <c r="P1028" s="49" t="s">
        <v>37</v>
      </c>
      <c r="Q1028" s="49" t="s">
        <v>37</v>
      </c>
      <c r="R1028" s="50" t="s">
        <v>37</v>
      </c>
      <c r="S1028" s="51" t="s">
        <v>37</v>
      </c>
      <c r="T1028" s="51" t="s">
        <v>37</v>
      </c>
      <c r="U1028" s="44">
        <v>1097.5999999999999</v>
      </c>
      <c r="V1028" s="45">
        <v>9030</v>
      </c>
      <c r="W1028" s="45">
        <v>989</v>
      </c>
    </row>
    <row r="1029" spans="1:23" x14ac:dyDescent="0.2">
      <c r="A1029" s="41">
        <v>2010</v>
      </c>
      <c r="B1029" s="42">
        <v>6793</v>
      </c>
      <c r="C1029" s="43" t="s">
        <v>2338</v>
      </c>
      <c r="D1029" s="41" t="s">
        <v>23</v>
      </c>
      <c r="E1029" s="43" t="s">
        <v>24</v>
      </c>
      <c r="F1029" s="41" t="s">
        <v>25</v>
      </c>
      <c r="G1029" s="43" t="s">
        <v>241</v>
      </c>
      <c r="H1029" s="43" t="s">
        <v>27</v>
      </c>
      <c r="I1029" s="44">
        <v>575</v>
      </c>
      <c r="J1029" s="45">
        <v>6129</v>
      </c>
      <c r="K1029" s="45">
        <v>516</v>
      </c>
      <c r="L1029" s="46">
        <v>504</v>
      </c>
      <c r="M1029" s="47">
        <v>5387</v>
      </c>
      <c r="N1029" s="47">
        <v>143</v>
      </c>
      <c r="O1029" s="48" t="s">
        <v>37</v>
      </c>
      <c r="P1029" s="49" t="s">
        <v>37</v>
      </c>
      <c r="Q1029" s="49" t="s">
        <v>37</v>
      </c>
      <c r="R1029" s="50" t="s">
        <v>37</v>
      </c>
      <c r="S1029" s="51" t="s">
        <v>37</v>
      </c>
      <c r="T1029" s="51" t="s">
        <v>37</v>
      </c>
      <c r="U1029" s="44">
        <v>1079</v>
      </c>
      <c r="V1029" s="45">
        <v>11516</v>
      </c>
      <c r="W1029" s="45">
        <v>659</v>
      </c>
    </row>
    <row r="1030" spans="1:23" x14ac:dyDescent="0.2">
      <c r="A1030" s="41">
        <v>2010</v>
      </c>
      <c r="B1030" s="42">
        <v>6803</v>
      </c>
      <c r="C1030" s="43" t="s">
        <v>2339</v>
      </c>
      <c r="D1030" s="41" t="s">
        <v>23</v>
      </c>
      <c r="E1030" s="43" t="s">
        <v>24</v>
      </c>
      <c r="F1030" s="41" t="s">
        <v>25</v>
      </c>
      <c r="G1030" s="43" t="s">
        <v>33</v>
      </c>
      <c r="H1030" s="43" t="s">
        <v>27</v>
      </c>
      <c r="I1030" s="44">
        <v>8626</v>
      </c>
      <c r="J1030" s="45">
        <v>92972</v>
      </c>
      <c r="K1030" s="45">
        <v>6331</v>
      </c>
      <c r="L1030" s="46">
        <v>5790</v>
      </c>
      <c r="M1030" s="47">
        <v>72737</v>
      </c>
      <c r="N1030" s="47">
        <v>951</v>
      </c>
      <c r="O1030" s="48" t="s">
        <v>37</v>
      </c>
      <c r="P1030" s="49" t="s">
        <v>37</v>
      </c>
      <c r="Q1030" s="49" t="s">
        <v>37</v>
      </c>
      <c r="R1030" s="50" t="s">
        <v>37</v>
      </c>
      <c r="S1030" s="51" t="s">
        <v>37</v>
      </c>
      <c r="T1030" s="51" t="s">
        <v>37</v>
      </c>
      <c r="U1030" s="44">
        <v>14416</v>
      </c>
      <c r="V1030" s="45">
        <v>165709</v>
      </c>
      <c r="W1030" s="45">
        <v>7282</v>
      </c>
    </row>
    <row r="1031" spans="1:23" x14ac:dyDescent="0.2">
      <c r="A1031" s="41">
        <v>2010</v>
      </c>
      <c r="B1031" s="42">
        <v>6804</v>
      </c>
      <c r="C1031" s="43" t="s">
        <v>2340</v>
      </c>
      <c r="D1031" s="41" t="s">
        <v>23</v>
      </c>
      <c r="E1031" s="43" t="s">
        <v>24</v>
      </c>
      <c r="F1031" s="41" t="s">
        <v>25</v>
      </c>
      <c r="G1031" s="43" t="s">
        <v>161</v>
      </c>
      <c r="H1031" s="43" t="s">
        <v>31</v>
      </c>
      <c r="I1031" s="44">
        <v>11633</v>
      </c>
      <c r="J1031" s="45">
        <v>100522</v>
      </c>
      <c r="K1031" s="45">
        <v>8008</v>
      </c>
      <c r="L1031" s="46">
        <v>2173</v>
      </c>
      <c r="M1031" s="47">
        <v>18485</v>
      </c>
      <c r="N1031" s="47">
        <v>953</v>
      </c>
      <c r="O1031" s="48" t="s">
        <v>37</v>
      </c>
      <c r="P1031" s="49" t="s">
        <v>37</v>
      </c>
      <c r="Q1031" s="49" t="s">
        <v>37</v>
      </c>
      <c r="R1031" s="50" t="s">
        <v>37</v>
      </c>
      <c r="S1031" s="51" t="s">
        <v>37</v>
      </c>
      <c r="T1031" s="51" t="s">
        <v>37</v>
      </c>
      <c r="U1031" s="44">
        <v>13806</v>
      </c>
      <c r="V1031" s="45">
        <v>119007</v>
      </c>
      <c r="W1031" s="45">
        <v>8961</v>
      </c>
    </row>
    <row r="1032" spans="1:23" x14ac:dyDescent="0.2">
      <c r="A1032" s="41">
        <v>2010</v>
      </c>
      <c r="B1032" s="42">
        <v>6839</v>
      </c>
      <c r="C1032" s="43" t="s">
        <v>2341</v>
      </c>
      <c r="D1032" s="41" t="s">
        <v>23</v>
      </c>
      <c r="E1032" s="43" t="s">
        <v>24</v>
      </c>
      <c r="F1032" s="41" t="s">
        <v>25</v>
      </c>
      <c r="G1032" s="43" t="s">
        <v>175</v>
      </c>
      <c r="H1032" s="43" t="s">
        <v>27</v>
      </c>
      <c r="I1032" s="44">
        <v>5143</v>
      </c>
      <c r="J1032" s="45">
        <v>54125</v>
      </c>
      <c r="K1032" s="45">
        <v>4580</v>
      </c>
      <c r="L1032" s="46">
        <v>5412</v>
      </c>
      <c r="M1032" s="47">
        <v>38722</v>
      </c>
      <c r="N1032" s="47">
        <v>925</v>
      </c>
      <c r="O1032" s="48">
        <v>5022</v>
      </c>
      <c r="P1032" s="49">
        <v>62454</v>
      </c>
      <c r="Q1032" s="49">
        <v>64</v>
      </c>
      <c r="R1032" s="50">
        <v>0</v>
      </c>
      <c r="S1032" s="51">
        <v>0</v>
      </c>
      <c r="T1032" s="51">
        <v>0</v>
      </c>
      <c r="U1032" s="44">
        <v>15577</v>
      </c>
      <c r="V1032" s="45">
        <v>155301</v>
      </c>
      <c r="W1032" s="45">
        <v>5569</v>
      </c>
    </row>
    <row r="1033" spans="1:23" x14ac:dyDescent="0.2">
      <c r="A1033" s="41">
        <v>2010</v>
      </c>
      <c r="B1033" s="42">
        <v>6840</v>
      </c>
      <c r="C1033" s="43" t="s">
        <v>2341</v>
      </c>
      <c r="D1033" s="41" t="s">
        <v>23</v>
      </c>
      <c r="E1033" s="43" t="s">
        <v>24</v>
      </c>
      <c r="F1033" s="41" t="s">
        <v>25</v>
      </c>
      <c r="G1033" s="43" t="s">
        <v>104</v>
      </c>
      <c r="H1033" s="43" t="s">
        <v>27</v>
      </c>
      <c r="I1033" s="44">
        <v>1874</v>
      </c>
      <c r="J1033" s="45">
        <v>18728</v>
      </c>
      <c r="K1033" s="45">
        <v>1391</v>
      </c>
      <c r="L1033" s="46">
        <v>2247</v>
      </c>
      <c r="M1033" s="47">
        <v>24069</v>
      </c>
      <c r="N1033" s="47">
        <v>324</v>
      </c>
      <c r="O1033" s="48">
        <v>1481</v>
      </c>
      <c r="P1033" s="49">
        <v>17681</v>
      </c>
      <c r="Q1033" s="49">
        <v>2</v>
      </c>
      <c r="R1033" s="50">
        <v>0</v>
      </c>
      <c r="S1033" s="51">
        <v>0</v>
      </c>
      <c r="T1033" s="51">
        <v>0</v>
      </c>
      <c r="U1033" s="44">
        <v>5602</v>
      </c>
      <c r="V1033" s="45">
        <v>60478</v>
      </c>
      <c r="W1033" s="45">
        <v>1717</v>
      </c>
    </row>
    <row r="1034" spans="1:23" x14ac:dyDescent="0.2">
      <c r="A1034" s="41">
        <v>2010</v>
      </c>
      <c r="B1034" s="42">
        <v>6848</v>
      </c>
      <c r="C1034" s="43" t="s">
        <v>2342</v>
      </c>
      <c r="D1034" s="41" t="s">
        <v>23</v>
      </c>
      <c r="E1034" s="43" t="s">
        <v>24</v>
      </c>
      <c r="F1034" s="41" t="s">
        <v>25</v>
      </c>
      <c r="G1034" s="43" t="s">
        <v>72</v>
      </c>
      <c r="H1034" s="43" t="s">
        <v>31</v>
      </c>
      <c r="I1034" s="44">
        <v>8021</v>
      </c>
      <c r="J1034" s="45">
        <v>71352</v>
      </c>
      <c r="K1034" s="45">
        <v>5215</v>
      </c>
      <c r="L1034" s="46">
        <v>2319.9</v>
      </c>
      <c r="M1034" s="47">
        <v>21484</v>
      </c>
      <c r="N1034" s="47">
        <v>651</v>
      </c>
      <c r="O1034" s="48">
        <v>308.60000000000002</v>
      </c>
      <c r="P1034" s="49">
        <v>1950</v>
      </c>
      <c r="Q1034" s="49">
        <v>136</v>
      </c>
      <c r="R1034" s="50" t="s">
        <v>37</v>
      </c>
      <c r="S1034" s="51" t="s">
        <v>37</v>
      </c>
      <c r="T1034" s="51" t="s">
        <v>37</v>
      </c>
      <c r="U1034" s="44">
        <v>10649.5</v>
      </c>
      <c r="V1034" s="45">
        <v>94786</v>
      </c>
      <c r="W1034" s="45">
        <v>6002</v>
      </c>
    </row>
    <row r="1035" spans="1:23" x14ac:dyDescent="0.2">
      <c r="A1035" s="41">
        <v>2010</v>
      </c>
      <c r="B1035" s="42">
        <v>6866</v>
      </c>
      <c r="C1035" s="43" t="s">
        <v>2343</v>
      </c>
      <c r="D1035" s="41" t="s">
        <v>23</v>
      </c>
      <c r="E1035" s="43" t="s">
        <v>24</v>
      </c>
      <c r="F1035" s="41" t="s">
        <v>25</v>
      </c>
      <c r="G1035" s="43" t="s">
        <v>60</v>
      </c>
      <c r="H1035" s="43" t="s">
        <v>51</v>
      </c>
      <c r="I1035" s="44">
        <v>244</v>
      </c>
      <c r="J1035" s="45">
        <v>401</v>
      </c>
      <c r="K1035" s="45">
        <v>62</v>
      </c>
      <c r="L1035" s="46">
        <v>1166</v>
      </c>
      <c r="M1035" s="47">
        <v>1879</v>
      </c>
      <c r="N1035" s="47">
        <v>54</v>
      </c>
      <c r="O1035" s="48">
        <v>114</v>
      </c>
      <c r="P1035" s="49">
        <v>193</v>
      </c>
      <c r="Q1035" s="49">
        <v>1</v>
      </c>
      <c r="R1035" s="50" t="s">
        <v>37</v>
      </c>
      <c r="S1035" s="51" t="s">
        <v>37</v>
      </c>
      <c r="T1035" s="51" t="s">
        <v>37</v>
      </c>
      <c r="U1035" s="44">
        <v>1524</v>
      </c>
      <c r="V1035" s="45">
        <v>2473</v>
      </c>
      <c r="W1035" s="45">
        <v>117</v>
      </c>
    </row>
    <row r="1036" spans="1:23" x14ac:dyDescent="0.2">
      <c r="A1036" s="41">
        <v>2010</v>
      </c>
      <c r="B1036" s="42">
        <v>6894</v>
      </c>
      <c r="C1036" s="43" t="s">
        <v>2344</v>
      </c>
      <c r="D1036" s="41" t="s">
        <v>23</v>
      </c>
      <c r="E1036" s="43" t="s">
        <v>24</v>
      </c>
      <c r="F1036" s="41" t="s">
        <v>25</v>
      </c>
      <c r="G1036" s="43" t="s">
        <v>48</v>
      </c>
      <c r="H1036" s="43" t="s">
        <v>27</v>
      </c>
      <c r="I1036" s="44">
        <v>6835</v>
      </c>
      <c r="J1036" s="45">
        <v>77874</v>
      </c>
      <c r="K1036" s="45">
        <v>5593</v>
      </c>
      <c r="L1036" s="46">
        <v>9965</v>
      </c>
      <c r="M1036" s="47">
        <v>104151</v>
      </c>
      <c r="N1036" s="47">
        <v>1646</v>
      </c>
      <c r="O1036" s="48">
        <v>3219</v>
      </c>
      <c r="P1036" s="49">
        <v>45684</v>
      </c>
      <c r="Q1036" s="49">
        <v>29</v>
      </c>
      <c r="R1036" s="50" t="s">
        <v>37</v>
      </c>
      <c r="S1036" s="51" t="s">
        <v>37</v>
      </c>
      <c r="T1036" s="51" t="s">
        <v>37</v>
      </c>
      <c r="U1036" s="44">
        <v>20019</v>
      </c>
      <c r="V1036" s="45">
        <v>227709</v>
      </c>
      <c r="W1036" s="45">
        <v>7268</v>
      </c>
    </row>
    <row r="1037" spans="1:23" x14ac:dyDescent="0.2">
      <c r="A1037" s="41">
        <v>2010</v>
      </c>
      <c r="B1037" s="42">
        <v>6896</v>
      </c>
      <c r="C1037" s="43" t="s">
        <v>2345</v>
      </c>
      <c r="D1037" s="41" t="s">
        <v>23</v>
      </c>
      <c r="E1037" s="43" t="s">
        <v>24</v>
      </c>
      <c r="F1037" s="41" t="s">
        <v>25</v>
      </c>
      <c r="G1037" s="43" t="s">
        <v>175</v>
      </c>
      <c r="H1037" s="43" t="s">
        <v>27</v>
      </c>
      <c r="I1037" s="44">
        <v>142</v>
      </c>
      <c r="J1037" s="45">
        <v>1901</v>
      </c>
      <c r="K1037" s="45">
        <v>146</v>
      </c>
      <c r="L1037" s="46">
        <v>61</v>
      </c>
      <c r="M1037" s="47">
        <v>1043</v>
      </c>
      <c r="N1037" s="47">
        <v>20</v>
      </c>
      <c r="O1037" s="48" t="s">
        <v>37</v>
      </c>
      <c r="P1037" s="49" t="s">
        <v>37</v>
      </c>
      <c r="Q1037" s="49" t="s">
        <v>37</v>
      </c>
      <c r="R1037" s="50" t="s">
        <v>37</v>
      </c>
      <c r="S1037" s="51" t="s">
        <v>37</v>
      </c>
      <c r="T1037" s="51" t="s">
        <v>37</v>
      </c>
      <c r="U1037" s="44">
        <v>203</v>
      </c>
      <c r="V1037" s="45">
        <v>2944</v>
      </c>
      <c r="W1037" s="45">
        <v>166</v>
      </c>
    </row>
    <row r="1038" spans="1:23" x14ac:dyDescent="0.2">
      <c r="A1038" s="41">
        <v>2010</v>
      </c>
      <c r="B1038" s="42">
        <v>6907</v>
      </c>
      <c r="C1038" s="43" t="s">
        <v>2346</v>
      </c>
      <c r="D1038" s="41" t="s">
        <v>23</v>
      </c>
      <c r="E1038" s="43" t="s">
        <v>24</v>
      </c>
      <c r="F1038" s="41" t="s">
        <v>25</v>
      </c>
      <c r="G1038" s="43" t="s">
        <v>72</v>
      </c>
      <c r="H1038" s="43" t="s">
        <v>27</v>
      </c>
      <c r="I1038" s="44">
        <v>2344</v>
      </c>
      <c r="J1038" s="45">
        <v>24079</v>
      </c>
      <c r="K1038" s="45">
        <v>1919</v>
      </c>
      <c r="L1038" s="46">
        <v>1319</v>
      </c>
      <c r="M1038" s="47">
        <v>18935</v>
      </c>
      <c r="N1038" s="47">
        <v>249</v>
      </c>
      <c r="O1038" s="48">
        <v>4617</v>
      </c>
      <c r="P1038" s="49">
        <v>68974</v>
      </c>
      <c r="Q1038" s="49">
        <v>10</v>
      </c>
      <c r="R1038" s="50">
        <v>0</v>
      </c>
      <c r="S1038" s="51" t="s">
        <v>37</v>
      </c>
      <c r="T1038" s="51" t="s">
        <v>37</v>
      </c>
      <c r="U1038" s="44">
        <v>8280</v>
      </c>
      <c r="V1038" s="45">
        <v>111988</v>
      </c>
      <c r="W1038" s="45">
        <v>2178</v>
      </c>
    </row>
    <row r="1039" spans="1:23" x14ac:dyDescent="0.2">
      <c r="A1039" s="41">
        <v>2010</v>
      </c>
      <c r="B1039" s="42">
        <v>6909</v>
      </c>
      <c r="C1039" s="43" t="s">
        <v>491</v>
      </c>
      <c r="D1039" s="41" t="s">
        <v>23</v>
      </c>
      <c r="E1039" s="43" t="s">
        <v>24</v>
      </c>
      <c r="F1039" s="41" t="s">
        <v>25</v>
      </c>
      <c r="G1039" s="43" t="s">
        <v>142</v>
      </c>
      <c r="H1039" s="43" t="s">
        <v>27</v>
      </c>
      <c r="I1039" s="44">
        <v>113458</v>
      </c>
      <c r="J1039" s="45">
        <v>851454</v>
      </c>
      <c r="K1039" s="45">
        <v>81973</v>
      </c>
      <c r="L1039" s="46">
        <v>108797</v>
      </c>
      <c r="M1039" s="47">
        <v>805014</v>
      </c>
      <c r="N1039" s="47">
        <v>10355</v>
      </c>
      <c r="O1039" s="48">
        <v>16284</v>
      </c>
      <c r="P1039" s="49">
        <v>168034</v>
      </c>
      <c r="Q1039" s="49">
        <v>12</v>
      </c>
      <c r="R1039" s="50" t="s">
        <v>37</v>
      </c>
      <c r="S1039" s="51" t="s">
        <v>37</v>
      </c>
      <c r="T1039" s="51" t="s">
        <v>37</v>
      </c>
      <c r="U1039" s="44">
        <v>238539</v>
      </c>
      <c r="V1039" s="45">
        <v>1824502</v>
      </c>
      <c r="W1039" s="45">
        <v>92340</v>
      </c>
    </row>
    <row r="1040" spans="1:23" x14ac:dyDescent="0.2">
      <c r="A1040" s="41">
        <v>2010</v>
      </c>
      <c r="B1040" s="42">
        <v>6914</v>
      </c>
      <c r="C1040" s="43" t="s">
        <v>2347</v>
      </c>
      <c r="D1040" s="41" t="s">
        <v>23</v>
      </c>
      <c r="E1040" s="43" t="s">
        <v>24</v>
      </c>
      <c r="F1040" s="41" t="s">
        <v>25</v>
      </c>
      <c r="G1040" s="43" t="s">
        <v>161</v>
      </c>
      <c r="H1040" s="43" t="s">
        <v>27</v>
      </c>
      <c r="I1040" s="44">
        <v>4885.1000000000004</v>
      </c>
      <c r="J1040" s="45">
        <v>50491</v>
      </c>
      <c r="K1040" s="45">
        <v>5836</v>
      </c>
      <c r="L1040" s="46">
        <v>735.7</v>
      </c>
      <c r="M1040" s="47">
        <v>8854</v>
      </c>
      <c r="N1040" s="47">
        <v>161</v>
      </c>
      <c r="O1040" s="48">
        <v>3138.8</v>
      </c>
      <c r="P1040" s="49">
        <v>43407</v>
      </c>
      <c r="Q1040" s="49">
        <v>74</v>
      </c>
      <c r="R1040" s="50">
        <v>0</v>
      </c>
      <c r="S1040" s="51">
        <v>0</v>
      </c>
      <c r="T1040" s="51">
        <v>0</v>
      </c>
      <c r="U1040" s="44">
        <v>8759.6</v>
      </c>
      <c r="V1040" s="45">
        <v>102752</v>
      </c>
      <c r="W1040" s="45">
        <v>6071</v>
      </c>
    </row>
    <row r="1041" spans="1:23" x14ac:dyDescent="0.2">
      <c r="A1041" s="41">
        <v>2010</v>
      </c>
      <c r="B1041" s="42">
        <v>6915</v>
      </c>
      <c r="C1041" s="43" t="s">
        <v>2348</v>
      </c>
      <c r="D1041" s="41" t="s">
        <v>23</v>
      </c>
      <c r="E1041" s="43" t="s">
        <v>24</v>
      </c>
      <c r="F1041" s="41" t="s">
        <v>25</v>
      </c>
      <c r="G1041" s="43" t="s">
        <v>60</v>
      </c>
      <c r="H1041" s="43" t="s">
        <v>27</v>
      </c>
      <c r="I1041" s="44">
        <v>574</v>
      </c>
      <c r="J1041" s="45">
        <v>861</v>
      </c>
      <c r="K1041" s="45">
        <v>211</v>
      </c>
      <c r="L1041" s="46">
        <v>1841</v>
      </c>
      <c r="M1041" s="47">
        <v>3270</v>
      </c>
      <c r="N1041" s="47">
        <v>134</v>
      </c>
      <c r="O1041" s="48">
        <v>0</v>
      </c>
      <c r="P1041" s="49">
        <v>0</v>
      </c>
      <c r="Q1041" s="49">
        <v>0</v>
      </c>
      <c r="R1041" s="50">
        <v>0</v>
      </c>
      <c r="S1041" s="51">
        <v>0</v>
      </c>
      <c r="T1041" s="51">
        <v>0</v>
      </c>
      <c r="U1041" s="44">
        <v>2415</v>
      </c>
      <c r="V1041" s="45">
        <v>4131</v>
      </c>
      <c r="W1041" s="45">
        <v>345</v>
      </c>
    </row>
    <row r="1042" spans="1:23" x14ac:dyDescent="0.2">
      <c r="A1042" s="41">
        <v>2010</v>
      </c>
      <c r="B1042" s="42">
        <v>6923</v>
      </c>
      <c r="C1042" s="43" t="s">
        <v>2349</v>
      </c>
      <c r="D1042" s="41" t="s">
        <v>23</v>
      </c>
      <c r="E1042" s="43" t="s">
        <v>24</v>
      </c>
      <c r="F1042" s="41" t="s">
        <v>25</v>
      </c>
      <c r="G1042" s="43" t="s">
        <v>98</v>
      </c>
      <c r="H1042" s="43" t="s">
        <v>27</v>
      </c>
      <c r="I1042" s="44">
        <v>16541</v>
      </c>
      <c r="J1042" s="45">
        <v>206666</v>
      </c>
      <c r="K1042" s="45">
        <v>12805</v>
      </c>
      <c r="L1042" s="46">
        <v>15650</v>
      </c>
      <c r="M1042" s="47">
        <v>184726</v>
      </c>
      <c r="N1042" s="47">
        <v>2554</v>
      </c>
      <c r="O1042" s="48">
        <v>28656</v>
      </c>
      <c r="P1042" s="49">
        <v>409053</v>
      </c>
      <c r="Q1042" s="49">
        <v>22</v>
      </c>
      <c r="R1042" s="50">
        <v>0</v>
      </c>
      <c r="S1042" s="51">
        <v>0</v>
      </c>
      <c r="T1042" s="51">
        <v>0</v>
      </c>
      <c r="U1042" s="44">
        <v>60847</v>
      </c>
      <c r="V1042" s="45">
        <v>800445</v>
      </c>
      <c r="W1042" s="45">
        <v>15381</v>
      </c>
    </row>
    <row r="1043" spans="1:23" x14ac:dyDescent="0.2">
      <c r="A1043" s="41">
        <v>2010</v>
      </c>
      <c r="B1043" s="42">
        <v>6924</v>
      </c>
      <c r="C1043" s="43" t="s">
        <v>2349</v>
      </c>
      <c r="D1043" s="41" t="s">
        <v>23</v>
      </c>
      <c r="E1043" s="43" t="s">
        <v>24</v>
      </c>
      <c r="F1043" s="41" t="s">
        <v>25</v>
      </c>
      <c r="G1043" s="43" t="s">
        <v>175</v>
      </c>
      <c r="H1043" s="43" t="s">
        <v>27</v>
      </c>
      <c r="I1043" s="44">
        <v>1283</v>
      </c>
      <c r="J1043" s="45">
        <v>9808</v>
      </c>
      <c r="K1043" s="45">
        <v>800</v>
      </c>
      <c r="L1043" s="46">
        <v>632</v>
      </c>
      <c r="M1043" s="47">
        <v>5242</v>
      </c>
      <c r="N1043" s="47">
        <v>168</v>
      </c>
      <c r="O1043" s="48" t="s">
        <v>37</v>
      </c>
      <c r="P1043" s="49" t="s">
        <v>37</v>
      </c>
      <c r="Q1043" s="49" t="s">
        <v>37</v>
      </c>
      <c r="R1043" s="50" t="s">
        <v>37</v>
      </c>
      <c r="S1043" s="51" t="s">
        <v>37</v>
      </c>
      <c r="T1043" s="51" t="s">
        <v>37</v>
      </c>
      <c r="U1043" s="44">
        <v>1915</v>
      </c>
      <c r="V1043" s="45">
        <v>15050</v>
      </c>
      <c r="W1043" s="45">
        <v>968</v>
      </c>
    </row>
    <row r="1044" spans="1:23" x14ac:dyDescent="0.2">
      <c r="A1044" s="41">
        <v>2010</v>
      </c>
      <c r="B1044" s="42">
        <v>6930</v>
      </c>
      <c r="C1044" s="43" t="s">
        <v>2350</v>
      </c>
      <c r="D1044" s="41" t="s">
        <v>23</v>
      </c>
      <c r="E1044" s="43" t="s">
        <v>24</v>
      </c>
      <c r="F1044" s="41" t="s">
        <v>25</v>
      </c>
      <c r="G1044" s="43" t="s">
        <v>258</v>
      </c>
      <c r="H1044" s="43" t="s">
        <v>27</v>
      </c>
      <c r="I1044" s="44">
        <v>5156</v>
      </c>
      <c r="J1044" s="45">
        <v>52147</v>
      </c>
      <c r="K1044" s="45">
        <v>8419</v>
      </c>
      <c r="L1044" s="46">
        <v>16352</v>
      </c>
      <c r="M1044" s="47">
        <v>171055</v>
      </c>
      <c r="N1044" s="47">
        <v>2442</v>
      </c>
      <c r="O1044" s="48" t="s">
        <v>37</v>
      </c>
      <c r="P1044" s="49" t="s">
        <v>37</v>
      </c>
      <c r="Q1044" s="49" t="s">
        <v>37</v>
      </c>
      <c r="R1044" s="50" t="s">
        <v>37</v>
      </c>
      <c r="S1044" s="51" t="s">
        <v>37</v>
      </c>
      <c r="T1044" s="51" t="s">
        <v>37</v>
      </c>
      <c r="U1044" s="44">
        <v>21508</v>
      </c>
      <c r="V1044" s="45">
        <v>223202</v>
      </c>
      <c r="W1044" s="45">
        <v>10861</v>
      </c>
    </row>
    <row r="1045" spans="1:23" x14ac:dyDescent="0.2">
      <c r="A1045" s="41">
        <v>2010</v>
      </c>
      <c r="B1045" s="42">
        <v>6931</v>
      </c>
      <c r="C1045" s="43" t="s">
        <v>2351</v>
      </c>
      <c r="D1045" s="41" t="s">
        <v>23</v>
      </c>
      <c r="E1045" s="43" t="s">
        <v>24</v>
      </c>
      <c r="F1045" s="41" t="s">
        <v>25</v>
      </c>
      <c r="G1045" s="43" t="s">
        <v>76</v>
      </c>
      <c r="H1045" s="43" t="s">
        <v>27</v>
      </c>
      <c r="I1045" s="44">
        <v>427</v>
      </c>
      <c r="J1045" s="45">
        <v>5145</v>
      </c>
      <c r="K1045" s="45">
        <v>394</v>
      </c>
      <c r="L1045" s="46">
        <v>54</v>
      </c>
      <c r="M1045" s="47">
        <v>655</v>
      </c>
      <c r="N1045" s="47">
        <v>50</v>
      </c>
      <c r="O1045" s="48" t="s">
        <v>37</v>
      </c>
      <c r="P1045" s="49" t="s">
        <v>37</v>
      </c>
      <c r="Q1045" s="49" t="s">
        <v>37</v>
      </c>
      <c r="R1045" s="50" t="s">
        <v>37</v>
      </c>
      <c r="S1045" s="51" t="s">
        <v>37</v>
      </c>
      <c r="T1045" s="51" t="s">
        <v>37</v>
      </c>
      <c r="U1045" s="44">
        <v>481</v>
      </c>
      <c r="V1045" s="45">
        <v>5800</v>
      </c>
      <c r="W1045" s="45">
        <v>444</v>
      </c>
    </row>
    <row r="1046" spans="1:23" x14ac:dyDescent="0.2">
      <c r="A1046" s="41">
        <v>2010</v>
      </c>
      <c r="B1046" s="42">
        <v>6941</v>
      </c>
      <c r="C1046" s="43" t="s">
        <v>494</v>
      </c>
      <c r="D1046" s="41" t="s">
        <v>23</v>
      </c>
      <c r="E1046" s="43" t="s">
        <v>24</v>
      </c>
      <c r="F1046" s="41" t="s">
        <v>25</v>
      </c>
      <c r="G1046" s="43" t="s">
        <v>76</v>
      </c>
      <c r="H1046" s="43" t="s">
        <v>27</v>
      </c>
      <c r="I1046" s="44">
        <v>7595</v>
      </c>
      <c r="J1046" s="45">
        <v>74369</v>
      </c>
      <c r="K1046" s="45">
        <v>9789</v>
      </c>
      <c r="L1046" s="46">
        <v>5850</v>
      </c>
      <c r="M1046" s="47">
        <v>59090</v>
      </c>
      <c r="N1046" s="47">
        <v>990</v>
      </c>
      <c r="O1046" s="48">
        <v>8595</v>
      </c>
      <c r="P1046" s="49">
        <v>128610</v>
      </c>
      <c r="Q1046" s="49">
        <v>399</v>
      </c>
      <c r="R1046" s="50" t="s">
        <v>37</v>
      </c>
      <c r="S1046" s="51" t="s">
        <v>37</v>
      </c>
      <c r="T1046" s="51" t="s">
        <v>37</v>
      </c>
      <c r="U1046" s="44">
        <v>22040</v>
      </c>
      <c r="V1046" s="45">
        <v>262069</v>
      </c>
      <c r="W1046" s="45">
        <v>11178</v>
      </c>
    </row>
    <row r="1047" spans="1:23" x14ac:dyDescent="0.2">
      <c r="A1047" s="41">
        <v>2010</v>
      </c>
      <c r="B1047" s="42">
        <v>6949</v>
      </c>
      <c r="C1047" s="43" t="s">
        <v>2352</v>
      </c>
      <c r="D1047" s="41" t="s">
        <v>23</v>
      </c>
      <c r="E1047" s="43" t="s">
        <v>24</v>
      </c>
      <c r="F1047" s="41" t="s">
        <v>25</v>
      </c>
      <c r="G1047" s="43" t="s">
        <v>76</v>
      </c>
      <c r="H1047" s="43" t="s">
        <v>27</v>
      </c>
      <c r="I1047" s="44">
        <v>8986</v>
      </c>
      <c r="J1047" s="45">
        <v>79169</v>
      </c>
      <c r="K1047" s="45">
        <v>6922</v>
      </c>
      <c r="L1047" s="46">
        <v>3905</v>
      </c>
      <c r="M1047" s="47">
        <v>46772</v>
      </c>
      <c r="N1047" s="47">
        <v>425</v>
      </c>
      <c r="O1047" s="48">
        <v>630</v>
      </c>
      <c r="P1047" s="49">
        <v>6974</v>
      </c>
      <c r="Q1047" s="49">
        <v>5</v>
      </c>
      <c r="R1047" s="50" t="s">
        <v>37</v>
      </c>
      <c r="S1047" s="51" t="s">
        <v>37</v>
      </c>
      <c r="T1047" s="51" t="s">
        <v>37</v>
      </c>
      <c r="U1047" s="44">
        <v>13521</v>
      </c>
      <c r="V1047" s="45">
        <v>132915</v>
      </c>
      <c r="W1047" s="45">
        <v>7352</v>
      </c>
    </row>
    <row r="1048" spans="1:23" x14ac:dyDescent="0.2">
      <c r="A1048" s="41">
        <v>2010</v>
      </c>
      <c r="B1048" s="42">
        <v>6950</v>
      </c>
      <c r="C1048" s="43" t="s">
        <v>2353</v>
      </c>
      <c r="D1048" s="41" t="s">
        <v>23</v>
      </c>
      <c r="E1048" s="43" t="s">
        <v>24</v>
      </c>
      <c r="F1048" s="41" t="s">
        <v>25</v>
      </c>
      <c r="G1048" s="43" t="s">
        <v>273</v>
      </c>
      <c r="H1048" s="43" t="s">
        <v>31</v>
      </c>
      <c r="I1048" s="44">
        <v>2682</v>
      </c>
      <c r="J1048" s="45">
        <v>20580</v>
      </c>
      <c r="K1048" s="45">
        <v>1793</v>
      </c>
      <c r="L1048" s="46">
        <v>321</v>
      </c>
      <c r="M1048" s="47">
        <v>2417</v>
      </c>
      <c r="N1048" s="47">
        <v>35</v>
      </c>
      <c r="O1048" s="48">
        <v>318</v>
      </c>
      <c r="P1048" s="49">
        <v>2432</v>
      </c>
      <c r="Q1048" s="49">
        <v>73</v>
      </c>
      <c r="R1048" s="50" t="s">
        <v>37</v>
      </c>
      <c r="S1048" s="51" t="s">
        <v>37</v>
      </c>
      <c r="T1048" s="51" t="s">
        <v>37</v>
      </c>
      <c r="U1048" s="44">
        <v>3321</v>
      </c>
      <c r="V1048" s="45">
        <v>25429</v>
      </c>
      <c r="W1048" s="45">
        <v>1901</v>
      </c>
    </row>
    <row r="1049" spans="1:23" x14ac:dyDescent="0.2">
      <c r="A1049" s="41">
        <v>2010</v>
      </c>
      <c r="B1049" s="42">
        <v>6957</v>
      </c>
      <c r="C1049" s="43" t="s">
        <v>495</v>
      </c>
      <c r="D1049" s="41" t="s">
        <v>23</v>
      </c>
      <c r="E1049" s="43" t="s">
        <v>24</v>
      </c>
      <c r="F1049" s="41" t="s">
        <v>25</v>
      </c>
      <c r="G1049" s="43" t="s">
        <v>50</v>
      </c>
      <c r="H1049" s="43" t="s">
        <v>31</v>
      </c>
      <c r="I1049" s="44">
        <v>2164</v>
      </c>
      <c r="J1049" s="45">
        <v>21086</v>
      </c>
      <c r="K1049" s="45">
        <v>1118</v>
      </c>
      <c r="L1049" s="46">
        <v>1492</v>
      </c>
      <c r="M1049" s="47">
        <v>16193</v>
      </c>
      <c r="N1049" s="47">
        <v>295</v>
      </c>
      <c r="O1049" s="48" t="s">
        <v>37</v>
      </c>
      <c r="P1049" s="49" t="s">
        <v>37</v>
      </c>
      <c r="Q1049" s="49" t="s">
        <v>37</v>
      </c>
      <c r="R1049" s="50" t="s">
        <v>37</v>
      </c>
      <c r="S1049" s="51" t="s">
        <v>37</v>
      </c>
      <c r="T1049" s="51" t="s">
        <v>37</v>
      </c>
      <c r="U1049" s="44">
        <v>3656</v>
      </c>
      <c r="V1049" s="45">
        <v>37279</v>
      </c>
      <c r="W1049" s="45">
        <v>1413</v>
      </c>
    </row>
    <row r="1050" spans="1:23" x14ac:dyDescent="0.2">
      <c r="A1050" s="41">
        <v>2010</v>
      </c>
      <c r="B1050" s="42">
        <v>6957</v>
      </c>
      <c r="C1050" s="43" t="s">
        <v>495</v>
      </c>
      <c r="D1050" s="41" t="s">
        <v>23</v>
      </c>
      <c r="E1050" s="43" t="s">
        <v>24</v>
      </c>
      <c r="F1050" s="41" t="s">
        <v>25</v>
      </c>
      <c r="G1050" s="43" t="s">
        <v>195</v>
      </c>
      <c r="H1050" s="43" t="s">
        <v>31</v>
      </c>
      <c r="I1050" s="44">
        <v>8586</v>
      </c>
      <c r="J1050" s="45">
        <v>95408</v>
      </c>
      <c r="K1050" s="45">
        <v>9303</v>
      </c>
      <c r="L1050" s="46">
        <v>7029</v>
      </c>
      <c r="M1050" s="47">
        <v>78625</v>
      </c>
      <c r="N1050" s="47">
        <v>1857</v>
      </c>
      <c r="O1050" s="48">
        <v>1542</v>
      </c>
      <c r="P1050" s="49">
        <v>22607</v>
      </c>
      <c r="Q1050" s="49">
        <v>1</v>
      </c>
      <c r="R1050" s="50" t="s">
        <v>37</v>
      </c>
      <c r="S1050" s="51" t="s">
        <v>37</v>
      </c>
      <c r="T1050" s="51" t="s">
        <v>37</v>
      </c>
      <c r="U1050" s="44">
        <v>17157</v>
      </c>
      <c r="V1050" s="45">
        <v>196640</v>
      </c>
      <c r="W1050" s="45">
        <v>11161</v>
      </c>
    </row>
    <row r="1051" spans="1:23" x14ac:dyDescent="0.2">
      <c r="A1051" s="41">
        <v>2010</v>
      </c>
      <c r="B1051" s="42">
        <v>6958</v>
      </c>
      <c r="C1051" s="43" t="s">
        <v>2354</v>
      </c>
      <c r="D1051" s="41" t="s">
        <v>23</v>
      </c>
      <c r="E1051" s="43" t="s">
        <v>24</v>
      </c>
      <c r="F1051" s="41" t="s">
        <v>25</v>
      </c>
      <c r="G1051" s="43" t="s">
        <v>92</v>
      </c>
      <c r="H1051" s="43" t="s">
        <v>27</v>
      </c>
      <c r="I1051" s="44">
        <v>110449</v>
      </c>
      <c r="J1051" s="45">
        <v>963215</v>
      </c>
      <c r="K1051" s="45">
        <v>61721</v>
      </c>
      <c r="L1051" s="46">
        <v>83041</v>
      </c>
      <c r="M1051" s="47">
        <v>807482</v>
      </c>
      <c r="N1051" s="47">
        <v>6272</v>
      </c>
      <c r="O1051" s="48">
        <v>18366</v>
      </c>
      <c r="P1051" s="49">
        <v>278417</v>
      </c>
      <c r="Q1051" s="49">
        <v>8</v>
      </c>
      <c r="R1051" s="50">
        <v>0</v>
      </c>
      <c r="S1051" s="51">
        <v>0</v>
      </c>
      <c r="T1051" s="51">
        <v>0</v>
      </c>
      <c r="U1051" s="44">
        <v>211856</v>
      </c>
      <c r="V1051" s="45">
        <v>2049114</v>
      </c>
      <c r="W1051" s="45">
        <v>68001</v>
      </c>
    </row>
    <row r="1052" spans="1:23" x14ac:dyDescent="0.2">
      <c r="A1052" s="41">
        <v>2010</v>
      </c>
      <c r="B1052" s="42">
        <v>6965</v>
      </c>
      <c r="C1052" s="43" t="s">
        <v>2355</v>
      </c>
      <c r="D1052" s="41" t="s">
        <v>23</v>
      </c>
      <c r="E1052" s="43" t="s">
        <v>24</v>
      </c>
      <c r="F1052" s="41" t="s">
        <v>25</v>
      </c>
      <c r="G1052" s="43" t="s">
        <v>76</v>
      </c>
      <c r="H1052" s="43" t="s">
        <v>27</v>
      </c>
      <c r="I1052" s="44">
        <v>1963</v>
      </c>
      <c r="J1052" s="45">
        <v>15402</v>
      </c>
      <c r="K1052" s="45">
        <v>1575</v>
      </c>
      <c r="L1052" s="46">
        <v>344</v>
      </c>
      <c r="M1052" s="47">
        <v>3103</v>
      </c>
      <c r="N1052" s="47">
        <v>266</v>
      </c>
      <c r="O1052" s="48">
        <v>967</v>
      </c>
      <c r="P1052" s="49">
        <v>9763</v>
      </c>
      <c r="Q1052" s="49">
        <v>45</v>
      </c>
      <c r="R1052" s="50" t="s">
        <v>37</v>
      </c>
      <c r="S1052" s="51" t="s">
        <v>37</v>
      </c>
      <c r="T1052" s="51" t="s">
        <v>37</v>
      </c>
      <c r="U1052" s="44">
        <v>3274</v>
      </c>
      <c r="V1052" s="45">
        <v>28268</v>
      </c>
      <c r="W1052" s="45">
        <v>1886</v>
      </c>
    </row>
    <row r="1053" spans="1:23" x14ac:dyDescent="0.2">
      <c r="A1053" s="41">
        <v>2010</v>
      </c>
      <c r="B1053" s="42">
        <v>6970</v>
      </c>
      <c r="C1053" s="43" t="s">
        <v>2356</v>
      </c>
      <c r="D1053" s="41" t="s">
        <v>23</v>
      </c>
      <c r="E1053" s="43" t="s">
        <v>24</v>
      </c>
      <c r="F1053" s="41" t="s">
        <v>25</v>
      </c>
      <c r="G1053" s="43" t="s">
        <v>72</v>
      </c>
      <c r="H1053" s="43" t="s">
        <v>27</v>
      </c>
      <c r="I1053" s="44">
        <v>2678</v>
      </c>
      <c r="J1053" s="45">
        <v>31987</v>
      </c>
      <c r="K1053" s="45">
        <v>2894</v>
      </c>
      <c r="L1053" s="46">
        <v>1043</v>
      </c>
      <c r="M1053" s="47">
        <v>12236</v>
      </c>
      <c r="N1053" s="47">
        <v>253</v>
      </c>
      <c r="O1053" s="48">
        <v>3496</v>
      </c>
      <c r="P1053" s="49">
        <v>44558</v>
      </c>
      <c r="Q1053" s="49">
        <v>52</v>
      </c>
      <c r="R1053" s="50" t="s">
        <v>37</v>
      </c>
      <c r="S1053" s="51" t="s">
        <v>37</v>
      </c>
      <c r="T1053" s="51" t="s">
        <v>37</v>
      </c>
      <c r="U1053" s="44">
        <v>7217</v>
      </c>
      <c r="V1053" s="45">
        <v>88781</v>
      </c>
      <c r="W1053" s="45">
        <v>3199</v>
      </c>
    </row>
    <row r="1054" spans="1:23" x14ac:dyDescent="0.2">
      <c r="A1054" s="41">
        <v>2010</v>
      </c>
      <c r="B1054" s="42">
        <v>6993</v>
      </c>
      <c r="C1054" s="43" t="s">
        <v>2357</v>
      </c>
      <c r="D1054" s="41" t="s">
        <v>23</v>
      </c>
      <c r="E1054" s="43" t="s">
        <v>24</v>
      </c>
      <c r="F1054" s="41" t="s">
        <v>25</v>
      </c>
      <c r="G1054" s="43" t="s">
        <v>72</v>
      </c>
      <c r="H1054" s="43" t="s">
        <v>27</v>
      </c>
      <c r="I1054" s="44">
        <v>2242</v>
      </c>
      <c r="J1054" s="45">
        <v>32720</v>
      </c>
      <c r="K1054" s="45">
        <v>2793</v>
      </c>
      <c r="L1054" s="46">
        <v>1720</v>
      </c>
      <c r="M1054" s="47">
        <v>27832</v>
      </c>
      <c r="N1054" s="47">
        <v>342</v>
      </c>
      <c r="O1054" s="48" t="s">
        <v>37</v>
      </c>
      <c r="P1054" s="49" t="s">
        <v>37</v>
      </c>
      <c r="Q1054" s="49" t="s">
        <v>37</v>
      </c>
      <c r="R1054" s="50" t="s">
        <v>37</v>
      </c>
      <c r="S1054" s="51" t="s">
        <v>37</v>
      </c>
      <c r="T1054" s="51" t="s">
        <v>37</v>
      </c>
      <c r="U1054" s="44">
        <v>3962</v>
      </c>
      <c r="V1054" s="45">
        <v>60552</v>
      </c>
      <c r="W1054" s="45">
        <v>3135</v>
      </c>
    </row>
    <row r="1055" spans="1:23" x14ac:dyDescent="0.2">
      <c r="A1055" s="41">
        <v>2010</v>
      </c>
      <c r="B1055" s="42">
        <v>7019</v>
      </c>
      <c r="C1055" s="43" t="s">
        <v>2358</v>
      </c>
      <c r="D1055" s="41" t="s">
        <v>23</v>
      </c>
      <c r="E1055" s="43" t="s">
        <v>24</v>
      </c>
      <c r="F1055" s="41" t="s">
        <v>25</v>
      </c>
      <c r="G1055" s="43" t="s">
        <v>552</v>
      </c>
      <c r="H1055" s="43" t="s">
        <v>1749</v>
      </c>
      <c r="I1055" s="44">
        <v>5</v>
      </c>
      <c r="J1055" s="45">
        <v>62</v>
      </c>
      <c r="K1055" s="45">
        <v>8</v>
      </c>
      <c r="L1055" s="46">
        <v>53</v>
      </c>
      <c r="M1055" s="47">
        <v>3343</v>
      </c>
      <c r="N1055" s="47">
        <v>7</v>
      </c>
      <c r="O1055" s="48" t="s">
        <v>37</v>
      </c>
      <c r="P1055" s="49" t="s">
        <v>37</v>
      </c>
      <c r="Q1055" s="49" t="s">
        <v>37</v>
      </c>
      <c r="R1055" s="50" t="s">
        <v>37</v>
      </c>
      <c r="S1055" s="51" t="s">
        <v>37</v>
      </c>
      <c r="T1055" s="51" t="s">
        <v>37</v>
      </c>
      <c r="U1055" s="44">
        <v>58</v>
      </c>
      <c r="V1055" s="45">
        <v>3405</v>
      </c>
      <c r="W1055" s="45">
        <v>15</v>
      </c>
    </row>
    <row r="1056" spans="1:23" x14ac:dyDescent="0.2">
      <c r="A1056" s="41">
        <v>2010</v>
      </c>
      <c r="B1056" s="42">
        <v>7024</v>
      </c>
      <c r="C1056" s="43" t="s">
        <v>497</v>
      </c>
      <c r="D1056" s="41" t="s">
        <v>23</v>
      </c>
      <c r="E1056" s="43" t="s">
        <v>24</v>
      </c>
      <c r="F1056" s="41" t="s">
        <v>25</v>
      </c>
      <c r="G1056" s="43" t="s">
        <v>175</v>
      </c>
      <c r="H1056" s="43" t="s">
        <v>31</v>
      </c>
      <c r="I1056" s="44">
        <v>12569</v>
      </c>
      <c r="J1056" s="45">
        <v>143143</v>
      </c>
      <c r="K1056" s="45">
        <v>8869</v>
      </c>
      <c r="L1056" s="46">
        <v>2348</v>
      </c>
      <c r="M1056" s="47">
        <v>24876</v>
      </c>
      <c r="N1056" s="47">
        <v>869</v>
      </c>
      <c r="O1056" s="48">
        <v>1601</v>
      </c>
      <c r="P1056" s="49">
        <v>23610</v>
      </c>
      <c r="Q1056" s="49">
        <v>2</v>
      </c>
      <c r="R1056" s="50" t="s">
        <v>37</v>
      </c>
      <c r="S1056" s="51" t="s">
        <v>37</v>
      </c>
      <c r="T1056" s="51" t="s">
        <v>37</v>
      </c>
      <c r="U1056" s="44">
        <v>16518</v>
      </c>
      <c r="V1056" s="45">
        <v>191629</v>
      </c>
      <c r="W1056" s="45">
        <v>9740</v>
      </c>
    </row>
    <row r="1057" spans="1:23" x14ac:dyDescent="0.2">
      <c r="A1057" s="41">
        <v>2010</v>
      </c>
      <c r="B1057" s="42">
        <v>7027</v>
      </c>
      <c r="C1057" s="43" t="s">
        <v>2359</v>
      </c>
      <c r="D1057" s="41" t="s">
        <v>23</v>
      </c>
      <c r="E1057" s="43" t="s">
        <v>24</v>
      </c>
      <c r="F1057" s="41" t="s">
        <v>25</v>
      </c>
      <c r="G1057" s="43" t="s">
        <v>67</v>
      </c>
      <c r="H1057" s="43" t="s">
        <v>27</v>
      </c>
      <c r="I1057" s="44">
        <v>30486.5</v>
      </c>
      <c r="J1057" s="45">
        <v>270144</v>
      </c>
      <c r="K1057" s="45">
        <v>22789</v>
      </c>
      <c r="L1057" s="46">
        <v>31717.1</v>
      </c>
      <c r="M1057" s="47">
        <v>340935</v>
      </c>
      <c r="N1057" s="47">
        <v>3258</v>
      </c>
      <c r="O1057" s="48">
        <v>5176.8</v>
      </c>
      <c r="P1057" s="49">
        <v>73076</v>
      </c>
      <c r="Q1057" s="49">
        <v>86</v>
      </c>
      <c r="R1057" s="50">
        <v>0</v>
      </c>
      <c r="S1057" s="51">
        <v>0</v>
      </c>
      <c r="T1057" s="51">
        <v>0</v>
      </c>
      <c r="U1057" s="44">
        <v>67380.399999999994</v>
      </c>
      <c r="V1057" s="45">
        <v>684155</v>
      </c>
      <c r="W1057" s="45">
        <v>26133</v>
      </c>
    </row>
    <row r="1058" spans="1:23" x14ac:dyDescent="0.2">
      <c r="A1058" s="41">
        <v>2010</v>
      </c>
      <c r="B1058" s="42">
        <v>7048</v>
      </c>
      <c r="C1058" s="43" t="s">
        <v>2360</v>
      </c>
      <c r="D1058" s="41" t="s">
        <v>23</v>
      </c>
      <c r="E1058" s="43" t="s">
        <v>24</v>
      </c>
      <c r="F1058" s="41" t="s">
        <v>25</v>
      </c>
      <c r="G1058" s="43" t="s">
        <v>78</v>
      </c>
      <c r="H1058" s="43" t="s">
        <v>27</v>
      </c>
      <c r="I1058" s="44">
        <v>707</v>
      </c>
      <c r="J1058" s="45">
        <v>5951</v>
      </c>
      <c r="K1058" s="45">
        <v>611</v>
      </c>
      <c r="L1058" s="46">
        <v>290</v>
      </c>
      <c r="M1058" s="47">
        <v>2175</v>
      </c>
      <c r="N1058" s="47">
        <v>50</v>
      </c>
      <c r="O1058" s="48">
        <v>15</v>
      </c>
      <c r="P1058" s="49">
        <v>101</v>
      </c>
      <c r="Q1058" s="49">
        <v>5</v>
      </c>
      <c r="R1058" s="50" t="s">
        <v>37</v>
      </c>
      <c r="S1058" s="51" t="s">
        <v>37</v>
      </c>
      <c r="T1058" s="51" t="s">
        <v>37</v>
      </c>
      <c r="U1058" s="44">
        <v>1012</v>
      </c>
      <c r="V1058" s="45">
        <v>8227</v>
      </c>
      <c r="W1058" s="45">
        <v>666</v>
      </c>
    </row>
    <row r="1059" spans="1:23" x14ac:dyDescent="0.2">
      <c r="A1059" s="41">
        <v>2010</v>
      </c>
      <c r="B1059" s="42">
        <v>7084</v>
      </c>
      <c r="C1059" s="43" t="s">
        <v>2361</v>
      </c>
      <c r="D1059" s="41" t="s">
        <v>23</v>
      </c>
      <c r="E1059" s="43" t="s">
        <v>24</v>
      </c>
      <c r="F1059" s="41" t="s">
        <v>25</v>
      </c>
      <c r="G1059" s="43" t="s">
        <v>438</v>
      </c>
      <c r="H1059" s="43" t="s">
        <v>27</v>
      </c>
      <c r="I1059" s="44">
        <v>88</v>
      </c>
      <c r="J1059" s="45">
        <v>1392</v>
      </c>
      <c r="K1059" s="45">
        <v>107</v>
      </c>
      <c r="L1059" s="46">
        <v>51</v>
      </c>
      <c r="M1059" s="47">
        <v>862</v>
      </c>
      <c r="N1059" s="47">
        <v>14</v>
      </c>
      <c r="O1059" s="48">
        <v>200</v>
      </c>
      <c r="P1059" s="49">
        <v>2425</v>
      </c>
      <c r="Q1059" s="49">
        <v>11</v>
      </c>
      <c r="R1059" s="50" t="s">
        <v>37</v>
      </c>
      <c r="S1059" s="51" t="s">
        <v>37</v>
      </c>
      <c r="T1059" s="51" t="s">
        <v>37</v>
      </c>
      <c r="U1059" s="44">
        <v>339</v>
      </c>
      <c r="V1059" s="45">
        <v>4679</v>
      </c>
      <c r="W1059" s="45">
        <v>132</v>
      </c>
    </row>
    <row r="1060" spans="1:23" x14ac:dyDescent="0.2">
      <c r="A1060" s="41">
        <v>2010</v>
      </c>
      <c r="B1060" s="42">
        <v>7090</v>
      </c>
      <c r="C1060" s="43" t="s">
        <v>499</v>
      </c>
      <c r="D1060" s="41" t="s">
        <v>23</v>
      </c>
      <c r="E1060" s="43" t="s">
        <v>24</v>
      </c>
      <c r="F1060" s="41" t="s">
        <v>25</v>
      </c>
      <c r="G1060" s="43" t="s">
        <v>65</v>
      </c>
      <c r="H1060" s="43" t="s">
        <v>31</v>
      </c>
      <c r="I1060" s="44">
        <v>170612</v>
      </c>
      <c r="J1060" s="45">
        <v>1747429</v>
      </c>
      <c r="K1060" s="45">
        <v>110888</v>
      </c>
      <c r="L1060" s="46">
        <v>61044</v>
      </c>
      <c r="M1060" s="47">
        <v>608892</v>
      </c>
      <c r="N1060" s="47">
        <v>10766</v>
      </c>
      <c r="O1060" s="48">
        <v>29105</v>
      </c>
      <c r="P1060" s="49">
        <v>448193</v>
      </c>
      <c r="Q1060" s="49">
        <v>60</v>
      </c>
      <c r="R1060" s="50" t="s">
        <v>37</v>
      </c>
      <c r="S1060" s="51" t="s">
        <v>37</v>
      </c>
      <c r="T1060" s="51" t="s">
        <v>37</v>
      </c>
      <c r="U1060" s="44">
        <v>260761</v>
      </c>
      <c r="V1060" s="45">
        <v>2804514</v>
      </c>
      <c r="W1060" s="45">
        <v>121714</v>
      </c>
    </row>
    <row r="1061" spans="1:23" x14ac:dyDescent="0.2">
      <c r="A1061" s="41">
        <v>2010</v>
      </c>
      <c r="B1061" s="42">
        <v>7095</v>
      </c>
      <c r="C1061" s="43" t="s">
        <v>2362</v>
      </c>
      <c r="D1061" s="41" t="s">
        <v>23</v>
      </c>
      <c r="E1061" s="43" t="s">
        <v>24</v>
      </c>
      <c r="F1061" s="41" t="s">
        <v>25</v>
      </c>
      <c r="G1061" s="43" t="s">
        <v>124</v>
      </c>
      <c r="H1061" s="43" t="s">
        <v>27</v>
      </c>
      <c r="I1061" s="44">
        <v>2917</v>
      </c>
      <c r="J1061" s="45">
        <v>27738</v>
      </c>
      <c r="K1061" s="45">
        <v>3040</v>
      </c>
      <c r="L1061" s="46">
        <v>2968</v>
      </c>
      <c r="M1061" s="47">
        <v>31447</v>
      </c>
      <c r="N1061" s="47">
        <v>625</v>
      </c>
      <c r="O1061" s="48">
        <v>208</v>
      </c>
      <c r="P1061" s="49">
        <v>2129</v>
      </c>
      <c r="Q1061" s="49">
        <v>16</v>
      </c>
      <c r="R1061" s="50" t="s">
        <v>37</v>
      </c>
      <c r="S1061" s="51" t="s">
        <v>37</v>
      </c>
      <c r="T1061" s="51" t="s">
        <v>37</v>
      </c>
      <c r="U1061" s="44">
        <v>6093</v>
      </c>
      <c r="V1061" s="45">
        <v>61314</v>
      </c>
      <c r="W1061" s="45">
        <v>3681</v>
      </c>
    </row>
    <row r="1062" spans="1:23" x14ac:dyDescent="0.2">
      <c r="A1062" s="41">
        <v>2010</v>
      </c>
      <c r="B1062" s="42">
        <v>7096</v>
      </c>
      <c r="C1062" s="43" t="s">
        <v>2363</v>
      </c>
      <c r="D1062" s="41" t="s">
        <v>23</v>
      </c>
      <c r="E1062" s="43" t="s">
        <v>24</v>
      </c>
      <c r="F1062" s="41" t="s">
        <v>25</v>
      </c>
      <c r="G1062" s="43" t="s">
        <v>124</v>
      </c>
      <c r="H1062" s="43" t="s">
        <v>27</v>
      </c>
      <c r="I1062" s="44">
        <v>7424</v>
      </c>
      <c r="J1062" s="45">
        <v>77649</v>
      </c>
      <c r="K1062" s="45">
        <v>8010</v>
      </c>
      <c r="L1062" s="46">
        <v>11408</v>
      </c>
      <c r="M1062" s="47">
        <v>143725</v>
      </c>
      <c r="N1062" s="47">
        <v>1960</v>
      </c>
      <c r="O1062" s="48">
        <v>9518</v>
      </c>
      <c r="P1062" s="49">
        <v>145110</v>
      </c>
      <c r="Q1062" s="49">
        <v>30</v>
      </c>
      <c r="R1062" s="50" t="s">
        <v>37</v>
      </c>
      <c r="S1062" s="51" t="s">
        <v>37</v>
      </c>
      <c r="T1062" s="51" t="s">
        <v>37</v>
      </c>
      <c r="U1062" s="44">
        <v>28350</v>
      </c>
      <c r="V1062" s="45">
        <v>366484</v>
      </c>
      <c r="W1062" s="45">
        <v>10000</v>
      </c>
    </row>
    <row r="1063" spans="1:23" x14ac:dyDescent="0.2">
      <c r="A1063" s="41">
        <v>2010</v>
      </c>
      <c r="B1063" s="42">
        <v>7100</v>
      </c>
      <c r="C1063" s="43" t="s">
        <v>2364</v>
      </c>
      <c r="D1063" s="41" t="s">
        <v>23</v>
      </c>
      <c r="E1063" s="43" t="s">
        <v>24</v>
      </c>
      <c r="F1063" s="41" t="s">
        <v>25</v>
      </c>
      <c r="G1063" s="43" t="s">
        <v>161</v>
      </c>
      <c r="H1063" s="43" t="s">
        <v>27</v>
      </c>
      <c r="I1063" s="44">
        <v>915</v>
      </c>
      <c r="J1063" s="45">
        <v>7729</v>
      </c>
      <c r="K1063" s="45">
        <v>1007</v>
      </c>
      <c r="L1063" s="46">
        <v>596</v>
      </c>
      <c r="M1063" s="47">
        <v>4424</v>
      </c>
      <c r="N1063" s="47">
        <v>131</v>
      </c>
      <c r="O1063" s="48">
        <v>335</v>
      </c>
      <c r="P1063" s="49">
        <v>3233</v>
      </c>
      <c r="Q1063" s="49">
        <v>4</v>
      </c>
      <c r="R1063" s="50" t="s">
        <v>37</v>
      </c>
      <c r="S1063" s="51" t="s">
        <v>37</v>
      </c>
      <c r="T1063" s="51" t="s">
        <v>37</v>
      </c>
      <c r="U1063" s="44">
        <v>1846</v>
      </c>
      <c r="V1063" s="45">
        <v>15386</v>
      </c>
      <c r="W1063" s="45">
        <v>1142</v>
      </c>
    </row>
    <row r="1064" spans="1:23" x14ac:dyDescent="0.2">
      <c r="A1064" s="41">
        <v>2010</v>
      </c>
      <c r="B1064" s="42">
        <v>7128</v>
      </c>
      <c r="C1064" s="43" t="s">
        <v>2365</v>
      </c>
      <c r="D1064" s="41" t="s">
        <v>23</v>
      </c>
      <c r="E1064" s="43" t="s">
        <v>24</v>
      </c>
      <c r="F1064" s="41" t="s">
        <v>25</v>
      </c>
      <c r="G1064" s="43" t="s">
        <v>48</v>
      </c>
      <c r="H1064" s="43" t="s">
        <v>27</v>
      </c>
      <c r="I1064" s="44">
        <v>4201</v>
      </c>
      <c r="J1064" s="45">
        <v>53616</v>
      </c>
      <c r="K1064" s="45">
        <v>3852</v>
      </c>
      <c r="L1064" s="46">
        <v>6062</v>
      </c>
      <c r="M1064" s="47">
        <v>74857</v>
      </c>
      <c r="N1064" s="47">
        <v>1201</v>
      </c>
      <c r="O1064" s="48">
        <v>0</v>
      </c>
      <c r="P1064" s="49">
        <v>0</v>
      </c>
      <c r="Q1064" s="49">
        <v>0</v>
      </c>
      <c r="R1064" s="50">
        <v>0</v>
      </c>
      <c r="S1064" s="51">
        <v>0</v>
      </c>
      <c r="T1064" s="51">
        <v>0</v>
      </c>
      <c r="U1064" s="44">
        <v>10263</v>
      </c>
      <c r="V1064" s="45">
        <v>128473</v>
      </c>
      <c r="W1064" s="45">
        <v>5053</v>
      </c>
    </row>
    <row r="1065" spans="1:23" x14ac:dyDescent="0.2">
      <c r="A1065" s="41">
        <v>2010</v>
      </c>
      <c r="B1065" s="42">
        <v>7129</v>
      </c>
      <c r="C1065" s="43" t="s">
        <v>2366</v>
      </c>
      <c r="D1065" s="41" t="s">
        <v>23</v>
      </c>
      <c r="E1065" s="43" t="s">
        <v>24</v>
      </c>
      <c r="F1065" s="41" t="s">
        <v>25</v>
      </c>
      <c r="G1065" s="43" t="s">
        <v>92</v>
      </c>
      <c r="H1065" s="43" t="s">
        <v>27</v>
      </c>
      <c r="I1065" s="44">
        <v>28558</v>
      </c>
      <c r="J1065" s="45">
        <v>215222</v>
      </c>
      <c r="K1065" s="45">
        <v>18732</v>
      </c>
      <c r="L1065" s="46">
        <v>27083</v>
      </c>
      <c r="M1065" s="47">
        <v>230573</v>
      </c>
      <c r="N1065" s="47">
        <v>2322</v>
      </c>
      <c r="O1065" s="48">
        <v>3418</v>
      </c>
      <c r="P1065" s="49">
        <v>37993</v>
      </c>
      <c r="Q1065" s="49">
        <v>19</v>
      </c>
      <c r="R1065" s="50" t="s">
        <v>37</v>
      </c>
      <c r="S1065" s="51" t="s">
        <v>37</v>
      </c>
      <c r="T1065" s="51" t="s">
        <v>37</v>
      </c>
      <c r="U1065" s="44">
        <v>59059</v>
      </c>
      <c r="V1065" s="45">
        <v>483788</v>
      </c>
      <c r="W1065" s="45">
        <v>21073</v>
      </c>
    </row>
    <row r="1066" spans="1:23" x14ac:dyDescent="0.2">
      <c r="A1066" s="41">
        <v>2010</v>
      </c>
      <c r="B1066" s="42">
        <v>7130</v>
      </c>
      <c r="C1066" s="43" t="s">
        <v>2367</v>
      </c>
      <c r="D1066" s="41" t="s">
        <v>23</v>
      </c>
      <c r="E1066" s="43" t="s">
        <v>24</v>
      </c>
      <c r="F1066" s="41" t="s">
        <v>25</v>
      </c>
      <c r="G1066" s="43" t="s">
        <v>203</v>
      </c>
      <c r="H1066" s="43" t="s">
        <v>27</v>
      </c>
      <c r="I1066" s="44">
        <v>4753</v>
      </c>
      <c r="J1066" s="45">
        <v>31054</v>
      </c>
      <c r="K1066" s="45">
        <v>3049</v>
      </c>
      <c r="L1066" s="46">
        <v>697</v>
      </c>
      <c r="M1066" s="47">
        <v>3565</v>
      </c>
      <c r="N1066" s="47">
        <v>309</v>
      </c>
      <c r="O1066" s="48">
        <v>1817</v>
      </c>
      <c r="P1066" s="49">
        <v>13854</v>
      </c>
      <c r="Q1066" s="49">
        <v>106</v>
      </c>
      <c r="R1066" s="50" t="s">
        <v>37</v>
      </c>
      <c r="S1066" s="51" t="s">
        <v>37</v>
      </c>
      <c r="T1066" s="51" t="s">
        <v>37</v>
      </c>
      <c r="U1066" s="44">
        <v>7267</v>
      </c>
      <c r="V1066" s="45">
        <v>48473</v>
      </c>
      <c r="W1066" s="45">
        <v>3464</v>
      </c>
    </row>
    <row r="1067" spans="1:23" x14ac:dyDescent="0.2">
      <c r="A1067" s="41">
        <v>2010</v>
      </c>
      <c r="B1067" s="42">
        <v>7131</v>
      </c>
      <c r="C1067" s="43" t="s">
        <v>2368</v>
      </c>
      <c r="D1067" s="41" t="s">
        <v>23</v>
      </c>
      <c r="E1067" s="43" t="s">
        <v>24</v>
      </c>
      <c r="F1067" s="41" t="s">
        <v>25</v>
      </c>
      <c r="G1067" s="43" t="s">
        <v>161</v>
      </c>
      <c r="H1067" s="43" t="s">
        <v>27</v>
      </c>
      <c r="I1067" s="44">
        <v>1878</v>
      </c>
      <c r="J1067" s="45">
        <v>25187</v>
      </c>
      <c r="K1067" s="45">
        <v>1842</v>
      </c>
      <c r="L1067" s="46">
        <v>1831</v>
      </c>
      <c r="M1067" s="47">
        <v>24565</v>
      </c>
      <c r="N1067" s="47">
        <v>297</v>
      </c>
      <c r="O1067" s="48" t="s">
        <v>37</v>
      </c>
      <c r="P1067" s="49" t="s">
        <v>37</v>
      </c>
      <c r="Q1067" s="49" t="s">
        <v>37</v>
      </c>
      <c r="R1067" s="50" t="s">
        <v>37</v>
      </c>
      <c r="S1067" s="51" t="s">
        <v>37</v>
      </c>
      <c r="T1067" s="51" t="s">
        <v>37</v>
      </c>
      <c r="U1067" s="44">
        <v>3709</v>
      </c>
      <c r="V1067" s="45">
        <v>49752</v>
      </c>
      <c r="W1067" s="45">
        <v>2139</v>
      </c>
    </row>
    <row r="1068" spans="1:23" x14ac:dyDescent="0.2">
      <c r="A1068" s="41">
        <v>2010</v>
      </c>
      <c r="B1068" s="42">
        <v>7140</v>
      </c>
      <c r="C1068" s="43" t="s">
        <v>502</v>
      </c>
      <c r="D1068" s="41" t="s">
        <v>23</v>
      </c>
      <c r="E1068" s="43" t="s">
        <v>24</v>
      </c>
      <c r="F1068" s="41" t="s">
        <v>25</v>
      </c>
      <c r="G1068" s="43" t="s">
        <v>65</v>
      </c>
      <c r="H1068" s="43" t="s">
        <v>51</v>
      </c>
      <c r="I1068" s="44">
        <v>3025172.9</v>
      </c>
      <c r="J1068" s="45">
        <v>29433085</v>
      </c>
      <c r="K1068" s="45">
        <v>2048658</v>
      </c>
      <c r="L1068" s="46">
        <v>3041647</v>
      </c>
      <c r="M1068" s="47">
        <v>34345187</v>
      </c>
      <c r="N1068" s="47">
        <v>302926</v>
      </c>
      <c r="O1068" s="48">
        <v>1429082.5</v>
      </c>
      <c r="P1068" s="49">
        <v>23209403</v>
      </c>
      <c r="Q1068" s="49">
        <v>8180</v>
      </c>
      <c r="R1068" s="50">
        <v>12891.3</v>
      </c>
      <c r="S1068" s="51">
        <v>172696</v>
      </c>
      <c r="T1068" s="51">
        <v>1</v>
      </c>
      <c r="U1068" s="44">
        <v>7508793.7000000002</v>
      </c>
      <c r="V1068" s="45">
        <v>87160371</v>
      </c>
      <c r="W1068" s="45">
        <v>2359765</v>
      </c>
    </row>
    <row r="1069" spans="1:23" x14ac:dyDescent="0.2">
      <c r="A1069" s="41">
        <v>2010</v>
      </c>
      <c r="B1069" s="42">
        <v>7149</v>
      </c>
      <c r="C1069" s="43" t="s">
        <v>2369</v>
      </c>
      <c r="D1069" s="41" t="s">
        <v>23</v>
      </c>
      <c r="E1069" s="43" t="s">
        <v>24</v>
      </c>
      <c r="F1069" s="41" t="s">
        <v>25</v>
      </c>
      <c r="G1069" s="43" t="s">
        <v>241</v>
      </c>
      <c r="H1069" s="43" t="s">
        <v>27</v>
      </c>
      <c r="I1069" s="44">
        <v>4274</v>
      </c>
      <c r="J1069" s="45">
        <v>33513</v>
      </c>
      <c r="K1069" s="45">
        <v>3402</v>
      </c>
      <c r="L1069" s="46">
        <v>1299</v>
      </c>
      <c r="M1069" s="47">
        <v>17446</v>
      </c>
      <c r="N1069" s="47">
        <v>515</v>
      </c>
      <c r="O1069" s="48">
        <v>1771</v>
      </c>
      <c r="P1069" s="49">
        <v>16966</v>
      </c>
      <c r="Q1069" s="49">
        <v>35</v>
      </c>
      <c r="R1069" s="50" t="s">
        <v>37</v>
      </c>
      <c r="S1069" s="51" t="s">
        <v>37</v>
      </c>
      <c r="T1069" s="51" t="s">
        <v>37</v>
      </c>
      <c r="U1069" s="44">
        <v>7344</v>
      </c>
      <c r="V1069" s="45">
        <v>67925</v>
      </c>
      <c r="W1069" s="45">
        <v>3952</v>
      </c>
    </row>
    <row r="1070" spans="1:23" x14ac:dyDescent="0.2">
      <c r="A1070" s="41">
        <v>2010</v>
      </c>
      <c r="B1070" s="42">
        <v>7174</v>
      </c>
      <c r="C1070" s="43" t="s">
        <v>503</v>
      </c>
      <c r="D1070" s="41" t="s">
        <v>23</v>
      </c>
      <c r="E1070" s="43" t="s">
        <v>24</v>
      </c>
      <c r="F1070" s="41" t="s">
        <v>25</v>
      </c>
      <c r="G1070" s="43" t="s">
        <v>98</v>
      </c>
      <c r="H1070" s="43" t="s">
        <v>31</v>
      </c>
      <c r="I1070" s="44">
        <v>50857</v>
      </c>
      <c r="J1070" s="45">
        <v>529732</v>
      </c>
      <c r="K1070" s="45">
        <v>28776</v>
      </c>
      <c r="L1070" s="46">
        <v>18372</v>
      </c>
      <c r="M1070" s="47">
        <v>162680</v>
      </c>
      <c r="N1070" s="47">
        <v>5953</v>
      </c>
      <c r="O1070" s="48">
        <v>13209</v>
      </c>
      <c r="P1070" s="49">
        <v>187414</v>
      </c>
      <c r="Q1070" s="49">
        <v>13</v>
      </c>
      <c r="R1070" s="50">
        <v>0</v>
      </c>
      <c r="S1070" s="51">
        <v>0</v>
      </c>
      <c r="T1070" s="51">
        <v>0</v>
      </c>
      <c r="U1070" s="44">
        <v>82438</v>
      </c>
      <c r="V1070" s="45">
        <v>879826</v>
      </c>
      <c r="W1070" s="45">
        <v>34742</v>
      </c>
    </row>
    <row r="1071" spans="1:23" x14ac:dyDescent="0.2">
      <c r="A1071" s="41">
        <v>2010</v>
      </c>
      <c r="B1071" s="42">
        <v>7184</v>
      </c>
      <c r="C1071" s="43" t="s">
        <v>2370</v>
      </c>
      <c r="D1071" s="41" t="s">
        <v>23</v>
      </c>
      <c r="E1071" s="43" t="s">
        <v>24</v>
      </c>
      <c r="F1071" s="41" t="s">
        <v>25</v>
      </c>
      <c r="G1071" s="43" t="s">
        <v>92</v>
      </c>
      <c r="H1071" s="43" t="s">
        <v>27</v>
      </c>
      <c r="I1071" s="44">
        <v>2814</v>
      </c>
      <c r="J1071" s="45">
        <v>26508</v>
      </c>
      <c r="K1071" s="45">
        <v>1844</v>
      </c>
      <c r="L1071" s="46">
        <v>2432</v>
      </c>
      <c r="M1071" s="47">
        <v>27907</v>
      </c>
      <c r="N1071" s="47">
        <v>390</v>
      </c>
      <c r="O1071" s="48">
        <v>0</v>
      </c>
      <c r="P1071" s="49">
        <v>0</v>
      </c>
      <c r="Q1071" s="49">
        <v>0</v>
      </c>
      <c r="R1071" s="50">
        <v>0</v>
      </c>
      <c r="S1071" s="51">
        <v>0</v>
      </c>
      <c r="T1071" s="51">
        <v>0</v>
      </c>
      <c r="U1071" s="44">
        <v>5246</v>
      </c>
      <c r="V1071" s="45">
        <v>54415</v>
      </c>
      <c r="W1071" s="45">
        <v>2234</v>
      </c>
    </row>
    <row r="1072" spans="1:23" x14ac:dyDescent="0.2">
      <c r="A1072" s="41">
        <v>2010</v>
      </c>
      <c r="B1072" s="42">
        <v>7194</v>
      </c>
      <c r="C1072" s="43" t="s">
        <v>2371</v>
      </c>
      <c r="D1072" s="41" t="s">
        <v>23</v>
      </c>
      <c r="E1072" s="43" t="s">
        <v>24</v>
      </c>
      <c r="F1072" s="41" t="s">
        <v>25</v>
      </c>
      <c r="G1072" s="43" t="s">
        <v>46</v>
      </c>
      <c r="H1072" s="43" t="s">
        <v>27</v>
      </c>
      <c r="I1072" s="44">
        <v>481</v>
      </c>
      <c r="J1072" s="45">
        <v>6241</v>
      </c>
      <c r="K1072" s="45">
        <v>921</v>
      </c>
      <c r="L1072" s="46">
        <v>340</v>
      </c>
      <c r="M1072" s="47">
        <v>4287</v>
      </c>
      <c r="N1072" s="47">
        <v>79</v>
      </c>
      <c r="O1072" s="48" t="s">
        <v>37</v>
      </c>
      <c r="P1072" s="49" t="s">
        <v>37</v>
      </c>
      <c r="Q1072" s="49" t="s">
        <v>37</v>
      </c>
      <c r="R1072" s="50" t="s">
        <v>37</v>
      </c>
      <c r="S1072" s="51" t="s">
        <v>37</v>
      </c>
      <c r="T1072" s="51" t="s">
        <v>37</v>
      </c>
      <c r="U1072" s="44">
        <v>821</v>
      </c>
      <c r="V1072" s="45">
        <v>10528</v>
      </c>
      <c r="W1072" s="45">
        <v>1000</v>
      </c>
    </row>
    <row r="1073" spans="1:23" x14ac:dyDescent="0.2">
      <c r="A1073" s="41">
        <v>2010</v>
      </c>
      <c r="B1073" s="42">
        <v>7200</v>
      </c>
      <c r="C1073" s="43" t="s">
        <v>2372</v>
      </c>
      <c r="D1073" s="41" t="s">
        <v>23</v>
      </c>
      <c r="E1073" s="43" t="s">
        <v>24</v>
      </c>
      <c r="F1073" s="41" t="s">
        <v>25</v>
      </c>
      <c r="G1073" s="43" t="s">
        <v>175</v>
      </c>
      <c r="H1073" s="43" t="s">
        <v>27</v>
      </c>
      <c r="I1073" s="44">
        <v>158</v>
      </c>
      <c r="J1073" s="45">
        <v>1666</v>
      </c>
      <c r="K1073" s="45">
        <v>154</v>
      </c>
      <c r="L1073" s="46">
        <v>47</v>
      </c>
      <c r="M1073" s="47">
        <v>590</v>
      </c>
      <c r="N1073" s="47">
        <v>43</v>
      </c>
      <c r="O1073" s="48" t="s">
        <v>37</v>
      </c>
      <c r="P1073" s="49" t="s">
        <v>37</v>
      </c>
      <c r="Q1073" s="49" t="s">
        <v>37</v>
      </c>
      <c r="R1073" s="50" t="s">
        <v>37</v>
      </c>
      <c r="S1073" s="51" t="s">
        <v>37</v>
      </c>
      <c r="T1073" s="51" t="s">
        <v>37</v>
      </c>
      <c r="U1073" s="44">
        <v>205</v>
      </c>
      <c r="V1073" s="45">
        <v>2256</v>
      </c>
      <c r="W1073" s="45">
        <v>197</v>
      </c>
    </row>
    <row r="1074" spans="1:23" x14ac:dyDescent="0.2">
      <c r="A1074" s="41">
        <v>2010</v>
      </c>
      <c r="B1074" s="42">
        <v>7222</v>
      </c>
      <c r="C1074" s="43" t="s">
        <v>2373</v>
      </c>
      <c r="D1074" s="41" t="s">
        <v>23</v>
      </c>
      <c r="E1074" s="43" t="s">
        <v>24</v>
      </c>
      <c r="F1074" s="41" t="s">
        <v>25</v>
      </c>
      <c r="G1074" s="43" t="s">
        <v>273</v>
      </c>
      <c r="H1074" s="43" t="s">
        <v>27</v>
      </c>
      <c r="I1074" s="44">
        <v>11359</v>
      </c>
      <c r="J1074" s="45">
        <v>126991</v>
      </c>
      <c r="K1074" s="45">
        <v>11968</v>
      </c>
      <c r="L1074" s="46">
        <v>11788</v>
      </c>
      <c r="M1074" s="47">
        <v>170410</v>
      </c>
      <c r="N1074" s="47">
        <v>2227</v>
      </c>
      <c r="O1074" s="48" t="s">
        <v>37</v>
      </c>
      <c r="P1074" s="49" t="s">
        <v>37</v>
      </c>
      <c r="Q1074" s="49" t="s">
        <v>37</v>
      </c>
      <c r="R1074" s="50" t="s">
        <v>37</v>
      </c>
      <c r="S1074" s="51" t="s">
        <v>37</v>
      </c>
      <c r="T1074" s="51" t="s">
        <v>37</v>
      </c>
      <c r="U1074" s="44">
        <v>23147</v>
      </c>
      <c r="V1074" s="45">
        <v>297401</v>
      </c>
      <c r="W1074" s="45">
        <v>14195</v>
      </c>
    </row>
    <row r="1075" spans="1:23" x14ac:dyDescent="0.2">
      <c r="A1075" s="41">
        <v>2010</v>
      </c>
      <c r="B1075" s="42">
        <v>7249</v>
      </c>
      <c r="C1075" s="43" t="s">
        <v>2374</v>
      </c>
      <c r="D1075" s="41" t="s">
        <v>23</v>
      </c>
      <c r="E1075" s="43" t="s">
        <v>24</v>
      </c>
      <c r="F1075" s="41" t="s">
        <v>25</v>
      </c>
      <c r="G1075" s="43" t="s">
        <v>241</v>
      </c>
      <c r="H1075" s="43" t="s">
        <v>27</v>
      </c>
      <c r="I1075" s="44">
        <v>260</v>
      </c>
      <c r="J1075" s="45">
        <v>2718</v>
      </c>
      <c r="K1075" s="45">
        <v>186</v>
      </c>
      <c r="L1075" s="46">
        <v>122</v>
      </c>
      <c r="M1075" s="47">
        <v>815</v>
      </c>
      <c r="N1075" s="47">
        <v>32</v>
      </c>
      <c r="O1075" s="48">
        <v>93</v>
      </c>
      <c r="P1075" s="49">
        <v>550</v>
      </c>
      <c r="Q1075" s="49">
        <v>7</v>
      </c>
      <c r="R1075" s="50" t="s">
        <v>37</v>
      </c>
      <c r="S1075" s="51" t="s">
        <v>37</v>
      </c>
      <c r="T1075" s="51" t="s">
        <v>37</v>
      </c>
      <c r="U1075" s="44">
        <v>475</v>
      </c>
      <c r="V1075" s="45">
        <v>4083</v>
      </c>
      <c r="W1075" s="45">
        <v>225</v>
      </c>
    </row>
    <row r="1076" spans="1:23" x14ac:dyDescent="0.2">
      <c r="A1076" s="41">
        <v>2010</v>
      </c>
      <c r="B1076" s="42">
        <v>7256</v>
      </c>
      <c r="C1076" s="43" t="s">
        <v>2375</v>
      </c>
      <c r="D1076" s="41" t="s">
        <v>23</v>
      </c>
      <c r="E1076" s="43" t="s">
        <v>24</v>
      </c>
      <c r="F1076" s="41" t="s">
        <v>25</v>
      </c>
      <c r="G1076" s="43" t="s">
        <v>44</v>
      </c>
      <c r="H1076" s="43" t="s">
        <v>27</v>
      </c>
      <c r="I1076" s="44">
        <v>1216</v>
      </c>
      <c r="J1076" s="45">
        <v>10308</v>
      </c>
      <c r="K1076" s="45">
        <v>1306</v>
      </c>
      <c r="L1076" s="46">
        <v>140</v>
      </c>
      <c r="M1076" s="47">
        <v>1113</v>
      </c>
      <c r="N1076" s="47">
        <v>132</v>
      </c>
      <c r="O1076" s="48">
        <v>2071</v>
      </c>
      <c r="P1076" s="49">
        <v>18821</v>
      </c>
      <c r="Q1076" s="49">
        <v>89</v>
      </c>
      <c r="R1076" s="50" t="s">
        <v>37</v>
      </c>
      <c r="S1076" s="51" t="s">
        <v>37</v>
      </c>
      <c r="T1076" s="51" t="s">
        <v>37</v>
      </c>
      <c r="U1076" s="44">
        <v>3427</v>
      </c>
      <c r="V1076" s="45">
        <v>30242</v>
      </c>
      <c r="W1076" s="45">
        <v>1527</v>
      </c>
    </row>
    <row r="1077" spans="1:23" x14ac:dyDescent="0.2">
      <c r="A1077" s="41">
        <v>2010</v>
      </c>
      <c r="B1077" s="42">
        <v>7257</v>
      </c>
      <c r="C1077" s="43" t="s">
        <v>2376</v>
      </c>
      <c r="D1077" s="41" t="s">
        <v>23</v>
      </c>
      <c r="E1077" s="43" t="s">
        <v>24</v>
      </c>
      <c r="F1077" s="41" t="s">
        <v>25</v>
      </c>
      <c r="G1077" s="43" t="s">
        <v>76</v>
      </c>
      <c r="H1077" s="43" t="s">
        <v>27</v>
      </c>
      <c r="I1077" s="44">
        <v>2096</v>
      </c>
      <c r="J1077" s="45">
        <v>14590</v>
      </c>
      <c r="K1077" s="45">
        <v>1378</v>
      </c>
      <c r="L1077" s="46">
        <v>828</v>
      </c>
      <c r="M1077" s="47">
        <v>6190</v>
      </c>
      <c r="N1077" s="47">
        <v>226</v>
      </c>
      <c r="O1077" s="48">
        <v>1134</v>
      </c>
      <c r="P1077" s="49">
        <v>10847</v>
      </c>
      <c r="Q1077" s="49">
        <v>57</v>
      </c>
      <c r="R1077" s="50" t="s">
        <v>37</v>
      </c>
      <c r="S1077" s="51" t="s">
        <v>37</v>
      </c>
      <c r="T1077" s="51" t="s">
        <v>37</v>
      </c>
      <c r="U1077" s="44">
        <v>4058</v>
      </c>
      <c r="V1077" s="45">
        <v>31627</v>
      </c>
      <c r="W1077" s="45">
        <v>1661</v>
      </c>
    </row>
    <row r="1078" spans="1:23" x14ac:dyDescent="0.2">
      <c r="A1078" s="41">
        <v>2010</v>
      </c>
      <c r="B1078" s="42">
        <v>7262</v>
      </c>
      <c r="C1078" s="43" t="s">
        <v>2377</v>
      </c>
      <c r="D1078" s="41" t="s">
        <v>23</v>
      </c>
      <c r="E1078" s="43" t="s">
        <v>24</v>
      </c>
      <c r="F1078" s="41" t="s">
        <v>25</v>
      </c>
      <c r="G1078" s="43" t="s">
        <v>439</v>
      </c>
      <c r="H1078" s="43" t="s">
        <v>31</v>
      </c>
      <c r="I1078" s="44">
        <v>6389</v>
      </c>
      <c r="J1078" s="45">
        <v>68494</v>
      </c>
      <c r="K1078" s="45">
        <v>5786</v>
      </c>
      <c r="L1078" s="46">
        <v>5320</v>
      </c>
      <c r="M1078" s="47">
        <v>73445</v>
      </c>
      <c r="N1078" s="47">
        <v>1651</v>
      </c>
      <c r="O1078" s="48">
        <v>1080</v>
      </c>
      <c r="P1078" s="49">
        <v>19094</v>
      </c>
      <c r="Q1078" s="49">
        <v>4</v>
      </c>
      <c r="R1078" s="50" t="s">
        <v>37</v>
      </c>
      <c r="S1078" s="51" t="s">
        <v>37</v>
      </c>
      <c r="T1078" s="51" t="s">
        <v>37</v>
      </c>
      <c r="U1078" s="44">
        <v>12789</v>
      </c>
      <c r="V1078" s="45">
        <v>161033</v>
      </c>
      <c r="W1078" s="45">
        <v>7441</v>
      </c>
    </row>
    <row r="1079" spans="1:23" x14ac:dyDescent="0.2">
      <c r="A1079" s="41">
        <v>2010</v>
      </c>
      <c r="B1079" s="42">
        <v>7264</v>
      </c>
      <c r="C1079" s="43" t="s">
        <v>506</v>
      </c>
      <c r="D1079" s="41" t="s">
        <v>23</v>
      </c>
      <c r="E1079" s="43" t="s">
        <v>24</v>
      </c>
      <c r="F1079" s="41" t="s">
        <v>25</v>
      </c>
      <c r="G1079" s="43" t="s">
        <v>142</v>
      </c>
      <c r="H1079" s="43" t="s">
        <v>31</v>
      </c>
      <c r="I1079" s="44">
        <v>23770</v>
      </c>
      <c r="J1079" s="45">
        <v>161772</v>
      </c>
      <c r="K1079" s="45">
        <v>12286</v>
      </c>
      <c r="L1079" s="46">
        <v>14495</v>
      </c>
      <c r="M1079" s="47">
        <v>95321</v>
      </c>
      <c r="N1079" s="47">
        <v>3991</v>
      </c>
      <c r="O1079" s="48">
        <v>5993</v>
      </c>
      <c r="P1079" s="49">
        <v>61457</v>
      </c>
      <c r="Q1079" s="49">
        <v>12</v>
      </c>
      <c r="R1079" s="50" t="s">
        <v>37</v>
      </c>
      <c r="S1079" s="51" t="s">
        <v>37</v>
      </c>
      <c r="T1079" s="51" t="s">
        <v>37</v>
      </c>
      <c r="U1079" s="44">
        <v>44258</v>
      </c>
      <c r="V1079" s="45">
        <v>318550</v>
      </c>
      <c r="W1079" s="45">
        <v>16289</v>
      </c>
    </row>
    <row r="1080" spans="1:23" x14ac:dyDescent="0.2">
      <c r="A1080" s="41">
        <v>2010</v>
      </c>
      <c r="B1080" s="42">
        <v>7265</v>
      </c>
      <c r="C1080" s="43" t="s">
        <v>507</v>
      </c>
      <c r="D1080" s="41" t="s">
        <v>23</v>
      </c>
      <c r="E1080" s="43" t="s">
        <v>24</v>
      </c>
      <c r="F1080" s="41" t="s">
        <v>25</v>
      </c>
      <c r="G1080" s="43" t="s">
        <v>82</v>
      </c>
      <c r="H1080" s="43" t="s">
        <v>27</v>
      </c>
      <c r="I1080" s="44">
        <v>2366</v>
      </c>
      <c r="J1080" s="45">
        <v>17678</v>
      </c>
      <c r="K1080" s="45">
        <v>2598</v>
      </c>
      <c r="L1080" s="46">
        <v>1079</v>
      </c>
      <c r="M1080" s="47">
        <v>9210</v>
      </c>
      <c r="N1080" s="47">
        <v>300</v>
      </c>
      <c r="O1080" s="48">
        <v>528</v>
      </c>
      <c r="P1080" s="49">
        <v>5368</v>
      </c>
      <c r="Q1080" s="49">
        <v>12</v>
      </c>
      <c r="R1080" s="50">
        <v>0</v>
      </c>
      <c r="S1080" s="51">
        <v>0</v>
      </c>
      <c r="T1080" s="51">
        <v>0</v>
      </c>
      <c r="U1080" s="44">
        <v>3973</v>
      </c>
      <c r="V1080" s="45">
        <v>32256</v>
      </c>
      <c r="W1080" s="45">
        <v>2910</v>
      </c>
    </row>
    <row r="1081" spans="1:23" x14ac:dyDescent="0.2">
      <c r="A1081" s="41">
        <v>2010</v>
      </c>
      <c r="B1081" s="42">
        <v>7269</v>
      </c>
      <c r="C1081" s="43" t="s">
        <v>2378</v>
      </c>
      <c r="D1081" s="41" t="s">
        <v>23</v>
      </c>
      <c r="E1081" s="43" t="s">
        <v>24</v>
      </c>
      <c r="F1081" s="41" t="s">
        <v>25</v>
      </c>
      <c r="G1081" s="43" t="s">
        <v>76</v>
      </c>
      <c r="H1081" s="43" t="s">
        <v>27</v>
      </c>
      <c r="I1081" s="44">
        <v>286</v>
      </c>
      <c r="J1081" s="45">
        <v>2510</v>
      </c>
      <c r="K1081" s="45">
        <v>343</v>
      </c>
      <c r="L1081" s="46">
        <v>90</v>
      </c>
      <c r="M1081" s="47">
        <v>865</v>
      </c>
      <c r="N1081" s="47">
        <v>69</v>
      </c>
      <c r="O1081" s="48" t="s">
        <v>37</v>
      </c>
      <c r="P1081" s="49" t="s">
        <v>37</v>
      </c>
      <c r="Q1081" s="49" t="s">
        <v>37</v>
      </c>
      <c r="R1081" s="50" t="s">
        <v>37</v>
      </c>
      <c r="S1081" s="51" t="s">
        <v>37</v>
      </c>
      <c r="T1081" s="51" t="s">
        <v>37</v>
      </c>
      <c r="U1081" s="44">
        <v>376</v>
      </c>
      <c r="V1081" s="45">
        <v>3375</v>
      </c>
      <c r="W1081" s="45">
        <v>412</v>
      </c>
    </row>
    <row r="1082" spans="1:23" x14ac:dyDescent="0.2">
      <c r="A1082" s="41">
        <v>2010</v>
      </c>
      <c r="B1082" s="42">
        <v>7270</v>
      </c>
      <c r="C1082" s="43" t="s">
        <v>2379</v>
      </c>
      <c r="D1082" s="41" t="s">
        <v>23</v>
      </c>
      <c r="E1082" s="43" t="s">
        <v>24</v>
      </c>
      <c r="F1082" s="41" t="s">
        <v>25</v>
      </c>
      <c r="G1082" s="43" t="s">
        <v>104</v>
      </c>
      <c r="H1082" s="43" t="s">
        <v>27</v>
      </c>
      <c r="I1082" s="44">
        <v>6857</v>
      </c>
      <c r="J1082" s="45">
        <v>71087</v>
      </c>
      <c r="K1082" s="45">
        <v>5294</v>
      </c>
      <c r="L1082" s="46">
        <v>12537</v>
      </c>
      <c r="M1082" s="47">
        <v>126214</v>
      </c>
      <c r="N1082" s="47">
        <v>1886</v>
      </c>
      <c r="O1082" s="48">
        <v>9138</v>
      </c>
      <c r="P1082" s="49">
        <v>127922</v>
      </c>
      <c r="Q1082" s="49">
        <v>18</v>
      </c>
      <c r="R1082" s="50">
        <v>0</v>
      </c>
      <c r="S1082" s="51">
        <v>0</v>
      </c>
      <c r="T1082" s="51">
        <v>0</v>
      </c>
      <c r="U1082" s="44">
        <v>28532</v>
      </c>
      <c r="V1082" s="45">
        <v>325223</v>
      </c>
      <c r="W1082" s="45">
        <v>7198</v>
      </c>
    </row>
    <row r="1083" spans="1:23" x14ac:dyDescent="0.2">
      <c r="A1083" s="41">
        <v>2010</v>
      </c>
      <c r="B1083" s="42">
        <v>7279</v>
      </c>
      <c r="C1083" s="43" t="s">
        <v>2380</v>
      </c>
      <c r="D1083" s="41" t="s">
        <v>39</v>
      </c>
      <c r="E1083" s="43" t="s">
        <v>40</v>
      </c>
      <c r="F1083" s="41" t="s">
        <v>25</v>
      </c>
      <c r="G1083" s="43" t="s">
        <v>201</v>
      </c>
      <c r="H1083" s="43" t="s">
        <v>41</v>
      </c>
      <c r="I1083" s="44">
        <v>0</v>
      </c>
      <c r="J1083" s="45">
        <v>0</v>
      </c>
      <c r="K1083" s="45">
        <v>0</v>
      </c>
      <c r="L1083" s="46">
        <v>43477</v>
      </c>
      <c r="M1083" s="47">
        <v>413940</v>
      </c>
      <c r="N1083" s="47">
        <v>3338</v>
      </c>
      <c r="O1083" s="48">
        <v>0</v>
      </c>
      <c r="P1083" s="49">
        <v>0</v>
      </c>
      <c r="Q1083" s="49">
        <v>0</v>
      </c>
      <c r="R1083" s="50">
        <v>0</v>
      </c>
      <c r="S1083" s="51">
        <v>0</v>
      </c>
      <c r="T1083" s="51">
        <v>0</v>
      </c>
      <c r="U1083" s="44">
        <v>43477</v>
      </c>
      <c r="V1083" s="45">
        <v>413940</v>
      </c>
      <c r="W1083" s="45">
        <v>3338</v>
      </c>
    </row>
    <row r="1084" spans="1:23" x14ac:dyDescent="0.2">
      <c r="A1084" s="41">
        <v>2010</v>
      </c>
      <c r="B1084" s="42">
        <v>7279</v>
      </c>
      <c r="C1084" s="43" t="s">
        <v>2380</v>
      </c>
      <c r="D1084" s="41" t="s">
        <v>39</v>
      </c>
      <c r="E1084" s="43" t="s">
        <v>40</v>
      </c>
      <c r="F1084" s="41" t="s">
        <v>25</v>
      </c>
      <c r="G1084" s="43" t="s">
        <v>510</v>
      </c>
      <c r="H1084" s="43" t="s">
        <v>41</v>
      </c>
      <c r="I1084" s="44">
        <v>0</v>
      </c>
      <c r="J1084" s="45">
        <v>0</v>
      </c>
      <c r="K1084" s="45">
        <v>0</v>
      </c>
      <c r="L1084" s="46">
        <v>9968</v>
      </c>
      <c r="M1084" s="47">
        <v>115388</v>
      </c>
      <c r="N1084" s="47">
        <v>4124</v>
      </c>
      <c r="O1084" s="48">
        <v>0</v>
      </c>
      <c r="P1084" s="49">
        <v>0</v>
      </c>
      <c r="Q1084" s="49">
        <v>0</v>
      </c>
      <c r="R1084" s="50">
        <v>0</v>
      </c>
      <c r="S1084" s="51">
        <v>0</v>
      </c>
      <c r="T1084" s="51">
        <v>0</v>
      </c>
      <c r="U1084" s="44">
        <v>9968</v>
      </c>
      <c r="V1084" s="45">
        <v>115388</v>
      </c>
      <c r="W1084" s="45">
        <v>4124</v>
      </c>
    </row>
    <row r="1085" spans="1:23" x14ac:dyDescent="0.2">
      <c r="A1085" s="41">
        <v>2010</v>
      </c>
      <c r="B1085" s="42">
        <v>7279</v>
      </c>
      <c r="C1085" s="43" t="s">
        <v>2380</v>
      </c>
      <c r="D1085" s="41" t="s">
        <v>39</v>
      </c>
      <c r="E1085" s="43" t="s">
        <v>40</v>
      </c>
      <c r="F1085" s="41" t="s">
        <v>25</v>
      </c>
      <c r="G1085" s="43" t="s">
        <v>160</v>
      </c>
      <c r="H1085" s="43" t="s">
        <v>41</v>
      </c>
      <c r="I1085" s="44">
        <v>0</v>
      </c>
      <c r="J1085" s="45">
        <v>0</v>
      </c>
      <c r="K1085" s="45">
        <v>0</v>
      </c>
      <c r="L1085" s="46">
        <v>339</v>
      </c>
      <c r="M1085" s="47">
        <v>3885</v>
      </c>
      <c r="N1085" s="47">
        <v>57</v>
      </c>
      <c r="O1085" s="48">
        <v>0</v>
      </c>
      <c r="P1085" s="49">
        <v>0</v>
      </c>
      <c r="Q1085" s="49">
        <v>0</v>
      </c>
      <c r="R1085" s="50">
        <v>0</v>
      </c>
      <c r="S1085" s="51">
        <v>0</v>
      </c>
      <c r="T1085" s="51">
        <v>0</v>
      </c>
      <c r="U1085" s="44">
        <v>339</v>
      </c>
      <c r="V1085" s="45">
        <v>3885</v>
      </c>
      <c r="W1085" s="45">
        <v>57</v>
      </c>
    </row>
    <row r="1086" spans="1:23" x14ac:dyDescent="0.2">
      <c r="A1086" s="41">
        <v>2010</v>
      </c>
      <c r="B1086" s="42">
        <v>7279</v>
      </c>
      <c r="C1086" s="43" t="s">
        <v>2380</v>
      </c>
      <c r="D1086" s="41" t="s">
        <v>39</v>
      </c>
      <c r="E1086" s="43" t="s">
        <v>40</v>
      </c>
      <c r="F1086" s="41" t="s">
        <v>25</v>
      </c>
      <c r="G1086" s="43" t="s">
        <v>124</v>
      </c>
      <c r="H1086" s="43" t="s">
        <v>41</v>
      </c>
      <c r="I1086" s="44">
        <v>0</v>
      </c>
      <c r="J1086" s="45">
        <v>0</v>
      </c>
      <c r="K1086" s="45">
        <v>0</v>
      </c>
      <c r="L1086" s="46">
        <v>2983</v>
      </c>
      <c r="M1086" s="47">
        <v>44755</v>
      </c>
      <c r="N1086" s="47">
        <v>112</v>
      </c>
      <c r="O1086" s="48">
        <v>0</v>
      </c>
      <c r="P1086" s="49">
        <v>0</v>
      </c>
      <c r="Q1086" s="49">
        <v>0</v>
      </c>
      <c r="R1086" s="50">
        <v>0</v>
      </c>
      <c r="S1086" s="51">
        <v>0</v>
      </c>
      <c r="T1086" s="51">
        <v>0</v>
      </c>
      <c r="U1086" s="44">
        <v>2983</v>
      </c>
      <c r="V1086" s="45">
        <v>44755</v>
      </c>
      <c r="W1086" s="45">
        <v>112</v>
      </c>
    </row>
    <row r="1087" spans="1:23" x14ac:dyDescent="0.2">
      <c r="A1087" s="41">
        <v>2010</v>
      </c>
      <c r="B1087" s="42">
        <v>7279</v>
      </c>
      <c r="C1087" s="43" t="s">
        <v>2380</v>
      </c>
      <c r="D1087" s="41" t="s">
        <v>39</v>
      </c>
      <c r="E1087" s="43" t="s">
        <v>40</v>
      </c>
      <c r="F1087" s="41" t="s">
        <v>25</v>
      </c>
      <c r="G1087" s="43" t="s">
        <v>203</v>
      </c>
      <c r="H1087" s="43" t="s">
        <v>41</v>
      </c>
      <c r="I1087" s="44">
        <v>0</v>
      </c>
      <c r="J1087" s="45">
        <v>0</v>
      </c>
      <c r="K1087" s="45">
        <v>0</v>
      </c>
      <c r="L1087" s="46">
        <v>64185</v>
      </c>
      <c r="M1087" s="47">
        <v>677754</v>
      </c>
      <c r="N1087" s="47">
        <v>4015</v>
      </c>
      <c r="O1087" s="48">
        <v>0</v>
      </c>
      <c r="P1087" s="49">
        <v>0</v>
      </c>
      <c r="Q1087" s="49">
        <v>0</v>
      </c>
      <c r="R1087" s="50">
        <v>0</v>
      </c>
      <c r="S1087" s="51">
        <v>0</v>
      </c>
      <c r="T1087" s="51">
        <v>0</v>
      </c>
      <c r="U1087" s="44">
        <v>64185</v>
      </c>
      <c r="V1087" s="45">
        <v>677754</v>
      </c>
      <c r="W1087" s="45">
        <v>4015</v>
      </c>
    </row>
    <row r="1088" spans="1:23" x14ac:dyDescent="0.2">
      <c r="A1088" s="41">
        <v>2010</v>
      </c>
      <c r="B1088" s="42">
        <v>7279</v>
      </c>
      <c r="C1088" s="43" t="s">
        <v>2380</v>
      </c>
      <c r="D1088" s="41" t="s">
        <v>39</v>
      </c>
      <c r="E1088" s="43" t="s">
        <v>40</v>
      </c>
      <c r="F1088" s="41" t="s">
        <v>25</v>
      </c>
      <c r="G1088" s="43" t="s">
        <v>30</v>
      </c>
      <c r="H1088" s="43" t="s">
        <v>41</v>
      </c>
      <c r="I1088" s="44">
        <v>0</v>
      </c>
      <c r="J1088" s="45">
        <v>0</v>
      </c>
      <c r="K1088" s="45">
        <v>0</v>
      </c>
      <c r="L1088" s="46">
        <v>31141</v>
      </c>
      <c r="M1088" s="47">
        <v>327927</v>
      </c>
      <c r="N1088" s="47">
        <v>1719</v>
      </c>
      <c r="O1088" s="48">
        <v>0</v>
      </c>
      <c r="P1088" s="49">
        <v>0</v>
      </c>
      <c r="Q1088" s="49">
        <v>0</v>
      </c>
      <c r="R1088" s="50">
        <v>0</v>
      </c>
      <c r="S1088" s="51">
        <v>0</v>
      </c>
      <c r="T1088" s="51">
        <v>0</v>
      </c>
      <c r="U1088" s="44">
        <v>31141</v>
      </c>
      <c r="V1088" s="45">
        <v>327927</v>
      </c>
      <c r="W1088" s="45">
        <v>1719</v>
      </c>
    </row>
    <row r="1089" spans="1:23" x14ac:dyDescent="0.2">
      <c r="A1089" s="41">
        <v>2010</v>
      </c>
      <c r="B1089" s="42">
        <v>7279</v>
      </c>
      <c r="C1089" s="43" t="s">
        <v>2380</v>
      </c>
      <c r="D1089" s="41" t="s">
        <v>39</v>
      </c>
      <c r="E1089" s="43" t="s">
        <v>40</v>
      </c>
      <c r="F1089" s="41" t="s">
        <v>25</v>
      </c>
      <c r="G1089" s="43" t="s">
        <v>134</v>
      </c>
      <c r="H1089" s="43" t="s">
        <v>41</v>
      </c>
      <c r="I1089" s="44">
        <v>0</v>
      </c>
      <c r="J1089" s="45">
        <v>0</v>
      </c>
      <c r="K1089" s="45">
        <v>0</v>
      </c>
      <c r="L1089" s="46">
        <v>25197</v>
      </c>
      <c r="M1089" s="47">
        <v>376766</v>
      </c>
      <c r="N1089" s="47">
        <v>527</v>
      </c>
      <c r="O1089" s="48">
        <v>0</v>
      </c>
      <c r="P1089" s="49">
        <v>0</v>
      </c>
      <c r="Q1089" s="49">
        <v>0</v>
      </c>
      <c r="R1089" s="50">
        <v>0</v>
      </c>
      <c r="S1089" s="51">
        <v>0</v>
      </c>
      <c r="T1089" s="51">
        <v>0</v>
      </c>
      <c r="U1089" s="44">
        <v>25197</v>
      </c>
      <c r="V1089" s="45">
        <v>376766</v>
      </c>
      <c r="W1089" s="45">
        <v>527</v>
      </c>
    </row>
    <row r="1090" spans="1:23" x14ac:dyDescent="0.2">
      <c r="A1090" s="41">
        <v>2010</v>
      </c>
      <c r="B1090" s="42">
        <v>7279</v>
      </c>
      <c r="C1090" s="43" t="s">
        <v>2380</v>
      </c>
      <c r="D1090" s="41" t="s">
        <v>39</v>
      </c>
      <c r="E1090" s="43" t="s">
        <v>40</v>
      </c>
      <c r="F1090" s="41" t="s">
        <v>25</v>
      </c>
      <c r="G1090" s="43" t="s">
        <v>511</v>
      </c>
      <c r="H1090" s="43" t="s">
        <v>41</v>
      </c>
      <c r="I1090" s="44">
        <v>0</v>
      </c>
      <c r="J1090" s="45">
        <v>0</v>
      </c>
      <c r="K1090" s="45">
        <v>0</v>
      </c>
      <c r="L1090" s="46">
        <v>2908</v>
      </c>
      <c r="M1090" s="47">
        <v>34698</v>
      </c>
      <c r="N1090" s="47">
        <v>764</v>
      </c>
      <c r="O1090" s="48">
        <v>0</v>
      </c>
      <c r="P1090" s="49">
        <v>0</v>
      </c>
      <c r="Q1090" s="49">
        <v>0</v>
      </c>
      <c r="R1090" s="50">
        <v>0</v>
      </c>
      <c r="S1090" s="51">
        <v>0</v>
      </c>
      <c r="T1090" s="51">
        <v>0</v>
      </c>
      <c r="U1090" s="44">
        <v>2908</v>
      </c>
      <c r="V1090" s="45">
        <v>34698</v>
      </c>
      <c r="W1090" s="45">
        <v>764</v>
      </c>
    </row>
    <row r="1091" spans="1:23" x14ac:dyDescent="0.2">
      <c r="A1091" s="41">
        <v>2010</v>
      </c>
      <c r="B1091" s="42">
        <v>7279</v>
      </c>
      <c r="C1091" s="43" t="s">
        <v>2380</v>
      </c>
      <c r="D1091" s="41" t="s">
        <v>39</v>
      </c>
      <c r="E1091" s="43" t="s">
        <v>40</v>
      </c>
      <c r="F1091" s="41" t="s">
        <v>25</v>
      </c>
      <c r="G1091" s="43" t="s">
        <v>122</v>
      </c>
      <c r="H1091" s="43" t="s">
        <v>41</v>
      </c>
      <c r="I1091" s="44">
        <v>0</v>
      </c>
      <c r="J1091" s="45">
        <v>0</v>
      </c>
      <c r="K1091" s="45">
        <v>0</v>
      </c>
      <c r="L1091" s="46">
        <v>16899</v>
      </c>
      <c r="M1091" s="47">
        <v>173342</v>
      </c>
      <c r="N1091" s="47">
        <v>1677</v>
      </c>
      <c r="O1091" s="48">
        <v>0</v>
      </c>
      <c r="P1091" s="49">
        <v>0</v>
      </c>
      <c r="Q1091" s="49">
        <v>0</v>
      </c>
      <c r="R1091" s="50">
        <v>0</v>
      </c>
      <c r="S1091" s="51">
        <v>0</v>
      </c>
      <c r="T1091" s="51">
        <v>0</v>
      </c>
      <c r="U1091" s="44">
        <v>16899</v>
      </c>
      <c r="V1091" s="45">
        <v>173342</v>
      </c>
      <c r="W1091" s="45">
        <v>1677</v>
      </c>
    </row>
    <row r="1092" spans="1:23" x14ac:dyDescent="0.2">
      <c r="A1092" s="41">
        <v>2010</v>
      </c>
      <c r="B1092" s="42">
        <v>7279</v>
      </c>
      <c r="C1092" s="43" t="s">
        <v>2380</v>
      </c>
      <c r="D1092" s="41" t="s">
        <v>39</v>
      </c>
      <c r="E1092" s="43" t="s">
        <v>40</v>
      </c>
      <c r="F1092" s="41" t="s">
        <v>25</v>
      </c>
      <c r="G1092" s="43" t="s">
        <v>44</v>
      </c>
      <c r="H1092" s="43" t="s">
        <v>41</v>
      </c>
      <c r="I1092" s="44">
        <v>0</v>
      </c>
      <c r="J1092" s="45">
        <v>0</v>
      </c>
      <c r="K1092" s="45">
        <v>0</v>
      </c>
      <c r="L1092" s="46">
        <v>5221</v>
      </c>
      <c r="M1092" s="47">
        <v>60861</v>
      </c>
      <c r="N1092" s="47">
        <v>631</v>
      </c>
      <c r="O1092" s="48">
        <v>0</v>
      </c>
      <c r="P1092" s="49">
        <v>0</v>
      </c>
      <c r="Q1092" s="49">
        <v>0</v>
      </c>
      <c r="R1092" s="50">
        <v>0</v>
      </c>
      <c r="S1092" s="51">
        <v>0</v>
      </c>
      <c r="T1092" s="51">
        <v>0</v>
      </c>
      <c r="U1092" s="44">
        <v>5221</v>
      </c>
      <c r="V1092" s="45">
        <v>60861</v>
      </c>
      <c r="W1092" s="45">
        <v>631</v>
      </c>
    </row>
    <row r="1093" spans="1:23" x14ac:dyDescent="0.2">
      <c r="A1093" s="41">
        <v>2010</v>
      </c>
      <c r="B1093" s="42">
        <v>7279</v>
      </c>
      <c r="C1093" s="43" t="s">
        <v>2380</v>
      </c>
      <c r="D1093" s="41" t="s">
        <v>39</v>
      </c>
      <c r="E1093" s="43" t="s">
        <v>40</v>
      </c>
      <c r="F1093" s="41" t="s">
        <v>25</v>
      </c>
      <c r="G1093" s="43" t="s">
        <v>180</v>
      </c>
      <c r="H1093" s="43" t="s">
        <v>41</v>
      </c>
      <c r="I1093" s="44">
        <v>0</v>
      </c>
      <c r="J1093" s="45">
        <v>0</v>
      </c>
      <c r="K1093" s="45">
        <v>0</v>
      </c>
      <c r="L1093" s="46">
        <v>22077</v>
      </c>
      <c r="M1093" s="47">
        <v>241320</v>
      </c>
      <c r="N1093" s="47">
        <v>2339</v>
      </c>
      <c r="O1093" s="48">
        <v>0</v>
      </c>
      <c r="P1093" s="49">
        <v>0</v>
      </c>
      <c r="Q1093" s="49">
        <v>0</v>
      </c>
      <c r="R1093" s="50">
        <v>0</v>
      </c>
      <c r="S1093" s="51">
        <v>0</v>
      </c>
      <c r="T1093" s="51">
        <v>0</v>
      </c>
      <c r="U1093" s="44">
        <v>22077</v>
      </c>
      <c r="V1093" s="45">
        <v>241320</v>
      </c>
      <c r="W1093" s="45">
        <v>2339</v>
      </c>
    </row>
    <row r="1094" spans="1:23" x14ac:dyDescent="0.2">
      <c r="A1094" s="41">
        <v>2010</v>
      </c>
      <c r="B1094" s="42">
        <v>7279</v>
      </c>
      <c r="C1094" s="43" t="s">
        <v>2380</v>
      </c>
      <c r="D1094" s="41" t="s">
        <v>91</v>
      </c>
      <c r="E1094" s="43" t="s">
        <v>24</v>
      </c>
      <c r="F1094" s="41" t="s">
        <v>25</v>
      </c>
      <c r="G1094" s="43" t="s">
        <v>92</v>
      </c>
      <c r="H1094" s="43" t="s">
        <v>41</v>
      </c>
      <c r="I1094" s="44">
        <v>139256</v>
      </c>
      <c r="J1094" s="45">
        <v>1860845</v>
      </c>
      <c r="K1094" s="45">
        <v>116356</v>
      </c>
      <c r="L1094" s="46">
        <v>310825</v>
      </c>
      <c r="M1094" s="47">
        <v>4511899</v>
      </c>
      <c r="N1094" s="47">
        <v>42277</v>
      </c>
      <c r="O1094" s="48">
        <v>0</v>
      </c>
      <c r="P1094" s="49">
        <v>0</v>
      </c>
      <c r="Q1094" s="49">
        <v>0</v>
      </c>
      <c r="R1094" s="50">
        <v>0</v>
      </c>
      <c r="S1094" s="51">
        <v>0</v>
      </c>
      <c r="T1094" s="51">
        <v>0</v>
      </c>
      <c r="U1094" s="44">
        <v>450081</v>
      </c>
      <c r="V1094" s="45">
        <v>6372744</v>
      </c>
      <c r="W1094" s="45">
        <v>158633</v>
      </c>
    </row>
    <row r="1095" spans="1:23" x14ac:dyDescent="0.2">
      <c r="A1095" s="41">
        <v>2010</v>
      </c>
      <c r="B1095" s="42">
        <v>7287</v>
      </c>
      <c r="C1095" s="43" t="s">
        <v>2381</v>
      </c>
      <c r="D1095" s="41" t="s">
        <v>23</v>
      </c>
      <c r="E1095" s="43" t="s">
        <v>24</v>
      </c>
      <c r="F1095" s="41" t="s">
        <v>25</v>
      </c>
      <c r="G1095" s="43" t="s">
        <v>76</v>
      </c>
      <c r="H1095" s="43" t="s">
        <v>27</v>
      </c>
      <c r="I1095" s="44">
        <v>269</v>
      </c>
      <c r="J1095" s="45">
        <v>2440</v>
      </c>
      <c r="K1095" s="45">
        <v>268</v>
      </c>
      <c r="L1095" s="46">
        <v>195</v>
      </c>
      <c r="M1095" s="47">
        <v>1709</v>
      </c>
      <c r="N1095" s="47">
        <v>63</v>
      </c>
      <c r="O1095" s="48" t="s">
        <v>37</v>
      </c>
      <c r="P1095" s="49" t="s">
        <v>37</v>
      </c>
      <c r="Q1095" s="49" t="s">
        <v>37</v>
      </c>
      <c r="R1095" s="50" t="s">
        <v>37</v>
      </c>
      <c r="S1095" s="51" t="s">
        <v>37</v>
      </c>
      <c r="T1095" s="51" t="s">
        <v>37</v>
      </c>
      <c r="U1095" s="44">
        <v>464</v>
      </c>
      <c r="V1095" s="45">
        <v>4149</v>
      </c>
      <c r="W1095" s="45">
        <v>331</v>
      </c>
    </row>
    <row r="1096" spans="1:23" x14ac:dyDescent="0.2">
      <c r="A1096" s="41">
        <v>2010</v>
      </c>
      <c r="B1096" s="42">
        <v>7292</v>
      </c>
      <c r="C1096" s="43" t="s">
        <v>2382</v>
      </c>
      <c r="D1096" s="41" t="s">
        <v>23</v>
      </c>
      <c r="E1096" s="43" t="s">
        <v>24</v>
      </c>
      <c r="F1096" s="41" t="s">
        <v>25</v>
      </c>
      <c r="G1096" s="43" t="s">
        <v>46</v>
      </c>
      <c r="H1096" s="43" t="s">
        <v>27</v>
      </c>
      <c r="I1096" s="44">
        <v>2261</v>
      </c>
      <c r="J1096" s="45">
        <v>22024</v>
      </c>
      <c r="K1096" s="45">
        <v>2392</v>
      </c>
      <c r="L1096" s="46">
        <v>2831</v>
      </c>
      <c r="M1096" s="47">
        <v>29359</v>
      </c>
      <c r="N1096" s="47">
        <v>372</v>
      </c>
      <c r="O1096" s="48">
        <v>1874</v>
      </c>
      <c r="P1096" s="49">
        <v>22513</v>
      </c>
      <c r="Q1096" s="49">
        <v>2</v>
      </c>
      <c r="R1096" s="50" t="s">
        <v>37</v>
      </c>
      <c r="S1096" s="51" t="s">
        <v>37</v>
      </c>
      <c r="T1096" s="51" t="s">
        <v>37</v>
      </c>
      <c r="U1096" s="44">
        <v>6966</v>
      </c>
      <c r="V1096" s="45">
        <v>73896</v>
      </c>
      <c r="W1096" s="45">
        <v>2766</v>
      </c>
    </row>
    <row r="1097" spans="1:23" x14ac:dyDescent="0.2">
      <c r="A1097" s="41">
        <v>2010</v>
      </c>
      <c r="B1097" s="42">
        <v>7294</v>
      </c>
      <c r="C1097" s="43" t="s">
        <v>2383</v>
      </c>
      <c r="D1097" s="41" t="s">
        <v>23</v>
      </c>
      <c r="E1097" s="43" t="s">
        <v>24</v>
      </c>
      <c r="F1097" s="41" t="s">
        <v>25</v>
      </c>
      <c r="G1097" s="43" t="s">
        <v>57</v>
      </c>
      <c r="H1097" s="43" t="s">
        <v>27</v>
      </c>
      <c r="I1097" s="44">
        <v>54505.8</v>
      </c>
      <c r="J1097" s="45">
        <v>366298</v>
      </c>
      <c r="K1097" s="45">
        <v>71755</v>
      </c>
      <c r="L1097" s="46">
        <v>49092.4</v>
      </c>
      <c r="M1097" s="47">
        <v>323035</v>
      </c>
      <c r="N1097" s="47">
        <v>12695</v>
      </c>
      <c r="O1097" s="48">
        <v>50864.2</v>
      </c>
      <c r="P1097" s="49">
        <v>386797</v>
      </c>
      <c r="Q1097" s="49">
        <v>228</v>
      </c>
      <c r="R1097" s="50" t="s">
        <v>37</v>
      </c>
      <c r="S1097" s="51" t="s">
        <v>37</v>
      </c>
      <c r="T1097" s="51" t="s">
        <v>37</v>
      </c>
      <c r="U1097" s="44">
        <v>154462.39999999999</v>
      </c>
      <c r="V1097" s="45">
        <v>1076130</v>
      </c>
      <c r="W1097" s="45">
        <v>84678</v>
      </c>
    </row>
    <row r="1098" spans="1:23" x14ac:dyDescent="0.2">
      <c r="A1098" s="41">
        <v>2010</v>
      </c>
      <c r="B1098" s="42">
        <v>7295</v>
      </c>
      <c r="C1098" s="43" t="s">
        <v>2384</v>
      </c>
      <c r="D1098" s="41" t="s">
        <v>23</v>
      </c>
      <c r="E1098" s="43" t="s">
        <v>24</v>
      </c>
      <c r="F1098" s="41" t="s">
        <v>25</v>
      </c>
      <c r="G1098" s="43" t="s">
        <v>87</v>
      </c>
      <c r="H1098" s="43" t="s">
        <v>27</v>
      </c>
      <c r="I1098" s="44">
        <v>493</v>
      </c>
      <c r="J1098" s="45">
        <v>5764</v>
      </c>
      <c r="K1098" s="45">
        <v>517</v>
      </c>
      <c r="L1098" s="46">
        <v>108</v>
      </c>
      <c r="M1098" s="47">
        <v>1238</v>
      </c>
      <c r="N1098" s="47">
        <v>91</v>
      </c>
      <c r="O1098" s="48">
        <v>124</v>
      </c>
      <c r="P1098" s="49">
        <v>1352</v>
      </c>
      <c r="Q1098" s="49">
        <v>9</v>
      </c>
      <c r="R1098" s="50">
        <v>0</v>
      </c>
      <c r="S1098" s="51">
        <v>0</v>
      </c>
      <c r="T1098" s="51">
        <v>0</v>
      </c>
      <c r="U1098" s="44">
        <v>725</v>
      </c>
      <c r="V1098" s="45">
        <v>8354</v>
      </c>
      <c r="W1098" s="45">
        <v>617</v>
      </c>
    </row>
    <row r="1099" spans="1:23" x14ac:dyDescent="0.2">
      <c r="A1099" s="41">
        <v>2010</v>
      </c>
      <c r="B1099" s="42">
        <v>7300</v>
      </c>
      <c r="C1099" s="43" t="s">
        <v>2385</v>
      </c>
      <c r="D1099" s="41" t="s">
        <v>23</v>
      </c>
      <c r="E1099" s="43" t="s">
        <v>24</v>
      </c>
      <c r="F1099" s="41" t="s">
        <v>25</v>
      </c>
      <c r="G1099" s="43" t="s">
        <v>311</v>
      </c>
      <c r="H1099" s="43" t="s">
        <v>27</v>
      </c>
      <c r="I1099" s="44">
        <v>2935.6</v>
      </c>
      <c r="J1099" s="45">
        <v>37802</v>
      </c>
      <c r="K1099" s="45">
        <v>4793</v>
      </c>
      <c r="L1099" s="46">
        <v>6597.9</v>
      </c>
      <c r="M1099" s="47">
        <v>89544</v>
      </c>
      <c r="N1099" s="47">
        <v>1315</v>
      </c>
      <c r="O1099" s="48" t="s">
        <v>37</v>
      </c>
      <c r="P1099" s="49" t="s">
        <v>37</v>
      </c>
      <c r="Q1099" s="49" t="s">
        <v>37</v>
      </c>
      <c r="R1099" s="50" t="s">
        <v>37</v>
      </c>
      <c r="S1099" s="51" t="s">
        <v>37</v>
      </c>
      <c r="T1099" s="51" t="s">
        <v>37</v>
      </c>
      <c r="U1099" s="44">
        <v>9533.5</v>
      </c>
      <c r="V1099" s="45">
        <v>127346</v>
      </c>
      <c r="W1099" s="45">
        <v>6108</v>
      </c>
    </row>
    <row r="1100" spans="1:23" x14ac:dyDescent="0.2">
      <c r="A1100" s="41">
        <v>2010</v>
      </c>
      <c r="B1100" s="42">
        <v>7303</v>
      </c>
      <c r="C1100" s="43" t="s">
        <v>2386</v>
      </c>
      <c r="D1100" s="41" t="s">
        <v>23</v>
      </c>
      <c r="E1100" s="43" t="s">
        <v>24</v>
      </c>
      <c r="F1100" s="41" t="s">
        <v>25</v>
      </c>
      <c r="G1100" s="43" t="s">
        <v>87</v>
      </c>
      <c r="H1100" s="43" t="s">
        <v>31</v>
      </c>
      <c r="I1100" s="44">
        <v>5455.3</v>
      </c>
      <c r="J1100" s="45">
        <v>45654</v>
      </c>
      <c r="K1100" s="45">
        <v>2380</v>
      </c>
      <c r="L1100" s="46">
        <v>5840.1</v>
      </c>
      <c r="M1100" s="47">
        <v>82877</v>
      </c>
      <c r="N1100" s="47">
        <v>329</v>
      </c>
      <c r="O1100" s="48">
        <v>0</v>
      </c>
      <c r="P1100" s="49">
        <v>0</v>
      </c>
      <c r="Q1100" s="49">
        <v>0</v>
      </c>
      <c r="R1100" s="50" t="s">
        <v>37</v>
      </c>
      <c r="S1100" s="51" t="s">
        <v>37</v>
      </c>
      <c r="T1100" s="51" t="s">
        <v>37</v>
      </c>
      <c r="U1100" s="44">
        <v>11295.4</v>
      </c>
      <c r="V1100" s="45">
        <v>128531</v>
      </c>
      <c r="W1100" s="45">
        <v>2709</v>
      </c>
    </row>
    <row r="1101" spans="1:23" x14ac:dyDescent="0.2">
      <c r="A1101" s="41">
        <v>2010</v>
      </c>
      <c r="B1101" s="42">
        <v>7311</v>
      </c>
      <c r="C1101" s="43" t="s">
        <v>2387</v>
      </c>
      <c r="D1101" s="41" t="s">
        <v>23</v>
      </c>
      <c r="E1101" s="43" t="s">
        <v>24</v>
      </c>
      <c r="F1101" s="41" t="s">
        <v>25</v>
      </c>
      <c r="G1101" s="43" t="s">
        <v>161</v>
      </c>
      <c r="H1101" s="43" t="s">
        <v>27</v>
      </c>
      <c r="I1101" s="44">
        <v>879</v>
      </c>
      <c r="J1101" s="45">
        <v>7693</v>
      </c>
      <c r="K1101" s="45">
        <v>838</v>
      </c>
      <c r="L1101" s="46">
        <v>360</v>
      </c>
      <c r="M1101" s="47">
        <v>1252</v>
      </c>
      <c r="N1101" s="47">
        <v>148</v>
      </c>
      <c r="O1101" s="48" t="s">
        <v>37</v>
      </c>
      <c r="P1101" s="49" t="s">
        <v>37</v>
      </c>
      <c r="Q1101" s="49" t="s">
        <v>37</v>
      </c>
      <c r="R1101" s="50" t="s">
        <v>37</v>
      </c>
      <c r="S1101" s="51" t="s">
        <v>37</v>
      </c>
      <c r="T1101" s="51" t="s">
        <v>37</v>
      </c>
      <c r="U1101" s="44">
        <v>1239</v>
      </c>
      <c r="V1101" s="45">
        <v>8945</v>
      </c>
      <c r="W1101" s="45">
        <v>986</v>
      </c>
    </row>
    <row r="1102" spans="1:23" x14ac:dyDescent="0.2">
      <c r="A1102" s="41">
        <v>2010</v>
      </c>
      <c r="B1102" s="42">
        <v>7318</v>
      </c>
      <c r="C1102" s="43" t="s">
        <v>2388</v>
      </c>
      <c r="D1102" s="41" t="s">
        <v>23</v>
      </c>
      <c r="E1102" s="43" t="s">
        <v>24</v>
      </c>
      <c r="F1102" s="41" t="s">
        <v>25</v>
      </c>
      <c r="G1102" s="43" t="s">
        <v>439</v>
      </c>
      <c r="H1102" s="43" t="s">
        <v>31</v>
      </c>
      <c r="I1102" s="44">
        <v>616.20000000000005</v>
      </c>
      <c r="J1102" s="45">
        <v>5593</v>
      </c>
      <c r="K1102" s="45">
        <v>685</v>
      </c>
      <c r="L1102" s="46">
        <v>90.4</v>
      </c>
      <c r="M1102" s="47">
        <v>801</v>
      </c>
      <c r="N1102" s="47">
        <v>10</v>
      </c>
      <c r="O1102" s="48" t="s">
        <v>37</v>
      </c>
      <c r="P1102" s="49" t="s">
        <v>37</v>
      </c>
      <c r="Q1102" s="49" t="s">
        <v>37</v>
      </c>
      <c r="R1102" s="50" t="s">
        <v>37</v>
      </c>
      <c r="S1102" s="51" t="s">
        <v>37</v>
      </c>
      <c r="T1102" s="51" t="s">
        <v>37</v>
      </c>
      <c r="U1102" s="44">
        <v>706.6</v>
      </c>
      <c r="V1102" s="45">
        <v>6394</v>
      </c>
      <c r="W1102" s="45">
        <v>695</v>
      </c>
    </row>
    <row r="1103" spans="1:23" x14ac:dyDescent="0.2">
      <c r="A1103" s="41">
        <v>2010</v>
      </c>
      <c r="B1103" s="42">
        <v>7318</v>
      </c>
      <c r="C1103" s="43" t="s">
        <v>2388</v>
      </c>
      <c r="D1103" s="41" t="s">
        <v>23</v>
      </c>
      <c r="E1103" s="43" t="s">
        <v>24</v>
      </c>
      <c r="F1103" s="41" t="s">
        <v>25</v>
      </c>
      <c r="G1103" s="43" t="s">
        <v>145</v>
      </c>
      <c r="H1103" s="43" t="s">
        <v>31</v>
      </c>
      <c r="I1103" s="44">
        <v>623.79999999999995</v>
      </c>
      <c r="J1103" s="45">
        <v>5949</v>
      </c>
      <c r="K1103" s="45">
        <v>603</v>
      </c>
      <c r="L1103" s="46">
        <v>796.3</v>
      </c>
      <c r="M1103" s="47">
        <v>9401</v>
      </c>
      <c r="N1103" s="47">
        <v>38</v>
      </c>
      <c r="O1103" s="48" t="s">
        <v>37</v>
      </c>
      <c r="P1103" s="49" t="s">
        <v>37</v>
      </c>
      <c r="Q1103" s="49" t="s">
        <v>37</v>
      </c>
      <c r="R1103" s="50" t="s">
        <v>37</v>
      </c>
      <c r="S1103" s="51" t="s">
        <v>37</v>
      </c>
      <c r="T1103" s="51" t="s">
        <v>37</v>
      </c>
      <c r="U1103" s="44">
        <v>1420.1</v>
      </c>
      <c r="V1103" s="45">
        <v>15350</v>
      </c>
      <c r="W1103" s="45">
        <v>641</v>
      </c>
    </row>
    <row r="1104" spans="1:23" x14ac:dyDescent="0.2">
      <c r="A1104" s="41">
        <v>2010</v>
      </c>
      <c r="B1104" s="42">
        <v>7353</v>
      </c>
      <c r="C1104" s="43" t="s">
        <v>513</v>
      </c>
      <c r="D1104" s="41" t="s">
        <v>23</v>
      </c>
      <c r="E1104" s="43" t="s">
        <v>24</v>
      </c>
      <c r="F1104" s="41" t="s">
        <v>25</v>
      </c>
      <c r="G1104" s="43" t="s">
        <v>60</v>
      </c>
      <c r="H1104" s="43" t="s">
        <v>31</v>
      </c>
      <c r="I1104" s="44">
        <v>61625.2</v>
      </c>
      <c r="J1104" s="45">
        <v>304785</v>
      </c>
      <c r="K1104" s="45">
        <v>37530</v>
      </c>
      <c r="L1104" s="46">
        <v>26303.8</v>
      </c>
      <c r="M1104" s="47">
        <v>140257</v>
      </c>
      <c r="N1104" s="47">
        <v>6458</v>
      </c>
      <c r="O1104" s="48">
        <v>129233.60000000001</v>
      </c>
      <c r="P1104" s="49">
        <v>843125</v>
      </c>
      <c r="Q1104" s="49">
        <v>464</v>
      </c>
      <c r="R1104" s="50" t="s">
        <v>37</v>
      </c>
      <c r="S1104" s="51" t="s">
        <v>37</v>
      </c>
      <c r="T1104" s="51" t="s">
        <v>37</v>
      </c>
      <c r="U1104" s="44">
        <v>217162.6</v>
      </c>
      <c r="V1104" s="45">
        <v>1288167</v>
      </c>
      <c r="W1104" s="45">
        <v>44452</v>
      </c>
    </row>
    <row r="1105" spans="1:23" x14ac:dyDescent="0.2">
      <c r="A1105" s="41">
        <v>2010</v>
      </c>
      <c r="B1105" s="42">
        <v>7359</v>
      </c>
      <c r="C1105" s="43" t="s">
        <v>2389</v>
      </c>
      <c r="D1105" s="41" t="s">
        <v>23</v>
      </c>
      <c r="E1105" s="43" t="s">
        <v>24</v>
      </c>
      <c r="F1105" s="41" t="s">
        <v>25</v>
      </c>
      <c r="G1105" s="43" t="s">
        <v>44</v>
      </c>
      <c r="H1105" s="43" t="s">
        <v>27</v>
      </c>
      <c r="I1105" s="44">
        <v>638</v>
      </c>
      <c r="J1105" s="45">
        <v>5011</v>
      </c>
      <c r="K1105" s="45">
        <v>357</v>
      </c>
      <c r="L1105" s="46">
        <v>54</v>
      </c>
      <c r="M1105" s="47">
        <v>438</v>
      </c>
      <c r="N1105" s="47">
        <v>25</v>
      </c>
      <c r="O1105" s="48">
        <v>0</v>
      </c>
      <c r="P1105" s="49">
        <v>0</v>
      </c>
      <c r="Q1105" s="49">
        <v>0</v>
      </c>
      <c r="R1105" s="50">
        <v>0</v>
      </c>
      <c r="S1105" s="51">
        <v>0</v>
      </c>
      <c r="T1105" s="51">
        <v>0</v>
      </c>
      <c r="U1105" s="44">
        <v>692</v>
      </c>
      <c r="V1105" s="45">
        <v>5449</v>
      </c>
      <c r="W1105" s="45">
        <v>382</v>
      </c>
    </row>
    <row r="1106" spans="1:23" x14ac:dyDescent="0.2">
      <c r="A1106" s="41">
        <v>2010</v>
      </c>
      <c r="B1106" s="42">
        <v>7368</v>
      </c>
      <c r="C1106" s="43" t="s">
        <v>2390</v>
      </c>
      <c r="D1106" s="41" t="s">
        <v>23</v>
      </c>
      <c r="E1106" s="43" t="s">
        <v>24</v>
      </c>
      <c r="F1106" s="41" t="s">
        <v>25</v>
      </c>
      <c r="G1106" s="43" t="s">
        <v>92</v>
      </c>
      <c r="H1106" s="43" t="s">
        <v>27</v>
      </c>
      <c r="I1106" s="44">
        <v>1215</v>
      </c>
      <c r="J1106" s="45">
        <v>10005</v>
      </c>
      <c r="K1106" s="45">
        <v>899</v>
      </c>
      <c r="L1106" s="46">
        <v>629</v>
      </c>
      <c r="M1106" s="47">
        <v>4727</v>
      </c>
      <c r="N1106" s="47">
        <v>290</v>
      </c>
      <c r="O1106" s="48">
        <v>733</v>
      </c>
      <c r="P1106" s="49">
        <v>5787</v>
      </c>
      <c r="Q1106" s="49">
        <v>28</v>
      </c>
      <c r="R1106" s="50" t="s">
        <v>37</v>
      </c>
      <c r="S1106" s="51" t="s">
        <v>37</v>
      </c>
      <c r="T1106" s="51" t="s">
        <v>37</v>
      </c>
      <c r="U1106" s="44">
        <v>2577</v>
      </c>
      <c r="V1106" s="45">
        <v>20519</v>
      </c>
      <c r="W1106" s="45">
        <v>1217</v>
      </c>
    </row>
    <row r="1107" spans="1:23" x14ac:dyDescent="0.2">
      <c r="A1107" s="41">
        <v>2010</v>
      </c>
      <c r="B1107" s="42">
        <v>7370</v>
      </c>
      <c r="C1107" s="43" t="s">
        <v>2391</v>
      </c>
      <c r="D1107" s="41" t="s">
        <v>23</v>
      </c>
      <c r="E1107" s="43" t="s">
        <v>24</v>
      </c>
      <c r="F1107" s="41" t="s">
        <v>25</v>
      </c>
      <c r="G1107" s="43" t="s">
        <v>92</v>
      </c>
      <c r="H1107" s="43" t="s">
        <v>27</v>
      </c>
      <c r="I1107" s="44">
        <v>3529</v>
      </c>
      <c r="J1107" s="45">
        <v>33671</v>
      </c>
      <c r="K1107" s="45">
        <v>2338</v>
      </c>
      <c r="L1107" s="46">
        <v>2351</v>
      </c>
      <c r="M1107" s="47">
        <v>26056</v>
      </c>
      <c r="N1107" s="47">
        <v>564</v>
      </c>
      <c r="O1107" s="48">
        <v>1648</v>
      </c>
      <c r="P1107" s="49">
        <v>22774</v>
      </c>
      <c r="Q1107" s="49">
        <v>1</v>
      </c>
      <c r="R1107" s="50" t="s">
        <v>37</v>
      </c>
      <c r="S1107" s="51" t="s">
        <v>37</v>
      </c>
      <c r="T1107" s="51" t="s">
        <v>37</v>
      </c>
      <c r="U1107" s="44">
        <v>7528</v>
      </c>
      <c r="V1107" s="45">
        <v>82501</v>
      </c>
      <c r="W1107" s="45">
        <v>2903</v>
      </c>
    </row>
    <row r="1108" spans="1:23" x14ac:dyDescent="0.2">
      <c r="A1108" s="41">
        <v>2010</v>
      </c>
      <c r="B1108" s="42">
        <v>7374</v>
      </c>
      <c r="C1108" s="43" t="s">
        <v>2392</v>
      </c>
      <c r="D1108" s="41" t="s">
        <v>23</v>
      </c>
      <c r="E1108" s="43" t="s">
        <v>24</v>
      </c>
      <c r="F1108" s="41" t="s">
        <v>25</v>
      </c>
      <c r="G1108" s="43" t="s">
        <v>76</v>
      </c>
      <c r="H1108" s="43" t="s">
        <v>27</v>
      </c>
      <c r="I1108" s="44">
        <v>2100</v>
      </c>
      <c r="J1108" s="45">
        <v>17700</v>
      </c>
      <c r="K1108" s="45">
        <v>2170</v>
      </c>
      <c r="L1108" s="46">
        <v>1086</v>
      </c>
      <c r="M1108" s="47">
        <v>8990</v>
      </c>
      <c r="N1108" s="47">
        <v>458</v>
      </c>
      <c r="O1108" s="48">
        <v>2063</v>
      </c>
      <c r="P1108" s="49">
        <v>19525</v>
      </c>
      <c r="Q1108" s="49">
        <v>51</v>
      </c>
      <c r="R1108" s="50" t="s">
        <v>37</v>
      </c>
      <c r="S1108" s="51" t="s">
        <v>37</v>
      </c>
      <c r="T1108" s="51" t="s">
        <v>37</v>
      </c>
      <c r="U1108" s="44">
        <v>5249</v>
      </c>
      <c r="V1108" s="45">
        <v>46215</v>
      </c>
      <c r="W1108" s="45">
        <v>2679</v>
      </c>
    </row>
    <row r="1109" spans="1:23" x14ac:dyDescent="0.2">
      <c r="A1109" s="41">
        <v>2010</v>
      </c>
      <c r="B1109" s="42">
        <v>7411</v>
      </c>
      <c r="C1109" s="43" t="s">
        <v>2393</v>
      </c>
      <c r="D1109" s="41" t="s">
        <v>23</v>
      </c>
      <c r="E1109" s="43" t="s">
        <v>24</v>
      </c>
      <c r="F1109" s="41" t="s">
        <v>25</v>
      </c>
      <c r="G1109" s="43" t="s">
        <v>241</v>
      </c>
      <c r="H1109" s="43" t="s">
        <v>27</v>
      </c>
      <c r="I1109" s="44">
        <v>1446</v>
      </c>
      <c r="J1109" s="45">
        <v>21084</v>
      </c>
      <c r="K1109" s="45">
        <v>1468</v>
      </c>
      <c r="L1109" s="46">
        <v>1090</v>
      </c>
      <c r="M1109" s="47">
        <v>14746</v>
      </c>
      <c r="N1109" s="47">
        <v>372</v>
      </c>
      <c r="O1109" s="48">
        <v>1539</v>
      </c>
      <c r="P1109" s="49">
        <v>23886</v>
      </c>
      <c r="Q1109" s="49">
        <v>13</v>
      </c>
      <c r="R1109" s="50" t="s">
        <v>37</v>
      </c>
      <c r="S1109" s="51" t="s">
        <v>37</v>
      </c>
      <c r="T1109" s="51" t="s">
        <v>37</v>
      </c>
      <c r="U1109" s="44">
        <v>4075</v>
      </c>
      <c r="V1109" s="45">
        <v>59716</v>
      </c>
      <c r="W1109" s="45">
        <v>1853</v>
      </c>
    </row>
    <row r="1110" spans="1:23" x14ac:dyDescent="0.2">
      <c r="A1110" s="41">
        <v>2010</v>
      </c>
      <c r="B1110" s="42">
        <v>7419</v>
      </c>
      <c r="C1110" s="43" t="s">
        <v>2394</v>
      </c>
      <c r="D1110" s="41" t="s">
        <v>23</v>
      </c>
      <c r="E1110" s="43" t="s">
        <v>24</v>
      </c>
      <c r="F1110" s="41" t="s">
        <v>25</v>
      </c>
      <c r="G1110" s="43" t="s">
        <v>92</v>
      </c>
      <c r="H1110" s="43" t="s">
        <v>27</v>
      </c>
      <c r="I1110" s="44">
        <v>230</v>
      </c>
      <c r="J1110" s="45">
        <v>1735</v>
      </c>
      <c r="K1110" s="45">
        <v>150</v>
      </c>
      <c r="L1110" s="46">
        <v>64</v>
      </c>
      <c r="M1110" s="47">
        <v>493</v>
      </c>
      <c r="N1110" s="47">
        <v>36</v>
      </c>
      <c r="O1110" s="48" t="s">
        <v>37</v>
      </c>
      <c r="P1110" s="49" t="s">
        <v>37</v>
      </c>
      <c r="Q1110" s="49" t="s">
        <v>37</v>
      </c>
      <c r="R1110" s="50" t="s">
        <v>37</v>
      </c>
      <c r="S1110" s="51" t="s">
        <v>37</v>
      </c>
      <c r="T1110" s="51" t="s">
        <v>37</v>
      </c>
      <c r="U1110" s="44">
        <v>294</v>
      </c>
      <c r="V1110" s="45">
        <v>2228</v>
      </c>
      <c r="W1110" s="45">
        <v>186</v>
      </c>
    </row>
    <row r="1111" spans="1:23" x14ac:dyDescent="0.2">
      <c r="A1111" s="41">
        <v>2010</v>
      </c>
      <c r="B1111" s="42">
        <v>7424</v>
      </c>
      <c r="C1111" s="43" t="s">
        <v>2395</v>
      </c>
      <c r="D1111" s="41" t="s">
        <v>23</v>
      </c>
      <c r="E1111" s="43" t="s">
        <v>24</v>
      </c>
      <c r="F1111" s="41" t="s">
        <v>25</v>
      </c>
      <c r="G1111" s="43" t="s">
        <v>87</v>
      </c>
      <c r="H1111" s="43" t="s">
        <v>27</v>
      </c>
      <c r="I1111" s="44">
        <v>379</v>
      </c>
      <c r="J1111" s="45">
        <v>3882</v>
      </c>
      <c r="K1111" s="45">
        <v>475</v>
      </c>
      <c r="L1111" s="46">
        <v>345</v>
      </c>
      <c r="M1111" s="47">
        <v>3833</v>
      </c>
      <c r="N1111" s="47">
        <v>130</v>
      </c>
      <c r="O1111" s="48" t="s">
        <v>37</v>
      </c>
      <c r="P1111" s="49" t="s">
        <v>37</v>
      </c>
      <c r="Q1111" s="49" t="s">
        <v>37</v>
      </c>
      <c r="R1111" s="50" t="s">
        <v>37</v>
      </c>
      <c r="S1111" s="51" t="s">
        <v>37</v>
      </c>
      <c r="T1111" s="51" t="s">
        <v>37</v>
      </c>
      <c r="U1111" s="44">
        <v>724</v>
      </c>
      <c r="V1111" s="45">
        <v>7715</v>
      </c>
      <c r="W1111" s="45">
        <v>605</v>
      </c>
    </row>
    <row r="1112" spans="1:23" x14ac:dyDescent="0.2">
      <c r="A1112" s="41">
        <v>2010</v>
      </c>
      <c r="B1112" s="42">
        <v>7441</v>
      </c>
      <c r="C1112" s="43" t="s">
        <v>2396</v>
      </c>
      <c r="D1112" s="41" t="s">
        <v>23</v>
      </c>
      <c r="E1112" s="43" t="s">
        <v>24</v>
      </c>
      <c r="F1112" s="41" t="s">
        <v>25</v>
      </c>
      <c r="G1112" s="43" t="s">
        <v>78</v>
      </c>
      <c r="H1112" s="43" t="s">
        <v>27</v>
      </c>
      <c r="I1112" s="44">
        <v>186</v>
      </c>
      <c r="J1112" s="45">
        <v>1737</v>
      </c>
      <c r="K1112" s="45">
        <v>148</v>
      </c>
      <c r="L1112" s="46">
        <v>31</v>
      </c>
      <c r="M1112" s="47">
        <v>218</v>
      </c>
      <c r="N1112" s="47">
        <v>19</v>
      </c>
      <c r="O1112" s="48" t="s">
        <v>37</v>
      </c>
      <c r="P1112" s="49" t="s">
        <v>37</v>
      </c>
      <c r="Q1112" s="49" t="s">
        <v>37</v>
      </c>
      <c r="R1112" s="50" t="s">
        <v>37</v>
      </c>
      <c r="S1112" s="51" t="s">
        <v>37</v>
      </c>
      <c r="T1112" s="51" t="s">
        <v>37</v>
      </c>
      <c r="U1112" s="44">
        <v>217</v>
      </c>
      <c r="V1112" s="45">
        <v>1955</v>
      </c>
      <c r="W1112" s="45">
        <v>167</v>
      </c>
    </row>
    <row r="1113" spans="1:23" x14ac:dyDescent="0.2">
      <c r="A1113" s="41">
        <v>2010</v>
      </c>
      <c r="B1113" s="42">
        <v>7442</v>
      </c>
      <c r="C1113" s="43" t="s">
        <v>2397</v>
      </c>
      <c r="D1113" s="41" t="s">
        <v>23</v>
      </c>
      <c r="E1113" s="43" t="s">
        <v>24</v>
      </c>
      <c r="F1113" s="41" t="s">
        <v>25</v>
      </c>
      <c r="G1113" s="43" t="s">
        <v>87</v>
      </c>
      <c r="H1113" s="43" t="s">
        <v>27</v>
      </c>
      <c r="I1113" s="44">
        <v>112.1</v>
      </c>
      <c r="J1113" s="45">
        <v>1320</v>
      </c>
      <c r="K1113" s="45">
        <v>139</v>
      </c>
      <c r="L1113" s="46">
        <v>35.9</v>
      </c>
      <c r="M1113" s="47">
        <v>510</v>
      </c>
      <c r="N1113" s="47">
        <v>15</v>
      </c>
      <c r="O1113" s="48">
        <v>0</v>
      </c>
      <c r="P1113" s="49">
        <v>0</v>
      </c>
      <c r="Q1113" s="49">
        <v>0</v>
      </c>
      <c r="R1113" s="50">
        <v>0</v>
      </c>
      <c r="S1113" s="51">
        <v>0</v>
      </c>
      <c r="T1113" s="51">
        <v>0</v>
      </c>
      <c r="U1113" s="44">
        <v>148</v>
      </c>
      <c r="V1113" s="45">
        <v>1830</v>
      </c>
      <c r="W1113" s="45">
        <v>154</v>
      </c>
    </row>
    <row r="1114" spans="1:23" x14ac:dyDescent="0.2">
      <c r="A1114" s="41">
        <v>2010</v>
      </c>
      <c r="B1114" s="42">
        <v>7443</v>
      </c>
      <c r="C1114" s="43" t="s">
        <v>2398</v>
      </c>
      <c r="D1114" s="41" t="s">
        <v>23</v>
      </c>
      <c r="E1114" s="43" t="s">
        <v>24</v>
      </c>
      <c r="F1114" s="41" t="s">
        <v>25</v>
      </c>
      <c r="G1114" s="43" t="s">
        <v>87</v>
      </c>
      <c r="H1114" s="43" t="s">
        <v>27</v>
      </c>
      <c r="I1114" s="44">
        <v>387</v>
      </c>
      <c r="J1114" s="45">
        <v>5403</v>
      </c>
      <c r="K1114" s="45">
        <v>438</v>
      </c>
      <c r="L1114" s="46">
        <v>126</v>
      </c>
      <c r="M1114" s="47">
        <v>1575</v>
      </c>
      <c r="N1114" s="47">
        <v>88</v>
      </c>
      <c r="O1114" s="48">
        <v>194</v>
      </c>
      <c r="P1114" s="49">
        <v>2574</v>
      </c>
      <c r="Q1114" s="49">
        <v>14</v>
      </c>
      <c r="R1114" s="50" t="s">
        <v>37</v>
      </c>
      <c r="S1114" s="51" t="s">
        <v>37</v>
      </c>
      <c r="T1114" s="51" t="s">
        <v>37</v>
      </c>
      <c r="U1114" s="44">
        <v>707</v>
      </c>
      <c r="V1114" s="45">
        <v>9552</v>
      </c>
      <c r="W1114" s="45">
        <v>540</v>
      </c>
    </row>
    <row r="1115" spans="1:23" x14ac:dyDescent="0.2">
      <c r="A1115" s="41">
        <v>2010</v>
      </c>
      <c r="B1115" s="42">
        <v>7444</v>
      </c>
      <c r="C1115" s="43" t="s">
        <v>2399</v>
      </c>
      <c r="D1115" s="41" t="s">
        <v>23</v>
      </c>
      <c r="E1115" s="43" t="s">
        <v>24</v>
      </c>
      <c r="F1115" s="41" t="s">
        <v>25</v>
      </c>
      <c r="G1115" s="43" t="s">
        <v>145</v>
      </c>
      <c r="H1115" s="43" t="s">
        <v>27</v>
      </c>
      <c r="I1115" s="44">
        <v>2018</v>
      </c>
      <c r="J1115" s="45">
        <v>23905</v>
      </c>
      <c r="K1115" s="45">
        <v>1852</v>
      </c>
      <c r="L1115" s="46">
        <v>848</v>
      </c>
      <c r="M1115" s="47">
        <v>9483</v>
      </c>
      <c r="N1115" s="47">
        <v>273</v>
      </c>
      <c r="O1115" s="48">
        <v>1250</v>
      </c>
      <c r="P1115" s="49">
        <v>19228</v>
      </c>
      <c r="Q1115" s="49">
        <v>10</v>
      </c>
      <c r="R1115" s="50" t="s">
        <v>37</v>
      </c>
      <c r="S1115" s="51" t="s">
        <v>37</v>
      </c>
      <c r="T1115" s="51" t="s">
        <v>37</v>
      </c>
      <c r="U1115" s="44">
        <v>4116</v>
      </c>
      <c r="V1115" s="45">
        <v>52616</v>
      </c>
      <c r="W1115" s="45">
        <v>2135</v>
      </c>
    </row>
    <row r="1116" spans="1:23" x14ac:dyDescent="0.2">
      <c r="A1116" s="41">
        <v>2010</v>
      </c>
      <c r="B1116" s="42">
        <v>7445</v>
      </c>
      <c r="C1116" s="43" t="s">
        <v>2400</v>
      </c>
      <c r="D1116" s="41" t="s">
        <v>23</v>
      </c>
      <c r="E1116" s="43" t="s">
        <v>24</v>
      </c>
      <c r="F1116" s="41" t="s">
        <v>25</v>
      </c>
      <c r="G1116" s="43" t="s">
        <v>161</v>
      </c>
      <c r="H1116" s="43" t="s">
        <v>27</v>
      </c>
      <c r="I1116" s="44">
        <v>1158</v>
      </c>
      <c r="J1116" s="45">
        <v>10552</v>
      </c>
      <c r="K1116" s="45">
        <v>1038</v>
      </c>
      <c r="L1116" s="46">
        <v>781</v>
      </c>
      <c r="M1116" s="47">
        <v>6641</v>
      </c>
      <c r="N1116" s="47">
        <v>164</v>
      </c>
      <c r="O1116" s="48">
        <v>955</v>
      </c>
      <c r="P1116" s="49">
        <v>10542</v>
      </c>
      <c r="Q1116" s="49">
        <v>6</v>
      </c>
      <c r="R1116" s="50" t="s">
        <v>37</v>
      </c>
      <c r="S1116" s="51" t="s">
        <v>37</v>
      </c>
      <c r="T1116" s="51" t="s">
        <v>37</v>
      </c>
      <c r="U1116" s="44">
        <v>2894</v>
      </c>
      <c r="V1116" s="45">
        <v>27735</v>
      </c>
      <c r="W1116" s="45">
        <v>1208</v>
      </c>
    </row>
    <row r="1117" spans="1:23" x14ac:dyDescent="0.2">
      <c r="A1117" s="41">
        <v>2010</v>
      </c>
      <c r="B1117" s="42">
        <v>7450</v>
      </c>
      <c r="C1117" s="43" t="s">
        <v>514</v>
      </c>
      <c r="D1117" s="41" t="s">
        <v>23</v>
      </c>
      <c r="E1117" s="43" t="s">
        <v>24</v>
      </c>
      <c r="F1117" s="41" t="s">
        <v>25</v>
      </c>
      <c r="G1117" s="43" t="s">
        <v>65</v>
      </c>
      <c r="H1117" s="43" t="s">
        <v>31</v>
      </c>
      <c r="I1117" s="44">
        <v>28143</v>
      </c>
      <c r="J1117" s="45">
        <v>279605</v>
      </c>
      <c r="K1117" s="45">
        <v>18163</v>
      </c>
      <c r="L1117" s="46">
        <v>2403</v>
      </c>
      <c r="M1117" s="47">
        <v>25535</v>
      </c>
      <c r="N1117" s="47">
        <v>696</v>
      </c>
      <c r="O1117" s="48">
        <v>2815</v>
      </c>
      <c r="P1117" s="49">
        <v>31015</v>
      </c>
      <c r="Q1117" s="49">
        <v>297</v>
      </c>
      <c r="R1117" s="50" t="s">
        <v>37</v>
      </c>
      <c r="S1117" s="51" t="s">
        <v>37</v>
      </c>
      <c r="T1117" s="51" t="s">
        <v>37</v>
      </c>
      <c r="U1117" s="44">
        <v>33361</v>
      </c>
      <c r="V1117" s="45">
        <v>336155</v>
      </c>
      <c r="W1117" s="45">
        <v>19156</v>
      </c>
    </row>
    <row r="1118" spans="1:23" x14ac:dyDescent="0.2">
      <c r="A1118" s="41">
        <v>2010</v>
      </c>
      <c r="B1118" s="42">
        <v>7456</v>
      </c>
      <c r="C1118" s="43" t="s">
        <v>2401</v>
      </c>
      <c r="D1118" s="41" t="s">
        <v>23</v>
      </c>
      <c r="E1118" s="43" t="s">
        <v>24</v>
      </c>
      <c r="F1118" s="41" t="s">
        <v>25</v>
      </c>
      <c r="G1118" s="43" t="s">
        <v>50</v>
      </c>
      <c r="H1118" s="43" t="s">
        <v>31</v>
      </c>
      <c r="I1118" s="44">
        <v>10101</v>
      </c>
      <c r="J1118" s="45">
        <v>74173</v>
      </c>
      <c r="K1118" s="45">
        <v>7603</v>
      </c>
      <c r="L1118" s="46">
        <v>5289</v>
      </c>
      <c r="M1118" s="47">
        <v>39922</v>
      </c>
      <c r="N1118" s="47">
        <v>680</v>
      </c>
      <c r="O1118" s="48">
        <v>3724</v>
      </c>
      <c r="P1118" s="49">
        <v>32641</v>
      </c>
      <c r="Q1118" s="49">
        <v>15</v>
      </c>
      <c r="R1118" s="50" t="s">
        <v>37</v>
      </c>
      <c r="S1118" s="51" t="s">
        <v>37</v>
      </c>
      <c r="T1118" s="51" t="s">
        <v>37</v>
      </c>
      <c r="U1118" s="44">
        <v>19114</v>
      </c>
      <c r="V1118" s="45">
        <v>146736</v>
      </c>
      <c r="W1118" s="45">
        <v>8298</v>
      </c>
    </row>
    <row r="1119" spans="1:23" x14ac:dyDescent="0.2">
      <c r="A1119" s="41">
        <v>2010</v>
      </c>
      <c r="B1119" s="42">
        <v>7460</v>
      </c>
      <c r="C1119" s="43" t="s">
        <v>2402</v>
      </c>
      <c r="D1119" s="41" t="s">
        <v>23</v>
      </c>
      <c r="E1119" s="43" t="s">
        <v>24</v>
      </c>
      <c r="F1119" s="41" t="s">
        <v>25</v>
      </c>
      <c r="G1119" s="43" t="s">
        <v>46</v>
      </c>
      <c r="H1119" s="43" t="s">
        <v>31</v>
      </c>
      <c r="I1119" s="44">
        <v>9271</v>
      </c>
      <c r="J1119" s="45">
        <v>81943</v>
      </c>
      <c r="K1119" s="45">
        <v>4639</v>
      </c>
      <c r="L1119" s="46">
        <v>0</v>
      </c>
      <c r="M1119" s="47">
        <v>0</v>
      </c>
      <c r="N1119" s="47">
        <v>0</v>
      </c>
      <c r="O1119" s="48">
        <v>664</v>
      </c>
      <c r="P1119" s="49">
        <v>5849</v>
      </c>
      <c r="Q1119" s="49">
        <v>250</v>
      </c>
      <c r="R1119" s="50" t="s">
        <v>37</v>
      </c>
      <c r="S1119" s="51" t="s">
        <v>37</v>
      </c>
      <c r="T1119" s="51" t="s">
        <v>37</v>
      </c>
      <c r="U1119" s="44">
        <v>9935</v>
      </c>
      <c r="V1119" s="45">
        <v>87792</v>
      </c>
      <c r="W1119" s="45">
        <v>4889</v>
      </c>
    </row>
    <row r="1120" spans="1:23" x14ac:dyDescent="0.2">
      <c r="A1120" s="41">
        <v>2010</v>
      </c>
      <c r="B1120" s="42">
        <v>7478</v>
      </c>
      <c r="C1120" s="43" t="s">
        <v>2403</v>
      </c>
      <c r="D1120" s="41" t="s">
        <v>23</v>
      </c>
      <c r="E1120" s="43" t="s">
        <v>24</v>
      </c>
      <c r="F1120" s="41" t="s">
        <v>25</v>
      </c>
      <c r="G1120" s="43" t="s">
        <v>311</v>
      </c>
      <c r="H1120" s="43" t="s">
        <v>27</v>
      </c>
      <c r="I1120" s="44">
        <v>333</v>
      </c>
      <c r="J1120" s="45">
        <v>2443</v>
      </c>
      <c r="K1120" s="45">
        <v>233</v>
      </c>
      <c r="L1120" s="46">
        <v>96</v>
      </c>
      <c r="M1120" s="47">
        <v>753</v>
      </c>
      <c r="N1120" s="47">
        <v>26</v>
      </c>
      <c r="O1120" s="48" t="s">
        <v>37</v>
      </c>
      <c r="P1120" s="49" t="s">
        <v>37</v>
      </c>
      <c r="Q1120" s="49" t="s">
        <v>37</v>
      </c>
      <c r="R1120" s="50" t="s">
        <v>37</v>
      </c>
      <c r="S1120" s="51" t="s">
        <v>37</v>
      </c>
      <c r="T1120" s="51" t="s">
        <v>37</v>
      </c>
      <c r="U1120" s="44">
        <v>429</v>
      </c>
      <c r="V1120" s="45">
        <v>3196</v>
      </c>
      <c r="W1120" s="45">
        <v>259</v>
      </c>
    </row>
    <row r="1121" spans="1:23" x14ac:dyDescent="0.2">
      <c r="A1121" s="41">
        <v>2010</v>
      </c>
      <c r="B1121" s="42">
        <v>7480</v>
      </c>
      <c r="C1121" s="43" t="s">
        <v>2404</v>
      </c>
      <c r="D1121" s="41" t="s">
        <v>23</v>
      </c>
      <c r="E1121" s="43" t="s">
        <v>24</v>
      </c>
      <c r="F1121" s="41" t="s">
        <v>25</v>
      </c>
      <c r="G1121" s="43" t="s">
        <v>92</v>
      </c>
      <c r="H1121" s="43" t="s">
        <v>27</v>
      </c>
      <c r="I1121" s="44">
        <v>3689</v>
      </c>
      <c r="J1121" s="45">
        <v>28574</v>
      </c>
      <c r="K1121" s="45">
        <v>2370</v>
      </c>
      <c r="L1121" s="46">
        <v>7558</v>
      </c>
      <c r="M1121" s="47">
        <v>61652</v>
      </c>
      <c r="N1121" s="47">
        <v>792</v>
      </c>
      <c r="O1121" s="48">
        <v>0</v>
      </c>
      <c r="P1121" s="49" t="s">
        <v>37</v>
      </c>
      <c r="Q1121" s="49" t="s">
        <v>37</v>
      </c>
      <c r="R1121" s="50">
        <v>0</v>
      </c>
      <c r="S1121" s="51" t="s">
        <v>37</v>
      </c>
      <c r="T1121" s="51" t="s">
        <v>37</v>
      </c>
      <c r="U1121" s="44">
        <v>11247</v>
      </c>
      <c r="V1121" s="45">
        <v>90226</v>
      </c>
      <c r="W1121" s="45">
        <v>3162</v>
      </c>
    </row>
    <row r="1122" spans="1:23" x14ac:dyDescent="0.2">
      <c r="A1122" s="41">
        <v>2010</v>
      </c>
      <c r="B1122" s="42">
        <v>7483</v>
      </c>
      <c r="C1122" s="43" t="s">
        <v>2405</v>
      </c>
      <c r="D1122" s="41" t="s">
        <v>23</v>
      </c>
      <c r="E1122" s="43" t="s">
        <v>24</v>
      </c>
      <c r="F1122" s="41" t="s">
        <v>25</v>
      </c>
      <c r="G1122" s="43" t="s">
        <v>82</v>
      </c>
      <c r="H1122" s="43" t="s">
        <v>27</v>
      </c>
      <c r="I1122" s="44">
        <v>9787</v>
      </c>
      <c r="J1122" s="45">
        <v>80845</v>
      </c>
      <c r="K1122" s="45">
        <v>11580</v>
      </c>
      <c r="L1122" s="46">
        <v>12298</v>
      </c>
      <c r="M1122" s="47">
        <v>90748</v>
      </c>
      <c r="N1122" s="47">
        <v>1744</v>
      </c>
      <c r="O1122" s="48">
        <v>9008</v>
      </c>
      <c r="P1122" s="49">
        <v>98526</v>
      </c>
      <c r="Q1122" s="49">
        <v>125</v>
      </c>
      <c r="R1122" s="50" t="s">
        <v>37</v>
      </c>
      <c r="S1122" s="51" t="s">
        <v>37</v>
      </c>
      <c r="T1122" s="51" t="s">
        <v>37</v>
      </c>
      <c r="U1122" s="44">
        <v>31093</v>
      </c>
      <c r="V1122" s="45">
        <v>270119</v>
      </c>
      <c r="W1122" s="45">
        <v>13449</v>
      </c>
    </row>
    <row r="1123" spans="1:23" x14ac:dyDescent="0.2">
      <c r="A1123" s="41">
        <v>2010</v>
      </c>
      <c r="B1123" s="42">
        <v>7484</v>
      </c>
      <c r="C1123" s="43" t="s">
        <v>2406</v>
      </c>
      <c r="D1123" s="41" t="s">
        <v>23</v>
      </c>
      <c r="E1123" s="43" t="s">
        <v>24</v>
      </c>
      <c r="F1123" s="41" t="s">
        <v>25</v>
      </c>
      <c r="G1123" s="43" t="s">
        <v>439</v>
      </c>
      <c r="H1123" s="43" t="s">
        <v>31</v>
      </c>
      <c r="I1123" s="44">
        <v>12.7</v>
      </c>
      <c r="J1123" s="45">
        <v>154</v>
      </c>
      <c r="K1123" s="45">
        <v>15</v>
      </c>
      <c r="L1123" s="46" t="s">
        <v>37</v>
      </c>
      <c r="M1123" s="47" t="s">
        <v>37</v>
      </c>
      <c r="N1123" s="47" t="s">
        <v>37</v>
      </c>
      <c r="O1123" s="48" t="s">
        <v>37</v>
      </c>
      <c r="P1123" s="49" t="s">
        <v>37</v>
      </c>
      <c r="Q1123" s="49" t="s">
        <v>37</v>
      </c>
      <c r="R1123" s="50" t="s">
        <v>37</v>
      </c>
      <c r="S1123" s="51" t="s">
        <v>37</v>
      </c>
      <c r="T1123" s="51" t="s">
        <v>37</v>
      </c>
      <c r="U1123" s="44">
        <v>12.7</v>
      </c>
      <c r="V1123" s="45">
        <v>154</v>
      </c>
      <c r="W1123" s="45">
        <v>15</v>
      </c>
    </row>
    <row r="1124" spans="1:23" x14ac:dyDescent="0.2">
      <c r="A1124" s="41">
        <v>2010</v>
      </c>
      <c r="B1124" s="42">
        <v>7484</v>
      </c>
      <c r="C1124" s="43" t="s">
        <v>2406</v>
      </c>
      <c r="D1124" s="41" t="s">
        <v>23</v>
      </c>
      <c r="E1124" s="43" t="s">
        <v>24</v>
      </c>
      <c r="F1124" s="41" t="s">
        <v>25</v>
      </c>
      <c r="G1124" s="43" t="s">
        <v>173</v>
      </c>
      <c r="H1124" s="43" t="s">
        <v>31</v>
      </c>
      <c r="I1124" s="44">
        <v>3991.7</v>
      </c>
      <c r="J1124" s="45">
        <v>47824</v>
      </c>
      <c r="K1124" s="45">
        <v>4667</v>
      </c>
      <c r="L1124" s="46">
        <v>6350.6</v>
      </c>
      <c r="M1124" s="47">
        <v>115141</v>
      </c>
      <c r="N1124" s="47">
        <v>227</v>
      </c>
      <c r="O1124" s="48" t="s">
        <v>37</v>
      </c>
      <c r="P1124" s="49" t="s">
        <v>37</v>
      </c>
      <c r="Q1124" s="49" t="s">
        <v>37</v>
      </c>
      <c r="R1124" s="50" t="s">
        <v>37</v>
      </c>
      <c r="S1124" s="51" t="s">
        <v>37</v>
      </c>
      <c r="T1124" s="51" t="s">
        <v>37</v>
      </c>
      <c r="U1124" s="44">
        <v>10342.299999999999</v>
      </c>
      <c r="V1124" s="45">
        <v>162965</v>
      </c>
      <c r="W1124" s="45">
        <v>4894</v>
      </c>
    </row>
    <row r="1125" spans="1:23" x14ac:dyDescent="0.2">
      <c r="A1125" s="41">
        <v>2010</v>
      </c>
      <c r="B1125" s="42">
        <v>7485</v>
      </c>
      <c r="C1125" s="43" t="s">
        <v>2407</v>
      </c>
      <c r="D1125" s="41" t="s">
        <v>23</v>
      </c>
      <c r="E1125" s="43" t="s">
        <v>24</v>
      </c>
      <c r="F1125" s="41" t="s">
        <v>25</v>
      </c>
      <c r="G1125" s="43" t="s">
        <v>241</v>
      </c>
      <c r="H1125" s="43" t="s">
        <v>27</v>
      </c>
      <c r="I1125" s="44">
        <v>602</v>
      </c>
      <c r="J1125" s="45">
        <v>7601</v>
      </c>
      <c r="K1125" s="45">
        <v>595</v>
      </c>
      <c r="L1125" s="46">
        <v>500</v>
      </c>
      <c r="M1125" s="47">
        <v>6146</v>
      </c>
      <c r="N1125" s="47">
        <v>182</v>
      </c>
      <c r="O1125" s="48">
        <v>227</v>
      </c>
      <c r="P1125" s="49">
        <v>2981</v>
      </c>
      <c r="Q1125" s="49">
        <v>14</v>
      </c>
      <c r="R1125" s="50" t="s">
        <v>37</v>
      </c>
      <c r="S1125" s="51" t="s">
        <v>37</v>
      </c>
      <c r="T1125" s="51" t="s">
        <v>37</v>
      </c>
      <c r="U1125" s="44">
        <v>1329</v>
      </c>
      <c r="V1125" s="45">
        <v>16728</v>
      </c>
      <c r="W1125" s="45">
        <v>791</v>
      </c>
    </row>
    <row r="1126" spans="1:23" x14ac:dyDescent="0.2">
      <c r="A1126" s="41">
        <v>2010</v>
      </c>
      <c r="B1126" s="42">
        <v>7486</v>
      </c>
      <c r="C1126" s="43" t="s">
        <v>2408</v>
      </c>
      <c r="D1126" s="41" t="s">
        <v>23</v>
      </c>
      <c r="E1126" s="43" t="s">
        <v>24</v>
      </c>
      <c r="F1126" s="41" t="s">
        <v>25</v>
      </c>
      <c r="G1126" s="43" t="s">
        <v>87</v>
      </c>
      <c r="H1126" s="43" t="s">
        <v>27</v>
      </c>
      <c r="I1126" s="44">
        <v>460</v>
      </c>
      <c r="J1126" s="45">
        <v>3442</v>
      </c>
      <c r="K1126" s="45">
        <v>397</v>
      </c>
      <c r="L1126" s="46">
        <v>158</v>
      </c>
      <c r="M1126" s="47">
        <v>1215</v>
      </c>
      <c r="N1126" s="47">
        <v>83</v>
      </c>
      <c r="O1126" s="48">
        <v>64</v>
      </c>
      <c r="P1126" s="49">
        <v>712</v>
      </c>
      <c r="Q1126" s="49">
        <v>6</v>
      </c>
      <c r="R1126" s="50" t="s">
        <v>37</v>
      </c>
      <c r="S1126" s="51" t="s">
        <v>37</v>
      </c>
      <c r="T1126" s="51" t="s">
        <v>37</v>
      </c>
      <c r="U1126" s="44">
        <v>682</v>
      </c>
      <c r="V1126" s="45">
        <v>5369</v>
      </c>
      <c r="W1126" s="45">
        <v>486</v>
      </c>
    </row>
    <row r="1127" spans="1:23" x14ac:dyDescent="0.2">
      <c r="A1127" s="41">
        <v>2010</v>
      </c>
      <c r="B1127" s="42">
        <v>7487</v>
      </c>
      <c r="C1127" s="43" t="s">
        <v>2409</v>
      </c>
      <c r="D1127" s="41" t="s">
        <v>23</v>
      </c>
      <c r="E1127" s="43" t="s">
        <v>24</v>
      </c>
      <c r="F1127" s="41" t="s">
        <v>25</v>
      </c>
      <c r="G1127" s="43" t="s">
        <v>46</v>
      </c>
      <c r="H1127" s="43" t="s">
        <v>27</v>
      </c>
      <c r="I1127" s="44">
        <v>940</v>
      </c>
      <c r="J1127" s="45">
        <v>7797</v>
      </c>
      <c r="K1127" s="45">
        <v>975</v>
      </c>
      <c r="L1127" s="46">
        <v>1365</v>
      </c>
      <c r="M1127" s="47">
        <v>13515</v>
      </c>
      <c r="N1127" s="47">
        <v>346</v>
      </c>
      <c r="O1127" s="48" t="s">
        <v>37</v>
      </c>
      <c r="P1127" s="49" t="s">
        <v>37</v>
      </c>
      <c r="Q1127" s="49" t="s">
        <v>37</v>
      </c>
      <c r="R1127" s="50" t="s">
        <v>37</v>
      </c>
      <c r="S1127" s="51" t="s">
        <v>37</v>
      </c>
      <c r="T1127" s="51" t="s">
        <v>37</v>
      </c>
      <c r="U1127" s="44">
        <v>2305</v>
      </c>
      <c r="V1127" s="45">
        <v>21312</v>
      </c>
      <c r="W1127" s="45">
        <v>1321</v>
      </c>
    </row>
    <row r="1128" spans="1:23" x14ac:dyDescent="0.2">
      <c r="A1128" s="41">
        <v>2010</v>
      </c>
      <c r="B1128" s="42">
        <v>7489</v>
      </c>
      <c r="C1128" s="43" t="s">
        <v>2410</v>
      </c>
      <c r="D1128" s="41" t="s">
        <v>23</v>
      </c>
      <c r="E1128" s="43" t="s">
        <v>24</v>
      </c>
      <c r="F1128" s="41" t="s">
        <v>25</v>
      </c>
      <c r="G1128" s="43" t="s">
        <v>46</v>
      </c>
      <c r="H1128" s="43" t="s">
        <v>27</v>
      </c>
      <c r="I1128" s="44">
        <v>5044</v>
      </c>
      <c r="J1128" s="45">
        <v>48875</v>
      </c>
      <c r="K1128" s="45">
        <v>5587</v>
      </c>
      <c r="L1128" s="46">
        <v>8007</v>
      </c>
      <c r="M1128" s="47">
        <v>94853</v>
      </c>
      <c r="N1128" s="47">
        <v>1349</v>
      </c>
      <c r="O1128" s="48">
        <v>1637</v>
      </c>
      <c r="P1128" s="49">
        <v>23684</v>
      </c>
      <c r="Q1128" s="49">
        <v>6</v>
      </c>
      <c r="R1128" s="50" t="s">
        <v>37</v>
      </c>
      <c r="S1128" s="51" t="s">
        <v>37</v>
      </c>
      <c r="T1128" s="51" t="s">
        <v>37</v>
      </c>
      <c r="U1128" s="44">
        <v>14688</v>
      </c>
      <c r="V1128" s="45">
        <v>167412</v>
      </c>
      <c r="W1128" s="45">
        <v>6942</v>
      </c>
    </row>
    <row r="1129" spans="1:23" x14ac:dyDescent="0.2">
      <c r="A1129" s="41">
        <v>2010</v>
      </c>
      <c r="B1129" s="42">
        <v>7490</v>
      </c>
      <c r="C1129" s="43" t="s">
        <v>516</v>
      </c>
      <c r="D1129" s="41" t="s">
        <v>23</v>
      </c>
      <c r="E1129" s="43" t="s">
        <v>24</v>
      </c>
      <c r="F1129" s="41" t="s">
        <v>25</v>
      </c>
      <c r="G1129" s="43" t="s">
        <v>78</v>
      </c>
      <c r="H1129" s="43" t="s">
        <v>16</v>
      </c>
      <c r="I1129" s="44">
        <v>0</v>
      </c>
      <c r="J1129" s="45">
        <v>0</v>
      </c>
      <c r="K1129" s="45">
        <v>0</v>
      </c>
      <c r="L1129" s="46">
        <v>431.1</v>
      </c>
      <c r="M1129" s="47">
        <v>4876</v>
      </c>
      <c r="N1129" s="47">
        <v>57</v>
      </c>
      <c r="O1129" s="48">
        <v>42117.1</v>
      </c>
      <c r="P1129" s="49">
        <v>765445</v>
      </c>
      <c r="Q1129" s="49">
        <v>28</v>
      </c>
      <c r="R1129" s="50">
        <v>0</v>
      </c>
      <c r="S1129" s="51">
        <v>0</v>
      </c>
      <c r="T1129" s="51">
        <v>0</v>
      </c>
      <c r="U1129" s="44">
        <v>42548.2</v>
      </c>
      <c r="V1129" s="45">
        <v>770321</v>
      </c>
      <c r="W1129" s="45">
        <v>85</v>
      </c>
    </row>
    <row r="1130" spans="1:23" x14ac:dyDescent="0.2">
      <c r="A1130" s="41">
        <v>2010</v>
      </c>
      <c r="B1130" s="42">
        <v>7494</v>
      </c>
      <c r="C1130" s="43" t="s">
        <v>2411</v>
      </c>
      <c r="D1130" s="41" t="s">
        <v>23</v>
      </c>
      <c r="E1130" s="43" t="s">
        <v>24</v>
      </c>
      <c r="F1130" s="41" t="s">
        <v>25</v>
      </c>
      <c r="G1130" s="43" t="s">
        <v>46</v>
      </c>
      <c r="H1130" s="43" t="s">
        <v>27</v>
      </c>
      <c r="I1130" s="44">
        <v>1228</v>
      </c>
      <c r="J1130" s="45">
        <v>12649</v>
      </c>
      <c r="K1130" s="45">
        <v>1356</v>
      </c>
      <c r="L1130" s="46">
        <v>1453</v>
      </c>
      <c r="M1130" s="47">
        <v>14575</v>
      </c>
      <c r="N1130" s="47">
        <v>269</v>
      </c>
      <c r="O1130" s="48">
        <v>106</v>
      </c>
      <c r="P1130" s="49">
        <v>1651</v>
      </c>
      <c r="Q1130" s="49">
        <v>7</v>
      </c>
      <c r="R1130" s="50" t="s">
        <v>37</v>
      </c>
      <c r="S1130" s="51" t="s">
        <v>37</v>
      </c>
      <c r="T1130" s="51" t="s">
        <v>37</v>
      </c>
      <c r="U1130" s="44">
        <v>2787</v>
      </c>
      <c r="V1130" s="45">
        <v>28875</v>
      </c>
      <c r="W1130" s="45">
        <v>1632</v>
      </c>
    </row>
    <row r="1131" spans="1:23" x14ac:dyDescent="0.2">
      <c r="A1131" s="41">
        <v>2010</v>
      </c>
      <c r="B1131" s="42">
        <v>7496</v>
      </c>
      <c r="C1131" s="43" t="s">
        <v>2412</v>
      </c>
      <c r="D1131" s="41" t="s">
        <v>23</v>
      </c>
      <c r="E1131" s="43" t="s">
        <v>24</v>
      </c>
      <c r="F1131" s="41" t="s">
        <v>25</v>
      </c>
      <c r="G1131" s="43" t="s">
        <v>67</v>
      </c>
      <c r="H1131" s="43" t="s">
        <v>27</v>
      </c>
      <c r="I1131" s="44">
        <v>2844</v>
      </c>
      <c r="J1131" s="45">
        <v>26555</v>
      </c>
      <c r="K1131" s="45">
        <v>2004</v>
      </c>
      <c r="L1131" s="46">
        <v>2146</v>
      </c>
      <c r="M1131" s="47">
        <v>25294</v>
      </c>
      <c r="N1131" s="47">
        <v>393</v>
      </c>
      <c r="O1131" s="48">
        <v>392</v>
      </c>
      <c r="P1131" s="49">
        <v>4977</v>
      </c>
      <c r="Q1131" s="49">
        <v>9</v>
      </c>
      <c r="R1131" s="50" t="s">
        <v>37</v>
      </c>
      <c r="S1131" s="51" t="s">
        <v>37</v>
      </c>
      <c r="T1131" s="51" t="s">
        <v>37</v>
      </c>
      <c r="U1131" s="44">
        <v>5382</v>
      </c>
      <c r="V1131" s="45">
        <v>56826</v>
      </c>
      <c r="W1131" s="45">
        <v>2406</v>
      </c>
    </row>
    <row r="1132" spans="1:23" x14ac:dyDescent="0.2">
      <c r="A1132" s="41">
        <v>2010</v>
      </c>
      <c r="B1132" s="42">
        <v>7501</v>
      </c>
      <c r="C1132" s="43" t="s">
        <v>2413</v>
      </c>
      <c r="D1132" s="41" t="s">
        <v>23</v>
      </c>
      <c r="E1132" s="43" t="s">
        <v>24</v>
      </c>
      <c r="F1132" s="41" t="s">
        <v>25</v>
      </c>
      <c r="G1132" s="43" t="s">
        <v>78</v>
      </c>
      <c r="H1132" s="43" t="s">
        <v>27</v>
      </c>
      <c r="I1132" s="44">
        <v>479.1</v>
      </c>
      <c r="J1132" s="45">
        <v>5484</v>
      </c>
      <c r="K1132" s="45">
        <v>503</v>
      </c>
      <c r="L1132" s="46">
        <v>105.4</v>
      </c>
      <c r="M1132" s="47">
        <v>1130</v>
      </c>
      <c r="N1132" s="47">
        <v>102</v>
      </c>
      <c r="O1132" s="48" t="s">
        <v>37</v>
      </c>
      <c r="P1132" s="49" t="s">
        <v>37</v>
      </c>
      <c r="Q1132" s="49" t="s">
        <v>37</v>
      </c>
      <c r="R1132" s="50" t="s">
        <v>37</v>
      </c>
      <c r="S1132" s="51" t="s">
        <v>37</v>
      </c>
      <c r="T1132" s="51" t="s">
        <v>37</v>
      </c>
      <c r="U1132" s="44">
        <v>584.5</v>
      </c>
      <c r="V1132" s="45">
        <v>6614</v>
      </c>
      <c r="W1132" s="45">
        <v>605</v>
      </c>
    </row>
    <row r="1133" spans="1:23" x14ac:dyDescent="0.2">
      <c r="A1133" s="41">
        <v>2010</v>
      </c>
      <c r="B1133" s="42">
        <v>7515</v>
      </c>
      <c r="C1133" s="43" t="s">
        <v>2414</v>
      </c>
      <c r="D1133" s="41" t="s">
        <v>23</v>
      </c>
      <c r="E1133" s="43" t="s">
        <v>24</v>
      </c>
      <c r="F1133" s="41" t="s">
        <v>25</v>
      </c>
      <c r="G1133" s="43" t="s">
        <v>65</v>
      </c>
      <c r="H1133" s="43" t="s">
        <v>27</v>
      </c>
      <c r="I1133" s="44">
        <v>1013</v>
      </c>
      <c r="J1133" s="45">
        <v>9435</v>
      </c>
      <c r="K1133" s="45">
        <v>734</v>
      </c>
      <c r="L1133" s="46">
        <v>306.10000000000002</v>
      </c>
      <c r="M1133" s="47">
        <v>2300</v>
      </c>
      <c r="N1133" s="47">
        <v>54</v>
      </c>
      <c r="O1133" s="48" t="s">
        <v>37</v>
      </c>
      <c r="P1133" s="49" t="s">
        <v>37</v>
      </c>
      <c r="Q1133" s="49" t="s">
        <v>37</v>
      </c>
      <c r="R1133" s="50" t="s">
        <v>37</v>
      </c>
      <c r="S1133" s="51" t="s">
        <v>37</v>
      </c>
      <c r="T1133" s="51" t="s">
        <v>37</v>
      </c>
      <c r="U1133" s="44">
        <v>1319.1</v>
      </c>
      <c r="V1133" s="45">
        <v>11735</v>
      </c>
      <c r="W1133" s="45">
        <v>788</v>
      </c>
    </row>
    <row r="1134" spans="1:23" x14ac:dyDescent="0.2">
      <c r="A1134" s="41">
        <v>2010</v>
      </c>
      <c r="B1134" s="42">
        <v>7548</v>
      </c>
      <c r="C1134" s="43" t="s">
        <v>2415</v>
      </c>
      <c r="D1134" s="41" t="s">
        <v>23</v>
      </c>
      <c r="E1134" s="43" t="s">
        <v>24</v>
      </c>
      <c r="F1134" s="41" t="s">
        <v>25</v>
      </c>
      <c r="G1134" s="43" t="s">
        <v>89</v>
      </c>
      <c r="H1134" s="43" t="s">
        <v>153</v>
      </c>
      <c r="I1134" s="44">
        <v>39452</v>
      </c>
      <c r="J1134" s="45">
        <v>477890</v>
      </c>
      <c r="K1134" s="45">
        <v>34818</v>
      </c>
      <c r="L1134" s="46">
        <v>21743</v>
      </c>
      <c r="M1134" s="47">
        <v>281585</v>
      </c>
      <c r="N1134" s="47">
        <v>4547</v>
      </c>
      <c r="O1134" s="48">
        <v>7921</v>
      </c>
      <c r="P1134" s="49">
        <v>131206</v>
      </c>
      <c r="Q1134" s="49">
        <v>2354</v>
      </c>
      <c r="R1134" s="50" t="s">
        <v>37</v>
      </c>
      <c r="S1134" s="51" t="s">
        <v>37</v>
      </c>
      <c r="T1134" s="51" t="s">
        <v>37</v>
      </c>
      <c r="U1134" s="44">
        <v>69116</v>
      </c>
      <c r="V1134" s="45">
        <v>890681</v>
      </c>
      <c r="W1134" s="45">
        <v>41719</v>
      </c>
    </row>
    <row r="1135" spans="1:23" x14ac:dyDescent="0.2">
      <c r="A1135" s="41">
        <v>2010</v>
      </c>
      <c r="B1135" s="42">
        <v>7554</v>
      </c>
      <c r="C1135" s="43" t="s">
        <v>518</v>
      </c>
      <c r="D1135" s="41" t="s">
        <v>91</v>
      </c>
      <c r="E1135" s="43" t="s">
        <v>24</v>
      </c>
      <c r="F1135" s="41" t="s">
        <v>25</v>
      </c>
      <c r="G1135" s="43" t="s">
        <v>92</v>
      </c>
      <c r="H1135" s="43" t="s">
        <v>41</v>
      </c>
      <c r="I1135" s="44">
        <v>215311</v>
      </c>
      <c r="J1135" s="45">
        <v>2289045</v>
      </c>
      <c r="K1135" s="45">
        <v>212346</v>
      </c>
      <c r="L1135" s="46">
        <v>178169</v>
      </c>
      <c r="M1135" s="47">
        <v>2349337</v>
      </c>
      <c r="N1135" s="47">
        <v>32475</v>
      </c>
      <c r="O1135" s="48" t="s">
        <v>37</v>
      </c>
      <c r="P1135" s="49" t="s">
        <v>37</v>
      </c>
      <c r="Q1135" s="49" t="s">
        <v>37</v>
      </c>
      <c r="R1135" s="50" t="s">
        <v>37</v>
      </c>
      <c r="S1135" s="51" t="s">
        <v>37</v>
      </c>
      <c r="T1135" s="51" t="s">
        <v>37</v>
      </c>
      <c r="U1135" s="44">
        <v>393480</v>
      </c>
      <c r="V1135" s="45">
        <v>4638382</v>
      </c>
      <c r="W1135" s="45">
        <v>244821</v>
      </c>
    </row>
    <row r="1136" spans="1:23" x14ac:dyDescent="0.2">
      <c r="A1136" s="41">
        <v>2010</v>
      </c>
      <c r="B1136" s="42">
        <v>7558</v>
      </c>
      <c r="C1136" s="43" t="s">
        <v>519</v>
      </c>
      <c r="D1136" s="41" t="s">
        <v>23</v>
      </c>
      <c r="E1136" s="43" t="s">
        <v>24</v>
      </c>
      <c r="F1136" s="41" t="s">
        <v>25</v>
      </c>
      <c r="G1136" s="43" t="s">
        <v>104</v>
      </c>
      <c r="H1136" s="43" t="s">
        <v>31</v>
      </c>
      <c r="I1136" s="44">
        <v>22417</v>
      </c>
      <c r="J1136" s="45">
        <v>192055</v>
      </c>
      <c r="K1136" s="45">
        <v>14260</v>
      </c>
      <c r="L1136" s="46">
        <v>5747</v>
      </c>
      <c r="M1136" s="47">
        <v>58739</v>
      </c>
      <c r="N1136" s="47">
        <v>1272</v>
      </c>
      <c r="O1136" s="48">
        <v>1134</v>
      </c>
      <c r="P1136" s="49">
        <v>18569</v>
      </c>
      <c r="Q1136" s="49">
        <v>1</v>
      </c>
      <c r="R1136" s="50" t="s">
        <v>37</v>
      </c>
      <c r="S1136" s="51" t="s">
        <v>37</v>
      </c>
      <c r="T1136" s="51" t="s">
        <v>37</v>
      </c>
      <c r="U1136" s="44">
        <v>29298</v>
      </c>
      <c r="V1136" s="45">
        <v>269363</v>
      </c>
      <c r="W1136" s="45">
        <v>15533</v>
      </c>
    </row>
    <row r="1137" spans="1:23" x14ac:dyDescent="0.2">
      <c r="A1137" s="41">
        <v>2010</v>
      </c>
      <c r="B1137" s="42">
        <v>7559</v>
      </c>
      <c r="C1137" s="43" t="s">
        <v>520</v>
      </c>
      <c r="D1137" s="41" t="s">
        <v>23</v>
      </c>
      <c r="E1137" s="43" t="s">
        <v>24</v>
      </c>
      <c r="F1137" s="41" t="s">
        <v>25</v>
      </c>
      <c r="G1137" s="43" t="s">
        <v>92</v>
      </c>
      <c r="H1137" s="43" t="s">
        <v>31</v>
      </c>
      <c r="I1137" s="44">
        <v>74243</v>
      </c>
      <c r="J1137" s="45">
        <v>635446</v>
      </c>
      <c r="K1137" s="45">
        <v>34216</v>
      </c>
      <c r="L1137" s="46">
        <v>18249</v>
      </c>
      <c r="M1137" s="47">
        <v>131486</v>
      </c>
      <c r="N1137" s="47">
        <v>2203</v>
      </c>
      <c r="O1137" s="48" t="s">
        <v>37</v>
      </c>
      <c r="P1137" s="49" t="s">
        <v>37</v>
      </c>
      <c r="Q1137" s="49" t="s">
        <v>37</v>
      </c>
      <c r="R1137" s="50" t="s">
        <v>37</v>
      </c>
      <c r="S1137" s="51" t="s">
        <v>37</v>
      </c>
      <c r="T1137" s="51" t="s">
        <v>37</v>
      </c>
      <c r="U1137" s="44">
        <v>92492</v>
      </c>
      <c r="V1137" s="45">
        <v>766932</v>
      </c>
      <c r="W1137" s="45">
        <v>36419</v>
      </c>
    </row>
    <row r="1138" spans="1:23" x14ac:dyDescent="0.2">
      <c r="A1138" s="41">
        <v>2010</v>
      </c>
      <c r="B1138" s="42">
        <v>7561</v>
      </c>
      <c r="C1138" s="43" t="s">
        <v>521</v>
      </c>
      <c r="D1138" s="41" t="s">
        <v>23</v>
      </c>
      <c r="E1138" s="43" t="s">
        <v>24</v>
      </c>
      <c r="F1138" s="41" t="s">
        <v>25</v>
      </c>
      <c r="G1138" s="43" t="s">
        <v>92</v>
      </c>
      <c r="H1138" s="43" t="s">
        <v>31</v>
      </c>
      <c r="I1138" s="44">
        <v>3672</v>
      </c>
      <c r="J1138" s="45">
        <v>24063</v>
      </c>
      <c r="K1138" s="45">
        <v>3458</v>
      </c>
      <c r="L1138" s="46">
        <v>2866</v>
      </c>
      <c r="M1138" s="47">
        <v>23544</v>
      </c>
      <c r="N1138" s="47">
        <v>814</v>
      </c>
      <c r="O1138" s="48">
        <v>4793</v>
      </c>
      <c r="P1138" s="49">
        <v>55577</v>
      </c>
      <c r="Q1138" s="49">
        <v>545</v>
      </c>
      <c r="R1138" s="50" t="s">
        <v>37</v>
      </c>
      <c r="S1138" s="51" t="s">
        <v>37</v>
      </c>
      <c r="T1138" s="51" t="s">
        <v>37</v>
      </c>
      <c r="U1138" s="44">
        <v>11331</v>
      </c>
      <c r="V1138" s="45">
        <v>103184</v>
      </c>
      <c r="W1138" s="45">
        <v>4817</v>
      </c>
    </row>
    <row r="1139" spans="1:23" x14ac:dyDescent="0.2">
      <c r="A1139" s="41">
        <v>2010</v>
      </c>
      <c r="B1139" s="42">
        <v>7563</v>
      </c>
      <c r="C1139" s="43" t="s">
        <v>2416</v>
      </c>
      <c r="D1139" s="41" t="s">
        <v>23</v>
      </c>
      <c r="E1139" s="43" t="s">
        <v>24</v>
      </c>
      <c r="F1139" s="41" t="s">
        <v>25</v>
      </c>
      <c r="G1139" s="43" t="s">
        <v>311</v>
      </c>
      <c r="H1139" s="43" t="s">
        <v>31</v>
      </c>
      <c r="I1139" s="44">
        <v>17142</v>
      </c>
      <c r="J1139" s="45">
        <v>141278</v>
      </c>
      <c r="K1139" s="45">
        <v>13901</v>
      </c>
      <c r="L1139" s="46">
        <v>7788</v>
      </c>
      <c r="M1139" s="47">
        <v>67384</v>
      </c>
      <c r="N1139" s="47">
        <v>2121</v>
      </c>
      <c r="O1139" s="48">
        <v>725</v>
      </c>
      <c r="P1139" s="49">
        <v>8839</v>
      </c>
      <c r="Q1139" s="49">
        <v>123</v>
      </c>
      <c r="R1139" s="50" t="s">
        <v>37</v>
      </c>
      <c r="S1139" s="51" t="s">
        <v>37</v>
      </c>
      <c r="T1139" s="51" t="s">
        <v>37</v>
      </c>
      <c r="U1139" s="44">
        <v>25655</v>
      </c>
      <c r="V1139" s="45">
        <v>217501</v>
      </c>
      <c r="W1139" s="45">
        <v>16145</v>
      </c>
    </row>
    <row r="1140" spans="1:23" x14ac:dyDescent="0.2">
      <c r="A1140" s="41">
        <v>2010</v>
      </c>
      <c r="B1140" s="42">
        <v>7593</v>
      </c>
      <c r="C1140" s="43" t="s">
        <v>2417</v>
      </c>
      <c r="D1140" s="41" t="s">
        <v>23</v>
      </c>
      <c r="E1140" s="43" t="s">
        <v>24</v>
      </c>
      <c r="F1140" s="41" t="s">
        <v>25</v>
      </c>
      <c r="G1140" s="43" t="s">
        <v>142</v>
      </c>
      <c r="H1140" s="43" t="s">
        <v>27</v>
      </c>
      <c r="I1140" s="44">
        <v>6140</v>
      </c>
      <c r="J1140" s="45">
        <v>48165</v>
      </c>
      <c r="K1140" s="45">
        <v>3187</v>
      </c>
      <c r="L1140" s="46">
        <v>7495</v>
      </c>
      <c r="M1140" s="47">
        <v>60678</v>
      </c>
      <c r="N1140" s="47">
        <v>656</v>
      </c>
      <c r="O1140" s="48">
        <v>1020</v>
      </c>
      <c r="P1140" s="49">
        <v>9300</v>
      </c>
      <c r="Q1140" s="49">
        <v>3</v>
      </c>
      <c r="R1140" s="50" t="s">
        <v>37</v>
      </c>
      <c r="S1140" s="51" t="s">
        <v>37</v>
      </c>
      <c r="T1140" s="51" t="s">
        <v>37</v>
      </c>
      <c r="U1140" s="44">
        <v>14655</v>
      </c>
      <c r="V1140" s="45">
        <v>118143</v>
      </c>
      <c r="W1140" s="45">
        <v>3846</v>
      </c>
    </row>
    <row r="1141" spans="1:23" x14ac:dyDescent="0.2">
      <c r="A1141" s="41">
        <v>2010</v>
      </c>
      <c r="B1141" s="42">
        <v>7600</v>
      </c>
      <c r="C1141" s="43" t="s">
        <v>2418</v>
      </c>
      <c r="D1141" s="41" t="s">
        <v>23</v>
      </c>
      <c r="E1141" s="43" t="s">
        <v>24</v>
      </c>
      <c r="F1141" s="41" t="s">
        <v>25</v>
      </c>
      <c r="G1141" s="43" t="s">
        <v>42</v>
      </c>
      <c r="H1141" s="43" t="s">
        <v>27</v>
      </c>
      <c r="I1141" s="44">
        <v>941</v>
      </c>
      <c r="J1141" s="45">
        <v>9415</v>
      </c>
      <c r="K1141" s="45">
        <v>1445</v>
      </c>
      <c r="L1141" s="46">
        <v>1606</v>
      </c>
      <c r="M1141" s="47">
        <v>16063</v>
      </c>
      <c r="N1141" s="47">
        <v>179</v>
      </c>
      <c r="O1141" s="48" t="s">
        <v>37</v>
      </c>
      <c r="P1141" s="49" t="s">
        <v>37</v>
      </c>
      <c r="Q1141" s="49" t="s">
        <v>37</v>
      </c>
      <c r="R1141" s="50" t="s">
        <v>37</v>
      </c>
      <c r="S1141" s="51" t="s">
        <v>37</v>
      </c>
      <c r="T1141" s="51" t="s">
        <v>37</v>
      </c>
      <c r="U1141" s="44">
        <v>2547</v>
      </c>
      <c r="V1141" s="45">
        <v>25478</v>
      </c>
      <c r="W1141" s="45">
        <v>1624</v>
      </c>
    </row>
    <row r="1142" spans="1:23" x14ac:dyDescent="0.2">
      <c r="A1142" s="41">
        <v>2010</v>
      </c>
      <c r="B1142" s="42">
        <v>7601</v>
      </c>
      <c r="C1142" s="43" t="s">
        <v>523</v>
      </c>
      <c r="D1142" s="41" t="s">
        <v>23</v>
      </c>
      <c r="E1142" s="43" t="s">
        <v>24</v>
      </c>
      <c r="F1142" s="41" t="s">
        <v>25</v>
      </c>
      <c r="G1142" s="43" t="s">
        <v>220</v>
      </c>
      <c r="H1142" s="43" t="s">
        <v>51</v>
      </c>
      <c r="I1142" s="44">
        <v>90353</v>
      </c>
      <c r="J1142" s="45">
        <v>573807</v>
      </c>
      <c r="K1142" s="45">
        <v>80697</v>
      </c>
      <c r="L1142" s="46">
        <v>89081</v>
      </c>
      <c r="M1142" s="47">
        <v>698688</v>
      </c>
      <c r="N1142" s="47">
        <v>14661</v>
      </c>
      <c r="O1142" s="48">
        <v>57999</v>
      </c>
      <c r="P1142" s="49">
        <v>640406</v>
      </c>
      <c r="Q1142" s="49">
        <v>31</v>
      </c>
      <c r="R1142" s="50" t="s">
        <v>37</v>
      </c>
      <c r="S1142" s="51" t="s">
        <v>37</v>
      </c>
      <c r="T1142" s="51" t="s">
        <v>37</v>
      </c>
      <c r="U1142" s="44">
        <v>237433</v>
      </c>
      <c r="V1142" s="45">
        <v>1912901</v>
      </c>
      <c r="W1142" s="45">
        <v>95389</v>
      </c>
    </row>
    <row r="1143" spans="1:23" x14ac:dyDescent="0.2">
      <c r="A1143" s="41">
        <v>2010</v>
      </c>
      <c r="B1143" s="42">
        <v>7624</v>
      </c>
      <c r="C1143" s="43" t="s">
        <v>2419</v>
      </c>
      <c r="D1143" s="41" t="s">
        <v>23</v>
      </c>
      <c r="E1143" s="43" t="s">
        <v>24</v>
      </c>
      <c r="F1143" s="41" t="s">
        <v>25</v>
      </c>
      <c r="G1143" s="43" t="s">
        <v>42</v>
      </c>
      <c r="H1143" s="43" t="s">
        <v>27</v>
      </c>
      <c r="I1143" s="44">
        <v>930</v>
      </c>
      <c r="J1143" s="45">
        <v>16816</v>
      </c>
      <c r="K1143" s="45">
        <v>1106</v>
      </c>
      <c r="L1143" s="46">
        <v>157</v>
      </c>
      <c r="M1143" s="47">
        <v>2254</v>
      </c>
      <c r="N1143" s="47">
        <v>110</v>
      </c>
      <c r="O1143" s="48">
        <v>897</v>
      </c>
      <c r="P1143" s="49">
        <v>19740</v>
      </c>
      <c r="Q1143" s="49">
        <v>42</v>
      </c>
      <c r="R1143" s="50" t="s">
        <v>37</v>
      </c>
      <c r="S1143" s="51" t="s">
        <v>37</v>
      </c>
      <c r="T1143" s="51" t="s">
        <v>37</v>
      </c>
      <c r="U1143" s="44">
        <v>1984</v>
      </c>
      <c r="V1143" s="45">
        <v>38810</v>
      </c>
      <c r="W1143" s="45">
        <v>1258</v>
      </c>
    </row>
    <row r="1144" spans="1:23" x14ac:dyDescent="0.2">
      <c r="A1144" s="41">
        <v>2010</v>
      </c>
      <c r="B1144" s="42">
        <v>7625</v>
      </c>
      <c r="C1144" s="43" t="s">
        <v>2420</v>
      </c>
      <c r="D1144" s="41" t="s">
        <v>23</v>
      </c>
      <c r="E1144" s="43" t="s">
        <v>24</v>
      </c>
      <c r="F1144" s="41" t="s">
        <v>25</v>
      </c>
      <c r="G1144" s="43" t="s">
        <v>98</v>
      </c>
      <c r="H1144" s="43" t="s">
        <v>27</v>
      </c>
      <c r="I1144" s="44">
        <v>46565</v>
      </c>
      <c r="J1144" s="45">
        <v>529574</v>
      </c>
      <c r="K1144" s="45">
        <v>30768</v>
      </c>
      <c r="L1144" s="46">
        <v>27461</v>
      </c>
      <c r="M1144" s="47">
        <v>286344</v>
      </c>
      <c r="N1144" s="47">
        <v>6977</v>
      </c>
      <c r="O1144" s="48">
        <v>25999</v>
      </c>
      <c r="P1144" s="49">
        <v>360511</v>
      </c>
      <c r="Q1144" s="49">
        <v>25</v>
      </c>
      <c r="R1144" s="50">
        <v>0</v>
      </c>
      <c r="S1144" s="51">
        <v>0</v>
      </c>
      <c r="T1144" s="51">
        <v>0</v>
      </c>
      <c r="U1144" s="44">
        <v>100025</v>
      </c>
      <c r="V1144" s="45">
        <v>1176429</v>
      </c>
      <c r="W1144" s="45">
        <v>37770</v>
      </c>
    </row>
    <row r="1145" spans="1:23" x14ac:dyDescent="0.2">
      <c r="A1145" s="41">
        <v>2010</v>
      </c>
      <c r="B1145" s="42">
        <v>7626</v>
      </c>
      <c r="C1145" s="43" t="s">
        <v>2421</v>
      </c>
      <c r="D1145" s="41" t="s">
        <v>23</v>
      </c>
      <c r="E1145" s="43" t="s">
        <v>24</v>
      </c>
      <c r="F1145" s="41" t="s">
        <v>25</v>
      </c>
      <c r="G1145" s="43" t="s">
        <v>87</v>
      </c>
      <c r="H1145" s="43" t="s">
        <v>27</v>
      </c>
      <c r="I1145" s="44">
        <v>951.3</v>
      </c>
      <c r="J1145" s="45">
        <v>9708</v>
      </c>
      <c r="K1145" s="45">
        <v>1008</v>
      </c>
      <c r="L1145" s="46">
        <v>924.9</v>
      </c>
      <c r="M1145" s="47">
        <v>10404</v>
      </c>
      <c r="N1145" s="47">
        <v>266</v>
      </c>
      <c r="O1145" s="48">
        <v>1644.9</v>
      </c>
      <c r="P1145" s="49">
        <v>19288</v>
      </c>
      <c r="Q1145" s="49">
        <v>1</v>
      </c>
      <c r="R1145" s="50" t="s">
        <v>37</v>
      </c>
      <c r="S1145" s="51" t="s">
        <v>37</v>
      </c>
      <c r="T1145" s="51" t="s">
        <v>37</v>
      </c>
      <c r="U1145" s="44">
        <v>3521.1</v>
      </c>
      <c r="V1145" s="45">
        <v>39400</v>
      </c>
      <c r="W1145" s="45">
        <v>1275</v>
      </c>
    </row>
    <row r="1146" spans="1:23" x14ac:dyDescent="0.2">
      <c r="A1146" s="41">
        <v>2010</v>
      </c>
      <c r="B1146" s="42">
        <v>7627</v>
      </c>
      <c r="C1146" s="43" t="s">
        <v>2421</v>
      </c>
      <c r="D1146" s="41" t="s">
        <v>23</v>
      </c>
      <c r="E1146" s="43" t="s">
        <v>24</v>
      </c>
      <c r="F1146" s="41" t="s">
        <v>25</v>
      </c>
      <c r="G1146" s="43" t="s">
        <v>72</v>
      </c>
      <c r="H1146" s="43" t="s">
        <v>27</v>
      </c>
      <c r="I1146" s="44">
        <v>7683</v>
      </c>
      <c r="J1146" s="45">
        <v>94248</v>
      </c>
      <c r="K1146" s="45">
        <v>9003</v>
      </c>
      <c r="L1146" s="46">
        <v>8406</v>
      </c>
      <c r="M1146" s="47">
        <v>107650</v>
      </c>
      <c r="N1146" s="47">
        <v>940</v>
      </c>
      <c r="O1146" s="48">
        <v>8308</v>
      </c>
      <c r="P1146" s="49">
        <v>117573</v>
      </c>
      <c r="Q1146" s="49">
        <v>16</v>
      </c>
      <c r="R1146" s="50" t="s">
        <v>37</v>
      </c>
      <c r="S1146" s="51" t="s">
        <v>37</v>
      </c>
      <c r="T1146" s="51" t="s">
        <v>37</v>
      </c>
      <c r="U1146" s="44">
        <v>24397</v>
      </c>
      <c r="V1146" s="45">
        <v>319471</v>
      </c>
      <c r="W1146" s="45">
        <v>9959</v>
      </c>
    </row>
    <row r="1147" spans="1:23" x14ac:dyDescent="0.2">
      <c r="A1147" s="41">
        <v>2010</v>
      </c>
      <c r="B1147" s="42">
        <v>7630</v>
      </c>
      <c r="C1147" s="43" t="s">
        <v>2422</v>
      </c>
      <c r="D1147" s="41" t="s">
        <v>23</v>
      </c>
      <c r="E1147" s="43" t="s">
        <v>24</v>
      </c>
      <c r="F1147" s="41" t="s">
        <v>25</v>
      </c>
      <c r="G1147" s="43" t="s">
        <v>42</v>
      </c>
      <c r="H1147" s="43" t="s">
        <v>27</v>
      </c>
      <c r="I1147" s="44">
        <v>1436</v>
      </c>
      <c r="J1147" s="45">
        <v>12053</v>
      </c>
      <c r="K1147" s="45">
        <v>1841</v>
      </c>
      <c r="L1147" s="46">
        <v>1462.5</v>
      </c>
      <c r="M1147" s="47">
        <v>15290</v>
      </c>
      <c r="N1147" s="47">
        <v>434</v>
      </c>
      <c r="O1147" s="48">
        <v>381.8</v>
      </c>
      <c r="P1147" s="49">
        <v>4086</v>
      </c>
      <c r="Q1147" s="49">
        <v>5</v>
      </c>
      <c r="R1147" s="50">
        <v>0</v>
      </c>
      <c r="S1147" s="51">
        <v>0</v>
      </c>
      <c r="T1147" s="51">
        <v>0</v>
      </c>
      <c r="U1147" s="44">
        <v>3280.3</v>
      </c>
      <c r="V1147" s="45">
        <v>31429</v>
      </c>
      <c r="W1147" s="45">
        <v>2280</v>
      </c>
    </row>
    <row r="1148" spans="1:23" x14ac:dyDescent="0.2">
      <c r="A1148" s="41">
        <v>2010</v>
      </c>
      <c r="B1148" s="42">
        <v>7631</v>
      </c>
      <c r="C1148" s="43" t="s">
        <v>2423</v>
      </c>
      <c r="D1148" s="41" t="s">
        <v>23</v>
      </c>
      <c r="E1148" s="43" t="s">
        <v>24</v>
      </c>
      <c r="F1148" s="41" t="s">
        <v>25</v>
      </c>
      <c r="G1148" s="43" t="s">
        <v>76</v>
      </c>
      <c r="H1148" s="43" t="s">
        <v>27</v>
      </c>
      <c r="I1148" s="44">
        <v>834</v>
      </c>
      <c r="J1148" s="45">
        <v>7268</v>
      </c>
      <c r="K1148" s="45">
        <v>454</v>
      </c>
      <c r="L1148" s="46">
        <v>553</v>
      </c>
      <c r="M1148" s="47">
        <v>5159</v>
      </c>
      <c r="N1148" s="47">
        <v>102</v>
      </c>
      <c r="O1148" s="48">
        <v>0</v>
      </c>
      <c r="P1148" s="49">
        <v>0</v>
      </c>
      <c r="Q1148" s="49">
        <v>0</v>
      </c>
      <c r="R1148" s="50">
        <v>0</v>
      </c>
      <c r="S1148" s="51">
        <v>0</v>
      </c>
      <c r="T1148" s="51">
        <v>0</v>
      </c>
      <c r="U1148" s="44">
        <v>1387</v>
      </c>
      <c r="V1148" s="45">
        <v>12427</v>
      </c>
      <c r="W1148" s="45">
        <v>556</v>
      </c>
    </row>
    <row r="1149" spans="1:23" x14ac:dyDescent="0.2">
      <c r="A1149" s="41">
        <v>2010</v>
      </c>
      <c r="B1149" s="42">
        <v>7633</v>
      </c>
      <c r="C1149" s="43" t="s">
        <v>2424</v>
      </c>
      <c r="D1149" s="41" t="s">
        <v>23</v>
      </c>
      <c r="E1149" s="43" t="s">
        <v>24</v>
      </c>
      <c r="F1149" s="41" t="s">
        <v>25</v>
      </c>
      <c r="G1149" s="43" t="s">
        <v>124</v>
      </c>
      <c r="H1149" s="43" t="s">
        <v>27</v>
      </c>
      <c r="I1149" s="44">
        <v>724</v>
      </c>
      <c r="J1149" s="45">
        <v>6834</v>
      </c>
      <c r="K1149" s="45">
        <v>762</v>
      </c>
      <c r="L1149" s="46">
        <v>849</v>
      </c>
      <c r="M1149" s="47">
        <v>8147</v>
      </c>
      <c r="N1149" s="47">
        <v>151</v>
      </c>
      <c r="O1149" s="48" t="s">
        <v>37</v>
      </c>
      <c r="P1149" s="49" t="s">
        <v>37</v>
      </c>
      <c r="Q1149" s="49" t="s">
        <v>37</v>
      </c>
      <c r="R1149" s="50" t="s">
        <v>37</v>
      </c>
      <c r="S1149" s="51" t="s">
        <v>37</v>
      </c>
      <c r="T1149" s="51" t="s">
        <v>37</v>
      </c>
      <c r="U1149" s="44">
        <v>1573</v>
      </c>
      <c r="V1149" s="45">
        <v>14981</v>
      </c>
      <c r="W1149" s="45">
        <v>913</v>
      </c>
    </row>
    <row r="1150" spans="1:23" x14ac:dyDescent="0.2">
      <c r="A1150" s="41">
        <v>2010</v>
      </c>
      <c r="B1150" s="42">
        <v>7634</v>
      </c>
      <c r="C1150" s="43" t="s">
        <v>2425</v>
      </c>
      <c r="D1150" s="41" t="s">
        <v>23</v>
      </c>
      <c r="E1150" s="43" t="s">
        <v>24</v>
      </c>
      <c r="F1150" s="41" t="s">
        <v>25</v>
      </c>
      <c r="G1150" s="43" t="s">
        <v>92</v>
      </c>
      <c r="H1150" s="43" t="s">
        <v>27</v>
      </c>
      <c r="I1150" s="44">
        <v>15400</v>
      </c>
      <c r="J1150" s="45">
        <v>151024</v>
      </c>
      <c r="K1150" s="45">
        <v>11145</v>
      </c>
      <c r="L1150" s="46">
        <v>32295</v>
      </c>
      <c r="M1150" s="47">
        <v>394810</v>
      </c>
      <c r="N1150" s="47">
        <v>2140</v>
      </c>
      <c r="O1150" s="48" t="s">
        <v>37</v>
      </c>
      <c r="P1150" s="49" t="s">
        <v>37</v>
      </c>
      <c r="Q1150" s="49" t="s">
        <v>37</v>
      </c>
      <c r="R1150" s="50" t="s">
        <v>37</v>
      </c>
      <c r="S1150" s="51" t="s">
        <v>37</v>
      </c>
      <c r="T1150" s="51" t="s">
        <v>37</v>
      </c>
      <c r="U1150" s="44">
        <v>47695</v>
      </c>
      <c r="V1150" s="45">
        <v>545834</v>
      </c>
      <c r="W1150" s="45">
        <v>13285</v>
      </c>
    </row>
    <row r="1151" spans="1:23" x14ac:dyDescent="0.2">
      <c r="A1151" s="41">
        <v>2010</v>
      </c>
      <c r="B1151" s="42">
        <v>7639</v>
      </c>
      <c r="C1151" s="43" t="s">
        <v>527</v>
      </c>
      <c r="D1151" s="41" t="s">
        <v>23</v>
      </c>
      <c r="E1151" s="43" t="s">
        <v>24</v>
      </c>
      <c r="F1151" s="41" t="s">
        <v>25</v>
      </c>
      <c r="G1151" s="43" t="s">
        <v>67</v>
      </c>
      <c r="H1151" s="43" t="s">
        <v>27</v>
      </c>
      <c r="I1151" s="44">
        <v>96362</v>
      </c>
      <c r="J1151" s="45">
        <v>742379</v>
      </c>
      <c r="K1151" s="45">
        <v>56165</v>
      </c>
      <c r="L1151" s="46">
        <v>77643</v>
      </c>
      <c r="M1151" s="47">
        <v>708005</v>
      </c>
      <c r="N1151" s="47">
        <v>7398</v>
      </c>
      <c r="O1151" s="48">
        <v>21441</v>
      </c>
      <c r="P1151" s="49">
        <v>253964</v>
      </c>
      <c r="Q1151" s="49">
        <v>330</v>
      </c>
      <c r="R1151" s="50" t="s">
        <v>37</v>
      </c>
      <c r="S1151" s="51" t="s">
        <v>37</v>
      </c>
      <c r="T1151" s="51" t="s">
        <v>37</v>
      </c>
      <c r="U1151" s="44">
        <v>195446</v>
      </c>
      <c r="V1151" s="45">
        <v>1704348</v>
      </c>
      <c r="W1151" s="45">
        <v>63893</v>
      </c>
    </row>
    <row r="1152" spans="1:23" x14ac:dyDescent="0.2">
      <c r="A1152" s="41">
        <v>2010</v>
      </c>
      <c r="B1152" s="42">
        <v>7643</v>
      </c>
      <c r="C1152" s="43" t="s">
        <v>2426</v>
      </c>
      <c r="D1152" s="41" t="s">
        <v>23</v>
      </c>
      <c r="E1152" s="43" t="s">
        <v>24</v>
      </c>
      <c r="F1152" s="41" t="s">
        <v>25</v>
      </c>
      <c r="G1152" s="43" t="s">
        <v>161</v>
      </c>
      <c r="H1152" s="43" t="s">
        <v>27</v>
      </c>
      <c r="I1152" s="44">
        <v>704.8</v>
      </c>
      <c r="J1152" s="45">
        <v>7722</v>
      </c>
      <c r="K1152" s="45">
        <v>684</v>
      </c>
      <c r="L1152" s="46">
        <v>169</v>
      </c>
      <c r="M1152" s="47">
        <v>1869</v>
      </c>
      <c r="N1152" s="47">
        <v>58</v>
      </c>
      <c r="O1152" s="48">
        <v>697</v>
      </c>
      <c r="P1152" s="49">
        <v>7612</v>
      </c>
      <c r="Q1152" s="49">
        <v>8</v>
      </c>
      <c r="R1152" s="50" t="s">
        <v>37</v>
      </c>
      <c r="S1152" s="51" t="s">
        <v>37</v>
      </c>
      <c r="T1152" s="51" t="s">
        <v>37</v>
      </c>
      <c r="U1152" s="44">
        <v>1570.8</v>
      </c>
      <c r="V1152" s="45">
        <v>17203</v>
      </c>
      <c r="W1152" s="45">
        <v>750</v>
      </c>
    </row>
    <row r="1153" spans="1:23" x14ac:dyDescent="0.2">
      <c r="A1153" s="41">
        <v>2010</v>
      </c>
      <c r="B1153" s="42">
        <v>7646</v>
      </c>
      <c r="C1153" s="43" t="s">
        <v>2427</v>
      </c>
      <c r="D1153" s="41" t="s">
        <v>23</v>
      </c>
      <c r="E1153" s="43" t="s">
        <v>24</v>
      </c>
      <c r="F1153" s="41" t="s">
        <v>25</v>
      </c>
      <c r="G1153" s="43" t="s">
        <v>48</v>
      </c>
      <c r="H1153" s="43" t="s">
        <v>27</v>
      </c>
      <c r="I1153" s="44">
        <v>10761.1</v>
      </c>
      <c r="J1153" s="45">
        <v>125154</v>
      </c>
      <c r="K1153" s="45">
        <v>11072</v>
      </c>
      <c r="L1153" s="46">
        <v>4460.7</v>
      </c>
      <c r="M1153" s="47">
        <v>48531</v>
      </c>
      <c r="N1153" s="47">
        <v>2557</v>
      </c>
      <c r="O1153" s="48">
        <v>9244.5</v>
      </c>
      <c r="P1153" s="49">
        <v>146402</v>
      </c>
      <c r="Q1153" s="49">
        <v>216</v>
      </c>
      <c r="R1153" s="50" t="s">
        <v>37</v>
      </c>
      <c r="S1153" s="51" t="s">
        <v>37</v>
      </c>
      <c r="T1153" s="51" t="s">
        <v>37</v>
      </c>
      <c r="U1153" s="44">
        <v>24466.3</v>
      </c>
      <c r="V1153" s="45">
        <v>320087</v>
      </c>
      <c r="W1153" s="45">
        <v>13845</v>
      </c>
    </row>
    <row r="1154" spans="1:23" x14ac:dyDescent="0.2">
      <c r="A1154" s="41">
        <v>2010</v>
      </c>
      <c r="B1154" s="42">
        <v>7650</v>
      </c>
      <c r="C1154" s="43" t="s">
        <v>2428</v>
      </c>
      <c r="D1154" s="41" t="s">
        <v>23</v>
      </c>
      <c r="E1154" s="43" t="s">
        <v>24</v>
      </c>
      <c r="F1154" s="41" t="s">
        <v>25</v>
      </c>
      <c r="G1154" s="43" t="s">
        <v>241</v>
      </c>
      <c r="H1154" s="43" t="s">
        <v>27</v>
      </c>
      <c r="I1154" s="44">
        <v>263</v>
      </c>
      <c r="J1154" s="45">
        <v>2898</v>
      </c>
      <c r="K1154" s="45">
        <v>268</v>
      </c>
      <c r="L1154" s="46">
        <v>106.6</v>
      </c>
      <c r="M1154" s="47">
        <v>1219</v>
      </c>
      <c r="N1154" s="47">
        <v>29</v>
      </c>
      <c r="O1154" s="48" t="s">
        <v>37</v>
      </c>
      <c r="P1154" s="49" t="s">
        <v>37</v>
      </c>
      <c r="Q1154" s="49" t="s">
        <v>37</v>
      </c>
      <c r="R1154" s="50" t="s">
        <v>37</v>
      </c>
      <c r="S1154" s="51" t="s">
        <v>37</v>
      </c>
      <c r="T1154" s="51" t="s">
        <v>37</v>
      </c>
      <c r="U1154" s="44">
        <v>369.6</v>
      </c>
      <c r="V1154" s="45">
        <v>4117</v>
      </c>
      <c r="W1154" s="45">
        <v>297</v>
      </c>
    </row>
    <row r="1155" spans="1:23" x14ac:dyDescent="0.2">
      <c r="A1155" s="41">
        <v>2010</v>
      </c>
      <c r="B1155" s="42">
        <v>7651</v>
      </c>
      <c r="C1155" s="43" t="s">
        <v>529</v>
      </c>
      <c r="D1155" s="41" t="s">
        <v>23</v>
      </c>
      <c r="E1155" s="43" t="s">
        <v>24</v>
      </c>
      <c r="F1155" s="41" t="s">
        <v>25</v>
      </c>
      <c r="G1155" s="43" t="s">
        <v>26</v>
      </c>
      <c r="H1155" s="43" t="s">
        <v>27</v>
      </c>
      <c r="I1155" s="44">
        <v>10706</v>
      </c>
      <c r="J1155" s="45">
        <v>113251</v>
      </c>
      <c r="K1155" s="45">
        <v>8150</v>
      </c>
      <c r="L1155" s="46">
        <v>13250</v>
      </c>
      <c r="M1155" s="47">
        <v>135570</v>
      </c>
      <c r="N1155" s="47">
        <v>1782</v>
      </c>
      <c r="O1155" s="48">
        <v>2019</v>
      </c>
      <c r="P1155" s="49">
        <v>25013</v>
      </c>
      <c r="Q1155" s="49">
        <v>3</v>
      </c>
      <c r="R1155" s="50" t="s">
        <v>37</v>
      </c>
      <c r="S1155" s="51" t="s">
        <v>37</v>
      </c>
      <c r="T1155" s="51" t="s">
        <v>37</v>
      </c>
      <c r="U1155" s="44">
        <v>25975</v>
      </c>
      <c r="V1155" s="45">
        <v>273834</v>
      </c>
      <c r="W1155" s="45">
        <v>9935</v>
      </c>
    </row>
    <row r="1156" spans="1:23" x14ac:dyDescent="0.2">
      <c r="A1156" s="41">
        <v>2010</v>
      </c>
      <c r="B1156" s="42">
        <v>7654</v>
      </c>
      <c r="C1156" s="43" t="s">
        <v>530</v>
      </c>
      <c r="D1156" s="41" t="s">
        <v>23</v>
      </c>
      <c r="E1156" s="43" t="s">
        <v>24</v>
      </c>
      <c r="F1156" s="41" t="s">
        <v>25</v>
      </c>
      <c r="G1156" s="43" t="s">
        <v>48</v>
      </c>
      <c r="H1156" s="43" t="s">
        <v>27</v>
      </c>
      <c r="I1156" s="44">
        <v>17162</v>
      </c>
      <c r="J1156" s="45">
        <v>183153</v>
      </c>
      <c r="K1156" s="45">
        <v>13588</v>
      </c>
      <c r="L1156" s="46">
        <v>14974</v>
      </c>
      <c r="M1156" s="47">
        <v>160421</v>
      </c>
      <c r="N1156" s="47">
        <v>3940</v>
      </c>
      <c r="O1156" s="48">
        <v>0</v>
      </c>
      <c r="P1156" s="49">
        <v>0</v>
      </c>
      <c r="Q1156" s="49">
        <v>0</v>
      </c>
      <c r="R1156" s="50">
        <v>0</v>
      </c>
      <c r="S1156" s="51">
        <v>0</v>
      </c>
      <c r="T1156" s="51">
        <v>0</v>
      </c>
      <c r="U1156" s="44">
        <v>32136</v>
      </c>
      <c r="V1156" s="45">
        <v>343574</v>
      </c>
      <c r="W1156" s="45">
        <v>17528</v>
      </c>
    </row>
    <row r="1157" spans="1:23" x14ac:dyDescent="0.2">
      <c r="A1157" s="41">
        <v>2010</v>
      </c>
      <c r="B1157" s="42">
        <v>7665</v>
      </c>
      <c r="C1157" s="43" t="s">
        <v>2429</v>
      </c>
      <c r="D1157" s="41" t="s">
        <v>23</v>
      </c>
      <c r="E1157" s="43" t="s">
        <v>24</v>
      </c>
      <c r="F1157" s="41" t="s">
        <v>25</v>
      </c>
      <c r="G1157" s="43" t="s">
        <v>35</v>
      </c>
      <c r="H1157" s="43" t="s">
        <v>27</v>
      </c>
      <c r="I1157" s="44">
        <v>949</v>
      </c>
      <c r="J1157" s="45">
        <v>7653</v>
      </c>
      <c r="K1157" s="45">
        <v>954</v>
      </c>
      <c r="L1157" s="46">
        <v>394</v>
      </c>
      <c r="M1157" s="47">
        <v>3250</v>
      </c>
      <c r="N1157" s="47">
        <v>168</v>
      </c>
      <c r="O1157" s="48">
        <v>1175</v>
      </c>
      <c r="P1157" s="49">
        <v>12094</v>
      </c>
      <c r="Q1157" s="49">
        <v>9</v>
      </c>
      <c r="R1157" s="50" t="s">
        <v>37</v>
      </c>
      <c r="S1157" s="51" t="s">
        <v>37</v>
      </c>
      <c r="T1157" s="51" t="s">
        <v>37</v>
      </c>
      <c r="U1157" s="44">
        <v>2518</v>
      </c>
      <c r="V1157" s="45">
        <v>22997</v>
      </c>
      <c r="W1157" s="45">
        <v>1131</v>
      </c>
    </row>
    <row r="1158" spans="1:23" x14ac:dyDescent="0.2">
      <c r="A1158" s="41">
        <v>2010</v>
      </c>
      <c r="B1158" s="42">
        <v>7677</v>
      </c>
      <c r="C1158" s="43" t="s">
        <v>2430</v>
      </c>
      <c r="D1158" s="41" t="s">
        <v>23</v>
      </c>
      <c r="E1158" s="43" t="s">
        <v>24</v>
      </c>
      <c r="F1158" s="41" t="s">
        <v>25</v>
      </c>
      <c r="G1158" s="43" t="s">
        <v>57</v>
      </c>
      <c r="H1158" s="43" t="s">
        <v>27</v>
      </c>
      <c r="I1158" s="44">
        <v>2522</v>
      </c>
      <c r="J1158" s="45">
        <v>14905</v>
      </c>
      <c r="K1158" s="45">
        <v>2301</v>
      </c>
      <c r="L1158" s="46">
        <v>2609</v>
      </c>
      <c r="M1158" s="47">
        <v>15561</v>
      </c>
      <c r="N1158" s="47">
        <v>484</v>
      </c>
      <c r="O1158" s="48">
        <v>314</v>
      </c>
      <c r="P1158" s="49">
        <v>2508</v>
      </c>
      <c r="Q1158" s="49">
        <v>11</v>
      </c>
      <c r="R1158" s="50" t="s">
        <v>37</v>
      </c>
      <c r="S1158" s="51" t="s">
        <v>37</v>
      </c>
      <c r="T1158" s="51" t="s">
        <v>37</v>
      </c>
      <c r="U1158" s="44">
        <v>5445</v>
      </c>
      <c r="V1158" s="45">
        <v>32974</v>
      </c>
      <c r="W1158" s="45">
        <v>2796</v>
      </c>
    </row>
    <row r="1159" spans="1:23" x14ac:dyDescent="0.2">
      <c r="A1159" s="41">
        <v>2010</v>
      </c>
      <c r="B1159" s="42">
        <v>7679</v>
      </c>
      <c r="C1159" s="43" t="s">
        <v>2431</v>
      </c>
      <c r="D1159" s="41" t="s">
        <v>23</v>
      </c>
      <c r="E1159" s="43" t="s">
        <v>24</v>
      </c>
      <c r="F1159" s="41" t="s">
        <v>25</v>
      </c>
      <c r="G1159" s="43" t="s">
        <v>65</v>
      </c>
      <c r="H1159" s="43" t="s">
        <v>27</v>
      </c>
      <c r="I1159" s="44">
        <v>14938</v>
      </c>
      <c r="J1159" s="45">
        <v>158004</v>
      </c>
      <c r="K1159" s="45">
        <v>12378</v>
      </c>
      <c r="L1159" s="46">
        <v>19453</v>
      </c>
      <c r="M1159" s="47">
        <v>173272</v>
      </c>
      <c r="N1159" s="47">
        <v>2186</v>
      </c>
      <c r="O1159" s="48">
        <v>5810</v>
      </c>
      <c r="P1159" s="49">
        <v>77997</v>
      </c>
      <c r="Q1159" s="49">
        <v>18</v>
      </c>
      <c r="R1159" s="50" t="s">
        <v>37</v>
      </c>
      <c r="S1159" s="51" t="s">
        <v>37</v>
      </c>
      <c r="T1159" s="51" t="s">
        <v>37</v>
      </c>
      <c r="U1159" s="44">
        <v>40201</v>
      </c>
      <c r="V1159" s="45">
        <v>409273</v>
      </c>
      <c r="W1159" s="45">
        <v>14582</v>
      </c>
    </row>
    <row r="1160" spans="1:23" x14ac:dyDescent="0.2">
      <c r="A1160" s="41">
        <v>2010</v>
      </c>
      <c r="B1160" s="42">
        <v>7712</v>
      </c>
      <c r="C1160" s="43" t="s">
        <v>2432</v>
      </c>
      <c r="D1160" s="41" t="s">
        <v>23</v>
      </c>
      <c r="E1160" s="43" t="s">
        <v>24</v>
      </c>
      <c r="F1160" s="41" t="s">
        <v>25</v>
      </c>
      <c r="G1160" s="43" t="s">
        <v>173</v>
      </c>
      <c r="H1160" s="43" t="s">
        <v>27</v>
      </c>
      <c r="I1160" s="44">
        <v>1019</v>
      </c>
      <c r="J1160" s="45">
        <v>11369</v>
      </c>
      <c r="K1160" s="45">
        <v>668</v>
      </c>
      <c r="L1160" s="46">
        <v>677</v>
      </c>
      <c r="M1160" s="47">
        <v>5862</v>
      </c>
      <c r="N1160" s="47">
        <v>121</v>
      </c>
      <c r="O1160" s="48" t="s">
        <v>37</v>
      </c>
      <c r="P1160" s="49" t="s">
        <v>37</v>
      </c>
      <c r="Q1160" s="49" t="s">
        <v>37</v>
      </c>
      <c r="R1160" s="50" t="s">
        <v>37</v>
      </c>
      <c r="S1160" s="51" t="s">
        <v>37</v>
      </c>
      <c r="T1160" s="51" t="s">
        <v>37</v>
      </c>
      <c r="U1160" s="44">
        <v>1696</v>
      </c>
      <c r="V1160" s="45">
        <v>17231</v>
      </c>
      <c r="W1160" s="45">
        <v>789</v>
      </c>
    </row>
    <row r="1161" spans="1:23" x14ac:dyDescent="0.2">
      <c r="A1161" s="41">
        <v>2010</v>
      </c>
      <c r="B1161" s="42">
        <v>7713</v>
      </c>
      <c r="C1161" s="43" t="s">
        <v>2433</v>
      </c>
      <c r="D1161" s="41" t="s">
        <v>23</v>
      </c>
      <c r="E1161" s="43" t="s">
        <v>24</v>
      </c>
      <c r="F1161" s="41" t="s">
        <v>25</v>
      </c>
      <c r="G1161" s="43" t="s">
        <v>42</v>
      </c>
      <c r="H1161" s="43" t="s">
        <v>27</v>
      </c>
      <c r="I1161" s="44">
        <v>806</v>
      </c>
      <c r="J1161" s="45">
        <v>15332</v>
      </c>
      <c r="K1161" s="45">
        <v>949</v>
      </c>
      <c r="L1161" s="46">
        <v>258</v>
      </c>
      <c r="M1161" s="47">
        <v>4045</v>
      </c>
      <c r="N1161" s="47">
        <v>163</v>
      </c>
      <c r="O1161" s="48">
        <v>242</v>
      </c>
      <c r="P1161" s="49">
        <v>4432</v>
      </c>
      <c r="Q1161" s="49">
        <v>9</v>
      </c>
      <c r="R1161" s="50" t="s">
        <v>37</v>
      </c>
      <c r="S1161" s="51" t="s">
        <v>37</v>
      </c>
      <c r="T1161" s="51" t="s">
        <v>37</v>
      </c>
      <c r="U1161" s="44">
        <v>1306</v>
      </c>
      <c r="V1161" s="45">
        <v>23809</v>
      </c>
      <c r="W1161" s="45">
        <v>1121</v>
      </c>
    </row>
    <row r="1162" spans="1:23" x14ac:dyDescent="0.2">
      <c r="A1162" s="41">
        <v>2010</v>
      </c>
      <c r="B1162" s="42">
        <v>7715</v>
      </c>
      <c r="C1162" s="43" t="s">
        <v>2434</v>
      </c>
      <c r="D1162" s="41" t="s">
        <v>23</v>
      </c>
      <c r="E1162" s="43" t="s">
        <v>24</v>
      </c>
      <c r="F1162" s="41" t="s">
        <v>25</v>
      </c>
      <c r="G1162" s="43" t="s">
        <v>203</v>
      </c>
      <c r="H1162" s="43" t="s">
        <v>27</v>
      </c>
      <c r="I1162" s="44">
        <v>5285.8</v>
      </c>
      <c r="J1162" s="45">
        <v>43420</v>
      </c>
      <c r="K1162" s="45">
        <v>4122</v>
      </c>
      <c r="L1162" s="46">
        <v>3914.6</v>
      </c>
      <c r="M1162" s="47">
        <v>27884</v>
      </c>
      <c r="N1162" s="47">
        <v>427</v>
      </c>
      <c r="O1162" s="48" t="s">
        <v>37</v>
      </c>
      <c r="P1162" s="49" t="s">
        <v>37</v>
      </c>
      <c r="Q1162" s="49" t="s">
        <v>37</v>
      </c>
      <c r="R1162" s="50" t="s">
        <v>37</v>
      </c>
      <c r="S1162" s="51" t="s">
        <v>37</v>
      </c>
      <c r="T1162" s="51" t="s">
        <v>37</v>
      </c>
      <c r="U1162" s="44">
        <v>9200.4</v>
      </c>
      <c r="V1162" s="45">
        <v>71304</v>
      </c>
      <c r="W1162" s="45">
        <v>4549</v>
      </c>
    </row>
    <row r="1163" spans="1:23" x14ac:dyDescent="0.2">
      <c r="A1163" s="41">
        <v>2010</v>
      </c>
      <c r="B1163" s="42">
        <v>7716</v>
      </c>
      <c r="C1163" s="43" t="s">
        <v>2435</v>
      </c>
      <c r="D1163" s="41" t="s">
        <v>23</v>
      </c>
      <c r="E1163" s="43" t="s">
        <v>24</v>
      </c>
      <c r="F1163" s="41" t="s">
        <v>25</v>
      </c>
      <c r="G1163" s="43" t="s">
        <v>201</v>
      </c>
      <c r="H1163" s="43" t="s">
        <v>27</v>
      </c>
      <c r="I1163" s="44">
        <v>17724</v>
      </c>
      <c r="J1163" s="45">
        <v>108210</v>
      </c>
      <c r="K1163" s="45">
        <v>11227</v>
      </c>
      <c r="L1163" s="46">
        <v>17418</v>
      </c>
      <c r="M1163" s="47">
        <v>115407</v>
      </c>
      <c r="N1163" s="47">
        <v>1550</v>
      </c>
      <c r="O1163" s="48">
        <v>30457</v>
      </c>
      <c r="P1163" s="49">
        <v>259590</v>
      </c>
      <c r="Q1163" s="49">
        <v>16</v>
      </c>
      <c r="R1163" s="50" t="s">
        <v>37</v>
      </c>
      <c r="S1163" s="51" t="s">
        <v>37</v>
      </c>
      <c r="T1163" s="51" t="s">
        <v>37</v>
      </c>
      <c r="U1163" s="44">
        <v>65599</v>
      </c>
      <c r="V1163" s="45">
        <v>483207</v>
      </c>
      <c r="W1163" s="45">
        <v>12793</v>
      </c>
    </row>
    <row r="1164" spans="1:23" x14ac:dyDescent="0.2">
      <c r="A1164" s="41">
        <v>2010</v>
      </c>
      <c r="B1164" s="42">
        <v>7719</v>
      </c>
      <c r="C1164" s="43" t="s">
        <v>2436</v>
      </c>
      <c r="D1164" s="41" t="s">
        <v>23</v>
      </c>
      <c r="E1164" s="43" t="s">
        <v>24</v>
      </c>
      <c r="F1164" s="41" t="s">
        <v>25</v>
      </c>
      <c r="G1164" s="43" t="s">
        <v>44</v>
      </c>
      <c r="H1164" s="43" t="s">
        <v>27</v>
      </c>
      <c r="I1164" s="44">
        <v>2272</v>
      </c>
      <c r="J1164" s="45">
        <v>20905</v>
      </c>
      <c r="K1164" s="45">
        <v>2539</v>
      </c>
      <c r="L1164" s="46">
        <v>1750</v>
      </c>
      <c r="M1164" s="47">
        <v>18183</v>
      </c>
      <c r="N1164" s="47">
        <v>399</v>
      </c>
      <c r="O1164" s="48">
        <v>1708</v>
      </c>
      <c r="P1164" s="49">
        <v>22181</v>
      </c>
      <c r="Q1164" s="49">
        <v>9</v>
      </c>
      <c r="R1164" s="50" t="s">
        <v>37</v>
      </c>
      <c r="S1164" s="51" t="s">
        <v>37</v>
      </c>
      <c r="T1164" s="51" t="s">
        <v>37</v>
      </c>
      <c r="U1164" s="44">
        <v>5730</v>
      </c>
      <c r="V1164" s="45">
        <v>61269</v>
      </c>
      <c r="W1164" s="45">
        <v>2947</v>
      </c>
    </row>
    <row r="1165" spans="1:23" x14ac:dyDescent="0.2">
      <c r="A1165" s="41">
        <v>2010</v>
      </c>
      <c r="B1165" s="42">
        <v>7720</v>
      </c>
      <c r="C1165" s="43" t="s">
        <v>2437</v>
      </c>
      <c r="D1165" s="41" t="s">
        <v>23</v>
      </c>
      <c r="E1165" s="43" t="s">
        <v>24</v>
      </c>
      <c r="F1165" s="41" t="s">
        <v>25</v>
      </c>
      <c r="G1165" s="43" t="s">
        <v>87</v>
      </c>
      <c r="H1165" s="43" t="s">
        <v>31</v>
      </c>
      <c r="I1165" s="44">
        <v>322</v>
      </c>
      <c r="J1165" s="45">
        <v>3052</v>
      </c>
      <c r="K1165" s="45">
        <v>251</v>
      </c>
      <c r="L1165" s="46">
        <v>71</v>
      </c>
      <c r="M1165" s="47">
        <v>635</v>
      </c>
      <c r="N1165" s="47">
        <v>14</v>
      </c>
      <c r="O1165" s="48" t="s">
        <v>37</v>
      </c>
      <c r="P1165" s="49" t="s">
        <v>37</v>
      </c>
      <c r="Q1165" s="49" t="s">
        <v>37</v>
      </c>
      <c r="R1165" s="50" t="s">
        <v>37</v>
      </c>
      <c r="S1165" s="51" t="s">
        <v>37</v>
      </c>
      <c r="T1165" s="51" t="s">
        <v>37</v>
      </c>
      <c r="U1165" s="44">
        <v>393</v>
      </c>
      <c r="V1165" s="45">
        <v>3687</v>
      </c>
      <c r="W1165" s="45">
        <v>265</v>
      </c>
    </row>
    <row r="1166" spans="1:23" x14ac:dyDescent="0.2">
      <c r="A1166" s="41">
        <v>2010</v>
      </c>
      <c r="B1166" s="42">
        <v>7720</v>
      </c>
      <c r="C1166" s="43" t="s">
        <v>2437</v>
      </c>
      <c r="D1166" s="41" t="s">
        <v>23</v>
      </c>
      <c r="E1166" s="43" t="s">
        <v>24</v>
      </c>
      <c r="F1166" s="41" t="s">
        <v>25</v>
      </c>
      <c r="G1166" s="43" t="s">
        <v>175</v>
      </c>
      <c r="H1166" s="43" t="s">
        <v>31</v>
      </c>
      <c r="I1166" s="44">
        <v>7730</v>
      </c>
      <c r="J1166" s="45">
        <v>74070</v>
      </c>
      <c r="K1166" s="45">
        <v>5630</v>
      </c>
      <c r="L1166" s="46">
        <v>2924</v>
      </c>
      <c r="M1166" s="47">
        <v>35726</v>
      </c>
      <c r="N1166" s="47">
        <v>781</v>
      </c>
      <c r="O1166" s="48">
        <v>1914</v>
      </c>
      <c r="P1166" s="49">
        <v>25156</v>
      </c>
      <c r="Q1166" s="49">
        <v>6</v>
      </c>
      <c r="R1166" s="50" t="s">
        <v>37</v>
      </c>
      <c r="S1166" s="51" t="s">
        <v>37</v>
      </c>
      <c r="T1166" s="51" t="s">
        <v>37</v>
      </c>
      <c r="U1166" s="44">
        <v>12568</v>
      </c>
      <c r="V1166" s="45">
        <v>134952</v>
      </c>
      <c r="W1166" s="45">
        <v>6417</v>
      </c>
    </row>
    <row r="1167" spans="1:23" x14ac:dyDescent="0.2">
      <c r="A1167" s="41">
        <v>2010</v>
      </c>
      <c r="B1167" s="42">
        <v>7723</v>
      </c>
      <c r="C1167" s="43" t="s">
        <v>2438</v>
      </c>
      <c r="D1167" s="41" t="s">
        <v>23</v>
      </c>
      <c r="E1167" s="43" t="s">
        <v>24</v>
      </c>
      <c r="F1167" s="41" t="s">
        <v>25</v>
      </c>
      <c r="G1167" s="43" t="s">
        <v>203</v>
      </c>
      <c r="H1167" s="43" t="s">
        <v>27</v>
      </c>
      <c r="I1167" s="44">
        <v>3594.4</v>
      </c>
      <c r="J1167" s="45">
        <v>23422</v>
      </c>
      <c r="K1167" s="45">
        <v>2500</v>
      </c>
      <c r="L1167" s="46">
        <v>611.6</v>
      </c>
      <c r="M1167" s="47">
        <v>3890</v>
      </c>
      <c r="N1167" s="47">
        <v>294</v>
      </c>
      <c r="O1167" s="48">
        <v>1533.3</v>
      </c>
      <c r="P1167" s="49">
        <v>10766</v>
      </c>
      <c r="Q1167" s="49">
        <v>20</v>
      </c>
      <c r="R1167" s="50" t="s">
        <v>37</v>
      </c>
      <c r="S1167" s="51" t="s">
        <v>37</v>
      </c>
      <c r="T1167" s="51" t="s">
        <v>37</v>
      </c>
      <c r="U1167" s="44">
        <v>5739.3</v>
      </c>
      <c r="V1167" s="45">
        <v>38078</v>
      </c>
      <c r="W1167" s="45">
        <v>2814</v>
      </c>
    </row>
    <row r="1168" spans="1:23" x14ac:dyDescent="0.2">
      <c r="A1168" s="41">
        <v>2010</v>
      </c>
      <c r="B1168" s="42">
        <v>7732</v>
      </c>
      <c r="C1168" s="43" t="s">
        <v>2439</v>
      </c>
      <c r="D1168" s="41" t="s">
        <v>23</v>
      </c>
      <c r="E1168" s="43" t="s">
        <v>24</v>
      </c>
      <c r="F1168" s="41" t="s">
        <v>25</v>
      </c>
      <c r="G1168" s="43" t="s">
        <v>46</v>
      </c>
      <c r="H1168" s="43" t="s">
        <v>27</v>
      </c>
      <c r="I1168" s="44">
        <v>478</v>
      </c>
      <c r="J1168" s="45">
        <v>4243</v>
      </c>
      <c r="K1168" s="45">
        <v>358</v>
      </c>
      <c r="L1168" s="46">
        <v>347</v>
      </c>
      <c r="M1168" s="47">
        <v>3362</v>
      </c>
      <c r="N1168" s="47">
        <v>56</v>
      </c>
      <c r="O1168" s="48" t="s">
        <v>37</v>
      </c>
      <c r="P1168" s="49" t="s">
        <v>37</v>
      </c>
      <c r="Q1168" s="49" t="s">
        <v>37</v>
      </c>
      <c r="R1168" s="50" t="s">
        <v>37</v>
      </c>
      <c r="S1168" s="51" t="s">
        <v>37</v>
      </c>
      <c r="T1168" s="51" t="s">
        <v>37</v>
      </c>
      <c r="U1168" s="44">
        <v>825</v>
      </c>
      <c r="V1168" s="45">
        <v>7605</v>
      </c>
      <c r="W1168" s="45">
        <v>414</v>
      </c>
    </row>
    <row r="1169" spans="1:23" x14ac:dyDescent="0.2">
      <c r="A1169" s="41">
        <v>2010</v>
      </c>
      <c r="B1169" s="42">
        <v>7743</v>
      </c>
      <c r="C1169" s="43" t="s">
        <v>2440</v>
      </c>
      <c r="D1169" s="41" t="s">
        <v>23</v>
      </c>
      <c r="E1169" s="43" t="s">
        <v>24</v>
      </c>
      <c r="F1169" s="41" t="s">
        <v>25</v>
      </c>
      <c r="G1169" s="43" t="s">
        <v>87</v>
      </c>
      <c r="H1169" s="43" t="s">
        <v>27</v>
      </c>
      <c r="I1169" s="44">
        <v>1274</v>
      </c>
      <c r="J1169" s="45">
        <v>12468</v>
      </c>
      <c r="K1169" s="45">
        <v>1231</v>
      </c>
      <c r="L1169" s="46">
        <v>1155</v>
      </c>
      <c r="M1169" s="47">
        <v>13255</v>
      </c>
      <c r="N1169" s="47">
        <v>245</v>
      </c>
      <c r="O1169" s="48">
        <v>0</v>
      </c>
      <c r="P1169" s="49">
        <v>0</v>
      </c>
      <c r="Q1169" s="49">
        <v>0</v>
      </c>
      <c r="R1169" s="50" t="s">
        <v>37</v>
      </c>
      <c r="S1169" s="51" t="s">
        <v>37</v>
      </c>
      <c r="T1169" s="51" t="s">
        <v>37</v>
      </c>
      <c r="U1169" s="44">
        <v>2429</v>
      </c>
      <c r="V1169" s="45">
        <v>25723</v>
      </c>
      <c r="W1169" s="45">
        <v>1476</v>
      </c>
    </row>
    <row r="1170" spans="1:23" x14ac:dyDescent="0.2">
      <c r="A1170" s="41">
        <v>2010</v>
      </c>
      <c r="B1170" s="42">
        <v>7750</v>
      </c>
      <c r="C1170" s="43" t="s">
        <v>2441</v>
      </c>
      <c r="D1170" s="41" t="s">
        <v>23</v>
      </c>
      <c r="E1170" s="43" t="s">
        <v>24</v>
      </c>
      <c r="F1170" s="41" t="s">
        <v>25</v>
      </c>
      <c r="G1170" s="43" t="s">
        <v>87</v>
      </c>
      <c r="H1170" s="43" t="s">
        <v>31</v>
      </c>
      <c r="I1170" s="44">
        <v>7452</v>
      </c>
      <c r="J1170" s="45">
        <v>64122</v>
      </c>
      <c r="K1170" s="45">
        <v>4503</v>
      </c>
      <c r="L1170" s="46">
        <v>1079</v>
      </c>
      <c r="M1170" s="47">
        <v>11463</v>
      </c>
      <c r="N1170" s="47">
        <v>107</v>
      </c>
      <c r="O1170" s="48">
        <v>4747</v>
      </c>
      <c r="P1170" s="49">
        <v>77656</v>
      </c>
      <c r="Q1170" s="49">
        <v>6</v>
      </c>
      <c r="R1170" s="50" t="s">
        <v>37</v>
      </c>
      <c r="S1170" s="51" t="s">
        <v>37</v>
      </c>
      <c r="T1170" s="51" t="s">
        <v>37</v>
      </c>
      <c r="U1170" s="44">
        <v>13278</v>
      </c>
      <c r="V1170" s="45">
        <v>153241</v>
      </c>
      <c r="W1170" s="45">
        <v>4616</v>
      </c>
    </row>
    <row r="1171" spans="1:23" x14ac:dyDescent="0.2">
      <c r="A1171" s="41">
        <v>2010</v>
      </c>
      <c r="B1171" s="42">
        <v>7752</v>
      </c>
      <c r="C1171" s="43" t="s">
        <v>533</v>
      </c>
      <c r="D1171" s="41" t="s">
        <v>23</v>
      </c>
      <c r="E1171" s="43" t="s">
        <v>24</v>
      </c>
      <c r="F1171" s="41" t="s">
        <v>25</v>
      </c>
      <c r="G1171" s="43" t="s">
        <v>92</v>
      </c>
      <c r="H1171" s="43" t="s">
        <v>31</v>
      </c>
      <c r="I1171" s="44">
        <v>96634</v>
      </c>
      <c r="J1171" s="45">
        <v>964213</v>
      </c>
      <c r="K1171" s="45">
        <v>62755</v>
      </c>
      <c r="L1171" s="46">
        <v>29309</v>
      </c>
      <c r="M1171" s="47">
        <v>366369</v>
      </c>
      <c r="N1171" s="47">
        <v>4837</v>
      </c>
      <c r="O1171" s="48">
        <v>25859</v>
      </c>
      <c r="P1171" s="49">
        <v>561087</v>
      </c>
      <c r="Q1171" s="49">
        <v>34</v>
      </c>
      <c r="R1171" s="50" t="s">
        <v>37</v>
      </c>
      <c r="S1171" s="51" t="s">
        <v>37</v>
      </c>
      <c r="T1171" s="51" t="s">
        <v>37</v>
      </c>
      <c r="U1171" s="44">
        <v>151802</v>
      </c>
      <c r="V1171" s="45">
        <v>1891669</v>
      </c>
      <c r="W1171" s="45">
        <v>67626</v>
      </c>
    </row>
    <row r="1172" spans="1:23" x14ac:dyDescent="0.2">
      <c r="A1172" s="41">
        <v>2010</v>
      </c>
      <c r="B1172" s="42">
        <v>7759</v>
      </c>
      <c r="C1172" s="43" t="s">
        <v>2442</v>
      </c>
      <c r="D1172" s="41" t="s">
        <v>23</v>
      </c>
      <c r="E1172" s="43" t="s">
        <v>24</v>
      </c>
      <c r="F1172" s="41" t="s">
        <v>25</v>
      </c>
      <c r="G1172" s="43" t="s">
        <v>273</v>
      </c>
      <c r="H1172" s="43" t="s">
        <v>27</v>
      </c>
      <c r="I1172" s="44">
        <v>408</v>
      </c>
      <c r="J1172" s="45">
        <v>4585</v>
      </c>
      <c r="K1172" s="45">
        <v>639</v>
      </c>
      <c r="L1172" s="46">
        <v>259</v>
      </c>
      <c r="M1172" s="47">
        <v>2022</v>
      </c>
      <c r="N1172" s="47">
        <v>74</v>
      </c>
      <c r="O1172" s="48">
        <v>402</v>
      </c>
      <c r="P1172" s="49">
        <v>4105</v>
      </c>
      <c r="Q1172" s="49">
        <v>12</v>
      </c>
      <c r="R1172" s="50" t="s">
        <v>37</v>
      </c>
      <c r="S1172" s="51" t="s">
        <v>37</v>
      </c>
      <c r="T1172" s="51" t="s">
        <v>37</v>
      </c>
      <c r="U1172" s="44">
        <v>1069</v>
      </c>
      <c r="V1172" s="45">
        <v>10712</v>
      </c>
      <c r="W1172" s="45">
        <v>725</v>
      </c>
    </row>
    <row r="1173" spans="1:23" x14ac:dyDescent="0.2">
      <c r="A1173" s="41">
        <v>2010</v>
      </c>
      <c r="B1173" s="42">
        <v>7760</v>
      </c>
      <c r="C1173" s="43" t="s">
        <v>2443</v>
      </c>
      <c r="D1173" s="41" t="s">
        <v>23</v>
      </c>
      <c r="E1173" s="43" t="s">
        <v>24</v>
      </c>
      <c r="F1173" s="41" t="s">
        <v>25</v>
      </c>
      <c r="G1173" s="43" t="s">
        <v>80</v>
      </c>
      <c r="H1173" s="43" t="s">
        <v>27</v>
      </c>
      <c r="I1173" s="44">
        <v>1139</v>
      </c>
      <c r="J1173" s="45">
        <v>9662</v>
      </c>
      <c r="K1173" s="45">
        <v>717</v>
      </c>
      <c r="L1173" s="46">
        <v>490</v>
      </c>
      <c r="M1173" s="47">
        <v>3509</v>
      </c>
      <c r="N1173" s="47">
        <v>110</v>
      </c>
      <c r="O1173" s="48">
        <v>335</v>
      </c>
      <c r="P1173" s="49">
        <v>2344</v>
      </c>
      <c r="Q1173" s="49">
        <v>26</v>
      </c>
      <c r="R1173" s="50" t="s">
        <v>37</v>
      </c>
      <c r="S1173" s="51" t="s">
        <v>37</v>
      </c>
      <c r="T1173" s="51" t="s">
        <v>37</v>
      </c>
      <c r="U1173" s="44">
        <v>1964</v>
      </c>
      <c r="V1173" s="45">
        <v>15515</v>
      </c>
      <c r="W1173" s="45">
        <v>853</v>
      </c>
    </row>
    <row r="1174" spans="1:23" x14ac:dyDescent="0.2">
      <c r="A1174" s="41">
        <v>2010</v>
      </c>
      <c r="B1174" s="42">
        <v>7785</v>
      </c>
      <c r="C1174" s="43" t="s">
        <v>534</v>
      </c>
      <c r="D1174" s="41" t="s">
        <v>23</v>
      </c>
      <c r="E1174" s="43" t="s">
        <v>24</v>
      </c>
      <c r="F1174" s="41" t="s">
        <v>25</v>
      </c>
      <c r="G1174" s="43" t="s">
        <v>142</v>
      </c>
      <c r="H1174" s="43" t="s">
        <v>31</v>
      </c>
      <c r="I1174" s="44">
        <v>37229</v>
      </c>
      <c r="J1174" s="45">
        <v>300038</v>
      </c>
      <c r="K1174" s="45">
        <v>19282</v>
      </c>
      <c r="L1174" s="46">
        <v>6204</v>
      </c>
      <c r="M1174" s="47">
        <v>57560</v>
      </c>
      <c r="N1174" s="47">
        <v>951</v>
      </c>
      <c r="O1174" s="48" t="s">
        <v>37</v>
      </c>
      <c r="P1174" s="49" t="s">
        <v>37</v>
      </c>
      <c r="Q1174" s="49" t="s">
        <v>37</v>
      </c>
      <c r="R1174" s="50" t="s">
        <v>37</v>
      </c>
      <c r="S1174" s="51" t="s">
        <v>37</v>
      </c>
      <c r="T1174" s="51" t="s">
        <v>37</v>
      </c>
      <c r="U1174" s="44">
        <v>43433</v>
      </c>
      <c r="V1174" s="45">
        <v>357598</v>
      </c>
      <c r="W1174" s="45">
        <v>20233</v>
      </c>
    </row>
    <row r="1175" spans="1:23" x14ac:dyDescent="0.2">
      <c r="A1175" s="41">
        <v>2010</v>
      </c>
      <c r="B1175" s="42">
        <v>7787</v>
      </c>
      <c r="C1175" s="43" t="s">
        <v>2444</v>
      </c>
      <c r="D1175" s="41" t="s">
        <v>23</v>
      </c>
      <c r="E1175" s="43" t="s">
        <v>24</v>
      </c>
      <c r="F1175" s="41" t="s">
        <v>25</v>
      </c>
      <c r="G1175" s="43" t="s">
        <v>311</v>
      </c>
      <c r="H1175" s="43" t="s">
        <v>31</v>
      </c>
      <c r="I1175" s="44">
        <v>9772</v>
      </c>
      <c r="J1175" s="45">
        <v>71685</v>
      </c>
      <c r="K1175" s="45">
        <v>8829</v>
      </c>
      <c r="L1175" s="46">
        <v>4117</v>
      </c>
      <c r="M1175" s="47">
        <v>36215</v>
      </c>
      <c r="N1175" s="47">
        <v>1433</v>
      </c>
      <c r="O1175" s="48">
        <v>749</v>
      </c>
      <c r="P1175" s="49">
        <v>7924</v>
      </c>
      <c r="Q1175" s="49">
        <v>9</v>
      </c>
      <c r="R1175" s="50" t="s">
        <v>37</v>
      </c>
      <c r="S1175" s="51" t="s">
        <v>37</v>
      </c>
      <c r="T1175" s="51" t="s">
        <v>37</v>
      </c>
      <c r="U1175" s="44">
        <v>14638</v>
      </c>
      <c r="V1175" s="45">
        <v>115824</v>
      </c>
      <c r="W1175" s="45">
        <v>10271</v>
      </c>
    </row>
    <row r="1176" spans="1:23" x14ac:dyDescent="0.2">
      <c r="A1176" s="41">
        <v>2010</v>
      </c>
      <c r="B1176" s="42">
        <v>7801</v>
      </c>
      <c r="C1176" s="43" t="s">
        <v>2445</v>
      </c>
      <c r="D1176" s="41" t="s">
        <v>23</v>
      </c>
      <c r="E1176" s="43" t="s">
        <v>24</v>
      </c>
      <c r="F1176" s="41" t="s">
        <v>25</v>
      </c>
      <c r="G1176" s="43" t="s">
        <v>142</v>
      </c>
      <c r="H1176" s="43" t="s">
        <v>51</v>
      </c>
      <c r="I1176" s="44">
        <v>707196</v>
      </c>
      <c r="J1176" s="45">
        <v>5651274</v>
      </c>
      <c r="K1176" s="45">
        <v>375847</v>
      </c>
      <c r="L1176" s="46">
        <v>443939</v>
      </c>
      <c r="M1176" s="47">
        <v>4022104</v>
      </c>
      <c r="N1176" s="47">
        <v>53906</v>
      </c>
      <c r="O1176" s="48">
        <v>157591</v>
      </c>
      <c r="P1176" s="49">
        <v>1685817</v>
      </c>
      <c r="Q1176" s="49">
        <v>272</v>
      </c>
      <c r="R1176" s="50" t="s">
        <v>37</v>
      </c>
      <c r="S1176" s="51" t="s">
        <v>37</v>
      </c>
      <c r="T1176" s="51" t="s">
        <v>37</v>
      </c>
      <c r="U1176" s="44">
        <v>1308726</v>
      </c>
      <c r="V1176" s="45">
        <v>11359195</v>
      </c>
      <c r="W1176" s="45">
        <v>430025</v>
      </c>
    </row>
    <row r="1177" spans="1:23" x14ac:dyDescent="0.2">
      <c r="A1177" s="41">
        <v>2010</v>
      </c>
      <c r="B1177" s="42">
        <v>7822</v>
      </c>
      <c r="C1177" s="43" t="s">
        <v>2446</v>
      </c>
      <c r="D1177" s="41" t="s">
        <v>23</v>
      </c>
      <c r="E1177" s="43" t="s">
        <v>24</v>
      </c>
      <c r="F1177" s="41" t="s">
        <v>25</v>
      </c>
      <c r="G1177" s="43" t="s">
        <v>60</v>
      </c>
      <c r="H1177" s="43" t="s">
        <v>51</v>
      </c>
      <c r="I1177" s="44">
        <v>397</v>
      </c>
      <c r="J1177" s="45">
        <v>860</v>
      </c>
      <c r="K1177" s="45">
        <v>424</v>
      </c>
      <c r="L1177" s="46">
        <v>298</v>
      </c>
      <c r="M1177" s="47">
        <v>841</v>
      </c>
      <c r="N1177" s="47">
        <v>149</v>
      </c>
      <c r="O1177" s="48" t="s">
        <v>37</v>
      </c>
      <c r="P1177" s="49" t="s">
        <v>37</v>
      </c>
      <c r="Q1177" s="49" t="s">
        <v>37</v>
      </c>
      <c r="R1177" s="50" t="s">
        <v>37</v>
      </c>
      <c r="S1177" s="51" t="s">
        <v>37</v>
      </c>
      <c r="T1177" s="51" t="s">
        <v>37</v>
      </c>
      <c r="U1177" s="44">
        <v>695</v>
      </c>
      <c r="V1177" s="45">
        <v>1701</v>
      </c>
      <c r="W1177" s="45">
        <v>573</v>
      </c>
    </row>
    <row r="1178" spans="1:23" x14ac:dyDescent="0.2">
      <c r="A1178" s="41">
        <v>2010</v>
      </c>
      <c r="B1178" s="42">
        <v>7826</v>
      </c>
      <c r="C1178" s="43" t="s">
        <v>2447</v>
      </c>
      <c r="D1178" s="41" t="s">
        <v>23</v>
      </c>
      <c r="E1178" s="43" t="s">
        <v>24</v>
      </c>
      <c r="F1178" s="41" t="s">
        <v>25</v>
      </c>
      <c r="G1178" s="43" t="s">
        <v>311</v>
      </c>
      <c r="H1178" s="43" t="s">
        <v>27</v>
      </c>
      <c r="I1178" s="44">
        <v>2066</v>
      </c>
      <c r="J1178" s="45">
        <v>26051</v>
      </c>
      <c r="K1178" s="45">
        <v>3319</v>
      </c>
      <c r="L1178" s="46">
        <v>2672.5</v>
      </c>
      <c r="M1178" s="47">
        <v>40523</v>
      </c>
      <c r="N1178" s="47">
        <v>814</v>
      </c>
      <c r="O1178" s="48" t="s">
        <v>37</v>
      </c>
      <c r="P1178" s="49" t="s">
        <v>37</v>
      </c>
      <c r="Q1178" s="49" t="s">
        <v>37</v>
      </c>
      <c r="R1178" s="50" t="s">
        <v>37</v>
      </c>
      <c r="S1178" s="51" t="s">
        <v>37</v>
      </c>
      <c r="T1178" s="51" t="s">
        <v>37</v>
      </c>
      <c r="U1178" s="44">
        <v>4738.5</v>
      </c>
      <c r="V1178" s="45">
        <v>66574</v>
      </c>
      <c r="W1178" s="45">
        <v>4133</v>
      </c>
    </row>
    <row r="1179" spans="1:23" x14ac:dyDescent="0.2">
      <c r="A1179" s="41">
        <v>2010</v>
      </c>
      <c r="B1179" s="42">
        <v>7827</v>
      </c>
      <c r="C1179" s="43" t="s">
        <v>535</v>
      </c>
      <c r="D1179" s="41" t="s">
        <v>23</v>
      </c>
      <c r="E1179" s="43" t="s">
        <v>24</v>
      </c>
      <c r="F1179" s="41" t="s">
        <v>25</v>
      </c>
      <c r="G1179" s="43" t="s">
        <v>54</v>
      </c>
      <c r="H1179" s="43" t="s">
        <v>27</v>
      </c>
      <c r="I1179" s="44">
        <v>7199</v>
      </c>
      <c r="J1179" s="45">
        <v>79786</v>
      </c>
      <c r="K1179" s="45">
        <v>4768</v>
      </c>
      <c r="L1179" s="46">
        <v>7861</v>
      </c>
      <c r="M1179" s="47">
        <v>79501</v>
      </c>
      <c r="N1179" s="47">
        <v>1605</v>
      </c>
      <c r="O1179" s="48">
        <v>7151</v>
      </c>
      <c r="P1179" s="49">
        <v>88406</v>
      </c>
      <c r="Q1179" s="49">
        <v>7</v>
      </c>
      <c r="R1179" s="50">
        <v>0</v>
      </c>
      <c r="S1179" s="51">
        <v>0</v>
      </c>
      <c r="T1179" s="51">
        <v>0</v>
      </c>
      <c r="U1179" s="44">
        <v>22211</v>
      </c>
      <c r="V1179" s="45">
        <v>247693</v>
      </c>
      <c r="W1179" s="45">
        <v>6380</v>
      </c>
    </row>
    <row r="1180" spans="1:23" x14ac:dyDescent="0.2">
      <c r="A1180" s="41">
        <v>2010</v>
      </c>
      <c r="B1180" s="42">
        <v>7833</v>
      </c>
      <c r="C1180" s="43" t="s">
        <v>2448</v>
      </c>
      <c r="D1180" s="41" t="s">
        <v>23</v>
      </c>
      <c r="E1180" s="43" t="s">
        <v>24</v>
      </c>
      <c r="F1180" s="41" t="s">
        <v>25</v>
      </c>
      <c r="G1180" s="43" t="s">
        <v>60</v>
      </c>
      <c r="H1180" s="43" t="s">
        <v>51</v>
      </c>
      <c r="I1180" s="44">
        <v>293</v>
      </c>
      <c r="J1180" s="45">
        <v>1075</v>
      </c>
      <c r="K1180" s="45">
        <v>345</v>
      </c>
      <c r="L1180" s="46">
        <v>813</v>
      </c>
      <c r="M1180" s="47">
        <v>1623</v>
      </c>
      <c r="N1180" s="47">
        <v>95</v>
      </c>
      <c r="O1180" s="48" t="s">
        <v>37</v>
      </c>
      <c r="P1180" s="49" t="s">
        <v>37</v>
      </c>
      <c r="Q1180" s="49" t="s">
        <v>37</v>
      </c>
      <c r="R1180" s="50" t="s">
        <v>37</v>
      </c>
      <c r="S1180" s="51" t="s">
        <v>37</v>
      </c>
      <c r="T1180" s="51" t="s">
        <v>37</v>
      </c>
      <c r="U1180" s="44">
        <v>1106</v>
      </c>
      <c r="V1180" s="45">
        <v>2698</v>
      </c>
      <c r="W1180" s="45">
        <v>440</v>
      </c>
    </row>
    <row r="1181" spans="1:23" x14ac:dyDescent="0.2">
      <c r="A1181" s="41">
        <v>2010</v>
      </c>
      <c r="B1181" s="42">
        <v>7837</v>
      </c>
      <c r="C1181" s="43" t="s">
        <v>2449</v>
      </c>
      <c r="D1181" s="41" t="s">
        <v>23</v>
      </c>
      <c r="E1181" s="43" t="s">
        <v>24</v>
      </c>
      <c r="F1181" s="41" t="s">
        <v>25</v>
      </c>
      <c r="G1181" s="43" t="s">
        <v>87</v>
      </c>
      <c r="H1181" s="43" t="s">
        <v>27</v>
      </c>
      <c r="I1181" s="44">
        <v>1104</v>
      </c>
      <c r="J1181" s="45">
        <v>7932</v>
      </c>
      <c r="K1181" s="45">
        <v>1077</v>
      </c>
      <c r="L1181" s="46">
        <v>638</v>
      </c>
      <c r="M1181" s="47">
        <v>4654</v>
      </c>
      <c r="N1181" s="47">
        <v>277</v>
      </c>
      <c r="O1181" s="48">
        <v>343</v>
      </c>
      <c r="P1181" s="49">
        <v>3748</v>
      </c>
      <c r="Q1181" s="49">
        <v>17</v>
      </c>
      <c r="R1181" s="50" t="s">
        <v>37</v>
      </c>
      <c r="S1181" s="51" t="s">
        <v>37</v>
      </c>
      <c r="T1181" s="51" t="s">
        <v>37</v>
      </c>
      <c r="U1181" s="44">
        <v>2085</v>
      </c>
      <c r="V1181" s="45">
        <v>16334</v>
      </c>
      <c r="W1181" s="45">
        <v>1371</v>
      </c>
    </row>
    <row r="1182" spans="1:23" x14ac:dyDescent="0.2">
      <c r="A1182" s="41">
        <v>2010</v>
      </c>
      <c r="B1182" s="42">
        <v>7864</v>
      </c>
      <c r="C1182" s="43" t="s">
        <v>2450</v>
      </c>
      <c r="D1182" s="41" t="s">
        <v>23</v>
      </c>
      <c r="E1182" s="43" t="s">
        <v>24</v>
      </c>
      <c r="F1182" s="41" t="s">
        <v>25</v>
      </c>
      <c r="G1182" s="43" t="s">
        <v>87</v>
      </c>
      <c r="H1182" s="43" t="s">
        <v>31</v>
      </c>
      <c r="I1182" s="44">
        <v>3342.7</v>
      </c>
      <c r="J1182" s="45">
        <v>28967</v>
      </c>
      <c r="K1182" s="45">
        <v>1908</v>
      </c>
      <c r="L1182" s="46">
        <v>1325.4</v>
      </c>
      <c r="M1182" s="47">
        <v>13500</v>
      </c>
      <c r="N1182" s="47">
        <v>375</v>
      </c>
      <c r="O1182" s="48">
        <v>1306.7</v>
      </c>
      <c r="P1182" s="49">
        <v>20419</v>
      </c>
      <c r="Q1182" s="49">
        <v>2</v>
      </c>
      <c r="R1182" s="50" t="s">
        <v>37</v>
      </c>
      <c r="S1182" s="51" t="s">
        <v>37</v>
      </c>
      <c r="T1182" s="51" t="s">
        <v>37</v>
      </c>
      <c r="U1182" s="44">
        <v>5974.8</v>
      </c>
      <c r="V1182" s="45">
        <v>62886</v>
      </c>
      <c r="W1182" s="45">
        <v>2285</v>
      </c>
    </row>
    <row r="1183" spans="1:23" x14ac:dyDescent="0.2">
      <c r="A1183" s="41">
        <v>2010</v>
      </c>
      <c r="B1183" s="42">
        <v>7870</v>
      </c>
      <c r="C1183" s="43" t="s">
        <v>2451</v>
      </c>
      <c r="D1183" s="41" t="s">
        <v>23</v>
      </c>
      <c r="E1183" s="43" t="s">
        <v>24</v>
      </c>
      <c r="F1183" s="41" t="s">
        <v>25</v>
      </c>
      <c r="G1183" s="43" t="s">
        <v>46</v>
      </c>
      <c r="H1183" s="43" t="s">
        <v>31</v>
      </c>
      <c r="I1183" s="44">
        <v>18</v>
      </c>
      <c r="J1183" s="45">
        <v>191</v>
      </c>
      <c r="K1183" s="45">
        <v>10</v>
      </c>
      <c r="L1183" s="46" t="s">
        <v>37</v>
      </c>
      <c r="M1183" s="47" t="s">
        <v>37</v>
      </c>
      <c r="N1183" s="47" t="s">
        <v>37</v>
      </c>
      <c r="O1183" s="48" t="s">
        <v>37</v>
      </c>
      <c r="P1183" s="49" t="s">
        <v>37</v>
      </c>
      <c r="Q1183" s="49" t="s">
        <v>37</v>
      </c>
      <c r="R1183" s="50" t="s">
        <v>37</v>
      </c>
      <c r="S1183" s="51" t="s">
        <v>37</v>
      </c>
      <c r="T1183" s="51" t="s">
        <v>37</v>
      </c>
      <c r="U1183" s="44">
        <v>18</v>
      </c>
      <c r="V1183" s="45">
        <v>191</v>
      </c>
      <c r="W1183" s="45">
        <v>10</v>
      </c>
    </row>
    <row r="1184" spans="1:23" x14ac:dyDescent="0.2">
      <c r="A1184" s="41">
        <v>2010</v>
      </c>
      <c r="B1184" s="42">
        <v>7870</v>
      </c>
      <c r="C1184" s="43" t="s">
        <v>2451</v>
      </c>
      <c r="D1184" s="41" t="s">
        <v>23</v>
      </c>
      <c r="E1184" s="43" t="s">
        <v>24</v>
      </c>
      <c r="F1184" s="41" t="s">
        <v>25</v>
      </c>
      <c r="G1184" s="43" t="s">
        <v>173</v>
      </c>
      <c r="H1184" s="43" t="s">
        <v>31</v>
      </c>
      <c r="I1184" s="44">
        <v>5368</v>
      </c>
      <c r="J1184" s="45">
        <v>61328</v>
      </c>
      <c r="K1184" s="45">
        <v>3104</v>
      </c>
      <c r="L1184" s="46">
        <v>1703</v>
      </c>
      <c r="M1184" s="47">
        <v>24024</v>
      </c>
      <c r="N1184" s="47">
        <v>197</v>
      </c>
      <c r="O1184" s="48">
        <v>91</v>
      </c>
      <c r="P1184" s="49">
        <v>614</v>
      </c>
      <c r="Q1184" s="49">
        <v>101</v>
      </c>
      <c r="R1184" s="50" t="s">
        <v>37</v>
      </c>
      <c r="S1184" s="51" t="s">
        <v>37</v>
      </c>
      <c r="T1184" s="51" t="s">
        <v>37</v>
      </c>
      <c r="U1184" s="44">
        <v>7162</v>
      </c>
      <c r="V1184" s="45">
        <v>85966</v>
      </c>
      <c r="W1184" s="45">
        <v>3402</v>
      </c>
    </row>
    <row r="1185" spans="1:23" x14ac:dyDescent="0.2">
      <c r="A1185" s="41">
        <v>2010</v>
      </c>
      <c r="B1185" s="42">
        <v>7887</v>
      </c>
      <c r="C1185" s="43" t="s">
        <v>536</v>
      </c>
      <c r="D1185" s="41" t="s">
        <v>23</v>
      </c>
      <c r="E1185" s="43" t="s">
        <v>24</v>
      </c>
      <c r="F1185" s="41" t="s">
        <v>25</v>
      </c>
      <c r="G1185" s="43" t="s">
        <v>65</v>
      </c>
      <c r="H1185" s="43" t="s">
        <v>31</v>
      </c>
      <c r="I1185" s="44">
        <v>47251</v>
      </c>
      <c r="J1185" s="45">
        <v>437372</v>
      </c>
      <c r="K1185" s="45">
        <v>31316</v>
      </c>
      <c r="L1185" s="46">
        <v>9348</v>
      </c>
      <c r="M1185" s="47">
        <v>96788</v>
      </c>
      <c r="N1185" s="47">
        <v>2345</v>
      </c>
      <c r="O1185" s="48" t="s">
        <v>37</v>
      </c>
      <c r="P1185" s="49" t="s">
        <v>37</v>
      </c>
      <c r="Q1185" s="49" t="s">
        <v>37</v>
      </c>
      <c r="R1185" s="50" t="s">
        <v>37</v>
      </c>
      <c r="S1185" s="51" t="s">
        <v>37</v>
      </c>
      <c r="T1185" s="51" t="s">
        <v>37</v>
      </c>
      <c r="U1185" s="44">
        <v>56599</v>
      </c>
      <c r="V1185" s="45">
        <v>534160</v>
      </c>
      <c r="W1185" s="45">
        <v>33661</v>
      </c>
    </row>
    <row r="1186" spans="1:23" x14ac:dyDescent="0.2">
      <c r="A1186" s="41">
        <v>2010</v>
      </c>
      <c r="B1186" s="42">
        <v>7891</v>
      </c>
      <c r="C1186" s="43" t="s">
        <v>537</v>
      </c>
      <c r="D1186" s="41" t="s">
        <v>23</v>
      </c>
      <c r="E1186" s="43" t="s">
        <v>24</v>
      </c>
      <c r="F1186" s="41" t="s">
        <v>25</v>
      </c>
      <c r="G1186" s="43" t="s">
        <v>161</v>
      </c>
      <c r="H1186" s="43" t="s">
        <v>31</v>
      </c>
      <c r="I1186" s="44">
        <v>21283</v>
      </c>
      <c r="J1186" s="45">
        <v>173954</v>
      </c>
      <c r="K1186" s="45">
        <v>14771</v>
      </c>
      <c r="L1186" s="46">
        <v>4765</v>
      </c>
      <c r="M1186" s="47">
        <v>42576</v>
      </c>
      <c r="N1186" s="47">
        <v>1991</v>
      </c>
      <c r="O1186" s="48">
        <v>1866</v>
      </c>
      <c r="P1186" s="49">
        <v>25871</v>
      </c>
      <c r="Q1186" s="49">
        <v>3</v>
      </c>
      <c r="R1186" s="50" t="s">
        <v>37</v>
      </c>
      <c r="S1186" s="51" t="s">
        <v>37</v>
      </c>
      <c r="T1186" s="51" t="s">
        <v>37</v>
      </c>
      <c r="U1186" s="44">
        <v>27914</v>
      </c>
      <c r="V1186" s="45">
        <v>242401</v>
      </c>
      <c r="W1186" s="45">
        <v>16765</v>
      </c>
    </row>
    <row r="1187" spans="1:23" x14ac:dyDescent="0.2">
      <c r="A1187" s="41">
        <v>2010</v>
      </c>
      <c r="B1187" s="42">
        <v>7907</v>
      </c>
      <c r="C1187" s="43" t="s">
        <v>2452</v>
      </c>
      <c r="D1187" s="41" t="s">
        <v>23</v>
      </c>
      <c r="E1187" s="43" t="s">
        <v>24</v>
      </c>
      <c r="F1187" s="41" t="s">
        <v>25</v>
      </c>
      <c r="G1187" s="43" t="s">
        <v>72</v>
      </c>
      <c r="H1187" s="43" t="s">
        <v>27</v>
      </c>
      <c r="I1187" s="44">
        <v>1213.8</v>
      </c>
      <c r="J1187" s="45">
        <v>13324</v>
      </c>
      <c r="K1187" s="45">
        <v>1066</v>
      </c>
      <c r="L1187" s="46">
        <v>810.8</v>
      </c>
      <c r="M1187" s="47">
        <v>8878</v>
      </c>
      <c r="N1187" s="47">
        <v>158</v>
      </c>
      <c r="O1187" s="48" t="s">
        <v>37</v>
      </c>
      <c r="P1187" s="49" t="s">
        <v>37</v>
      </c>
      <c r="Q1187" s="49" t="s">
        <v>37</v>
      </c>
      <c r="R1187" s="50" t="s">
        <v>37</v>
      </c>
      <c r="S1187" s="51" t="s">
        <v>37</v>
      </c>
      <c r="T1187" s="51" t="s">
        <v>37</v>
      </c>
      <c r="U1187" s="44">
        <v>2024.6</v>
      </c>
      <c r="V1187" s="45">
        <v>22202</v>
      </c>
      <c r="W1187" s="45">
        <v>1224</v>
      </c>
    </row>
    <row r="1188" spans="1:23" x14ac:dyDescent="0.2">
      <c r="A1188" s="41">
        <v>2010</v>
      </c>
      <c r="B1188" s="42">
        <v>7908</v>
      </c>
      <c r="C1188" s="43" t="s">
        <v>538</v>
      </c>
      <c r="D1188" s="41" t="s">
        <v>23</v>
      </c>
      <c r="E1188" s="43" t="s">
        <v>24</v>
      </c>
      <c r="F1188" s="41" t="s">
        <v>25</v>
      </c>
      <c r="G1188" s="43" t="s">
        <v>30</v>
      </c>
      <c r="H1188" s="43" t="s">
        <v>27</v>
      </c>
      <c r="I1188" s="44">
        <v>15314.7</v>
      </c>
      <c r="J1188" s="45">
        <v>157731</v>
      </c>
      <c r="K1188" s="45">
        <v>14798</v>
      </c>
      <c r="L1188" s="46">
        <v>10591.2</v>
      </c>
      <c r="M1188" s="47">
        <v>106723</v>
      </c>
      <c r="N1188" s="47">
        <v>2545</v>
      </c>
      <c r="O1188" s="48">
        <v>7261.3</v>
      </c>
      <c r="P1188" s="49">
        <v>86304</v>
      </c>
      <c r="Q1188" s="49">
        <v>49</v>
      </c>
      <c r="R1188" s="50" t="s">
        <v>37</v>
      </c>
      <c r="S1188" s="51" t="s">
        <v>37</v>
      </c>
      <c r="T1188" s="51" t="s">
        <v>37</v>
      </c>
      <c r="U1188" s="44">
        <v>33167.199999999997</v>
      </c>
      <c r="V1188" s="45">
        <v>350758</v>
      </c>
      <c r="W1188" s="45">
        <v>17392</v>
      </c>
    </row>
    <row r="1189" spans="1:23" x14ac:dyDescent="0.2">
      <c r="A1189" s="41">
        <v>2010</v>
      </c>
      <c r="B1189" s="42">
        <v>7958</v>
      </c>
      <c r="C1189" s="43" t="s">
        <v>2453</v>
      </c>
      <c r="D1189" s="41" t="s">
        <v>23</v>
      </c>
      <c r="E1189" s="43" t="s">
        <v>24</v>
      </c>
      <c r="F1189" s="41" t="s">
        <v>25</v>
      </c>
      <c r="G1189" s="43" t="s">
        <v>92</v>
      </c>
      <c r="H1189" s="43" t="s">
        <v>27</v>
      </c>
      <c r="I1189" s="44">
        <v>1359</v>
      </c>
      <c r="J1189" s="45">
        <v>13434</v>
      </c>
      <c r="K1189" s="45">
        <v>1219</v>
      </c>
      <c r="L1189" s="46">
        <v>2323</v>
      </c>
      <c r="M1189" s="47">
        <v>22770</v>
      </c>
      <c r="N1189" s="47">
        <v>412</v>
      </c>
      <c r="O1189" s="48">
        <v>90</v>
      </c>
      <c r="P1189" s="49">
        <v>789</v>
      </c>
      <c r="Q1189" s="49">
        <v>2</v>
      </c>
      <c r="R1189" s="50" t="s">
        <v>37</v>
      </c>
      <c r="S1189" s="51" t="s">
        <v>37</v>
      </c>
      <c r="T1189" s="51" t="s">
        <v>37</v>
      </c>
      <c r="U1189" s="44">
        <v>3772</v>
      </c>
      <c r="V1189" s="45">
        <v>36993</v>
      </c>
      <c r="W1189" s="45">
        <v>1633</v>
      </c>
    </row>
    <row r="1190" spans="1:23" x14ac:dyDescent="0.2">
      <c r="A1190" s="41">
        <v>2010</v>
      </c>
      <c r="B1190" s="42">
        <v>7969</v>
      </c>
      <c r="C1190" s="43" t="s">
        <v>2454</v>
      </c>
      <c r="D1190" s="41" t="s">
        <v>23</v>
      </c>
      <c r="E1190" s="43" t="s">
        <v>24</v>
      </c>
      <c r="F1190" s="41" t="s">
        <v>25</v>
      </c>
      <c r="G1190" s="43" t="s">
        <v>46</v>
      </c>
      <c r="H1190" s="43" t="s">
        <v>27</v>
      </c>
      <c r="I1190" s="44">
        <v>391</v>
      </c>
      <c r="J1190" s="45">
        <v>4813</v>
      </c>
      <c r="K1190" s="45">
        <v>280</v>
      </c>
      <c r="L1190" s="46">
        <v>314</v>
      </c>
      <c r="M1190" s="47">
        <v>4443</v>
      </c>
      <c r="N1190" s="47">
        <v>71</v>
      </c>
      <c r="O1190" s="48" t="s">
        <v>37</v>
      </c>
      <c r="P1190" s="49" t="s">
        <v>37</v>
      </c>
      <c r="Q1190" s="49" t="s">
        <v>37</v>
      </c>
      <c r="R1190" s="50" t="s">
        <v>37</v>
      </c>
      <c r="S1190" s="51" t="s">
        <v>37</v>
      </c>
      <c r="T1190" s="51" t="s">
        <v>37</v>
      </c>
      <c r="U1190" s="44">
        <v>705</v>
      </c>
      <c r="V1190" s="45">
        <v>9256</v>
      </c>
      <c r="W1190" s="45">
        <v>351</v>
      </c>
    </row>
    <row r="1191" spans="1:23" x14ac:dyDescent="0.2">
      <c r="A1191" s="41">
        <v>2010</v>
      </c>
      <c r="B1191" s="42">
        <v>7973</v>
      </c>
      <c r="C1191" s="43" t="s">
        <v>2455</v>
      </c>
      <c r="D1191" s="41" t="s">
        <v>23</v>
      </c>
      <c r="E1191" s="43" t="s">
        <v>24</v>
      </c>
      <c r="F1191" s="41" t="s">
        <v>25</v>
      </c>
      <c r="G1191" s="43" t="s">
        <v>161</v>
      </c>
      <c r="H1191" s="43" t="s">
        <v>27</v>
      </c>
      <c r="I1191" s="44">
        <v>490</v>
      </c>
      <c r="J1191" s="45">
        <v>4742</v>
      </c>
      <c r="K1191" s="45">
        <v>340</v>
      </c>
      <c r="L1191" s="46">
        <v>41</v>
      </c>
      <c r="M1191" s="47">
        <v>524</v>
      </c>
      <c r="N1191" s="47">
        <v>16</v>
      </c>
      <c r="O1191" s="48" t="s">
        <v>37</v>
      </c>
      <c r="P1191" s="49" t="s">
        <v>37</v>
      </c>
      <c r="Q1191" s="49" t="s">
        <v>37</v>
      </c>
      <c r="R1191" s="50" t="s">
        <v>37</v>
      </c>
      <c r="S1191" s="51" t="s">
        <v>37</v>
      </c>
      <c r="T1191" s="51" t="s">
        <v>37</v>
      </c>
      <c r="U1191" s="44">
        <v>531</v>
      </c>
      <c r="V1191" s="45">
        <v>5266</v>
      </c>
      <c r="W1191" s="45">
        <v>356</v>
      </c>
    </row>
    <row r="1192" spans="1:23" x14ac:dyDescent="0.2">
      <c r="A1192" s="41">
        <v>2010</v>
      </c>
      <c r="B1192" s="42">
        <v>7977</v>
      </c>
      <c r="C1192" s="43" t="s">
        <v>2456</v>
      </c>
      <c r="D1192" s="41" t="s">
        <v>23</v>
      </c>
      <c r="E1192" s="43" t="s">
        <v>24</v>
      </c>
      <c r="F1192" s="41" t="s">
        <v>25</v>
      </c>
      <c r="G1192" s="43" t="s">
        <v>161</v>
      </c>
      <c r="H1192" s="43" t="s">
        <v>27</v>
      </c>
      <c r="I1192" s="44">
        <v>27223</v>
      </c>
      <c r="J1192" s="45">
        <v>272110</v>
      </c>
      <c r="K1192" s="45">
        <v>26177</v>
      </c>
      <c r="L1192" s="46">
        <v>20820</v>
      </c>
      <c r="M1192" s="47">
        <v>200766</v>
      </c>
      <c r="N1192" s="47">
        <v>2908</v>
      </c>
      <c r="O1192" s="48">
        <v>12485</v>
      </c>
      <c r="P1192" s="49">
        <v>163681</v>
      </c>
      <c r="Q1192" s="49">
        <v>46</v>
      </c>
      <c r="R1192" s="50" t="s">
        <v>37</v>
      </c>
      <c r="S1192" s="51" t="s">
        <v>37</v>
      </c>
      <c r="T1192" s="51" t="s">
        <v>37</v>
      </c>
      <c r="U1192" s="44">
        <v>60528</v>
      </c>
      <c r="V1192" s="45">
        <v>636557</v>
      </c>
      <c r="W1192" s="45">
        <v>29131</v>
      </c>
    </row>
    <row r="1193" spans="1:23" x14ac:dyDescent="0.2">
      <c r="A1193" s="41">
        <v>2010</v>
      </c>
      <c r="B1193" s="42">
        <v>7978</v>
      </c>
      <c r="C1193" s="43" t="s">
        <v>2457</v>
      </c>
      <c r="D1193" s="41" t="s">
        <v>23</v>
      </c>
      <c r="E1193" s="43" t="s">
        <v>24</v>
      </c>
      <c r="F1193" s="41" t="s">
        <v>25</v>
      </c>
      <c r="G1193" s="43" t="s">
        <v>67</v>
      </c>
      <c r="H1193" s="43" t="s">
        <v>31</v>
      </c>
      <c r="I1193" s="44">
        <v>17986</v>
      </c>
      <c r="J1193" s="45">
        <v>137969</v>
      </c>
      <c r="K1193" s="45">
        <v>10500</v>
      </c>
      <c r="L1193" s="46">
        <v>3261</v>
      </c>
      <c r="M1193" s="47">
        <v>28422</v>
      </c>
      <c r="N1193" s="47">
        <v>1173</v>
      </c>
      <c r="O1193" s="48" t="s">
        <v>37</v>
      </c>
      <c r="P1193" s="49" t="s">
        <v>37</v>
      </c>
      <c r="Q1193" s="49" t="s">
        <v>37</v>
      </c>
      <c r="R1193" s="50" t="s">
        <v>37</v>
      </c>
      <c r="S1193" s="51" t="s">
        <v>37</v>
      </c>
      <c r="T1193" s="51" t="s">
        <v>37</v>
      </c>
      <c r="U1193" s="44">
        <v>21247</v>
      </c>
      <c r="V1193" s="45">
        <v>166391</v>
      </c>
      <c r="W1193" s="45">
        <v>11673</v>
      </c>
    </row>
    <row r="1194" spans="1:23" x14ac:dyDescent="0.2">
      <c r="A1194" s="41">
        <v>2010</v>
      </c>
      <c r="B1194" s="42">
        <v>7979</v>
      </c>
      <c r="C1194" s="43" t="s">
        <v>540</v>
      </c>
      <c r="D1194" s="41" t="s">
        <v>23</v>
      </c>
      <c r="E1194" s="43" t="s">
        <v>24</v>
      </c>
      <c r="F1194" s="41" t="s">
        <v>25</v>
      </c>
      <c r="G1194" s="43" t="s">
        <v>92</v>
      </c>
      <c r="H1194" s="43" t="s">
        <v>31</v>
      </c>
      <c r="I1194" s="44">
        <v>22675</v>
      </c>
      <c r="J1194" s="45">
        <v>181957</v>
      </c>
      <c r="K1194" s="45">
        <v>15770</v>
      </c>
      <c r="L1194" s="46">
        <v>2717</v>
      </c>
      <c r="M1194" s="47">
        <v>23176</v>
      </c>
      <c r="N1194" s="47">
        <v>728</v>
      </c>
      <c r="O1194" s="48" t="s">
        <v>37</v>
      </c>
      <c r="P1194" s="49" t="s">
        <v>37</v>
      </c>
      <c r="Q1194" s="49" t="s">
        <v>37</v>
      </c>
      <c r="R1194" s="50" t="s">
        <v>37</v>
      </c>
      <c r="S1194" s="51" t="s">
        <v>37</v>
      </c>
      <c r="T1194" s="51" t="s">
        <v>37</v>
      </c>
      <c r="U1194" s="44">
        <v>25392</v>
      </c>
      <c r="V1194" s="45">
        <v>205133</v>
      </c>
      <c r="W1194" s="45">
        <v>16498</v>
      </c>
    </row>
    <row r="1195" spans="1:23" x14ac:dyDescent="0.2">
      <c r="A1195" s="41">
        <v>2010</v>
      </c>
      <c r="B1195" s="42">
        <v>7995</v>
      </c>
      <c r="C1195" s="43" t="s">
        <v>2458</v>
      </c>
      <c r="D1195" s="41" t="s">
        <v>23</v>
      </c>
      <c r="E1195" s="43" t="s">
        <v>24</v>
      </c>
      <c r="F1195" s="41" t="s">
        <v>25</v>
      </c>
      <c r="G1195" s="43" t="s">
        <v>42</v>
      </c>
      <c r="H1195" s="43" t="s">
        <v>27</v>
      </c>
      <c r="I1195" s="44">
        <v>959.4</v>
      </c>
      <c r="J1195" s="45">
        <v>19838</v>
      </c>
      <c r="K1195" s="45">
        <v>1226</v>
      </c>
      <c r="L1195" s="46">
        <v>371</v>
      </c>
      <c r="M1195" s="47">
        <v>6226</v>
      </c>
      <c r="N1195" s="47">
        <v>243</v>
      </c>
      <c r="O1195" s="48">
        <v>1599.6</v>
      </c>
      <c r="P1195" s="49">
        <v>38441</v>
      </c>
      <c r="Q1195" s="49">
        <v>104</v>
      </c>
      <c r="R1195" s="50" t="s">
        <v>37</v>
      </c>
      <c r="S1195" s="51" t="s">
        <v>37</v>
      </c>
      <c r="T1195" s="51" t="s">
        <v>37</v>
      </c>
      <c r="U1195" s="44">
        <v>2930</v>
      </c>
      <c r="V1195" s="45">
        <v>64505</v>
      </c>
      <c r="W1195" s="45">
        <v>1573</v>
      </c>
    </row>
    <row r="1196" spans="1:23" x14ac:dyDescent="0.2">
      <c r="A1196" s="41">
        <v>2010</v>
      </c>
      <c r="B1196" s="42">
        <v>7996</v>
      </c>
      <c r="C1196" s="43" t="s">
        <v>2459</v>
      </c>
      <c r="D1196" s="41" t="s">
        <v>23</v>
      </c>
      <c r="E1196" s="43" t="s">
        <v>24</v>
      </c>
      <c r="F1196" s="41" t="s">
        <v>25</v>
      </c>
      <c r="G1196" s="43" t="s">
        <v>67</v>
      </c>
      <c r="H1196" s="43" t="s">
        <v>27</v>
      </c>
      <c r="I1196" s="44">
        <v>368</v>
      </c>
      <c r="J1196" s="45">
        <v>2496</v>
      </c>
      <c r="K1196" s="45">
        <v>215</v>
      </c>
      <c r="L1196" s="46">
        <v>106</v>
      </c>
      <c r="M1196" s="47">
        <v>699</v>
      </c>
      <c r="N1196" s="47">
        <v>36</v>
      </c>
      <c r="O1196" s="48">
        <v>0</v>
      </c>
      <c r="P1196" s="49">
        <v>0</v>
      </c>
      <c r="Q1196" s="49">
        <v>0</v>
      </c>
      <c r="R1196" s="50" t="s">
        <v>37</v>
      </c>
      <c r="S1196" s="51" t="s">
        <v>37</v>
      </c>
      <c r="T1196" s="51" t="s">
        <v>37</v>
      </c>
      <c r="U1196" s="44">
        <v>474</v>
      </c>
      <c r="V1196" s="45">
        <v>3195</v>
      </c>
      <c r="W1196" s="45">
        <v>251</v>
      </c>
    </row>
    <row r="1197" spans="1:23" x14ac:dyDescent="0.2">
      <c r="A1197" s="41">
        <v>2010</v>
      </c>
      <c r="B1197" s="42">
        <v>8000</v>
      </c>
      <c r="C1197" s="43" t="s">
        <v>2460</v>
      </c>
      <c r="D1197" s="41" t="s">
        <v>23</v>
      </c>
      <c r="E1197" s="43" t="s">
        <v>24</v>
      </c>
      <c r="F1197" s="41" t="s">
        <v>25</v>
      </c>
      <c r="G1197" s="43" t="s">
        <v>72</v>
      </c>
      <c r="H1197" s="43" t="s">
        <v>31</v>
      </c>
      <c r="I1197" s="44">
        <v>22851</v>
      </c>
      <c r="J1197" s="45">
        <v>200053</v>
      </c>
      <c r="K1197" s="45">
        <v>11233</v>
      </c>
      <c r="L1197" s="46">
        <v>3391</v>
      </c>
      <c r="M1197" s="47">
        <v>32467</v>
      </c>
      <c r="N1197" s="47">
        <v>876</v>
      </c>
      <c r="O1197" s="48">
        <v>1560</v>
      </c>
      <c r="P1197" s="49">
        <v>15659</v>
      </c>
      <c r="Q1197" s="49">
        <v>12</v>
      </c>
      <c r="R1197" s="50" t="s">
        <v>37</v>
      </c>
      <c r="S1197" s="51" t="s">
        <v>37</v>
      </c>
      <c r="T1197" s="51" t="s">
        <v>37</v>
      </c>
      <c r="U1197" s="44">
        <v>27802</v>
      </c>
      <c r="V1197" s="45">
        <v>248179</v>
      </c>
      <c r="W1197" s="45">
        <v>12121</v>
      </c>
    </row>
    <row r="1198" spans="1:23" x14ac:dyDescent="0.2">
      <c r="A1198" s="41">
        <v>2010</v>
      </c>
      <c r="B1198" s="42">
        <v>8022</v>
      </c>
      <c r="C1198" s="43" t="s">
        <v>2461</v>
      </c>
      <c r="D1198" s="41" t="s">
        <v>23</v>
      </c>
      <c r="E1198" s="43" t="s">
        <v>24</v>
      </c>
      <c r="F1198" s="41" t="s">
        <v>25</v>
      </c>
      <c r="G1198" s="43" t="s">
        <v>65</v>
      </c>
      <c r="H1198" s="43" t="s">
        <v>27</v>
      </c>
      <c r="I1198" s="44">
        <v>1895</v>
      </c>
      <c r="J1198" s="45">
        <v>24647</v>
      </c>
      <c r="K1198" s="45">
        <v>1848</v>
      </c>
      <c r="L1198" s="46">
        <v>116</v>
      </c>
      <c r="M1198" s="47">
        <v>1618</v>
      </c>
      <c r="N1198" s="47">
        <v>36</v>
      </c>
      <c r="O1198" s="48" t="s">
        <v>37</v>
      </c>
      <c r="P1198" s="49" t="s">
        <v>37</v>
      </c>
      <c r="Q1198" s="49" t="s">
        <v>37</v>
      </c>
      <c r="R1198" s="50" t="s">
        <v>37</v>
      </c>
      <c r="S1198" s="51" t="s">
        <v>37</v>
      </c>
      <c r="T1198" s="51" t="s">
        <v>37</v>
      </c>
      <c r="U1198" s="44">
        <v>2011</v>
      </c>
      <c r="V1198" s="45">
        <v>26265</v>
      </c>
      <c r="W1198" s="45">
        <v>1884</v>
      </c>
    </row>
    <row r="1199" spans="1:23" x14ac:dyDescent="0.2">
      <c r="A1199" s="41">
        <v>2010</v>
      </c>
      <c r="B1199" s="42">
        <v>8034</v>
      </c>
      <c r="C1199" s="43" t="s">
        <v>542</v>
      </c>
      <c r="D1199" s="41" t="s">
        <v>23</v>
      </c>
      <c r="E1199" s="43" t="s">
        <v>24</v>
      </c>
      <c r="F1199" s="41" t="s">
        <v>25</v>
      </c>
      <c r="G1199" s="43" t="s">
        <v>161</v>
      </c>
      <c r="H1199" s="43" t="s">
        <v>31</v>
      </c>
      <c r="I1199" s="44">
        <v>17105</v>
      </c>
      <c r="J1199" s="45">
        <v>157028</v>
      </c>
      <c r="K1199" s="45">
        <v>10820</v>
      </c>
      <c r="L1199" s="46">
        <v>9657</v>
      </c>
      <c r="M1199" s="47">
        <v>84666</v>
      </c>
      <c r="N1199" s="47">
        <v>2133</v>
      </c>
      <c r="O1199" s="48">
        <v>7644</v>
      </c>
      <c r="P1199" s="49">
        <v>95854</v>
      </c>
      <c r="Q1199" s="49">
        <v>10</v>
      </c>
      <c r="R1199" s="50" t="s">
        <v>37</v>
      </c>
      <c r="S1199" s="51" t="s">
        <v>37</v>
      </c>
      <c r="T1199" s="51" t="s">
        <v>37</v>
      </c>
      <c r="U1199" s="44">
        <v>34406</v>
      </c>
      <c r="V1199" s="45">
        <v>337548</v>
      </c>
      <c r="W1199" s="45">
        <v>12963</v>
      </c>
    </row>
    <row r="1200" spans="1:23" x14ac:dyDescent="0.2">
      <c r="A1200" s="41">
        <v>2010</v>
      </c>
      <c r="B1200" s="42">
        <v>8055</v>
      </c>
      <c r="C1200" s="43" t="s">
        <v>2462</v>
      </c>
      <c r="D1200" s="41" t="s">
        <v>23</v>
      </c>
      <c r="E1200" s="43" t="s">
        <v>24</v>
      </c>
      <c r="F1200" s="41" t="s">
        <v>25</v>
      </c>
      <c r="G1200" s="43" t="s">
        <v>175</v>
      </c>
      <c r="H1200" s="43" t="s">
        <v>27</v>
      </c>
      <c r="I1200" s="44">
        <v>8248</v>
      </c>
      <c r="J1200" s="45">
        <v>83109</v>
      </c>
      <c r="K1200" s="45">
        <v>7809</v>
      </c>
      <c r="L1200" s="46">
        <v>3199</v>
      </c>
      <c r="M1200" s="47">
        <v>29231</v>
      </c>
      <c r="N1200" s="47">
        <v>1172</v>
      </c>
      <c r="O1200" s="48">
        <v>12175</v>
      </c>
      <c r="P1200" s="49">
        <v>146866</v>
      </c>
      <c r="Q1200" s="49">
        <v>142</v>
      </c>
      <c r="R1200" s="50" t="s">
        <v>37</v>
      </c>
      <c r="S1200" s="51" t="s">
        <v>37</v>
      </c>
      <c r="T1200" s="51" t="s">
        <v>37</v>
      </c>
      <c r="U1200" s="44">
        <v>23622</v>
      </c>
      <c r="V1200" s="45">
        <v>259206</v>
      </c>
      <c r="W1200" s="45">
        <v>9123</v>
      </c>
    </row>
    <row r="1201" spans="1:23" x14ac:dyDescent="0.2">
      <c r="A1201" s="41">
        <v>2010</v>
      </c>
      <c r="B1201" s="42">
        <v>8063</v>
      </c>
      <c r="C1201" s="43" t="s">
        <v>2463</v>
      </c>
      <c r="D1201" s="41" t="s">
        <v>23</v>
      </c>
      <c r="E1201" s="43" t="s">
        <v>24</v>
      </c>
      <c r="F1201" s="41" t="s">
        <v>25</v>
      </c>
      <c r="G1201" s="43" t="s">
        <v>241</v>
      </c>
      <c r="H1201" s="43" t="s">
        <v>27</v>
      </c>
      <c r="I1201" s="44">
        <v>208</v>
      </c>
      <c r="J1201" s="45">
        <v>2562</v>
      </c>
      <c r="K1201" s="45">
        <v>199</v>
      </c>
      <c r="L1201" s="46">
        <v>176</v>
      </c>
      <c r="M1201" s="47">
        <v>1953</v>
      </c>
      <c r="N1201" s="47">
        <v>52</v>
      </c>
      <c r="O1201" s="48" t="s">
        <v>37</v>
      </c>
      <c r="P1201" s="49" t="s">
        <v>37</v>
      </c>
      <c r="Q1201" s="49" t="s">
        <v>37</v>
      </c>
      <c r="R1201" s="50" t="s">
        <v>37</v>
      </c>
      <c r="S1201" s="51" t="s">
        <v>37</v>
      </c>
      <c r="T1201" s="51" t="s">
        <v>37</v>
      </c>
      <c r="U1201" s="44">
        <v>384</v>
      </c>
      <c r="V1201" s="45">
        <v>4515</v>
      </c>
      <c r="W1201" s="45">
        <v>251</v>
      </c>
    </row>
    <row r="1202" spans="1:23" x14ac:dyDescent="0.2">
      <c r="A1202" s="41">
        <v>2010</v>
      </c>
      <c r="B1202" s="42">
        <v>8083</v>
      </c>
      <c r="C1202" s="43" t="s">
        <v>2464</v>
      </c>
      <c r="D1202" s="41" t="s">
        <v>23</v>
      </c>
      <c r="E1202" s="43" t="s">
        <v>24</v>
      </c>
      <c r="F1202" s="41" t="s">
        <v>25</v>
      </c>
      <c r="G1202" s="43" t="s">
        <v>82</v>
      </c>
      <c r="H1202" s="43" t="s">
        <v>27</v>
      </c>
      <c r="I1202" s="44">
        <v>1634</v>
      </c>
      <c r="J1202" s="45">
        <v>17699</v>
      </c>
      <c r="K1202" s="45">
        <v>2839</v>
      </c>
      <c r="L1202" s="46">
        <v>1871</v>
      </c>
      <c r="M1202" s="47">
        <v>19034</v>
      </c>
      <c r="N1202" s="47">
        <v>772</v>
      </c>
      <c r="O1202" s="48">
        <v>10</v>
      </c>
      <c r="P1202" s="49">
        <v>94</v>
      </c>
      <c r="Q1202" s="49">
        <v>2</v>
      </c>
      <c r="R1202" s="50" t="s">
        <v>37</v>
      </c>
      <c r="S1202" s="51" t="s">
        <v>37</v>
      </c>
      <c r="T1202" s="51" t="s">
        <v>37</v>
      </c>
      <c r="U1202" s="44">
        <v>3515</v>
      </c>
      <c r="V1202" s="45">
        <v>36827</v>
      </c>
      <c r="W1202" s="45">
        <v>3613</v>
      </c>
    </row>
    <row r="1203" spans="1:23" x14ac:dyDescent="0.2">
      <c r="A1203" s="41">
        <v>2010</v>
      </c>
      <c r="B1203" s="42">
        <v>8104</v>
      </c>
      <c r="C1203" s="43" t="s">
        <v>2465</v>
      </c>
      <c r="D1203" s="41" t="s">
        <v>23</v>
      </c>
      <c r="E1203" s="43" t="s">
        <v>24</v>
      </c>
      <c r="F1203" s="41" t="s">
        <v>25</v>
      </c>
      <c r="G1203" s="43" t="s">
        <v>220</v>
      </c>
      <c r="H1203" s="43" t="s">
        <v>27</v>
      </c>
      <c r="I1203" s="44">
        <v>4243</v>
      </c>
      <c r="J1203" s="45">
        <v>23254</v>
      </c>
      <c r="K1203" s="45">
        <v>3926</v>
      </c>
      <c r="L1203" s="46">
        <v>787</v>
      </c>
      <c r="M1203" s="47">
        <v>4246</v>
      </c>
      <c r="N1203" s="47">
        <v>386</v>
      </c>
      <c r="O1203" s="48">
        <v>697</v>
      </c>
      <c r="P1203" s="49">
        <v>3973</v>
      </c>
      <c r="Q1203" s="49">
        <v>24</v>
      </c>
      <c r="R1203" s="50" t="s">
        <v>37</v>
      </c>
      <c r="S1203" s="51" t="s">
        <v>37</v>
      </c>
      <c r="T1203" s="51" t="s">
        <v>37</v>
      </c>
      <c r="U1203" s="44">
        <v>5727</v>
      </c>
      <c r="V1203" s="45">
        <v>31473</v>
      </c>
      <c r="W1203" s="45">
        <v>4336</v>
      </c>
    </row>
    <row r="1204" spans="1:23" x14ac:dyDescent="0.2">
      <c r="A1204" s="41">
        <v>2010</v>
      </c>
      <c r="B1204" s="42">
        <v>8122</v>
      </c>
      <c r="C1204" s="43" t="s">
        <v>2466</v>
      </c>
      <c r="D1204" s="41" t="s">
        <v>23</v>
      </c>
      <c r="E1204" s="43" t="s">
        <v>24</v>
      </c>
      <c r="F1204" s="41" t="s">
        <v>25</v>
      </c>
      <c r="G1204" s="43" t="s">
        <v>87</v>
      </c>
      <c r="H1204" s="43" t="s">
        <v>27</v>
      </c>
      <c r="I1204" s="44">
        <v>2768</v>
      </c>
      <c r="J1204" s="45">
        <v>25167</v>
      </c>
      <c r="K1204" s="45">
        <v>2313</v>
      </c>
      <c r="L1204" s="46">
        <v>1519</v>
      </c>
      <c r="M1204" s="47">
        <v>15553</v>
      </c>
      <c r="N1204" s="47">
        <v>511</v>
      </c>
      <c r="O1204" s="48">
        <v>1515</v>
      </c>
      <c r="P1204" s="49">
        <v>21111</v>
      </c>
      <c r="Q1204" s="49">
        <v>43</v>
      </c>
      <c r="R1204" s="50" t="s">
        <v>37</v>
      </c>
      <c r="S1204" s="51" t="s">
        <v>37</v>
      </c>
      <c r="T1204" s="51" t="s">
        <v>37</v>
      </c>
      <c r="U1204" s="44">
        <v>5802</v>
      </c>
      <c r="V1204" s="45">
        <v>61831</v>
      </c>
      <c r="W1204" s="45">
        <v>2867</v>
      </c>
    </row>
    <row r="1205" spans="1:23" x14ac:dyDescent="0.2">
      <c r="A1205" s="41">
        <v>2010</v>
      </c>
      <c r="B1205" s="42">
        <v>8131</v>
      </c>
      <c r="C1205" s="43" t="s">
        <v>2467</v>
      </c>
      <c r="D1205" s="41" t="s">
        <v>23</v>
      </c>
      <c r="E1205" s="43" t="s">
        <v>24</v>
      </c>
      <c r="F1205" s="41" t="s">
        <v>25</v>
      </c>
      <c r="G1205" s="43" t="s">
        <v>46</v>
      </c>
      <c r="H1205" s="43" t="s">
        <v>27</v>
      </c>
      <c r="I1205" s="44">
        <v>387</v>
      </c>
      <c r="J1205" s="45">
        <v>4540</v>
      </c>
      <c r="K1205" s="45">
        <v>509</v>
      </c>
      <c r="L1205" s="46">
        <v>492</v>
      </c>
      <c r="M1205" s="47">
        <v>5227</v>
      </c>
      <c r="N1205" s="47">
        <v>156</v>
      </c>
      <c r="O1205" s="48">
        <v>0</v>
      </c>
      <c r="P1205" s="49">
        <v>0</v>
      </c>
      <c r="Q1205" s="49">
        <v>0</v>
      </c>
      <c r="R1205" s="50" t="s">
        <v>37</v>
      </c>
      <c r="S1205" s="51" t="s">
        <v>37</v>
      </c>
      <c r="T1205" s="51" t="s">
        <v>37</v>
      </c>
      <c r="U1205" s="44">
        <v>879</v>
      </c>
      <c r="V1205" s="45">
        <v>9767</v>
      </c>
      <c r="W1205" s="45">
        <v>665</v>
      </c>
    </row>
    <row r="1206" spans="1:23" x14ac:dyDescent="0.2">
      <c r="A1206" s="41">
        <v>2010</v>
      </c>
      <c r="B1206" s="42">
        <v>8139</v>
      </c>
      <c r="C1206" s="43" t="s">
        <v>2468</v>
      </c>
      <c r="D1206" s="41" t="s">
        <v>23</v>
      </c>
      <c r="E1206" s="43" t="s">
        <v>24</v>
      </c>
      <c r="F1206" s="41" t="s">
        <v>25</v>
      </c>
      <c r="G1206" s="43" t="s">
        <v>50</v>
      </c>
      <c r="H1206" s="43" t="s">
        <v>153</v>
      </c>
      <c r="I1206" s="44" t="s">
        <v>37</v>
      </c>
      <c r="J1206" s="45" t="s">
        <v>37</v>
      </c>
      <c r="K1206" s="45" t="s">
        <v>37</v>
      </c>
      <c r="L1206" s="46" t="s">
        <v>37</v>
      </c>
      <c r="M1206" s="47" t="s">
        <v>37</v>
      </c>
      <c r="N1206" s="47" t="s">
        <v>37</v>
      </c>
      <c r="O1206" s="48">
        <v>3199</v>
      </c>
      <c r="P1206" s="49">
        <v>56594</v>
      </c>
      <c r="Q1206" s="49">
        <v>90</v>
      </c>
      <c r="R1206" s="50" t="s">
        <v>37</v>
      </c>
      <c r="S1206" s="51" t="s">
        <v>37</v>
      </c>
      <c r="T1206" s="51" t="s">
        <v>37</v>
      </c>
      <c r="U1206" s="44">
        <v>3199</v>
      </c>
      <c r="V1206" s="45">
        <v>56594</v>
      </c>
      <c r="W1206" s="45">
        <v>90</v>
      </c>
    </row>
    <row r="1207" spans="1:23" x14ac:dyDescent="0.2">
      <c r="A1207" s="41">
        <v>2010</v>
      </c>
      <c r="B1207" s="42">
        <v>8147</v>
      </c>
      <c r="C1207" s="43" t="s">
        <v>2469</v>
      </c>
      <c r="D1207" s="41" t="s">
        <v>23</v>
      </c>
      <c r="E1207" s="43" t="s">
        <v>24</v>
      </c>
      <c r="F1207" s="41" t="s">
        <v>25</v>
      </c>
      <c r="G1207" s="43" t="s">
        <v>98</v>
      </c>
      <c r="H1207" s="43" t="s">
        <v>27</v>
      </c>
      <c r="I1207" s="44">
        <v>14148</v>
      </c>
      <c r="J1207" s="45">
        <v>148270</v>
      </c>
      <c r="K1207" s="45">
        <v>9588</v>
      </c>
      <c r="L1207" s="46">
        <v>8465</v>
      </c>
      <c r="M1207" s="47">
        <v>74882</v>
      </c>
      <c r="N1207" s="47">
        <v>1786</v>
      </c>
      <c r="O1207" s="48">
        <v>1225</v>
      </c>
      <c r="P1207" s="49">
        <v>15779</v>
      </c>
      <c r="Q1207" s="49">
        <v>1</v>
      </c>
      <c r="R1207" s="50">
        <v>0</v>
      </c>
      <c r="S1207" s="51">
        <v>0</v>
      </c>
      <c r="T1207" s="51">
        <v>0</v>
      </c>
      <c r="U1207" s="44">
        <v>23838</v>
      </c>
      <c r="V1207" s="45">
        <v>238931</v>
      </c>
      <c r="W1207" s="45">
        <v>11375</v>
      </c>
    </row>
    <row r="1208" spans="1:23" x14ac:dyDescent="0.2">
      <c r="A1208" s="41">
        <v>2010</v>
      </c>
      <c r="B1208" s="42">
        <v>8153</v>
      </c>
      <c r="C1208" s="43" t="s">
        <v>2470</v>
      </c>
      <c r="D1208" s="41" t="s">
        <v>23</v>
      </c>
      <c r="E1208" s="43" t="s">
        <v>24</v>
      </c>
      <c r="F1208" s="41" t="s">
        <v>25</v>
      </c>
      <c r="G1208" s="43" t="s">
        <v>201</v>
      </c>
      <c r="H1208" s="43" t="s">
        <v>1749</v>
      </c>
      <c r="I1208" s="44" t="s">
        <v>37</v>
      </c>
      <c r="J1208" s="45" t="s">
        <v>37</v>
      </c>
      <c r="K1208" s="45" t="s">
        <v>37</v>
      </c>
      <c r="L1208" s="46">
        <v>4181</v>
      </c>
      <c r="M1208" s="47">
        <v>38711</v>
      </c>
      <c r="N1208" s="47">
        <v>1</v>
      </c>
      <c r="O1208" s="48" t="s">
        <v>37</v>
      </c>
      <c r="P1208" s="49" t="s">
        <v>37</v>
      </c>
      <c r="Q1208" s="49" t="s">
        <v>37</v>
      </c>
      <c r="R1208" s="50" t="s">
        <v>37</v>
      </c>
      <c r="S1208" s="51" t="s">
        <v>37</v>
      </c>
      <c r="T1208" s="51" t="s">
        <v>37</v>
      </c>
      <c r="U1208" s="44">
        <v>4181</v>
      </c>
      <c r="V1208" s="45">
        <v>38711</v>
      </c>
      <c r="W1208" s="45">
        <v>1</v>
      </c>
    </row>
    <row r="1209" spans="1:23" x14ac:dyDescent="0.2">
      <c r="A1209" s="41">
        <v>2010</v>
      </c>
      <c r="B1209" s="42">
        <v>8179</v>
      </c>
      <c r="C1209" s="43" t="s">
        <v>545</v>
      </c>
      <c r="D1209" s="41" t="s">
        <v>23</v>
      </c>
      <c r="E1209" s="43" t="s">
        <v>24</v>
      </c>
      <c r="F1209" s="41" t="s">
        <v>25</v>
      </c>
      <c r="G1209" s="43" t="s">
        <v>72</v>
      </c>
      <c r="H1209" s="43" t="s">
        <v>31</v>
      </c>
      <c r="I1209" s="44">
        <v>36005.5</v>
      </c>
      <c r="J1209" s="45">
        <v>364388</v>
      </c>
      <c r="K1209" s="45">
        <v>20797</v>
      </c>
      <c r="L1209" s="46">
        <v>7993.8</v>
      </c>
      <c r="M1209" s="47">
        <v>84224</v>
      </c>
      <c r="N1209" s="47">
        <v>1372</v>
      </c>
      <c r="O1209" s="48">
        <v>6724.3</v>
      </c>
      <c r="P1209" s="49">
        <v>93954</v>
      </c>
      <c r="Q1209" s="49">
        <v>13</v>
      </c>
      <c r="R1209" s="50" t="s">
        <v>37</v>
      </c>
      <c r="S1209" s="51" t="s">
        <v>37</v>
      </c>
      <c r="T1209" s="51" t="s">
        <v>37</v>
      </c>
      <c r="U1209" s="44">
        <v>50723.6</v>
      </c>
      <c r="V1209" s="45">
        <v>542566</v>
      </c>
      <c r="W1209" s="45">
        <v>22182</v>
      </c>
    </row>
    <row r="1210" spans="1:23" x14ac:dyDescent="0.2">
      <c r="A1210" s="41">
        <v>2010</v>
      </c>
      <c r="B1210" s="42">
        <v>8183</v>
      </c>
      <c r="C1210" s="43" t="s">
        <v>2471</v>
      </c>
      <c r="D1210" s="41" t="s">
        <v>23</v>
      </c>
      <c r="E1210" s="43" t="s">
        <v>24</v>
      </c>
      <c r="F1210" s="41" t="s">
        <v>25</v>
      </c>
      <c r="G1210" s="43" t="s">
        <v>78</v>
      </c>
      <c r="H1210" s="43" t="s">
        <v>31</v>
      </c>
      <c r="I1210" s="44">
        <v>2654</v>
      </c>
      <c r="J1210" s="45">
        <v>15798</v>
      </c>
      <c r="K1210" s="45">
        <v>2535</v>
      </c>
      <c r="L1210" s="46">
        <v>1371</v>
      </c>
      <c r="M1210" s="47">
        <v>9952</v>
      </c>
      <c r="N1210" s="47">
        <v>527</v>
      </c>
      <c r="O1210" s="48">
        <v>2478</v>
      </c>
      <c r="P1210" s="49">
        <v>35409</v>
      </c>
      <c r="Q1210" s="49">
        <v>16</v>
      </c>
      <c r="R1210" s="50" t="s">
        <v>37</v>
      </c>
      <c r="S1210" s="51" t="s">
        <v>37</v>
      </c>
      <c r="T1210" s="51" t="s">
        <v>37</v>
      </c>
      <c r="U1210" s="44">
        <v>6503</v>
      </c>
      <c r="V1210" s="45">
        <v>61159</v>
      </c>
      <c r="W1210" s="45">
        <v>3078</v>
      </c>
    </row>
    <row r="1211" spans="1:23" x14ac:dyDescent="0.2">
      <c r="A1211" s="41">
        <v>2010</v>
      </c>
      <c r="B1211" s="42">
        <v>8183</v>
      </c>
      <c r="C1211" s="43" t="s">
        <v>2471</v>
      </c>
      <c r="D1211" s="41" t="s">
        <v>23</v>
      </c>
      <c r="E1211" s="43" t="s">
        <v>24</v>
      </c>
      <c r="F1211" s="41" t="s">
        <v>25</v>
      </c>
      <c r="G1211" s="43" t="s">
        <v>92</v>
      </c>
      <c r="H1211" s="43" t="s">
        <v>31</v>
      </c>
      <c r="I1211" s="44">
        <v>273</v>
      </c>
      <c r="J1211" s="45">
        <v>1510</v>
      </c>
      <c r="K1211" s="45">
        <v>318</v>
      </c>
      <c r="L1211" s="46">
        <v>363</v>
      </c>
      <c r="M1211" s="47">
        <v>2929</v>
      </c>
      <c r="N1211" s="47">
        <v>89</v>
      </c>
      <c r="O1211" s="48">
        <v>11</v>
      </c>
      <c r="P1211" s="49">
        <v>94</v>
      </c>
      <c r="Q1211" s="49">
        <v>3</v>
      </c>
      <c r="R1211" s="50" t="s">
        <v>37</v>
      </c>
      <c r="S1211" s="51" t="s">
        <v>37</v>
      </c>
      <c r="T1211" s="51" t="s">
        <v>37</v>
      </c>
      <c r="U1211" s="44">
        <v>647</v>
      </c>
      <c r="V1211" s="45">
        <v>4533</v>
      </c>
      <c r="W1211" s="45">
        <v>410</v>
      </c>
    </row>
    <row r="1212" spans="1:23" x14ac:dyDescent="0.2">
      <c r="A1212" s="41">
        <v>2010</v>
      </c>
      <c r="B1212" s="42">
        <v>8192</v>
      </c>
      <c r="C1212" s="43" t="s">
        <v>2472</v>
      </c>
      <c r="D1212" s="41" t="s">
        <v>23</v>
      </c>
      <c r="E1212" s="43" t="s">
        <v>24</v>
      </c>
      <c r="F1212" s="41" t="s">
        <v>25</v>
      </c>
      <c r="G1212" s="43" t="s">
        <v>111</v>
      </c>
      <c r="H1212" s="43" t="s">
        <v>31</v>
      </c>
      <c r="I1212" s="44">
        <v>9234</v>
      </c>
      <c r="J1212" s="45">
        <v>55913</v>
      </c>
      <c r="K1212" s="45">
        <v>5753</v>
      </c>
      <c r="L1212" s="46">
        <v>2590</v>
      </c>
      <c r="M1212" s="47">
        <v>20171</v>
      </c>
      <c r="N1212" s="47">
        <v>652</v>
      </c>
      <c r="O1212" s="48">
        <v>779</v>
      </c>
      <c r="P1212" s="49">
        <v>7428</v>
      </c>
      <c r="Q1212" s="49">
        <v>3</v>
      </c>
      <c r="R1212" s="50" t="s">
        <v>37</v>
      </c>
      <c r="S1212" s="51" t="s">
        <v>37</v>
      </c>
      <c r="T1212" s="51" t="s">
        <v>37</v>
      </c>
      <c r="U1212" s="44">
        <v>12603</v>
      </c>
      <c r="V1212" s="45">
        <v>83512</v>
      </c>
      <c r="W1212" s="45">
        <v>6408</v>
      </c>
    </row>
    <row r="1213" spans="1:23" x14ac:dyDescent="0.2">
      <c r="A1213" s="41">
        <v>2010</v>
      </c>
      <c r="B1213" s="42">
        <v>8198</v>
      </c>
      <c r="C1213" s="43" t="s">
        <v>2473</v>
      </c>
      <c r="D1213" s="41" t="s">
        <v>23</v>
      </c>
      <c r="E1213" s="43" t="s">
        <v>24</v>
      </c>
      <c r="F1213" s="41" t="s">
        <v>25</v>
      </c>
      <c r="G1213" s="43" t="s">
        <v>33</v>
      </c>
      <c r="H1213" s="43" t="s">
        <v>27</v>
      </c>
      <c r="I1213" s="44">
        <v>16702</v>
      </c>
      <c r="J1213" s="45">
        <v>201656</v>
      </c>
      <c r="K1213" s="45">
        <v>16652</v>
      </c>
      <c r="L1213" s="46">
        <v>30805</v>
      </c>
      <c r="M1213" s="47">
        <v>399930</v>
      </c>
      <c r="N1213" s="47">
        <v>3210</v>
      </c>
      <c r="O1213" s="48">
        <v>7741</v>
      </c>
      <c r="P1213" s="49">
        <v>123877</v>
      </c>
      <c r="Q1213" s="49">
        <v>9</v>
      </c>
      <c r="R1213" s="50" t="s">
        <v>37</v>
      </c>
      <c r="S1213" s="51" t="s">
        <v>37</v>
      </c>
      <c r="T1213" s="51" t="s">
        <v>37</v>
      </c>
      <c r="U1213" s="44">
        <v>55248</v>
      </c>
      <c r="V1213" s="45">
        <v>725463</v>
      </c>
      <c r="W1213" s="45">
        <v>19871</v>
      </c>
    </row>
    <row r="1214" spans="1:23" x14ac:dyDescent="0.2">
      <c r="A1214" s="41">
        <v>2010</v>
      </c>
      <c r="B1214" s="42">
        <v>8199</v>
      </c>
      <c r="C1214" s="43" t="s">
        <v>2474</v>
      </c>
      <c r="D1214" s="41" t="s">
        <v>23</v>
      </c>
      <c r="E1214" s="43" t="s">
        <v>24</v>
      </c>
      <c r="F1214" s="41" t="s">
        <v>25</v>
      </c>
      <c r="G1214" s="43" t="s">
        <v>175</v>
      </c>
      <c r="H1214" s="43" t="s">
        <v>27</v>
      </c>
      <c r="I1214" s="44">
        <v>4890</v>
      </c>
      <c r="J1214" s="45">
        <v>44437</v>
      </c>
      <c r="K1214" s="45">
        <v>3943</v>
      </c>
      <c r="L1214" s="46">
        <v>6391</v>
      </c>
      <c r="M1214" s="47">
        <v>61900</v>
      </c>
      <c r="N1214" s="47">
        <v>780</v>
      </c>
      <c r="O1214" s="48" t="s">
        <v>37</v>
      </c>
      <c r="P1214" s="49" t="s">
        <v>37</v>
      </c>
      <c r="Q1214" s="49" t="s">
        <v>37</v>
      </c>
      <c r="R1214" s="50" t="s">
        <v>37</v>
      </c>
      <c r="S1214" s="51" t="s">
        <v>37</v>
      </c>
      <c r="T1214" s="51" t="s">
        <v>37</v>
      </c>
      <c r="U1214" s="44">
        <v>11281</v>
      </c>
      <c r="V1214" s="45">
        <v>106337</v>
      </c>
      <c r="W1214" s="45">
        <v>4723</v>
      </c>
    </row>
    <row r="1215" spans="1:23" x14ac:dyDescent="0.2">
      <c r="A1215" s="41">
        <v>2010</v>
      </c>
      <c r="B1215" s="42">
        <v>8205</v>
      </c>
      <c r="C1215" s="43" t="s">
        <v>2475</v>
      </c>
      <c r="D1215" s="41" t="s">
        <v>23</v>
      </c>
      <c r="E1215" s="43" t="s">
        <v>24</v>
      </c>
      <c r="F1215" s="41" t="s">
        <v>25</v>
      </c>
      <c r="G1215" s="43" t="s">
        <v>82</v>
      </c>
      <c r="H1215" s="43" t="s">
        <v>27</v>
      </c>
      <c r="I1215" s="44">
        <v>709</v>
      </c>
      <c r="J1215" s="45">
        <v>7503</v>
      </c>
      <c r="K1215" s="45">
        <v>977</v>
      </c>
      <c r="L1215" s="46">
        <v>1761</v>
      </c>
      <c r="M1215" s="47">
        <v>18529</v>
      </c>
      <c r="N1215" s="47">
        <v>335</v>
      </c>
      <c r="O1215" s="48">
        <v>1284</v>
      </c>
      <c r="P1215" s="49">
        <v>15495</v>
      </c>
      <c r="Q1215" s="49">
        <v>6</v>
      </c>
      <c r="R1215" s="50" t="s">
        <v>37</v>
      </c>
      <c r="S1215" s="51" t="s">
        <v>37</v>
      </c>
      <c r="T1215" s="51" t="s">
        <v>37</v>
      </c>
      <c r="U1215" s="44">
        <v>3754</v>
      </c>
      <c r="V1215" s="45">
        <v>41527</v>
      </c>
      <c r="W1215" s="45">
        <v>1318</v>
      </c>
    </row>
    <row r="1216" spans="1:23" x14ac:dyDescent="0.2">
      <c r="A1216" s="41">
        <v>2010</v>
      </c>
      <c r="B1216" s="42">
        <v>8209</v>
      </c>
      <c r="C1216" s="43" t="s">
        <v>2476</v>
      </c>
      <c r="D1216" s="41" t="s">
        <v>23</v>
      </c>
      <c r="E1216" s="43" t="s">
        <v>24</v>
      </c>
      <c r="F1216" s="41" t="s">
        <v>25</v>
      </c>
      <c r="G1216" s="43" t="s">
        <v>54</v>
      </c>
      <c r="H1216" s="43" t="s">
        <v>27</v>
      </c>
      <c r="I1216" s="44">
        <v>1305</v>
      </c>
      <c r="J1216" s="45">
        <v>21731</v>
      </c>
      <c r="K1216" s="45">
        <v>1197</v>
      </c>
      <c r="L1216" s="46">
        <v>675</v>
      </c>
      <c r="M1216" s="47">
        <v>8672</v>
      </c>
      <c r="N1216" s="47">
        <v>177</v>
      </c>
      <c r="O1216" s="48">
        <v>170</v>
      </c>
      <c r="P1216" s="49">
        <v>1930</v>
      </c>
      <c r="Q1216" s="49">
        <v>3</v>
      </c>
      <c r="R1216" s="50" t="s">
        <v>37</v>
      </c>
      <c r="S1216" s="51" t="s">
        <v>37</v>
      </c>
      <c r="T1216" s="51" t="s">
        <v>37</v>
      </c>
      <c r="U1216" s="44">
        <v>2150</v>
      </c>
      <c r="V1216" s="45">
        <v>32333</v>
      </c>
      <c r="W1216" s="45">
        <v>1377</v>
      </c>
    </row>
    <row r="1217" spans="1:23" x14ac:dyDescent="0.2">
      <c r="A1217" s="41">
        <v>2010</v>
      </c>
      <c r="B1217" s="42">
        <v>8210</v>
      </c>
      <c r="C1217" s="43" t="s">
        <v>547</v>
      </c>
      <c r="D1217" s="41" t="s">
        <v>23</v>
      </c>
      <c r="E1217" s="43" t="s">
        <v>24</v>
      </c>
      <c r="F1217" s="41" t="s">
        <v>25</v>
      </c>
      <c r="G1217" s="43" t="s">
        <v>65</v>
      </c>
      <c r="H1217" s="43" t="s">
        <v>31</v>
      </c>
      <c r="I1217" s="44">
        <v>46976</v>
      </c>
      <c r="J1217" s="45">
        <v>422293</v>
      </c>
      <c r="K1217" s="45">
        <v>28506</v>
      </c>
      <c r="L1217" s="46">
        <v>17713</v>
      </c>
      <c r="M1217" s="47">
        <v>158920</v>
      </c>
      <c r="N1217" s="47">
        <v>6887</v>
      </c>
      <c r="O1217" s="48">
        <v>1470</v>
      </c>
      <c r="P1217" s="49">
        <v>19786</v>
      </c>
      <c r="Q1217" s="49">
        <v>9</v>
      </c>
      <c r="R1217" s="50" t="s">
        <v>37</v>
      </c>
      <c r="S1217" s="51" t="s">
        <v>37</v>
      </c>
      <c r="T1217" s="51" t="s">
        <v>37</v>
      </c>
      <c r="U1217" s="44">
        <v>66159</v>
      </c>
      <c r="V1217" s="45">
        <v>600999</v>
      </c>
      <c r="W1217" s="45">
        <v>35402</v>
      </c>
    </row>
    <row r="1218" spans="1:23" x14ac:dyDescent="0.2">
      <c r="A1218" s="41">
        <v>2010</v>
      </c>
      <c r="B1218" s="42">
        <v>8212</v>
      </c>
      <c r="C1218" s="43" t="s">
        <v>548</v>
      </c>
      <c r="D1218" s="41" t="s">
        <v>23</v>
      </c>
      <c r="E1218" s="43" t="s">
        <v>24</v>
      </c>
      <c r="F1218" s="41" t="s">
        <v>25</v>
      </c>
      <c r="G1218" s="43" t="s">
        <v>35</v>
      </c>
      <c r="H1218" s="43" t="s">
        <v>27</v>
      </c>
      <c r="I1218" s="44">
        <v>5422.1</v>
      </c>
      <c r="J1218" s="45">
        <v>46533</v>
      </c>
      <c r="K1218" s="45">
        <v>5858</v>
      </c>
      <c r="L1218" s="46">
        <v>6525.3</v>
      </c>
      <c r="M1218" s="47">
        <v>66684</v>
      </c>
      <c r="N1218" s="47">
        <v>841</v>
      </c>
      <c r="O1218" s="48">
        <v>13414.7</v>
      </c>
      <c r="P1218" s="49">
        <v>179596</v>
      </c>
      <c r="Q1218" s="49">
        <v>8</v>
      </c>
      <c r="R1218" s="50">
        <v>0</v>
      </c>
      <c r="S1218" s="51">
        <v>0</v>
      </c>
      <c r="T1218" s="51">
        <v>0</v>
      </c>
      <c r="U1218" s="44">
        <v>25362.1</v>
      </c>
      <c r="V1218" s="45">
        <v>292813</v>
      </c>
      <c r="W1218" s="45">
        <v>6707</v>
      </c>
    </row>
    <row r="1219" spans="1:23" x14ac:dyDescent="0.2">
      <c r="A1219" s="41">
        <v>2010</v>
      </c>
      <c r="B1219" s="42">
        <v>8214</v>
      </c>
      <c r="C1219" s="43" t="s">
        <v>2477</v>
      </c>
      <c r="D1219" s="41" t="s">
        <v>23</v>
      </c>
      <c r="E1219" s="43" t="s">
        <v>24</v>
      </c>
      <c r="F1219" s="41" t="s">
        <v>25</v>
      </c>
      <c r="G1219" s="43" t="s">
        <v>87</v>
      </c>
      <c r="H1219" s="43" t="s">
        <v>27</v>
      </c>
      <c r="I1219" s="44">
        <v>693</v>
      </c>
      <c r="J1219" s="45">
        <v>10254</v>
      </c>
      <c r="K1219" s="45">
        <v>752</v>
      </c>
      <c r="L1219" s="46">
        <v>228</v>
      </c>
      <c r="M1219" s="47">
        <v>3023</v>
      </c>
      <c r="N1219" s="47">
        <v>147</v>
      </c>
      <c r="O1219" s="48">
        <v>494</v>
      </c>
      <c r="P1219" s="49">
        <v>7061</v>
      </c>
      <c r="Q1219" s="49">
        <v>18</v>
      </c>
      <c r="R1219" s="50" t="s">
        <v>37</v>
      </c>
      <c r="S1219" s="51" t="s">
        <v>37</v>
      </c>
      <c r="T1219" s="51" t="s">
        <v>37</v>
      </c>
      <c r="U1219" s="44">
        <v>1415</v>
      </c>
      <c r="V1219" s="45">
        <v>20338</v>
      </c>
      <c r="W1219" s="45">
        <v>917</v>
      </c>
    </row>
    <row r="1220" spans="1:23" x14ac:dyDescent="0.2">
      <c r="A1220" s="41">
        <v>2010</v>
      </c>
      <c r="B1220" s="42">
        <v>8226</v>
      </c>
      <c r="C1220" s="43" t="s">
        <v>549</v>
      </c>
      <c r="D1220" s="41" t="s">
        <v>23</v>
      </c>
      <c r="E1220" s="43" t="s">
        <v>24</v>
      </c>
      <c r="F1220" s="41" t="s">
        <v>25</v>
      </c>
      <c r="G1220" s="43" t="s">
        <v>54</v>
      </c>
      <c r="H1220" s="43" t="s">
        <v>27</v>
      </c>
      <c r="I1220" s="44">
        <v>6541</v>
      </c>
      <c r="J1220" s="45">
        <v>74242</v>
      </c>
      <c r="K1220" s="45">
        <v>4319</v>
      </c>
      <c r="L1220" s="46">
        <v>5480</v>
      </c>
      <c r="M1220" s="47">
        <v>56658</v>
      </c>
      <c r="N1220" s="47">
        <v>1106</v>
      </c>
      <c r="O1220" s="48">
        <v>2371</v>
      </c>
      <c r="P1220" s="49">
        <v>28474</v>
      </c>
      <c r="Q1220" s="49">
        <v>4</v>
      </c>
      <c r="R1220" s="50">
        <v>0</v>
      </c>
      <c r="S1220" s="51">
        <v>0</v>
      </c>
      <c r="T1220" s="51">
        <v>0</v>
      </c>
      <c r="U1220" s="44">
        <v>14392</v>
      </c>
      <c r="V1220" s="45">
        <v>159374</v>
      </c>
      <c r="W1220" s="45">
        <v>5429</v>
      </c>
    </row>
    <row r="1221" spans="1:23" x14ac:dyDescent="0.2">
      <c r="A1221" s="41">
        <v>2010</v>
      </c>
      <c r="B1221" s="42">
        <v>8240</v>
      </c>
      <c r="C1221" s="43" t="s">
        <v>2478</v>
      </c>
      <c r="D1221" s="41" t="s">
        <v>23</v>
      </c>
      <c r="E1221" s="43" t="s">
        <v>24</v>
      </c>
      <c r="F1221" s="41" t="s">
        <v>25</v>
      </c>
      <c r="G1221" s="43" t="s">
        <v>161</v>
      </c>
      <c r="H1221" s="43" t="s">
        <v>27</v>
      </c>
      <c r="I1221" s="44">
        <v>384.5</v>
      </c>
      <c r="J1221" s="45">
        <v>4683</v>
      </c>
      <c r="K1221" s="45">
        <v>480</v>
      </c>
      <c r="L1221" s="46">
        <v>82.3</v>
      </c>
      <c r="M1221" s="47">
        <v>852</v>
      </c>
      <c r="N1221" s="47">
        <v>39</v>
      </c>
      <c r="O1221" s="48">
        <v>37.299999999999997</v>
      </c>
      <c r="P1221" s="49">
        <v>288</v>
      </c>
      <c r="Q1221" s="49">
        <v>2</v>
      </c>
      <c r="R1221" s="50" t="s">
        <v>37</v>
      </c>
      <c r="S1221" s="51" t="s">
        <v>37</v>
      </c>
      <c r="T1221" s="51" t="s">
        <v>37</v>
      </c>
      <c r="U1221" s="44">
        <v>504.1</v>
      </c>
      <c r="V1221" s="45">
        <v>5823</v>
      </c>
      <c r="W1221" s="45">
        <v>521</v>
      </c>
    </row>
    <row r="1222" spans="1:23" x14ac:dyDescent="0.2">
      <c r="A1222" s="41">
        <v>2010</v>
      </c>
      <c r="B1222" s="42">
        <v>8245</v>
      </c>
      <c r="C1222" s="43" t="s">
        <v>2479</v>
      </c>
      <c r="D1222" s="41" t="s">
        <v>23</v>
      </c>
      <c r="E1222" s="43" t="s">
        <v>24</v>
      </c>
      <c r="F1222" s="41" t="s">
        <v>25</v>
      </c>
      <c r="G1222" s="43" t="s">
        <v>241</v>
      </c>
      <c r="H1222" s="43" t="s">
        <v>27</v>
      </c>
      <c r="I1222" s="44">
        <v>9197.9</v>
      </c>
      <c r="J1222" s="45">
        <v>112381</v>
      </c>
      <c r="K1222" s="45">
        <v>10658</v>
      </c>
      <c r="L1222" s="46">
        <v>8323.6</v>
      </c>
      <c r="M1222" s="47">
        <v>113056</v>
      </c>
      <c r="N1222" s="47">
        <v>2184</v>
      </c>
      <c r="O1222" s="48">
        <v>12100.8</v>
      </c>
      <c r="P1222" s="49">
        <v>236393</v>
      </c>
      <c r="Q1222" s="49">
        <v>98</v>
      </c>
      <c r="R1222" s="50">
        <v>0</v>
      </c>
      <c r="S1222" s="51">
        <v>0</v>
      </c>
      <c r="T1222" s="51">
        <v>0</v>
      </c>
      <c r="U1222" s="44">
        <v>29622.3</v>
      </c>
      <c r="V1222" s="45">
        <v>461830</v>
      </c>
      <c r="W1222" s="45">
        <v>12940</v>
      </c>
    </row>
    <row r="1223" spans="1:23" x14ac:dyDescent="0.2">
      <c r="A1223" s="41">
        <v>2010</v>
      </c>
      <c r="B1223" s="42">
        <v>8254</v>
      </c>
      <c r="C1223" s="43" t="s">
        <v>2480</v>
      </c>
      <c r="D1223" s="41" t="s">
        <v>23</v>
      </c>
      <c r="E1223" s="43" t="s">
        <v>24</v>
      </c>
      <c r="F1223" s="41" t="s">
        <v>25</v>
      </c>
      <c r="G1223" s="43" t="s">
        <v>44</v>
      </c>
      <c r="H1223" s="43" t="s">
        <v>27</v>
      </c>
      <c r="I1223" s="44">
        <v>1787</v>
      </c>
      <c r="J1223" s="45">
        <v>10067</v>
      </c>
      <c r="K1223" s="45">
        <v>1331</v>
      </c>
      <c r="L1223" s="46">
        <v>590</v>
      </c>
      <c r="M1223" s="47">
        <v>2956</v>
      </c>
      <c r="N1223" s="47">
        <v>169</v>
      </c>
      <c r="O1223" s="48">
        <v>694</v>
      </c>
      <c r="P1223" s="49">
        <v>5152</v>
      </c>
      <c r="Q1223" s="49">
        <v>13</v>
      </c>
      <c r="R1223" s="50" t="s">
        <v>37</v>
      </c>
      <c r="S1223" s="51" t="s">
        <v>37</v>
      </c>
      <c r="T1223" s="51" t="s">
        <v>37</v>
      </c>
      <c r="U1223" s="44">
        <v>3071</v>
      </c>
      <c r="V1223" s="45">
        <v>18175</v>
      </c>
      <c r="W1223" s="45">
        <v>1513</v>
      </c>
    </row>
    <row r="1224" spans="1:23" x14ac:dyDescent="0.2">
      <c r="A1224" s="41">
        <v>2010</v>
      </c>
      <c r="B1224" s="42">
        <v>8276</v>
      </c>
      <c r="C1224" s="43" t="s">
        <v>2481</v>
      </c>
      <c r="D1224" s="41" t="s">
        <v>23</v>
      </c>
      <c r="E1224" s="43" t="s">
        <v>24</v>
      </c>
      <c r="F1224" s="41" t="s">
        <v>25</v>
      </c>
      <c r="G1224" s="43" t="s">
        <v>142</v>
      </c>
      <c r="H1224" s="43" t="s">
        <v>27</v>
      </c>
      <c r="I1224" s="44">
        <v>2005</v>
      </c>
      <c r="J1224" s="45">
        <v>14753</v>
      </c>
      <c r="K1224" s="45">
        <v>1105</v>
      </c>
      <c r="L1224" s="46">
        <v>1472</v>
      </c>
      <c r="M1224" s="47">
        <v>11151</v>
      </c>
      <c r="N1224" s="47">
        <v>249</v>
      </c>
      <c r="O1224" s="48" t="s">
        <v>37</v>
      </c>
      <c r="P1224" s="49" t="s">
        <v>37</v>
      </c>
      <c r="Q1224" s="49" t="s">
        <v>37</v>
      </c>
      <c r="R1224" s="50" t="s">
        <v>37</v>
      </c>
      <c r="S1224" s="51" t="s">
        <v>37</v>
      </c>
      <c r="T1224" s="51" t="s">
        <v>37</v>
      </c>
      <c r="U1224" s="44">
        <v>3477</v>
      </c>
      <c r="V1224" s="45">
        <v>25904</v>
      </c>
      <c r="W1224" s="45">
        <v>1354</v>
      </c>
    </row>
    <row r="1225" spans="1:23" x14ac:dyDescent="0.2">
      <c r="A1225" s="41">
        <v>2010</v>
      </c>
      <c r="B1225" s="42">
        <v>8279</v>
      </c>
      <c r="C1225" s="43" t="s">
        <v>2482</v>
      </c>
      <c r="D1225" s="41" t="s">
        <v>23</v>
      </c>
      <c r="E1225" s="43" t="s">
        <v>24</v>
      </c>
      <c r="F1225" s="41" t="s">
        <v>25</v>
      </c>
      <c r="G1225" s="43" t="s">
        <v>76</v>
      </c>
      <c r="H1225" s="43" t="s">
        <v>27</v>
      </c>
      <c r="I1225" s="44">
        <v>674</v>
      </c>
      <c r="J1225" s="45">
        <v>5950</v>
      </c>
      <c r="K1225" s="45">
        <v>544</v>
      </c>
      <c r="L1225" s="46">
        <v>621</v>
      </c>
      <c r="M1225" s="47">
        <v>5765</v>
      </c>
      <c r="N1225" s="47">
        <v>48</v>
      </c>
      <c r="O1225" s="48" t="s">
        <v>37</v>
      </c>
      <c r="P1225" s="49" t="s">
        <v>37</v>
      </c>
      <c r="Q1225" s="49" t="s">
        <v>37</v>
      </c>
      <c r="R1225" s="50" t="s">
        <v>37</v>
      </c>
      <c r="S1225" s="51" t="s">
        <v>37</v>
      </c>
      <c r="T1225" s="51" t="s">
        <v>37</v>
      </c>
      <c r="U1225" s="44">
        <v>1295</v>
      </c>
      <c r="V1225" s="45">
        <v>11715</v>
      </c>
      <c r="W1225" s="45">
        <v>592</v>
      </c>
    </row>
    <row r="1226" spans="1:23" x14ac:dyDescent="0.2">
      <c r="A1226" s="41">
        <v>2010</v>
      </c>
      <c r="B1226" s="42">
        <v>8283</v>
      </c>
      <c r="C1226" s="43" t="s">
        <v>2483</v>
      </c>
      <c r="D1226" s="41" t="s">
        <v>23</v>
      </c>
      <c r="E1226" s="43" t="s">
        <v>24</v>
      </c>
      <c r="F1226" s="41" t="s">
        <v>25</v>
      </c>
      <c r="G1226" s="43" t="s">
        <v>87</v>
      </c>
      <c r="H1226" s="43" t="s">
        <v>31</v>
      </c>
      <c r="I1226" s="44">
        <v>6044</v>
      </c>
      <c r="J1226" s="45">
        <v>56260</v>
      </c>
      <c r="K1226" s="45">
        <v>3399</v>
      </c>
      <c r="L1226" s="46">
        <v>741.9</v>
      </c>
      <c r="M1226" s="47">
        <v>6609</v>
      </c>
      <c r="N1226" s="47">
        <v>325</v>
      </c>
      <c r="O1226" s="48">
        <v>1579</v>
      </c>
      <c r="P1226" s="49">
        <v>33080</v>
      </c>
      <c r="Q1226" s="49">
        <v>1</v>
      </c>
      <c r="R1226" s="50" t="s">
        <v>37</v>
      </c>
      <c r="S1226" s="51" t="s">
        <v>37</v>
      </c>
      <c r="T1226" s="51" t="s">
        <v>37</v>
      </c>
      <c r="U1226" s="44">
        <v>8364.9</v>
      </c>
      <c r="V1226" s="45">
        <v>95949</v>
      </c>
      <c r="W1226" s="45">
        <v>3725</v>
      </c>
    </row>
    <row r="1227" spans="1:23" x14ac:dyDescent="0.2">
      <c r="A1227" s="41">
        <v>2010</v>
      </c>
      <c r="B1227" s="42">
        <v>8287</v>
      </c>
      <c r="C1227" s="43" t="s">
        <v>551</v>
      </c>
      <c r="D1227" s="41" t="s">
        <v>23</v>
      </c>
      <c r="E1227" s="43" t="s">
        <v>24</v>
      </c>
      <c r="F1227" s="41" t="s">
        <v>25</v>
      </c>
      <c r="G1227" s="43" t="s">
        <v>552</v>
      </c>
      <c r="H1227" s="43" t="s">
        <v>51</v>
      </c>
      <c r="I1227" s="44">
        <v>152157</v>
      </c>
      <c r="J1227" s="45">
        <v>430942</v>
      </c>
      <c r="K1227" s="45">
        <v>67277</v>
      </c>
      <c r="L1227" s="46">
        <v>150597</v>
      </c>
      <c r="M1227" s="47">
        <v>443059</v>
      </c>
      <c r="N1227" s="47">
        <v>12825</v>
      </c>
      <c r="O1227" s="48">
        <v>68992</v>
      </c>
      <c r="P1227" s="49">
        <v>235782</v>
      </c>
      <c r="Q1227" s="49">
        <v>69</v>
      </c>
      <c r="R1227" s="50" t="s">
        <v>37</v>
      </c>
      <c r="S1227" s="51" t="s">
        <v>37</v>
      </c>
      <c r="T1227" s="51" t="s">
        <v>37</v>
      </c>
      <c r="U1227" s="44">
        <v>371746</v>
      </c>
      <c r="V1227" s="45">
        <v>1109783</v>
      </c>
      <c r="W1227" s="45">
        <v>80171</v>
      </c>
    </row>
    <row r="1228" spans="1:23" x14ac:dyDescent="0.2">
      <c r="A1228" s="41">
        <v>2010</v>
      </c>
      <c r="B1228" s="42">
        <v>8288</v>
      </c>
      <c r="C1228" s="43" t="s">
        <v>2484</v>
      </c>
      <c r="D1228" s="41" t="s">
        <v>23</v>
      </c>
      <c r="E1228" s="43" t="s">
        <v>24</v>
      </c>
      <c r="F1228" s="41" t="s">
        <v>25</v>
      </c>
      <c r="G1228" s="43" t="s">
        <v>87</v>
      </c>
      <c r="H1228" s="43" t="s">
        <v>27</v>
      </c>
      <c r="I1228" s="44">
        <v>1080</v>
      </c>
      <c r="J1228" s="45">
        <v>12023</v>
      </c>
      <c r="K1228" s="45">
        <v>1041</v>
      </c>
      <c r="L1228" s="46">
        <v>823</v>
      </c>
      <c r="M1228" s="47">
        <v>10258</v>
      </c>
      <c r="N1228" s="47">
        <v>262</v>
      </c>
      <c r="O1228" s="48">
        <v>557</v>
      </c>
      <c r="P1228" s="49">
        <v>6407</v>
      </c>
      <c r="Q1228" s="49">
        <v>12</v>
      </c>
      <c r="R1228" s="50">
        <v>0</v>
      </c>
      <c r="S1228" s="51" t="s">
        <v>37</v>
      </c>
      <c r="T1228" s="51" t="s">
        <v>37</v>
      </c>
      <c r="U1228" s="44">
        <v>2460</v>
      </c>
      <c r="V1228" s="45">
        <v>28688</v>
      </c>
      <c r="W1228" s="45">
        <v>1315</v>
      </c>
    </row>
    <row r="1229" spans="1:23" x14ac:dyDescent="0.2">
      <c r="A1229" s="41">
        <v>2010</v>
      </c>
      <c r="B1229" s="42">
        <v>8298</v>
      </c>
      <c r="C1229" s="43" t="s">
        <v>2485</v>
      </c>
      <c r="D1229" s="41" t="s">
        <v>23</v>
      </c>
      <c r="E1229" s="43" t="s">
        <v>24</v>
      </c>
      <c r="F1229" s="41" t="s">
        <v>25</v>
      </c>
      <c r="G1229" s="43" t="s">
        <v>87</v>
      </c>
      <c r="H1229" s="43" t="s">
        <v>31</v>
      </c>
      <c r="I1229" s="44">
        <v>11060.2</v>
      </c>
      <c r="J1229" s="45">
        <v>81055</v>
      </c>
      <c r="K1229" s="45">
        <v>5925</v>
      </c>
      <c r="L1229" s="46">
        <v>4485.3</v>
      </c>
      <c r="M1229" s="47">
        <v>45449</v>
      </c>
      <c r="N1229" s="47">
        <v>737</v>
      </c>
      <c r="O1229" s="48">
        <v>4958.2</v>
      </c>
      <c r="P1229" s="49">
        <v>70226</v>
      </c>
      <c r="Q1229" s="49">
        <v>2</v>
      </c>
      <c r="R1229" s="50" t="s">
        <v>37</v>
      </c>
      <c r="S1229" s="51" t="s">
        <v>37</v>
      </c>
      <c r="T1229" s="51" t="s">
        <v>37</v>
      </c>
      <c r="U1229" s="44">
        <v>20503.7</v>
      </c>
      <c r="V1229" s="45">
        <v>196730</v>
      </c>
      <c r="W1229" s="45">
        <v>6664</v>
      </c>
    </row>
    <row r="1230" spans="1:23" x14ac:dyDescent="0.2">
      <c r="A1230" s="41">
        <v>2010</v>
      </c>
      <c r="B1230" s="42">
        <v>8307</v>
      </c>
      <c r="C1230" s="43" t="s">
        <v>2486</v>
      </c>
      <c r="D1230" s="41" t="s">
        <v>23</v>
      </c>
      <c r="E1230" s="43" t="s">
        <v>24</v>
      </c>
      <c r="F1230" s="41" t="s">
        <v>25</v>
      </c>
      <c r="G1230" s="43" t="s">
        <v>46</v>
      </c>
      <c r="H1230" s="43" t="s">
        <v>27</v>
      </c>
      <c r="I1230" s="44">
        <v>1015</v>
      </c>
      <c r="J1230" s="45">
        <v>10872</v>
      </c>
      <c r="K1230" s="45">
        <v>887</v>
      </c>
      <c r="L1230" s="46">
        <v>805</v>
      </c>
      <c r="M1230" s="47">
        <v>8992</v>
      </c>
      <c r="N1230" s="47">
        <v>196</v>
      </c>
      <c r="O1230" s="48" t="s">
        <v>37</v>
      </c>
      <c r="P1230" s="49" t="s">
        <v>37</v>
      </c>
      <c r="Q1230" s="49" t="s">
        <v>37</v>
      </c>
      <c r="R1230" s="50" t="s">
        <v>37</v>
      </c>
      <c r="S1230" s="51" t="s">
        <v>37</v>
      </c>
      <c r="T1230" s="51" t="s">
        <v>37</v>
      </c>
      <c r="U1230" s="44">
        <v>1820</v>
      </c>
      <c r="V1230" s="45">
        <v>19864</v>
      </c>
      <c r="W1230" s="45">
        <v>1083</v>
      </c>
    </row>
    <row r="1231" spans="1:23" x14ac:dyDescent="0.2">
      <c r="A1231" s="41">
        <v>2010</v>
      </c>
      <c r="B1231" s="42">
        <v>8311</v>
      </c>
      <c r="C1231" s="43" t="s">
        <v>2487</v>
      </c>
      <c r="D1231" s="41" t="s">
        <v>23</v>
      </c>
      <c r="E1231" s="43" t="s">
        <v>24</v>
      </c>
      <c r="F1231" s="41" t="s">
        <v>25</v>
      </c>
      <c r="G1231" s="43" t="s">
        <v>311</v>
      </c>
      <c r="H1231" s="43" t="s">
        <v>27</v>
      </c>
      <c r="I1231" s="44">
        <v>604</v>
      </c>
      <c r="J1231" s="45">
        <v>5136</v>
      </c>
      <c r="K1231" s="45">
        <v>544</v>
      </c>
      <c r="L1231" s="46">
        <v>266</v>
      </c>
      <c r="M1231" s="47">
        <v>2788</v>
      </c>
      <c r="N1231" s="47">
        <v>91</v>
      </c>
      <c r="O1231" s="48" t="s">
        <v>37</v>
      </c>
      <c r="P1231" s="49" t="s">
        <v>37</v>
      </c>
      <c r="Q1231" s="49" t="s">
        <v>37</v>
      </c>
      <c r="R1231" s="50" t="s">
        <v>37</v>
      </c>
      <c r="S1231" s="51" t="s">
        <v>37</v>
      </c>
      <c r="T1231" s="51" t="s">
        <v>37</v>
      </c>
      <c r="U1231" s="44">
        <v>870</v>
      </c>
      <c r="V1231" s="45">
        <v>7924</v>
      </c>
      <c r="W1231" s="45">
        <v>635</v>
      </c>
    </row>
    <row r="1232" spans="1:23" x14ac:dyDescent="0.2">
      <c r="A1232" s="41">
        <v>2010</v>
      </c>
      <c r="B1232" s="42">
        <v>8319</v>
      </c>
      <c r="C1232" s="43" t="s">
        <v>553</v>
      </c>
      <c r="D1232" s="41" t="s">
        <v>23</v>
      </c>
      <c r="E1232" s="43" t="s">
        <v>24</v>
      </c>
      <c r="F1232" s="41" t="s">
        <v>25</v>
      </c>
      <c r="G1232" s="43" t="s">
        <v>87</v>
      </c>
      <c r="H1232" s="43" t="s">
        <v>31</v>
      </c>
      <c r="I1232" s="44">
        <v>9030</v>
      </c>
      <c r="J1232" s="45">
        <v>85114</v>
      </c>
      <c r="K1232" s="45">
        <v>4485</v>
      </c>
      <c r="L1232" s="46">
        <v>2632</v>
      </c>
      <c r="M1232" s="47">
        <v>29985</v>
      </c>
      <c r="N1232" s="47">
        <v>727</v>
      </c>
      <c r="O1232" s="48">
        <v>9511</v>
      </c>
      <c r="P1232" s="49">
        <v>146353</v>
      </c>
      <c r="Q1232" s="49">
        <v>6</v>
      </c>
      <c r="R1232" s="50" t="s">
        <v>37</v>
      </c>
      <c r="S1232" s="51" t="s">
        <v>37</v>
      </c>
      <c r="T1232" s="51" t="s">
        <v>37</v>
      </c>
      <c r="U1232" s="44">
        <v>21173</v>
      </c>
      <c r="V1232" s="45">
        <v>261452</v>
      </c>
      <c r="W1232" s="45">
        <v>5218</v>
      </c>
    </row>
    <row r="1233" spans="1:23" x14ac:dyDescent="0.2">
      <c r="A1233" s="41">
        <v>2010</v>
      </c>
      <c r="B1233" s="42">
        <v>8319</v>
      </c>
      <c r="C1233" s="43" t="s">
        <v>553</v>
      </c>
      <c r="D1233" s="41" t="s">
        <v>23</v>
      </c>
      <c r="E1233" s="43" t="s">
        <v>24</v>
      </c>
      <c r="F1233" s="41" t="s">
        <v>25</v>
      </c>
      <c r="G1233" s="43" t="s">
        <v>46</v>
      </c>
      <c r="H1233" s="43" t="s">
        <v>31</v>
      </c>
      <c r="I1233" s="44">
        <v>85</v>
      </c>
      <c r="J1233" s="45">
        <v>818</v>
      </c>
      <c r="K1233" s="45">
        <v>38</v>
      </c>
      <c r="L1233" s="46" t="s">
        <v>37</v>
      </c>
      <c r="M1233" s="47" t="s">
        <v>37</v>
      </c>
      <c r="N1233" s="47" t="s">
        <v>37</v>
      </c>
      <c r="O1233" s="48" t="s">
        <v>37</v>
      </c>
      <c r="P1233" s="49" t="s">
        <v>37</v>
      </c>
      <c r="Q1233" s="49" t="s">
        <v>37</v>
      </c>
      <c r="R1233" s="50" t="s">
        <v>37</v>
      </c>
      <c r="S1233" s="51" t="s">
        <v>37</v>
      </c>
      <c r="T1233" s="51" t="s">
        <v>37</v>
      </c>
      <c r="U1233" s="44">
        <v>85</v>
      </c>
      <c r="V1233" s="45">
        <v>818</v>
      </c>
      <c r="W1233" s="45">
        <v>38</v>
      </c>
    </row>
    <row r="1234" spans="1:23" x14ac:dyDescent="0.2">
      <c r="A1234" s="41">
        <v>2010</v>
      </c>
      <c r="B1234" s="42">
        <v>8333</v>
      </c>
      <c r="C1234" s="43" t="s">
        <v>554</v>
      </c>
      <c r="D1234" s="41" t="s">
        <v>23</v>
      </c>
      <c r="E1234" s="43" t="s">
        <v>24</v>
      </c>
      <c r="F1234" s="41" t="s">
        <v>25</v>
      </c>
      <c r="G1234" s="43" t="s">
        <v>65</v>
      </c>
      <c r="H1234" s="43" t="s">
        <v>31</v>
      </c>
      <c r="I1234" s="44">
        <v>457</v>
      </c>
      <c r="J1234" s="45">
        <v>3201</v>
      </c>
      <c r="K1234" s="45">
        <v>367</v>
      </c>
      <c r="L1234" s="46">
        <v>3</v>
      </c>
      <c r="M1234" s="47">
        <v>20</v>
      </c>
      <c r="N1234" s="47">
        <v>3</v>
      </c>
      <c r="O1234" s="48" t="s">
        <v>37</v>
      </c>
      <c r="P1234" s="49" t="s">
        <v>37</v>
      </c>
      <c r="Q1234" s="49" t="s">
        <v>37</v>
      </c>
      <c r="R1234" s="50" t="s">
        <v>37</v>
      </c>
      <c r="S1234" s="51" t="s">
        <v>37</v>
      </c>
      <c r="T1234" s="51" t="s">
        <v>37</v>
      </c>
      <c r="U1234" s="44">
        <v>460</v>
      </c>
      <c r="V1234" s="45">
        <v>3221</v>
      </c>
      <c r="W1234" s="45">
        <v>370</v>
      </c>
    </row>
    <row r="1235" spans="1:23" x14ac:dyDescent="0.2">
      <c r="A1235" s="41">
        <v>2010</v>
      </c>
      <c r="B1235" s="42">
        <v>8333</v>
      </c>
      <c r="C1235" s="43" t="s">
        <v>554</v>
      </c>
      <c r="D1235" s="41" t="s">
        <v>23</v>
      </c>
      <c r="E1235" s="43" t="s">
        <v>24</v>
      </c>
      <c r="F1235" s="41" t="s">
        <v>25</v>
      </c>
      <c r="G1235" s="43" t="s">
        <v>67</v>
      </c>
      <c r="H1235" s="43" t="s">
        <v>31</v>
      </c>
      <c r="I1235" s="44">
        <v>37162</v>
      </c>
      <c r="J1235" s="45">
        <v>265349</v>
      </c>
      <c r="K1235" s="45">
        <v>24950</v>
      </c>
      <c r="L1235" s="46">
        <v>2243</v>
      </c>
      <c r="M1235" s="47">
        <v>19527</v>
      </c>
      <c r="N1235" s="47">
        <v>588</v>
      </c>
      <c r="O1235" s="48">
        <v>807</v>
      </c>
      <c r="P1235" s="49">
        <v>8402</v>
      </c>
      <c r="Q1235" s="49">
        <v>12</v>
      </c>
      <c r="R1235" s="50" t="s">
        <v>37</v>
      </c>
      <c r="S1235" s="51" t="s">
        <v>37</v>
      </c>
      <c r="T1235" s="51" t="s">
        <v>37</v>
      </c>
      <c r="U1235" s="44">
        <v>40212</v>
      </c>
      <c r="V1235" s="45">
        <v>293278</v>
      </c>
      <c r="W1235" s="45">
        <v>25550</v>
      </c>
    </row>
    <row r="1236" spans="1:23" x14ac:dyDescent="0.2">
      <c r="A1236" s="41">
        <v>2010</v>
      </c>
      <c r="B1236" s="42">
        <v>8333</v>
      </c>
      <c r="C1236" s="43" t="s">
        <v>554</v>
      </c>
      <c r="D1236" s="41" t="s">
        <v>23</v>
      </c>
      <c r="E1236" s="43" t="s">
        <v>24</v>
      </c>
      <c r="F1236" s="41" t="s">
        <v>25</v>
      </c>
      <c r="G1236" s="43" t="s">
        <v>48</v>
      </c>
      <c r="H1236" s="43" t="s">
        <v>31</v>
      </c>
      <c r="I1236" s="44">
        <v>6</v>
      </c>
      <c r="J1236" s="45">
        <v>35</v>
      </c>
      <c r="K1236" s="45">
        <v>10</v>
      </c>
      <c r="L1236" s="46">
        <v>5</v>
      </c>
      <c r="M1236" s="47">
        <v>35</v>
      </c>
      <c r="N1236" s="47">
        <v>3</v>
      </c>
      <c r="O1236" s="48" t="s">
        <v>37</v>
      </c>
      <c r="P1236" s="49" t="s">
        <v>37</v>
      </c>
      <c r="Q1236" s="49" t="s">
        <v>37</v>
      </c>
      <c r="R1236" s="50" t="s">
        <v>37</v>
      </c>
      <c r="S1236" s="51" t="s">
        <v>37</v>
      </c>
      <c r="T1236" s="51" t="s">
        <v>37</v>
      </c>
      <c r="U1236" s="44">
        <v>11</v>
      </c>
      <c r="V1236" s="45">
        <v>70</v>
      </c>
      <c r="W1236" s="45">
        <v>13</v>
      </c>
    </row>
    <row r="1237" spans="1:23" x14ac:dyDescent="0.2">
      <c r="A1237" s="41">
        <v>2010</v>
      </c>
      <c r="B1237" s="42">
        <v>8336</v>
      </c>
      <c r="C1237" s="43" t="s">
        <v>2488</v>
      </c>
      <c r="D1237" s="41" t="s">
        <v>23</v>
      </c>
      <c r="E1237" s="43" t="s">
        <v>24</v>
      </c>
      <c r="F1237" s="41" t="s">
        <v>25</v>
      </c>
      <c r="G1237" s="43" t="s">
        <v>35</v>
      </c>
      <c r="H1237" s="43" t="s">
        <v>27</v>
      </c>
      <c r="I1237" s="44">
        <v>515</v>
      </c>
      <c r="J1237" s="45">
        <v>4740</v>
      </c>
      <c r="K1237" s="45">
        <v>538</v>
      </c>
      <c r="L1237" s="46">
        <v>265</v>
      </c>
      <c r="M1237" s="47">
        <v>2469</v>
      </c>
      <c r="N1237" s="47">
        <v>85</v>
      </c>
      <c r="O1237" s="48">
        <v>120</v>
      </c>
      <c r="P1237" s="49">
        <v>1070</v>
      </c>
      <c r="Q1237" s="49">
        <v>5</v>
      </c>
      <c r="R1237" s="50" t="s">
        <v>37</v>
      </c>
      <c r="S1237" s="51" t="s">
        <v>37</v>
      </c>
      <c r="T1237" s="51" t="s">
        <v>37</v>
      </c>
      <c r="U1237" s="44">
        <v>900</v>
      </c>
      <c r="V1237" s="45">
        <v>8279</v>
      </c>
      <c r="W1237" s="45">
        <v>628</v>
      </c>
    </row>
    <row r="1238" spans="1:23" x14ac:dyDescent="0.2">
      <c r="A1238" s="41">
        <v>2010</v>
      </c>
      <c r="B1238" s="42">
        <v>8348</v>
      </c>
      <c r="C1238" s="43" t="s">
        <v>2489</v>
      </c>
      <c r="D1238" s="41" t="s">
        <v>23</v>
      </c>
      <c r="E1238" s="43" t="s">
        <v>24</v>
      </c>
      <c r="F1238" s="41" t="s">
        <v>25</v>
      </c>
      <c r="G1238" s="43" t="s">
        <v>57</v>
      </c>
      <c r="H1238" s="43" t="s">
        <v>27</v>
      </c>
      <c r="I1238" s="44">
        <v>3890</v>
      </c>
      <c r="J1238" s="45">
        <v>26995</v>
      </c>
      <c r="K1238" s="45">
        <v>4387</v>
      </c>
      <c r="L1238" s="46">
        <v>5313</v>
      </c>
      <c r="M1238" s="47">
        <v>39265</v>
      </c>
      <c r="N1238" s="47">
        <v>1066</v>
      </c>
      <c r="O1238" s="48">
        <v>987</v>
      </c>
      <c r="P1238" s="49">
        <v>7949</v>
      </c>
      <c r="Q1238" s="49">
        <v>53</v>
      </c>
      <c r="R1238" s="50" t="s">
        <v>37</v>
      </c>
      <c r="S1238" s="51" t="s">
        <v>37</v>
      </c>
      <c r="T1238" s="51" t="s">
        <v>37</v>
      </c>
      <c r="U1238" s="44">
        <v>10190</v>
      </c>
      <c r="V1238" s="45">
        <v>74209</v>
      </c>
      <c r="W1238" s="45">
        <v>5506</v>
      </c>
    </row>
    <row r="1239" spans="1:23" x14ac:dyDescent="0.2">
      <c r="A1239" s="41">
        <v>2010</v>
      </c>
      <c r="B1239" s="42">
        <v>8359</v>
      </c>
      <c r="C1239" s="43" t="s">
        <v>2490</v>
      </c>
      <c r="D1239" s="41" t="s">
        <v>23</v>
      </c>
      <c r="E1239" s="43" t="s">
        <v>24</v>
      </c>
      <c r="F1239" s="41" t="s">
        <v>25</v>
      </c>
      <c r="G1239" s="43" t="s">
        <v>92</v>
      </c>
      <c r="H1239" s="43" t="s">
        <v>27</v>
      </c>
      <c r="I1239" s="44">
        <v>3204.9</v>
      </c>
      <c r="J1239" s="45">
        <v>22725</v>
      </c>
      <c r="K1239" s="45">
        <v>1952</v>
      </c>
      <c r="L1239" s="46">
        <v>2037.5</v>
      </c>
      <c r="M1239" s="47">
        <v>14819</v>
      </c>
      <c r="N1239" s="47">
        <v>393</v>
      </c>
      <c r="O1239" s="48">
        <v>492</v>
      </c>
      <c r="P1239" s="49">
        <v>3643</v>
      </c>
      <c r="Q1239" s="49">
        <v>9</v>
      </c>
      <c r="R1239" s="50" t="s">
        <v>37</v>
      </c>
      <c r="S1239" s="51" t="s">
        <v>37</v>
      </c>
      <c r="T1239" s="51" t="s">
        <v>37</v>
      </c>
      <c r="U1239" s="44">
        <v>5734.4</v>
      </c>
      <c r="V1239" s="45">
        <v>41187</v>
      </c>
      <c r="W1239" s="45">
        <v>2354</v>
      </c>
    </row>
    <row r="1240" spans="1:23" x14ac:dyDescent="0.2">
      <c r="A1240" s="41">
        <v>2010</v>
      </c>
      <c r="B1240" s="42">
        <v>8366</v>
      </c>
      <c r="C1240" s="43" t="s">
        <v>2491</v>
      </c>
      <c r="D1240" s="41" t="s">
        <v>23</v>
      </c>
      <c r="E1240" s="43" t="s">
        <v>24</v>
      </c>
      <c r="F1240" s="41" t="s">
        <v>25</v>
      </c>
      <c r="G1240" s="43" t="s">
        <v>195</v>
      </c>
      <c r="H1240" s="43" t="s">
        <v>27</v>
      </c>
      <c r="I1240" s="44">
        <v>7039</v>
      </c>
      <c r="J1240" s="45">
        <v>82025</v>
      </c>
      <c r="K1240" s="45">
        <v>7650</v>
      </c>
      <c r="L1240" s="46">
        <v>5067</v>
      </c>
      <c r="M1240" s="47">
        <v>62000</v>
      </c>
      <c r="N1240" s="47">
        <v>1233</v>
      </c>
      <c r="O1240" s="48" t="s">
        <v>37</v>
      </c>
      <c r="P1240" s="49" t="s">
        <v>37</v>
      </c>
      <c r="Q1240" s="49" t="s">
        <v>37</v>
      </c>
      <c r="R1240" s="50" t="s">
        <v>37</v>
      </c>
      <c r="S1240" s="51" t="s">
        <v>37</v>
      </c>
      <c r="T1240" s="51" t="s">
        <v>37</v>
      </c>
      <c r="U1240" s="44">
        <v>12106</v>
      </c>
      <c r="V1240" s="45">
        <v>144025</v>
      </c>
      <c r="W1240" s="45">
        <v>8883</v>
      </c>
    </row>
    <row r="1241" spans="1:23" x14ac:dyDescent="0.2">
      <c r="A1241" s="41">
        <v>2010</v>
      </c>
      <c r="B1241" s="42">
        <v>8375</v>
      </c>
      <c r="C1241" s="43" t="s">
        <v>2492</v>
      </c>
      <c r="D1241" s="41" t="s">
        <v>23</v>
      </c>
      <c r="E1241" s="43" t="s">
        <v>24</v>
      </c>
      <c r="F1241" s="41" t="s">
        <v>25</v>
      </c>
      <c r="G1241" s="43" t="s">
        <v>241</v>
      </c>
      <c r="H1241" s="43" t="s">
        <v>27</v>
      </c>
      <c r="I1241" s="44">
        <v>757</v>
      </c>
      <c r="J1241" s="45">
        <v>9760</v>
      </c>
      <c r="K1241" s="45">
        <v>748</v>
      </c>
      <c r="L1241" s="46">
        <v>958</v>
      </c>
      <c r="M1241" s="47">
        <v>13392</v>
      </c>
      <c r="N1241" s="47">
        <v>221</v>
      </c>
      <c r="O1241" s="48" t="s">
        <v>37</v>
      </c>
      <c r="P1241" s="49" t="s">
        <v>37</v>
      </c>
      <c r="Q1241" s="49" t="s">
        <v>37</v>
      </c>
      <c r="R1241" s="50" t="s">
        <v>37</v>
      </c>
      <c r="S1241" s="51" t="s">
        <v>37</v>
      </c>
      <c r="T1241" s="51" t="s">
        <v>37</v>
      </c>
      <c r="U1241" s="44">
        <v>1715</v>
      </c>
      <c r="V1241" s="45">
        <v>23152</v>
      </c>
      <c r="W1241" s="45">
        <v>969</v>
      </c>
    </row>
    <row r="1242" spans="1:23" x14ac:dyDescent="0.2">
      <c r="A1242" s="41">
        <v>2010</v>
      </c>
      <c r="B1242" s="42">
        <v>8379</v>
      </c>
      <c r="C1242" s="43" t="s">
        <v>2493</v>
      </c>
      <c r="D1242" s="41" t="s">
        <v>23</v>
      </c>
      <c r="E1242" s="43" t="s">
        <v>24</v>
      </c>
      <c r="F1242" s="41" t="s">
        <v>25</v>
      </c>
      <c r="G1242" s="43" t="s">
        <v>173</v>
      </c>
      <c r="H1242" s="43" t="s">
        <v>27</v>
      </c>
      <c r="I1242" s="44">
        <v>190</v>
      </c>
      <c r="J1242" s="45">
        <v>2515</v>
      </c>
      <c r="K1242" s="45">
        <v>190</v>
      </c>
      <c r="L1242" s="46">
        <v>88</v>
      </c>
      <c r="M1242" s="47">
        <v>1196</v>
      </c>
      <c r="N1242" s="47">
        <v>79</v>
      </c>
      <c r="O1242" s="48" t="s">
        <v>37</v>
      </c>
      <c r="P1242" s="49" t="s">
        <v>37</v>
      </c>
      <c r="Q1242" s="49" t="s">
        <v>37</v>
      </c>
      <c r="R1242" s="50" t="s">
        <v>37</v>
      </c>
      <c r="S1242" s="51" t="s">
        <v>37</v>
      </c>
      <c r="T1242" s="51" t="s">
        <v>37</v>
      </c>
      <c r="U1242" s="44">
        <v>278</v>
      </c>
      <c r="V1242" s="45">
        <v>3711</v>
      </c>
      <c r="W1242" s="45">
        <v>269</v>
      </c>
    </row>
    <row r="1243" spans="1:23" x14ac:dyDescent="0.2">
      <c r="A1243" s="41">
        <v>2010</v>
      </c>
      <c r="B1243" s="42">
        <v>8428</v>
      </c>
      <c r="C1243" s="43" t="s">
        <v>2494</v>
      </c>
      <c r="D1243" s="41" t="s">
        <v>23</v>
      </c>
      <c r="E1243" s="43" t="s">
        <v>24</v>
      </c>
      <c r="F1243" s="41" t="s">
        <v>25</v>
      </c>
      <c r="G1243" s="43" t="s">
        <v>195</v>
      </c>
      <c r="H1243" s="43" t="s">
        <v>27</v>
      </c>
      <c r="I1243" s="44">
        <v>217</v>
      </c>
      <c r="J1243" s="45">
        <v>8211</v>
      </c>
      <c r="K1243" s="45">
        <v>1020</v>
      </c>
      <c r="L1243" s="46">
        <v>140</v>
      </c>
      <c r="M1243" s="47">
        <v>2089</v>
      </c>
      <c r="N1243" s="47">
        <v>45</v>
      </c>
      <c r="O1243" s="48" t="s">
        <v>37</v>
      </c>
      <c r="P1243" s="49" t="s">
        <v>37</v>
      </c>
      <c r="Q1243" s="49" t="s">
        <v>37</v>
      </c>
      <c r="R1243" s="50" t="s">
        <v>37</v>
      </c>
      <c r="S1243" s="51" t="s">
        <v>37</v>
      </c>
      <c r="T1243" s="51" t="s">
        <v>37</v>
      </c>
      <c r="U1243" s="44">
        <v>357</v>
      </c>
      <c r="V1243" s="45">
        <v>10300</v>
      </c>
      <c r="W1243" s="45">
        <v>1065</v>
      </c>
    </row>
    <row r="1244" spans="1:23" x14ac:dyDescent="0.2">
      <c r="A1244" s="41">
        <v>2010</v>
      </c>
      <c r="B1244" s="42">
        <v>8430</v>
      </c>
      <c r="C1244" s="43" t="s">
        <v>2495</v>
      </c>
      <c r="D1244" s="41" t="s">
        <v>23</v>
      </c>
      <c r="E1244" s="43" t="s">
        <v>24</v>
      </c>
      <c r="F1244" s="41" t="s">
        <v>25</v>
      </c>
      <c r="G1244" s="43" t="s">
        <v>241</v>
      </c>
      <c r="H1244" s="43" t="s">
        <v>27</v>
      </c>
      <c r="I1244" s="44">
        <v>371</v>
      </c>
      <c r="J1244" s="45">
        <v>3552</v>
      </c>
      <c r="K1244" s="45">
        <v>360</v>
      </c>
      <c r="L1244" s="46">
        <v>336</v>
      </c>
      <c r="M1244" s="47">
        <v>3608</v>
      </c>
      <c r="N1244" s="47">
        <v>126</v>
      </c>
      <c r="O1244" s="48">
        <v>121</v>
      </c>
      <c r="P1244" s="49">
        <v>793</v>
      </c>
      <c r="Q1244" s="49">
        <v>9</v>
      </c>
      <c r="R1244" s="50" t="s">
        <v>37</v>
      </c>
      <c r="S1244" s="51" t="s">
        <v>37</v>
      </c>
      <c r="T1244" s="51" t="s">
        <v>37</v>
      </c>
      <c r="U1244" s="44">
        <v>828</v>
      </c>
      <c r="V1244" s="45">
        <v>7953</v>
      </c>
      <c r="W1244" s="45">
        <v>495</v>
      </c>
    </row>
    <row r="1245" spans="1:23" x14ac:dyDescent="0.2">
      <c r="A1245" s="41">
        <v>2010</v>
      </c>
      <c r="B1245" s="42">
        <v>8432</v>
      </c>
      <c r="C1245" s="43" t="s">
        <v>2496</v>
      </c>
      <c r="D1245" s="41" t="s">
        <v>23</v>
      </c>
      <c r="E1245" s="43" t="s">
        <v>24</v>
      </c>
      <c r="F1245" s="41" t="s">
        <v>25</v>
      </c>
      <c r="G1245" s="43" t="s">
        <v>92</v>
      </c>
      <c r="H1245" s="43" t="s">
        <v>27</v>
      </c>
      <c r="I1245" s="44">
        <v>785</v>
      </c>
      <c r="J1245" s="45">
        <v>6847</v>
      </c>
      <c r="K1245" s="45">
        <v>490</v>
      </c>
      <c r="L1245" s="46">
        <v>1391</v>
      </c>
      <c r="M1245" s="47">
        <v>11815</v>
      </c>
      <c r="N1245" s="47">
        <v>244</v>
      </c>
      <c r="O1245" s="48" t="s">
        <v>37</v>
      </c>
      <c r="P1245" s="49" t="s">
        <v>37</v>
      </c>
      <c r="Q1245" s="49" t="s">
        <v>37</v>
      </c>
      <c r="R1245" s="50" t="s">
        <v>37</v>
      </c>
      <c r="S1245" s="51" t="s">
        <v>37</v>
      </c>
      <c r="T1245" s="51" t="s">
        <v>37</v>
      </c>
      <c r="U1245" s="44">
        <v>2176</v>
      </c>
      <c r="V1245" s="45">
        <v>18662</v>
      </c>
      <c r="W1245" s="45">
        <v>734</v>
      </c>
    </row>
    <row r="1246" spans="1:23" x14ac:dyDescent="0.2">
      <c r="A1246" s="41">
        <v>2010</v>
      </c>
      <c r="B1246" s="42">
        <v>8435</v>
      </c>
      <c r="C1246" s="43" t="s">
        <v>2497</v>
      </c>
      <c r="D1246" s="41" t="s">
        <v>23</v>
      </c>
      <c r="E1246" s="43" t="s">
        <v>24</v>
      </c>
      <c r="F1246" s="41" t="s">
        <v>25</v>
      </c>
      <c r="G1246" s="43" t="s">
        <v>92</v>
      </c>
      <c r="H1246" s="43" t="s">
        <v>27</v>
      </c>
      <c r="I1246" s="44">
        <v>2924</v>
      </c>
      <c r="J1246" s="45">
        <v>28347</v>
      </c>
      <c r="K1246" s="45">
        <v>2005</v>
      </c>
      <c r="L1246" s="46">
        <v>2125</v>
      </c>
      <c r="M1246" s="47">
        <v>24293</v>
      </c>
      <c r="N1246" s="47">
        <v>307</v>
      </c>
      <c r="O1246" s="48" t="s">
        <v>37</v>
      </c>
      <c r="P1246" s="49" t="s">
        <v>37</v>
      </c>
      <c r="Q1246" s="49" t="s">
        <v>37</v>
      </c>
      <c r="R1246" s="50" t="s">
        <v>37</v>
      </c>
      <c r="S1246" s="51" t="s">
        <v>37</v>
      </c>
      <c r="T1246" s="51" t="s">
        <v>37</v>
      </c>
      <c r="U1246" s="44">
        <v>5049</v>
      </c>
      <c r="V1246" s="45">
        <v>52640</v>
      </c>
      <c r="W1246" s="45">
        <v>2312</v>
      </c>
    </row>
    <row r="1247" spans="1:23" x14ac:dyDescent="0.2">
      <c r="A1247" s="41">
        <v>2010</v>
      </c>
      <c r="B1247" s="42">
        <v>8447</v>
      </c>
      <c r="C1247" s="43" t="s">
        <v>555</v>
      </c>
      <c r="D1247" s="41" t="s">
        <v>23</v>
      </c>
      <c r="E1247" s="43" t="s">
        <v>24</v>
      </c>
      <c r="F1247" s="41" t="s">
        <v>25</v>
      </c>
      <c r="G1247" s="43" t="s">
        <v>72</v>
      </c>
      <c r="H1247" s="43" t="s">
        <v>31</v>
      </c>
      <c r="I1247" s="44">
        <v>48668.1</v>
      </c>
      <c r="J1247" s="45">
        <v>443726</v>
      </c>
      <c r="K1247" s="45">
        <v>27044</v>
      </c>
      <c r="L1247" s="46">
        <v>24401.200000000001</v>
      </c>
      <c r="M1247" s="47">
        <v>266270</v>
      </c>
      <c r="N1247" s="47">
        <v>620</v>
      </c>
      <c r="O1247" s="48" t="s">
        <v>37</v>
      </c>
      <c r="P1247" s="49" t="s">
        <v>37</v>
      </c>
      <c r="Q1247" s="49" t="s">
        <v>37</v>
      </c>
      <c r="R1247" s="50" t="s">
        <v>37</v>
      </c>
      <c r="S1247" s="51" t="s">
        <v>37</v>
      </c>
      <c r="T1247" s="51" t="s">
        <v>37</v>
      </c>
      <c r="U1247" s="44">
        <v>73069.3</v>
      </c>
      <c r="V1247" s="45">
        <v>709996</v>
      </c>
      <c r="W1247" s="45">
        <v>27664</v>
      </c>
    </row>
    <row r="1248" spans="1:23" x14ac:dyDescent="0.2">
      <c r="A1248" s="41">
        <v>2010</v>
      </c>
      <c r="B1248" s="42">
        <v>8449</v>
      </c>
      <c r="C1248" s="43" t="s">
        <v>556</v>
      </c>
      <c r="D1248" s="41" t="s">
        <v>23</v>
      </c>
      <c r="E1248" s="43" t="s">
        <v>24</v>
      </c>
      <c r="F1248" s="41" t="s">
        <v>25</v>
      </c>
      <c r="G1248" s="43" t="s">
        <v>104</v>
      </c>
      <c r="H1248" s="43" t="s">
        <v>27</v>
      </c>
      <c r="I1248" s="44">
        <v>9118</v>
      </c>
      <c r="J1248" s="45">
        <v>152873</v>
      </c>
      <c r="K1248" s="45">
        <v>10249</v>
      </c>
      <c r="L1248" s="46">
        <v>6393</v>
      </c>
      <c r="M1248" s="47">
        <v>108665</v>
      </c>
      <c r="N1248" s="47">
        <v>1585</v>
      </c>
      <c r="O1248" s="48">
        <v>12586</v>
      </c>
      <c r="P1248" s="49">
        <v>309153</v>
      </c>
      <c r="Q1248" s="49">
        <v>41</v>
      </c>
      <c r="R1248" s="50" t="s">
        <v>37</v>
      </c>
      <c r="S1248" s="51" t="s">
        <v>37</v>
      </c>
      <c r="T1248" s="51" t="s">
        <v>37</v>
      </c>
      <c r="U1248" s="44">
        <v>28097</v>
      </c>
      <c r="V1248" s="45">
        <v>570691</v>
      </c>
      <c r="W1248" s="45">
        <v>11875</v>
      </c>
    </row>
    <row r="1249" spans="1:23" x14ac:dyDescent="0.2">
      <c r="A1249" s="41">
        <v>2010</v>
      </c>
      <c r="B1249" s="42">
        <v>8459</v>
      </c>
      <c r="C1249" s="43" t="s">
        <v>2498</v>
      </c>
      <c r="D1249" s="41" t="s">
        <v>23</v>
      </c>
      <c r="E1249" s="43" t="s">
        <v>24</v>
      </c>
      <c r="F1249" s="41" t="s">
        <v>25</v>
      </c>
      <c r="G1249" s="43" t="s">
        <v>46</v>
      </c>
      <c r="H1249" s="43" t="s">
        <v>27</v>
      </c>
      <c r="I1249" s="44">
        <v>381.7</v>
      </c>
      <c r="J1249" s="45">
        <v>4117</v>
      </c>
      <c r="K1249" s="45">
        <v>389</v>
      </c>
      <c r="L1249" s="46">
        <v>376.9</v>
      </c>
      <c r="M1249" s="47">
        <v>4221</v>
      </c>
      <c r="N1249" s="47">
        <v>107</v>
      </c>
      <c r="O1249" s="48" t="s">
        <v>37</v>
      </c>
      <c r="P1249" s="49" t="s">
        <v>37</v>
      </c>
      <c r="Q1249" s="49" t="s">
        <v>37</v>
      </c>
      <c r="R1249" s="50" t="s">
        <v>37</v>
      </c>
      <c r="S1249" s="51" t="s">
        <v>37</v>
      </c>
      <c r="T1249" s="51" t="s">
        <v>37</v>
      </c>
      <c r="U1249" s="44">
        <v>758.6</v>
      </c>
      <c r="V1249" s="45">
        <v>8338</v>
      </c>
      <c r="W1249" s="45">
        <v>496</v>
      </c>
    </row>
    <row r="1250" spans="1:23" x14ac:dyDescent="0.2">
      <c r="A1250" s="41">
        <v>2010</v>
      </c>
      <c r="B1250" s="42">
        <v>8466</v>
      </c>
      <c r="C1250" s="43" t="s">
        <v>2499</v>
      </c>
      <c r="D1250" s="41" t="s">
        <v>23</v>
      </c>
      <c r="E1250" s="43" t="s">
        <v>24</v>
      </c>
      <c r="F1250" s="41" t="s">
        <v>25</v>
      </c>
      <c r="G1250" s="43" t="s">
        <v>72</v>
      </c>
      <c r="H1250" s="43" t="s">
        <v>31</v>
      </c>
      <c r="I1250" s="44">
        <v>15063</v>
      </c>
      <c r="J1250" s="45">
        <v>149681</v>
      </c>
      <c r="K1250" s="45">
        <v>9583</v>
      </c>
      <c r="L1250" s="46">
        <v>2028</v>
      </c>
      <c r="M1250" s="47">
        <v>20866</v>
      </c>
      <c r="N1250" s="47">
        <v>165</v>
      </c>
      <c r="O1250" s="48">
        <v>1103</v>
      </c>
      <c r="P1250" s="49">
        <v>12370</v>
      </c>
      <c r="Q1250" s="49">
        <v>6</v>
      </c>
      <c r="R1250" s="50" t="s">
        <v>37</v>
      </c>
      <c r="S1250" s="51" t="s">
        <v>37</v>
      </c>
      <c r="T1250" s="51" t="s">
        <v>37</v>
      </c>
      <c r="U1250" s="44">
        <v>18194</v>
      </c>
      <c r="V1250" s="45">
        <v>182917</v>
      </c>
      <c r="W1250" s="45">
        <v>9754</v>
      </c>
    </row>
    <row r="1251" spans="1:23" x14ac:dyDescent="0.2">
      <c r="A1251" s="41">
        <v>2010</v>
      </c>
      <c r="B1251" s="42">
        <v>8490</v>
      </c>
      <c r="C1251" s="43" t="s">
        <v>2500</v>
      </c>
      <c r="D1251" s="41" t="s">
        <v>23</v>
      </c>
      <c r="E1251" s="43" t="s">
        <v>24</v>
      </c>
      <c r="F1251" s="41" t="s">
        <v>25</v>
      </c>
      <c r="G1251" s="43" t="s">
        <v>76</v>
      </c>
      <c r="H1251" s="43" t="s">
        <v>27</v>
      </c>
      <c r="I1251" s="44">
        <v>1454</v>
      </c>
      <c r="J1251" s="45">
        <v>10387</v>
      </c>
      <c r="K1251" s="45">
        <v>1275</v>
      </c>
      <c r="L1251" s="46">
        <v>1189</v>
      </c>
      <c r="M1251" s="47">
        <v>8498</v>
      </c>
      <c r="N1251" s="47">
        <v>186</v>
      </c>
      <c r="O1251" s="48">
        <v>0</v>
      </c>
      <c r="P1251" s="49" t="s">
        <v>37</v>
      </c>
      <c r="Q1251" s="49" t="s">
        <v>37</v>
      </c>
      <c r="R1251" s="50">
        <v>0</v>
      </c>
      <c r="S1251" s="51" t="s">
        <v>37</v>
      </c>
      <c r="T1251" s="51" t="s">
        <v>37</v>
      </c>
      <c r="U1251" s="44">
        <v>2643</v>
      </c>
      <c r="V1251" s="45">
        <v>18885</v>
      </c>
      <c r="W1251" s="45">
        <v>1461</v>
      </c>
    </row>
    <row r="1252" spans="1:23" x14ac:dyDescent="0.2">
      <c r="A1252" s="41">
        <v>2010</v>
      </c>
      <c r="B1252" s="42">
        <v>8493</v>
      </c>
      <c r="C1252" s="43" t="s">
        <v>2501</v>
      </c>
      <c r="D1252" s="41" t="s">
        <v>23</v>
      </c>
      <c r="E1252" s="43" t="s">
        <v>24</v>
      </c>
      <c r="F1252" s="41" t="s">
        <v>25</v>
      </c>
      <c r="G1252" s="43" t="s">
        <v>175</v>
      </c>
      <c r="H1252" s="43" t="s">
        <v>27</v>
      </c>
      <c r="I1252" s="44">
        <v>1654.9</v>
      </c>
      <c r="J1252" s="45">
        <v>15133</v>
      </c>
      <c r="K1252" s="45">
        <v>1185</v>
      </c>
      <c r="L1252" s="46">
        <v>1280.9000000000001</v>
      </c>
      <c r="M1252" s="47">
        <v>11686</v>
      </c>
      <c r="N1252" s="47">
        <v>383</v>
      </c>
      <c r="O1252" s="48">
        <v>2485.1</v>
      </c>
      <c r="P1252" s="49">
        <v>28519</v>
      </c>
      <c r="Q1252" s="49">
        <v>14</v>
      </c>
      <c r="R1252" s="50">
        <v>0</v>
      </c>
      <c r="S1252" s="51">
        <v>0</v>
      </c>
      <c r="T1252" s="51">
        <v>0</v>
      </c>
      <c r="U1252" s="44">
        <v>5420.9</v>
      </c>
      <c r="V1252" s="45">
        <v>55338</v>
      </c>
      <c r="W1252" s="45">
        <v>1582</v>
      </c>
    </row>
    <row r="1253" spans="1:23" x14ac:dyDescent="0.2">
      <c r="A1253" s="41">
        <v>2010</v>
      </c>
      <c r="B1253" s="42">
        <v>8497</v>
      </c>
      <c r="C1253" s="43" t="s">
        <v>2502</v>
      </c>
      <c r="D1253" s="41" t="s">
        <v>23</v>
      </c>
      <c r="E1253" s="43" t="s">
        <v>24</v>
      </c>
      <c r="F1253" s="41" t="s">
        <v>25</v>
      </c>
      <c r="G1253" s="43" t="s">
        <v>76</v>
      </c>
      <c r="H1253" s="43" t="s">
        <v>27</v>
      </c>
      <c r="I1253" s="44">
        <v>78</v>
      </c>
      <c r="J1253" s="45">
        <v>923</v>
      </c>
      <c r="K1253" s="45">
        <v>120</v>
      </c>
      <c r="L1253" s="46">
        <v>20</v>
      </c>
      <c r="M1253" s="47">
        <v>141</v>
      </c>
      <c r="N1253" s="47">
        <v>34</v>
      </c>
      <c r="O1253" s="48" t="s">
        <v>37</v>
      </c>
      <c r="P1253" s="49" t="s">
        <v>37</v>
      </c>
      <c r="Q1253" s="49" t="s">
        <v>37</v>
      </c>
      <c r="R1253" s="50" t="s">
        <v>37</v>
      </c>
      <c r="S1253" s="51" t="s">
        <v>37</v>
      </c>
      <c r="T1253" s="51" t="s">
        <v>37</v>
      </c>
      <c r="U1253" s="44">
        <v>98</v>
      </c>
      <c r="V1253" s="45">
        <v>1064</v>
      </c>
      <c r="W1253" s="45">
        <v>154</v>
      </c>
    </row>
    <row r="1254" spans="1:23" x14ac:dyDescent="0.2">
      <c r="A1254" s="41">
        <v>2010</v>
      </c>
      <c r="B1254" s="42">
        <v>8515</v>
      </c>
      <c r="C1254" s="43" t="s">
        <v>2503</v>
      </c>
      <c r="D1254" s="41" t="s">
        <v>23</v>
      </c>
      <c r="E1254" s="43" t="s">
        <v>24</v>
      </c>
      <c r="F1254" s="41" t="s">
        <v>25</v>
      </c>
      <c r="G1254" s="43" t="s">
        <v>168</v>
      </c>
      <c r="H1254" s="43" t="s">
        <v>27</v>
      </c>
      <c r="I1254" s="44">
        <v>3502</v>
      </c>
      <c r="J1254" s="45">
        <v>49967</v>
      </c>
      <c r="K1254" s="45">
        <v>4444</v>
      </c>
      <c r="L1254" s="46">
        <v>3564</v>
      </c>
      <c r="M1254" s="47">
        <v>55674</v>
      </c>
      <c r="N1254" s="47">
        <v>801</v>
      </c>
      <c r="O1254" s="48" t="s">
        <v>37</v>
      </c>
      <c r="P1254" s="49" t="s">
        <v>37</v>
      </c>
      <c r="Q1254" s="49" t="s">
        <v>37</v>
      </c>
      <c r="R1254" s="50" t="s">
        <v>37</v>
      </c>
      <c r="S1254" s="51" t="s">
        <v>37</v>
      </c>
      <c r="T1254" s="51" t="s">
        <v>37</v>
      </c>
      <c r="U1254" s="44">
        <v>7066</v>
      </c>
      <c r="V1254" s="45">
        <v>105641</v>
      </c>
      <c r="W1254" s="45">
        <v>5245</v>
      </c>
    </row>
    <row r="1255" spans="1:23" x14ac:dyDescent="0.2">
      <c r="A1255" s="41">
        <v>2010</v>
      </c>
      <c r="B1255" s="42">
        <v>8517</v>
      </c>
      <c r="C1255" s="43" t="s">
        <v>2504</v>
      </c>
      <c r="D1255" s="41" t="s">
        <v>23</v>
      </c>
      <c r="E1255" s="43" t="s">
        <v>24</v>
      </c>
      <c r="F1255" s="41" t="s">
        <v>25</v>
      </c>
      <c r="G1255" s="43" t="s">
        <v>67</v>
      </c>
      <c r="H1255" s="43" t="s">
        <v>27</v>
      </c>
      <c r="I1255" s="44">
        <v>1675</v>
      </c>
      <c r="J1255" s="45">
        <v>11278</v>
      </c>
      <c r="K1255" s="45">
        <v>955</v>
      </c>
      <c r="L1255" s="46">
        <v>1587</v>
      </c>
      <c r="M1255" s="47">
        <v>12677</v>
      </c>
      <c r="N1255" s="47">
        <v>230</v>
      </c>
      <c r="O1255" s="48" t="s">
        <v>37</v>
      </c>
      <c r="P1255" s="49" t="s">
        <v>37</v>
      </c>
      <c r="Q1255" s="49" t="s">
        <v>37</v>
      </c>
      <c r="R1255" s="50" t="s">
        <v>37</v>
      </c>
      <c r="S1255" s="51" t="s">
        <v>37</v>
      </c>
      <c r="T1255" s="51" t="s">
        <v>37</v>
      </c>
      <c r="U1255" s="44">
        <v>3262</v>
      </c>
      <c r="V1255" s="45">
        <v>23955</v>
      </c>
      <c r="W1255" s="45">
        <v>1185</v>
      </c>
    </row>
    <row r="1256" spans="1:23" x14ac:dyDescent="0.2">
      <c r="A1256" s="41">
        <v>2010</v>
      </c>
      <c r="B1256" s="42">
        <v>8532</v>
      </c>
      <c r="C1256" s="43" t="s">
        <v>2505</v>
      </c>
      <c r="D1256" s="41" t="s">
        <v>23</v>
      </c>
      <c r="E1256" s="43" t="s">
        <v>24</v>
      </c>
      <c r="F1256" s="41" t="s">
        <v>25</v>
      </c>
      <c r="G1256" s="43" t="s">
        <v>438</v>
      </c>
      <c r="H1256" s="43" t="s">
        <v>27</v>
      </c>
      <c r="I1256" s="44">
        <v>847.5</v>
      </c>
      <c r="J1256" s="45">
        <v>18446</v>
      </c>
      <c r="K1256" s="45">
        <v>1205</v>
      </c>
      <c r="L1256" s="46">
        <v>393.2</v>
      </c>
      <c r="M1256" s="47">
        <v>6978</v>
      </c>
      <c r="N1256" s="47">
        <v>96</v>
      </c>
      <c r="O1256" s="48">
        <v>500.6</v>
      </c>
      <c r="P1256" s="49">
        <v>13143</v>
      </c>
      <c r="Q1256" s="49">
        <v>5</v>
      </c>
      <c r="R1256" s="50" t="s">
        <v>37</v>
      </c>
      <c r="S1256" s="51" t="s">
        <v>37</v>
      </c>
      <c r="T1256" s="51" t="s">
        <v>37</v>
      </c>
      <c r="U1256" s="44">
        <v>1741.3</v>
      </c>
      <c r="V1256" s="45">
        <v>38567</v>
      </c>
      <c r="W1256" s="45">
        <v>1306</v>
      </c>
    </row>
    <row r="1257" spans="1:23" x14ac:dyDescent="0.2">
      <c r="A1257" s="41">
        <v>2010</v>
      </c>
      <c r="B1257" s="42">
        <v>8543</v>
      </c>
      <c r="C1257" s="43" t="s">
        <v>2506</v>
      </c>
      <c r="D1257" s="41" t="s">
        <v>23</v>
      </c>
      <c r="E1257" s="43" t="s">
        <v>24</v>
      </c>
      <c r="F1257" s="41" t="s">
        <v>25</v>
      </c>
      <c r="G1257" s="43" t="s">
        <v>46</v>
      </c>
      <c r="H1257" s="43" t="s">
        <v>27</v>
      </c>
      <c r="I1257" s="44">
        <v>5755</v>
      </c>
      <c r="J1257" s="45">
        <v>48636</v>
      </c>
      <c r="K1257" s="45">
        <v>7187</v>
      </c>
      <c r="L1257" s="46">
        <v>7319</v>
      </c>
      <c r="M1257" s="47">
        <v>70336</v>
      </c>
      <c r="N1257" s="47">
        <v>979</v>
      </c>
      <c r="O1257" s="48">
        <v>588</v>
      </c>
      <c r="P1257" s="49">
        <v>9851</v>
      </c>
      <c r="Q1257" s="49">
        <v>7</v>
      </c>
      <c r="R1257" s="50">
        <v>0</v>
      </c>
      <c r="S1257" s="51">
        <v>0</v>
      </c>
      <c r="T1257" s="51">
        <v>0</v>
      </c>
      <c r="U1257" s="44">
        <v>13662</v>
      </c>
      <c r="V1257" s="45">
        <v>128823</v>
      </c>
      <c r="W1257" s="45">
        <v>8173</v>
      </c>
    </row>
    <row r="1258" spans="1:23" x14ac:dyDescent="0.2">
      <c r="A1258" s="41">
        <v>2010</v>
      </c>
      <c r="B1258" s="42">
        <v>8548</v>
      </c>
      <c r="C1258" s="43" t="s">
        <v>557</v>
      </c>
      <c r="D1258" s="41" t="s">
        <v>23</v>
      </c>
      <c r="E1258" s="43" t="s">
        <v>24</v>
      </c>
      <c r="F1258" s="41" t="s">
        <v>25</v>
      </c>
      <c r="G1258" s="43" t="s">
        <v>104</v>
      </c>
      <c r="H1258" s="43" t="s">
        <v>27</v>
      </c>
      <c r="I1258" s="44">
        <v>1368</v>
      </c>
      <c r="J1258" s="45">
        <v>12607</v>
      </c>
      <c r="K1258" s="45">
        <v>886</v>
      </c>
      <c r="L1258" s="46">
        <v>1323</v>
      </c>
      <c r="M1258" s="47">
        <v>10047</v>
      </c>
      <c r="N1258" s="47">
        <v>226</v>
      </c>
      <c r="O1258" s="48">
        <v>0</v>
      </c>
      <c r="P1258" s="49">
        <v>0</v>
      </c>
      <c r="Q1258" s="49">
        <v>0</v>
      </c>
      <c r="R1258" s="50">
        <v>0</v>
      </c>
      <c r="S1258" s="51">
        <v>0</v>
      </c>
      <c r="T1258" s="51">
        <v>0</v>
      </c>
      <c r="U1258" s="44">
        <v>2691</v>
      </c>
      <c r="V1258" s="45">
        <v>22654</v>
      </c>
      <c r="W1258" s="45">
        <v>1112</v>
      </c>
    </row>
    <row r="1259" spans="1:23" x14ac:dyDescent="0.2">
      <c r="A1259" s="41">
        <v>2010</v>
      </c>
      <c r="B1259" s="42">
        <v>8566</v>
      </c>
      <c r="C1259" s="43" t="s">
        <v>558</v>
      </c>
      <c r="D1259" s="41" t="s">
        <v>23</v>
      </c>
      <c r="E1259" s="43" t="s">
        <v>24</v>
      </c>
      <c r="F1259" s="41" t="s">
        <v>25</v>
      </c>
      <c r="G1259" s="43" t="s">
        <v>273</v>
      </c>
      <c r="H1259" s="43" t="s">
        <v>31</v>
      </c>
      <c r="I1259" s="44">
        <v>15868.8</v>
      </c>
      <c r="J1259" s="45">
        <v>146110</v>
      </c>
      <c r="K1259" s="45">
        <v>11717</v>
      </c>
      <c r="L1259" s="46">
        <v>5551.6</v>
      </c>
      <c r="M1259" s="47">
        <v>64497</v>
      </c>
      <c r="N1259" s="47">
        <v>432</v>
      </c>
      <c r="O1259" s="48">
        <v>49796.800000000003</v>
      </c>
      <c r="P1259" s="49">
        <v>754687</v>
      </c>
      <c r="Q1259" s="49">
        <v>454</v>
      </c>
      <c r="R1259" s="50">
        <v>0</v>
      </c>
      <c r="S1259" s="51">
        <v>0</v>
      </c>
      <c r="T1259" s="51">
        <v>0</v>
      </c>
      <c r="U1259" s="44">
        <v>71217.2</v>
      </c>
      <c r="V1259" s="45">
        <v>965294</v>
      </c>
      <c r="W1259" s="45">
        <v>12603</v>
      </c>
    </row>
    <row r="1260" spans="1:23" x14ac:dyDescent="0.2">
      <c r="A1260" s="41">
        <v>2010</v>
      </c>
      <c r="B1260" s="42">
        <v>8567</v>
      </c>
      <c r="C1260" s="43" t="s">
        <v>2507</v>
      </c>
      <c r="D1260" s="41" t="s">
        <v>23</v>
      </c>
      <c r="E1260" s="43" t="s">
        <v>24</v>
      </c>
      <c r="F1260" s="41" t="s">
        <v>25</v>
      </c>
      <c r="G1260" s="43" t="s">
        <v>175</v>
      </c>
      <c r="H1260" s="43" t="s">
        <v>27</v>
      </c>
      <c r="I1260" s="44">
        <v>2071</v>
      </c>
      <c r="J1260" s="45">
        <v>23372</v>
      </c>
      <c r="K1260" s="45">
        <v>2105</v>
      </c>
      <c r="L1260" s="46">
        <v>1053</v>
      </c>
      <c r="M1260" s="47">
        <v>13216</v>
      </c>
      <c r="N1260" s="47">
        <v>363</v>
      </c>
      <c r="O1260" s="48">
        <v>1288</v>
      </c>
      <c r="P1260" s="49">
        <v>18424</v>
      </c>
      <c r="Q1260" s="49">
        <v>13</v>
      </c>
      <c r="R1260" s="50">
        <v>0</v>
      </c>
      <c r="S1260" s="51">
        <v>0</v>
      </c>
      <c r="T1260" s="51">
        <v>0</v>
      </c>
      <c r="U1260" s="44">
        <v>4412</v>
      </c>
      <c r="V1260" s="45">
        <v>55012</v>
      </c>
      <c r="W1260" s="45">
        <v>2481</v>
      </c>
    </row>
    <row r="1261" spans="1:23" x14ac:dyDescent="0.2">
      <c r="A1261" s="41">
        <v>2010</v>
      </c>
      <c r="B1261" s="42">
        <v>8570</v>
      </c>
      <c r="C1261" s="43" t="s">
        <v>559</v>
      </c>
      <c r="D1261" s="41" t="s">
        <v>23</v>
      </c>
      <c r="E1261" s="43" t="s">
        <v>24</v>
      </c>
      <c r="F1261" s="41" t="s">
        <v>25</v>
      </c>
      <c r="G1261" s="43" t="s">
        <v>311</v>
      </c>
      <c r="H1261" s="43" t="s">
        <v>31</v>
      </c>
      <c r="I1261" s="44">
        <v>5495.6</v>
      </c>
      <c r="J1261" s="45">
        <v>49934</v>
      </c>
      <c r="K1261" s="45">
        <v>4911</v>
      </c>
      <c r="L1261" s="46">
        <v>5951.2</v>
      </c>
      <c r="M1261" s="47">
        <v>53909</v>
      </c>
      <c r="N1261" s="47">
        <v>1357</v>
      </c>
      <c r="O1261" s="48">
        <v>30569.9</v>
      </c>
      <c r="P1261" s="49">
        <v>372109</v>
      </c>
      <c r="Q1261" s="49">
        <v>2082</v>
      </c>
      <c r="R1261" s="50">
        <v>0</v>
      </c>
      <c r="S1261" s="51">
        <v>0</v>
      </c>
      <c r="T1261" s="51">
        <v>0</v>
      </c>
      <c r="U1261" s="44">
        <v>42016.7</v>
      </c>
      <c r="V1261" s="45">
        <v>475952</v>
      </c>
      <c r="W1261" s="45">
        <v>8350</v>
      </c>
    </row>
    <row r="1262" spans="1:23" x14ac:dyDescent="0.2">
      <c r="A1262" s="41">
        <v>2010</v>
      </c>
      <c r="B1262" s="42">
        <v>8570</v>
      </c>
      <c r="C1262" s="43" t="s">
        <v>559</v>
      </c>
      <c r="D1262" s="41" t="s">
        <v>23</v>
      </c>
      <c r="E1262" s="43" t="s">
        <v>24</v>
      </c>
      <c r="F1262" s="41" t="s">
        <v>25</v>
      </c>
      <c r="G1262" s="43" t="s">
        <v>241</v>
      </c>
      <c r="H1262" s="43" t="s">
        <v>31</v>
      </c>
      <c r="I1262" s="44">
        <v>853.1</v>
      </c>
      <c r="J1262" s="45">
        <v>7913</v>
      </c>
      <c r="K1262" s="45">
        <v>755</v>
      </c>
      <c r="L1262" s="46">
        <v>914.5</v>
      </c>
      <c r="M1262" s="47">
        <v>9034</v>
      </c>
      <c r="N1262" s="47">
        <v>158</v>
      </c>
      <c r="O1262" s="48">
        <v>6728.1</v>
      </c>
      <c r="P1262" s="49">
        <v>54717</v>
      </c>
      <c r="Q1262" s="49">
        <v>1081</v>
      </c>
      <c r="R1262" s="50">
        <v>0</v>
      </c>
      <c r="S1262" s="51">
        <v>0</v>
      </c>
      <c r="T1262" s="51">
        <v>0</v>
      </c>
      <c r="U1262" s="44">
        <v>8495.7000000000007</v>
      </c>
      <c r="V1262" s="45">
        <v>71664</v>
      </c>
      <c r="W1262" s="45">
        <v>1994</v>
      </c>
    </row>
    <row r="1263" spans="1:23" x14ac:dyDescent="0.2">
      <c r="A1263" s="41">
        <v>2010</v>
      </c>
      <c r="B1263" s="42">
        <v>8571</v>
      </c>
      <c r="C1263" s="43" t="s">
        <v>560</v>
      </c>
      <c r="D1263" s="41" t="s">
        <v>23</v>
      </c>
      <c r="E1263" s="43" t="s">
        <v>24</v>
      </c>
      <c r="F1263" s="41" t="s">
        <v>25</v>
      </c>
      <c r="G1263" s="43" t="s">
        <v>67</v>
      </c>
      <c r="H1263" s="43" t="s">
        <v>27</v>
      </c>
      <c r="I1263" s="44">
        <v>43293</v>
      </c>
      <c r="J1263" s="45">
        <v>403997</v>
      </c>
      <c r="K1263" s="45">
        <v>33338</v>
      </c>
      <c r="L1263" s="46">
        <v>54719</v>
      </c>
      <c r="M1263" s="47">
        <v>603232</v>
      </c>
      <c r="N1263" s="47">
        <v>5748</v>
      </c>
      <c r="O1263" s="48">
        <v>11295</v>
      </c>
      <c r="P1263" s="49">
        <v>151101</v>
      </c>
      <c r="Q1263" s="49">
        <v>252</v>
      </c>
      <c r="R1263" s="50" t="s">
        <v>37</v>
      </c>
      <c r="S1263" s="51" t="s">
        <v>37</v>
      </c>
      <c r="T1263" s="51" t="s">
        <v>37</v>
      </c>
      <c r="U1263" s="44">
        <v>109307</v>
      </c>
      <c r="V1263" s="45">
        <v>1158330</v>
      </c>
      <c r="W1263" s="45">
        <v>39338</v>
      </c>
    </row>
    <row r="1264" spans="1:23" x14ac:dyDescent="0.2">
      <c r="A1264" s="41">
        <v>2010</v>
      </c>
      <c r="B1264" s="42">
        <v>8573</v>
      </c>
      <c r="C1264" s="43" t="s">
        <v>2508</v>
      </c>
      <c r="D1264" s="41" t="s">
        <v>23</v>
      </c>
      <c r="E1264" s="43" t="s">
        <v>24</v>
      </c>
      <c r="F1264" s="41" t="s">
        <v>25</v>
      </c>
      <c r="G1264" s="43" t="s">
        <v>124</v>
      </c>
      <c r="H1264" s="43" t="s">
        <v>27</v>
      </c>
      <c r="I1264" s="44">
        <v>6876.1</v>
      </c>
      <c r="J1264" s="45">
        <v>70290</v>
      </c>
      <c r="K1264" s="45">
        <v>5711</v>
      </c>
      <c r="L1264" s="46">
        <v>957.9</v>
      </c>
      <c r="M1264" s="47">
        <v>9155</v>
      </c>
      <c r="N1264" s="47">
        <v>624</v>
      </c>
      <c r="O1264" s="48">
        <v>5005.3999999999996</v>
      </c>
      <c r="P1264" s="49">
        <v>64386</v>
      </c>
      <c r="Q1264" s="49">
        <v>177</v>
      </c>
      <c r="R1264" s="50" t="s">
        <v>37</v>
      </c>
      <c r="S1264" s="51" t="s">
        <v>37</v>
      </c>
      <c r="T1264" s="51" t="s">
        <v>37</v>
      </c>
      <c r="U1264" s="44">
        <v>12839.4</v>
      </c>
      <c r="V1264" s="45">
        <v>143831</v>
      </c>
      <c r="W1264" s="45">
        <v>6512</v>
      </c>
    </row>
    <row r="1265" spans="1:23" x14ac:dyDescent="0.2">
      <c r="A1265" s="41">
        <v>2010</v>
      </c>
      <c r="B1265" s="42">
        <v>8574</v>
      </c>
      <c r="C1265" s="43" t="s">
        <v>2509</v>
      </c>
      <c r="D1265" s="41" t="s">
        <v>23</v>
      </c>
      <c r="E1265" s="43" t="s">
        <v>24</v>
      </c>
      <c r="F1265" s="41" t="s">
        <v>25</v>
      </c>
      <c r="G1265" s="43" t="s">
        <v>35</v>
      </c>
      <c r="H1265" s="43" t="s">
        <v>31</v>
      </c>
      <c r="I1265" s="44">
        <v>11212</v>
      </c>
      <c r="J1265" s="45">
        <v>95357</v>
      </c>
      <c r="K1265" s="45">
        <v>7238</v>
      </c>
      <c r="L1265" s="46">
        <v>1722</v>
      </c>
      <c r="M1265" s="47">
        <v>21062</v>
      </c>
      <c r="N1265" s="47">
        <v>102</v>
      </c>
      <c r="O1265" s="48">
        <v>3495</v>
      </c>
      <c r="P1265" s="49">
        <v>52348</v>
      </c>
      <c r="Q1265" s="49">
        <v>4</v>
      </c>
      <c r="R1265" s="50" t="s">
        <v>37</v>
      </c>
      <c r="S1265" s="51" t="s">
        <v>37</v>
      </c>
      <c r="T1265" s="51" t="s">
        <v>37</v>
      </c>
      <c r="U1265" s="44">
        <v>16429</v>
      </c>
      <c r="V1265" s="45">
        <v>168767</v>
      </c>
      <c r="W1265" s="45">
        <v>7344</v>
      </c>
    </row>
    <row r="1266" spans="1:23" x14ac:dyDescent="0.2">
      <c r="A1266" s="41">
        <v>2010</v>
      </c>
      <c r="B1266" s="42">
        <v>8579</v>
      </c>
      <c r="C1266" s="43" t="s">
        <v>2510</v>
      </c>
      <c r="D1266" s="41" t="s">
        <v>23</v>
      </c>
      <c r="E1266" s="43" t="s">
        <v>24</v>
      </c>
      <c r="F1266" s="41" t="s">
        <v>25</v>
      </c>
      <c r="G1266" s="43" t="s">
        <v>67</v>
      </c>
      <c r="H1266" s="43" t="s">
        <v>27</v>
      </c>
      <c r="I1266" s="44">
        <v>2143</v>
      </c>
      <c r="J1266" s="45">
        <v>24591</v>
      </c>
      <c r="K1266" s="45">
        <v>2304</v>
      </c>
      <c r="L1266" s="46">
        <v>1522</v>
      </c>
      <c r="M1266" s="47">
        <v>17523</v>
      </c>
      <c r="N1266" s="47">
        <v>437</v>
      </c>
      <c r="O1266" s="48" t="s">
        <v>37</v>
      </c>
      <c r="P1266" s="49" t="s">
        <v>37</v>
      </c>
      <c r="Q1266" s="49" t="s">
        <v>37</v>
      </c>
      <c r="R1266" s="50" t="s">
        <v>37</v>
      </c>
      <c r="S1266" s="51" t="s">
        <v>37</v>
      </c>
      <c r="T1266" s="51" t="s">
        <v>37</v>
      </c>
      <c r="U1266" s="44">
        <v>3665</v>
      </c>
      <c r="V1266" s="45">
        <v>42114</v>
      </c>
      <c r="W1266" s="45">
        <v>2741</v>
      </c>
    </row>
    <row r="1267" spans="1:23" x14ac:dyDescent="0.2">
      <c r="A1267" s="41">
        <v>2010</v>
      </c>
      <c r="B1267" s="42">
        <v>8599</v>
      </c>
      <c r="C1267" s="43" t="s">
        <v>2511</v>
      </c>
      <c r="D1267" s="41" t="s">
        <v>23</v>
      </c>
      <c r="E1267" s="43" t="s">
        <v>24</v>
      </c>
      <c r="F1267" s="41" t="s">
        <v>25</v>
      </c>
      <c r="G1267" s="43" t="s">
        <v>76</v>
      </c>
      <c r="H1267" s="43" t="s">
        <v>27</v>
      </c>
      <c r="I1267" s="44">
        <v>883</v>
      </c>
      <c r="J1267" s="45">
        <v>7000</v>
      </c>
      <c r="K1267" s="45">
        <v>844</v>
      </c>
      <c r="L1267" s="46">
        <v>806</v>
      </c>
      <c r="M1267" s="47">
        <v>6774</v>
      </c>
      <c r="N1267" s="47">
        <v>280</v>
      </c>
      <c r="O1267" s="48" t="s">
        <v>37</v>
      </c>
      <c r="P1267" s="49" t="s">
        <v>37</v>
      </c>
      <c r="Q1267" s="49" t="s">
        <v>37</v>
      </c>
      <c r="R1267" s="50" t="s">
        <v>37</v>
      </c>
      <c r="S1267" s="51" t="s">
        <v>37</v>
      </c>
      <c r="T1267" s="51" t="s">
        <v>37</v>
      </c>
      <c r="U1267" s="44">
        <v>1689</v>
      </c>
      <c r="V1267" s="45">
        <v>13774</v>
      </c>
      <c r="W1267" s="45">
        <v>1124</v>
      </c>
    </row>
    <row r="1268" spans="1:23" x14ac:dyDescent="0.2">
      <c r="A1268" s="41">
        <v>2010</v>
      </c>
      <c r="B1268" s="42">
        <v>8610</v>
      </c>
      <c r="C1268" s="43" t="s">
        <v>2512</v>
      </c>
      <c r="D1268" s="41" t="s">
        <v>23</v>
      </c>
      <c r="E1268" s="43" t="s">
        <v>24</v>
      </c>
      <c r="F1268" s="41" t="s">
        <v>25</v>
      </c>
      <c r="G1268" s="43" t="s">
        <v>87</v>
      </c>
      <c r="H1268" s="43" t="s">
        <v>27</v>
      </c>
      <c r="I1268" s="44">
        <v>339.4</v>
      </c>
      <c r="J1268" s="45">
        <v>4537</v>
      </c>
      <c r="K1268" s="45">
        <v>302</v>
      </c>
      <c r="L1268" s="46">
        <v>139</v>
      </c>
      <c r="M1268" s="47">
        <v>1529</v>
      </c>
      <c r="N1268" s="47">
        <v>53</v>
      </c>
      <c r="O1268" s="48">
        <v>299.89999999999998</v>
      </c>
      <c r="P1268" s="49">
        <v>3891</v>
      </c>
      <c r="Q1268" s="49">
        <v>10</v>
      </c>
      <c r="R1268" s="50" t="s">
        <v>37</v>
      </c>
      <c r="S1268" s="51" t="s">
        <v>37</v>
      </c>
      <c r="T1268" s="51" t="s">
        <v>37</v>
      </c>
      <c r="U1268" s="44">
        <v>778.3</v>
      </c>
      <c r="V1268" s="45">
        <v>9957</v>
      </c>
      <c r="W1268" s="45">
        <v>365</v>
      </c>
    </row>
    <row r="1269" spans="1:23" x14ac:dyDescent="0.2">
      <c r="A1269" s="41">
        <v>2010</v>
      </c>
      <c r="B1269" s="42">
        <v>8620</v>
      </c>
      <c r="C1269" s="43" t="s">
        <v>561</v>
      </c>
      <c r="D1269" s="41" t="s">
        <v>23</v>
      </c>
      <c r="E1269" s="43" t="s">
        <v>24</v>
      </c>
      <c r="F1269" s="41" t="s">
        <v>25</v>
      </c>
      <c r="G1269" s="43" t="s">
        <v>92</v>
      </c>
      <c r="H1269" s="43" t="s">
        <v>31</v>
      </c>
      <c r="I1269" s="44">
        <v>39567</v>
      </c>
      <c r="J1269" s="45">
        <v>349276</v>
      </c>
      <c r="K1269" s="45">
        <v>18231</v>
      </c>
      <c r="L1269" s="46">
        <v>12323</v>
      </c>
      <c r="M1269" s="47">
        <v>111416</v>
      </c>
      <c r="N1269" s="47">
        <v>4906</v>
      </c>
      <c r="O1269" s="48" t="s">
        <v>37</v>
      </c>
      <c r="P1269" s="49" t="s">
        <v>37</v>
      </c>
      <c r="Q1269" s="49" t="s">
        <v>37</v>
      </c>
      <c r="R1269" s="50" t="s">
        <v>37</v>
      </c>
      <c r="S1269" s="51" t="s">
        <v>37</v>
      </c>
      <c r="T1269" s="51" t="s">
        <v>37</v>
      </c>
      <c r="U1269" s="44">
        <v>51890</v>
      </c>
      <c r="V1269" s="45">
        <v>460692</v>
      </c>
      <c r="W1269" s="45">
        <v>23137</v>
      </c>
    </row>
    <row r="1270" spans="1:23" x14ac:dyDescent="0.2">
      <c r="A1270" s="41">
        <v>2010</v>
      </c>
      <c r="B1270" s="42">
        <v>8628</v>
      </c>
      <c r="C1270" s="43" t="s">
        <v>2513</v>
      </c>
      <c r="D1270" s="41" t="s">
        <v>23</v>
      </c>
      <c r="E1270" s="43" t="s">
        <v>24</v>
      </c>
      <c r="F1270" s="41" t="s">
        <v>25</v>
      </c>
      <c r="G1270" s="43" t="s">
        <v>145</v>
      </c>
      <c r="H1270" s="43" t="s">
        <v>27</v>
      </c>
      <c r="I1270" s="44">
        <v>1066</v>
      </c>
      <c r="J1270" s="45">
        <v>16857</v>
      </c>
      <c r="K1270" s="45">
        <v>838</v>
      </c>
      <c r="L1270" s="46">
        <v>604</v>
      </c>
      <c r="M1270" s="47">
        <v>9430</v>
      </c>
      <c r="N1270" s="47">
        <v>140</v>
      </c>
      <c r="O1270" s="48" t="s">
        <v>37</v>
      </c>
      <c r="P1270" s="49" t="s">
        <v>37</v>
      </c>
      <c r="Q1270" s="49" t="s">
        <v>37</v>
      </c>
      <c r="R1270" s="50" t="s">
        <v>37</v>
      </c>
      <c r="S1270" s="51" t="s">
        <v>37</v>
      </c>
      <c r="T1270" s="51" t="s">
        <v>37</v>
      </c>
      <c r="U1270" s="44">
        <v>1670</v>
      </c>
      <c r="V1270" s="45">
        <v>26287</v>
      </c>
      <c r="W1270" s="45">
        <v>978</v>
      </c>
    </row>
    <row r="1271" spans="1:23" x14ac:dyDescent="0.2">
      <c r="A1271" s="41">
        <v>2010</v>
      </c>
      <c r="B1271" s="42">
        <v>8629</v>
      </c>
      <c r="C1271" s="43" t="s">
        <v>2513</v>
      </c>
      <c r="D1271" s="41" t="s">
        <v>23</v>
      </c>
      <c r="E1271" s="43" t="s">
        <v>24</v>
      </c>
      <c r="F1271" s="41" t="s">
        <v>25</v>
      </c>
      <c r="G1271" s="43" t="s">
        <v>76</v>
      </c>
      <c r="H1271" s="43" t="s">
        <v>27</v>
      </c>
      <c r="I1271" s="44">
        <v>1153</v>
      </c>
      <c r="J1271" s="45">
        <v>10240</v>
      </c>
      <c r="K1271" s="45">
        <v>1171</v>
      </c>
      <c r="L1271" s="46">
        <v>1334</v>
      </c>
      <c r="M1271" s="47">
        <v>13083</v>
      </c>
      <c r="N1271" s="47">
        <v>260</v>
      </c>
      <c r="O1271" s="48" t="s">
        <v>37</v>
      </c>
      <c r="P1271" s="49" t="s">
        <v>37</v>
      </c>
      <c r="Q1271" s="49" t="s">
        <v>37</v>
      </c>
      <c r="R1271" s="50" t="s">
        <v>37</v>
      </c>
      <c r="S1271" s="51" t="s">
        <v>37</v>
      </c>
      <c r="T1271" s="51" t="s">
        <v>37</v>
      </c>
      <c r="U1271" s="44">
        <v>2487</v>
      </c>
      <c r="V1271" s="45">
        <v>23323</v>
      </c>
      <c r="W1271" s="45">
        <v>1431</v>
      </c>
    </row>
    <row r="1272" spans="1:23" x14ac:dyDescent="0.2">
      <c r="A1272" s="41">
        <v>2010</v>
      </c>
      <c r="B1272" s="42">
        <v>8631</v>
      </c>
      <c r="C1272" s="43" t="s">
        <v>2514</v>
      </c>
      <c r="D1272" s="41" t="s">
        <v>23</v>
      </c>
      <c r="E1272" s="43" t="s">
        <v>24</v>
      </c>
      <c r="F1272" s="41" t="s">
        <v>25</v>
      </c>
      <c r="G1272" s="43" t="s">
        <v>82</v>
      </c>
      <c r="H1272" s="43" t="s">
        <v>27</v>
      </c>
      <c r="I1272" s="44">
        <v>4299</v>
      </c>
      <c r="J1272" s="45">
        <v>37184</v>
      </c>
      <c r="K1272" s="45">
        <v>5344</v>
      </c>
      <c r="L1272" s="46">
        <v>5104</v>
      </c>
      <c r="M1272" s="47">
        <v>51273</v>
      </c>
      <c r="N1272" s="47">
        <v>973</v>
      </c>
      <c r="O1272" s="48">
        <v>2589</v>
      </c>
      <c r="P1272" s="49">
        <v>29993</v>
      </c>
      <c r="Q1272" s="49">
        <v>26</v>
      </c>
      <c r="R1272" s="50" t="s">
        <v>37</v>
      </c>
      <c r="S1272" s="51" t="s">
        <v>37</v>
      </c>
      <c r="T1272" s="51" t="s">
        <v>37</v>
      </c>
      <c r="U1272" s="44">
        <v>11992</v>
      </c>
      <c r="V1272" s="45">
        <v>118450</v>
      </c>
      <c r="W1272" s="45">
        <v>6343</v>
      </c>
    </row>
    <row r="1273" spans="1:23" x14ac:dyDescent="0.2">
      <c r="A1273" s="41">
        <v>2010</v>
      </c>
      <c r="B1273" s="42">
        <v>8632</v>
      </c>
      <c r="C1273" s="43" t="s">
        <v>2515</v>
      </c>
      <c r="D1273" s="41" t="s">
        <v>23</v>
      </c>
      <c r="E1273" s="43" t="s">
        <v>24</v>
      </c>
      <c r="F1273" s="41" t="s">
        <v>25</v>
      </c>
      <c r="G1273" s="43" t="s">
        <v>439</v>
      </c>
      <c r="H1273" s="43" t="s">
        <v>31</v>
      </c>
      <c r="I1273" s="44">
        <v>4475.7</v>
      </c>
      <c r="J1273" s="45">
        <v>37623</v>
      </c>
      <c r="K1273" s="45">
        <v>3526</v>
      </c>
      <c r="L1273" s="46">
        <v>2236.8000000000002</v>
      </c>
      <c r="M1273" s="47">
        <v>24603</v>
      </c>
      <c r="N1273" s="47">
        <v>177</v>
      </c>
      <c r="O1273" s="48">
        <v>3310.3</v>
      </c>
      <c r="P1273" s="49">
        <v>65654</v>
      </c>
      <c r="Q1273" s="49">
        <v>3</v>
      </c>
      <c r="R1273" s="50" t="s">
        <v>37</v>
      </c>
      <c r="S1273" s="51" t="s">
        <v>37</v>
      </c>
      <c r="T1273" s="51" t="s">
        <v>37</v>
      </c>
      <c r="U1273" s="44">
        <v>10022.799999999999</v>
      </c>
      <c r="V1273" s="45">
        <v>127880</v>
      </c>
      <c r="W1273" s="45">
        <v>3706</v>
      </c>
    </row>
    <row r="1274" spans="1:23" x14ac:dyDescent="0.2">
      <c r="A1274" s="41">
        <v>2010</v>
      </c>
      <c r="B1274" s="42">
        <v>8637</v>
      </c>
      <c r="C1274" s="43" t="s">
        <v>2516</v>
      </c>
      <c r="D1274" s="41" t="s">
        <v>91</v>
      </c>
      <c r="E1274" s="43" t="s">
        <v>24</v>
      </c>
      <c r="F1274" s="41" t="s">
        <v>25</v>
      </c>
      <c r="G1274" s="43" t="s">
        <v>92</v>
      </c>
      <c r="H1274" s="43" t="s">
        <v>41</v>
      </c>
      <c r="I1274" s="44">
        <v>1406.8</v>
      </c>
      <c r="J1274" s="45">
        <v>10640</v>
      </c>
      <c r="K1274" s="45">
        <v>557</v>
      </c>
      <c r="L1274" s="46">
        <v>10628.1</v>
      </c>
      <c r="M1274" s="47">
        <v>89912</v>
      </c>
      <c r="N1274" s="47">
        <v>272</v>
      </c>
      <c r="O1274" s="48" t="s">
        <v>37</v>
      </c>
      <c r="P1274" s="49" t="s">
        <v>37</v>
      </c>
      <c r="Q1274" s="49" t="s">
        <v>37</v>
      </c>
      <c r="R1274" s="50" t="s">
        <v>37</v>
      </c>
      <c r="S1274" s="51" t="s">
        <v>37</v>
      </c>
      <c r="T1274" s="51" t="s">
        <v>37</v>
      </c>
      <c r="U1274" s="44">
        <v>12034.9</v>
      </c>
      <c r="V1274" s="45">
        <v>100552</v>
      </c>
      <c r="W1274" s="45">
        <v>829</v>
      </c>
    </row>
    <row r="1275" spans="1:23" x14ac:dyDescent="0.2">
      <c r="A1275" s="41">
        <v>2010</v>
      </c>
      <c r="B1275" s="42">
        <v>8677</v>
      </c>
      <c r="C1275" s="43" t="s">
        <v>2517</v>
      </c>
      <c r="D1275" s="41" t="s">
        <v>23</v>
      </c>
      <c r="E1275" s="43" t="s">
        <v>24</v>
      </c>
      <c r="F1275" s="41" t="s">
        <v>25</v>
      </c>
      <c r="G1275" s="43" t="s">
        <v>67</v>
      </c>
      <c r="H1275" s="43" t="s">
        <v>27</v>
      </c>
      <c r="I1275" s="44">
        <v>498.2</v>
      </c>
      <c r="J1275" s="45">
        <v>2676</v>
      </c>
      <c r="K1275" s="45">
        <v>236</v>
      </c>
      <c r="L1275" s="46">
        <v>181.1</v>
      </c>
      <c r="M1275" s="47">
        <v>904</v>
      </c>
      <c r="N1275" s="47">
        <v>61</v>
      </c>
      <c r="O1275" s="48" t="s">
        <v>37</v>
      </c>
      <c r="P1275" s="49" t="s">
        <v>37</v>
      </c>
      <c r="Q1275" s="49" t="s">
        <v>37</v>
      </c>
      <c r="R1275" s="50" t="s">
        <v>37</v>
      </c>
      <c r="S1275" s="51" t="s">
        <v>37</v>
      </c>
      <c r="T1275" s="51" t="s">
        <v>37</v>
      </c>
      <c r="U1275" s="44">
        <v>679.3</v>
      </c>
      <c r="V1275" s="45">
        <v>3580</v>
      </c>
      <c r="W1275" s="45">
        <v>297</v>
      </c>
    </row>
    <row r="1276" spans="1:23" x14ac:dyDescent="0.2">
      <c r="A1276" s="41">
        <v>2010</v>
      </c>
      <c r="B1276" s="42">
        <v>8698</v>
      </c>
      <c r="C1276" s="43" t="s">
        <v>2518</v>
      </c>
      <c r="D1276" s="41" t="s">
        <v>23</v>
      </c>
      <c r="E1276" s="43" t="s">
        <v>24</v>
      </c>
      <c r="F1276" s="41" t="s">
        <v>25</v>
      </c>
      <c r="G1276" s="43" t="s">
        <v>65</v>
      </c>
      <c r="H1276" s="43" t="s">
        <v>27</v>
      </c>
      <c r="I1276" s="44">
        <v>1507</v>
      </c>
      <c r="J1276" s="45">
        <v>19621</v>
      </c>
      <c r="K1276" s="45">
        <v>1546</v>
      </c>
      <c r="L1276" s="46">
        <v>199</v>
      </c>
      <c r="M1276" s="47">
        <v>3483</v>
      </c>
      <c r="N1276" s="47">
        <v>130</v>
      </c>
      <c r="O1276" s="48">
        <v>582</v>
      </c>
      <c r="P1276" s="49">
        <v>7149</v>
      </c>
      <c r="Q1276" s="49">
        <v>3</v>
      </c>
      <c r="R1276" s="50">
        <v>0</v>
      </c>
      <c r="S1276" s="51">
        <v>0</v>
      </c>
      <c r="T1276" s="51">
        <v>0</v>
      </c>
      <c r="U1276" s="44">
        <v>2288</v>
      </c>
      <c r="V1276" s="45">
        <v>30253</v>
      </c>
      <c r="W1276" s="45">
        <v>1679</v>
      </c>
    </row>
    <row r="1277" spans="1:23" x14ac:dyDescent="0.2">
      <c r="A1277" s="41">
        <v>2010</v>
      </c>
      <c r="B1277" s="42">
        <v>8699</v>
      </c>
      <c r="C1277" s="43" t="s">
        <v>562</v>
      </c>
      <c r="D1277" s="41" t="s">
        <v>23</v>
      </c>
      <c r="E1277" s="43" t="s">
        <v>24</v>
      </c>
      <c r="F1277" s="41" t="s">
        <v>25</v>
      </c>
      <c r="G1277" s="43" t="s">
        <v>438</v>
      </c>
      <c r="H1277" s="43" t="s">
        <v>31</v>
      </c>
      <c r="I1277" s="44">
        <v>1649</v>
      </c>
      <c r="J1277" s="45">
        <v>23618</v>
      </c>
      <c r="K1277" s="45">
        <v>1556</v>
      </c>
      <c r="L1277" s="46">
        <v>214</v>
      </c>
      <c r="M1277" s="47">
        <v>3361</v>
      </c>
      <c r="N1277" s="47">
        <v>97</v>
      </c>
      <c r="O1277" s="48">
        <v>1</v>
      </c>
      <c r="P1277" s="49">
        <v>5</v>
      </c>
      <c r="Q1277" s="49">
        <v>4</v>
      </c>
      <c r="R1277" s="50" t="s">
        <v>37</v>
      </c>
      <c r="S1277" s="51" t="s">
        <v>37</v>
      </c>
      <c r="T1277" s="51" t="s">
        <v>37</v>
      </c>
      <c r="U1277" s="44">
        <v>1864</v>
      </c>
      <c r="V1277" s="45">
        <v>26984</v>
      </c>
      <c r="W1277" s="45">
        <v>1657</v>
      </c>
    </row>
    <row r="1278" spans="1:23" x14ac:dyDescent="0.2">
      <c r="A1278" s="41">
        <v>2010</v>
      </c>
      <c r="B1278" s="42">
        <v>8699</v>
      </c>
      <c r="C1278" s="43" t="s">
        <v>562</v>
      </c>
      <c r="D1278" s="41" t="s">
        <v>23</v>
      </c>
      <c r="E1278" s="43" t="s">
        <v>24</v>
      </c>
      <c r="F1278" s="41" t="s">
        <v>25</v>
      </c>
      <c r="G1278" s="43" t="s">
        <v>89</v>
      </c>
      <c r="H1278" s="43" t="s">
        <v>31</v>
      </c>
      <c r="I1278" s="44">
        <v>39699</v>
      </c>
      <c r="J1278" s="45">
        <v>586154</v>
      </c>
      <c r="K1278" s="45">
        <v>34165</v>
      </c>
      <c r="L1278" s="46">
        <v>7403</v>
      </c>
      <c r="M1278" s="47">
        <v>113362</v>
      </c>
      <c r="N1278" s="47">
        <v>2050</v>
      </c>
      <c r="O1278" s="48">
        <v>5479</v>
      </c>
      <c r="P1278" s="49">
        <v>102122</v>
      </c>
      <c r="Q1278" s="49">
        <v>517</v>
      </c>
      <c r="R1278" s="50" t="s">
        <v>37</v>
      </c>
      <c r="S1278" s="51" t="s">
        <v>37</v>
      </c>
      <c r="T1278" s="51" t="s">
        <v>37</v>
      </c>
      <c r="U1278" s="44">
        <v>52581</v>
      </c>
      <c r="V1278" s="45">
        <v>801638</v>
      </c>
      <c r="W1278" s="45">
        <v>36732</v>
      </c>
    </row>
    <row r="1279" spans="1:23" x14ac:dyDescent="0.2">
      <c r="A1279" s="41">
        <v>2010</v>
      </c>
      <c r="B1279" s="42">
        <v>8700</v>
      </c>
      <c r="C1279" s="43" t="s">
        <v>2519</v>
      </c>
      <c r="D1279" s="41" t="s">
        <v>23</v>
      </c>
      <c r="E1279" s="43" t="s">
        <v>24</v>
      </c>
      <c r="F1279" s="41" t="s">
        <v>25</v>
      </c>
      <c r="G1279" s="43" t="s">
        <v>50</v>
      </c>
      <c r="H1279" s="43" t="s">
        <v>153</v>
      </c>
      <c r="I1279" s="44">
        <v>2117</v>
      </c>
      <c r="J1279" s="45">
        <v>19027</v>
      </c>
      <c r="K1279" s="45">
        <v>1323</v>
      </c>
      <c r="L1279" s="46">
        <v>1102</v>
      </c>
      <c r="M1279" s="47">
        <v>9770</v>
      </c>
      <c r="N1279" s="47">
        <v>186</v>
      </c>
      <c r="O1279" s="48">
        <v>337</v>
      </c>
      <c r="P1279" s="49">
        <v>3250</v>
      </c>
      <c r="Q1279" s="49">
        <v>6</v>
      </c>
      <c r="R1279" s="50" t="s">
        <v>37</v>
      </c>
      <c r="S1279" s="51" t="s">
        <v>37</v>
      </c>
      <c r="T1279" s="51" t="s">
        <v>37</v>
      </c>
      <c r="U1279" s="44">
        <v>3556</v>
      </c>
      <c r="V1279" s="45">
        <v>32047</v>
      </c>
      <c r="W1279" s="45">
        <v>1515</v>
      </c>
    </row>
    <row r="1280" spans="1:23" x14ac:dyDescent="0.2">
      <c r="A1280" s="41">
        <v>2010</v>
      </c>
      <c r="B1280" s="42">
        <v>8703</v>
      </c>
      <c r="C1280" s="43" t="s">
        <v>2520</v>
      </c>
      <c r="D1280" s="41" t="s">
        <v>23</v>
      </c>
      <c r="E1280" s="43" t="s">
        <v>24</v>
      </c>
      <c r="F1280" s="41" t="s">
        <v>25</v>
      </c>
      <c r="G1280" s="43" t="s">
        <v>76</v>
      </c>
      <c r="H1280" s="43" t="s">
        <v>27</v>
      </c>
      <c r="I1280" s="44">
        <v>1771.7</v>
      </c>
      <c r="J1280" s="45">
        <v>12103</v>
      </c>
      <c r="K1280" s="45">
        <v>1426</v>
      </c>
      <c r="L1280" s="46">
        <v>1184.9000000000001</v>
      </c>
      <c r="M1280" s="47">
        <v>7941</v>
      </c>
      <c r="N1280" s="47">
        <v>222</v>
      </c>
      <c r="O1280" s="48" t="s">
        <v>37</v>
      </c>
      <c r="P1280" s="49" t="s">
        <v>37</v>
      </c>
      <c r="Q1280" s="49" t="s">
        <v>37</v>
      </c>
      <c r="R1280" s="50" t="s">
        <v>37</v>
      </c>
      <c r="S1280" s="51" t="s">
        <v>37</v>
      </c>
      <c r="T1280" s="51" t="s">
        <v>37</v>
      </c>
      <c r="U1280" s="44">
        <v>2956.6</v>
      </c>
      <c r="V1280" s="45">
        <v>20044</v>
      </c>
      <c r="W1280" s="45">
        <v>1648</v>
      </c>
    </row>
    <row r="1281" spans="1:23" x14ac:dyDescent="0.2">
      <c r="A1281" s="41">
        <v>2010</v>
      </c>
      <c r="B1281" s="42">
        <v>8714</v>
      </c>
      <c r="C1281" s="43" t="s">
        <v>2521</v>
      </c>
      <c r="D1281" s="41" t="s">
        <v>23</v>
      </c>
      <c r="E1281" s="43" t="s">
        <v>24</v>
      </c>
      <c r="F1281" s="41" t="s">
        <v>25</v>
      </c>
      <c r="G1281" s="43" t="s">
        <v>195</v>
      </c>
      <c r="H1281" s="43" t="s">
        <v>27</v>
      </c>
      <c r="I1281" s="44">
        <v>158</v>
      </c>
      <c r="J1281" s="45">
        <v>1760</v>
      </c>
      <c r="K1281" s="45">
        <v>215</v>
      </c>
      <c r="L1281" s="46">
        <v>9</v>
      </c>
      <c r="M1281" s="47">
        <v>89</v>
      </c>
      <c r="N1281" s="47">
        <v>9</v>
      </c>
      <c r="O1281" s="48">
        <v>0</v>
      </c>
      <c r="P1281" s="49">
        <v>0</v>
      </c>
      <c r="Q1281" s="49">
        <v>0</v>
      </c>
      <c r="R1281" s="50">
        <v>0</v>
      </c>
      <c r="S1281" s="51">
        <v>0</v>
      </c>
      <c r="T1281" s="51">
        <v>0</v>
      </c>
      <c r="U1281" s="44">
        <v>167</v>
      </c>
      <c r="V1281" s="45">
        <v>1849</v>
      </c>
      <c r="W1281" s="45">
        <v>224</v>
      </c>
    </row>
    <row r="1282" spans="1:23" x14ac:dyDescent="0.2">
      <c r="A1282" s="41">
        <v>2010</v>
      </c>
      <c r="B1282" s="42">
        <v>8715</v>
      </c>
      <c r="C1282" s="43" t="s">
        <v>2521</v>
      </c>
      <c r="D1282" s="41" t="s">
        <v>23</v>
      </c>
      <c r="E1282" s="43" t="s">
        <v>24</v>
      </c>
      <c r="F1282" s="41" t="s">
        <v>25</v>
      </c>
      <c r="G1282" s="43" t="s">
        <v>203</v>
      </c>
      <c r="H1282" s="43" t="s">
        <v>27</v>
      </c>
      <c r="I1282" s="44">
        <v>7849</v>
      </c>
      <c r="J1282" s="45">
        <v>59990</v>
      </c>
      <c r="K1282" s="45">
        <v>6706</v>
      </c>
      <c r="L1282" s="46">
        <v>2239</v>
      </c>
      <c r="M1282" s="47">
        <v>16702</v>
      </c>
      <c r="N1282" s="47">
        <v>586</v>
      </c>
      <c r="O1282" s="48">
        <v>2695</v>
      </c>
      <c r="P1282" s="49">
        <v>21689</v>
      </c>
      <c r="Q1282" s="49">
        <v>20</v>
      </c>
      <c r="R1282" s="50" t="s">
        <v>37</v>
      </c>
      <c r="S1282" s="51" t="s">
        <v>37</v>
      </c>
      <c r="T1282" s="51" t="s">
        <v>37</v>
      </c>
      <c r="U1282" s="44">
        <v>12783</v>
      </c>
      <c r="V1282" s="45">
        <v>98381</v>
      </c>
      <c r="W1282" s="45">
        <v>7312</v>
      </c>
    </row>
    <row r="1283" spans="1:23" x14ac:dyDescent="0.2">
      <c r="A1283" s="41">
        <v>2010</v>
      </c>
      <c r="B1283" s="42">
        <v>8717</v>
      </c>
      <c r="C1283" s="43" t="s">
        <v>2522</v>
      </c>
      <c r="D1283" s="41" t="s">
        <v>23</v>
      </c>
      <c r="E1283" s="43" t="s">
        <v>24</v>
      </c>
      <c r="F1283" s="41" t="s">
        <v>25</v>
      </c>
      <c r="G1283" s="43" t="s">
        <v>241</v>
      </c>
      <c r="H1283" s="43" t="s">
        <v>27</v>
      </c>
      <c r="I1283" s="44">
        <v>2224.1999999999998</v>
      </c>
      <c r="J1283" s="45">
        <v>30038</v>
      </c>
      <c r="K1283" s="45">
        <v>2492</v>
      </c>
      <c r="L1283" s="46">
        <v>2715.9</v>
      </c>
      <c r="M1283" s="47">
        <v>38908</v>
      </c>
      <c r="N1283" s="47">
        <v>605</v>
      </c>
      <c r="O1283" s="48">
        <v>2230.5</v>
      </c>
      <c r="P1283" s="49">
        <v>54504</v>
      </c>
      <c r="Q1283" s="49">
        <v>2</v>
      </c>
      <c r="R1283" s="50">
        <v>0</v>
      </c>
      <c r="S1283" s="51">
        <v>0</v>
      </c>
      <c r="T1283" s="51">
        <v>0</v>
      </c>
      <c r="U1283" s="44">
        <v>7170.6</v>
      </c>
      <c r="V1283" s="45">
        <v>123450</v>
      </c>
      <c r="W1283" s="45">
        <v>3099</v>
      </c>
    </row>
    <row r="1284" spans="1:23" x14ac:dyDescent="0.2">
      <c r="A1284" s="41">
        <v>2010</v>
      </c>
      <c r="B1284" s="42">
        <v>8723</v>
      </c>
      <c r="C1284" s="43" t="s">
        <v>563</v>
      </c>
      <c r="D1284" s="41" t="s">
        <v>23</v>
      </c>
      <c r="E1284" s="43" t="s">
        <v>24</v>
      </c>
      <c r="F1284" s="41" t="s">
        <v>25</v>
      </c>
      <c r="G1284" s="43" t="s">
        <v>82</v>
      </c>
      <c r="H1284" s="43" t="s">
        <v>27</v>
      </c>
      <c r="I1284" s="44">
        <v>17280</v>
      </c>
      <c r="J1284" s="45">
        <v>176976</v>
      </c>
      <c r="K1284" s="45">
        <v>22888</v>
      </c>
      <c r="L1284" s="46">
        <v>27610</v>
      </c>
      <c r="M1284" s="47">
        <v>332722</v>
      </c>
      <c r="N1284" s="47">
        <v>4388</v>
      </c>
      <c r="O1284" s="48">
        <v>32491</v>
      </c>
      <c r="P1284" s="49">
        <v>448983</v>
      </c>
      <c r="Q1284" s="49">
        <v>177</v>
      </c>
      <c r="R1284" s="50" t="s">
        <v>37</v>
      </c>
      <c r="S1284" s="51" t="s">
        <v>37</v>
      </c>
      <c r="T1284" s="51" t="s">
        <v>37</v>
      </c>
      <c r="U1284" s="44">
        <v>77381</v>
      </c>
      <c r="V1284" s="45">
        <v>958681</v>
      </c>
      <c r="W1284" s="45">
        <v>27453</v>
      </c>
    </row>
    <row r="1285" spans="1:23" x14ac:dyDescent="0.2">
      <c r="A1285" s="41">
        <v>2010</v>
      </c>
      <c r="B1285" s="42">
        <v>8733</v>
      </c>
      <c r="C1285" s="43" t="s">
        <v>2523</v>
      </c>
      <c r="D1285" s="41" t="s">
        <v>23</v>
      </c>
      <c r="E1285" s="43" t="s">
        <v>24</v>
      </c>
      <c r="F1285" s="41" t="s">
        <v>25</v>
      </c>
      <c r="G1285" s="43" t="s">
        <v>42</v>
      </c>
      <c r="H1285" s="43" t="s">
        <v>27</v>
      </c>
      <c r="I1285" s="44">
        <v>530</v>
      </c>
      <c r="J1285" s="45">
        <v>10355</v>
      </c>
      <c r="K1285" s="45">
        <v>826</v>
      </c>
      <c r="L1285" s="46">
        <v>142</v>
      </c>
      <c r="M1285" s="47">
        <v>2555</v>
      </c>
      <c r="N1285" s="47">
        <v>150</v>
      </c>
      <c r="O1285" s="48">
        <v>716</v>
      </c>
      <c r="P1285" s="49">
        <v>17990</v>
      </c>
      <c r="Q1285" s="49">
        <v>32</v>
      </c>
      <c r="R1285" s="50" t="s">
        <v>37</v>
      </c>
      <c r="S1285" s="51" t="s">
        <v>37</v>
      </c>
      <c r="T1285" s="51" t="s">
        <v>37</v>
      </c>
      <c r="U1285" s="44">
        <v>1388</v>
      </c>
      <c r="V1285" s="45">
        <v>30900</v>
      </c>
      <c r="W1285" s="45">
        <v>1008</v>
      </c>
    </row>
    <row r="1286" spans="1:23" x14ac:dyDescent="0.2">
      <c r="A1286" s="41">
        <v>2010</v>
      </c>
      <c r="B1286" s="42">
        <v>8748</v>
      </c>
      <c r="C1286" s="43" t="s">
        <v>564</v>
      </c>
      <c r="D1286" s="41" t="s">
        <v>23</v>
      </c>
      <c r="E1286" s="43" t="s">
        <v>24</v>
      </c>
      <c r="F1286" s="41" t="s">
        <v>25</v>
      </c>
      <c r="G1286" s="43" t="s">
        <v>26</v>
      </c>
      <c r="H1286" s="43" t="s">
        <v>27</v>
      </c>
      <c r="I1286" s="44">
        <v>14946</v>
      </c>
      <c r="J1286" s="45">
        <v>147675</v>
      </c>
      <c r="K1286" s="45">
        <v>8618</v>
      </c>
      <c r="L1286" s="46">
        <v>9607</v>
      </c>
      <c r="M1286" s="47">
        <v>85740</v>
      </c>
      <c r="N1286" s="47">
        <v>2771</v>
      </c>
      <c r="O1286" s="48">
        <v>2749</v>
      </c>
      <c r="P1286" s="49">
        <v>28824</v>
      </c>
      <c r="Q1286" s="49">
        <v>3</v>
      </c>
      <c r="R1286" s="50">
        <v>0</v>
      </c>
      <c r="S1286" s="51">
        <v>0</v>
      </c>
      <c r="T1286" s="51">
        <v>0</v>
      </c>
      <c r="U1286" s="44">
        <v>27302</v>
      </c>
      <c r="V1286" s="45">
        <v>262239</v>
      </c>
      <c r="W1286" s="45">
        <v>11392</v>
      </c>
    </row>
    <row r="1287" spans="1:23" x14ac:dyDescent="0.2">
      <c r="A1287" s="41">
        <v>2010</v>
      </c>
      <c r="B1287" s="42">
        <v>8751</v>
      </c>
      <c r="C1287" s="43" t="s">
        <v>2524</v>
      </c>
      <c r="D1287" s="41" t="s">
        <v>23</v>
      </c>
      <c r="E1287" s="43" t="s">
        <v>24</v>
      </c>
      <c r="F1287" s="41" t="s">
        <v>25</v>
      </c>
      <c r="G1287" s="43" t="s">
        <v>311</v>
      </c>
      <c r="H1287" s="43" t="s">
        <v>27</v>
      </c>
      <c r="I1287" s="44">
        <v>452</v>
      </c>
      <c r="J1287" s="45">
        <v>2823</v>
      </c>
      <c r="K1287" s="45">
        <v>411</v>
      </c>
      <c r="L1287" s="46">
        <v>453</v>
      </c>
      <c r="M1287" s="47">
        <v>3090</v>
      </c>
      <c r="N1287" s="47">
        <v>158</v>
      </c>
      <c r="O1287" s="48">
        <v>61</v>
      </c>
      <c r="P1287" s="49">
        <v>438</v>
      </c>
      <c r="Q1287" s="49">
        <v>16</v>
      </c>
      <c r="R1287" s="50" t="s">
        <v>37</v>
      </c>
      <c r="S1287" s="51" t="s">
        <v>37</v>
      </c>
      <c r="T1287" s="51" t="s">
        <v>37</v>
      </c>
      <c r="U1287" s="44">
        <v>966</v>
      </c>
      <c r="V1287" s="45">
        <v>6351</v>
      </c>
      <c r="W1287" s="45">
        <v>585</v>
      </c>
    </row>
    <row r="1288" spans="1:23" x14ac:dyDescent="0.2">
      <c r="A1288" s="41">
        <v>2010</v>
      </c>
      <c r="B1288" s="42">
        <v>8761</v>
      </c>
      <c r="C1288" s="43" t="s">
        <v>565</v>
      </c>
      <c r="D1288" s="41" t="s">
        <v>23</v>
      </c>
      <c r="E1288" s="43" t="s">
        <v>24</v>
      </c>
      <c r="F1288" s="41" t="s">
        <v>25</v>
      </c>
      <c r="G1288" s="43" t="s">
        <v>161</v>
      </c>
      <c r="H1288" s="43" t="s">
        <v>31</v>
      </c>
      <c r="I1288" s="44">
        <v>19490</v>
      </c>
      <c r="J1288" s="45">
        <v>186014</v>
      </c>
      <c r="K1288" s="45">
        <v>13825</v>
      </c>
      <c r="L1288" s="46">
        <v>8525</v>
      </c>
      <c r="M1288" s="47">
        <v>89051</v>
      </c>
      <c r="N1288" s="47">
        <v>2944</v>
      </c>
      <c r="O1288" s="48">
        <v>3549</v>
      </c>
      <c r="P1288" s="49">
        <v>48965</v>
      </c>
      <c r="Q1288" s="49">
        <v>9</v>
      </c>
      <c r="R1288" s="50">
        <v>0</v>
      </c>
      <c r="S1288" s="51">
        <v>0</v>
      </c>
      <c r="T1288" s="51">
        <v>0</v>
      </c>
      <c r="U1288" s="44">
        <v>31564</v>
      </c>
      <c r="V1288" s="45">
        <v>324030</v>
      </c>
      <c r="W1288" s="45">
        <v>16778</v>
      </c>
    </row>
    <row r="1289" spans="1:23" x14ac:dyDescent="0.2">
      <c r="A1289" s="41">
        <v>2010</v>
      </c>
      <c r="B1289" s="42">
        <v>8764</v>
      </c>
      <c r="C1289" s="43" t="s">
        <v>566</v>
      </c>
      <c r="D1289" s="41" t="s">
        <v>23</v>
      </c>
      <c r="E1289" s="43" t="s">
        <v>24</v>
      </c>
      <c r="F1289" s="41" t="s">
        <v>25</v>
      </c>
      <c r="G1289" s="43" t="s">
        <v>98</v>
      </c>
      <c r="H1289" s="43" t="s">
        <v>31</v>
      </c>
      <c r="I1289" s="44">
        <v>36578</v>
      </c>
      <c r="J1289" s="45">
        <v>410709</v>
      </c>
      <c r="K1289" s="45">
        <v>24898</v>
      </c>
      <c r="L1289" s="46">
        <v>13135</v>
      </c>
      <c r="M1289" s="47">
        <v>133418</v>
      </c>
      <c r="N1289" s="47">
        <v>5164</v>
      </c>
      <c r="O1289" s="48">
        <v>19904</v>
      </c>
      <c r="P1289" s="49">
        <v>283642</v>
      </c>
      <c r="Q1289" s="49">
        <v>22</v>
      </c>
      <c r="R1289" s="50">
        <v>0</v>
      </c>
      <c r="S1289" s="51">
        <v>0</v>
      </c>
      <c r="T1289" s="51">
        <v>0</v>
      </c>
      <c r="U1289" s="44">
        <v>69617</v>
      </c>
      <c r="V1289" s="45">
        <v>827769</v>
      </c>
      <c r="W1289" s="45">
        <v>30084</v>
      </c>
    </row>
    <row r="1290" spans="1:23" x14ac:dyDescent="0.2">
      <c r="A1290" s="41">
        <v>2010</v>
      </c>
      <c r="B1290" s="42">
        <v>8770</v>
      </c>
      <c r="C1290" s="43" t="s">
        <v>2525</v>
      </c>
      <c r="D1290" s="41" t="s">
        <v>23</v>
      </c>
      <c r="E1290" s="43" t="s">
        <v>24</v>
      </c>
      <c r="F1290" s="41" t="s">
        <v>25</v>
      </c>
      <c r="G1290" s="43" t="s">
        <v>76</v>
      </c>
      <c r="H1290" s="43" t="s">
        <v>27</v>
      </c>
      <c r="I1290" s="44">
        <v>1714</v>
      </c>
      <c r="J1290" s="45">
        <v>18168</v>
      </c>
      <c r="K1290" s="45">
        <v>1981</v>
      </c>
      <c r="L1290" s="46">
        <v>1485</v>
      </c>
      <c r="M1290" s="47">
        <v>20622</v>
      </c>
      <c r="N1290" s="47">
        <v>430</v>
      </c>
      <c r="O1290" s="48">
        <v>346</v>
      </c>
      <c r="P1290" s="49">
        <v>7504</v>
      </c>
      <c r="Q1290" s="49">
        <v>14</v>
      </c>
      <c r="R1290" s="50" t="s">
        <v>37</v>
      </c>
      <c r="S1290" s="51" t="s">
        <v>37</v>
      </c>
      <c r="T1290" s="51" t="s">
        <v>37</v>
      </c>
      <c r="U1290" s="44">
        <v>3545</v>
      </c>
      <c r="V1290" s="45">
        <v>46294</v>
      </c>
      <c r="W1290" s="45">
        <v>2425</v>
      </c>
    </row>
    <row r="1291" spans="1:23" x14ac:dyDescent="0.2">
      <c r="A1291" s="41">
        <v>2010</v>
      </c>
      <c r="B1291" s="42">
        <v>8773</v>
      </c>
      <c r="C1291" s="43" t="s">
        <v>567</v>
      </c>
      <c r="D1291" s="41" t="s">
        <v>23</v>
      </c>
      <c r="E1291" s="43" t="s">
        <v>24</v>
      </c>
      <c r="F1291" s="41" t="s">
        <v>25</v>
      </c>
      <c r="G1291" s="43" t="s">
        <v>311</v>
      </c>
      <c r="H1291" s="43" t="s">
        <v>31</v>
      </c>
      <c r="I1291" s="44">
        <v>56364</v>
      </c>
      <c r="J1291" s="45">
        <v>604881</v>
      </c>
      <c r="K1291" s="45">
        <v>45222</v>
      </c>
      <c r="L1291" s="46">
        <v>39576.199999999997</v>
      </c>
      <c r="M1291" s="47">
        <v>523645</v>
      </c>
      <c r="N1291" s="47">
        <v>9464</v>
      </c>
      <c r="O1291" s="48">
        <v>4095.9</v>
      </c>
      <c r="P1291" s="49">
        <v>55522</v>
      </c>
      <c r="Q1291" s="49">
        <v>9</v>
      </c>
      <c r="R1291" s="50" t="s">
        <v>37</v>
      </c>
      <c r="S1291" s="51" t="s">
        <v>37</v>
      </c>
      <c r="T1291" s="51" t="s">
        <v>37</v>
      </c>
      <c r="U1291" s="44">
        <v>100036.1</v>
      </c>
      <c r="V1291" s="45">
        <v>1184048</v>
      </c>
      <c r="W1291" s="45">
        <v>54695</v>
      </c>
    </row>
    <row r="1292" spans="1:23" x14ac:dyDescent="0.2">
      <c r="A1292" s="41">
        <v>2010</v>
      </c>
      <c r="B1292" s="42">
        <v>8774</v>
      </c>
      <c r="C1292" s="43" t="s">
        <v>2526</v>
      </c>
      <c r="D1292" s="41" t="s">
        <v>23</v>
      </c>
      <c r="E1292" s="43" t="s">
        <v>24</v>
      </c>
      <c r="F1292" s="41" t="s">
        <v>25</v>
      </c>
      <c r="G1292" s="43" t="s">
        <v>203</v>
      </c>
      <c r="H1292" s="43" t="s">
        <v>27</v>
      </c>
      <c r="I1292" s="44">
        <v>13845</v>
      </c>
      <c r="J1292" s="45">
        <v>114428</v>
      </c>
      <c r="K1292" s="45">
        <v>14536</v>
      </c>
      <c r="L1292" s="46">
        <v>23086</v>
      </c>
      <c r="M1292" s="47">
        <v>187856</v>
      </c>
      <c r="N1292" s="47">
        <v>2634</v>
      </c>
      <c r="O1292" s="48">
        <v>4910</v>
      </c>
      <c r="P1292" s="49">
        <v>54109</v>
      </c>
      <c r="Q1292" s="49">
        <v>63</v>
      </c>
      <c r="R1292" s="50">
        <v>0</v>
      </c>
      <c r="S1292" s="51">
        <v>0</v>
      </c>
      <c r="T1292" s="51">
        <v>0</v>
      </c>
      <c r="U1292" s="44">
        <v>41841</v>
      </c>
      <c r="V1292" s="45">
        <v>356393</v>
      </c>
      <c r="W1292" s="45">
        <v>17233</v>
      </c>
    </row>
    <row r="1293" spans="1:23" x14ac:dyDescent="0.2">
      <c r="A1293" s="41">
        <v>2010</v>
      </c>
      <c r="B1293" s="42">
        <v>8775</v>
      </c>
      <c r="C1293" s="43" t="s">
        <v>2527</v>
      </c>
      <c r="D1293" s="41" t="s">
        <v>39</v>
      </c>
      <c r="E1293" s="43" t="s">
        <v>40</v>
      </c>
      <c r="F1293" s="41" t="s">
        <v>25</v>
      </c>
      <c r="G1293" s="43" t="s">
        <v>124</v>
      </c>
      <c r="H1293" s="43" t="s">
        <v>41</v>
      </c>
      <c r="I1293" s="44">
        <v>0</v>
      </c>
      <c r="J1293" s="45">
        <v>0</v>
      </c>
      <c r="K1293" s="45">
        <v>0</v>
      </c>
      <c r="L1293" s="46">
        <v>566375.19999999995</v>
      </c>
      <c r="M1293" s="47">
        <v>11666356</v>
      </c>
      <c r="N1293" s="47">
        <v>8860</v>
      </c>
      <c r="O1293" s="48">
        <v>0</v>
      </c>
      <c r="P1293" s="49">
        <v>0</v>
      </c>
      <c r="Q1293" s="49">
        <v>0</v>
      </c>
      <c r="R1293" s="50">
        <v>38319.199999999997</v>
      </c>
      <c r="S1293" s="51">
        <v>696483</v>
      </c>
      <c r="T1293" s="51">
        <v>2</v>
      </c>
      <c r="U1293" s="44">
        <v>604694.4</v>
      </c>
      <c r="V1293" s="45">
        <v>12362839</v>
      </c>
      <c r="W1293" s="45">
        <v>8862</v>
      </c>
    </row>
    <row r="1294" spans="1:23" x14ac:dyDescent="0.2">
      <c r="A1294" s="41">
        <v>2010</v>
      </c>
      <c r="B1294" s="42">
        <v>8775</v>
      </c>
      <c r="C1294" s="43" t="s">
        <v>2527</v>
      </c>
      <c r="D1294" s="41" t="s">
        <v>39</v>
      </c>
      <c r="E1294" s="43" t="s">
        <v>40</v>
      </c>
      <c r="F1294" s="41" t="s">
        <v>25</v>
      </c>
      <c r="G1294" s="43" t="s">
        <v>44</v>
      </c>
      <c r="H1294" s="43" t="s">
        <v>41</v>
      </c>
      <c r="I1294" s="44">
        <v>0</v>
      </c>
      <c r="J1294" s="45">
        <v>0</v>
      </c>
      <c r="K1294" s="45">
        <v>0</v>
      </c>
      <c r="L1294" s="46">
        <v>22045.9</v>
      </c>
      <c r="M1294" s="47">
        <v>329279</v>
      </c>
      <c r="N1294" s="47">
        <v>759</v>
      </c>
      <c r="O1294" s="48">
        <v>0</v>
      </c>
      <c r="P1294" s="49">
        <v>0</v>
      </c>
      <c r="Q1294" s="49">
        <v>0</v>
      </c>
      <c r="R1294" s="50">
        <v>0</v>
      </c>
      <c r="S1294" s="51">
        <v>0</v>
      </c>
      <c r="T1294" s="51">
        <v>0</v>
      </c>
      <c r="U1294" s="44">
        <v>22045.9</v>
      </c>
      <c r="V1294" s="45">
        <v>329279</v>
      </c>
      <c r="W1294" s="45">
        <v>759</v>
      </c>
    </row>
    <row r="1295" spans="1:23" x14ac:dyDescent="0.2">
      <c r="A1295" s="41">
        <v>2010</v>
      </c>
      <c r="B1295" s="42">
        <v>8777</v>
      </c>
      <c r="C1295" s="43" t="s">
        <v>2528</v>
      </c>
      <c r="D1295" s="41" t="s">
        <v>23</v>
      </c>
      <c r="E1295" s="43" t="s">
        <v>24</v>
      </c>
      <c r="F1295" s="41" t="s">
        <v>25</v>
      </c>
      <c r="G1295" s="43" t="s">
        <v>311</v>
      </c>
      <c r="H1295" s="43" t="s">
        <v>27</v>
      </c>
      <c r="I1295" s="44">
        <v>1089</v>
      </c>
      <c r="J1295" s="45">
        <v>10706</v>
      </c>
      <c r="K1295" s="45">
        <v>939</v>
      </c>
      <c r="L1295" s="46">
        <v>1270</v>
      </c>
      <c r="M1295" s="47">
        <v>11668</v>
      </c>
      <c r="N1295" s="47">
        <v>257</v>
      </c>
      <c r="O1295" s="48" t="s">
        <v>37</v>
      </c>
      <c r="P1295" s="49" t="s">
        <v>37</v>
      </c>
      <c r="Q1295" s="49" t="s">
        <v>37</v>
      </c>
      <c r="R1295" s="50" t="s">
        <v>37</v>
      </c>
      <c r="S1295" s="51" t="s">
        <v>37</v>
      </c>
      <c r="T1295" s="51" t="s">
        <v>37</v>
      </c>
      <c r="U1295" s="44">
        <v>2359</v>
      </c>
      <c r="V1295" s="45">
        <v>22374</v>
      </c>
      <c r="W1295" s="45">
        <v>1196</v>
      </c>
    </row>
    <row r="1296" spans="1:23" x14ac:dyDescent="0.2">
      <c r="A1296" s="41">
        <v>2010</v>
      </c>
      <c r="B1296" s="42">
        <v>8780</v>
      </c>
      <c r="C1296" s="43" t="s">
        <v>2529</v>
      </c>
      <c r="D1296" s="41" t="s">
        <v>23</v>
      </c>
      <c r="E1296" s="43" t="s">
        <v>24</v>
      </c>
      <c r="F1296" s="41" t="s">
        <v>25</v>
      </c>
      <c r="G1296" s="43" t="s">
        <v>134</v>
      </c>
      <c r="H1296" s="43" t="s">
        <v>31</v>
      </c>
      <c r="I1296" s="44">
        <v>1700.1</v>
      </c>
      <c r="J1296" s="45">
        <v>6128</v>
      </c>
      <c r="K1296" s="45">
        <v>1629</v>
      </c>
      <c r="L1296" s="46">
        <v>668.1</v>
      </c>
      <c r="M1296" s="47">
        <v>3115</v>
      </c>
      <c r="N1296" s="47">
        <v>285</v>
      </c>
      <c r="O1296" s="48" t="s">
        <v>37</v>
      </c>
      <c r="P1296" s="49" t="s">
        <v>37</v>
      </c>
      <c r="Q1296" s="49" t="s">
        <v>37</v>
      </c>
      <c r="R1296" s="50" t="s">
        <v>37</v>
      </c>
      <c r="S1296" s="51" t="s">
        <v>37</v>
      </c>
      <c r="T1296" s="51" t="s">
        <v>37</v>
      </c>
      <c r="U1296" s="44">
        <v>2368.1999999999998</v>
      </c>
      <c r="V1296" s="45">
        <v>9243</v>
      </c>
      <c r="W1296" s="45">
        <v>1914</v>
      </c>
    </row>
    <row r="1297" spans="1:23" x14ac:dyDescent="0.2">
      <c r="A1297" s="41">
        <v>2010</v>
      </c>
      <c r="B1297" s="42">
        <v>8781</v>
      </c>
      <c r="C1297" s="43" t="s">
        <v>2530</v>
      </c>
      <c r="D1297" s="41" t="s">
        <v>23</v>
      </c>
      <c r="E1297" s="43" t="s">
        <v>24</v>
      </c>
      <c r="F1297" s="41" t="s">
        <v>25</v>
      </c>
      <c r="G1297" s="43" t="s">
        <v>76</v>
      </c>
      <c r="H1297" s="43" t="s">
        <v>27</v>
      </c>
      <c r="I1297" s="44">
        <v>236</v>
      </c>
      <c r="J1297" s="45">
        <v>2367</v>
      </c>
      <c r="K1297" s="45">
        <v>280</v>
      </c>
      <c r="L1297" s="46">
        <v>92</v>
      </c>
      <c r="M1297" s="47">
        <v>939</v>
      </c>
      <c r="N1297" s="47">
        <v>25</v>
      </c>
      <c r="O1297" s="48" t="s">
        <v>37</v>
      </c>
      <c r="P1297" s="49" t="s">
        <v>37</v>
      </c>
      <c r="Q1297" s="49" t="s">
        <v>37</v>
      </c>
      <c r="R1297" s="50" t="s">
        <v>37</v>
      </c>
      <c r="S1297" s="51" t="s">
        <v>37</v>
      </c>
      <c r="T1297" s="51" t="s">
        <v>37</v>
      </c>
      <c r="U1297" s="44">
        <v>328</v>
      </c>
      <c r="V1297" s="45">
        <v>3306</v>
      </c>
      <c r="W1297" s="45">
        <v>305</v>
      </c>
    </row>
    <row r="1298" spans="1:23" x14ac:dyDescent="0.2">
      <c r="A1298" s="41">
        <v>2010</v>
      </c>
      <c r="B1298" s="42">
        <v>8786</v>
      </c>
      <c r="C1298" s="43" t="s">
        <v>569</v>
      </c>
      <c r="D1298" s="41" t="s">
        <v>23</v>
      </c>
      <c r="E1298" s="43" t="s">
        <v>24</v>
      </c>
      <c r="F1298" s="41" t="s">
        <v>25</v>
      </c>
      <c r="G1298" s="43" t="s">
        <v>48</v>
      </c>
      <c r="H1298" s="43" t="s">
        <v>31</v>
      </c>
      <c r="I1298" s="44">
        <v>106965</v>
      </c>
      <c r="J1298" s="45">
        <v>909981</v>
      </c>
      <c r="K1298" s="45">
        <v>56664</v>
      </c>
      <c r="L1298" s="46">
        <v>21487</v>
      </c>
      <c r="M1298" s="47">
        <v>181047</v>
      </c>
      <c r="N1298" s="47">
        <v>9188</v>
      </c>
      <c r="O1298" s="48">
        <v>3360</v>
      </c>
      <c r="P1298" s="49">
        <v>36475</v>
      </c>
      <c r="Q1298" s="49">
        <v>12</v>
      </c>
      <c r="R1298" s="50" t="s">
        <v>37</v>
      </c>
      <c r="S1298" s="51" t="s">
        <v>37</v>
      </c>
      <c r="T1298" s="51" t="s">
        <v>37</v>
      </c>
      <c r="U1298" s="44">
        <v>131812</v>
      </c>
      <c r="V1298" s="45">
        <v>1127503</v>
      </c>
      <c r="W1298" s="45">
        <v>65864</v>
      </c>
    </row>
    <row r="1299" spans="1:23" x14ac:dyDescent="0.2">
      <c r="A1299" s="41">
        <v>2010</v>
      </c>
      <c r="B1299" s="42">
        <v>8795</v>
      </c>
      <c r="C1299" s="43" t="s">
        <v>2531</v>
      </c>
      <c r="D1299" s="41" t="s">
        <v>23</v>
      </c>
      <c r="E1299" s="43" t="s">
        <v>24</v>
      </c>
      <c r="F1299" s="41" t="s">
        <v>25</v>
      </c>
      <c r="G1299" s="43" t="s">
        <v>142</v>
      </c>
      <c r="H1299" s="43" t="s">
        <v>27</v>
      </c>
      <c r="I1299" s="44">
        <v>31040</v>
      </c>
      <c r="J1299" s="45">
        <v>244260</v>
      </c>
      <c r="K1299" s="45">
        <v>18628</v>
      </c>
      <c r="L1299" s="46">
        <v>7971</v>
      </c>
      <c r="M1299" s="47">
        <v>59741</v>
      </c>
      <c r="N1299" s="47">
        <v>2077</v>
      </c>
      <c r="O1299" s="48">
        <v>18041</v>
      </c>
      <c r="P1299" s="49">
        <v>139350</v>
      </c>
      <c r="Q1299" s="49">
        <v>523</v>
      </c>
      <c r="R1299" s="50" t="s">
        <v>37</v>
      </c>
      <c r="S1299" s="51" t="s">
        <v>37</v>
      </c>
      <c r="T1299" s="51" t="s">
        <v>37</v>
      </c>
      <c r="U1299" s="44">
        <v>57052</v>
      </c>
      <c r="V1299" s="45">
        <v>443351</v>
      </c>
      <c r="W1299" s="45">
        <v>21228</v>
      </c>
    </row>
    <row r="1300" spans="1:23" x14ac:dyDescent="0.2">
      <c r="A1300" s="41">
        <v>2010</v>
      </c>
      <c r="B1300" s="42">
        <v>8796</v>
      </c>
      <c r="C1300" s="43" t="s">
        <v>2532</v>
      </c>
      <c r="D1300" s="41" t="s">
        <v>23</v>
      </c>
      <c r="E1300" s="43" t="s">
        <v>24</v>
      </c>
      <c r="F1300" s="41" t="s">
        <v>25</v>
      </c>
      <c r="G1300" s="43" t="s">
        <v>203</v>
      </c>
      <c r="H1300" s="43" t="s">
        <v>27</v>
      </c>
      <c r="I1300" s="44">
        <v>13686</v>
      </c>
      <c r="J1300" s="45">
        <v>89833</v>
      </c>
      <c r="K1300" s="45">
        <v>8185</v>
      </c>
      <c r="L1300" s="46">
        <v>10905</v>
      </c>
      <c r="M1300" s="47">
        <v>71662</v>
      </c>
      <c r="N1300" s="47">
        <v>1084</v>
      </c>
      <c r="O1300" s="48">
        <v>4818</v>
      </c>
      <c r="P1300" s="49">
        <v>33495</v>
      </c>
      <c r="Q1300" s="49">
        <v>6</v>
      </c>
      <c r="R1300" s="50" t="s">
        <v>37</v>
      </c>
      <c r="S1300" s="51" t="s">
        <v>37</v>
      </c>
      <c r="T1300" s="51" t="s">
        <v>37</v>
      </c>
      <c r="U1300" s="44">
        <v>29409</v>
      </c>
      <c r="V1300" s="45">
        <v>194990</v>
      </c>
      <c r="W1300" s="45">
        <v>9275</v>
      </c>
    </row>
    <row r="1301" spans="1:23" x14ac:dyDescent="0.2">
      <c r="A1301" s="41">
        <v>2010</v>
      </c>
      <c r="B1301" s="42">
        <v>8797</v>
      </c>
      <c r="C1301" s="43" t="s">
        <v>2533</v>
      </c>
      <c r="D1301" s="41" t="s">
        <v>23</v>
      </c>
      <c r="E1301" s="43" t="s">
        <v>24</v>
      </c>
      <c r="F1301" s="41" t="s">
        <v>25</v>
      </c>
      <c r="G1301" s="43" t="s">
        <v>203</v>
      </c>
      <c r="H1301" s="43" t="s">
        <v>27</v>
      </c>
      <c r="I1301" s="44">
        <v>5484</v>
      </c>
      <c r="J1301" s="45">
        <v>37712</v>
      </c>
      <c r="K1301" s="45">
        <v>5675</v>
      </c>
      <c r="L1301" s="46">
        <v>2061</v>
      </c>
      <c r="M1301" s="47">
        <v>13589</v>
      </c>
      <c r="N1301" s="47">
        <v>483</v>
      </c>
      <c r="O1301" s="48">
        <v>0</v>
      </c>
      <c r="P1301" s="49">
        <v>0</v>
      </c>
      <c r="Q1301" s="49">
        <v>0</v>
      </c>
      <c r="R1301" s="50" t="s">
        <v>37</v>
      </c>
      <c r="S1301" s="51" t="s">
        <v>37</v>
      </c>
      <c r="T1301" s="51" t="s">
        <v>37</v>
      </c>
      <c r="U1301" s="44">
        <v>7545</v>
      </c>
      <c r="V1301" s="45">
        <v>51301</v>
      </c>
      <c r="W1301" s="45">
        <v>6158</v>
      </c>
    </row>
    <row r="1302" spans="1:23" x14ac:dyDescent="0.2">
      <c r="A1302" s="41">
        <v>2010</v>
      </c>
      <c r="B1302" s="42">
        <v>8799</v>
      </c>
      <c r="C1302" s="43" t="s">
        <v>2534</v>
      </c>
      <c r="D1302" s="41" t="s">
        <v>23</v>
      </c>
      <c r="E1302" s="43" t="s">
        <v>24</v>
      </c>
      <c r="F1302" s="41" t="s">
        <v>25</v>
      </c>
      <c r="G1302" s="43" t="s">
        <v>78</v>
      </c>
      <c r="H1302" s="43" t="s">
        <v>27</v>
      </c>
      <c r="I1302" s="44">
        <v>1375.6</v>
      </c>
      <c r="J1302" s="45">
        <v>14182</v>
      </c>
      <c r="K1302" s="45">
        <v>1260</v>
      </c>
      <c r="L1302" s="46">
        <v>955.5</v>
      </c>
      <c r="M1302" s="47">
        <v>9252</v>
      </c>
      <c r="N1302" s="47">
        <v>217</v>
      </c>
      <c r="O1302" s="48" t="s">
        <v>37</v>
      </c>
      <c r="P1302" s="49" t="s">
        <v>37</v>
      </c>
      <c r="Q1302" s="49" t="s">
        <v>37</v>
      </c>
      <c r="R1302" s="50" t="s">
        <v>37</v>
      </c>
      <c r="S1302" s="51" t="s">
        <v>37</v>
      </c>
      <c r="T1302" s="51" t="s">
        <v>37</v>
      </c>
      <c r="U1302" s="44">
        <v>2331.1</v>
      </c>
      <c r="V1302" s="45">
        <v>23434</v>
      </c>
      <c r="W1302" s="45">
        <v>1477</v>
      </c>
    </row>
    <row r="1303" spans="1:23" x14ac:dyDescent="0.2">
      <c r="A1303" s="41">
        <v>2010</v>
      </c>
      <c r="B1303" s="42">
        <v>8801</v>
      </c>
      <c r="C1303" s="43" t="s">
        <v>2535</v>
      </c>
      <c r="D1303" s="41" t="s">
        <v>23</v>
      </c>
      <c r="E1303" s="43" t="s">
        <v>24</v>
      </c>
      <c r="F1303" s="41" t="s">
        <v>25</v>
      </c>
      <c r="G1303" s="43" t="s">
        <v>92</v>
      </c>
      <c r="H1303" s="43" t="s">
        <v>27</v>
      </c>
      <c r="I1303" s="44">
        <v>2815</v>
      </c>
      <c r="J1303" s="45">
        <v>32880</v>
      </c>
      <c r="K1303" s="45">
        <v>2440</v>
      </c>
      <c r="L1303" s="46">
        <v>2513</v>
      </c>
      <c r="M1303" s="47">
        <v>32804</v>
      </c>
      <c r="N1303" s="47">
        <v>644</v>
      </c>
      <c r="O1303" s="48">
        <v>466</v>
      </c>
      <c r="P1303" s="49">
        <v>7899</v>
      </c>
      <c r="Q1303" s="49">
        <v>2</v>
      </c>
      <c r="R1303" s="50" t="s">
        <v>37</v>
      </c>
      <c r="S1303" s="51" t="s">
        <v>37</v>
      </c>
      <c r="T1303" s="51" t="s">
        <v>37</v>
      </c>
      <c r="U1303" s="44">
        <v>5794</v>
      </c>
      <c r="V1303" s="45">
        <v>73583</v>
      </c>
      <c r="W1303" s="45">
        <v>3086</v>
      </c>
    </row>
    <row r="1304" spans="1:23" x14ac:dyDescent="0.2">
      <c r="A1304" s="41">
        <v>2010</v>
      </c>
      <c r="B1304" s="42">
        <v>8824</v>
      </c>
      <c r="C1304" s="43" t="s">
        <v>2536</v>
      </c>
      <c r="D1304" s="41" t="s">
        <v>23</v>
      </c>
      <c r="E1304" s="43" t="s">
        <v>24</v>
      </c>
      <c r="F1304" s="41" t="s">
        <v>25</v>
      </c>
      <c r="G1304" s="43" t="s">
        <v>124</v>
      </c>
      <c r="H1304" s="43" t="s">
        <v>31</v>
      </c>
      <c r="I1304" s="44">
        <v>16218</v>
      </c>
      <c r="J1304" s="45">
        <v>119159</v>
      </c>
      <c r="K1304" s="45">
        <v>9045</v>
      </c>
      <c r="L1304" s="46">
        <v>2529</v>
      </c>
      <c r="M1304" s="47">
        <v>24251</v>
      </c>
      <c r="N1304" s="47">
        <v>186</v>
      </c>
      <c r="O1304" s="48" t="s">
        <v>37</v>
      </c>
      <c r="P1304" s="49" t="s">
        <v>37</v>
      </c>
      <c r="Q1304" s="49" t="s">
        <v>37</v>
      </c>
      <c r="R1304" s="50" t="s">
        <v>37</v>
      </c>
      <c r="S1304" s="51" t="s">
        <v>37</v>
      </c>
      <c r="T1304" s="51" t="s">
        <v>37</v>
      </c>
      <c r="U1304" s="44">
        <v>18747</v>
      </c>
      <c r="V1304" s="45">
        <v>143410</v>
      </c>
      <c r="W1304" s="45">
        <v>9231</v>
      </c>
    </row>
    <row r="1305" spans="1:23" x14ac:dyDescent="0.2">
      <c r="A1305" s="41">
        <v>2010</v>
      </c>
      <c r="B1305" s="42">
        <v>8825</v>
      </c>
      <c r="C1305" s="43" t="s">
        <v>2537</v>
      </c>
      <c r="D1305" s="41" t="s">
        <v>23</v>
      </c>
      <c r="E1305" s="43" t="s">
        <v>24</v>
      </c>
      <c r="F1305" s="41" t="s">
        <v>25</v>
      </c>
      <c r="G1305" s="43" t="s">
        <v>67</v>
      </c>
      <c r="H1305" s="43" t="s">
        <v>27</v>
      </c>
      <c r="I1305" s="44">
        <v>592</v>
      </c>
      <c r="J1305" s="45">
        <v>4810</v>
      </c>
      <c r="K1305" s="45">
        <v>316</v>
      </c>
      <c r="L1305" s="46">
        <v>176</v>
      </c>
      <c r="M1305" s="47">
        <v>1078</v>
      </c>
      <c r="N1305" s="47">
        <v>116</v>
      </c>
      <c r="O1305" s="48">
        <v>0</v>
      </c>
      <c r="P1305" s="49">
        <v>0</v>
      </c>
      <c r="Q1305" s="49">
        <v>0</v>
      </c>
      <c r="R1305" s="50" t="s">
        <v>37</v>
      </c>
      <c r="S1305" s="51" t="s">
        <v>37</v>
      </c>
      <c r="T1305" s="51" t="s">
        <v>37</v>
      </c>
      <c r="U1305" s="44">
        <v>768</v>
      </c>
      <c r="V1305" s="45">
        <v>5888</v>
      </c>
      <c r="W1305" s="45">
        <v>432</v>
      </c>
    </row>
    <row r="1306" spans="1:23" x14ac:dyDescent="0.2">
      <c r="A1306" s="41">
        <v>2010</v>
      </c>
      <c r="B1306" s="42">
        <v>8826</v>
      </c>
      <c r="C1306" s="43" t="s">
        <v>2538</v>
      </c>
      <c r="D1306" s="41" t="s">
        <v>23</v>
      </c>
      <c r="E1306" s="43" t="s">
        <v>24</v>
      </c>
      <c r="F1306" s="41" t="s">
        <v>25</v>
      </c>
      <c r="G1306" s="43" t="s">
        <v>44</v>
      </c>
      <c r="H1306" s="43" t="s">
        <v>27</v>
      </c>
      <c r="I1306" s="44">
        <v>416</v>
      </c>
      <c r="J1306" s="45">
        <v>2662</v>
      </c>
      <c r="K1306" s="45">
        <v>353</v>
      </c>
      <c r="L1306" s="46">
        <v>112</v>
      </c>
      <c r="M1306" s="47">
        <v>1159</v>
      </c>
      <c r="N1306" s="47">
        <v>30</v>
      </c>
      <c r="O1306" s="48" t="s">
        <v>37</v>
      </c>
      <c r="P1306" s="49" t="s">
        <v>37</v>
      </c>
      <c r="Q1306" s="49" t="s">
        <v>37</v>
      </c>
      <c r="R1306" s="50" t="s">
        <v>37</v>
      </c>
      <c r="S1306" s="51" t="s">
        <v>37</v>
      </c>
      <c r="T1306" s="51" t="s">
        <v>37</v>
      </c>
      <c r="U1306" s="44">
        <v>528</v>
      </c>
      <c r="V1306" s="45">
        <v>3821</v>
      </c>
      <c r="W1306" s="45">
        <v>383</v>
      </c>
    </row>
    <row r="1307" spans="1:23" x14ac:dyDescent="0.2">
      <c r="A1307" s="41">
        <v>2010</v>
      </c>
      <c r="B1307" s="42">
        <v>8830</v>
      </c>
      <c r="C1307" s="43" t="s">
        <v>2539</v>
      </c>
      <c r="D1307" s="41" t="s">
        <v>23</v>
      </c>
      <c r="E1307" s="43" t="s">
        <v>24</v>
      </c>
      <c r="F1307" s="41" t="s">
        <v>25</v>
      </c>
      <c r="G1307" s="43" t="s">
        <v>168</v>
      </c>
      <c r="H1307" s="43" t="s">
        <v>31</v>
      </c>
      <c r="I1307" s="44">
        <v>3494</v>
      </c>
      <c r="J1307" s="45">
        <v>53269</v>
      </c>
      <c r="K1307" s="45">
        <v>3238</v>
      </c>
      <c r="L1307" s="46">
        <v>343.6</v>
      </c>
      <c r="M1307" s="47">
        <v>5370</v>
      </c>
      <c r="N1307" s="47">
        <v>204</v>
      </c>
      <c r="O1307" s="48">
        <v>2493</v>
      </c>
      <c r="P1307" s="49">
        <v>47734</v>
      </c>
      <c r="Q1307" s="49">
        <v>213</v>
      </c>
      <c r="R1307" s="50">
        <v>0</v>
      </c>
      <c r="S1307" s="51">
        <v>0</v>
      </c>
      <c r="T1307" s="51">
        <v>0</v>
      </c>
      <c r="U1307" s="44">
        <v>6330.6</v>
      </c>
      <c r="V1307" s="45">
        <v>106373</v>
      </c>
      <c r="W1307" s="45">
        <v>3655</v>
      </c>
    </row>
    <row r="1308" spans="1:23" x14ac:dyDescent="0.2">
      <c r="A1308" s="41">
        <v>2010</v>
      </c>
      <c r="B1308" s="42">
        <v>8840</v>
      </c>
      <c r="C1308" s="43" t="s">
        <v>572</v>
      </c>
      <c r="D1308" s="41" t="s">
        <v>23</v>
      </c>
      <c r="E1308" s="43" t="s">
        <v>24</v>
      </c>
      <c r="F1308" s="41" t="s">
        <v>25</v>
      </c>
      <c r="G1308" s="43" t="s">
        <v>117</v>
      </c>
      <c r="H1308" s="43" t="s">
        <v>27</v>
      </c>
      <c r="I1308" s="44">
        <v>6937</v>
      </c>
      <c r="J1308" s="45">
        <v>86002</v>
      </c>
      <c r="K1308" s="45">
        <v>5761</v>
      </c>
      <c r="L1308" s="46">
        <v>8393</v>
      </c>
      <c r="M1308" s="47">
        <v>106927</v>
      </c>
      <c r="N1308" s="47">
        <v>1041</v>
      </c>
      <c r="O1308" s="48">
        <v>4875</v>
      </c>
      <c r="P1308" s="49">
        <v>77056</v>
      </c>
      <c r="Q1308" s="49">
        <v>2</v>
      </c>
      <c r="R1308" s="50" t="s">
        <v>37</v>
      </c>
      <c r="S1308" s="51" t="s">
        <v>37</v>
      </c>
      <c r="T1308" s="51" t="s">
        <v>37</v>
      </c>
      <c r="U1308" s="44">
        <v>20205</v>
      </c>
      <c r="V1308" s="45">
        <v>269985</v>
      </c>
      <c r="W1308" s="45">
        <v>6804</v>
      </c>
    </row>
    <row r="1309" spans="1:23" x14ac:dyDescent="0.2">
      <c r="A1309" s="41">
        <v>2010</v>
      </c>
      <c r="B1309" s="42">
        <v>8846</v>
      </c>
      <c r="C1309" s="43" t="s">
        <v>573</v>
      </c>
      <c r="D1309" s="41" t="s">
        <v>23</v>
      </c>
      <c r="E1309" s="43" t="s">
        <v>24</v>
      </c>
      <c r="F1309" s="41" t="s">
        <v>25</v>
      </c>
      <c r="G1309" s="43" t="s">
        <v>104</v>
      </c>
      <c r="H1309" s="43" t="s">
        <v>27</v>
      </c>
      <c r="I1309" s="44">
        <v>13716</v>
      </c>
      <c r="J1309" s="45">
        <v>151243</v>
      </c>
      <c r="K1309" s="45">
        <v>10278</v>
      </c>
      <c r="L1309" s="46">
        <v>14059</v>
      </c>
      <c r="M1309" s="47">
        <v>146913</v>
      </c>
      <c r="N1309" s="47">
        <v>2664</v>
      </c>
      <c r="O1309" s="48">
        <v>6285</v>
      </c>
      <c r="P1309" s="49">
        <v>111096</v>
      </c>
      <c r="Q1309" s="49">
        <v>5</v>
      </c>
      <c r="R1309" s="50">
        <v>0</v>
      </c>
      <c r="S1309" s="51">
        <v>0</v>
      </c>
      <c r="T1309" s="51">
        <v>0</v>
      </c>
      <c r="U1309" s="44">
        <v>34060</v>
      </c>
      <c r="V1309" s="45">
        <v>409252</v>
      </c>
      <c r="W1309" s="45">
        <v>12947</v>
      </c>
    </row>
    <row r="1310" spans="1:23" x14ac:dyDescent="0.2">
      <c r="A1310" s="41">
        <v>2010</v>
      </c>
      <c r="B1310" s="42">
        <v>8847</v>
      </c>
      <c r="C1310" s="43" t="s">
        <v>2540</v>
      </c>
      <c r="D1310" s="41" t="s">
        <v>23</v>
      </c>
      <c r="E1310" s="43" t="s">
        <v>24</v>
      </c>
      <c r="F1310" s="41" t="s">
        <v>25</v>
      </c>
      <c r="G1310" s="43" t="s">
        <v>87</v>
      </c>
      <c r="H1310" s="43" t="s">
        <v>27</v>
      </c>
      <c r="I1310" s="44">
        <v>273</v>
      </c>
      <c r="J1310" s="45">
        <v>2588</v>
      </c>
      <c r="K1310" s="45">
        <v>320</v>
      </c>
      <c r="L1310" s="46">
        <v>189</v>
      </c>
      <c r="M1310" s="47">
        <v>1835</v>
      </c>
      <c r="N1310" s="47">
        <v>58</v>
      </c>
      <c r="O1310" s="48">
        <v>152</v>
      </c>
      <c r="P1310" s="49">
        <v>1478</v>
      </c>
      <c r="Q1310" s="49">
        <v>3</v>
      </c>
      <c r="R1310" s="50" t="s">
        <v>37</v>
      </c>
      <c r="S1310" s="51" t="s">
        <v>37</v>
      </c>
      <c r="T1310" s="51" t="s">
        <v>37</v>
      </c>
      <c r="U1310" s="44">
        <v>614</v>
      </c>
      <c r="V1310" s="45">
        <v>5901</v>
      </c>
      <c r="W1310" s="45">
        <v>381</v>
      </c>
    </row>
    <row r="1311" spans="1:23" x14ac:dyDescent="0.2">
      <c r="A1311" s="41">
        <v>2010</v>
      </c>
      <c r="B1311" s="42">
        <v>8871</v>
      </c>
      <c r="C1311" s="43" t="s">
        <v>2541</v>
      </c>
      <c r="D1311" s="41" t="s">
        <v>23</v>
      </c>
      <c r="E1311" s="43" t="s">
        <v>24</v>
      </c>
      <c r="F1311" s="41" t="s">
        <v>25</v>
      </c>
      <c r="G1311" s="43" t="s">
        <v>76</v>
      </c>
      <c r="H1311" s="43" t="s">
        <v>27</v>
      </c>
      <c r="I1311" s="44">
        <v>1054.7</v>
      </c>
      <c r="J1311" s="45">
        <v>7793</v>
      </c>
      <c r="K1311" s="45">
        <v>830</v>
      </c>
      <c r="L1311" s="46">
        <v>593</v>
      </c>
      <c r="M1311" s="47">
        <v>4830</v>
      </c>
      <c r="N1311" s="47">
        <v>153</v>
      </c>
      <c r="O1311" s="48">
        <v>118.3</v>
      </c>
      <c r="P1311" s="49">
        <v>995</v>
      </c>
      <c r="Q1311" s="49">
        <v>7</v>
      </c>
      <c r="R1311" s="50" t="s">
        <v>37</v>
      </c>
      <c r="S1311" s="51" t="s">
        <v>37</v>
      </c>
      <c r="T1311" s="51" t="s">
        <v>37</v>
      </c>
      <c r="U1311" s="44">
        <v>1766</v>
      </c>
      <c r="V1311" s="45">
        <v>13618</v>
      </c>
      <c r="W1311" s="45">
        <v>990</v>
      </c>
    </row>
    <row r="1312" spans="1:23" x14ac:dyDescent="0.2">
      <c r="A1312" s="41">
        <v>2010</v>
      </c>
      <c r="B1312" s="42">
        <v>8883</v>
      </c>
      <c r="C1312" s="43" t="s">
        <v>574</v>
      </c>
      <c r="D1312" s="41" t="s">
        <v>112</v>
      </c>
      <c r="E1312" s="43" t="s">
        <v>113</v>
      </c>
      <c r="F1312" s="41" t="s">
        <v>25</v>
      </c>
      <c r="G1312" s="43" t="s">
        <v>134</v>
      </c>
      <c r="H1312" s="43" t="s">
        <v>27</v>
      </c>
      <c r="I1312" s="44">
        <v>878.9</v>
      </c>
      <c r="J1312" s="45">
        <v>28518</v>
      </c>
      <c r="K1312" s="45">
        <v>3915</v>
      </c>
      <c r="L1312" s="46">
        <v>479.9</v>
      </c>
      <c r="M1312" s="47">
        <v>14829</v>
      </c>
      <c r="N1312" s="47">
        <v>1343</v>
      </c>
      <c r="O1312" s="48">
        <v>955.9</v>
      </c>
      <c r="P1312" s="49">
        <v>47778</v>
      </c>
      <c r="Q1312" s="49">
        <v>79</v>
      </c>
      <c r="R1312" s="50" t="s">
        <v>37</v>
      </c>
      <c r="S1312" s="51" t="s">
        <v>37</v>
      </c>
      <c r="T1312" s="51" t="s">
        <v>37</v>
      </c>
      <c r="U1312" s="44">
        <v>2314.6999999999998</v>
      </c>
      <c r="V1312" s="45">
        <v>91125</v>
      </c>
      <c r="W1312" s="45">
        <v>5337</v>
      </c>
    </row>
    <row r="1313" spans="1:23" x14ac:dyDescent="0.2">
      <c r="A1313" s="41">
        <v>2010</v>
      </c>
      <c r="B1313" s="42">
        <v>8884</v>
      </c>
      <c r="C1313" s="43" t="s">
        <v>575</v>
      </c>
      <c r="D1313" s="41" t="s">
        <v>23</v>
      </c>
      <c r="E1313" s="43" t="s">
        <v>24</v>
      </c>
      <c r="F1313" s="41" t="s">
        <v>25</v>
      </c>
      <c r="G1313" s="43" t="s">
        <v>80</v>
      </c>
      <c r="H1313" s="43" t="s">
        <v>27</v>
      </c>
      <c r="I1313" s="44">
        <v>17972</v>
      </c>
      <c r="J1313" s="45">
        <v>184039</v>
      </c>
      <c r="K1313" s="45">
        <v>10420</v>
      </c>
      <c r="L1313" s="46">
        <v>16656</v>
      </c>
      <c r="M1313" s="47">
        <v>174572</v>
      </c>
      <c r="N1313" s="47">
        <v>2254</v>
      </c>
      <c r="O1313" s="48" t="s">
        <v>37</v>
      </c>
      <c r="P1313" s="49" t="s">
        <v>37</v>
      </c>
      <c r="Q1313" s="49" t="s">
        <v>37</v>
      </c>
      <c r="R1313" s="50" t="s">
        <v>37</v>
      </c>
      <c r="S1313" s="51" t="s">
        <v>37</v>
      </c>
      <c r="T1313" s="51" t="s">
        <v>37</v>
      </c>
      <c r="U1313" s="44">
        <v>34628</v>
      </c>
      <c r="V1313" s="45">
        <v>358611</v>
      </c>
      <c r="W1313" s="45">
        <v>12674</v>
      </c>
    </row>
    <row r="1314" spans="1:23" x14ac:dyDescent="0.2">
      <c r="A1314" s="41">
        <v>2010</v>
      </c>
      <c r="B1314" s="42">
        <v>8896</v>
      </c>
      <c r="C1314" s="43" t="s">
        <v>2542</v>
      </c>
      <c r="D1314" s="41" t="s">
        <v>23</v>
      </c>
      <c r="E1314" s="43" t="s">
        <v>24</v>
      </c>
      <c r="F1314" s="41" t="s">
        <v>25</v>
      </c>
      <c r="G1314" s="43" t="s">
        <v>175</v>
      </c>
      <c r="H1314" s="43" t="s">
        <v>27</v>
      </c>
      <c r="I1314" s="44">
        <v>815</v>
      </c>
      <c r="J1314" s="45">
        <v>9964</v>
      </c>
      <c r="K1314" s="45">
        <v>856</v>
      </c>
      <c r="L1314" s="46">
        <v>1460</v>
      </c>
      <c r="M1314" s="47">
        <v>23042</v>
      </c>
      <c r="N1314" s="47">
        <v>390</v>
      </c>
      <c r="O1314" s="48">
        <v>149</v>
      </c>
      <c r="P1314" s="49">
        <v>2380</v>
      </c>
      <c r="Q1314" s="49">
        <v>4</v>
      </c>
      <c r="R1314" s="50" t="s">
        <v>37</v>
      </c>
      <c r="S1314" s="51" t="s">
        <v>37</v>
      </c>
      <c r="T1314" s="51" t="s">
        <v>37</v>
      </c>
      <c r="U1314" s="44">
        <v>2424</v>
      </c>
      <c r="V1314" s="45">
        <v>35386</v>
      </c>
      <c r="W1314" s="45">
        <v>1250</v>
      </c>
    </row>
    <row r="1315" spans="1:23" x14ac:dyDescent="0.2">
      <c r="A1315" s="41">
        <v>2010</v>
      </c>
      <c r="B1315" s="42">
        <v>8898</v>
      </c>
      <c r="C1315" s="43" t="s">
        <v>576</v>
      </c>
      <c r="D1315" s="41" t="s">
        <v>23</v>
      </c>
      <c r="E1315" s="43" t="s">
        <v>24</v>
      </c>
      <c r="F1315" s="41" t="s">
        <v>25</v>
      </c>
      <c r="G1315" s="43" t="s">
        <v>92</v>
      </c>
      <c r="H1315" s="43" t="s">
        <v>31</v>
      </c>
      <c r="I1315" s="44">
        <v>24614.3</v>
      </c>
      <c r="J1315" s="45">
        <v>209799</v>
      </c>
      <c r="K1315" s="45">
        <v>18700</v>
      </c>
      <c r="L1315" s="46">
        <v>5522.1</v>
      </c>
      <c r="M1315" s="47">
        <v>62703</v>
      </c>
      <c r="N1315" s="47">
        <v>1126</v>
      </c>
      <c r="O1315" s="48">
        <v>5899.8</v>
      </c>
      <c r="P1315" s="49">
        <v>86497</v>
      </c>
      <c r="Q1315" s="49">
        <v>7</v>
      </c>
      <c r="R1315" s="50" t="s">
        <v>37</v>
      </c>
      <c r="S1315" s="51" t="s">
        <v>37</v>
      </c>
      <c r="T1315" s="51" t="s">
        <v>37</v>
      </c>
      <c r="U1315" s="44">
        <v>36036.199999999997</v>
      </c>
      <c r="V1315" s="45">
        <v>358999</v>
      </c>
      <c r="W1315" s="45">
        <v>19833</v>
      </c>
    </row>
    <row r="1316" spans="1:23" x14ac:dyDescent="0.2">
      <c r="A1316" s="41">
        <v>2010</v>
      </c>
      <c r="B1316" s="42">
        <v>8911</v>
      </c>
      <c r="C1316" s="43" t="s">
        <v>2543</v>
      </c>
      <c r="D1316" s="41" t="s">
        <v>23</v>
      </c>
      <c r="E1316" s="43" t="s">
        <v>24</v>
      </c>
      <c r="F1316" s="41" t="s">
        <v>25</v>
      </c>
      <c r="G1316" s="43" t="s">
        <v>175</v>
      </c>
      <c r="H1316" s="43" t="s">
        <v>31</v>
      </c>
      <c r="I1316" s="44">
        <v>4998</v>
      </c>
      <c r="J1316" s="45">
        <v>43019</v>
      </c>
      <c r="K1316" s="45">
        <v>3293</v>
      </c>
      <c r="L1316" s="46">
        <v>506</v>
      </c>
      <c r="M1316" s="47">
        <v>5631</v>
      </c>
      <c r="N1316" s="47">
        <v>107</v>
      </c>
      <c r="O1316" s="48" t="s">
        <v>37</v>
      </c>
      <c r="P1316" s="49" t="s">
        <v>37</v>
      </c>
      <c r="Q1316" s="49" t="s">
        <v>37</v>
      </c>
      <c r="R1316" s="50" t="s">
        <v>37</v>
      </c>
      <c r="S1316" s="51" t="s">
        <v>37</v>
      </c>
      <c r="T1316" s="51" t="s">
        <v>37</v>
      </c>
      <c r="U1316" s="44">
        <v>5504</v>
      </c>
      <c r="V1316" s="45">
        <v>48650</v>
      </c>
      <c r="W1316" s="45">
        <v>3400</v>
      </c>
    </row>
    <row r="1317" spans="1:23" x14ac:dyDescent="0.2">
      <c r="A1317" s="41">
        <v>2010</v>
      </c>
      <c r="B1317" s="42">
        <v>8919</v>
      </c>
      <c r="C1317" s="43" t="s">
        <v>2544</v>
      </c>
      <c r="D1317" s="41" t="s">
        <v>23</v>
      </c>
      <c r="E1317" s="43" t="s">
        <v>24</v>
      </c>
      <c r="F1317" s="41" t="s">
        <v>25</v>
      </c>
      <c r="G1317" s="43" t="s">
        <v>173</v>
      </c>
      <c r="H1317" s="43" t="s">
        <v>27</v>
      </c>
      <c r="I1317" s="44">
        <v>452</v>
      </c>
      <c r="J1317" s="45">
        <v>5695</v>
      </c>
      <c r="K1317" s="45">
        <v>507</v>
      </c>
      <c r="L1317" s="46">
        <v>384</v>
      </c>
      <c r="M1317" s="47">
        <v>4963</v>
      </c>
      <c r="N1317" s="47">
        <v>137</v>
      </c>
      <c r="O1317" s="48">
        <v>237</v>
      </c>
      <c r="P1317" s="49">
        <v>3808</v>
      </c>
      <c r="Q1317" s="49">
        <v>4</v>
      </c>
      <c r="R1317" s="50" t="s">
        <v>37</v>
      </c>
      <c r="S1317" s="51" t="s">
        <v>37</v>
      </c>
      <c r="T1317" s="51" t="s">
        <v>37</v>
      </c>
      <c r="U1317" s="44">
        <v>1073</v>
      </c>
      <c r="V1317" s="45">
        <v>14466</v>
      </c>
      <c r="W1317" s="45">
        <v>648</v>
      </c>
    </row>
    <row r="1318" spans="1:23" x14ac:dyDescent="0.2">
      <c r="A1318" s="41">
        <v>2010</v>
      </c>
      <c r="B1318" s="42">
        <v>8924</v>
      </c>
      <c r="C1318" s="43" t="s">
        <v>2545</v>
      </c>
      <c r="D1318" s="41" t="s">
        <v>23</v>
      </c>
      <c r="E1318" s="43" t="s">
        <v>24</v>
      </c>
      <c r="F1318" s="41" t="s">
        <v>25</v>
      </c>
      <c r="G1318" s="43" t="s">
        <v>241</v>
      </c>
      <c r="H1318" s="43" t="s">
        <v>153</v>
      </c>
      <c r="I1318" s="44">
        <v>6212</v>
      </c>
      <c r="J1318" s="45">
        <v>65920</v>
      </c>
      <c r="K1318" s="45">
        <v>3579</v>
      </c>
      <c r="L1318" s="46">
        <v>1332</v>
      </c>
      <c r="M1318" s="47">
        <v>14330</v>
      </c>
      <c r="N1318" s="47">
        <v>566</v>
      </c>
      <c r="O1318" s="48">
        <v>2134</v>
      </c>
      <c r="P1318" s="49">
        <v>16550</v>
      </c>
      <c r="Q1318" s="49">
        <v>982</v>
      </c>
      <c r="R1318" s="50" t="s">
        <v>37</v>
      </c>
      <c r="S1318" s="51" t="s">
        <v>37</v>
      </c>
      <c r="T1318" s="51" t="s">
        <v>37</v>
      </c>
      <c r="U1318" s="44">
        <v>9678</v>
      </c>
      <c r="V1318" s="45">
        <v>96800</v>
      </c>
      <c r="W1318" s="45">
        <v>5127</v>
      </c>
    </row>
    <row r="1319" spans="1:23" x14ac:dyDescent="0.2">
      <c r="A1319" s="41">
        <v>2010</v>
      </c>
      <c r="B1319" s="42">
        <v>8927</v>
      </c>
      <c r="C1319" s="43" t="s">
        <v>2546</v>
      </c>
      <c r="D1319" s="41" t="s">
        <v>23</v>
      </c>
      <c r="E1319" s="43" t="s">
        <v>24</v>
      </c>
      <c r="F1319" s="41" t="s">
        <v>25</v>
      </c>
      <c r="G1319" s="43" t="s">
        <v>122</v>
      </c>
      <c r="H1319" s="43" t="s">
        <v>1749</v>
      </c>
      <c r="I1319" s="44" t="s">
        <v>37</v>
      </c>
      <c r="J1319" s="45" t="s">
        <v>37</v>
      </c>
      <c r="K1319" s="45" t="s">
        <v>37</v>
      </c>
      <c r="L1319" s="46">
        <v>1573</v>
      </c>
      <c r="M1319" s="47">
        <v>16329</v>
      </c>
      <c r="N1319" s="47">
        <v>1</v>
      </c>
      <c r="O1319" s="48" t="s">
        <v>37</v>
      </c>
      <c r="P1319" s="49" t="s">
        <v>37</v>
      </c>
      <c r="Q1319" s="49" t="s">
        <v>37</v>
      </c>
      <c r="R1319" s="50" t="s">
        <v>37</v>
      </c>
      <c r="S1319" s="51" t="s">
        <v>37</v>
      </c>
      <c r="T1319" s="51" t="s">
        <v>37</v>
      </c>
      <c r="U1319" s="44">
        <v>1573</v>
      </c>
      <c r="V1319" s="45">
        <v>16329</v>
      </c>
      <c r="W1319" s="45">
        <v>1</v>
      </c>
    </row>
    <row r="1320" spans="1:23" x14ac:dyDescent="0.2">
      <c r="A1320" s="41">
        <v>2010</v>
      </c>
      <c r="B1320" s="42">
        <v>8934</v>
      </c>
      <c r="C1320" s="43" t="s">
        <v>577</v>
      </c>
      <c r="D1320" s="41" t="s">
        <v>23</v>
      </c>
      <c r="E1320" s="43" t="s">
        <v>24</v>
      </c>
      <c r="F1320" s="41" t="s">
        <v>25</v>
      </c>
      <c r="G1320" s="43" t="s">
        <v>175</v>
      </c>
      <c r="H1320" s="43" t="s">
        <v>31</v>
      </c>
      <c r="I1320" s="44">
        <v>27723</v>
      </c>
      <c r="J1320" s="45">
        <v>312640</v>
      </c>
      <c r="K1320" s="45">
        <v>21608</v>
      </c>
      <c r="L1320" s="46">
        <v>4789</v>
      </c>
      <c r="M1320" s="47">
        <v>60126</v>
      </c>
      <c r="N1320" s="47">
        <v>2250</v>
      </c>
      <c r="O1320" s="48">
        <v>3088</v>
      </c>
      <c r="P1320" s="49">
        <v>43931</v>
      </c>
      <c r="Q1320" s="49">
        <v>96</v>
      </c>
      <c r="R1320" s="50" t="s">
        <v>37</v>
      </c>
      <c r="S1320" s="51" t="s">
        <v>37</v>
      </c>
      <c r="T1320" s="51" t="s">
        <v>37</v>
      </c>
      <c r="U1320" s="44">
        <v>35600</v>
      </c>
      <c r="V1320" s="45">
        <v>416697</v>
      </c>
      <c r="W1320" s="45">
        <v>23954</v>
      </c>
    </row>
    <row r="1321" spans="1:23" x14ac:dyDescent="0.2">
      <c r="A1321" s="41">
        <v>2010</v>
      </c>
      <c r="B1321" s="42">
        <v>8936</v>
      </c>
      <c r="C1321" s="43" t="s">
        <v>2547</v>
      </c>
      <c r="D1321" s="41" t="s">
        <v>39</v>
      </c>
      <c r="E1321" s="43" t="s">
        <v>40</v>
      </c>
      <c r="F1321" s="41" t="s">
        <v>25</v>
      </c>
      <c r="G1321" s="43" t="s">
        <v>439</v>
      </c>
      <c r="H1321" s="43" t="s">
        <v>41</v>
      </c>
      <c r="I1321" s="44" t="s">
        <v>37</v>
      </c>
      <c r="J1321" s="45" t="s">
        <v>37</v>
      </c>
      <c r="K1321" s="45" t="s">
        <v>37</v>
      </c>
      <c r="L1321" s="46" t="s">
        <v>37</v>
      </c>
      <c r="M1321" s="47" t="s">
        <v>37</v>
      </c>
      <c r="N1321" s="47" t="s">
        <v>37</v>
      </c>
      <c r="O1321" s="48">
        <v>505.5</v>
      </c>
      <c r="P1321" s="49">
        <v>8760</v>
      </c>
      <c r="Q1321" s="49">
        <v>1</v>
      </c>
      <c r="R1321" s="50" t="s">
        <v>37</v>
      </c>
      <c r="S1321" s="51" t="s">
        <v>37</v>
      </c>
      <c r="T1321" s="51" t="s">
        <v>37</v>
      </c>
      <c r="U1321" s="44">
        <v>505.5</v>
      </c>
      <c r="V1321" s="45">
        <v>8760</v>
      </c>
      <c r="W1321" s="45">
        <v>1</v>
      </c>
    </row>
    <row r="1322" spans="1:23" x14ac:dyDescent="0.2">
      <c r="A1322" s="41">
        <v>2010</v>
      </c>
      <c r="B1322" s="42">
        <v>8949</v>
      </c>
      <c r="C1322" s="43" t="s">
        <v>2548</v>
      </c>
      <c r="D1322" s="41" t="s">
        <v>23</v>
      </c>
      <c r="E1322" s="43" t="s">
        <v>24</v>
      </c>
      <c r="F1322" s="41" t="s">
        <v>25</v>
      </c>
      <c r="G1322" s="43" t="s">
        <v>161</v>
      </c>
      <c r="H1322" s="43" t="s">
        <v>27</v>
      </c>
      <c r="I1322" s="44">
        <v>2218</v>
      </c>
      <c r="J1322" s="45">
        <v>27662</v>
      </c>
      <c r="K1322" s="45">
        <v>3403</v>
      </c>
      <c r="L1322" s="46">
        <v>1746</v>
      </c>
      <c r="M1322" s="47">
        <v>22963</v>
      </c>
      <c r="N1322" s="47">
        <v>431</v>
      </c>
      <c r="O1322" s="48">
        <v>244</v>
      </c>
      <c r="P1322" s="49">
        <v>2619</v>
      </c>
      <c r="Q1322" s="49">
        <v>1</v>
      </c>
      <c r="R1322" s="50" t="s">
        <v>37</v>
      </c>
      <c r="S1322" s="51" t="s">
        <v>37</v>
      </c>
      <c r="T1322" s="51" t="s">
        <v>37</v>
      </c>
      <c r="U1322" s="44">
        <v>4208</v>
      </c>
      <c r="V1322" s="45">
        <v>53244</v>
      </c>
      <c r="W1322" s="45">
        <v>3835</v>
      </c>
    </row>
    <row r="1323" spans="1:23" x14ac:dyDescent="0.2">
      <c r="A1323" s="41">
        <v>2010</v>
      </c>
      <c r="B1323" s="42">
        <v>8966</v>
      </c>
      <c r="C1323" s="43" t="s">
        <v>2549</v>
      </c>
      <c r="D1323" s="41" t="s">
        <v>23</v>
      </c>
      <c r="E1323" s="43" t="s">
        <v>24</v>
      </c>
      <c r="F1323" s="41" t="s">
        <v>25</v>
      </c>
      <c r="G1323" s="43" t="s">
        <v>87</v>
      </c>
      <c r="H1323" s="43" t="s">
        <v>27</v>
      </c>
      <c r="I1323" s="44">
        <v>749</v>
      </c>
      <c r="J1323" s="45">
        <v>7546</v>
      </c>
      <c r="K1323" s="45">
        <v>758</v>
      </c>
      <c r="L1323" s="46">
        <v>606</v>
      </c>
      <c r="M1323" s="47">
        <v>6693</v>
      </c>
      <c r="N1323" s="47">
        <v>128</v>
      </c>
      <c r="O1323" s="48">
        <v>0</v>
      </c>
      <c r="P1323" s="49">
        <v>0</v>
      </c>
      <c r="Q1323" s="49">
        <v>0</v>
      </c>
      <c r="R1323" s="50">
        <v>0</v>
      </c>
      <c r="S1323" s="51">
        <v>0</v>
      </c>
      <c r="T1323" s="51">
        <v>0</v>
      </c>
      <c r="U1323" s="44">
        <v>1355</v>
      </c>
      <c r="V1323" s="45">
        <v>14239</v>
      </c>
      <c r="W1323" s="45">
        <v>886</v>
      </c>
    </row>
    <row r="1324" spans="1:23" x14ac:dyDescent="0.2">
      <c r="A1324" s="41">
        <v>2010</v>
      </c>
      <c r="B1324" s="42">
        <v>8972</v>
      </c>
      <c r="C1324" s="43" t="s">
        <v>2550</v>
      </c>
      <c r="D1324" s="41" t="s">
        <v>23</v>
      </c>
      <c r="E1324" s="43" t="s">
        <v>24</v>
      </c>
      <c r="F1324" s="41" t="s">
        <v>25</v>
      </c>
      <c r="G1324" s="43" t="s">
        <v>161</v>
      </c>
      <c r="H1324" s="43" t="s">
        <v>27</v>
      </c>
      <c r="I1324" s="44">
        <v>8166</v>
      </c>
      <c r="J1324" s="45">
        <v>75190</v>
      </c>
      <c r="K1324" s="45">
        <v>5610</v>
      </c>
      <c r="L1324" s="46">
        <v>10968</v>
      </c>
      <c r="M1324" s="47">
        <v>109235</v>
      </c>
      <c r="N1324" s="47">
        <v>839</v>
      </c>
      <c r="O1324" s="48" t="s">
        <v>37</v>
      </c>
      <c r="P1324" s="49" t="s">
        <v>37</v>
      </c>
      <c r="Q1324" s="49" t="s">
        <v>37</v>
      </c>
      <c r="R1324" s="50" t="s">
        <v>37</v>
      </c>
      <c r="S1324" s="51" t="s">
        <v>37</v>
      </c>
      <c r="T1324" s="51" t="s">
        <v>37</v>
      </c>
      <c r="U1324" s="44">
        <v>19134</v>
      </c>
      <c r="V1324" s="45">
        <v>184425</v>
      </c>
      <c r="W1324" s="45">
        <v>6449</v>
      </c>
    </row>
    <row r="1325" spans="1:23" x14ac:dyDescent="0.2">
      <c r="A1325" s="41">
        <v>2010</v>
      </c>
      <c r="B1325" s="42">
        <v>8973</v>
      </c>
      <c r="C1325" s="43" t="s">
        <v>2551</v>
      </c>
      <c r="D1325" s="41" t="s">
        <v>23</v>
      </c>
      <c r="E1325" s="43" t="s">
        <v>24</v>
      </c>
      <c r="F1325" s="41" t="s">
        <v>25</v>
      </c>
      <c r="G1325" s="43" t="s">
        <v>203</v>
      </c>
      <c r="H1325" s="43" t="s">
        <v>27</v>
      </c>
      <c r="I1325" s="44">
        <v>13508</v>
      </c>
      <c r="J1325" s="45">
        <v>99961</v>
      </c>
      <c r="K1325" s="45">
        <v>10636</v>
      </c>
      <c r="L1325" s="46">
        <v>4587</v>
      </c>
      <c r="M1325" s="47">
        <v>40332</v>
      </c>
      <c r="N1325" s="47">
        <v>1598</v>
      </c>
      <c r="O1325" s="48">
        <v>28022</v>
      </c>
      <c r="P1325" s="49">
        <v>258848</v>
      </c>
      <c r="Q1325" s="49">
        <v>182</v>
      </c>
      <c r="R1325" s="50" t="s">
        <v>37</v>
      </c>
      <c r="S1325" s="51" t="s">
        <v>37</v>
      </c>
      <c r="T1325" s="51" t="s">
        <v>37</v>
      </c>
      <c r="U1325" s="44">
        <v>46117</v>
      </c>
      <c r="V1325" s="45">
        <v>399141</v>
      </c>
      <c r="W1325" s="45">
        <v>12416</v>
      </c>
    </row>
    <row r="1326" spans="1:23" x14ac:dyDescent="0.2">
      <c r="A1326" s="41">
        <v>2010</v>
      </c>
      <c r="B1326" s="42">
        <v>9000</v>
      </c>
      <c r="C1326" s="43" t="s">
        <v>2552</v>
      </c>
      <c r="D1326" s="41" t="s">
        <v>23</v>
      </c>
      <c r="E1326" s="43" t="s">
        <v>24</v>
      </c>
      <c r="F1326" s="41" t="s">
        <v>25</v>
      </c>
      <c r="G1326" s="43" t="s">
        <v>60</v>
      </c>
      <c r="H1326" s="43" t="s">
        <v>51</v>
      </c>
      <c r="I1326" s="44">
        <v>84.5</v>
      </c>
      <c r="J1326" s="45">
        <v>118</v>
      </c>
      <c r="K1326" s="45">
        <v>35</v>
      </c>
      <c r="L1326" s="46">
        <v>122.5</v>
      </c>
      <c r="M1326" s="47">
        <v>163</v>
      </c>
      <c r="N1326" s="47">
        <v>15</v>
      </c>
      <c r="O1326" s="48" t="s">
        <v>37</v>
      </c>
      <c r="P1326" s="49" t="s">
        <v>37</v>
      </c>
      <c r="Q1326" s="49" t="s">
        <v>37</v>
      </c>
      <c r="R1326" s="50" t="s">
        <v>37</v>
      </c>
      <c r="S1326" s="51" t="s">
        <v>37</v>
      </c>
      <c r="T1326" s="51" t="s">
        <v>37</v>
      </c>
      <c r="U1326" s="44">
        <v>207</v>
      </c>
      <c r="V1326" s="45">
        <v>281</v>
      </c>
      <c r="W1326" s="45">
        <v>50</v>
      </c>
    </row>
    <row r="1327" spans="1:23" x14ac:dyDescent="0.2">
      <c r="A1327" s="41">
        <v>2010</v>
      </c>
      <c r="B1327" s="42">
        <v>9011</v>
      </c>
      <c r="C1327" s="43" t="s">
        <v>2553</v>
      </c>
      <c r="D1327" s="41" t="s">
        <v>23</v>
      </c>
      <c r="E1327" s="43" t="s">
        <v>24</v>
      </c>
      <c r="F1327" s="41" t="s">
        <v>25</v>
      </c>
      <c r="G1327" s="43" t="s">
        <v>76</v>
      </c>
      <c r="H1327" s="43" t="s">
        <v>27</v>
      </c>
      <c r="I1327" s="44">
        <v>1972.7</v>
      </c>
      <c r="J1327" s="45">
        <v>15710</v>
      </c>
      <c r="K1327" s="45">
        <v>1630</v>
      </c>
      <c r="L1327" s="46">
        <v>1961.8</v>
      </c>
      <c r="M1327" s="47">
        <v>15552</v>
      </c>
      <c r="N1327" s="47">
        <v>409</v>
      </c>
      <c r="O1327" s="48" t="s">
        <v>37</v>
      </c>
      <c r="P1327" s="49" t="s">
        <v>37</v>
      </c>
      <c r="Q1327" s="49" t="s">
        <v>37</v>
      </c>
      <c r="R1327" s="50" t="s">
        <v>37</v>
      </c>
      <c r="S1327" s="51" t="s">
        <v>37</v>
      </c>
      <c r="T1327" s="51" t="s">
        <v>37</v>
      </c>
      <c r="U1327" s="44">
        <v>3934.5</v>
      </c>
      <c r="V1327" s="45">
        <v>31262</v>
      </c>
      <c r="W1327" s="45">
        <v>2039</v>
      </c>
    </row>
    <row r="1328" spans="1:23" x14ac:dyDescent="0.2">
      <c r="A1328" s="41">
        <v>2010</v>
      </c>
      <c r="B1328" s="42">
        <v>9022</v>
      </c>
      <c r="C1328" s="43" t="s">
        <v>2554</v>
      </c>
      <c r="D1328" s="41" t="s">
        <v>23</v>
      </c>
      <c r="E1328" s="43" t="s">
        <v>24</v>
      </c>
      <c r="F1328" s="41" t="s">
        <v>25</v>
      </c>
      <c r="G1328" s="43" t="s">
        <v>241</v>
      </c>
      <c r="H1328" s="43" t="s">
        <v>27</v>
      </c>
      <c r="I1328" s="44">
        <v>38</v>
      </c>
      <c r="J1328" s="45">
        <v>371</v>
      </c>
      <c r="K1328" s="45">
        <v>42</v>
      </c>
      <c r="L1328" s="46">
        <v>15</v>
      </c>
      <c r="M1328" s="47">
        <v>151</v>
      </c>
      <c r="N1328" s="47">
        <v>14</v>
      </c>
      <c r="O1328" s="48">
        <v>38</v>
      </c>
      <c r="P1328" s="49">
        <v>369</v>
      </c>
      <c r="Q1328" s="49">
        <v>1</v>
      </c>
      <c r="R1328" s="50" t="s">
        <v>37</v>
      </c>
      <c r="S1328" s="51" t="s">
        <v>37</v>
      </c>
      <c r="T1328" s="51" t="s">
        <v>37</v>
      </c>
      <c r="U1328" s="44">
        <v>91</v>
      </c>
      <c r="V1328" s="45">
        <v>891</v>
      </c>
      <c r="W1328" s="45">
        <v>57</v>
      </c>
    </row>
    <row r="1329" spans="1:23" x14ac:dyDescent="0.2">
      <c r="A1329" s="41">
        <v>2010</v>
      </c>
      <c r="B1329" s="42">
        <v>9023</v>
      </c>
      <c r="C1329" s="43" t="s">
        <v>579</v>
      </c>
      <c r="D1329" s="41" t="s">
        <v>23</v>
      </c>
      <c r="E1329" s="43" t="s">
        <v>24</v>
      </c>
      <c r="F1329" s="41" t="s">
        <v>25</v>
      </c>
      <c r="G1329" s="43" t="s">
        <v>98</v>
      </c>
      <c r="H1329" s="43" t="s">
        <v>27</v>
      </c>
      <c r="I1329" s="44">
        <v>4727</v>
      </c>
      <c r="J1329" s="45">
        <v>52623</v>
      </c>
      <c r="K1329" s="45">
        <v>3553</v>
      </c>
      <c r="L1329" s="46">
        <v>5320</v>
      </c>
      <c r="M1329" s="47">
        <v>58835</v>
      </c>
      <c r="N1329" s="47">
        <v>901</v>
      </c>
      <c r="O1329" s="48">
        <v>4202</v>
      </c>
      <c r="P1329" s="49">
        <v>47065</v>
      </c>
      <c r="Q1329" s="49">
        <v>8</v>
      </c>
      <c r="R1329" s="50">
        <v>0</v>
      </c>
      <c r="S1329" s="51">
        <v>0</v>
      </c>
      <c r="T1329" s="51">
        <v>0</v>
      </c>
      <c r="U1329" s="44">
        <v>14249</v>
      </c>
      <c r="V1329" s="45">
        <v>158523</v>
      </c>
      <c r="W1329" s="45">
        <v>4462</v>
      </c>
    </row>
    <row r="1330" spans="1:23" x14ac:dyDescent="0.2">
      <c r="A1330" s="41">
        <v>2010</v>
      </c>
      <c r="B1330" s="42">
        <v>9025</v>
      </c>
      <c r="C1330" s="43" t="s">
        <v>2555</v>
      </c>
      <c r="D1330" s="41" t="s">
        <v>23</v>
      </c>
      <c r="E1330" s="43" t="s">
        <v>24</v>
      </c>
      <c r="F1330" s="41" t="s">
        <v>25</v>
      </c>
      <c r="G1330" s="43" t="s">
        <v>175</v>
      </c>
      <c r="H1330" s="43" t="s">
        <v>27</v>
      </c>
      <c r="I1330" s="44">
        <v>127.4</v>
      </c>
      <c r="J1330" s="45">
        <v>1107</v>
      </c>
      <c r="K1330" s="45">
        <v>87</v>
      </c>
      <c r="L1330" s="46">
        <v>17.3</v>
      </c>
      <c r="M1330" s="47">
        <v>143</v>
      </c>
      <c r="N1330" s="47">
        <v>13</v>
      </c>
      <c r="O1330" s="48" t="s">
        <v>37</v>
      </c>
      <c r="P1330" s="49" t="s">
        <v>37</v>
      </c>
      <c r="Q1330" s="49" t="s">
        <v>37</v>
      </c>
      <c r="R1330" s="50" t="s">
        <v>37</v>
      </c>
      <c r="S1330" s="51" t="s">
        <v>37</v>
      </c>
      <c r="T1330" s="51" t="s">
        <v>37</v>
      </c>
      <c r="U1330" s="44">
        <v>144.69999999999999</v>
      </c>
      <c r="V1330" s="45">
        <v>1250</v>
      </c>
      <c r="W1330" s="45">
        <v>100</v>
      </c>
    </row>
    <row r="1331" spans="1:23" x14ac:dyDescent="0.2">
      <c r="A1331" s="41">
        <v>2010</v>
      </c>
      <c r="B1331" s="42">
        <v>9026</v>
      </c>
      <c r="C1331" s="43" t="s">
        <v>2556</v>
      </c>
      <c r="D1331" s="41" t="s">
        <v>23</v>
      </c>
      <c r="E1331" s="43" t="s">
        <v>24</v>
      </c>
      <c r="F1331" s="41" t="s">
        <v>25</v>
      </c>
      <c r="G1331" s="43" t="s">
        <v>87</v>
      </c>
      <c r="H1331" s="43" t="s">
        <v>31</v>
      </c>
      <c r="I1331" s="44">
        <v>3587</v>
      </c>
      <c r="J1331" s="45">
        <v>31508</v>
      </c>
      <c r="K1331" s="45">
        <v>1680</v>
      </c>
      <c r="L1331" s="46">
        <v>1190</v>
      </c>
      <c r="M1331" s="47">
        <v>12356</v>
      </c>
      <c r="N1331" s="47">
        <v>170</v>
      </c>
      <c r="O1331" s="48">
        <v>599</v>
      </c>
      <c r="P1331" s="49">
        <v>8091</v>
      </c>
      <c r="Q1331" s="49">
        <v>1</v>
      </c>
      <c r="R1331" s="50" t="s">
        <v>37</v>
      </c>
      <c r="S1331" s="51" t="s">
        <v>37</v>
      </c>
      <c r="T1331" s="51" t="s">
        <v>37</v>
      </c>
      <c r="U1331" s="44">
        <v>5376</v>
      </c>
      <c r="V1331" s="45">
        <v>51955</v>
      </c>
      <c r="W1331" s="45">
        <v>1851</v>
      </c>
    </row>
    <row r="1332" spans="1:23" x14ac:dyDescent="0.2">
      <c r="A1332" s="41">
        <v>2010</v>
      </c>
      <c r="B1332" s="42">
        <v>9067</v>
      </c>
      <c r="C1332" s="43" t="s">
        <v>572</v>
      </c>
      <c r="D1332" s="41" t="s">
        <v>23</v>
      </c>
      <c r="E1332" s="43" t="s">
        <v>24</v>
      </c>
      <c r="F1332" s="41" t="s">
        <v>25</v>
      </c>
      <c r="G1332" s="43" t="s">
        <v>145</v>
      </c>
      <c r="H1332" s="43" t="s">
        <v>27</v>
      </c>
      <c r="I1332" s="44">
        <v>205</v>
      </c>
      <c r="J1332" s="45">
        <v>3482</v>
      </c>
      <c r="K1332" s="45">
        <v>175</v>
      </c>
      <c r="L1332" s="46">
        <v>100</v>
      </c>
      <c r="M1332" s="47">
        <v>1789</v>
      </c>
      <c r="N1332" s="47">
        <v>20</v>
      </c>
      <c r="O1332" s="48" t="s">
        <v>37</v>
      </c>
      <c r="P1332" s="49" t="s">
        <v>37</v>
      </c>
      <c r="Q1332" s="49" t="s">
        <v>37</v>
      </c>
      <c r="R1332" s="50" t="s">
        <v>37</v>
      </c>
      <c r="S1332" s="51" t="s">
        <v>37</v>
      </c>
      <c r="T1332" s="51" t="s">
        <v>37</v>
      </c>
      <c r="U1332" s="44">
        <v>305</v>
      </c>
      <c r="V1332" s="45">
        <v>5271</v>
      </c>
      <c r="W1332" s="45">
        <v>195</v>
      </c>
    </row>
    <row r="1333" spans="1:23" x14ac:dyDescent="0.2">
      <c r="A1333" s="41">
        <v>2010</v>
      </c>
      <c r="B1333" s="42">
        <v>9087</v>
      </c>
      <c r="C1333" s="43" t="s">
        <v>2557</v>
      </c>
      <c r="D1333" s="41" t="s">
        <v>23</v>
      </c>
      <c r="E1333" s="43" t="s">
        <v>24</v>
      </c>
      <c r="F1333" s="41" t="s">
        <v>25</v>
      </c>
      <c r="G1333" s="43" t="s">
        <v>67</v>
      </c>
      <c r="H1333" s="43" t="s">
        <v>27</v>
      </c>
      <c r="I1333" s="44">
        <v>4571.7</v>
      </c>
      <c r="J1333" s="45">
        <v>51863</v>
      </c>
      <c r="K1333" s="45">
        <v>3733</v>
      </c>
      <c r="L1333" s="46">
        <v>3566</v>
      </c>
      <c r="M1333" s="47">
        <v>45180</v>
      </c>
      <c r="N1333" s="47">
        <v>459</v>
      </c>
      <c r="O1333" s="48">
        <v>2407.3000000000002</v>
      </c>
      <c r="P1333" s="49">
        <v>65822</v>
      </c>
      <c r="Q1333" s="49">
        <v>1</v>
      </c>
      <c r="R1333" s="50">
        <v>0</v>
      </c>
      <c r="S1333" s="51">
        <v>0</v>
      </c>
      <c r="T1333" s="51">
        <v>0</v>
      </c>
      <c r="U1333" s="44">
        <v>10545</v>
      </c>
      <c r="V1333" s="45">
        <v>162865</v>
      </c>
      <c r="W1333" s="45">
        <v>4193</v>
      </c>
    </row>
    <row r="1334" spans="1:23" x14ac:dyDescent="0.2">
      <c r="A1334" s="41">
        <v>2010</v>
      </c>
      <c r="B1334" s="42">
        <v>9088</v>
      </c>
      <c r="C1334" s="43" t="s">
        <v>2558</v>
      </c>
      <c r="D1334" s="41" t="s">
        <v>23</v>
      </c>
      <c r="E1334" s="43" t="s">
        <v>24</v>
      </c>
      <c r="F1334" s="41" t="s">
        <v>25</v>
      </c>
      <c r="G1334" s="43" t="s">
        <v>72</v>
      </c>
      <c r="H1334" s="43" t="s">
        <v>27</v>
      </c>
      <c r="I1334" s="44">
        <v>3461</v>
      </c>
      <c r="J1334" s="45">
        <v>33579</v>
      </c>
      <c r="K1334" s="45">
        <v>2835</v>
      </c>
      <c r="L1334" s="46">
        <v>1888</v>
      </c>
      <c r="M1334" s="47">
        <v>17911</v>
      </c>
      <c r="N1334" s="47">
        <v>471</v>
      </c>
      <c r="O1334" s="48">
        <v>2645</v>
      </c>
      <c r="P1334" s="49">
        <v>29459</v>
      </c>
      <c r="Q1334" s="49">
        <v>46</v>
      </c>
      <c r="R1334" s="50" t="s">
        <v>37</v>
      </c>
      <c r="S1334" s="51" t="s">
        <v>37</v>
      </c>
      <c r="T1334" s="51" t="s">
        <v>37</v>
      </c>
      <c r="U1334" s="44">
        <v>7994</v>
      </c>
      <c r="V1334" s="45">
        <v>80949</v>
      </c>
      <c r="W1334" s="45">
        <v>3352</v>
      </c>
    </row>
    <row r="1335" spans="1:23" x14ac:dyDescent="0.2">
      <c r="A1335" s="41">
        <v>2010</v>
      </c>
      <c r="B1335" s="42">
        <v>9094</v>
      </c>
      <c r="C1335" s="43" t="s">
        <v>2559</v>
      </c>
      <c r="D1335" s="41" t="s">
        <v>23</v>
      </c>
      <c r="E1335" s="43" t="s">
        <v>24</v>
      </c>
      <c r="F1335" s="41" t="s">
        <v>25</v>
      </c>
      <c r="G1335" s="43" t="s">
        <v>54</v>
      </c>
      <c r="H1335" s="43" t="s">
        <v>27</v>
      </c>
      <c r="I1335" s="44">
        <v>227600</v>
      </c>
      <c r="J1335" s="45">
        <v>2712976</v>
      </c>
      <c r="K1335" s="45">
        <v>142696</v>
      </c>
      <c r="L1335" s="46">
        <v>149582</v>
      </c>
      <c r="M1335" s="47">
        <v>1742137</v>
      </c>
      <c r="N1335" s="47">
        <v>19983</v>
      </c>
      <c r="O1335" s="48">
        <v>78092</v>
      </c>
      <c r="P1335" s="49">
        <v>1093538</v>
      </c>
      <c r="Q1335" s="49">
        <v>114</v>
      </c>
      <c r="R1335" s="50">
        <v>0</v>
      </c>
      <c r="S1335" s="51">
        <v>0</v>
      </c>
      <c r="T1335" s="51">
        <v>0</v>
      </c>
      <c r="U1335" s="44">
        <v>455274</v>
      </c>
      <c r="V1335" s="45">
        <v>5548651</v>
      </c>
      <c r="W1335" s="45">
        <v>162793</v>
      </c>
    </row>
    <row r="1336" spans="1:23" x14ac:dyDescent="0.2">
      <c r="A1336" s="41">
        <v>2010</v>
      </c>
      <c r="B1336" s="42">
        <v>9096</v>
      </c>
      <c r="C1336" s="43" t="s">
        <v>2560</v>
      </c>
      <c r="D1336" s="41" t="s">
        <v>23</v>
      </c>
      <c r="E1336" s="43" t="s">
        <v>24</v>
      </c>
      <c r="F1336" s="41" t="s">
        <v>25</v>
      </c>
      <c r="G1336" s="43" t="s">
        <v>80</v>
      </c>
      <c r="H1336" s="43" t="s">
        <v>27</v>
      </c>
      <c r="I1336" s="44">
        <v>69517</v>
      </c>
      <c r="J1336" s="45">
        <v>859922</v>
      </c>
      <c r="K1336" s="45">
        <v>51782</v>
      </c>
      <c r="L1336" s="46">
        <v>94913</v>
      </c>
      <c r="M1336" s="47">
        <v>1160251</v>
      </c>
      <c r="N1336" s="47">
        <v>10964</v>
      </c>
      <c r="O1336" s="48" t="s">
        <v>37</v>
      </c>
      <c r="P1336" s="49" t="s">
        <v>37</v>
      </c>
      <c r="Q1336" s="49" t="s">
        <v>37</v>
      </c>
      <c r="R1336" s="50" t="s">
        <v>37</v>
      </c>
      <c r="S1336" s="51" t="s">
        <v>37</v>
      </c>
      <c r="T1336" s="51" t="s">
        <v>37</v>
      </c>
      <c r="U1336" s="44">
        <v>164430</v>
      </c>
      <c r="V1336" s="45">
        <v>2020173</v>
      </c>
      <c r="W1336" s="45">
        <v>62746</v>
      </c>
    </row>
    <row r="1337" spans="1:23" x14ac:dyDescent="0.2">
      <c r="A1337" s="41">
        <v>2010</v>
      </c>
      <c r="B1337" s="42">
        <v>9124</v>
      </c>
      <c r="C1337" s="43" t="s">
        <v>583</v>
      </c>
      <c r="D1337" s="41" t="s">
        <v>23</v>
      </c>
      <c r="E1337" s="43" t="s">
        <v>24</v>
      </c>
      <c r="F1337" s="41" t="s">
        <v>25</v>
      </c>
      <c r="G1337" s="43" t="s">
        <v>35</v>
      </c>
      <c r="H1337" s="43" t="s">
        <v>27</v>
      </c>
      <c r="I1337" s="44">
        <v>1510.2</v>
      </c>
      <c r="J1337" s="45">
        <v>12024</v>
      </c>
      <c r="K1337" s="45">
        <v>1310</v>
      </c>
      <c r="L1337" s="46">
        <v>984.3</v>
      </c>
      <c r="M1337" s="47">
        <v>8286</v>
      </c>
      <c r="N1337" s="47">
        <v>204</v>
      </c>
      <c r="O1337" s="48">
        <v>0</v>
      </c>
      <c r="P1337" s="49">
        <v>0</v>
      </c>
      <c r="Q1337" s="49">
        <v>0</v>
      </c>
      <c r="R1337" s="50">
        <v>0</v>
      </c>
      <c r="S1337" s="51">
        <v>0</v>
      </c>
      <c r="T1337" s="51">
        <v>0</v>
      </c>
      <c r="U1337" s="44">
        <v>2494.5</v>
      </c>
      <c r="V1337" s="45">
        <v>20310</v>
      </c>
      <c r="W1337" s="45">
        <v>1514</v>
      </c>
    </row>
    <row r="1338" spans="1:23" x14ac:dyDescent="0.2">
      <c r="A1338" s="41">
        <v>2010</v>
      </c>
      <c r="B1338" s="42">
        <v>9128</v>
      </c>
      <c r="C1338" s="43" t="s">
        <v>2561</v>
      </c>
      <c r="D1338" s="41" t="s">
        <v>23</v>
      </c>
      <c r="E1338" s="43" t="s">
        <v>24</v>
      </c>
      <c r="F1338" s="41" t="s">
        <v>25</v>
      </c>
      <c r="G1338" s="43" t="s">
        <v>195</v>
      </c>
      <c r="H1338" s="43" t="s">
        <v>27</v>
      </c>
      <c r="I1338" s="44">
        <v>4704</v>
      </c>
      <c r="J1338" s="45">
        <v>51803</v>
      </c>
      <c r="K1338" s="45">
        <v>5482</v>
      </c>
      <c r="L1338" s="46">
        <v>4056</v>
      </c>
      <c r="M1338" s="47">
        <v>47998</v>
      </c>
      <c r="N1338" s="47">
        <v>360</v>
      </c>
      <c r="O1338" s="48">
        <v>0</v>
      </c>
      <c r="P1338" s="49">
        <v>0</v>
      </c>
      <c r="Q1338" s="49">
        <v>0</v>
      </c>
      <c r="R1338" s="50">
        <v>0</v>
      </c>
      <c r="S1338" s="51">
        <v>0</v>
      </c>
      <c r="T1338" s="51">
        <v>0</v>
      </c>
      <c r="U1338" s="44">
        <v>8760</v>
      </c>
      <c r="V1338" s="45">
        <v>99801</v>
      </c>
      <c r="W1338" s="45">
        <v>5842</v>
      </c>
    </row>
    <row r="1339" spans="1:23" x14ac:dyDescent="0.2">
      <c r="A1339" s="41">
        <v>2010</v>
      </c>
      <c r="B1339" s="42">
        <v>9130</v>
      </c>
      <c r="C1339" s="43" t="s">
        <v>584</v>
      </c>
      <c r="D1339" s="41" t="s">
        <v>23</v>
      </c>
      <c r="E1339" s="43" t="s">
        <v>24</v>
      </c>
      <c r="F1339" s="41" t="s">
        <v>25</v>
      </c>
      <c r="G1339" s="43" t="s">
        <v>46</v>
      </c>
      <c r="H1339" s="43" t="s">
        <v>27</v>
      </c>
      <c r="I1339" s="44">
        <v>5107.3999999999996</v>
      </c>
      <c r="J1339" s="45">
        <v>53195</v>
      </c>
      <c r="K1339" s="45">
        <v>6085</v>
      </c>
      <c r="L1339" s="46">
        <v>8991</v>
      </c>
      <c r="M1339" s="47">
        <v>98898</v>
      </c>
      <c r="N1339" s="47">
        <v>939</v>
      </c>
      <c r="O1339" s="48">
        <v>11471.8</v>
      </c>
      <c r="P1339" s="49">
        <v>141509</v>
      </c>
      <c r="Q1339" s="49">
        <v>3</v>
      </c>
      <c r="R1339" s="50" t="s">
        <v>37</v>
      </c>
      <c r="S1339" s="51" t="s">
        <v>37</v>
      </c>
      <c r="T1339" s="51" t="s">
        <v>37</v>
      </c>
      <c r="U1339" s="44">
        <v>25570.2</v>
      </c>
      <c r="V1339" s="45">
        <v>293602</v>
      </c>
      <c r="W1339" s="45">
        <v>7027</v>
      </c>
    </row>
    <row r="1340" spans="1:23" x14ac:dyDescent="0.2">
      <c r="A1340" s="41">
        <v>2010</v>
      </c>
      <c r="B1340" s="42">
        <v>9144</v>
      </c>
      <c r="C1340" s="43" t="s">
        <v>2562</v>
      </c>
      <c r="D1340" s="41" t="s">
        <v>23</v>
      </c>
      <c r="E1340" s="43" t="s">
        <v>24</v>
      </c>
      <c r="F1340" s="41" t="s">
        <v>25</v>
      </c>
      <c r="G1340" s="43" t="s">
        <v>220</v>
      </c>
      <c r="H1340" s="43" t="s">
        <v>27</v>
      </c>
      <c r="I1340" s="44">
        <v>1393</v>
      </c>
      <c r="J1340" s="45">
        <v>8486</v>
      </c>
      <c r="K1340" s="45">
        <v>1167</v>
      </c>
      <c r="L1340" s="46">
        <v>555</v>
      </c>
      <c r="M1340" s="47">
        <v>3126</v>
      </c>
      <c r="N1340" s="47">
        <v>197</v>
      </c>
      <c r="O1340" s="48" t="s">
        <v>37</v>
      </c>
      <c r="P1340" s="49" t="s">
        <v>37</v>
      </c>
      <c r="Q1340" s="49" t="s">
        <v>37</v>
      </c>
      <c r="R1340" s="50" t="s">
        <v>37</v>
      </c>
      <c r="S1340" s="51" t="s">
        <v>37</v>
      </c>
      <c r="T1340" s="51" t="s">
        <v>37</v>
      </c>
      <c r="U1340" s="44">
        <v>1948</v>
      </c>
      <c r="V1340" s="45">
        <v>11612</v>
      </c>
      <c r="W1340" s="45">
        <v>1364</v>
      </c>
    </row>
    <row r="1341" spans="1:23" x14ac:dyDescent="0.2">
      <c r="A1341" s="41">
        <v>2010</v>
      </c>
      <c r="B1341" s="42">
        <v>9163</v>
      </c>
      <c r="C1341" s="43" t="s">
        <v>2563</v>
      </c>
      <c r="D1341" s="41" t="s">
        <v>23</v>
      </c>
      <c r="E1341" s="43" t="s">
        <v>24</v>
      </c>
      <c r="F1341" s="41" t="s">
        <v>25</v>
      </c>
      <c r="G1341" s="43" t="s">
        <v>195</v>
      </c>
      <c r="H1341" s="43" t="s">
        <v>27</v>
      </c>
      <c r="I1341" s="44">
        <v>1657</v>
      </c>
      <c r="J1341" s="45">
        <v>17948</v>
      </c>
      <c r="K1341" s="45">
        <v>2312</v>
      </c>
      <c r="L1341" s="46">
        <v>1435</v>
      </c>
      <c r="M1341" s="47">
        <v>19692</v>
      </c>
      <c r="N1341" s="47">
        <v>156</v>
      </c>
      <c r="O1341" s="48">
        <v>2361</v>
      </c>
      <c r="P1341" s="49">
        <v>37697</v>
      </c>
      <c r="Q1341" s="49">
        <v>1</v>
      </c>
      <c r="R1341" s="50" t="s">
        <v>37</v>
      </c>
      <c r="S1341" s="51" t="s">
        <v>37</v>
      </c>
      <c r="T1341" s="51" t="s">
        <v>37</v>
      </c>
      <c r="U1341" s="44">
        <v>5453</v>
      </c>
      <c r="V1341" s="45">
        <v>75337</v>
      </c>
      <c r="W1341" s="45">
        <v>2469</v>
      </c>
    </row>
    <row r="1342" spans="1:23" x14ac:dyDescent="0.2">
      <c r="A1342" s="41">
        <v>2010</v>
      </c>
      <c r="B1342" s="42">
        <v>9186</v>
      </c>
      <c r="C1342" s="43" t="s">
        <v>2564</v>
      </c>
      <c r="D1342" s="41" t="s">
        <v>23</v>
      </c>
      <c r="E1342" s="43" t="s">
        <v>24</v>
      </c>
      <c r="F1342" s="41" t="s">
        <v>25</v>
      </c>
      <c r="G1342" s="43" t="s">
        <v>438</v>
      </c>
      <c r="H1342" s="43" t="s">
        <v>31</v>
      </c>
      <c r="I1342" s="44">
        <v>3746.1</v>
      </c>
      <c r="J1342" s="45">
        <v>39548</v>
      </c>
      <c r="K1342" s="45">
        <v>3407</v>
      </c>
      <c r="L1342" s="46">
        <v>677.4</v>
      </c>
      <c r="M1342" s="47">
        <v>7800</v>
      </c>
      <c r="N1342" s="47">
        <v>268</v>
      </c>
      <c r="O1342" s="48">
        <v>32.700000000000003</v>
      </c>
      <c r="P1342" s="49">
        <v>251</v>
      </c>
      <c r="Q1342" s="49">
        <v>9</v>
      </c>
      <c r="R1342" s="50" t="s">
        <v>37</v>
      </c>
      <c r="S1342" s="51" t="s">
        <v>37</v>
      </c>
      <c r="T1342" s="51" t="s">
        <v>37</v>
      </c>
      <c r="U1342" s="44">
        <v>4456.2</v>
      </c>
      <c r="V1342" s="45">
        <v>47599</v>
      </c>
      <c r="W1342" s="45">
        <v>3684</v>
      </c>
    </row>
    <row r="1343" spans="1:23" x14ac:dyDescent="0.2">
      <c r="A1343" s="41">
        <v>2010</v>
      </c>
      <c r="B1343" s="42">
        <v>9187</v>
      </c>
      <c r="C1343" s="43" t="s">
        <v>2565</v>
      </c>
      <c r="D1343" s="41" t="s">
        <v>23</v>
      </c>
      <c r="E1343" s="43" t="s">
        <v>24</v>
      </c>
      <c r="F1343" s="41" t="s">
        <v>25</v>
      </c>
      <c r="G1343" s="43" t="s">
        <v>438</v>
      </c>
      <c r="H1343" s="43" t="s">
        <v>27</v>
      </c>
      <c r="I1343" s="44">
        <v>18692</v>
      </c>
      <c r="J1343" s="45">
        <v>296989</v>
      </c>
      <c r="K1343" s="45">
        <v>22339</v>
      </c>
      <c r="L1343" s="46">
        <v>19379</v>
      </c>
      <c r="M1343" s="47">
        <v>310392</v>
      </c>
      <c r="N1343" s="47">
        <v>3689</v>
      </c>
      <c r="O1343" s="48">
        <v>4297</v>
      </c>
      <c r="P1343" s="49">
        <v>87933</v>
      </c>
      <c r="Q1343" s="49">
        <v>7</v>
      </c>
      <c r="R1343" s="50" t="s">
        <v>37</v>
      </c>
      <c r="S1343" s="51" t="s">
        <v>37</v>
      </c>
      <c r="T1343" s="51" t="s">
        <v>37</v>
      </c>
      <c r="U1343" s="44">
        <v>42368</v>
      </c>
      <c r="V1343" s="45">
        <v>695314</v>
      </c>
      <c r="W1343" s="45">
        <v>26035</v>
      </c>
    </row>
    <row r="1344" spans="1:23" x14ac:dyDescent="0.2">
      <c r="A1344" s="41">
        <v>2010</v>
      </c>
      <c r="B1344" s="42">
        <v>9188</v>
      </c>
      <c r="C1344" s="43" t="s">
        <v>2566</v>
      </c>
      <c r="D1344" s="41" t="s">
        <v>23</v>
      </c>
      <c r="E1344" s="43" t="s">
        <v>24</v>
      </c>
      <c r="F1344" s="41" t="s">
        <v>25</v>
      </c>
      <c r="G1344" s="43" t="s">
        <v>60</v>
      </c>
      <c r="H1344" s="43" t="s">
        <v>31</v>
      </c>
      <c r="I1344" s="44">
        <v>557</v>
      </c>
      <c r="J1344" s="45">
        <v>976</v>
      </c>
      <c r="K1344" s="45">
        <v>185</v>
      </c>
      <c r="L1344" s="46">
        <v>856</v>
      </c>
      <c r="M1344" s="47">
        <v>1675</v>
      </c>
      <c r="N1344" s="47">
        <v>99</v>
      </c>
      <c r="O1344" s="48" t="s">
        <v>37</v>
      </c>
      <c r="P1344" s="49" t="s">
        <v>37</v>
      </c>
      <c r="Q1344" s="49" t="s">
        <v>37</v>
      </c>
      <c r="R1344" s="50" t="s">
        <v>37</v>
      </c>
      <c r="S1344" s="51" t="s">
        <v>37</v>
      </c>
      <c r="T1344" s="51" t="s">
        <v>37</v>
      </c>
      <c r="U1344" s="44">
        <v>1413</v>
      </c>
      <c r="V1344" s="45">
        <v>2651</v>
      </c>
      <c r="W1344" s="45">
        <v>284</v>
      </c>
    </row>
    <row r="1345" spans="1:23" x14ac:dyDescent="0.2">
      <c r="A1345" s="41">
        <v>2010</v>
      </c>
      <c r="B1345" s="42">
        <v>9191</v>
      </c>
      <c r="C1345" s="43" t="s">
        <v>586</v>
      </c>
      <c r="D1345" s="41" t="s">
        <v>23</v>
      </c>
      <c r="E1345" s="43" t="s">
        <v>24</v>
      </c>
      <c r="F1345" s="41" t="s">
        <v>25</v>
      </c>
      <c r="G1345" s="43" t="s">
        <v>438</v>
      </c>
      <c r="H1345" s="43" t="s">
        <v>51</v>
      </c>
      <c r="I1345" s="44">
        <v>375272.4</v>
      </c>
      <c r="J1345" s="45">
        <v>4777822</v>
      </c>
      <c r="K1345" s="45">
        <v>394132</v>
      </c>
      <c r="L1345" s="46">
        <v>221579.9</v>
      </c>
      <c r="M1345" s="47">
        <v>3616109</v>
      </c>
      <c r="N1345" s="47">
        <v>61060</v>
      </c>
      <c r="O1345" s="48">
        <v>233364.9</v>
      </c>
      <c r="P1345" s="49">
        <v>4489632</v>
      </c>
      <c r="Q1345" s="49">
        <v>17059</v>
      </c>
      <c r="R1345" s="50">
        <v>0</v>
      </c>
      <c r="S1345" s="51">
        <v>0</v>
      </c>
      <c r="T1345" s="51">
        <v>0</v>
      </c>
      <c r="U1345" s="44">
        <v>830217.2</v>
      </c>
      <c r="V1345" s="45">
        <v>12883563</v>
      </c>
      <c r="W1345" s="45">
        <v>472251</v>
      </c>
    </row>
    <row r="1346" spans="1:23" x14ac:dyDescent="0.2">
      <c r="A1346" s="41">
        <v>2010</v>
      </c>
      <c r="B1346" s="42">
        <v>9191</v>
      </c>
      <c r="C1346" s="43" t="s">
        <v>586</v>
      </c>
      <c r="D1346" s="41" t="s">
        <v>23</v>
      </c>
      <c r="E1346" s="43" t="s">
        <v>24</v>
      </c>
      <c r="F1346" s="41" t="s">
        <v>25</v>
      </c>
      <c r="G1346" s="43" t="s">
        <v>168</v>
      </c>
      <c r="H1346" s="43" t="s">
        <v>51</v>
      </c>
      <c r="I1346" s="44">
        <v>14709.5</v>
      </c>
      <c r="J1346" s="45">
        <v>189557</v>
      </c>
      <c r="K1346" s="45">
        <v>13419</v>
      </c>
      <c r="L1346" s="46">
        <v>9860.2000000000007</v>
      </c>
      <c r="M1346" s="47">
        <v>146825</v>
      </c>
      <c r="N1346" s="47">
        <v>3361</v>
      </c>
      <c r="O1346" s="48">
        <v>15584.1</v>
      </c>
      <c r="P1346" s="49">
        <v>292559</v>
      </c>
      <c r="Q1346" s="49">
        <v>1675</v>
      </c>
      <c r="R1346" s="50">
        <v>0</v>
      </c>
      <c r="S1346" s="51">
        <v>0</v>
      </c>
      <c r="T1346" s="51">
        <v>0</v>
      </c>
      <c r="U1346" s="44">
        <v>40153.800000000003</v>
      </c>
      <c r="V1346" s="45">
        <v>628941</v>
      </c>
      <c r="W1346" s="45">
        <v>18455</v>
      </c>
    </row>
    <row r="1347" spans="1:23" x14ac:dyDescent="0.2">
      <c r="A1347" s="41">
        <v>2010</v>
      </c>
      <c r="B1347" s="42">
        <v>9192</v>
      </c>
      <c r="C1347" s="43" t="s">
        <v>2567</v>
      </c>
      <c r="D1347" s="41" t="s">
        <v>23</v>
      </c>
      <c r="E1347" s="43" t="s">
        <v>24</v>
      </c>
      <c r="F1347" s="41" t="s">
        <v>25</v>
      </c>
      <c r="G1347" s="43" t="s">
        <v>60</v>
      </c>
      <c r="H1347" s="43" t="s">
        <v>153</v>
      </c>
      <c r="I1347" s="44">
        <v>72.5</v>
      </c>
      <c r="J1347" s="45">
        <v>90</v>
      </c>
      <c r="K1347" s="45">
        <v>23</v>
      </c>
      <c r="L1347" s="46">
        <v>109.9</v>
      </c>
      <c r="M1347" s="47">
        <v>155</v>
      </c>
      <c r="N1347" s="47">
        <v>22</v>
      </c>
      <c r="O1347" s="48" t="s">
        <v>37</v>
      </c>
      <c r="P1347" s="49" t="s">
        <v>37</v>
      </c>
      <c r="Q1347" s="49" t="s">
        <v>37</v>
      </c>
      <c r="R1347" s="50" t="s">
        <v>37</v>
      </c>
      <c r="S1347" s="51" t="s">
        <v>37</v>
      </c>
      <c r="T1347" s="51" t="s">
        <v>37</v>
      </c>
      <c r="U1347" s="44">
        <v>182.4</v>
      </c>
      <c r="V1347" s="45">
        <v>245</v>
      </c>
      <c r="W1347" s="45">
        <v>45</v>
      </c>
    </row>
    <row r="1348" spans="1:23" x14ac:dyDescent="0.2">
      <c r="A1348" s="41">
        <v>2010</v>
      </c>
      <c r="B1348" s="42">
        <v>9200</v>
      </c>
      <c r="C1348" s="43" t="s">
        <v>2568</v>
      </c>
      <c r="D1348" s="41" t="s">
        <v>23</v>
      </c>
      <c r="E1348" s="43" t="s">
        <v>24</v>
      </c>
      <c r="F1348" s="41" t="s">
        <v>25</v>
      </c>
      <c r="G1348" s="43" t="s">
        <v>42</v>
      </c>
      <c r="H1348" s="43" t="s">
        <v>27</v>
      </c>
      <c r="I1348" s="44">
        <v>2320</v>
      </c>
      <c r="J1348" s="45">
        <v>42843</v>
      </c>
      <c r="K1348" s="45">
        <v>3583</v>
      </c>
      <c r="L1348" s="46">
        <v>290</v>
      </c>
      <c r="M1348" s="47">
        <v>6177</v>
      </c>
      <c r="N1348" s="47">
        <v>325</v>
      </c>
      <c r="O1348" s="48">
        <v>605</v>
      </c>
      <c r="P1348" s="49">
        <v>15431</v>
      </c>
      <c r="Q1348" s="49">
        <v>70</v>
      </c>
      <c r="R1348" s="50" t="s">
        <v>37</v>
      </c>
      <c r="S1348" s="51" t="s">
        <v>37</v>
      </c>
      <c r="T1348" s="51" t="s">
        <v>37</v>
      </c>
      <c r="U1348" s="44">
        <v>3215</v>
      </c>
      <c r="V1348" s="45">
        <v>64451</v>
      </c>
      <c r="W1348" s="45">
        <v>3978</v>
      </c>
    </row>
    <row r="1349" spans="1:23" x14ac:dyDescent="0.2">
      <c r="A1349" s="41">
        <v>2010</v>
      </c>
      <c r="B1349" s="42">
        <v>9209</v>
      </c>
      <c r="C1349" s="43" t="s">
        <v>2569</v>
      </c>
      <c r="D1349" s="41" t="s">
        <v>23</v>
      </c>
      <c r="E1349" s="43" t="s">
        <v>24</v>
      </c>
      <c r="F1349" s="41" t="s">
        <v>25</v>
      </c>
      <c r="G1349" s="43" t="s">
        <v>124</v>
      </c>
      <c r="H1349" s="43" t="s">
        <v>31</v>
      </c>
      <c r="I1349" s="44">
        <v>17887</v>
      </c>
      <c r="J1349" s="45">
        <v>125784</v>
      </c>
      <c r="K1349" s="45">
        <v>10309</v>
      </c>
      <c r="L1349" s="46">
        <v>3873</v>
      </c>
      <c r="M1349" s="47">
        <v>35410</v>
      </c>
      <c r="N1349" s="47">
        <v>176</v>
      </c>
      <c r="O1349" s="48" t="s">
        <v>37</v>
      </c>
      <c r="P1349" s="49" t="s">
        <v>37</v>
      </c>
      <c r="Q1349" s="49" t="s">
        <v>37</v>
      </c>
      <c r="R1349" s="50" t="s">
        <v>37</v>
      </c>
      <c r="S1349" s="51" t="s">
        <v>37</v>
      </c>
      <c r="T1349" s="51" t="s">
        <v>37</v>
      </c>
      <c r="U1349" s="44">
        <v>21760</v>
      </c>
      <c r="V1349" s="45">
        <v>161194</v>
      </c>
      <c r="W1349" s="45">
        <v>10485</v>
      </c>
    </row>
    <row r="1350" spans="1:23" x14ac:dyDescent="0.2">
      <c r="A1350" s="41">
        <v>2010</v>
      </c>
      <c r="B1350" s="42">
        <v>9216</v>
      </c>
      <c r="C1350" s="43" t="s">
        <v>588</v>
      </c>
      <c r="D1350" s="41" t="s">
        <v>23</v>
      </c>
      <c r="E1350" s="43" t="s">
        <v>24</v>
      </c>
      <c r="F1350" s="41" t="s">
        <v>25</v>
      </c>
      <c r="G1350" s="43" t="s">
        <v>57</v>
      </c>
      <c r="H1350" s="43" t="s">
        <v>153</v>
      </c>
      <c r="I1350" s="44">
        <v>205297</v>
      </c>
      <c r="J1350" s="45">
        <v>1581553</v>
      </c>
      <c r="K1350" s="45">
        <v>125740</v>
      </c>
      <c r="L1350" s="46">
        <v>215511</v>
      </c>
      <c r="M1350" s="47">
        <v>1562570</v>
      </c>
      <c r="N1350" s="47">
        <v>20087</v>
      </c>
      <c r="O1350" s="48">
        <v>4264</v>
      </c>
      <c r="P1350" s="49">
        <v>74148</v>
      </c>
      <c r="Q1350" s="49">
        <v>819</v>
      </c>
      <c r="R1350" s="50" t="s">
        <v>37</v>
      </c>
      <c r="S1350" s="51" t="s">
        <v>37</v>
      </c>
      <c r="T1350" s="51" t="s">
        <v>37</v>
      </c>
      <c r="U1350" s="44">
        <v>425072</v>
      </c>
      <c r="V1350" s="45">
        <v>3218271</v>
      </c>
      <c r="W1350" s="45">
        <v>146646</v>
      </c>
    </row>
    <row r="1351" spans="1:23" x14ac:dyDescent="0.2">
      <c r="A1351" s="41">
        <v>2010</v>
      </c>
      <c r="B1351" s="42">
        <v>9217</v>
      </c>
      <c r="C1351" s="43" t="s">
        <v>2570</v>
      </c>
      <c r="D1351" s="41" t="s">
        <v>23</v>
      </c>
      <c r="E1351" s="43" t="s">
        <v>24</v>
      </c>
      <c r="F1351" s="41" t="s">
        <v>25</v>
      </c>
      <c r="G1351" s="43" t="s">
        <v>241</v>
      </c>
      <c r="H1351" s="43" t="s">
        <v>27</v>
      </c>
      <c r="I1351" s="44">
        <v>994</v>
      </c>
      <c r="J1351" s="45">
        <v>12135</v>
      </c>
      <c r="K1351" s="45">
        <v>1034</v>
      </c>
      <c r="L1351" s="46">
        <v>1435</v>
      </c>
      <c r="M1351" s="47">
        <v>19842</v>
      </c>
      <c r="N1351" s="47">
        <v>346</v>
      </c>
      <c r="O1351" s="48">
        <v>43</v>
      </c>
      <c r="P1351" s="49">
        <v>914</v>
      </c>
      <c r="Q1351" s="49">
        <v>20</v>
      </c>
      <c r="R1351" s="50" t="s">
        <v>37</v>
      </c>
      <c r="S1351" s="51" t="s">
        <v>37</v>
      </c>
      <c r="T1351" s="51" t="s">
        <v>37</v>
      </c>
      <c r="U1351" s="44">
        <v>2472</v>
      </c>
      <c r="V1351" s="45">
        <v>32891</v>
      </c>
      <c r="W1351" s="45">
        <v>1400</v>
      </c>
    </row>
    <row r="1352" spans="1:23" x14ac:dyDescent="0.2">
      <c r="A1352" s="41">
        <v>2010</v>
      </c>
      <c r="B1352" s="42">
        <v>9230</v>
      </c>
      <c r="C1352" s="43" t="s">
        <v>2571</v>
      </c>
      <c r="D1352" s="41" t="s">
        <v>23</v>
      </c>
      <c r="E1352" s="43" t="s">
        <v>24</v>
      </c>
      <c r="F1352" s="41" t="s">
        <v>25</v>
      </c>
      <c r="G1352" s="43" t="s">
        <v>87</v>
      </c>
      <c r="H1352" s="43" t="s">
        <v>27</v>
      </c>
      <c r="I1352" s="44">
        <v>3457</v>
      </c>
      <c r="J1352" s="45">
        <v>21622</v>
      </c>
      <c r="K1352" s="45">
        <v>2745</v>
      </c>
      <c r="L1352" s="46">
        <v>2942</v>
      </c>
      <c r="M1352" s="47">
        <v>27411</v>
      </c>
      <c r="N1352" s="47">
        <v>356</v>
      </c>
      <c r="O1352" s="48">
        <v>1104</v>
      </c>
      <c r="P1352" s="49">
        <v>13536</v>
      </c>
      <c r="Q1352" s="49">
        <v>2</v>
      </c>
      <c r="R1352" s="50">
        <v>0</v>
      </c>
      <c r="S1352" s="51">
        <v>0</v>
      </c>
      <c r="T1352" s="51">
        <v>0</v>
      </c>
      <c r="U1352" s="44">
        <v>7503</v>
      </c>
      <c r="V1352" s="45">
        <v>62569</v>
      </c>
      <c r="W1352" s="45">
        <v>3103</v>
      </c>
    </row>
    <row r="1353" spans="1:23" x14ac:dyDescent="0.2">
      <c r="A1353" s="41">
        <v>2010</v>
      </c>
      <c r="B1353" s="42">
        <v>9231</v>
      </c>
      <c r="C1353" s="43" t="s">
        <v>2572</v>
      </c>
      <c r="D1353" s="41" t="s">
        <v>23</v>
      </c>
      <c r="E1353" s="43" t="s">
        <v>24</v>
      </c>
      <c r="F1353" s="41" t="s">
        <v>25</v>
      </c>
      <c r="G1353" s="43" t="s">
        <v>175</v>
      </c>
      <c r="H1353" s="43" t="s">
        <v>27</v>
      </c>
      <c r="I1353" s="44">
        <v>63398</v>
      </c>
      <c r="J1353" s="45">
        <v>541949</v>
      </c>
      <c r="K1353" s="45">
        <v>51386</v>
      </c>
      <c r="L1353" s="46">
        <v>52428</v>
      </c>
      <c r="M1353" s="47">
        <v>511109</v>
      </c>
      <c r="N1353" s="47">
        <v>5148</v>
      </c>
      <c r="O1353" s="48">
        <v>3192</v>
      </c>
      <c r="P1353" s="49">
        <v>41943</v>
      </c>
      <c r="Q1353" s="49">
        <v>10</v>
      </c>
      <c r="R1353" s="50" t="s">
        <v>37</v>
      </c>
      <c r="S1353" s="51" t="s">
        <v>37</v>
      </c>
      <c r="T1353" s="51" t="s">
        <v>37</v>
      </c>
      <c r="U1353" s="44">
        <v>119018</v>
      </c>
      <c r="V1353" s="45">
        <v>1095001</v>
      </c>
      <c r="W1353" s="45">
        <v>56544</v>
      </c>
    </row>
    <row r="1354" spans="1:23" x14ac:dyDescent="0.2">
      <c r="A1354" s="41">
        <v>2010</v>
      </c>
      <c r="B1354" s="42">
        <v>9246</v>
      </c>
      <c r="C1354" s="43" t="s">
        <v>592</v>
      </c>
      <c r="D1354" s="41" t="s">
        <v>23</v>
      </c>
      <c r="E1354" s="43" t="s">
        <v>24</v>
      </c>
      <c r="F1354" s="41" t="s">
        <v>25</v>
      </c>
      <c r="G1354" s="43" t="s">
        <v>78</v>
      </c>
      <c r="H1354" s="43" t="s">
        <v>31</v>
      </c>
      <c r="I1354" s="44">
        <v>22543</v>
      </c>
      <c r="J1354" s="45">
        <v>235851</v>
      </c>
      <c r="K1354" s="45">
        <v>13903</v>
      </c>
      <c r="L1354" s="46">
        <v>13983</v>
      </c>
      <c r="M1354" s="47">
        <v>157341</v>
      </c>
      <c r="N1354" s="47">
        <v>5064</v>
      </c>
      <c r="O1354" s="48">
        <v>6670</v>
      </c>
      <c r="P1354" s="49">
        <v>125494</v>
      </c>
      <c r="Q1354" s="49">
        <v>10</v>
      </c>
      <c r="R1354" s="50" t="s">
        <v>37</v>
      </c>
      <c r="S1354" s="51" t="s">
        <v>37</v>
      </c>
      <c r="T1354" s="51" t="s">
        <v>37</v>
      </c>
      <c r="U1354" s="44">
        <v>43196</v>
      </c>
      <c r="V1354" s="45">
        <v>518686</v>
      </c>
      <c r="W1354" s="45">
        <v>18977</v>
      </c>
    </row>
    <row r="1355" spans="1:23" x14ac:dyDescent="0.2">
      <c r="A1355" s="41">
        <v>2010</v>
      </c>
      <c r="B1355" s="42">
        <v>9273</v>
      </c>
      <c r="C1355" s="43" t="s">
        <v>593</v>
      </c>
      <c r="D1355" s="41" t="s">
        <v>23</v>
      </c>
      <c r="E1355" s="43" t="s">
        <v>24</v>
      </c>
      <c r="F1355" s="41" t="s">
        <v>25</v>
      </c>
      <c r="G1355" s="43" t="s">
        <v>72</v>
      </c>
      <c r="H1355" s="43" t="s">
        <v>51</v>
      </c>
      <c r="I1355" s="44">
        <v>427899</v>
      </c>
      <c r="J1355" s="45">
        <v>5501419</v>
      </c>
      <c r="K1355" s="45">
        <v>415744</v>
      </c>
      <c r="L1355" s="46">
        <v>180305</v>
      </c>
      <c r="M1355" s="47">
        <v>2016566</v>
      </c>
      <c r="N1355" s="47">
        <v>47694</v>
      </c>
      <c r="O1355" s="48">
        <v>456355</v>
      </c>
      <c r="P1355" s="49">
        <v>7091167</v>
      </c>
      <c r="Q1355" s="49">
        <v>4723</v>
      </c>
      <c r="R1355" s="50" t="s">
        <v>37</v>
      </c>
      <c r="S1355" s="51" t="s">
        <v>37</v>
      </c>
      <c r="T1355" s="51" t="s">
        <v>37</v>
      </c>
      <c r="U1355" s="44">
        <v>1064559</v>
      </c>
      <c r="V1355" s="45">
        <v>14609152</v>
      </c>
      <c r="W1355" s="45">
        <v>468161</v>
      </c>
    </row>
    <row r="1356" spans="1:23" x14ac:dyDescent="0.2">
      <c r="A1356" s="41">
        <v>2010</v>
      </c>
      <c r="B1356" s="42">
        <v>9274</v>
      </c>
      <c r="C1356" s="43" t="s">
        <v>2573</v>
      </c>
      <c r="D1356" s="41" t="s">
        <v>23</v>
      </c>
      <c r="E1356" s="43" t="s">
        <v>24</v>
      </c>
      <c r="F1356" s="41" t="s">
        <v>25</v>
      </c>
      <c r="G1356" s="43" t="s">
        <v>241</v>
      </c>
      <c r="H1356" s="43" t="s">
        <v>27</v>
      </c>
      <c r="I1356" s="44">
        <v>309</v>
      </c>
      <c r="J1356" s="45">
        <v>2795</v>
      </c>
      <c r="K1356" s="45">
        <v>347</v>
      </c>
      <c r="L1356" s="46">
        <v>173</v>
      </c>
      <c r="M1356" s="47">
        <v>1875</v>
      </c>
      <c r="N1356" s="47">
        <v>45</v>
      </c>
      <c r="O1356" s="48" t="s">
        <v>37</v>
      </c>
      <c r="P1356" s="49" t="s">
        <v>37</v>
      </c>
      <c r="Q1356" s="49" t="s">
        <v>37</v>
      </c>
      <c r="R1356" s="50" t="s">
        <v>37</v>
      </c>
      <c r="S1356" s="51" t="s">
        <v>37</v>
      </c>
      <c r="T1356" s="51" t="s">
        <v>37</v>
      </c>
      <c r="U1356" s="44">
        <v>482</v>
      </c>
      <c r="V1356" s="45">
        <v>4670</v>
      </c>
      <c r="W1356" s="45">
        <v>392</v>
      </c>
    </row>
    <row r="1357" spans="1:23" x14ac:dyDescent="0.2">
      <c r="A1357" s="41">
        <v>2010</v>
      </c>
      <c r="B1357" s="42">
        <v>9275</v>
      </c>
      <c r="C1357" s="43" t="s">
        <v>2574</v>
      </c>
      <c r="D1357" s="41" t="s">
        <v>23</v>
      </c>
      <c r="E1357" s="43" t="s">
        <v>24</v>
      </c>
      <c r="F1357" s="41" t="s">
        <v>25</v>
      </c>
      <c r="G1357" s="43" t="s">
        <v>87</v>
      </c>
      <c r="H1357" s="43" t="s">
        <v>27</v>
      </c>
      <c r="I1357" s="44">
        <v>4514</v>
      </c>
      <c r="J1357" s="45">
        <v>52195</v>
      </c>
      <c r="K1357" s="45">
        <v>5306</v>
      </c>
      <c r="L1357" s="46">
        <v>4202</v>
      </c>
      <c r="M1357" s="47">
        <v>52945</v>
      </c>
      <c r="N1357" s="47">
        <v>586</v>
      </c>
      <c r="O1357" s="48">
        <v>739</v>
      </c>
      <c r="P1357" s="49">
        <v>12305</v>
      </c>
      <c r="Q1357" s="49">
        <v>4</v>
      </c>
      <c r="R1357" s="50" t="s">
        <v>37</v>
      </c>
      <c r="S1357" s="51" t="s">
        <v>37</v>
      </c>
      <c r="T1357" s="51" t="s">
        <v>37</v>
      </c>
      <c r="U1357" s="44">
        <v>9455</v>
      </c>
      <c r="V1357" s="45">
        <v>117445</v>
      </c>
      <c r="W1357" s="45">
        <v>5896</v>
      </c>
    </row>
    <row r="1358" spans="1:23" x14ac:dyDescent="0.2">
      <c r="A1358" s="41">
        <v>2010</v>
      </c>
      <c r="B1358" s="42">
        <v>9292</v>
      </c>
      <c r="C1358" s="43" t="s">
        <v>594</v>
      </c>
      <c r="D1358" s="41" t="s">
        <v>23</v>
      </c>
      <c r="E1358" s="43" t="s">
        <v>24</v>
      </c>
      <c r="F1358" s="41" t="s">
        <v>25</v>
      </c>
      <c r="G1358" s="43" t="s">
        <v>104</v>
      </c>
      <c r="H1358" s="43" t="s">
        <v>31</v>
      </c>
      <c r="I1358" s="44">
        <v>38111</v>
      </c>
      <c r="J1358" s="45">
        <v>365350</v>
      </c>
      <c r="K1358" s="45">
        <v>23843</v>
      </c>
      <c r="L1358" s="46">
        <v>4796.8999999999996</v>
      </c>
      <c r="M1358" s="47">
        <v>48692</v>
      </c>
      <c r="N1358" s="47">
        <v>1403</v>
      </c>
      <c r="O1358" s="48">
        <v>3265.1</v>
      </c>
      <c r="P1358" s="49">
        <v>48799</v>
      </c>
      <c r="Q1358" s="49">
        <v>10</v>
      </c>
      <c r="R1358" s="50" t="s">
        <v>37</v>
      </c>
      <c r="S1358" s="51" t="s">
        <v>37</v>
      </c>
      <c r="T1358" s="51" t="s">
        <v>37</v>
      </c>
      <c r="U1358" s="44">
        <v>46173</v>
      </c>
      <c r="V1358" s="45">
        <v>462841</v>
      </c>
      <c r="W1358" s="45">
        <v>25256</v>
      </c>
    </row>
    <row r="1359" spans="1:23" x14ac:dyDescent="0.2">
      <c r="A1359" s="41">
        <v>2010</v>
      </c>
      <c r="B1359" s="42">
        <v>9297</v>
      </c>
      <c r="C1359" s="43" t="s">
        <v>2575</v>
      </c>
      <c r="D1359" s="41" t="s">
        <v>23</v>
      </c>
      <c r="E1359" s="43" t="s">
        <v>24</v>
      </c>
      <c r="F1359" s="41" t="s">
        <v>25</v>
      </c>
      <c r="G1359" s="43" t="s">
        <v>57</v>
      </c>
      <c r="H1359" s="43" t="s">
        <v>1749</v>
      </c>
      <c r="I1359" s="44" t="s">
        <v>37</v>
      </c>
      <c r="J1359" s="45" t="s">
        <v>37</v>
      </c>
      <c r="K1359" s="45" t="s">
        <v>37</v>
      </c>
      <c r="L1359" s="46">
        <v>2997</v>
      </c>
      <c r="M1359" s="47">
        <v>23939</v>
      </c>
      <c r="N1359" s="47">
        <v>1</v>
      </c>
      <c r="O1359" s="48" t="s">
        <v>37</v>
      </c>
      <c r="P1359" s="49" t="s">
        <v>37</v>
      </c>
      <c r="Q1359" s="49" t="s">
        <v>37</v>
      </c>
      <c r="R1359" s="50" t="s">
        <v>37</v>
      </c>
      <c r="S1359" s="51" t="s">
        <v>37</v>
      </c>
      <c r="T1359" s="51" t="s">
        <v>37</v>
      </c>
      <c r="U1359" s="44">
        <v>2997</v>
      </c>
      <c r="V1359" s="45">
        <v>23939</v>
      </c>
      <c r="W1359" s="45">
        <v>1</v>
      </c>
    </row>
    <row r="1360" spans="1:23" x14ac:dyDescent="0.2">
      <c r="A1360" s="41">
        <v>2010</v>
      </c>
      <c r="B1360" s="42">
        <v>9324</v>
      </c>
      <c r="C1360" s="43" t="s">
        <v>595</v>
      </c>
      <c r="D1360" s="41" t="s">
        <v>23</v>
      </c>
      <c r="E1360" s="43" t="s">
        <v>24</v>
      </c>
      <c r="F1360" s="41" t="s">
        <v>25</v>
      </c>
      <c r="G1360" s="43" t="s">
        <v>72</v>
      </c>
      <c r="H1360" s="43" t="s">
        <v>51</v>
      </c>
      <c r="I1360" s="44">
        <v>401708</v>
      </c>
      <c r="J1360" s="45">
        <v>4805950</v>
      </c>
      <c r="K1360" s="45">
        <v>397450</v>
      </c>
      <c r="L1360" s="46">
        <v>309670</v>
      </c>
      <c r="M1360" s="47">
        <v>4365413</v>
      </c>
      <c r="N1360" s="47">
        <v>53200</v>
      </c>
      <c r="O1360" s="48">
        <v>353285</v>
      </c>
      <c r="P1360" s="49">
        <v>6593334</v>
      </c>
      <c r="Q1360" s="49">
        <v>4119</v>
      </c>
      <c r="R1360" s="50">
        <v>0</v>
      </c>
      <c r="S1360" s="51">
        <v>0</v>
      </c>
      <c r="T1360" s="51">
        <v>0</v>
      </c>
      <c r="U1360" s="44">
        <v>1064663</v>
      </c>
      <c r="V1360" s="45">
        <v>15764697</v>
      </c>
      <c r="W1360" s="45">
        <v>454769</v>
      </c>
    </row>
    <row r="1361" spans="1:23" x14ac:dyDescent="0.2">
      <c r="A1361" s="41">
        <v>2010</v>
      </c>
      <c r="B1361" s="42">
        <v>9324</v>
      </c>
      <c r="C1361" s="43" t="s">
        <v>595</v>
      </c>
      <c r="D1361" s="41" t="s">
        <v>23</v>
      </c>
      <c r="E1361" s="43" t="s">
        <v>24</v>
      </c>
      <c r="F1361" s="41" t="s">
        <v>25</v>
      </c>
      <c r="G1361" s="43" t="s">
        <v>82</v>
      </c>
      <c r="H1361" s="43" t="s">
        <v>51</v>
      </c>
      <c r="I1361" s="44">
        <v>96805</v>
      </c>
      <c r="J1361" s="45">
        <v>1277157</v>
      </c>
      <c r="K1361" s="45">
        <v>109362</v>
      </c>
      <c r="L1361" s="46">
        <v>65625</v>
      </c>
      <c r="M1361" s="47">
        <v>827128</v>
      </c>
      <c r="N1361" s="47">
        <v>17585</v>
      </c>
      <c r="O1361" s="48">
        <v>53851</v>
      </c>
      <c r="P1361" s="49">
        <v>851527</v>
      </c>
      <c r="Q1361" s="49">
        <v>985</v>
      </c>
      <c r="R1361" s="50">
        <v>0</v>
      </c>
      <c r="S1361" s="51">
        <v>0</v>
      </c>
      <c r="T1361" s="51">
        <v>0</v>
      </c>
      <c r="U1361" s="44">
        <v>216281</v>
      </c>
      <c r="V1361" s="45">
        <v>2955812</v>
      </c>
      <c r="W1361" s="45">
        <v>127932</v>
      </c>
    </row>
    <row r="1362" spans="1:23" x14ac:dyDescent="0.2">
      <c r="A1362" s="41">
        <v>2010</v>
      </c>
      <c r="B1362" s="42">
        <v>9331</v>
      </c>
      <c r="C1362" s="43" t="s">
        <v>596</v>
      </c>
      <c r="D1362" s="41" t="s">
        <v>23</v>
      </c>
      <c r="E1362" s="43" t="s">
        <v>24</v>
      </c>
      <c r="F1362" s="41" t="s">
        <v>25</v>
      </c>
      <c r="G1362" s="43" t="s">
        <v>175</v>
      </c>
      <c r="H1362" s="43" t="s">
        <v>31</v>
      </c>
      <c r="I1362" s="44">
        <v>44554</v>
      </c>
      <c r="J1362" s="45">
        <v>460215</v>
      </c>
      <c r="K1362" s="45">
        <v>29263</v>
      </c>
      <c r="L1362" s="46">
        <v>5445</v>
      </c>
      <c r="M1362" s="47">
        <v>67266</v>
      </c>
      <c r="N1362" s="47">
        <v>752</v>
      </c>
      <c r="O1362" s="48">
        <v>1940</v>
      </c>
      <c r="P1362" s="49">
        <v>30922</v>
      </c>
      <c r="Q1362" s="49">
        <v>5</v>
      </c>
      <c r="R1362" s="50" t="s">
        <v>37</v>
      </c>
      <c r="S1362" s="51" t="s">
        <v>37</v>
      </c>
      <c r="T1362" s="51" t="s">
        <v>37</v>
      </c>
      <c r="U1362" s="44">
        <v>51939</v>
      </c>
      <c r="V1362" s="45">
        <v>558403</v>
      </c>
      <c r="W1362" s="45">
        <v>30020</v>
      </c>
    </row>
    <row r="1363" spans="1:23" x14ac:dyDescent="0.2">
      <c r="A1363" s="41">
        <v>2010</v>
      </c>
      <c r="B1363" s="42">
        <v>9336</v>
      </c>
      <c r="C1363" s="43" t="s">
        <v>2576</v>
      </c>
      <c r="D1363" s="41" t="s">
        <v>23</v>
      </c>
      <c r="E1363" s="43" t="s">
        <v>24</v>
      </c>
      <c r="F1363" s="41" t="s">
        <v>25</v>
      </c>
      <c r="G1363" s="43" t="s">
        <v>311</v>
      </c>
      <c r="H1363" s="43" t="s">
        <v>31</v>
      </c>
      <c r="I1363" s="44">
        <v>161538</v>
      </c>
      <c r="J1363" s="45">
        <v>1366799</v>
      </c>
      <c r="K1363" s="45">
        <v>127483</v>
      </c>
      <c r="L1363" s="46">
        <v>67925</v>
      </c>
      <c r="M1363" s="47">
        <v>620370</v>
      </c>
      <c r="N1363" s="47">
        <v>11509</v>
      </c>
      <c r="O1363" s="48">
        <v>11024</v>
      </c>
      <c r="P1363" s="49">
        <v>125103</v>
      </c>
      <c r="Q1363" s="49">
        <v>49</v>
      </c>
      <c r="R1363" s="50" t="s">
        <v>37</v>
      </c>
      <c r="S1363" s="51" t="s">
        <v>37</v>
      </c>
      <c r="T1363" s="51" t="s">
        <v>37</v>
      </c>
      <c r="U1363" s="44">
        <v>240487</v>
      </c>
      <c r="V1363" s="45">
        <v>2112272</v>
      </c>
      <c r="W1363" s="45">
        <v>139041</v>
      </c>
    </row>
    <row r="1364" spans="1:23" x14ac:dyDescent="0.2">
      <c r="A1364" s="41">
        <v>2010</v>
      </c>
      <c r="B1364" s="42">
        <v>9416</v>
      </c>
      <c r="C1364" s="43" t="s">
        <v>2577</v>
      </c>
      <c r="D1364" s="41" t="s">
        <v>23</v>
      </c>
      <c r="E1364" s="43" t="s">
        <v>24</v>
      </c>
      <c r="F1364" s="41" t="s">
        <v>25</v>
      </c>
      <c r="G1364" s="43" t="s">
        <v>60</v>
      </c>
      <c r="H1364" s="43" t="s">
        <v>27</v>
      </c>
      <c r="I1364" s="44">
        <v>134</v>
      </c>
      <c r="J1364" s="45">
        <v>177</v>
      </c>
      <c r="K1364" s="45">
        <v>39</v>
      </c>
      <c r="L1364" s="46">
        <v>314</v>
      </c>
      <c r="M1364" s="47">
        <v>416</v>
      </c>
      <c r="N1364" s="47">
        <v>18</v>
      </c>
      <c r="O1364" s="48" t="s">
        <v>37</v>
      </c>
      <c r="P1364" s="49" t="s">
        <v>37</v>
      </c>
      <c r="Q1364" s="49" t="s">
        <v>37</v>
      </c>
      <c r="R1364" s="50" t="s">
        <v>37</v>
      </c>
      <c r="S1364" s="51" t="s">
        <v>37</v>
      </c>
      <c r="T1364" s="51" t="s">
        <v>37</v>
      </c>
      <c r="U1364" s="44">
        <v>448</v>
      </c>
      <c r="V1364" s="45">
        <v>593</v>
      </c>
      <c r="W1364" s="45">
        <v>57</v>
      </c>
    </row>
    <row r="1365" spans="1:23" x14ac:dyDescent="0.2">
      <c r="A1365" s="41">
        <v>2010</v>
      </c>
      <c r="B1365" s="42">
        <v>9417</v>
      </c>
      <c r="C1365" s="43" t="s">
        <v>598</v>
      </c>
      <c r="D1365" s="41" t="s">
        <v>23</v>
      </c>
      <c r="E1365" s="43" t="s">
        <v>24</v>
      </c>
      <c r="F1365" s="41" t="s">
        <v>25</v>
      </c>
      <c r="G1365" s="43" t="s">
        <v>87</v>
      </c>
      <c r="H1365" s="43" t="s">
        <v>51</v>
      </c>
      <c r="I1365" s="44">
        <v>527009</v>
      </c>
      <c r="J1365" s="45">
        <v>3963933</v>
      </c>
      <c r="K1365" s="45">
        <v>407374</v>
      </c>
      <c r="L1365" s="46">
        <v>363322</v>
      </c>
      <c r="M1365" s="47">
        <v>3785557</v>
      </c>
      <c r="N1365" s="47">
        <v>73164</v>
      </c>
      <c r="O1365" s="48">
        <v>428441</v>
      </c>
      <c r="P1365" s="49">
        <v>6682261</v>
      </c>
      <c r="Q1365" s="49">
        <v>2658</v>
      </c>
      <c r="R1365" s="50" t="s">
        <v>37</v>
      </c>
      <c r="S1365" s="51" t="s">
        <v>37</v>
      </c>
      <c r="T1365" s="51" t="s">
        <v>37</v>
      </c>
      <c r="U1365" s="44">
        <v>1318772</v>
      </c>
      <c r="V1365" s="45">
        <v>14431751</v>
      </c>
      <c r="W1365" s="45">
        <v>483196</v>
      </c>
    </row>
    <row r="1366" spans="1:23" x14ac:dyDescent="0.2">
      <c r="A1366" s="41">
        <v>2010</v>
      </c>
      <c r="B1366" s="42">
        <v>9417</v>
      </c>
      <c r="C1366" s="43" t="s">
        <v>598</v>
      </c>
      <c r="D1366" s="41" t="s">
        <v>23</v>
      </c>
      <c r="E1366" s="43" t="s">
        <v>24</v>
      </c>
      <c r="F1366" s="41" t="s">
        <v>25</v>
      </c>
      <c r="G1366" s="43" t="s">
        <v>46</v>
      </c>
      <c r="H1366" s="43" t="s">
        <v>51</v>
      </c>
      <c r="I1366" s="44">
        <v>34918</v>
      </c>
      <c r="J1366" s="45">
        <v>330708</v>
      </c>
      <c r="K1366" s="45">
        <v>35865</v>
      </c>
      <c r="L1366" s="46">
        <v>15352</v>
      </c>
      <c r="M1366" s="47">
        <v>158461</v>
      </c>
      <c r="N1366" s="47">
        <v>6755</v>
      </c>
      <c r="O1366" s="48">
        <v>27433</v>
      </c>
      <c r="P1366" s="49">
        <v>362562</v>
      </c>
      <c r="Q1366" s="49">
        <v>598</v>
      </c>
      <c r="R1366" s="50" t="s">
        <v>37</v>
      </c>
      <c r="S1366" s="51" t="s">
        <v>37</v>
      </c>
      <c r="T1366" s="51" t="s">
        <v>37</v>
      </c>
      <c r="U1366" s="44">
        <v>77703</v>
      </c>
      <c r="V1366" s="45">
        <v>851731</v>
      </c>
      <c r="W1366" s="45">
        <v>43218</v>
      </c>
    </row>
    <row r="1367" spans="1:23" x14ac:dyDescent="0.2">
      <c r="A1367" s="41">
        <v>2010</v>
      </c>
      <c r="B1367" s="42">
        <v>9418</v>
      </c>
      <c r="C1367" s="43" t="s">
        <v>2578</v>
      </c>
      <c r="D1367" s="41" t="s">
        <v>23</v>
      </c>
      <c r="E1367" s="43" t="s">
        <v>24</v>
      </c>
      <c r="F1367" s="41" t="s">
        <v>25</v>
      </c>
      <c r="G1367" s="43" t="s">
        <v>76</v>
      </c>
      <c r="H1367" s="43" t="s">
        <v>27</v>
      </c>
      <c r="I1367" s="44">
        <v>3638</v>
      </c>
      <c r="J1367" s="45">
        <v>34749</v>
      </c>
      <c r="K1367" s="45">
        <v>3084</v>
      </c>
      <c r="L1367" s="46">
        <v>3163</v>
      </c>
      <c r="M1367" s="47">
        <v>30608</v>
      </c>
      <c r="N1367" s="47">
        <v>569</v>
      </c>
      <c r="O1367" s="48">
        <v>3126</v>
      </c>
      <c r="P1367" s="49">
        <v>44473</v>
      </c>
      <c r="Q1367" s="49">
        <v>3</v>
      </c>
      <c r="R1367" s="50" t="s">
        <v>37</v>
      </c>
      <c r="S1367" s="51" t="s">
        <v>37</v>
      </c>
      <c r="T1367" s="51" t="s">
        <v>37</v>
      </c>
      <c r="U1367" s="44">
        <v>9927</v>
      </c>
      <c r="V1367" s="45">
        <v>109830</v>
      </c>
      <c r="W1367" s="45">
        <v>3656</v>
      </c>
    </row>
    <row r="1368" spans="1:23" x14ac:dyDescent="0.2">
      <c r="A1368" s="41">
        <v>2010</v>
      </c>
      <c r="B1368" s="42">
        <v>9422</v>
      </c>
      <c r="C1368" s="43" t="s">
        <v>2579</v>
      </c>
      <c r="D1368" s="41" t="s">
        <v>23</v>
      </c>
      <c r="E1368" s="43" t="s">
        <v>24</v>
      </c>
      <c r="F1368" s="41" t="s">
        <v>25</v>
      </c>
      <c r="G1368" s="43" t="s">
        <v>92</v>
      </c>
      <c r="H1368" s="43" t="s">
        <v>31</v>
      </c>
      <c r="I1368" s="44">
        <v>5663</v>
      </c>
      <c r="J1368" s="45">
        <v>53336</v>
      </c>
      <c r="K1368" s="45">
        <v>4264</v>
      </c>
      <c r="L1368" s="46">
        <v>3419</v>
      </c>
      <c r="M1368" s="47">
        <v>34220</v>
      </c>
      <c r="N1368" s="47">
        <v>1184</v>
      </c>
      <c r="O1368" s="48">
        <v>12</v>
      </c>
      <c r="P1368" s="49">
        <v>121</v>
      </c>
      <c r="Q1368" s="49">
        <v>2</v>
      </c>
      <c r="R1368" s="50" t="s">
        <v>37</v>
      </c>
      <c r="S1368" s="51" t="s">
        <v>37</v>
      </c>
      <c r="T1368" s="51" t="s">
        <v>37</v>
      </c>
      <c r="U1368" s="44">
        <v>9094</v>
      </c>
      <c r="V1368" s="45">
        <v>87677</v>
      </c>
      <c r="W1368" s="45">
        <v>5450</v>
      </c>
    </row>
    <row r="1369" spans="1:23" x14ac:dyDescent="0.2">
      <c r="A1369" s="41">
        <v>2010</v>
      </c>
      <c r="B1369" s="42">
        <v>9425</v>
      </c>
      <c r="C1369" s="43" t="s">
        <v>599</v>
      </c>
      <c r="D1369" s="41" t="s">
        <v>23</v>
      </c>
      <c r="E1369" s="43" t="s">
        <v>24</v>
      </c>
      <c r="F1369" s="41" t="s">
        <v>25</v>
      </c>
      <c r="G1369" s="43" t="s">
        <v>87</v>
      </c>
      <c r="H1369" s="43" t="s">
        <v>31</v>
      </c>
      <c r="I1369" s="44">
        <v>18467</v>
      </c>
      <c r="J1369" s="45">
        <v>171986</v>
      </c>
      <c r="K1369" s="45">
        <v>8975</v>
      </c>
      <c r="L1369" s="46">
        <v>10165.200000000001</v>
      </c>
      <c r="M1369" s="47">
        <v>107327</v>
      </c>
      <c r="N1369" s="47">
        <v>3215</v>
      </c>
      <c r="O1369" s="48">
        <v>17109.400000000001</v>
      </c>
      <c r="P1369" s="49">
        <v>295099</v>
      </c>
      <c r="Q1369" s="49">
        <v>49</v>
      </c>
      <c r="R1369" s="50" t="s">
        <v>37</v>
      </c>
      <c r="S1369" s="51" t="s">
        <v>37</v>
      </c>
      <c r="T1369" s="51" t="s">
        <v>37</v>
      </c>
      <c r="U1369" s="44">
        <v>45741.599999999999</v>
      </c>
      <c r="V1369" s="45">
        <v>574412</v>
      </c>
      <c r="W1369" s="45">
        <v>12239</v>
      </c>
    </row>
    <row r="1370" spans="1:23" x14ac:dyDescent="0.2">
      <c r="A1370" s="41">
        <v>2010</v>
      </c>
      <c r="B1370" s="42">
        <v>9431</v>
      </c>
      <c r="C1370" s="43" t="s">
        <v>600</v>
      </c>
      <c r="D1370" s="41" t="s">
        <v>23</v>
      </c>
      <c r="E1370" s="43" t="s">
        <v>24</v>
      </c>
      <c r="F1370" s="41" t="s">
        <v>25</v>
      </c>
      <c r="G1370" s="43" t="s">
        <v>65</v>
      </c>
      <c r="H1370" s="43" t="s">
        <v>31</v>
      </c>
      <c r="I1370" s="44">
        <v>19527</v>
      </c>
      <c r="J1370" s="45">
        <v>158504</v>
      </c>
      <c r="K1370" s="45">
        <v>10513</v>
      </c>
      <c r="L1370" s="46">
        <v>1240</v>
      </c>
      <c r="M1370" s="47">
        <v>10246</v>
      </c>
      <c r="N1370" s="47">
        <v>126</v>
      </c>
      <c r="O1370" s="48">
        <v>2868</v>
      </c>
      <c r="P1370" s="49">
        <v>27813</v>
      </c>
      <c r="Q1370" s="49">
        <v>863</v>
      </c>
      <c r="R1370" s="50" t="s">
        <v>37</v>
      </c>
      <c r="S1370" s="51" t="s">
        <v>37</v>
      </c>
      <c r="T1370" s="51" t="s">
        <v>37</v>
      </c>
      <c r="U1370" s="44">
        <v>23635</v>
      </c>
      <c r="V1370" s="45">
        <v>196563</v>
      </c>
      <c r="W1370" s="45">
        <v>11502</v>
      </c>
    </row>
    <row r="1371" spans="1:23" x14ac:dyDescent="0.2">
      <c r="A1371" s="41">
        <v>2010</v>
      </c>
      <c r="B1371" s="42">
        <v>9442</v>
      </c>
      <c r="C1371" s="43" t="s">
        <v>2580</v>
      </c>
      <c r="D1371" s="41" t="s">
        <v>23</v>
      </c>
      <c r="E1371" s="43" t="s">
        <v>24</v>
      </c>
      <c r="F1371" s="41" t="s">
        <v>25</v>
      </c>
      <c r="G1371" s="43" t="s">
        <v>203</v>
      </c>
      <c r="H1371" s="43" t="s">
        <v>27</v>
      </c>
      <c r="I1371" s="44">
        <v>6796</v>
      </c>
      <c r="J1371" s="45">
        <v>49797</v>
      </c>
      <c r="K1371" s="45">
        <v>5926</v>
      </c>
      <c r="L1371" s="46">
        <v>1525</v>
      </c>
      <c r="M1371" s="47">
        <v>11541</v>
      </c>
      <c r="N1371" s="47">
        <v>808</v>
      </c>
      <c r="O1371" s="48">
        <v>6676</v>
      </c>
      <c r="P1371" s="49">
        <v>49496</v>
      </c>
      <c r="Q1371" s="49">
        <v>178</v>
      </c>
      <c r="R1371" s="50" t="s">
        <v>37</v>
      </c>
      <c r="S1371" s="51" t="s">
        <v>37</v>
      </c>
      <c r="T1371" s="51" t="s">
        <v>37</v>
      </c>
      <c r="U1371" s="44">
        <v>14997</v>
      </c>
      <c r="V1371" s="45">
        <v>110834</v>
      </c>
      <c r="W1371" s="45">
        <v>6912</v>
      </c>
    </row>
    <row r="1372" spans="1:23" x14ac:dyDescent="0.2">
      <c r="A1372" s="41">
        <v>2010</v>
      </c>
      <c r="B1372" s="42">
        <v>9463</v>
      </c>
      <c r="C1372" s="43" t="s">
        <v>2581</v>
      </c>
      <c r="D1372" s="41" t="s">
        <v>23</v>
      </c>
      <c r="E1372" s="43" t="s">
        <v>24</v>
      </c>
      <c r="F1372" s="41" t="s">
        <v>25</v>
      </c>
      <c r="G1372" s="43" t="s">
        <v>76</v>
      </c>
      <c r="H1372" s="43" t="s">
        <v>27</v>
      </c>
      <c r="I1372" s="44">
        <v>39</v>
      </c>
      <c r="J1372" s="45">
        <v>427</v>
      </c>
      <c r="K1372" s="45">
        <v>51</v>
      </c>
      <c r="L1372" s="46">
        <v>125</v>
      </c>
      <c r="M1372" s="47">
        <v>1379</v>
      </c>
      <c r="N1372" s="47">
        <v>17</v>
      </c>
      <c r="O1372" s="48" t="s">
        <v>37</v>
      </c>
      <c r="P1372" s="49" t="s">
        <v>37</v>
      </c>
      <c r="Q1372" s="49" t="s">
        <v>37</v>
      </c>
      <c r="R1372" s="50" t="s">
        <v>37</v>
      </c>
      <c r="S1372" s="51" t="s">
        <v>37</v>
      </c>
      <c r="T1372" s="51" t="s">
        <v>37</v>
      </c>
      <c r="U1372" s="44">
        <v>164</v>
      </c>
      <c r="V1372" s="45">
        <v>1806</v>
      </c>
      <c r="W1372" s="45">
        <v>68</v>
      </c>
    </row>
    <row r="1373" spans="1:23" x14ac:dyDescent="0.2">
      <c r="A1373" s="41">
        <v>2010</v>
      </c>
      <c r="B1373" s="42">
        <v>9472</v>
      </c>
      <c r="C1373" s="43" t="s">
        <v>2582</v>
      </c>
      <c r="D1373" s="41" t="s">
        <v>23</v>
      </c>
      <c r="E1373" s="43" t="s">
        <v>24</v>
      </c>
      <c r="F1373" s="41" t="s">
        <v>25</v>
      </c>
      <c r="G1373" s="43" t="s">
        <v>26</v>
      </c>
      <c r="H1373" s="43" t="s">
        <v>27</v>
      </c>
      <c r="I1373" s="44">
        <v>1146</v>
      </c>
      <c r="J1373" s="45">
        <v>9950</v>
      </c>
      <c r="K1373" s="45">
        <v>932</v>
      </c>
      <c r="L1373" s="46">
        <v>500</v>
      </c>
      <c r="M1373" s="47">
        <v>4356</v>
      </c>
      <c r="N1373" s="47">
        <v>98</v>
      </c>
      <c r="O1373" s="48" t="s">
        <v>37</v>
      </c>
      <c r="P1373" s="49" t="s">
        <v>37</v>
      </c>
      <c r="Q1373" s="49" t="s">
        <v>37</v>
      </c>
      <c r="R1373" s="50" t="s">
        <v>37</v>
      </c>
      <c r="S1373" s="51" t="s">
        <v>37</v>
      </c>
      <c r="T1373" s="51" t="s">
        <v>37</v>
      </c>
      <c r="U1373" s="44">
        <v>1646</v>
      </c>
      <c r="V1373" s="45">
        <v>14306</v>
      </c>
      <c r="W1373" s="45">
        <v>1030</v>
      </c>
    </row>
    <row r="1374" spans="1:23" x14ac:dyDescent="0.2">
      <c r="A1374" s="41">
        <v>2010</v>
      </c>
      <c r="B1374" s="42">
        <v>9475</v>
      </c>
      <c r="C1374" s="43" t="s">
        <v>601</v>
      </c>
      <c r="D1374" s="41" t="s">
        <v>23</v>
      </c>
      <c r="E1374" s="43" t="s">
        <v>24</v>
      </c>
      <c r="F1374" s="41" t="s">
        <v>25</v>
      </c>
      <c r="G1374" s="43" t="s">
        <v>46</v>
      </c>
      <c r="H1374" s="43" t="s">
        <v>31</v>
      </c>
      <c r="I1374" s="44">
        <v>12122.4</v>
      </c>
      <c r="J1374" s="45">
        <v>116246</v>
      </c>
      <c r="K1374" s="45">
        <v>10190</v>
      </c>
      <c r="L1374" s="46">
        <v>2210.1</v>
      </c>
      <c r="M1374" s="47">
        <v>22722</v>
      </c>
      <c r="N1374" s="47">
        <v>829</v>
      </c>
      <c r="O1374" s="48">
        <v>3946.8</v>
      </c>
      <c r="P1374" s="49">
        <v>54963</v>
      </c>
      <c r="Q1374" s="49">
        <v>250</v>
      </c>
      <c r="R1374" s="50" t="s">
        <v>37</v>
      </c>
      <c r="S1374" s="51" t="s">
        <v>37</v>
      </c>
      <c r="T1374" s="51" t="s">
        <v>37</v>
      </c>
      <c r="U1374" s="44">
        <v>18279.3</v>
      </c>
      <c r="V1374" s="45">
        <v>193931</v>
      </c>
      <c r="W1374" s="45">
        <v>11269</v>
      </c>
    </row>
    <row r="1375" spans="1:23" x14ac:dyDescent="0.2">
      <c r="A1375" s="41">
        <v>2010</v>
      </c>
      <c r="B1375" s="42">
        <v>9541</v>
      </c>
      <c r="C1375" s="43" t="s">
        <v>2583</v>
      </c>
      <c r="D1375" s="41" t="s">
        <v>23</v>
      </c>
      <c r="E1375" s="43" t="s">
        <v>24</v>
      </c>
      <c r="F1375" s="41" t="s">
        <v>25</v>
      </c>
      <c r="G1375" s="43" t="s">
        <v>76</v>
      </c>
      <c r="H1375" s="43" t="s">
        <v>27</v>
      </c>
      <c r="I1375" s="44">
        <v>61.9</v>
      </c>
      <c r="J1375" s="45">
        <v>898</v>
      </c>
      <c r="K1375" s="45">
        <v>87</v>
      </c>
      <c r="L1375" s="46">
        <v>136.1</v>
      </c>
      <c r="M1375" s="47">
        <v>983</v>
      </c>
      <c r="N1375" s="47">
        <v>12</v>
      </c>
      <c r="O1375" s="48">
        <v>119</v>
      </c>
      <c r="P1375" s="49">
        <v>871</v>
      </c>
      <c r="Q1375" s="49">
        <v>1</v>
      </c>
      <c r="R1375" s="50" t="s">
        <v>37</v>
      </c>
      <c r="S1375" s="51" t="s">
        <v>37</v>
      </c>
      <c r="T1375" s="51" t="s">
        <v>37</v>
      </c>
      <c r="U1375" s="44">
        <v>317</v>
      </c>
      <c r="V1375" s="45">
        <v>2752</v>
      </c>
      <c r="W1375" s="45">
        <v>100</v>
      </c>
    </row>
    <row r="1376" spans="1:23" x14ac:dyDescent="0.2">
      <c r="A1376" s="41">
        <v>2010</v>
      </c>
      <c r="B1376" s="42">
        <v>9572</v>
      </c>
      <c r="C1376" s="43" t="s">
        <v>2584</v>
      </c>
      <c r="D1376" s="41" t="s">
        <v>23</v>
      </c>
      <c r="E1376" s="43" t="s">
        <v>24</v>
      </c>
      <c r="F1376" s="41" t="s">
        <v>25</v>
      </c>
      <c r="G1376" s="43" t="s">
        <v>161</v>
      </c>
      <c r="H1376" s="43" t="s">
        <v>27</v>
      </c>
      <c r="I1376" s="44">
        <v>708</v>
      </c>
      <c r="J1376" s="45">
        <v>6758</v>
      </c>
      <c r="K1376" s="45">
        <v>646</v>
      </c>
      <c r="L1376" s="46">
        <v>229</v>
      </c>
      <c r="M1376" s="47">
        <v>2431</v>
      </c>
      <c r="N1376" s="47">
        <v>90</v>
      </c>
      <c r="O1376" s="48">
        <v>708</v>
      </c>
      <c r="P1376" s="49">
        <v>7667</v>
      </c>
      <c r="Q1376" s="49">
        <v>12</v>
      </c>
      <c r="R1376" s="50" t="s">
        <v>37</v>
      </c>
      <c r="S1376" s="51" t="s">
        <v>37</v>
      </c>
      <c r="T1376" s="51" t="s">
        <v>37</v>
      </c>
      <c r="U1376" s="44">
        <v>1645</v>
      </c>
      <c r="V1376" s="45">
        <v>16856</v>
      </c>
      <c r="W1376" s="45">
        <v>748</v>
      </c>
    </row>
    <row r="1377" spans="1:23" x14ac:dyDescent="0.2">
      <c r="A1377" s="41">
        <v>2010</v>
      </c>
      <c r="B1377" s="42">
        <v>9573</v>
      </c>
      <c r="C1377" s="43" t="s">
        <v>2585</v>
      </c>
      <c r="D1377" s="41" t="s">
        <v>23</v>
      </c>
      <c r="E1377" s="43" t="s">
        <v>24</v>
      </c>
      <c r="F1377" s="41" t="s">
        <v>25</v>
      </c>
      <c r="G1377" s="43" t="s">
        <v>65</v>
      </c>
      <c r="H1377" s="43" t="s">
        <v>27</v>
      </c>
      <c r="I1377" s="44">
        <v>1877</v>
      </c>
      <c r="J1377" s="45">
        <v>18358</v>
      </c>
      <c r="K1377" s="45">
        <v>1212</v>
      </c>
      <c r="L1377" s="46">
        <v>2559</v>
      </c>
      <c r="M1377" s="47">
        <v>22331</v>
      </c>
      <c r="N1377" s="47">
        <v>405</v>
      </c>
      <c r="O1377" s="48">
        <v>327</v>
      </c>
      <c r="P1377" s="49">
        <v>4698</v>
      </c>
      <c r="Q1377" s="49">
        <v>6</v>
      </c>
      <c r="R1377" s="50" t="s">
        <v>37</v>
      </c>
      <c r="S1377" s="51" t="s">
        <v>37</v>
      </c>
      <c r="T1377" s="51" t="s">
        <v>37</v>
      </c>
      <c r="U1377" s="44">
        <v>4763</v>
      </c>
      <c r="V1377" s="45">
        <v>45387</v>
      </c>
      <c r="W1377" s="45">
        <v>1623</v>
      </c>
    </row>
    <row r="1378" spans="1:23" x14ac:dyDescent="0.2">
      <c r="A1378" s="41">
        <v>2010</v>
      </c>
      <c r="B1378" s="42">
        <v>9575</v>
      </c>
      <c r="C1378" s="43" t="s">
        <v>2586</v>
      </c>
      <c r="D1378" s="41" t="s">
        <v>23</v>
      </c>
      <c r="E1378" s="43" t="s">
        <v>24</v>
      </c>
      <c r="F1378" s="41" t="s">
        <v>25</v>
      </c>
      <c r="G1378" s="43" t="s">
        <v>104</v>
      </c>
      <c r="H1378" s="43" t="s">
        <v>31</v>
      </c>
      <c r="I1378" s="44">
        <v>81947</v>
      </c>
      <c r="J1378" s="45">
        <v>761946</v>
      </c>
      <c r="K1378" s="45">
        <v>47689</v>
      </c>
      <c r="L1378" s="46">
        <v>15316</v>
      </c>
      <c r="M1378" s="47">
        <v>159802</v>
      </c>
      <c r="N1378" s="47">
        <v>3644</v>
      </c>
      <c r="O1378" s="48">
        <v>4532</v>
      </c>
      <c r="P1378" s="49">
        <v>67589</v>
      </c>
      <c r="Q1378" s="49">
        <v>5</v>
      </c>
      <c r="R1378" s="50">
        <v>0</v>
      </c>
      <c r="S1378" s="51">
        <v>0</v>
      </c>
      <c r="T1378" s="51">
        <v>0</v>
      </c>
      <c r="U1378" s="44">
        <v>101795</v>
      </c>
      <c r="V1378" s="45">
        <v>989337</v>
      </c>
      <c r="W1378" s="45">
        <v>51338</v>
      </c>
    </row>
    <row r="1379" spans="1:23" x14ac:dyDescent="0.2">
      <c r="A1379" s="41">
        <v>2010</v>
      </c>
      <c r="B1379" s="42">
        <v>9576</v>
      </c>
      <c r="C1379" s="43" t="s">
        <v>2587</v>
      </c>
      <c r="D1379" s="41" t="s">
        <v>23</v>
      </c>
      <c r="E1379" s="43" t="s">
        <v>24</v>
      </c>
      <c r="F1379" s="41" t="s">
        <v>25</v>
      </c>
      <c r="G1379" s="43" t="s">
        <v>72</v>
      </c>
      <c r="H1379" s="43" t="s">
        <v>31</v>
      </c>
      <c r="I1379" s="44">
        <v>41378</v>
      </c>
      <c r="J1379" s="45">
        <v>412646</v>
      </c>
      <c r="K1379" s="45">
        <v>23158</v>
      </c>
      <c r="L1379" s="46">
        <v>4482</v>
      </c>
      <c r="M1379" s="47">
        <v>46501</v>
      </c>
      <c r="N1379" s="47">
        <v>1003</v>
      </c>
      <c r="O1379" s="48">
        <v>3104</v>
      </c>
      <c r="P1379" s="49">
        <v>36950</v>
      </c>
      <c r="Q1379" s="49">
        <v>16</v>
      </c>
      <c r="R1379" s="50" t="s">
        <v>37</v>
      </c>
      <c r="S1379" s="51" t="s">
        <v>37</v>
      </c>
      <c r="T1379" s="51" t="s">
        <v>37</v>
      </c>
      <c r="U1379" s="44">
        <v>48964</v>
      </c>
      <c r="V1379" s="45">
        <v>496097</v>
      </c>
      <c r="W1379" s="45">
        <v>24177</v>
      </c>
    </row>
    <row r="1380" spans="1:23" x14ac:dyDescent="0.2">
      <c r="A1380" s="41">
        <v>2010</v>
      </c>
      <c r="B1380" s="42">
        <v>9590</v>
      </c>
      <c r="C1380" s="43" t="s">
        <v>2509</v>
      </c>
      <c r="D1380" s="41" t="s">
        <v>23</v>
      </c>
      <c r="E1380" s="43" t="s">
        <v>24</v>
      </c>
      <c r="F1380" s="41" t="s">
        <v>25</v>
      </c>
      <c r="G1380" s="43" t="s">
        <v>92</v>
      </c>
      <c r="H1380" s="43" t="s">
        <v>31</v>
      </c>
      <c r="I1380" s="44">
        <v>15894</v>
      </c>
      <c r="J1380" s="45">
        <v>141003</v>
      </c>
      <c r="K1380" s="45">
        <v>12724</v>
      </c>
      <c r="L1380" s="46">
        <v>8093</v>
      </c>
      <c r="M1380" s="47">
        <v>85422</v>
      </c>
      <c r="N1380" s="47">
        <v>1502</v>
      </c>
      <c r="O1380" s="48" t="s">
        <v>37</v>
      </c>
      <c r="P1380" s="49" t="s">
        <v>37</v>
      </c>
      <c r="Q1380" s="49" t="s">
        <v>37</v>
      </c>
      <c r="R1380" s="50" t="s">
        <v>37</v>
      </c>
      <c r="S1380" s="51" t="s">
        <v>37</v>
      </c>
      <c r="T1380" s="51" t="s">
        <v>37</v>
      </c>
      <c r="U1380" s="44">
        <v>23987</v>
      </c>
      <c r="V1380" s="45">
        <v>226425</v>
      </c>
      <c r="W1380" s="45">
        <v>14226</v>
      </c>
    </row>
    <row r="1381" spans="1:23" x14ac:dyDescent="0.2">
      <c r="A1381" s="41">
        <v>2010</v>
      </c>
      <c r="B1381" s="42">
        <v>9598</v>
      </c>
      <c r="C1381" s="43" t="s">
        <v>2585</v>
      </c>
      <c r="D1381" s="41" t="s">
        <v>23</v>
      </c>
      <c r="E1381" s="43" t="s">
        <v>24</v>
      </c>
      <c r="F1381" s="41" t="s">
        <v>25</v>
      </c>
      <c r="G1381" s="43" t="s">
        <v>161</v>
      </c>
      <c r="H1381" s="43" t="s">
        <v>27</v>
      </c>
      <c r="I1381" s="44">
        <v>4168</v>
      </c>
      <c r="J1381" s="45">
        <v>35857</v>
      </c>
      <c r="K1381" s="45">
        <v>3383</v>
      </c>
      <c r="L1381" s="46">
        <v>5514</v>
      </c>
      <c r="M1381" s="47">
        <v>51540</v>
      </c>
      <c r="N1381" s="47">
        <v>763</v>
      </c>
      <c r="O1381" s="48">
        <v>6879</v>
      </c>
      <c r="P1381" s="49">
        <v>87356</v>
      </c>
      <c r="Q1381" s="49">
        <v>11</v>
      </c>
      <c r="R1381" s="50">
        <v>0</v>
      </c>
      <c r="S1381" s="51">
        <v>0</v>
      </c>
      <c r="T1381" s="51">
        <v>0</v>
      </c>
      <c r="U1381" s="44">
        <v>16561</v>
      </c>
      <c r="V1381" s="45">
        <v>174753</v>
      </c>
      <c r="W1381" s="45">
        <v>4157</v>
      </c>
    </row>
    <row r="1382" spans="1:23" x14ac:dyDescent="0.2">
      <c r="A1382" s="41">
        <v>2010</v>
      </c>
      <c r="B1382" s="42">
        <v>9599</v>
      </c>
      <c r="C1382" s="43" t="s">
        <v>2588</v>
      </c>
      <c r="D1382" s="41" t="s">
        <v>23</v>
      </c>
      <c r="E1382" s="43" t="s">
        <v>24</v>
      </c>
      <c r="F1382" s="41" t="s">
        <v>25</v>
      </c>
      <c r="G1382" s="43" t="s">
        <v>46</v>
      </c>
      <c r="H1382" s="43" t="s">
        <v>27</v>
      </c>
      <c r="I1382" s="44">
        <v>1298</v>
      </c>
      <c r="J1382" s="45">
        <v>13843</v>
      </c>
      <c r="K1382" s="45">
        <v>1611</v>
      </c>
      <c r="L1382" s="46">
        <v>550</v>
      </c>
      <c r="M1382" s="47">
        <v>6080</v>
      </c>
      <c r="N1382" s="47">
        <v>286</v>
      </c>
      <c r="O1382" s="48">
        <v>1016</v>
      </c>
      <c r="P1382" s="49">
        <v>23779</v>
      </c>
      <c r="Q1382" s="49">
        <v>44</v>
      </c>
      <c r="R1382" s="50">
        <v>0</v>
      </c>
      <c r="S1382" s="51">
        <v>0</v>
      </c>
      <c r="T1382" s="51">
        <v>0</v>
      </c>
      <c r="U1382" s="44">
        <v>2864</v>
      </c>
      <c r="V1382" s="45">
        <v>43702</v>
      </c>
      <c r="W1382" s="45">
        <v>1941</v>
      </c>
    </row>
    <row r="1383" spans="1:23" x14ac:dyDescent="0.2">
      <c r="A1383" s="41">
        <v>2010</v>
      </c>
      <c r="B1383" s="42">
        <v>9601</v>
      </c>
      <c r="C1383" s="43" t="s">
        <v>2589</v>
      </c>
      <c r="D1383" s="41" t="s">
        <v>23</v>
      </c>
      <c r="E1383" s="43" t="s">
        <v>24</v>
      </c>
      <c r="F1383" s="41" t="s">
        <v>25</v>
      </c>
      <c r="G1383" s="43" t="s">
        <v>65</v>
      </c>
      <c r="H1383" s="43" t="s">
        <v>31</v>
      </c>
      <c r="I1383" s="44">
        <v>274664</v>
      </c>
      <c r="J1383" s="45">
        <v>3145638</v>
      </c>
      <c r="K1383" s="45">
        <v>185334</v>
      </c>
      <c r="L1383" s="46">
        <v>132425</v>
      </c>
      <c r="M1383" s="47">
        <v>1486263</v>
      </c>
      <c r="N1383" s="47">
        <v>19833</v>
      </c>
      <c r="O1383" s="48">
        <v>33906</v>
      </c>
      <c r="P1383" s="49">
        <v>578428</v>
      </c>
      <c r="Q1383" s="49">
        <v>100</v>
      </c>
      <c r="R1383" s="50" t="s">
        <v>37</v>
      </c>
      <c r="S1383" s="51" t="s">
        <v>37</v>
      </c>
      <c r="T1383" s="51" t="s">
        <v>37</v>
      </c>
      <c r="U1383" s="44">
        <v>440995</v>
      </c>
      <c r="V1383" s="45">
        <v>5210329</v>
      </c>
      <c r="W1383" s="45">
        <v>205267</v>
      </c>
    </row>
    <row r="1384" spans="1:23" x14ac:dyDescent="0.2">
      <c r="A1384" s="41">
        <v>2010</v>
      </c>
      <c r="B1384" s="42">
        <v>9603</v>
      </c>
      <c r="C1384" s="43" t="s">
        <v>2588</v>
      </c>
      <c r="D1384" s="41" t="s">
        <v>23</v>
      </c>
      <c r="E1384" s="43" t="s">
        <v>24</v>
      </c>
      <c r="F1384" s="41" t="s">
        <v>25</v>
      </c>
      <c r="G1384" s="43" t="s">
        <v>175</v>
      </c>
      <c r="H1384" s="43" t="s">
        <v>27</v>
      </c>
      <c r="I1384" s="44">
        <v>8257.5</v>
      </c>
      <c r="J1384" s="45">
        <v>73930</v>
      </c>
      <c r="K1384" s="45">
        <v>5741</v>
      </c>
      <c r="L1384" s="46">
        <v>5134.5</v>
      </c>
      <c r="M1384" s="47">
        <v>46933</v>
      </c>
      <c r="N1384" s="47">
        <v>851</v>
      </c>
      <c r="O1384" s="48">
        <v>2194.5</v>
      </c>
      <c r="P1384" s="49">
        <v>20621</v>
      </c>
      <c r="Q1384" s="49">
        <v>8</v>
      </c>
      <c r="R1384" s="50" t="s">
        <v>37</v>
      </c>
      <c r="S1384" s="51" t="s">
        <v>37</v>
      </c>
      <c r="T1384" s="51" t="s">
        <v>37</v>
      </c>
      <c r="U1384" s="44">
        <v>15586.5</v>
      </c>
      <c r="V1384" s="45">
        <v>141484</v>
      </c>
      <c r="W1384" s="45">
        <v>6600</v>
      </c>
    </row>
    <row r="1385" spans="1:23" x14ac:dyDescent="0.2">
      <c r="A1385" s="41">
        <v>2010</v>
      </c>
      <c r="B1385" s="42">
        <v>9605</v>
      </c>
      <c r="C1385" s="43" t="s">
        <v>606</v>
      </c>
      <c r="D1385" s="41" t="s">
        <v>23</v>
      </c>
      <c r="E1385" s="43" t="s">
        <v>24</v>
      </c>
      <c r="F1385" s="41" t="s">
        <v>25</v>
      </c>
      <c r="G1385" s="43" t="s">
        <v>104</v>
      </c>
      <c r="H1385" s="43" t="s">
        <v>31</v>
      </c>
      <c r="I1385" s="44">
        <v>31240</v>
      </c>
      <c r="J1385" s="45">
        <v>441648</v>
      </c>
      <c r="K1385" s="45">
        <v>26053</v>
      </c>
      <c r="L1385" s="46">
        <v>11682</v>
      </c>
      <c r="M1385" s="47">
        <v>193106</v>
      </c>
      <c r="N1385" s="47">
        <v>3092</v>
      </c>
      <c r="O1385" s="48">
        <v>2478</v>
      </c>
      <c r="P1385" s="49">
        <v>48727</v>
      </c>
      <c r="Q1385" s="49">
        <v>7</v>
      </c>
      <c r="R1385" s="50">
        <v>0</v>
      </c>
      <c r="S1385" s="51">
        <v>0</v>
      </c>
      <c r="T1385" s="51">
        <v>0</v>
      </c>
      <c r="U1385" s="44">
        <v>45400</v>
      </c>
      <c r="V1385" s="45">
        <v>683481</v>
      </c>
      <c r="W1385" s="45">
        <v>29152</v>
      </c>
    </row>
    <row r="1386" spans="1:23" x14ac:dyDescent="0.2">
      <c r="A1386" s="41">
        <v>2010</v>
      </c>
      <c r="B1386" s="42">
        <v>9610</v>
      </c>
      <c r="C1386" s="43" t="s">
        <v>2590</v>
      </c>
      <c r="D1386" s="41" t="s">
        <v>23</v>
      </c>
      <c r="E1386" s="43" t="s">
        <v>24</v>
      </c>
      <c r="F1386" s="41" t="s">
        <v>25</v>
      </c>
      <c r="G1386" s="43" t="s">
        <v>220</v>
      </c>
      <c r="H1386" s="43" t="s">
        <v>27</v>
      </c>
      <c r="I1386" s="44">
        <v>597</v>
      </c>
      <c r="J1386" s="45">
        <v>3535</v>
      </c>
      <c r="K1386" s="45">
        <v>646</v>
      </c>
      <c r="L1386" s="46">
        <v>112</v>
      </c>
      <c r="M1386" s="47">
        <v>651</v>
      </c>
      <c r="N1386" s="47">
        <v>50</v>
      </c>
      <c r="O1386" s="48">
        <v>141</v>
      </c>
      <c r="P1386" s="49">
        <v>851</v>
      </c>
      <c r="Q1386" s="49">
        <v>5</v>
      </c>
      <c r="R1386" s="50" t="s">
        <v>37</v>
      </c>
      <c r="S1386" s="51" t="s">
        <v>37</v>
      </c>
      <c r="T1386" s="51" t="s">
        <v>37</v>
      </c>
      <c r="U1386" s="44">
        <v>850</v>
      </c>
      <c r="V1386" s="45">
        <v>5037</v>
      </c>
      <c r="W1386" s="45">
        <v>701</v>
      </c>
    </row>
    <row r="1387" spans="1:23" x14ac:dyDescent="0.2">
      <c r="A1387" s="41">
        <v>2010</v>
      </c>
      <c r="B1387" s="42">
        <v>9612</v>
      </c>
      <c r="C1387" s="43" t="s">
        <v>2588</v>
      </c>
      <c r="D1387" s="41" t="s">
        <v>23</v>
      </c>
      <c r="E1387" s="43" t="s">
        <v>24</v>
      </c>
      <c r="F1387" s="41" t="s">
        <v>25</v>
      </c>
      <c r="G1387" s="43" t="s">
        <v>98</v>
      </c>
      <c r="H1387" s="43" t="s">
        <v>27</v>
      </c>
      <c r="I1387" s="44">
        <v>38123</v>
      </c>
      <c r="J1387" s="45">
        <v>408153</v>
      </c>
      <c r="K1387" s="45">
        <v>27600</v>
      </c>
      <c r="L1387" s="46">
        <v>51940</v>
      </c>
      <c r="M1387" s="47">
        <v>552143</v>
      </c>
      <c r="N1387" s="47">
        <v>5942</v>
      </c>
      <c r="O1387" s="48">
        <v>44190</v>
      </c>
      <c r="P1387" s="49">
        <v>756910</v>
      </c>
      <c r="Q1387" s="49">
        <v>42</v>
      </c>
      <c r="R1387" s="50">
        <v>0</v>
      </c>
      <c r="S1387" s="51">
        <v>0</v>
      </c>
      <c r="T1387" s="51">
        <v>0</v>
      </c>
      <c r="U1387" s="44">
        <v>134253</v>
      </c>
      <c r="V1387" s="45">
        <v>1717206</v>
      </c>
      <c r="W1387" s="45">
        <v>33584</v>
      </c>
    </row>
    <row r="1388" spans="1:23" x14ac:dyDescent="0.2">
      <c r="A1388" s="41">
        <v>2010</v>
      </c>
      <c r="B1388" s="42">
        <v>9613</v>
      </c>
      <c r="C1388" s="43" t="s">
        <v>2591</v>
      </c>
      <c r="D1388" s="41" t="s">
        <v>23</v>
      </c>
      <c r="E1388" s="43" t="s">
        <v>24</v>
      </c>
      <c r="F1388" s="41" t="s">
        <v>25</v>
      </c>
      <c r="G1388" s="43" t="s">
        <v>72</v>
      </c>
      <c r="H1388" s="43" t="s">
        <v>27</v>
      </c>
      <c r="I1388" s="44">
        <v>6250</v>
      </c>
      <c r="J1388" s="45">
        <v>77496</v>
      </c>
      <c r="K1388" s="45">
        <v>7230</v>
      </c>
      <c r="L1388" s="46">
        <v>3122</v>
      </c>
      <c r="M1388" s="47">
        <v>38242</v>
      </c>
      <c r="N1388" s="47">
        <v>1128</v>
      </c>
      <c r="O1388" s="48">
        <v>6811</v>
      </c>
      <c r="P1388" s="49">
        <v>96789</v>
      </c>
      <c r="Q1388" s="49">
        <v>107</v>
      </c>
      <c r="R1388" s="50">
        <v>0</v>
      </c>
      <c r="S1388" s="51">
        <v>0</v>
      </c>
      <c r="T1388" s="51">
        <v>0</v>
      </c>
      <c r="U1388" s="44">
        <v>16183</v>
      </c>
      <c r="V1388" s="45">
        <v>212527</v>
      </c>
      <c r="W1388" s="45">
        <v>8465</v>
      </c>
    </row>
    <row r="1389" spans="1:23" x14ac:dyDescent="0.2">
      <c r="A1389" s="41">
        <v>2010</v>
      </c>
      <c r="B1389" s="42">
        <v>9616</v>
      </c>
      <c r="C1389" s="43" t="s">
        <v>609</v>
      </c>
      <c r="D1389" s="41" t="s">
        <v>23</v>
      </c>
      <c r="E1389" s="43" t="s">
        <v>24</v>
      </c>
      <c r="F1389" s="41" t="s">
        <v>25</v>
      </c>
      <c r="G1389" s="43" t="s">
        <v>142</v>
      </c>
      <c r="H1389" s="43" t="s">
        <v>27</v>
      </c>
      <c r="I1389" s="44">
        <v>64411</v>
      </c>
      <c r="J1389" s="45">
        <v>474857</v>
      </c>
      <c r="K1389" s="45">
        <v>28394</v>
      </c>
      <c r="L1389" s="46">
        <v>40750</v>
      </c>
      <c r="M1389" s="47">
        <v>283697</v>
      </c>
      <c r="N1389" s="47">
        <v>5016</v>
      </c>
      <c r="O1389" s="48" t="s">
        <v>37</v>
      </c>
      <c r="P1389" s="49" t="s">
        <v>37</v>
      </c>
      <c r="Q1389" s="49" t="s">
        <v>37</v>
      </c>
      <c r="R1389" s="50" t="s">
        <v>37</v>
      </c>
      <c r="S1389" s="51" t="s">
        <v>37</v>
      </c>
      <c r="T1389" s="51" t="s">
        <v>37</v>
      </c>
      <c r="U1389" s="44">
        <v>105161</v>
      </c>
      <c r="V1389" s="45">
        <v>758554</v>
      </c>
      <c r="W1389" s="45">
        <v>33410</v>
      </c>
    </row>
    <row r="1390" spans="1:23" x14ac:dyDescent="0.2">
      <c r="A1390" s="41">
        <v>2010</v>
      </c>
      <c r="B1390" s="42">
        <v>9617</v>
      </c>
      <c r="C1390" s="43" t="s">
        <v>465</v>
      </c>
      <c r="D1390" s="41" t="s">
        <v>23</v>
      </c>
      <c r="E1390" s="43" t="s">
        <v>24</v>
      </c>
      <c r="F1390" s="41" t="s">
        <v>25</v>
      </c>
      <c r="G1390" s="43" t="s">
        <v>142</v>
      </c>
      <c r="H1390" s="43" t="s">
        <v>27</v>
      </c>
      <c r="I1390" s="44">
        <v>675542.3</v>
      </c>
      <c r="J1390" s="45">
        <v>5746964</v>
      </c>
      <c r="K1390" s="45">
        <v>369051</v>
      </c>
      <c r="L1390" s="46">
        <v>439164.3</v>
      </c>
      <c r="M1390" s="47">
        <v>4192905</v>
      </c>
      <c r="N1390" s="47">
        <v>49670</v>
      </c>
      <c r="O1390" s="48">
        <v>239739</v>
      </c>
      <c r="P1390" s="49">
        <v>2909576</v>
      </c>
      <c r="Q1390" s="49">
        <v>222</v>
      </c>
      <c r="R1390" s="50">
        <v>316.89999999999998</v>
      </c>
      <c r="S1390" s="51">
        <v>3329</v>
      </c>
      <c r="T1390" s="51">
        <v>1</v>
      </c>
      <c r="U1390" s="44">
        <v>1354762.5</v>
      </c>
      <c r="V1390" s="45">
        <v>12852774</v>
      </c>
      <c r="W1390" s="45">
        <v>418944</v>
      </c>
    </row>
    <row r="1391" spans="1:23" x14ac:dyDescent="0.2">
      <c r="A1391" s="41">
        <v>2010</v>
      </c>
      <c r="B1391" s="42">
        <v>9645</v>
      </c>
      <c r="C1391" s="43" t="s">
        <v>610</v>
      </c>
      <c r="D1391" s="41" t="s">
        <v>23</v>
      </c>
      <c r="E1391" s="43" t="s">
        <v>24</v>
      </c>
      <c r="F1391" s="41" t="s">
        <v>25</v>
      </c>
      <c r="G1391" s="43" t="s">
        <v>42</v>
      </c>
      <c r="H1391" s="43" t="s">
        <v>27</v>
      </c>
      <c r="I1391" s="44">
        <v>12406.8</v>
      </c>
      <c r="J1391" s="45">
        <v>169092</v>
      </c>
      <c r="K1391" s="45">
        <v>16406</v>
      </c>
      <c r="L1391" s="46">
        <v>13252.5</v>
      </c>
      <c r="M1391" s="47">
        <v>175332</v>
      </c>
      <c r="N1391" s="47">
        <v>2621</v>
      </c>
      <c r="O1391" s="48">
        <v>7274.8</v>
      </c>
      <c r="P1391" s="49">
        <v>111246</v>
      </c>
      <c r="Q1391" s="49">
        <v>131</v>
      </c>
      <c r="R1391" s="50">
        <v>0</v>
      </c>
      <c r="S1391" s="51">
        <v>0</v>
      </c>
      <c r="T1391" s="51">
        <v>0</v>
      </c>
      <c r="U1391" s="44">
        <v>32934.1</v>
      </c>
      <c r="V1391" s="45">
        <v>455670</v>
      </c>
      <c r="W1391" s="45">
        <v>19158</v>
      </c>
    </row>
    <row r="1392" spans="1:23" x14ac:dyDescent="0.2">
      <c r="A1392" s="41">
        <v>2010</v>
      </c>
      <c r="B1392" s="42">
        <v>9645</v>
      </c>
      <c r="C1392" s="43" t="s">
        <v>610</v>
      </c>
      <c r="D1392" s="41" t="s">
        <v>112</v>
      </c>
      <c r="E1392" s="43" t="s">
        <v>113</v>
      </c>
      <c r="F1392" s="41" t="s">
        <v>25</v>
      </c>
      <c r="G1392" s="43" t="s">
        <v>42</v>
      </c>
      <c r="H1392" s="43" t="s">
        <v>27</v>
      </c>
      <c r="I1392" s="44">
        <v>0</v>
      </c>
      <c r="J1392" s="45">
        <v>0</v>
      </c>
      <c r="K1392" s="45">
        <v>0</v>
      </c>
      <c r="L1392" s="46">
        <v>0</v>
      </c>
      <c r="M1392" s="47">
        <v>0</v>
      </c>
      <c r="N1392" s="47">
        <v>0</v>
      </c>
      <c r="O1392" s="48">
        <v>355.7</v>
      </c>
      <c r="P1392" s="49">
        <v>17851</v>
      </c>
      <c r="Q1392" s="49">
        <v>2</v>
      </c>
      <c r="R1392" s="50">
        <v>0</v>
      </c>
      <c r="S1392" s="51">
        <v>0</v>
      </c>
      <c r="T1392" s="51">
        <v>0</v>
      </c>
      <c r="U1392" s="44">
        <v>355.7</v>
      </c>
      <c r="V1392" s="45">
        <v>17851</v>
      </c>
      <c r="W1392" s="45">
        <v>2</v>
      </c>
    </row>
    <row r="1393" spans="1:23" x14ac:dyDescent="0.2">
      <c r="A1393" s="41">
        <v>2010</v>
      </c>
      <c r="B1393" s="42">
        <v>9646</v>
      </c>
      <c r="C1393" s="43" t="s">
        <v>2592</v>
      </c>
      <c r="D1393" s="41" t="s">
        <v>23</v>
      </c>
      <c r="E1393" s="43" t="s">
        <v>24</v>
      </c>
      <c r="F1393" s="41" t="s">
        <v>25</v>
      </c>
      <c r="G1393" s="43" t="s">
        <v>72</v>
      </c>
      <c r="H1393" s="43" t="s">
        <v>27</v>
      </c>
      <c r="I1393" s="44">
        <v>583.29999999999995</v>
      </c>
      <c r="J1393" s="45">
        <v>6593</v>
      </c>
      <c r="K1393" s="45">
        <v>465</v>
      </c>
      <c r="L1393" s="46">
        <v>214.5</v>
      </c>
      <c r="M1393" s="47">
        <v>2281</v>
      </c>
      <c r="N1393" s="47">
        <v>79</v>
      </c>
      <c r="O1393" s="48" t="s">
        <v>37</v>
      </c>
      <c r="P1393" s="49" t="s">
        <v>37</v>
      </c>
      <c r="Q1393" s="49" t="s">
        <v>37</v>
      </c>
      <c r="R1393" s="50" t="s">
        <v>37</v>
      </c>
      <c r="S1393" s="51" t="s">
        <v>37</v>
      </c>
      <c r="T1393" s="51" t="s">
        <v>37</v>
      </c>
      <c r="U1393" s="44">
        <v>797.8</v>
      </c>
      <c r="V1393" s="45">
        <v>8874</v>
      </c>
      <c r="W1393" s="45">
        <v>544</v>
      </c>
    </row>
    <row r="1394" spans="1:23" x14ac:dyDescent="0.2">
      <c r="A1394" s="41">
        <v>2010</v>
      </c>
      <c r="B1394" s="42">
        <v>9650</v>
      </c>
      <c r="C1394" s="43" t="s">
        <v>2593</v>
      </c>
      <c r="D1394" s="41" t="s">
        <v>23</v>
      </c>
      <c r="E1394" s="43" t="s">
        <v>24</v>
      </c>
      <c r="F1394" s="41" t="s">
        <v>25</v>
      </c>
      <c r="G1394" s="43" t="s">
        <v>46</v>
      </c>
      <c r="H1394" s="43" t="s">
        <v>27</v>
      </c>
      <c r="I1394" s="44">
        <v>771</v>
      </c>
      <c r="J1394" s="45">
        <v>7712</v>
      </c>
      <c r="K1394" s="45">
        <v>1116</v>
      </c>
      <c r="L1394" s="46">
        <v>320</v>
      </c>
      <c r="M1394" s="47">
        <v>3302</v>
      </c>
      <c r="N1394" s="47">
        <v>140</v>
      </c>
      <c r="O1394" s="48">
        <v>0</v>
      </c>
      <c r="P1394" s="49">
        <v>0</v>
      </c>
      <c r="Q1394" s="49">
        <v>0</v>
      </c>
      <c r="R1394" s="50">
        <v>0</v>
      </c>
      <c r="S1394" s="51">
        <v>0</v>
      </c>
      <c r="T1394" s="51">
        <v>0</v>
      </c>
      <c r="U1394" s="44">
        <v>1091</v>
      </c>
      <c r="V1394" s="45">
        <v>11014</v>
      </c>
      <c r="W1394" s="45">
        <v>1256</v>
      </c>
    </row>
    <row r="1395" spans="1:23" x14ac:dyDescent="0.2">
      <c r="A1395" s="41">
        <v>2010</v>
      </c>
      <c r="B1395" s="42">
        <v>9664</v>
      </c>
      <c r="C1395" s="43" t="s">
        <v>2594</v>
      </c>
      <c r="D1395" s="41" t="s">
        <v>23</v>
      </c>
      <c r="E1395" s="43" t="s">
        <v>24</v>
      </c>
      <c r="F1395" s="41" t="s">
        <v>25</v>
      </c>
      <c r="G1395" s="43" t="s">
        <v>92</v>
      </c>
      <c r="H1395" s="43" t="s">
        <v>27</v>
      </c>
      <c r="I1395" s="44">
        <v>5490</v>
      </c>
      <c r="J1395" s="45">
        <v>49491</v>
      </c>
      <c r="K1395" s="45">
        <v>3519</v>
      </c>
      <c r="L1395" s="46">
        <v>6664</v>
      </c>
      <c r="M1395" s="47">
        <v>53840</v>
      </c>
      <c r="N1395" s="47">
        <v>904</v>
      </c>
      <c r="O1395" s="48">
        <v>0</v>
      </c>
      <c r="P1395" s="49">
        <v>0</v>
      </c>
      <c r="Q1395" s="49">
        <v>0</v>
      </c>
      <c r="R1395" s="50" t="s">
        <v>37</v>
      </c>
      <c r="S1395" s="51" t="s">
        <v>37</v>
      </c>
      <c r="T1395" s="51" t="s">
        <v>37</v>
      </c>
      <c r="U1395" s="44">
        <v>12154</v>
      </c>
      <c r="V1395" s="45">
        <v>103331</v>
      </c>
      <c r="W1395" s="45">
        <v>4423</v>
      </c>
    </row>
    <row r="1396" spans="1:23" x14ac:dyDescent="0.2">
      <c r="A1396" s="41">
        <v>2010</v>
      </c>
      <c r="B1396" s="42">
        <v>9665</v>
      </c>
      <c r="C1396" s="43" t="s">
        <v>611</v>
      </c>
      <c r="D1396" s="41" t="s">
        <v>23</v>
      </c>
      <c r="E1396" s="43" t="s">
        <v>24</v>
      </c>
      <c r="F1396" s="41" t="s">
        <v>25</v>
      </c>
      <c r="G1396" s="43" t="s">
        <v>72</v>
      </c>
      <c r="H1396" s="43" t="s">
        <v>31</v>
      </c>
      <c r="I1396" s="44">
        <v>11766.8</v>
      </c>
      <c r="J1396" s="45">
        <v>106749</v>
      </c>
      <c r="K1396" s="45">
        <v>7498</v>
      </c>
      <c r="L1396" s="46">
        <v>7145.8</v>
      </c>
      <c r="M1396" s="47">
        <v>75104</v>
      </c>
      <c r="N1396" s="47">
        <v>1309</v>
      </c>
      <c r="O1396" s="48">
        <v>3034.2</v>
      </c>
      <c r="P1396" s="49">
        <v>40899</v>
      </c>
      <c r="Q1396" s="49">
        <v>2</v>
      </c>
      <c r="R1396" s="50" t="s">
        <v>37</v>
      </c>
      <c r="S1396" s="51" t="s">
        <v>37</v>
      </c>
      <c r="T1396" s="51" t="s">
        <v>37</v>
      </c>
      <c r="U1396" s="44">
        <v>21946.799999999999</v>
      </c>
      <c r="V1396" s="45">
        <v>222752</v>
      </c>
      <c r="W1396" s="45">
        <v>8809</v>
      </c>
    </row>
    <row r="1397" spans="1:23" x14ac:dyDescent="0.2">
      <c r="A1397" s="41">
        <v>2010</v>
      </c>
      <c r="B1397" s="42">
        <v>9666</v>
      </c>
      <c r="C1397" s="43" t="s">
        <v>2595</v>
      </c>
      <c r="D1397" s="41" t="s">
        <v>23</v>
      </c>
      <c r="E1397" s="43" t="s">
        <v>24</v>
      </c>
      <c r="F1397" s="41" t="s">
        <v>25</v>
      </c>
      <c r="G1397" s="43" t="s">
        <v>72</v>
      </c>
      <c r="H1397" s="43" t="s">
        <v>31</v>
      </c>
      <c r="I1397" s="44">
        <v>8651.6</v>
      </c>
      <c r="J1397" s="45">
        <v>81007</v>
      </c>
      <c r="K1397" s="45">
        <v>4833</v>
      </c>
      <c r="L1397" s="46">
        <v>67.900000000000006</v>
      </c>
      <c r="M1397" s="47">
        <v>635</v>
      </c>
      <c r="N1397" s="47">
        <v>3</v>
      </c>
      <c r="O1397" s="48">
        <v>7475.5</v>
      </c>
      <c r="P1397" s="49">
        <v>97237</v>
      </c>
      <c r="Q1397" s="49">
        <v>584</v>
      </c>
      <c r="R1397" s="50" t="s">
        <v>37</v>
      </c>
      <c r="S1397" s="51" t="s">
        <v>37</v>
      </c>
      <c r="T1397" s="51" t="s">
        <v>37</v>
      </c>
      <c r="U1397" s="44">
        <v>16195</v>
      </c>
      <c r="V1397" s="45">
        <v>178879</v>
      </c>
      <c r="W1397" s="45">
        <v>5420</v>
      </c>
    </row>
    <row r="1398" spans="1:23" x14ac:dyDescent="0.2">
      <c r="A1398" s="41">
        <v>2010</v>
      </c>
      <c r="B1398" s="42">
        <v>9667</v>
      </c>
      <c r="C1398" s="43" t="s">
        <v>2594</v>
      </c>
      <c r="D1398" s="41" t="s">
        <v>23</v>
      </c>
      <c r="E1398" s="43" t="s">
        <v>24</v>
      </c>
      <c r="F1398" s="41" t="s">
        <v>25</v>
      </c>
      <c r="G1398" s="43" t="s">
        <v>72</v>
      </c>
      <c r="H1398" s="43" t="s">
        <v>27</v>
      </c>
      <c r="I1398" s="44">
        <v>6455.7</v>
      </c>
      <c r="J1398" s="45">
        <v>74383</v>
      </c>
      <c r="K1398" s="45">
        <v>5675</v>
      </c>
      <c r="L1398" s="46">
        <v>10730.1</v>
      </c>
      <c r="M1398" s="47">
        <v>124936</v>
      </c>
      <c r="N1398" s="47">
        <v>1206</v>
      </c>
      <c r="O1398" s="48">
        <v>10178.6</v>
      </c>
      <c r="P1398" s="49">
        <v>110009</v>
      </c>
      <c r="Q1398" s="49">
        <v>85</v>
      </c>
      <c r="R1398" s="50" t="s">
        <v>37</v>
      </c>
      <c r="S1398" s="51" t="s">
        <v>37</v>
      </c>
      <c r="T1398" s="51" t="s">
        <v>37</v>
      </c>
      <c r="U1398" s="44">
        <v>27364.400000000001</v>
      </c>
      <c r="V1398" s="45">
        <v>309328</v>
      </c>
      <c r="W1398" s="45">
        <v>6966</v>
      </c>
    </row>
    <row r="1399" spans="1:23" x14ac:dyDescent="0.2">
      <c r="A1399" s="41">
        <v>2010</v>
      </c>
      <c r="B1399" s="42">
        <v>9668</v>
      </c>
      <c r="C1399" s="43" t="s">
        <v>613</v>
      </c>
      <c r="D1399" s="41" t="s">
        <v>23</v>
      </c>
      <c r="E1399" s="43" t="s">
        <v>24</v>
      </c>
      <c r="F1399" s="41" t="s">
        <v>25</v>
      </c>
      <c r="G1399" s="43" t="s">
        <v>92</v>
      </c>
      <c r="H1399" s="43" t="s">
        <v>31</v>
      </c>
      <c r="I1399" s="44">
        <v>33527</v>
      </c>
      <c r="J1399" s="45">
        <v>306054</v>
      </c>
      <c r="K1399" s="45">
        <v>19497</v>
      </c>
      <c r="L1399" s="46">
        <v>5287</v>
      </c>
      <c r="M1399" s="47">
        <v>49957</v>
      </c>
      <c r="N1399" s="47">
        <v>2200</v>
      </c>
      <c r="O1399" s="48">
        <v>8893</v>
      </c>
      <c r="P1399" s="49">
        <v>126848</v>
      </c>
      <c r="Q1399" s="49">
        <v>117</v>
      </c>
      <c r="R1399" s="50" t="s">
        <v>37</v>
      </c>
      <c r="S1399" s="51" t="s">
        <v>37</v>
      </c>
      <c r="T1399" s="51" t="s">
        <v>37</v>
      </c>
      <c r="U1399" s="44">
        <v>47707</v>
      </c>
      <c r="V1399" s="45">
        <v>482859</v>
      </c>
      <c r="W1399" s="45">
        <v>21814</v>
      </c>
    </row>
    <row r="1400" spans="1:23" x14ac:dyDescent="0.2">
      <c r="A1400" s="41">
        <v>2010</v>
      </c>
      <c r="B1400" s="42">
        <v>9682</v>
      </c>
      <c r="C1400" s="43" t="s">
        <v>614</v>
      </c>
      <c r="D1400" s="41" t="s">
        <v>23</v>
      </c>
      <c r="E1400" s="43" t="s">
        <v>24</v>
      </c>
      <c r="F1400" s="41" t="s">
        <v>25</v>
      </c>
      <c r="G1400" s="43" t="s">
        <v>80</v>
      </c>
      <c r="H1400" s="43" t="s">
        <v>31</v>
      </c>
      <c r="I1400" s="44">
        <v>11003</v>
      </c>
      <c r="J1400" s="45">
        <v>121967</v>
      </c>
      <c r="K1400" s="45">
        <v>7480</v>
      </c>
      <c r="L1400" s="46">
        <v>6349</v>
      </c>
      <c r="M1400" s="47">
        <v>64389</v>
      </c>
      <c r="N1400" s="47">
        <v>1445</v>
      </c>
      <c r="O1400" s="48">
        <v>3557</v>
      </c>
      <c r="P1400" s="49">
        <v>52924</v>
      </c>
      <c r="Q1400" s="49">
        <v>8</v>
      </c>
      <c r="R1400" s="50" t="s">
        <v>37</v>
      </c>
      <c r="S1400" s="51" t="s">
        <v>37</v>
      </c>
      <c r="T1400" s="51" t="s">
        <v>37</v>
      </c>
      <c r="U1400" s="44">
        <v>20909</v>
      </c>
      <c r="V1400" s="45">
        <v>239280</v>
      </c>
      <c r="W1400" s="45">
        <v>8933</v>
      </c>
    </row>
    <row r="1401" spans="1:23" x14ac:dyDescent="0.2">
      <c r="A1401" s="41">
        <v>2010</v>
      </c>
      <c r="B1401" s="42">
        <v>9689</v>
      </c>
      <c r="C1401" s="43" t="s">
        <v>615</v>
      </c>
      <c r="D1401" s="41" t="s">
        <v>23</v>
      </c>
      <c r="E1401" s="43" t="s">
        <v>24</v>
      </c>
      <c r="F1401" s="41" t="s">
        <v>25</v>
      </c>
      <c r="G1401" s="43" t="s">
        <v>65</v>
      </c>
      <c r="H1401" s="43" t="s">
        <v>31</v>
      </c>
      <c r="I1401" s="44">
        <v>52527</v>
      </c>
      <c r="J1401" s="45">
        <v>487242</v>
      </c>
      <c r="K1401" s="45">
        <v>31011</v>
      </c>
      <c r="L1401" s="46">
        <v>6785</v>
      </c>
      <c r="M1401" s="47">
        <v>62850</v>
      </c>
      <c r="N1401" s="47">
        <v>1612</v>
      </c>
      <c r="O1401" s="48">
        <v>4916</v>
      </c>
      <c r="P1401" s="49">
        <v>76033</v>
      </c>
      <c r="Q1401" s="49">
        <v>247</v>
      </c>
      <c r="R1401" s="50" t="s">
        <v>37</v>
      </c>
      <c r="S1401" s="51" t="s">
        <v>37</v>
      </c>
      <c r="T1401" s="51" t="s">
        <v>37</v>
      </c>
      <c r="U1401" s="44">
        <v>64228</v>
      </c>
      <c r="V1401" s="45">
        <v>626125</v>
      </c>
      <c r="W1401" s="45">
        <v>32870</v>
      </c>
    </row>
    <row r="1402" spans="1:23" x14ac:dyDescent="0.2">
      <c r="A1402" s="41">
        <v>2010</v>
      </c>
      <c r="B1402" s="42">
        <v>9690</v>
      </c>
      <c r="C1402" s="43" t="s">
        <v>616</v>
      </c>
      <c r="D1402" s="41" t="s">
        <v>23</v>
      </c>
      <c r="E1402" s="43" t="s">
        <v>24</v>
      </c>
      <c r="F1402" s="41" t="s">
        <v>25</v>
      </c>
      <c r="G1402" s="43" t="s">
        <v>35</v>
      </c>
      <c r="H1402" s="43" t="s">
        <v>27</v>
      </c>
      <c r="I1402" s="44">
        <v>3098.8</v>
      </c>
      <c r="J1402" s="45">
        <v>31862</v>
      </c>
      <c r="K1402" s="45">
        <v>3461</v>
      </c>
      <c r="L1402" s="46">
        <v>3815.4</v>
      </c>
      <c r="M1402" s="47">
        <v>42754</v>
      </c>
      <c r="N1402" s="47">
        <v>516</v>
      </c>
      <c r="O1402" s="48">
        <v>5335</v>
      </c>
      <c r="P1402" s="49">
        <v>74581</v>
      </c>
      <c r="Q1402" s="49">
        <v>3</v>
      </c>
      <c r="R1402" s="50">
        <v>0</v>
      </c>
      <c r="S1402" s="51">
        <v>0</v>
      </c>
      <c r="T1402" s="51">
        <v>0</v>
      </c>
      <c r="U1402" s="44">
        <v>12249.2</v>
      </c>
      <c r="V1402" s="45">
        <v>149197</v>
      </c>
      <c r="W1402" s="45">
        <v>3980</v>
      </c>
    </row>
    <row r="1403" spans="1:23" x14ac:dyDescent="0.2">
      <c r="A1403" s="41">
        <v>2010</v>
      </c>
      <c r="B1403" s="42">
        <v>9697</v>
      </c>
      <c r="C1403" s="43" t="s">
        <v>617</v>
      </c>
      <c r="D1403" s="41" t="s">
        <v>23</v>
      </c>
      <c r="E1403" s="43" t="s">
        <v>24</v>
      </c>
      <c r="F1403" s="41" t="s">
        <v>25</v>
      </c>
      <c r="G1403" s="43" t="s">
        <v>104</v>
      </c>
      <c r="H1403" s="43" t="s">
        <v>27</v>
      </c>
      <c r="I1403" s="44">
        <v>2387</v>
      </c>
      <c r="J1403" s="45">
        <v>25501</v>
      </c>
      <c r="K1403" s="45">
        <v>1700</v>
      </c>
      <c r="L1403" s="46">
        <v>1058</v>
      </c>
      <c r="M1403" s="47">
        <v>9447</v>
      </c>
      <c r="N1403" s="47">
        <v>580</v>
      </c>
      <c r="O1403" s="48">
        <v>0</v>
      </c>
      <c r="P1403" s="49">
        <v>0</v>
      </c>
      <c r="Q1403" s="49">
        <v>0</v>
      </c>
      <c r="R1403" s="50">
        <v>0</v>
      </c>
      <c r="S1403" s="51">
        <v>0</v>
      </c>
      <c r="T1403" s="51">
        <v>0</v>
      </c>
      <c r="U1403" s="44">
        <v>3445</v>
      </c>
      <c r="V1403" s="45">
        <v>34948</v>
      </c>
      <c r="W1403" s="45">
        <v>2280</v>
      </c>
    </row>
    <row r="1404" spans="1:23" x14ac:dyDescent="0.2">
      <c r="A1404" s="41">
        <v>2010</v>
      </c>
      <c r="B1404" s="42">
        <v>9697</v>
      </c>
      <c r="C1404" s="43" t="s">
        <v>617</v>
      </c>
      <c r="D1404" s="41" t="s">
        <v>23</v>
      </c>
      <c r="E1404" s="43" t="s">
        <v>24</v>
      </c>
      <c r="F1404" s="41" t="s">
        <v>25</v>
      </c>
      <c r="G1404" s="43" t="s">
        <v>98</v>
      </c>
      <c r="H1404" s="43" t="s">
        <v>27</v>
      </c>
      <c r="I1404" s="44">
        <v>2563</v>
      </c>
      <c r="J1404" s="45">
        <v>27357</v>
      </c>
      <c r="K1404" s="45">
        <v>1816</v>
      </c>
      <c r="L1404" s="46">
        <v>2440</v>
      </c>
      <c r="M1404" s="47">
        <v>24388</v>
      </c>
      <c r="N1404" s="47">
        <v>627</v>
      </c>
      <c r="O1404" s="48">
        <v>0</v>
      </c>
      <c r="P1404" s="49">
        <v>0</v>
      </c>
      <c r="Q1404" s="49">
        <v>0</v>
      </c>
      <c r="R1404" s="50">
        <v>0</v>
      </c>
      <c r="S1404" s="51">
        <v>0</v>
      </c>
      <c r="T1404" s="51">
        <v>0</v>
      </c>
      <c r="U1404" s="44">
        <v>5003</v>
      </c>
      <c r="V1404" s="45">
        <v>51745</v>
      </c>
      <c r="W1404" s="45">
        <v>2443</v>
      </c>
    </row>
    <row r="1405" spans="1:23" x14ac:dyDescent="0.2">
      <c r="A1405" s="41">
        <v>2010</v>
      </c>
      <c r="B1405" s="42">
        <v>9699</v>
      </c>
      <c r="C1405" s="43" t="s">
        <v>618</v>
      </c>
      <c r="D1405" s="41" t="s">
        <v>23</v>
      </c>
      <c r="E1405" s="43" t="s">
        <v>24</v>
      </c>
      <c r="F1405" s="41" t="s">
        <v>25</v>
      </c>
      <c r="G1405" s="43" t="s">
        <v>258</v>
      </c>
      <c r="H1405" s="43" t="s">
        <v>31</v>
      </c>
      <c r="I1405" s="44">
        <v>21744</v>
      </c>
      <c r="J1405" s="45">
        <v>179931</v>
      </c>
      <c r="K1405" s="45">
        <v>27492</v>
      </c>
      <c r="L1405" s="46">
        <v>16816</v>
      </c>
      <c r="M1405" s="47">
        <v>144655</v>
      </c>
      <c r="N1405" s="47">
        <v>3566</v>
      </c>
      <c r="O1405" s="48">
        <v>4534</v>
      </c>
      <c r="P1405" s="49">
        <v>53837</v>
      </c>
      <c r="Q1405" s="49">
        <v>4</v>
      </c>
      <c r="R1405" s="50" t="s">
        <v>37</v>
      </c>
      <c r="S1405" s="51" t="s">
        <v>37</v>
      </c>
      <c r="T1405" s="51" t="s">
        <v>37</v>
      </c>
      <c r="U1405" s="44">
        <v>43094</v>
      </c>
      <c r="V1405" s="45">
        <v>378423</v>
      </c>
      <c r="W1405" s="45">
        <v>31062</v>
      </c>
    </row>
    <row r="1406" spans="1:23" x14ac:dyDescent="0.2">
      <c r="A1406" s="41">
        <v>2010</v>
      </c>
      <c r="B1406" s="42">
        <v>9726</v>
      </c>
      <c r="C1406" s="43" t="s">
        <v>619</v>
      </c>
      <c r="D1406" s="41" t="s">
        <v>23</v>
      </c>
      <c r="E1406" s="43" t="s">
        <v>24</v>
      </c>
      <c r="F1406" s="41" t="s">
        <v>25</v>
      </c>
      <c r="G1406" s="43" t="s">
        <v>122</v>
      </c>
      <c r="H1406" s="43" t="s">
        <v>51</v>
      </c>
      <c r="I1406" s="44">
        <v>1667493.8</v>
      </c>
      <c r="J1406" s="45">
        <v>9842598</v>
      </c>
      <c r="K1406" s="45">
        <v>955992</v>
      </c>
      <c r="L1406" s="46">
        <v>671912.5</v>
      </c>
      <c r="M1406" s="47">
        <v>4132015</v>
      </c>
      <c r="N1406" s="47">
        <v>108026</v>
      </c>
      <c r="O1406" s="48">
        <v>59350.8</v>
      </c>
      <c r="P1406" s="49">
        <v>417922</v>
      </c>
      <c r="Q1406" s="49">
        <v>1971</v>
      </c>
      <c r="R1406" s="50">
        <v>0</v>
      </c>
      <c r="S1406" s="51">
        <v>0</v>
      </c>
      <c r="T1406" s="51">
        <v>0</v>
      </c>
      <c r="U1406" s="44">
        <v>2398757.1</v>
      </c>
      <c r="V1406" s="45">
        <v>14392535</v>
      </c>
      <c r="W1406" s="45">
        <v>1065989</v>
      </c>
    </row>
    <row r="1407" spans="1:23" x14ac:dyDescent="0.2">
      <c r="A1407" s="41">
        <v>2010</v>
      </c>
      <c r="B1407" s="42">
        <v>9726</v>
      </c>
      <c r="C1407" s="43" t="s">
        <v>619</v>
      </c>
      <c r="D1407" s="41" t="s">
        <v>112</v>
      </c>
      <c r="E1407" s="43" t="s">
        <v>113</v>
      </c>
      <c r="F1407" s="41" t="s">
        <v>25</v>
      </c>
      <c r="G1407" s="43" t="s">
        <v>122</v>
      </c>
      <c r="H1407" s="43" t="s">
        <v>51</v>
      </c>
      <c r="I1407" s="44">
        <v>7853.4</v>
      </c>
      <c r="J1407" s="45">
        <v>150199</v>
      </c>
      <c r="K1407" s="45">
        <v>15097</v>
      </c>
      <c r="L1407" s="46">
        <v>231779.1</v>
      </c>
      <c r="M1407" s="47">
        <v>5520227</v>
      </c>
      <c r="N1407" s="47">
        <v>15463</v>
      </c>
      <c r="O1407" s="48">
        <v>65936.7</v>
      </c>
      <c r="P1407" s="49">
        <v>1973655</v>
      </c>
      <c r="Q1407" s="49">
        <v>528</v>
      </c>
      <c r="R1407" s="50">
        <v>2806.8</v>
      </c>
      <c r="S1407" s="51">
        <v>94969</v>
      </c>
      <c r="T1407" s="51">
        <v>1</v>
      </c>
      <c r="U1407" s="44">
        <v>308376</v>
      </c>
      <c r="V1407" s="45">
        <v>7739050</v>
      </c>
      <c r="W1407" s="45">
        <v>31089</v>
      </c>
    </row>
    <row r="1408" spans="1:23" x14ac:dyDescent="0.2">
      <c r="A1408" s="41">
        <v>2010</v>
      </c>
      <c r="B1408" s="42">
        <v>9732</v>
      </c>
      <c r="C1408" s="43" t="s">
        <v>2596</v>
      </c>
      <c r="D1408" s="41" t="s">
        <v>23</v>
      </c>
      <c r="E1408" s="43" t="s">
        <v>24</v>
      </c>
      <c r="F1408" s="41" t="s">
        <v>25</v>
      </c>
      <c r="G1408" s="43" t="s">
        <v>76</v>
      </c>
      <c r="H1408" s="43" t="s">
        <v>27</v>
      </c>
      <c r="I1408" s="44">
        <v>406</v>
      </c>
      <c r="J1408" s="45">
        <v>3989</v>
      </c>
      <c r="K1408" s="45">
        <v>451</v>
      </c>
      <c r="L1408" s="46">
        <v>514</v>
      </c>
      <c r="M1408" s="47">
        <v>5038</v>
      </c>
      <c r="N1408" s="47">
        <v>162</v>
      </c>
      <c r="O1408" s="48">
        <v>0</v>
      </c>
      <c r="P1408" s="49">
        <v>0</v>
      </c>
      <c r="Q1408" s="49">
        <v>0</v>
      </c>
      <c r="R1408" s="50">
        <v>0</v>
      </c>
      <c r="S1408" s="51">
        <v>0</v>
      </c>
      <c r="T1408" s="51">
        <v>0</v>
      </c>
      <c r="U1408" s="44">
        <v>920</v>
      </c>
      <c r="V1408" s="45">
        <v>9027</v>
      </c>
      <c r="W1408" s="45">
        <v>613</v>
      </c>
    </row>
    <row r="1409" spans="1:23" x14ac:dyDescent="0.2">
      <c r="A1409" s="41">
        <v>2010</v>
      </c>
      <c r="B1409" s="42">
        <v>9734</v>
      </c>
      <c r="C1409" s="43" t="s">
        <v>2597</v>
      </c>
      <c r="D1409" s="41" t="s">
        <v>23</v>
      </c>
      <c r="E1409" s="43" t="s">
        <v>24</v>
      </c>
      <c r="F1409" s="41" t="s">
        <v>25</v>
      </c>
      <c r="G1409" s="43" t="s">
        <v>201</v>
      </c>
      <c r="H1409" s="43" t="s">
        <v>27</v>
      </c>
      <c r="I1409" s="44">
        <v>2418</v>
      </c>
      <c r="J1409" s="45">
        <v>14161</v>
      </c>
      <c r="K1409" s="45">
        <v>1911</v>
      </c>
      <c r="L1409" s="46">
        <v>1318</v>
      </c>
      <c r="M1409" s="47">
        <v>8929</v>
      </c>
      <c r="N1409" s="47">
        <v>276</v>
      </c>
      <c r="O1409" s="48">
        <v>38</v>
      </c>
      <c r="P1409" s="49">
        <v>287</v>
      </c>
      <c r="Q1409" s="49">
        <v>1</v>
      </c>
      <c r="R1409" s="50" t="s">
        <v>37</v>
      </c>
      <c r="S1409" s="51" t="s">
        <v>37</v>
      </c>
      <c r="T1409" s="51" t="s">
        <v>37</v>
      </c>
      <c r="U1409" s="44">
        <v>3774</v>
      </c>
      <c r="V1409" s="45">
        <v>23377</v>
      </c>
      <c r="W1409" s="45">
        <v>2188</v>
      </c>
    </row>
    <row r="1410" spans="1:23" x14ac:dyDescent="0.2">
      <c r="A1410" s="41">
        <v>2010</v>
      </c>
      <c r="B1410" s="42">
        <v>9739</v>
      </c>
      <c r="C1410" s="43" t="s">
        <v>620</v>
      </c>
      <c r="D1410" s="41" t="s">
        <v>23</v>
      </c>
      <c r="E1410" s="43" t="s">
        <v>24</v>
      </c>
      <c r="F1410" s="41" t="s">
        <v>25</v>
      </c>
      <c r="G1410" s="43" t="s">
        <v>54</v>
      </c>
      <c r="H1410" s="43" t="s">
        <v>31</v>
      </c>
      <c r="I1410" s="44">
        <v>65052</v>
      </c>
      <c r="J1410" s="45">
        <v>663987</v>
      </c>
      <c r="K1410" s="45">
        <v>34646</v>
      </c>
      <c r="L1410" s="46">
        <v>30447</v>
      </c>
      <c r="M1410" s="47">
        <v>273698</v>
      </c>
      <c r="N1410" s="47">
        <v>8116</v>
      </c>
      <c r="O1410" s="48">
        <v>38563</v>
      </c>
      <c r="P1410" s="49">
        <v>629344</v>
      </c>
      <c r="Q1410" s="49">
        <v>21</v>
      </c>
      <c r="R1410" s="50">
        <v>0</v>
      </c>
      <c r="S1410" s="51">
        <v>0</v>
      </c>
      <c r="T1410" s="51">
        <v>0</v>
      </c>
      <c r="U1410" s="44">
        <v>134062</v>
      </c>
      <c r="V1410" s="45">
        <v>1567029</v>
      </c>
      <c r="W1410" s="45">
        <v>42783</v>
      </c>
    </row>
    <row r="1411" spans="1:23" x14ac:dyDescent="0.2">
      <c r="A1411" s="41">
        <v>2010</v>
      </c>
      <c r="B1411" s="42">
        <v>9750</v>
      </c>
      <c r="C1411" s="43" t="s">
        <v>2598</v>
      </c>
      <c r="D1411" s="41" t="s">
        <v>23</v>
      </c>
      <c r="E1411" s="43" t="s">
        <v>24</v>
      </c>
      <c r="F1411" s="41" t="s">
        <v>25</v>
      </c>
      <c r="G1411" s="43" t="s">
        <v>124</v>
      </c>
      <c r="H1411" s="43" t="s">
        <v>31</v>
      </c>
      <c r="I1411" s="44">
        <v>21095</v>
      </c>
      <c r="J1411" s="45">
        <v>152617</v>
      </c>
      <c r="K1411" s="45">
        <v>15824</v>
      </c>
      <c r="L1411" s="46">
        <v>16407</v>
      </c>
      <c r="M1411" s="47">
        <v>152598</v>
      </c>
      <c r="N1411" s="47">
        <v>2808</v>
      </c>
      <c r="O1411" s="48">
        <v>9375</v>
      </c>
      <c r="P1411" s="49">
        <v>143600</v>
      </c>
      <c r="Q1411" s="49">
        <v>5</v>
      </c>
      <c r="R1411" s="50" t="s">
        <v>37</v>
      </c>
      <c r="S1411" s="51" t="s">
        <v>37</v>
      </c>
      <c r="T1411" s="51" t="s">
        <v>37</v>
      </c>
      <c r="U1411" s="44">
        <v>46877</v>
      </c>
      <c r="V1411" s="45">
        <v>448815</v>
      </c>
      <c r="W1411" s="45">
        <v>18637</v>
      </c>
    </row>
    <row r="1412" spans="1:23" x14ac:dyDescent="0.2">
      <c r="A1412" s="41">
        <v>2010</v>
      </c>
      <c r="B1412" s="42">
        <v>9776</v>
      </c>
      <c r="C1412" s="43" t="s">
        <v>2599</v>
      </c>
      <c r="D1412" s="41" t="s">
        <v>23</v>
      </c>
      <c r="E1412" s="43" t="s">
        <v>24</v>
      </c>
      <c r="F1412" s="41" t="s">
        <v>25</v>
      </c>
      <c r="G1412" s="43" t="s">
        <v>76</v>
      </c>
      <c r="H1412" s="43" t="s">
        <v>27</v>
      </c>
      <c r="I1412" s="44">
        <v>703</v>
      </c>
      <c r="J1412" s="45">
        <v>5748</v>
      </c>
      <c r="K1412" s="45">
        <v>541</v>
      </c>
      <c r="L1412" s="46">
        <v>715</v>
      </c>
      <c r="M1412" s="47">
        <v>5984</v>
      </c>
      <c r="N1412" s="47">
        <v>291</v>
      </c>
      <c r="O1412" s="48">
        <v>332</v>
      </c>
      <c r="P1412" s="49">
        <v>3284</v>
      </c>
      <c r="Q1412" s="49">
        <v>5</v>
      </c>
      <c r="R1412" s="50" t="s">
        <v>37</v>
      </c>
      <c r="S1412" s="51" t="s">
        <v>37</v>
      </c>
      <c r="T1412" s="51" t="s">
        <v>37</v>
      </c>
      <c r="U1412" s="44">
        <v>1750</v>
      </c>
      <c r="V1412" s="45">
        <v>15016</v>
      </c>
      <c r="W1412" s="45">
        <v>837</v>
      </c>
    </row>
    <row r="1413" spans="1:23" x14ac:dyDescent="0.2">
      <c r="A1413" s="41">
        <v>2010</v>
      </c>
      <c r="B1413" s="42">
        <v>9777</v>
      </c>
      <c r="C1413" s="43" t="s">
        <v>2600</v>
      </c>
      <c r="D1413" s="41" t="s">
        <v>23</v>
      </c>
      <c r="E1413" s="43" t="s">
        <v>24</v>
      </c>
      <c r="F1413" s="41" t="s">
        <v>25</v>
      </c>
      <c r="G1413" s="43" t="s">
        <v>98</v>
      </c>
      <c r="H1413" s="43" t="s">
        <v>27</v>
      </c>
      <c r="I1413" s="44">
        <v>99389</v>
      </c>
      <c r="J1413" s="45">
        <v>1083843</v>
      </c>
      <c r="K1413" s="45">
        <v>64917</v>
      </c>
      <c r="L1413" s="46">
        <v>63221</v>
      </c>
      <c r="M1413" s="47">
        <v>659587</v>
      </c>
      <c r="N1413" s="47">
        <v>10401</v>
      </c>
      <c r="O1413" s="48">
        <v>23927</v>
      </c>
      <c r="P1413" s="49">
        <v>273452</v>
      </c>
      <c r="Q1413" s="49">
        <v>32</v>
      </c>
      <c r="R1413" s="50">
        <v>0</v>
      </c>
      <c r="S1413" s="51">
        <v>0</v>
      </c>
      <c r="T1413" s="51">
        <v>0</v>
      </c>
      <c r="U1413" s="44">
        <v>186537</v>
      </c>
      <c r="V1413" s="45">
        <v>2016882</v>
      </c>
      <c r="W1413" s="45">
        <v>75350</v>
      </c>
    </row>
    <row r="1414" spans="1:23" x14ac:dyDescent="0.2">
      <c r="A1414" s="41">
        <v>2010</v>
      </c>
      <c r="B1414" s="42">
        <v>9778</v>
      </c>
      <c r="C1414" s="43" t="s">
        <v>623</v>
      </c>
      <c r="D1414" s="41" t="s">
        <v>23</v>
      </c>
      <c r="E1414" s="43" t="s">
        <v>24</v>
      </c>
      <c r="F1414" s="41" t="s">
        <v>25</v>
      </c>
      <c r="G1414" s="43" t="s">
        <v>72</v>
      </c>
      <c r="H1414" s="43" t="s">
        <v>31</v>
      </c>
      <c r="I1414" s="44">
        <v>35484.800000000003</v>
      </c>
      <c r="J1414" s="45">
        <v>316513</v>
      </c>
      <c r="K1414" s="45">
        <v>21160</v>
      </c>
      <c r="L1414" s="46">
        <v>7578.1</v>
      </c>
      <c r="M1414" s="47">
        <v>85011</v>
      </c>
      <c r="N1414" s="47">
        <v>2155</v>
      </c>
      <c r="O1414" s="48">
        <v>2942.5</v>
      </c>
      <c r="P1414" s="49">
        <v>37804</v>
      </c>
      <c r="Q1414" s="49">
        <v>16</v>
      </c>
      <c r="R1414" s="50" t="s">
        <v>37</v>
      </c>
      <c r="S1414" s="51" t="s">
        <v>37</v>
      </c>
      <c r="T1414" s="51" t="s">
        <v>37</v>
      </c>
      <c r="U1414" s="44">
        <v>46005.4</v>
      </c>
      <c r="V1414" s="45">
        <v>439328</v>
      </c>
      <c r="W1414" s="45">
        <v>23331</v>
      </c>
    </row>
    <row r="1415" spans="1:23" x14ac:dyDescent="0.2">
      <c r="A1415" s="41">
        <v>2010</v>
      </c>
      <c r="B1415" s="42">
        <v>9806</v>
      </c>
      <c r="C1415" s="43" t="s">
        <v>2601</v>
      </c>
      <c r="D1415" s="41" t="s">
        <v>23</v>
      </c>
      <c r="E1415" s="43" t="s">
        <v>24</v>
      </c>
      <c r="F1415" s="41" t="s">
        <v>25</v>
      </c>
      <c r="G1415" s="43" t="s">
        <v>220</v>
      </c>
      <c r="H1415" s="43" t="s">
        <v>27</v>
      </c>
      <c r="I1415" s="44">
        <v>801</v>
      </c>
      <c r="J1415" s="45">
        <v>4973</v>
      </c>
      <c r="K1415" s="45">
        <v>743</v>
      </c>
      <c r="L1415" s="46">
        <v>889</v>
      </c>
      <c r="M1415" s="47">
        <v>5088</v>
      </c>
      <c r="N1415" s="47">
        <v>161</v>
      </c>
      <c r="O1415" s="48">
        <v>659</v>
      </c>
      <c r="P1415" s="49">
        <v>4377</v>
      </c>
      <c r="Q1415" s="49">
        <v>1</v>
      </c>
      <c r="R1415" s="50" t="s">
        <v>37</v>
      </c>
      <c r="S1415" s="51" t="s">
        <v>37</v>
      </c>
      <c r="T1415" s="51" t="s">
        <v>37</v>
      </c>
      <c r="U1415" s="44">
        <v>2349</v>
      </c>
      <c r="V1415" s="45">
        <v>14438</v>
      </c>
      <c r="W1415" s="45">
        <v>905</v>
      </c>
    </row>
    <row r="1416" spans="1:23" x14ac:dyDescent="0.2">
      <c r="A1416" s="41">
        <v>2010</v>
      </c>
      <c r="B1416" s="42">
        <v>9832</v>
      </c>
      <c r="C1416" s="43" t="s">
        <v>2602</v>
      </c>
      <c r="D1416" s="41" t="s">
        <v>23</v>
      </c>
      <c r="E1416" s="43" t="s">
        <v>24</v>
      </c>
      <c r="F1416" s="41" t="s">
        <v>25</v>
      </c>
      <c r="G1416" s="43" t="s">
        <v>60</v>
      </c>
      <c r="H1416" s="43" t="s">
        <v>51</v>
      </c>
      <c r="I1416" s="44">
        <v>325.89999999999998</v>
      </c>
      <c r="J1416" s="45">
        <v>620</v>
      </c>
      <c r="K1416" s="45">
        <v>174</v>
      </c>
      <c r="L1416" s="46">
        <v>189.9</v>
      </c>
      <c r="M1416" s="47">
        <v>337</v>
      </c>
      <c r="N1416" s="47">
        <v>42</v>
      </c>
      <c r="O1416" s="48">
        <v>0</v>
      </c>
      <c r="P1416" s="49">
        <v>0</v>
      </c>
      <c r="Q1416" s="49">
        <v>0</v>
      </c>
      <c r="R1416" s="50">
        <v>0</v>
      </c>
      <c r="S1416" s="51">
        <v>0</v>
      </c>
      <c r="T1416" s="51">
        <v>0</v>
      </c>
      <c r="U1416" s="44">
        <v>515.79999999999995</v>
      </c>
      <c r="V1416" s="45">
        <v>957</v>
      </c>
      <c r="W1416" s="45">
        <v>216</v>
      </c>
    </row>
    <row r="1417" spans="1:23" x14ac:dyDescent="0.2">
      <c r="A1417" s="41">
        <v>2010</v>
      </c>
      <c r="B1417" s="42">
        <v>9837</v>
      </c>
      <c r="C1417" s="43" t="s">
        <v>624</v>
      </c>
      <c r="D1417" s="41" t="s">
        <v>23</v>
      </c>
      <c r="E1417" s="43" t="s">
        <v>24</v>
      </c>
      <c r="F1417" s="41" t="s">
        <v>25</v>
      </c>
      <c r="G1417" s="43" t="s">
        <v>67</v>
      </c>
      <c r="H1417" s="43" t="s">
        <v>31</v>
      </c>
      <c r="I1417" s="44">
        <v>95703</v>
      </c>
      <c r="J1417" s="45">
        <v>923056</v>
      </c>
      <c r="K1417" s="45">
        <v>59561</v>
      </c>
      <c r="L1417" s="46">
        <v>20169.3</v>
      </c>
      <c r="M1417" s="47">
        <v>226211</v>
      </c>
      <c r="N1417" s="47">
        <v>4742</v>
      </c>
      <c r="O1417" s="48">
        <v>1671.8</v>
      </c>
      <c r="P1417" s="49">
        <v>22309</v>
      </c>
      <c r="Q1417" s="49">
        <v>3</v>
      </c>
      <c r="R1417" s="50" t="s">
        <v>37</v>
      </c>
      <c r="S1417" s="51" t="s">
        <v>37</v>
      </c>
      <c r="T1417" s="51" t="s">
        <v>37</v>
      </c>
      <c r="U1417" s="44">
        <v>117544.1</v>
      </c>
      <c r="V1417" s="45">
        <v>1171576</v>
      </c>
      <c r="W1417" s="45">
        <v>64306</v>
      </c>
    </row>
    <row r="1418" spans="1:23" x14ac:dyDescent="0.2">
      <c r="A1418" s="41">
        <v>2010</v>
      </c>
      <c r="B1418" s="42">
        <v>9879</v>
      </c>
      <c r="C1418" s="43" t="s">
        <v>625</v>
      </c>
      <c r="D1418" s="41" t="s">
        <v>23</v>
      </c>
      <c r="E1418" s="43" t="s">
        <v>24</v>
      </c>
      <c r="F1418" s="41" t="s">
        <v>25</v>
      </c>
      <c r="G1418" s="43" t="s">
        <v>117</v>
      </c>
      <c r="H1418" s="43" t="s">
        <v>27</v>
      </c>
      <c r="I1418" s="44">
        <v>25767.1</v>
      </c>
      <c r="J1418" s="45">
        <v>468716</v>
      </c>
      <c r="K1418" s="45">
        <v>27447</v>
      </c>
      <c r="L1418" s="46">
        <v>18429.3</v>
      </c>
      <c r="M1418" s="47">
        <v>323615</v>
      </c>
      <c r="N1418" s="47">
        <v>4936</v>
      </c>
      <c r="O1418" s="48">
        <v>20942.3</v>
      </c>
      <c r="P1418" s="49">
        <v>494606</v>
      </c>
      <c r="Q1418" s="49">
        <v>35</v>
      </c>
      <c r="R1418" s="50" t="s">
        <v>37</v>
      </c>
      <c r="S1418" s="51" t="s">
        <v>37</v>
      </c>
      <c r="T1418" s="51" t="s">
        <v>37</v>
      </c>
      <c r="U1418" s="44">
        <v>65138.7</v>
      </c>
      <c r="V1418" s="45">
        <v>1286937</v>
      </c>
      <c r="W1418" s="45">
        <v>32418</v>
      </c>
    </row>
    <row r="1419" spans="1:23" x14ac:dyDescent="0.2">
      <c r="A1419" s="41">
        <v>2010</v>
      </c>
      <c r="B1419" s="42">
        <v>9880</v>
      </c>
      <c r="C1419" s="43" t="s">
        <v>2603</v>
      </c>
      <c r="D1419" s="41" t="s">
        <v>23</v>
      </c>
      <c r="E1419" s="43" t="s">
        <v>24</v>
      </c>
      <c r="F1419" s="41" t="s">
        <v>25</v>
      </c>
      <c r="G1419" s="43" t="s">
        <v>80</v>
      </c>
      <c r="H1419" s="43" t="s">
        <v>27</v>
      </c>
      <c r="I1419" s="44">
        <v>1258.3</v>
      </c>
      <c r="J1419" s="45">
        <v>11281</v>
      </c>
      <c r="K1419" s="45">
        <v>904</v>
      </c>
      <c r="L1419" s="46">
        <v>1168.2</v>
      </c>
      <c r="M1419" s="47">
        <v>9559</v>
      </c>
      <c r="N1419" s="47">
        <v>209</v>
      </c>
      <c r="O1419" s="48" t="s">
        <v>37</v>
      </c>
      <c r="P1419" s="49" t="s">
        <v>37</v>
      </c>
      <c r="Q1419" s="49" t="s">
        <v>37</v>
      </c>
      <c r="R1419" s="50" t="s">
        <v>37</v>
      </c>
      <c r="S1419" s="51" t="s">
        <v>37</v>
      </c>
      <c r="T1419" s="51" t="s">
        <v>37</v>
      </c>
      <c r="U1419" s="44">
        <v>2426.5</v>
      </c>
      <c r="V1419" s="45">
        <v>20840</v>
      </c>
      <c r="W1419" s="45">
        <v>1113</v>
      </c>
    </row>
    <row r="1420" spans="1:23" x14ac:dyDescent="0.2">
      <c r="A1420" s="41">
        <v>2010</v>
      </c>
      <c r="B1420" s="42">
        <v>9897</v>
      </c>
      <c r="C1420" s="43" t="s">
        <v>2604</v>
      </c>
      <c r="D1420" s="41" t="s">
        <v>23</v>
      </c>
      <c r="E1420" s="43" t="s">
        <v>24</v>
      </c>
      <c r="F1420" s="41" t="s">
        <v>25</v>
      </c>
      <c r="G1420" s="43" t="s">
        <v>60</v>
      </c>
      <c r="H1420" s="43" t="s">
        <v>27</v>
      </c>
      <c r="I1420" s="44">
        <v>151</v>
      </c>
      <c r="J1420" s="45">
        <v>866</v>
      </c>
      <c r="K1420" s="45">
        <v>178</v>
      </c>
      <c r="L1420" s="46">
        <v>428</v>
      </c>
      <c r="M1420" s="47">
        <v>2465</v>
      </c>
      <c r="N1420" s="47">
        <v>77</v>
      </c>
      <c r="O1420" s="48" t="s">
        <v>37</v>
      </c>
      <c r="P1420" s="49" t="s">
        <v>37</v>
      </c>
      <c r="Q1420" s="49" t="s">
        <v>37</v>
      </c>
      <c r="R1420" s="50" t="s">
        <v>37</v>
      </c>
      <c r="S1420" s="51" t="s">
        <v>37</v>
      </c>
      <c r="T1420" s="51" t="s">
        <v>37</v>
      </c>
      <c r="U1420" s="44">
        <v>579</v>
      </c>
      <c r="V1420" s="45">
        <v>3331</v>
      </c>
      <c r="W1420" s="45">
        <v>255</v>
      </c>
    </row>
    <row r="1421" spans="1:23" x14ac:dyDescent="0.2">
      <c r="A1421" s="41">
        <v>2010</v>
      </c>
      <c r="B1421" s="42">
        <v>9922</v>
      </c>
      <c r="C1421" s="43" t="s">
        <v>2605</v>
      </c>
      <c r="D1421" s="41" t="s">
        <v>23</v>
      </c>
      <c r="E1421" s="43" t="s">
        <v>24</v>
      </c>
      <c r="F1421" s="41" t="s">
        <v>25</v>
      </c>
      <c r="G1421" s="43" t="s">
        <v>35</v>
      </c>
      <c r="H1421" s="43" t="s">
        <v>31</v>
      </c>
      <c r="I1421" s="44">
        <v>10518</v>
      </c>
      <c r="J1421" s="45">
        <v>76710</v>
      </c>
      <c r="K1421" s="45">
        <v>8584</v>
      </c>
      <c r="L1421" s="46">
        <v>1669</v>
      </c>
      <c r="M1421" s="47">
        <v>15386</v>
      </c>
      <c r="N1421" s="47">
        <v>561</v>
      </c>
      <c r="O1421" s="48" t="s">
        <v>37</v>
      </c>
      <c r="P1421" s="49" t="s">
        <v>37</v>
      </c>
      <c r="Q1421" s="49" t="s">
        <v>37</v>
      </c>
      <c r="R1421" s="50" t="s">
        <v>37</v>
      </c>
      <c r="S1421" s="51" t="s">
        <v>37</v>
      </c>
      <c r="T1421" s="51" t="s">
        <v>37</v>
      </c>
      <c r="U1421" s="44">
        <v>12187</v>
      </c>
      <c r="V1421" s="45">
        <v>92096</v>
      </c>
      <c r="W1421" s="45">
        <v>9145</v>
      </c>
    </row>
    <row r="1422" spans="1:23" x14ac:dyDescent="0.2">
      <c r="A1422" s="41">
        <v>2010</v>
      </c>
      <c r="B1422" s="42">
        <v>9928</v>
      </c>
      <c r="C1422" s="43" t="s">
        <v>2606</v>
      </c>
      <c r="D1422" s="41" t="s">
        <v>23</v>
      </c>
      <c r="E1422" s="43" t="s">
        <v>24</v>
      </c>
      <c r="F1422" s="41" t="s">
        <v>25</v>
      </c>
      <c r="G1422" s="43" t="s">
        <v>311</v>
      </c>
      <c r="H1422" s="43" t="s">
        <v>27</v>
      </c>
      <c r="I1422" s="44">
        <v>430.6</v>
      </c>
      <c r="J1422" s="45">
        <v>4561</v>
      </c>
      <c r="K1422" s="45">
        <v>627</v>
      </c>
      <c r="L1422" s="46">
        <v>491.7</v>
      </c>
      <c r="M1422" s="47">
        <v>6213</v>
      </c>
      <c r="N1422" s="47">
        <v>177</v>
      </c>
      <c r="O1422" s="48" t="s">
        <v>37</v>
      </c>
      <c r="P1422" s="49" t="s">
        <v>37</v>
      </c>
      <c r="Q1422" s="49" t="s">
        <v>37</v>
      </c>
      <c r="R1422" s="50" t="s">
        <v>37</v>
      </c>
      <c r="S1422" s="51" t="s">
        <v>37</v>
      </c>
      <c r="T1422" s="51" t="s">
        <v>37</v>
      </c>
      <c r="U1422" s="44">
        <v>922.3</v>
      </c>
      <c r="V1422" s="45">
        <v>10774</v>
      </c>
      <c r="W1422" s="45">
        <v>804</v>
      </c>
    </row>
    <row r="1423" spans="1:23" x14ac:dyDescent="0.2">
      <c r="A1423" s="41">
        <v>2010</v>
      </c>
      <c r="B1423" s="42">
        <v>9936</v>
      </c>
      <c r="C1423" s="43" t="s">
        <v>626</v>
      </c>
      <c r="D1423" s="41" t="s">
        <v>23</v>
      </c>
      <c r="E1423" s="43" t="s">
        <v>24</v>
      </c>
      <c r="F1423" s="41" t="s">
        <v>25</v>
      </c>
      <c r="G1423" s="43" t="s">
        <v>35</v>
      </c>
      <c r="H1423" s="43" t="s">
        <v>27</v>
      </c>
      <c r="I1423" s="44">
        <v>835.9</v>
      </c>
      <c r="J1423" s="45">
        <v>7823</v>
      </c>
      <c r="K1423" s="45">
        <v>939</v>
      </c>
      <c r="L1423" s="46">
        <v>1693.8</v>
      </c>
      <c r="M1423" s="47">
        <v>17494</v>
      </c>
      <c r="N1423" s="47">
        <v>187</v>
      </c>
      <c r="O1423" s="48">
        <v>1406</v>
      </c>
      <c r="P1423" s="49">
        <v>16936</v>
      </c>
      <c r="Q1423" s="49">
        <v>2</v>
      </c>
      <c r="R1423" s="50">
        <v>0</v>
      </c>
      <c r="S1423" s="51">
        <v>0</v>
      </c>
      <c r="T1423" s="51">
        <v>0</v>
      </c>
      <c r="U1423" s="44">
        <v>3935.7</v>
      </c>
      <c r="V1423" s="45">
        <v>42253</v>
      </c>
      <c r="W1423" s="45">
        <v>1128</v>
      </c>
    </row>
    <row r="1424" spans="1:23" x14ac:dyDescent="0.2">
      <c r="A1424" s="41">
        <v>2010</v>
      </c>
      <c r="B1424" s="42">
        <v>9949</v>
      </c>
      <c r="C1424" s="43" t="s">
        <v>627</v>
      </c>
      <c r="D1424" s="41" t="s">
        <v>91</v>
      </c>
      <c r="E1424" s="43" t="s">
        <v>24</v>
      </c>
      <c r="F1424" s="41" t="s">
        <v>25</v>
      </c>
      <c r="G1424" s="43" t="s">
        <v>92</v>
      </c>
      <c r="H1424" s="43" t="s">
        <v>41</v>
      </c>
      <c r="I1424" s="44">
        <v>205926</v>
      </c>
      <c r="J1424" s="45">
        <v>1454609</v>
      </c>
      <c r="K1424" s="45">
        <v>105562</v>
      </c>
      <c r="L1424" s="46">
        <v>180526.2</v>
      </c>
      <c r="M1424" s="47">
        <v>1440551</v>
      </c>
      <c r="N1424" s="47">
        <v>24475</v>
      </c>
      <c r="O1424" s="48">
        <v>0</v>
      </c>
      <c r="P1424" s="49">
        <v>0</v>
      </c>
      <c r="Q1424" s="49">
        <v>0</v>
      </c>
      <c r="R1424" s="50">
        <v>0</v>
      </c>
      <c r="S1424" s="51">
        <v>0</v>
      </c>
      <c r="T1424" s="51">
        <v>0</v>
      </c>
      <c r="U1424" s="44">
        <v>386452.2</v>
      </c>
      <c r="V1424" s="45">
        <v>2895160</v>
      </c>
      <c r="W1424" s="45">
        <v>130037</v>
      </c>
    </row>
    <row r="1425" spans="1:23" x14ac:dyDescent="0.2">
      <c r="A1425" s="41">
        <v>2010</v>
      </c>
      <c r="B1425" s="42">
        <v>9964</v>
      </c>
      <c r="C1425" s="43" t="s">
        <v>628</v>
      </c>
      <c r="D1425" s="41" t="s">
        <v>23</v>
      </c>
      <c r="E1425" s="43" t="s">
        <v>24</v>
      </c>
      <c r="F1425" s="41" t="s">
        <v>25</v>
      </c>
      <c r="G1425" s="43" t="s">
        <v>104</v>
      </c>
      <c r="H1425" s="43" t="s">
        <v>31</v>
      </c>
      <c r="I1425" s="44">
        <v>57146</v>
      </c>
      <c r="J1425" s="45">
        <v>812957</v>
      </c>
      <c r="K1425" s="45">
        <v>45201</v>
      </c>
      <c r="L1425" s="46">
        <v>22585</v>
      </c>
      <c r="M1425" s="47">
        <v>332644</v>
      </c>
      <c r="N1425" s="47">
        <v>9756</v>
      </c>
      <c r="O1425" s="48">
        <v>319742</v>
      </c>
      <c r="P1425" s="49">
        <v>8172897</v>
      </c>
      <c r="Q1425" s="49">
        <v>34</v>
      </c>
      <c r="R1425" s="50" t="s">
        <v>37</v>
      </c>
      <c r="S1425" s="51" t="s">
        <v>37</v>
      </c>
      <c r="T1425" s="51" t="s">
        <v>37</v>
      </c>
      <c r="U1425" s="44">
        <v>399473</v>
      </c>
      <c r="V1425" s="45">
        <v>9318498</v>
      </c>
      <c r="W1425" s="45">
        <v>54991</v>
      </c>
    </row>
    <row r="1426" spans="1:23" x14ac:dyDescent="0.2">
      <c r="A1426" s="41">
        <v>2010</v>
      </c>
      <c r="B1426" s="42">
        <v>9973</v>
      </c>
      <c r="C1426" s="43" t="s">
        <v>2607</v>
      </c>
      <c r="D1426" s="41" t="s">
        <v>23</v>
      </c>
      <c r="E1426" s="43" t="s">
        <v>24</v>
      </c>
      <c r="F1426" s="41" t="s">
        <v>25</v>
      </c>
      <c r="G1426" s="43" t="s">
        <v>175</v>
      </c>
      <c r="H1426" s="43" t="s">
        <v>27</v>
      </c>
      <c r="I1426" s="44">
        <v>1354</v>
      </c>
      <c r="J1426" s="45">
        <v>15110</v>
      </c>
      <c r="K1426" s="45">
        <v>1065</v>
      </c>
      <c r="L1426" s="46">
        <v>489</v>
      </c>
      <c r="M1426" s="47">
        <v>5689</v>
      </c>
      <c r="N1426" s="47">
        <v>118</v>
      </c>
      <c r="O1426" s="48">
        <v>307</v>
      </c>
      <c r="P1426" s="49">
        <v>3737</v>
      </c>
      <c r="Q1426" s="49">
        <v>6</v>
      </c>
      <c r="R1426" s="50" t="s">
        <v>37</v>
      </c>
      <c r="S1426" s="51" t="s">
        <v>37</v>
      </c>
      <c r="T1426" s="51" t="s">
        <v>37</v>
      </c>
      <c r="U1426" s="44">
        <v>2150</v>
      </c>
      <c r="V1426" s="45">
        <v>24536</v>
      </c>
      <c r="W1426" s="45">
        <v>1189</v>
      </c>
    </row>
    <row r="1427" spans="1:23" x14ac:dyDescent="0.2">
      <c r="A1427" s="41">
        <v>2010</v>
      </c>
      <c r="B1427" s="42">
        <v>9991</v>
      </c>
      <c r="C1427" s="43" t="s">
        <v>2608</v>
      </c>
      <c r="D1427" s="41" t="s">
        <v>23</v>
      </c>
      <c r="E1427" s="43" t="s">
        <v>24</v>
      </c>
      <c r="F1427" s="41" t="s">
        <v>25</v>
      </c>
      <c r="G1427" s="43" t="s">
        <v>46</v>
      </c>
      <c r="H1427" s="43" t="s">
        <v>31</v>
      </c>
      <c r="I1427" s="44">
        <v>12067</v>
      </c>
      <c r="J1427" s="45">
        <v>105520</v>
      </c>
      <c r="K1427" s="45">
        <v>7182</v>
      </c>
      <c r="L1427" s="46">
        <v>4555</v>
      </c>
      <c r="M1427" s="47">
        <v>45930</v>
      </c>
      <c r="N1427" s="47">
        <v>939</v>
      </c>
      <c r="O1427" s="48" t="s">
        <v>37</v>
      </c>
      <c r="P1427" s="49" t="s">
        <v>37</v>
      </c>
      <c r="Q1427" s="49" t="s">
        <v>37</v>
      </c>
      <c r="R1427" s="50" t="s">
        <v>37</v>
      </c>
      <c r="S1427" s="51" t="s">
        <v>37</v>
      </c>
      <c r="T1427" s="51" t="s">
        <v>37</v>
      </c>
      <c r="U1427" s="44">
        <v>16622</v>
      </c>
      <c r="V1427" s="45">
        <v>151450</v>
      </c>
      <c r="W1427" s="45">
        <v>8121</v>
      </c>
    </row>
    <row r="1428" spans="1:23" x14ac:dyDescent="0.2">
      <c r="A1428" s="41">
        <v>2010</v>
      </c>
      <c r="B1428" s="42">
        <v>9995</v>
      </c>
      <c r="C1428" s="43" t="s">
        <v>2609</v>
      </c>
      <c r="D1428" s="41" t="s">
        <v>23</v>
      </c>
      <c r="E1428" s="43" t="s">
        <v>24</v>
      </c>
      <c r="F1428" s="41" t="s">
        <v>25</v>
      </c>
      <c r="G1428" s="43" t="s">
        <v>195</v>
      </c>
      <c r="H1428" s="43" t="s">
        <v>27</v>
      </c>
      <c r="I1428" s="44">
        <v>173</v>
      </c>
      <c r="J1428" s="45">
        <v>1719</v>
      </c>
      <c r="K1428" s="45">
        <v>233</v>
      </c>
      <c r="L1428" s="46">
        <v>18</v>
      </c>
      <c r="M1428" s="47">
        <v>164</v>
      </c>
      <c r="N1428" s="47">
        <v>19</v>
      </c>
      <c r="O1428" s="48" t="s">
        <v>37</v>
      </c>
      <c r="P1428" s="49" t="s">
        <v>37</v>
      </c>
      <c r="Q1428" s="49" t="s">
        <v>37</v>
      </c>
      <c r="R1428" s="50" t="s">
        <v>37</v>
      </c>
      <c r="S1428" s="51" t="s">
        <v>37</v>
      </c>
      <c r="T1428" s="51" t="s">
        <v>37</v>
      </c>
      <c r="U1428" s="44">
        <v>191</v>
      </c>
      <c r="V1428" s="45">
        <v>1883</v>
      </c>
      <c r="W1428" s="45">
        <v>252</v>
      </c>
    </row>
    <row r="1429" spans="1:23" x14ac:dyDescent="0.2">
      <c r="A1429" s="41">
        <v>2010</v>
      </c>
      <c r="B1429" s="42">
        <v>9996</v>
      </c>
      <c r="C1429" s="43" t="s">
        <v>2610</v>
      </c>
      <c r="D1429" s="41" t="s">
        <v>23</v>
      </c>
      <c r="E1429" s="43" t="s">
        <v>24</v>
      </c>
      <c r="F1429" s="41" t="s">
        <v>25</v>
      </c>
      <c r="G1429" s="43" t="s">
        <v>76</v>
      </c>
      <c r="H1429" s="43" t="s">
        <v>27</v>
      </c>
      <c r="I1429" s="44">
        <v>53469</v>
      </c>
      <c r="J1429" s="45">
        <v>599499</v>
      </c>
      <c r="K1429" s="45">
        <v>56369</v>
      </c>
      <c r="L1429" s="46">
        <v>72583</v>
      </c>
      <c r="M1429" s="47">
        <v>950118</v>
      </c>
      <c r="N1429" s="47">
        <v>7120</v>
      </c>
      <c r="O1429" s="48">
        <v>40761</v>
      </c>
      <c r="P1429" s="49">
        <v>765470</v>
      </c>
      <c r="Q1429" s="49">
        <v>95</v>
      </c>
      <c r="R1429" s="50">
        <v>0</v>
      </c>
      <c r="S1429" s="51">
        <v>0</v>
      </c>
      <c r="T1429" s="51">
        <v>0</v>
      </c>
      <c r="U1429" s="44">
        <v>166813</v>
      </c>
      <c r="V1429" s="45">
        <v>2315087</v>
      </c>
      <c r="W1429" s="45">
        <v>63584</v>
      </c>
    </row>
    <row r="1430" spans="1:23" x14ac:dyDescent="0.2">
      <c r="A1430" s="41">
        <v>2010</v>
      </c>
      <c r="B1430" s="42">
        <v>9998</v>
      </c>
      <c r="C1430" s="43" t="s">
        <v>2611</v>
      </c>
      <c r="D1430" s="41" t="s">
        <v>23</v>
      </c>
      <c r="E1430" s="43" t="s">
        <v>24</v>
      </c>
      <c r="F1430" s="41" t="s">
        <v>25</v>
      </c>
      <c r="G1430" s="43" t="s">
        <v>46</v>
      </c>
      <c r="H1430" s="43" t="s">
        <v>27</v>
      </c>
      <c r="I1430" s="44">
        <v>219</v>
      </c>
      <c r="J1430" s="45">
        <v>2473</v>
      </c>
      <c r="K1430" s="45">
        <v>220</v>
      </c>
      <c r="L1430" s="46">
        <v>63</v>
      </c>
      <c r="M1430" s="47">
        <v>634</v>
      </c>
      <c r="N1430" s="47">
        <v>32</v>
      </c>
      <c r="O1430" s="48" t="s">
        <v>37</v>
      </c>
      <c r="P1430" s="49" t="s">
        <v>37</v>
      </c>
      <c r="Q1430" s="49" t="s">
        <v>37</v>
      </c>
      <c r="R1430" s="50" t="s">
        <v>37</v>
      </c>
      <c r="S1430" s="51" t="s">
        <v>37</v>
      </c>
      <c r="T1430" s="51" t="s">
        <v>37</v>
      </c>
      <c r="U1430" s="44">
        <v>282</v>
      </c>
      <c r="V1430" s="45">
        <v>3107</v>
      </c>
      <c r="W1430" s="45">
        <v>252</v>
      </c>
    </row>
    <row r="1431" spans="1:23" x14ac:dyDescent="0.2">
      <c r="A1431" s="41">
        <v>2010</v>
      </c>
      <c r="B1431" s="42">
        <v>9999</v>
      </c>
      <c r="C1431" s="43" t="s">
        <v>630</v>
      </c>
      <c r="D1431" s="41" t="s">
        <v>23</v>
      </c>
      <c r="E1431" s="43" t="s">
        <v>24</v>
      </c>
      <c r="F1431" s="41" t="s">
        <v>25</v>
      </c>
      <c r="G1431" s="43" t="s">
        <v>72</v>
      </c>
      <c r="H1431" s="43" t="s">
        <v>31</v>
      </c>
      <c r="I1431" s="44">
        <v>25450</v>
      </c>
      <c r="J1431" s="45">
        <v>224630</v>
      </c>
      <c r="K1431" s="45">
        <v>17954</v>
      </c>
      <c r="L1431" s="46">
        <v>5085</v>
      </c>
      <c r="M1431" s="47">
        <v>44985</v>
      </c>
      <c r="N1431" s="47">
        <v>2139</v>
      </c>
      <c r="O1431" s="48">
        <v>1554</v>
      </c>
      <c r="P1431" s="49">
        <v>17972</v>
      </c>
      <c r="Q1431" s="49">
        <v>8</v>
      </c>
      <c r="R1431" s="50" t="s">
        <v>37</v>
      </c>
      <c r="S1431" s="51" t="s">
        <v>37</v>
      </c>
      <c r="T1431" s="51" t="s">
        <v>37</v>
      </c>
      <c r="U1431" s="44">
        <v>32089</v>
      </c>
      <c r="V1431" s="45">
        <v>287587</v>
      </c>
      <c r="W1431" s="45">
        <v>20101</v>
      </c>
    </row>
    <row r="1432" spans="1:23" x14ac:dyDescent="0.2">
      <c r="A1432" s="41">
        <v>2010</v>
      </c>
      <c r="B1432" s="42">
        <v>10000</v>
      </c>
      <c r="C1432" s="43" t="s">
        <v>2612</v>
      </c>
      <c r="D1432" s="41" t="s">
        <v>23</v>
      </c>
      <c r="E1432" s="43" t="s">
        <v>24</v>
      </c>
      <c r="F1432" s="41" t="s">
        <v>25</v>
      </c>
      <c r="G1432" s="43" t="s">
        <v>76</v>
      </c>
      <c r="H1432" s="43" t="s">
        <v>51</v>
      </c>
      <c r="I1432" s="44">
        <v>292445.09999999998</v>
      </c>
      <c r="J1432" s="45">
        <v>2983778</v>
      </c>
      <c r="K1432" s="45">
        <v>211867</v>
      </c>
      <c r="L1432" s="46">
        <v>254462.2</v>
      </c>
      <c r="M1432" s="47">
        <v>3244133</v>
      </c>
      <c r="N1432" s="47">
        <v>26727</v>
      </c>
      <c r="O1432" s="48">
        <v>25957.200000000001</v>
      </c>
      <c r="P1432" s="49">
        <v>361086</v>
      </c>
      <c r="Q1432" s="49">
        <v>996</v>
      </c>
      <c r="R1432" s="50">
        <v>0</v>
      </c>
      <c r="S1432" s="51">
        <v>0</v>
      </c>
      <c r="T1432" s="51">
        <v>0</v>
      </c>
      <c r="U1432" s="44">
        <v>572864.5</v>
      </c>
      <c r="V1432" s="45">
        <v>6588997</v>
      </c>
      <c r="W1432" s="45">
        <v>239590</v>
      </c>
    </row>
    <row r="1433" spans="1:23" x14ac:dyDescent="0.2">
      <c r="A1433" s="41">
        <v>2010</v>
      </c>
      <c r="B1433" s="42">
        <v>10000</v>
      </c>
      <c r="C1433" s="43" t="s">
        <v>2612</v>
      </c>
      <c r="D1433" s="41" t="s">
        <v>23</v>
      </c>
      <c r="E1433" s="43" t="s">
        <v>24</v>
      </c>
      <c r="F1433" s="41" t="s">
        <v>25</v>
      </c>
      <c r="G1433" s="43" t="s">
        <v>175</v>
      </c>
      <c r="H1433" s="43" t="s">
        <v>51</v>
      </c>
      <c r="I1433" s="44">
        <v>276065.5</v>
      </c>
      <c r="J1433" s="45">
        <v>2735066</v>
      </c>
      <c r="K1433" s="45">
        <v>239600</v>
      </c>
      <c r="L1433" s="46">
        <v>365845.7</v>
      </c>
      <c r="M1433" s="47">
        <v>4548499</v>
      </c>
      <c r="N1433" s="47">
        <v>31320</v>
      </c>
      <c r="O1433" s="48">
        <v>95418.2</v>
      </c>
      <c r="P1433" s="49">
        <v>1594431</v>
      </c>
      <c r="Q1433" s="49">
        <v>1071</v>
      </c>
      <c r="R1433" s="50">
        <v>0</v>
      </c>
      <c r="S1433" s="51">
        <v>0</v>
      </c>
      <c r="T1433" s="51">
        <v>0</v>
      </c>
      <c r="U1433" s="44">
        <v>737329.4</v>
      </c>
      <c r="V1433" s="45">
        <v>8877996</v>
      </c>
      <c r="W1433" s="45">
        <v>271991</v>
      </c>
    </row>
    <row r="1434" spans="1:23" x14ac:dyDescent="0.2">
      <c r="A1434" s="41">
        <v>2010</v>
      </c>
      <c r="B1434" s="42">
        <v>10005</v>
      </c>
      <c r="C1434" s="43" t="s">
        <v>2613</v>
      </c>
      <c r="D1434" s="41" t="s">
        <v>23</v>
      </c>
      <c r="E1434" s="43" t="s">
        <v>24</v>
      </c>
      <c r="F1434" s="41" t="s">
        <v>25</v>
      </c>
      <c r="G1434" s="43" t="s">
        <v>76</v>
      </c>
      <c r="H1434" s="43" t="s">
        <v>51</v>
      </c>
      <c r="I1434" s="44">
        <v>314408.2</v>
      </c>
      <c r="J1434" s="45">
        <v>3324443</v>
      </c>
      <c r="K1434" s="45">
        <v>278765</v>
      </c>
      <c r="L1434" s="46">
        <v>237912.8</v>
      </c>
      <c r="M1434" s="47">
        <v>3110495</v>
      </c>
      <c r="N1434" s="47">
        <v>34927</v>
      </c>
      <c r="O1434" s="48">
        <v>198794.2</v>
      </c>
      <c r="P1434" s="49">
        <v>3631616</v>
      </c>
      <c r="Q1434" s="49">
        <v>3637</v>
      </c>
      <c r="R1434" s="50" t="s">
        <v>37</v>
      </c>
      <c r="S1434" s="51" t="s">
        <v>37</v>
      </c>
      <c r="T1434" s="51" t="s">
        <v>37</v>
      </c>
      <c r="U1434" s="44">
        <v>751115.2</v>
      </c>
      <c r="V1434" s="45">
        <v>10066554</v>
      </c>
      <c r="W1434" s="45">
        <v>317329</v>
      </c>
    </row>
    <row r="1435" spans="1:23" x14ac:dyDescent="0.2">
      <c r="A1435" s="41">
        <v>2010</v>
      </c>
      <c r="B1435" s="42">
        <v>10009</v>
      </c>
      <c r="C1435" s="43" t="s">
        <v>633</v>
      </c>
      <c r="D1435" s="41" t="s">
        <v>23</v>
      </c>
      <c r="E1435" s="43" t="s">
        <v>24</v>
      </c>
      <c r="F1435" s="41" t="s">
        <v>25</v>
      </c>
      <c r="G1435" s="43" t="s">
        <v>92</v>
      </c>
      <c r="H1435" s="43" t="s">
        <v>31</v>
      </c>
      <c r="I1435" s="44">
        <v>20911</v>
      </c>
      <c r="J1435" s="45">
        <v>182923</v>
      </c>
      <c r="K1435" s="45">
        <v>14305</v>
      </c>
      <c r="L1435" s="46">
        <v>7405</v>
      </c>
      <c r="M1435" s="47">
        <v>61580</v>
      </c>
      <c r="N1435" s="47">
        <v>1801</v>
      </c>
      <c r="O1435" s="48">
        <v>2499</v>
      </c>
      <c r="P1435" s="49">
        <v>33020</v>
      </c>
      <c r="Q1435" s="49">
        <v>3</v>
      </c>
      <c r="R1435" s="50" t="s">
        <v>37</v>
      </c>
      <c r="S1435" s="51" t="s">
        <v>37</v>
      </c>
      <c r="T1435" s="51" t="s">
        <v>37</v>
      </c>
      <c r="U1435" s="44">
        <v>30815</v>
      </c>
      <c r="V1435" s="45">
        <v>277523</v>
      </c>
      <c r="W1435" s="45">
        <v>16109</v>
      </c>
    </row>
    <row r="1436" spans="1:23" x14ac:dyDescent="0.2">
      <c r="A1436" s="41">
        <v>2010</v>
      </c>
      <c r="B1436" s="42">
        <v>10012</v>
      </c>
      <c r="C1436" s="43" t="s">
        <v>634</v>
      </c>
      <c r="D1436" s="41" t="s">
        <v>23</v>
      </c>
      <c r="E1436" s="43" t="s">
        <v>24</v>
      </c>
      <c r="F1436" s="41" t="s">
        <v>25</v>
      </c>
      <c r="G1436" s="43" t="s">
        <v>78</v>
      </c>
      <c r="H1436" s="43" t="s">
        <v>31</v>
      </c>
      <c r="I1436" s="44">
        <v>6175</v>
      </c>
      <c r="J1436" s="45">
        <v>51442</v>
      </c>
      <c r="K1436" s="45">
        <v>4257</v>
      </c>
      <c r="L1436" s="46">
        <v>8081</v>
      </c>
      <c r="M1436" s="47">
        <v>74777</v>
      </c>
      <c r="N1436" s="47">
        <v>1383</v>
      </c>
      <c r="O1436" s="48">
        <v>10252</v>
      </c>
      <c r="P1436" s="49">
        <v>214526</v>
      </c>
      <c r="Q1436" s="49">
        <v>11</v>
      </c>
      <c r="R1436" s="50" t="s">
        <v>37</v>
      </c>
      <c r="S1436" s="51" t="s">
        <v>37</v>
      </c>
      <c r="T1436" s="51" t="s">
        <v>37</v>
      </c>
      <c r="U1436" s="44">
        <v>24508</v>
      </c>
      <c r="V1436" s="45">
        <v>340745</v>
      </c>
      <c r="W1436" s="45">
        <v>5651</v>
      </c>
    </row>
    <row r="1437" spans="1:23" x14ac:dyDescent="0.2">
      <c r="A1437" s="41">
        <v>2010</v>
      </c>
      <c r="B1437" s="42">
        <v>10019</v>
      </c>
      <c r="C1437" s="43" t="s">
        <v>2614</v>
      </c>
      <c r="D1437" s="41" t="s">
        <v>23</v>
      </c>
      <c r="E1437" s="43" t="s">
        <v>24</v>
      </c>
      <c r="F1437" s="41" t="s">
        <v>25</v>
      </c>
      <c r="G1437" s="43" t="s">
        <v>76</v>
      </c>
      <c r="H1437" s="43" t="s">
        <v>31</v>
      </c>
      <c r="I1437" s="44">
        <v>13326</v>
      </c>
      <c r="J1437" s="45">
        <v>121320</v>
      </c>
      <c r="K1437" s="45">
        <v>8477</v>
      </c>
      <c r="L1437" s="46">
        <v>1258</v>
      </c>
      <c r="M1437" s="47">
        <v>10757</v>
      </c>
      <c r="N1437" s="47">
        <v>723</v>
      </c>
      <c r="O1437" s="48">
        <v>1704</v>
      </c>
      <c r="P1437" s="49">
        <v>18918</v>
      </c>
      <c r="Q1437" s="49">
        <v>21</v>
      </c>
      <c r="R1437" s="50">
        <v>0</v>
      </c>
      <c r="S1437" s="51">
        <v>0</v>
      </c>
      <c r="T1437" s="51">
        <v>0</v>
      </c>
      <c r="U1437" s="44">
        <v>16288</v>
      </c>
      <c r="V1437" s="45">
        <v>150995</v>
      </c>
      <c r="W1437" s="45">
        <v>9221</v>
      </c>
    </row>
    <row r="1438" spans="1:23" x14ac:dyDescent="0.2">
      <c r="A1438" s="41">
        <v>2010</v>
      </c>
      <c r="B1438" s="42">
        <v>10025</v>
      </c>
      <c r="C1438" s="43" t="s">
        <v>2615</v>
      </c>
      <c r="D1438" s="41" t="s">
        <v>23</v>
      </c>
      <c r="E1438" s="43" t="s">
        <v>24</v>
      </c>
      <c r="F1438" s="41" t="s">
        <v>25</v>
      </c>
      <c r="G1438" s="43" t="s">
        <v>80</v>
      </c>
      <c r="H1438" s="43" t="s">
        <v>27</v>
      </c>
      <c r="I1438" s="44">
        <v>2875</v>
      </c>
      <c r="J1438" s="45">
        <v>23754</v>
      </c>
      <c r="K1438" s="45">
        <v>1820</v>
      </c>
      <c r="L1438" s="46">
        <v>818</v>
      </c>
      <c r="M1438" s="47">
        <v>5285</v>
      </c>
      <c r="N1438" s="47">
        <v>274</v>
      </c>
      <c r="O1438" s="48">
        <v>1604.6</v>
      </c>
      <c r="P1438" s="49">
        <v>13589</v>
      </c>
      <c r="Q1438" s="49">
        <v>34</v>
      </c>
      <c r="R1438" s="50" t="s">
        <v>37</v>
      </c>
      <c r="S1438" s="51" t="s">
        <v>37</v>
      </c>
      <c r="T1438" s="51" t="s">
        <v>37</v>
      </c>
      <c r="U1438" s="44">
        <v>5297.6</v>
      </c>
      <c r="V1438" s="45">
        <v>42628</v>
      </c>
      <c r="W1438" s="45">
        <v>2128</v>
      </c>
    </row>
    <row r="1439" spans="1:23" x14ac:dyDescent="0.2">
      <c r="A1439" s="41">
        <v>2010</v>
      </c>
      <c r="B1439" s="42">
        <v>10037</v>
      </c>
      <c r="C1439" s="43" t="s">
        <v>2616</v>
      </c>
      <c r="D1439" s="41" t="s">
        <v>23</v>
      </c>
      <c r="E1439" s="43" t="s">
        <v>24</v>
      </c>
      <c r="F1439" s="41" t="s">
        <v>25</v>
      </c>
      <c r="G1439" s="43" t="s">
        <v>46</v>
      </c>
      <c r="H1439" s="43" t="s">
        <v>27</v>
      </c>
      <c r="I1439" s="44">
        <v>232.3</v>
      </c>
      <c r="J1439" s="45">
        <v>3571</v>
      </c>
      <c r="K1439" s="45">
        <v>342</v>
      </c>
      <c r="L1439" s="46">
        <v>0</v>
      </c>
      <c r="M1439" s="47">
        <v>0</v>
      </c>
      <c r="N1439" s="47">
        <v>0</v>
      </c>
      <c r="O1439" s="48" t="s">
        <v>37</v>
      </c>
      <c r="P1439" s="49" t="s">
        <v>37</v>
      </c>
      <c r="Q1439" s="49" t="s">
        <v>37</v>
      </c>
      <c r="R1439" s="50" t="s">
        <v>37</v>
      </c>
      <c r="S1439" s="51" t="s">
        <v>37</v>
      </c>
      <c r="T1439" s="51" t="s">
        <v>37</v>
      </c>
      <c r="U1439" s="44">
        <v>232.3</v>
      </c>
      <c r="V1439" s="45">
        <v>3571</v>
      </c>
      <c r="W1439" s="45">
        <v>342</v>
      </c>
    </row>
    <row r="1440" spans="1:23" x14ac:dyDescent="0.2">
      <c r="A1440" s="41">
        <v>2010</v>
      </c>
      <c r="B1440" s="42">
        <v>10040</v>
      </c>
      <c r="C1440" s="43" t="s">
        <v>2617</v>
      </c>
      <c r="D1440" s="41" t="s">
        <v>23</v>
      </c>
      <c r="E1440" s="43" t="s">
        <v>24</v>
      </c>
      <c r="F1440" s="41" t="s">
        <v>25</v>
      </c>
      <c r="G1440" s="43" t="s">
        <v>46</v>
      </c>
      <c r="H1440" s="43" t="s">
        <v>27</v>
      </c>
      <c r="I1440" s="44">
        <v>2101</v>
      </c>
      <c r="J1440" s="45">
        <v>19294</v>
      </c>
      <c r="K1440" s="45">
        <v>2350</v>
      </c>
      <c r="L1440" s="46">
        <v>975</v>
      </c>
      <c r="M1440" s="47">
        <v>12102</v>
      </c>
      <c r="N1440" s="47">
        <v>266</v>
      </c>
      <c r="O1440" s="48" t="s">
        <v>37</v>
      </c>
      <c r="P1440" s="49" t="s">
        <v>37</v>
      </c>
      <c r="Q1440" s="49" t="s">
        <v>37</v>
      </c>
      <c r="R1440" s="50" t="s">
        <v>37</v>
      </c>
      <c r="S1440" s="51" t="s">
        <v>37</v>
      </c>
      <c r="T1440" s="51" t="s">
        <v>37</v>
      </c>
      <c r="U1440" s="44">
        <v>3076</v>
      </c>
      <c r="V1440" s="45">
        <v>31396</v>
      </c>
      <c r="W1440" s="45">
        <v>2616</v>
      </c>
    </row>
    <row r="1441" spans="1:23" x14ac:dyDescent="0.2">
      <c r="A1441" s="41">
        <v>2010</v>
      </c>
      <c r="B1441" s="42">
        <v>10056</v>
      </c>
      <c r="C1441" s="43" t="s">
        <v>636</v>
      </c>
      <c r="D1441" s="41" t="s">
        <v>23</v>
      </c>
      <c r="E1441" s="43" t="s">
        <v>24</v>
      </c>
      <c r="F1441" s="41" t="s">
        <v>25</v>
      </c>
      <c r="G1441" s="43" t="s">
        <v>35</v>
      </c>
      <c r="H1441" s="43" t="s">
        <v>27</v>
      </c>
      <c r="I1441" s="44">
        <v>11883.6</v>
      </c>
      <c r="J1441" s="45">
        <v>123640</v>
      </c>
      <c r="K1441" s="45">
        <v>12771</v>
      </c>
      <c r="L1441" s="46">
        <v>11072.3</v>
      </c>
      <c r="M1441" s="47">
        <v>123730</v>
      </c>
      <c r="N1441" s="47">
        <v>1655</v>
      </c>
      <c r="O1441" s="48">
        <v>32516.400000000001</v>
      </c>
      <c r="P1441" s="49">
        <v>507173</v>
      </c>
      <c r="Q1441" s="49">
        <v>10</v>
      </c>
      <c r="R1441" s="50">
        <v>0</v>
      </c>
      <c r="S1441" s="51">
        <v>0</v>
      </c>
      <c r="T1441" s="51">
        <v>0</v>
      </c>
      <c r="U1441" s="44">
        <v>55472.3</v>
      </c>
      <c r="V1441" s="45">
        <v>754543</v>
      </c>
      <c r="W1441" s="45">
        <v>14436</v>
      </c>
    </row>
    <row r="1442" spans="1:23" x14ac:dyDescent="0.2">
      <c r="A1442" s="41">
        <v>2010</v>
      </c>
      <c r="B1442" s="42">
        <v>10057</v>
      </c>
      <c r="C1442" s="43" t="s">
        <v>2618</v>
      </c>
      <c r="D1442" s="41" t="s">
        <v>23</v>
      </c>
      <c r="E1442" s="43" t="s">
        <v>24</v>
      </c>
      <c r="F1442" s="41" t="s">
        <v>25</v>
      </c>
      <c r="G1442" s="43" t="s">
        <v>175</v>
      </c>
      <c r="H1442" s="43" t="s">
        <v>27</v>
      </c>
      <c r="I1442" s="44">
        <v>2328</v>
      </c>
      <c r="J1442" s="45">
        <v>22434</v>
      </c>
      <c r="K1442" s="45">
        <v>2012</v>
      </c>
      <c r="L1442" s="46">
        <v>4385</v>
      </c>
      <c r="M1442" s="47">
        <v>48274</v>
      </c>
      <c r="N1442" s="47">
        <v>490</v>
      </c>
      <c r="O1442" s="48" t="s">
        <v>37</v>
      </c>
      <c r="P1442" s="49" t="s">
        <v>37</v>
      </c>
      <c r="Q1442" s="49" t="s">
        <v>37</v>
      </c>
      <c r="R1442" s="50" t="s">
        <v>37</v>
      </c>
      <c r="S1442" s="51" t="s">
        <v>37</v>
      </c>
      <c r="T1442" s="51" t="s">
        <v>37</v>
      </c>
      <c r="U1442" s="44">
        <v>6713</v>
      </c>
      <c r="V1442" s="45">
        <v>70708</v>
      </c>
      <c r="W1442" s="45">
        <v>2502</v>
      </c>
    </row>
    <row r="1443" spans="1:23" x14ac:dyDescent="0.2">
      <c r="A1443" s="41">
        <v>2010</v>
      </c>
      <c r="B1443" s="42">
        <v>10063</v>
      </c>
      <c r="C1443" s="43" t="s">
        <v>2619</v>
      </c>
      <c r="D1443" s="41" t="s">
        <v>23</v>
      </c>
      <c r="E1443" s="43" t="s">
        <v>24</v>
      </c>
      <c r="F1443" s="41" t="s">
        <v>25</v>
      </c>
      <c r="G1443" s="43" t="s">
        <v>195</v>
      </c>
      <c r="H1443" s="43" t="s">
        <v>27</v>
      </c>
      <c r="I1443" s="44">
        <v>7994</v>
      </c>
      <c r="J1443" s="45">
        <v>86124</v>
      </c>
      <c r="K1443" s="45">
        <v>7722</v>
      </c>
      <c r="L1443" s="46">
        <v>3533</v>
      </c>
      <c r="M1443" s="47">
        <v>43733</v>
      </c>
      <c r="N1443" s="47">
        <v>702</v>
      </c>
      <c r="O1443" s="48">
        <v>78</v>
      </c>
      <c r="P1443" s="49">
        <v>980</v>
      </c>
      <c r="Q1443" s="49">
        <v>1</v>
      </c>
      <c r="R1443" s="50" t="s">
        <v>37</v>
      </c>
      <c r="S1443" s="51" t="s">
        <v>37</v>
      </c>
      <c r="T1443" s="51" t="s">
        <v>37</v>
      </c>
      <c r="U1443" s="44">
        <v>11605</v>
      </c>
      <c r="V1443" s="45">
        <v>130837</v>
      </c>
      <c r="W1443" s="45">
        <v>8425</v>
      </c>
    </row>
    <row r="1444" spans="1:23" x14ac:dyDescent="0.2">
      <c r="A1444" s="41">
        <v>2010</v>
      </c>
      <c r="B1444" s="42">
        <v>10065</v>
      </c>
      <c r="C1444" s="43" t="s">
        <v>2620</v>
      </c>
      <c r="D1444" s="41" t="s">
        <v>23</v>
      </c>
      <c r="E1444" s="43" t="s">
        <v>24</v>
      </c>
      <c r="F1444" s="41" t="s">
        <v>25</v>
      </c>
      <c r="G1444" s="43" t="s">
        <v>241</v>
      </c>
      <c r="H1444" s="43" t="s">
        <v>153</v>
      </c>
      <c r="I1444" s="44">
        <v>4153.8999999999996</v>
      </c>
      <c r="J1444" s="45">
        <v>35404</v>
      </c>
      <c r="K1444" s="45">
        <v>3310</v>
      </c>
      <c r="L1444" s="46">
        <v>1643</v>
      </c>
      <c r="M1444" s="47">
        <v>15772</v>
      </c>
      <c r="N1444" s="47">
        <v>602</v>
      </c>
      <c r="O1444" s="48">
        <v>3561</v>
      </c>
      <c r="P1444" s="49">
        <v>26993</v>
      </c>
      <c r="Q1444" s="49">
        <v>617</v>
      </c>
      <c r="R1444" s="50">
        <v>0</v>
      </c>
      <c r="S1444" s="51">
        <v>0</v>
      </c>
      <c r="T1444" s="51">
        <v>0</v>
      </c>
      <c r="U1444" s="44">
        <v>9357.9</v>
      </c>
      <c r="V1444" s="45">
        <v>78169</v>
      </c>
      <c r="W1444" s="45">
        <v>4529</v>
      </c>
    </row>
    <row r="1445" spans="1:23" x14ac:dyDescent="0.2">
      <c r="A1445" s="41">
        <v>2010</v>
      </c>
      <c r="B1445" s="42">
        <v>10066</v>
      </c>
      <c r="C1445" s="43" t="s">
        <v>637</v>
      </c>
      <c r="D1445" s="41" t="s">
        <v>23</v>
      </c>
      <c r="E1445" s="43" t="s">
        <v>24</v>
      </c>
      <c r="F1445" s="41" t="s">
        <v>25</v>
      </c>
      <c r="G1445" s="43" t="s">
        <v>311</v>
      </c>
      <c r="H1445" s="43" t="s">
        <v>31</v>
      </c>
      <c r="I1445" s="44">
        <v>4559</v>
      </c>
      <c r="J1445" s="45">
        <v>36998</v>
      </c>
      <c r="K1445" s="45">
        <v>3234</v>
      </c>
      <c r="L1445" s="46">
        <v>7364</v>
      </c>
      <c r="M1445" s="47">
        <v>66637</v>
      </c>
      <c r="N1445" s="47">
        <v>2282</v>
      </c>
      <c r="O1445" s="48">
        <v>7275</v>
      </c>
      <c r="P1445" s="49">
        <v>73331</v>
      </c>
      <c r="Q1445" s="49">
        <v>719</v>
      </c>
      <c r="R1445" s="50" t="s">
        <v>37</v>
      </c>
      <c r="S1445" s="51" t="s">
        <v>37</v>
      </c>
      <c r="T1445" s="51" t="s">
        <v>37</v>
      </c>
      <c r="U1445" s="44">
        <v>19198</v>
      </c>
      <c r="V1445" s="45">
        <v>176966</v>
      </c>
      <c r="W1445" s="45">
        <v>6235</v>
      </c>
    </row>
    <row r="1446" spans="1:23" x14ac:dyDescent="0.2">
      <c r="A1446" s="41">
        <v>2010</v>
      </c>
      <c r="B1446" s="42">
        <v>10071</v>
      </c>
      <c r="C1446" s="43" t="s">
        <v>638</v>
      </c>
      <c r="D1446" s="41" t="s">
        <v>23</v>
      </c>
      <c r="E1446" s="43" t="s">
        <v>24</v>
      </c>
      <c r="F1446" s="41" t="s">
        <v>25</v>
      </c>
      <c r="G1446" s="43" t="s">
        <v>552</v>
      </c>
      <c r="H1446" s="43" t="s">
        <v>31</v>
      </c>
      <c r="I1446" s="44">
        <v>58600</v>
      </c>
      <c r="J1446" s="45">
        <v>159426</v>
      </c>
      <c r="K1446" s="45">
        <v>27793</v>
      </c>
      <c r="L1446" s="46">
        <v>42626</v>
      </c>
      <c r="M1446" s="47">
        <v>115447</v>
      </c>
      <c r="N1446" s="47">
        <v>4558</v>
      </c>
      <c r="O1446" s="48">
        <v>53869</v>
      </c>
      <c r="P1446" s="49">
        <v>159660</v>
      </c>
      <c r="Q1446" s="49">
        <v>131</v>
      </c>
      <c r="R1446" s="50">
        <v>0</v>
      </c>
      <c r="S1446" s="51">
        <v>0</v>
      </c>
      <c r="T1446" s="51">
        <v>0</v>
      </c>
      <c r="U1446" s="44">
        <v>155095</v>
      </c>
      <c r="V1446" s="45">
        <v>434533</v>
      </c>
      <c r="W1446" s="45">
        <v>32482</v>
      </c>
    </row>
    <row r="1447" spans="1:23" x14ac:dyDescent="0.2">
      <c r="A1447" s="41">
        <v>2010</v>
      </c>
      <c r="B1447" s="42">
        <v>10089</v>
      </c>
      <c r="C1447" s="43" t="s">
        <v>2621</v>
      </c>
      <c r="D1447" s="41" t="s">
        <v>23</v>
      </c>
      <c r="E1447" s="43" t="s">
        <v>24</v>
      </c>
      <c r="F1447" s="41" t="s">
        <v>25</v>
      </c>
      <c r="G1447" s="43" t="s">
        <v>46</v>
      </c>
      <c r="H1447" s="43" t="s">
        <v>27</v>
      </c>
      <c r="I1447" s="44">
        <v>488</v>
      </c>
      <c r="J1447" s="45">
        <v>5527</v>
      </c>
      <c r="K1447" s="45">
        <v>559</v>
      </c>
      <c r="L1447" s="46">
        <v>44</v>
      </c>
      <c r="M1447" s="47">
        <v>495</v>
      </c>
      <c r="N1447" s="47">
        <v>11</v>
      </c>
      <c r="O1447" s="48">
        <v>0</v>
      </c>
      <c r="P1447" s="49">
        <v>0</v>
      </c>
      <c r="Q1447" s="49">
        <v>0</v>
      </c>
      <c r="R1447" s="50">
        <v>0</v>
      </c>
      <c r="S1447" s="51">
        <v>0</v>
      </c>
      <c r="T1447" s="51">
        <v>0</v>
      </c>
      <c r="U1447" s="44">
        <v>532</v>
      </c>
      <c r="V1447" s="45">
        <v>6022</v>
      </c>
      <c r="W1447" s="45">
        <v>570</v>
      </c>
    </row>
    <row r="1448" spans="1:23" x14ac:dyDescent="0.2">
      <c r="A1448" s="41">
        <v>2010</v>
      </c>
      <c r="B1448" s="42">
        <v>10144</v>
      </c>
      <c r="C1448" s="43" t="s">
        <v>2622</v>
      </c>
      <c r="D1448" s="41" t="s">
        <v>23</v>
      </c>
      <c r="E1448" s="43" t="s">
        <v>24</v>
      </c>
      <c r="F1448" s="41" t="s">
        <v>25</v>
      </c>
      <c r="G1448" s="43" t="s">
        <v>134</v>
      </c>
      <c r="H1448" s="43" t="s">
        <v>27</v>
      </c>
      <c r="I1448" s="44">
        <v>6150</v>
      </c>
      <c r="J1448" s="45">
        <v>44236</v>
      </c>
      <c r="K1448" s="45">
        <v>5435</v>
      </c>
      <c r="L1448" s="46">
        <v>4087.5</v>
      </c>
      <c r="M1448" s="47">
        <v>34631</v>
      </c>
      <c r="N1448" s="47">
        <v>864</v>
      </c>
      <c r="O1448" s="48">
        <v>2442.5</v>
      </c>
      <c r="P1448" s="49">
        <v>21249</v>
      </c>
      <c r="Q1448" s="49">
        <v>8</v>
      </c>
      <c r="R1448" s="50">
        <v>0</v>
      </c>
      <c r="S1448" s="51">
        <v>0</v>
      </c>
      <c r="T1448" s="51">
        <v>0</v>
      </c>
      <c r="U1448" s="44">
        <v>12680</v>
      </c>
      <c r="V1448" s="45">
        <v>100116</v>
      </c>
      <c r="W1448" s="45">
        <v>6307</v>
      </c>
    </row>
    <row r="1449" spans="1:23" x14ac:dyDescent="0.2">
      <c r="A1449" s="41">
        <v>2010</v>
      </c>
      <c r="B1449" s="42">
        <v>10152</v>
      </c>
      <c r="C1449" s="43" t="s">
        <v>2623</v>
      </c>
      <c r="D1449" s="41" t="s">
        <v>23</v>
      </c>
      <c r="E1449" s="43" t="s">
        <v>24</v>
      </c>
      <c r="F1449" s="41" t="s">
        <v>25</v>
      </c>
      <c r="G1449" s="43" t="s">
        <v>175</v>
      </c>
      <c r="H1449" s="43" t="s">
        <v>27</v>
      </c>
      <c r="I1449" s="44">
        <v>5476</v>
      </c>
      <c r="J1449" s="45">
        <v>73291</v>
      </c>
      <c r="K1449" s="45">
        <v>4810</v>
      </c>
      <c r="L1449" s="46">
        <v>4460</v>
      </c>
      <c r="M1449" s="47">
        <v>57964</v>
      </c>
      <c r="N1449" s="47">
        <v>604</v>
      </c>
      <c r="O1449" s="48">
        <v>759</v>
      </c>
      <c r="P1449" s="49">
        <v>8888</v>
      </c>
      <c r="Q1449" s="49">
        <v>307</v>
      </c>
      <c r="R1449" s="50" t="s">
        <v>37</v>
      </c>
      <c r="S1449" s="51" t="s">
        <v>37</v>
      </c>
      <c r="T1449" s="51" t="s">
        <v>37</v>
      </c>
      <c r="U1449" s="44">
        <v>10695</v>
      </c>
      <c r="V1449" s="45">
        <v>140143</v>
      </c>
      <c r="W1449" s="45">
        <v>5721</v>
      </c>
    </row>
    <row r="1450" spans="1:23" x14ac:dyDescent="0.2">
      <c r="A1450" s="41">
        <v>2010</v>
      </c>
      <c r="B1450" s="42">
        <v>10153</v>
      </c>
      <c r="C1450" s="43" t="s">
        <v>2624</v>
      </c>
      <c r="D1450" s="41" t="s">
        <v>23</v>
      </c>
      <c r="E1450" s="43" t="s">
        <v>24</v>
      </c>
      <c r="F1450" s="41" t="s">
        <v>25</v>
      </c>
      <c r="G1450" s="43" t="s">
        <v>145</v>
      </c>
      <c r="H1450" s="43" t="s">
        <v>31</v>
      </c>
      <c r="I1450" s="44">
        <v>4493</v>
      </c>
      <c r="J1450" s="45">
        <v>45582</v>
      </c>
      <c r="K1450" s="45">
        <v>3187</v>
      </c>
      <c r="L1450" s="46">
        <v>2173</v>
      </c>
      <c r="M1450" s="47">
        <v>25261</v>
      </c>
      <c r="N1450" s="47">
        <v>473</v>
      </c>
      <c r="O1450" s="48" t="s">
        <v>37</v>
      </c>
      <c r="P1450" s="49" t="s">
        <v>37</v>
      </c>
      <c r="Q1450" s="49" t="s">
        <v>37</v>
      </c>
      <c r="R1450" s="50" t="s">
        <v>37</v>
      </c>
      <c r="S1450" s="51" t="s">
        <v>37</v>
      </c>
      <c r="T1450" s="51" t="s">
        <v>37</v>
      </c>
      <c r="U1450" s="44">
        <v>6666</v>
      </c>
      <c r="V1450" s="45">
        <v>70843</v>
      </c>
      <c r="W1450" s="45">
        <v>3660</v>
      </c>
    </row>
    <row r="1451" spans="1:23" x14ac:dyDescent="0.2">
      <c r="A1451" s="41">
        <v>2010</v>
      </c>
      <c r="B1451" s="42">
        <v>10170</v>
      </c>
      <c r="C1451" s="43" t="s">
        <v>639</v>
      </c>
      <c r="D1451" s="41" t="s">
        <v>23</v>
      </c>
      <c r="E1451" s="43" t="s">
        <v>24</v>
      </c>
      <c r="F1451" s="41" t="s">
        <v>25</v>
      </c>
      <c r="G1451" s="43" t="s">
        <v>78</v>
      </c>
      <c r="H1451" s="43" t="s">
        <v>31</v>
      </c>
      <c r="I1451" s="44">
        <v>25416</v>
      </c>
      <c r="J1451" s="45">
        <v>254818</v>
      </c>
      <c r="K1451" s="45">
        <v>18640</v>
      </c>
      <c r="L1451" s="46">
        <v>7635</v>
      </c>
      <c r="M1451" s="47">
        <v>76281</v>
      </c>
      <c r="N1451" s="47">
        <v>2790</v>
      </c>
      <c r="O1451" s="48">
        <v>1757</v>
      </c>
      <c r="P1451" s="49">
        <v>30598</v>
      </c>
      <c r="Q1451" s="49">
        <v>4</v>
      </c>
      <c r="R1451" s="50" t="s">
        <v>37</v>
      </c>
      <c r="S1451" s="51" t="s">
        <v>37</v>
      </c>
      <c r="T1451" s="51" t="s">
        <v>37</v>
      </c>
      <c r="U1451" s="44">
        <v>34808</v>
      </c>
      <c r="V1451" s="45">
        <v>361697</v>
      </c>
      <c r="W1451" s="45">
        <v>21434</v>
      </c>
    </row>
    <row r="1452" spans="1:23" x14ac:dyDescent="0.2">
      <c r="A1452" s="41">
        <v>2010</v>
      </c>
      <c r="B1452" s="42">
        <v>10171</v>
      </c>
      <c r="C1452" s="43" t="s">
        <v>640</v>
      </c>
      <c r="D1452" s="41" t="s">
        <v>23</v>
      </c>
      <c r="E1452" s="43" t="s">
        <v>24</v>
      </c>
      <c r="F1452" s="41" t="s">
        <v>25</v>
      </c>
      <c r="G1452" s="43" t="s">
        <v>104</v>
      </c>
      <c r="H1452" s="43" t="s">
        <v>51</v>
      </c>
      <c r="I1452" s="44">
        <v>507146</v>
      </c>
      <c r="J1452" s="45">
        <v>6728669</v>
      </c>
      <c r="K1452" s="45">
        <v>422854</v>
      </c>
      <c r="L1452" s="46">
        <v>438562</v>
      </c>
      <c r="M1452" s="47">
        <v>6000541</v>
      </c>
      <c r="N1452" s="47">
        <v>89797</v>
      </c>
      <c r="O1452" s="48">
        <v>347614</v>
      </c>
      <c r="P1452" s="49">
        <v>6244996</v>
      </c>
      <c r="Q1452" s="49">
        <v>2173</v>
      </c>
      <c r="R1452" s="50">
        <v>0</v>
      </c>
      <c r="S1452" s="51">
        <v>0</v>
      </c>
      <c r="T1452" s="51">
        <v>0</v>
      </c>
      <c r="U1452" s="44">
        <v>1293322</v>
      </c>
      <c r="V1452" s="45">
        <v>18974206</v>
      </c>
      <c r="W1452" s="45">
        <v>514824</v>
      </c>
    </row>
    <row r="1453" spans="1:23" x14ac:dyDescent="0.2">
      <c r="A1453" s="41">
        <v>2010</v>
      </c>
      <c r="B1453" s="42">
        <v>10171</v>
      </c>
      <c r="C1453" s="43" t="s">
        <v>640</v>
      </c>
      <c r="D1453" s="41" t="s">
        <v>23</v>
      </c>
      <c r="E1453" s="43" t="s">
        <v>24</v>
      </c>
      <c r="F1453" s="41" t="s">
        <v>25</v>
      </c>
      <c r="G1453" s="43" t="s">
        <v>98</v>
      </c>
      <c r="H1453" s="43" t="s">
        <v>51</v>
      </c>
      <c r="I1453" s="44">
        <v>4</v>
      </c>
      <c r="J1453" s="45">
        <v>119</v>
      </c>
      <c r="K1453" s="45">
        <v>4</v>
      </c>
      <c r="L1453" s="46">
        <v>0</v>
      </c>
      <c r="M1453" s="47">
        <v>0</v>
      </c>
      <c r="N1453" s="47">
        <v>0</v>
      </c>
      <c r="O1453" s="48">
        <v>0</v>
      </c>
      <c r="P1453" s="49">
        <v>0</v>
      </c>
      <c r="Q1453" s="49">
        <v>0</v>
      </c>
      <c r="R1453" s="50">
        <v>0</v>
      </c>
      <c r="S1453" s="51">
        <v>0</v>
      </c>
      <c r="T1453" s="51">
        <v>0</v>
      </c>
      <c r="U1453" s="44">
        <v>4</v>
      </c>
      <c r="V1453" s="45">
        <v>119</v>
      </c>
      <c r="W1453" s="45">
        <v>4</v>
      </c>
    </row>
    <row r="1454" spans="1:23" x14ac:dyDescent="0.2">
      <c r="A1454" s="41">
        <v>2010</v>
      </c>
      <c r="B1454" s="42">
        <v>10171</v>
      </c>
      <c r="C1454" s="43" t="s">
        <v>640</v>
      </c>
      <c r="D1454" s="41" t="s">
        <v>23</v>
      </c>
      <c r="E1454" s="43" t="s">
        <v>24</v>
      </c>
      <c r="F1454" s="41" t="s">
        <v>25</v>
      </c>
      <c r="G1454" s="43" t="s">
        <v>33</v>
      </c>
      <c r="H1454" s="43" t="s">
        <v>51</v>
      </c>
      <c r="I1454" s="44">
        <v>38560</v>
      </c>
      <c r="J1454" s="45">
        <v>452837</v>
      </c>
      <c r="K1454" s="45">
        <v>24951</v>
      </c>
      <c r="L1454" s="46">
        <v>24541</v>
      </c>
      <c r="M1454" s="47">
        <v>295392</v>
      </c>
      <c r="N1454" s="47">
        <v>4435</v>
      </c>
      <c r="O1454" s="48">
        <v>14716</v>
      </c>
      <c r="P1454" s="49">
        <v>213355</v>
      </c>
      <c r="Q1454" s="49">
        <v>71</v>
      </c>
      <c r="R1454" s="50">
        <v>0</v>
      </c>
      <c r="S1454" s="51">
        <v>0</v>
      </c>
      <c r="T1454" s="51">
        <v>0</v>
      </c>
      <c r="U1454" s="44">
        <v>77817</v>
      </c>
      <c r="V1454" s="45">
        <v>961584</v>
      </c>
      <c r="W1454" s="45">
        <v>29457</v>
      </c>
    </row>
    <row r="1455" spans="1:23" x14ac:dyDescent="0.2">
      <c r="A1455" s="41">
        <v>2010</v>
      </c>
      <c r="B1455" s="42">
        <v>10172</v>
      </c>
      <c r="C1455" s="43" t="s">
        <v>2625</v>
      </c>
      <c r="D1455" s="41" t="s">
        <v>23</v>
      </c>
      <c r="E1455" s="43" t="s">
        <v>24</v>
      </c>
      <c r="F1455" s="41" t="s">
        <v>25</v>
      </c>
      <c r="G1455" s="43" t="s">
        <v>87</v>
      </c>
      <c r="H1455" s="43" t="s">
        <v>27</v>
      </c>
      <c r="I1455" s="44">
        <v>102.9</v>
      </c>
      <c r="J1455" s="45">
        <v>1321</v>
      </c>
      <c r="K1455" s="45">
        <v>146</v>
      </c>
      <c r="L1455" s="46">
        <v>106.1</v>
      </c>
      <c r="M1455" s="47">
        <v>1148</v>
      </c>
      <c r="N1455" s="47">
        <v>77</v>
      </c>
      <c r="O1455" s="48" t="s">
        <v>37</v>
      </c>
      <c r="P1455" s="49" t="s">
        <v>37</v>
      </c>
      <c r="Q1455" s="49" t="s">
        <v>37</v>
      </c>
      <c r="R1455" s="50" t="s">
        <v>37</v>
      </c>
      <c r="S1455" s="51" t="s">
        <v>37</v>
      </c>
      <c r="T1455" s="51" t="s">
        <v>37</v>
      </c>
      <c r="U1455" s="44">
        <v>209</v>
      </c>
      <c r="V1455" s="45">
        <v>2469</v>
      </c>
      <c r="W1455" s="45">
        <v>223</v>
      </c>
    </row>
    <row r="1456" spans="1:23" x14ac:dyDescent="0.2">
      <c r="A1456" s="41">
        <v>2010</v>
      </c>
      <c r="B1456" s="42">
        <v>10179</v>
      </c>
      <c r="C1456" s="43" t="s">
        <v>2626</v>
      </c>
      <c r="D1456" s="41" t="s">
        <v>23</v>
      </c>
      <c r="E1456" s="43" t="s">
        <v>24</v>
      </c>
      <c r="F1456" s="41" t="s">
        <v>25</v>
      </c>
      <c r="G1456" s="43" t="s">
        <v>46</v>
      </c>
      <c r="H1456" s="43" t="s">
        <v>27</v>
      </c>
      <c r="I1456" s="44">
        <v>790</v>
      </c>
      <c r="J1456" s="45">
        <v>6601</v>
      </c>
      <c r="K1456" s="45">
        <v>816</v>
      </c>
      <c r="L1456" s="46">
        <v>568</v>
      </c>
      <c r="M1456" s="47">
        <v>5146</v>
      </c>
      <c r="N1456" s="47">
        <v>140</v>
      </c>
      <c r="O1456" s="48">
        <v>366</v>
      </c>
      <c r="P1456" s="49">
        <v>3499</v>
      </c>
      <c r="Q1456" s="49">
        <v>1</v>
      </c>
      <c r="R1456" s="50" t="s">
        <v>37</v>
      </c>
      <c r="S1456" s="51" t="s">
        <v>37</v>
      </c>
      <c r="T1456" s="51" t="s">
        <v>37</v>
      </c>
      <c r="U1456" s="44">
        <v>1724</v>
      </c>
      <c r="V1456" s="45">
        <v>15246</v>
      </c>
      <c r="W1456" s="45">
        <v>957</v>
      </c>
    </row>
    <row r="1457" spans="1:23" x14ac:dyDescent="0.2">
      <c r="A1457" s="41">
        <v>2010</v>
      </c>
      <c r="B1457" s="42">
        <v>10181</v>
      </c>
      <c r="C1457" s="43" t="s">
        <v>2627</v>
      </c>
      <c r="D1457" s="41" t="s">
        <v>23</v>
      </c>
      <c r="E1457" s="43" t="s">
        <v>24</v>
      </c>
      <c r="F1457" s="41" t="s">
        <v>25</v>
      </c>
      <c r="G1457" s="43" t="s">
        <v>87</v>
      </c>
      <c r="H1457" s="43" t="s">
        <v>27</v>
      </c>
      <c r="I1457" s="44">
        <v>474</v>
      </c>
      <c r="J1457" s="45">
        <v>4573</v>
      </c>
      <c r="K1457" s="45">
        <v>512</v>
      </c>
      <c r="L1457" s="46">
        <v>484</v>
      </c>
      <c r="M1457" s="47">
        <v>5641</v>
      </c>
      <c r="N1457" s="47">
        <v>136</v>
      </c>
      <c r="O1457" s="48">
        <v>364</v>
      </c>
      <c r="P1457" s="49">
        <v>3057</v>
      </c>
      <c r="Q1457" s="49">
        <v>3</v>
      </c>
      <c r="R1457" s="50" t="s">
        <v>37</v>
      </c>
      <c r="S1457" s="51" t="s">
        <v>37</v>
      </c>
      <c r="T1457" s="51" t="s">
        <v>37</v>
      </c>
      <c r="U1457" s="44">
        <v>1322</v>
      </c>
      <c r="V1457" s="45">
        <v>13271</v>
      </c>
      <c r="W1457" s="45">
        <v>651</v>
      </c>
    </row>
    <row r="1458" spans="1:23" x14ac:dyDescent="0.2">
      <c r="A1458" s="41">
        <v>2010</v>
      </c>
      <c r="B1458" s="42">
        <v>10210</v>
      </c>
      <c r="C1458" s="43" t="s">
        <v>641</v>
      </c>
      <c r="D1458" s="41" t="s">
        <v>23</v>
      </c>
      <c r="E1458" s="43" t="s">
        <v>24</v>
      </c>
      <c r="F1458" s="41" t="s">
        <v>25</v>
      </c>
      <c r="G1458" s="43" t="s">
        <v>60</v>
      </c>
      <c r="H1458" s="43" t="s">
        <v>27</v>
      </c>
      <c r="I1458" s="44">
        <v>6826.2</v>
      </c>
      <c r="J1458" s="45">
        <v>67041</v>
      </c>
      <c r="K1458" s="45">
        <v>6195</v>
      </c>
      <c r="L1458" s="46">
        <v>6619</v>
      </c>
      <c r="M1458" s="47">
        <v>67963</v>
      </c>
      <c r="N1458" s="47">
        <v>1210</v>
      </c>
      <c r="O1458" s="48">
        <v>1926.9</v>
      </c>
      <c r="P1458" s="49">
        <v>21981</v>
      </c>
      <c r="Q1458" s="49">
        <v>13</v>
      </c>
      <c r="R1458" s="50">
        <v>0</v>
      </c>
      <c r="S1458" s="51">
        <v>0</v>
      </c>
      <c r="T1458" s="51">
        <v>0</v>
      </c>
      <c r="U1458" s="44">
        <v>15372.1</v>
      </c>
      <c r="V1458" s="45">
        <v>156985</v>
      </c>
      <c r="W1458" s="45">
        <v>7418</v>
      </c>
    </row>
    <row r="1459" spans="1:23" x14ac:dyDescent="0.2">
      <c r="A1459" s="41">
        <v>2010</v>
      </c>
      <c r="B1459" s="42">
        <v>10226</v>
      </c>
      <c r="C1459" s="43" t="s">
        <v>2628</v>
      </c>
      <c r="D1459" s="41" t="s">
        <v>23</v>
      </c>
      <c r="E1459" s="43" t="s">
        <v>24</v>
      </c>
      <c r="F1459" s="41" t="s">
        <v>25</v>
      </c>
      <c r="G1459" s="43" t="s">
        <v>142</v>
      </c>
      <c r="H1459" s="43" t="s">
        <v>27</v>
      </c>
      <c r="I1459" s="44">
        <v>46558</v>
      </c>
      <c r="J1459" s="45">
        <v>324455</v>
      </c>
      <c r="K1459" s="45">
        <v>24403</v>
      </c>
      <c r="L1459" s="46">
        <v>49985</v>
      </c>
      <c r="M1459" s="47">
        <v>367468</v>
      </c>
      <c r="N1459" s="47">
        <v>5505</v>
      </c>
      <c r="O1459" s="48" t="s">
        <v>37</v>
      </c>
      <c r="P1459" s="49" t="s">
        <v>37</v>
      </c>
      <c r="Q1459" s="49" t="s">
        <v>37</v>
      </c>
      <c r="R1459" s="50" t="s">
        <v>37</v>
      </c>
      <c r="S1459" s="51" t="s">
        <v>37</v>
      </c>
      <c r="T1459" s="51" t="s">
        <v>37</v>
      </c>
      <c r="U1459" s="44">
        <v>96543</v>
      </c>
      <c r="V1459" s="45">
        <v>691923</v>
      </c>
      <c r="W1459" s="45">
        <v>29908</v>
      </c>
    </row>
    <row r="1460" spans="1:23" x14ac:dyDescent="0.2">
      <c r="A1460" s="41">
        <v>2010</v>
      </c>
      <c r="B1460" s="42">
        <v>10229</v>
      </c>
      <c r="C1460" s="43" t="s">
        <v>557</v>
      </c>
      <c r="D1460" s="41" t="s">
        <v>23</v>
      </c>
      <c r="E1460" s="43" t="s">
        <v>24</v>
      </c>
      <c r="F1460" s="41" t="s">
        <v>25</v>
      </c>
      <c r="G1460" s="43" t="s">
        <v>241</v>
      </c>
      <c r="H1460" s="43" t="s">
        <v>27</v>
      </c>
      <c r="I1460" s="44">
        <v>801.7</v>
      </c>
      <c r="J1460" s="45">
        <v>8718</v>
      </c>
      <c r="K1460" s="45">
        <v>605</v>
      </c>
      <c r="L1460" s="46">
        <v>130.1</v>
      </c>
      <c r="M1460" s="47">
        <v>1180</v>
      </c>
      <c r="N1460" s="47">
        <v>51</v>
      </c>
      <c r="O1460" s="48">
        <v>49.4</v>
      </c>
      <c r="P1460" s="49">
        <v>986</v>
      </c>
      <c r="Q1460" s="49">
        <v>2</v>
      </c>
      <c r="R1460" s="50">
        <v>0</v>
      </c>
      <c r="S1460" s="51">
        <v>0</v>
      </c>
      <c r="T1460" s="51">
        <v>0</v>
      </c>
      <c r="U1460" s="44">
        <v>981.2</v>
      </c>
      <c r="V1460" s="45">
        <v>10884</v>
      </c>
      <c r="W1460" s="45">
        <v>658</v>
      </c>
    </row>
    <row r="1461" spans="1:23" x14ac:dyDescent="0.2">
      <c r="A1461" s="41">
        <v>2010</v>
      </c>
      <c r="B1461" s="42">
        <v>10243</v>
      </c>
      <c r="C1461" s="43" t="s">
        <v>2629</v>
      </c>
      <c r="D1461" s="41" t="s">
        <v>23</v>
      </c>
      <c r="E1461" s="43" t="s">
        <v>24</v>
      </c>
      <c r="F1461" s="41" t="s">
        <v>25</v>
      </c>
      <c r="G1461" s="43" t="s">
        <v>35</v>
      </c>
      <c r="H1461" s="43" t="s">
        <v>27</v>
      </c>
      <c r="I1461" s="44">
        <v>1798</v>
      </c>
      <c r="J1461" s="45">
        <v>19921</v>
      </c>
      <c r="K1461" s="45">
        <v>2158</v>
      </c>
      <c r="L1461" s="46">
        <v>1115</v>
      </c>
      <c r="M1461" s="47">
        <v>12314</v>
      </c>
      <c r="N1461" s="47">
        <v>370</v>
      </c>
      <c r="O1461" s="48">
        <v>3943</v>
      </c>
      <c r="P1461" s="49">
        <v>49344</v>
      </c>
      <c r="Q1461" s="49">
        <v>16</v>
      </c>
      <c r="R1461" s="50" t="s">
        <v>37</v>
      </c>
      <c r="S1461" s="51" t="s">
        <v>37</v>
      </c>
      <c r="T1461" s="51" t="s">
        <v>37</v>
      </c>
      <c r="U1461" s="44">
        <v>6856</v>
      </c>
      <c r="V1461" s="45">
        <v>81579</v>
      </c>
      <c r="W1461" s="45">
        <v>2544</v>
      </c>
    </row>
    <row r="1462" spans="1:23" x14ac:dyDescent="0.2">
      <c r="A1462" s="41">
        <v>2010</v>
      </c>
      <c r="B1462" s="42">
        <v>10260</v>
      </c>
      <c r="C1462" s="43" t="s">
        <v>2630</v>
      </c>
      <c r="D1462" s="41" t="s">
        <v>23</v>
      </c>
      <c r="E1462" s="43" t="s">
        <v>24</v>
      </c>
      <c r="F1462" s="41" t="s">
        <v>25</v>
      </c>
      <c r="G1462" s="43" t="s">
        <v>241</v>
      </c>
      <c r="H1462" s="43" t="s">
        <v>27</v>
      </c>
      <c r="I1462" s="44">
        <v>979</v>
      </c>
      <c r="J1462" s="45">
        <v>10919</v>
      </c>
      <c r="K1462" s="45">
        <v>1235</v>
      </c>
      <c r="L1462" s="46">
        <v>786</v>
      </c>
      <c r="M1462" s="47">
        <v>8273</v>
      </c>
      <c r="N1462" s="47">
        <v>362</v>
      </c>
      <c r="O1462" s="48">
        <v>265</v>
      </c>
      <c r="P1462" s="49">
        <v>2483</v>
      </c>
      <c r="Q1462" s="49">
        <v>10</v>
      </c>
      <c r="R1462" s="50" t="s">
        <v>37</v>
      </c>
      <c r="S1462" s="51" t="s">
        <v>37</v>
      </c>
      <c r="T1462" s="51" t="s">
        <v>37</v>
      </c>
      <c r="U1462" s="44">
        <v>2030</v>
      </c>
      <c r="V1462" s="45">
        <v>21675</v>
      </c>
      <c r="W1462" s="45">
        <v>1607</v>
      </c>
    </row>
    <row r="1463" spans="1:23" x14ac:dyDescent="0.2">
      <c r="A1463" s="41">
        <v>2010</v>
      </c>
      <c r="B1463" s="42">
        <v>10265</v>
      </c>
      <c r="C1463" s="43" t="s">
        <v>2631</v>
      </c>
      <c r="D1463" s="41" t="s">
        <v>23</v>
      </c>
      <c r="E1463" s="43" t="s">
        <v>24</v>
      </c>
      <c r="F1463" s="41" t="s">
        <v>25</v>
      </c>
      <c r="G1463" s="43" t="s">
        <v>87</v>
      </c>
      <c r="H1463" s="43" t="s">
        <v>27</v>
      </c>
      <c r="I1463" s="44">
        <v>157</v>
      </c>
      <c r="J1463" s="45">
        <v>1920</v>
      </c>
      <c r="K1463" s="45">
        <v>162</v>
      </c>
      <c r="L1463" s="46">
        <v>37</v>
      </c>
      <c r="M1463" s="47">
        <v>503</v>
      </c>
      <c r="N1463" s="47">
        <v>46</v>
      </c>
      <c r="O1463" s="48" t="s">
        <v>37</v>
      </c>
      <c r="P1463" s="49" t="s">
        <v>37</v>
      </c>
      <c r="Q1463" s="49" t="s">
        <v>37</v>
      </c>
      <c r="R1463" s="50" t="s">
        <v>37</v>
      </c>
      <c r="S1463" s="51" t="s">
        <v>37</v>
      </c>
      <c r="T1463" s="51" t="s">
        <v>37</v>
      </c>
      <c r="U1463" s="44">
        <v>194</v>
      </c>
      <c r="V1463" s="45">
        <v>2423</v>
      </c>
      <c r="W1463" s="45">
        <v>208</v>
      </c>
    </row>
    <row r="1464" spans="1:23" x14ac:dyDescent="0.2">
      <c r="A1464" s="41">
        <v>2010</v>
      </c>
      <c r="B1464" s="42">
        <v>10320</v>
      </c>
      <c r="C1464" s="43" t="s">
        <v>2632</v>
      </c>
      <c r="D1464" s="41" t="s">
        <v>23</v>
      </c>
      <c r="E1464" s="43" t="s">
        <v>24</v>
      </c>
      <c r="F1464" s="41" t="s">
        <v>25</v>
      </c>
      <c r="G1464" s="43" t="s">
        <v>78</v>
      </c>
      <c r="H1464" s="43" t="s">
        <v>27</v>
      </c>
      <c r="I1464" s="44">
        <v>2110</v>
      </c>
      <c r="J1464" s="45">
        <v>23457</v>
      </c>
      <c r="K1464" s="45">
        <v>1803</v>
      </c>
      <c r="L1464" s="46">
        <v>2628</v>
      </c>
      <c r="M1464" s="47">
        <v>27914</v>
      </c>
      <c r="N1464" s="47">
        <v>417</v>
      </c>
      <c r="O1464" s="48">
        <v>119</v>
      </c>
      <c r="P1464" s="49">
        <v>1631</v>
      </c>
      <c r="Q1464" s="49">
        <v>1</v>
      </c>
      <c r="R1464" s="50" t="s">
        <v>37</v>
      </c>
      <c r="S1464" s="51" t="s">
        <v>37</v>
      </c>
      <c r="T1464" s="51" t="s">
        <v>37</v>
      </c>
      <c r="U1464" s="44">
        <v>4857</v>
      </c>
      <c r="V1464" s="45">
        <v>53002</v>
      </c>
      <c r="W1464" s="45">
        <v>2221</v>
      </c>
    </row>
    <row r="1465" spans="1:23" x14ac:dyDescent="0.2">
      <c r="A1465" s="41">
        <v>2010</v>
      </c>
      <c r="B1465" s="42">
        <v>10321</v>
      </c>
      <c r="C1465" s="43" t="s">
        <v>2633</v>
      </c>
      <c r="D1465" s="41" t="s">
        <v>23</v>
      </c>
      <c r="E1465" s="43" t="s">
        <v>24</v>
      </c>
      <c r="F1465" s="41" t="s">
        <v>25</v>
      </c>
      <c r="G1465" s="43" t="s">
        <v>76</v>
      </c>
      <c r="H1465" s="43" t="s">
        <v>27</v>
      </c>
      <c r="I1465" s="44">
        <v>1900</v>
      </c>
      <c r="J1465" s="45">
        <v>14929</v>
      </c>
      <c r="K1465" s="45">
        <v>1563</v>
      </c>
      <c r="L1465" s="46">
        <v>1122</v>
      </c>
      <c r="M1465" s="47">
        <v>8939</v>
      </c>
      <c r="N1465" s="47">
        <v>316</v>
      </c>
      <c r="O1465" s="48">
        <v>1422</v>
      </c>
      <c r="P1465" s="49">
        <v>17288</v>
      </c>
      <c r="Q1465" s="49">
        <v>14</v>
      </c>
      <c r="R1465" s="50" t="s">
        <v>37</v>
      </c>
      <c r="S1465" s="51" t="s">
        <v>37</v>
      </c>
      <c r="T1465" s="51" t="s">
        <v>37</v>
      </c>
      <c r="U1465" s="44">
        <v>4444</v>
      </c>
      <c r="V1465" s="45">
        <v>41156</v>
      </c>
      <c r="W1465" s="45">
        <v>1893</v>
      </c>
    </row>
    <row r="1466" spans="1:23" x14ac:dyDescent="0.2">
      <c r="A1466" s="41">
        <v>2010</v>
      </c>
      <c r="B1466" s="42">
        <v>10324</v>
      </c>
      <c r="C1466" s="43" t="s">
        <v>2634</v>
      </c>
      <c r="D1466" s="41" t="s">
        <v>23</v>
      </c>
      <c r="E1466" s="43" t="s">
        <v>24</v>
      </c>
      <c r="F1466" s="41" t="s">
        <v>25</v>
      </c>
      <c r="G1466" s="43" t="s">
        <v>67</v>
      </c>
      <c r="H1466" s="43" t="s">
        <v>27</v>
      </c>
      <c r="I1466" s="44">
        <v>5135</v>
      </c>
      <c r="J1466" s="45">
        <v>50427</v>
      </c>
      <c r="K1466" s="45">
        <v>3707</v>
      </c>
      <c r="L1466" s="46">
        <v>3643</v>
      </c>
      <c r="M1466" s="47">
        <v>39819</v>
      </c>
      <c r="N1466" s="47">
        <v>590</v>
      </c>
      <c r="O1466" s="48">
        <v>3376</v>
      </c>
      <c r="P1466" s="49">
        <v>43493</v>
      </c>
      <c r="Q1466" s="49">
        <v>27</v>
      </c>
      <c r="R1466" s="50" t="s">
        <v>37</v>
      </c>
      <c r="S1466" s="51" t="s">
        <v>37</v>
      </c>
      <c r="T1466" s="51" t="s">
        <v>37</v>
      </c>
      <c r="U1466" s="44">
        <v>12154</v>
      </c>
      <c r="V1466" s="45">
        <v>133739</v>
      </c>
      <c r="W1466" s="45">
        <v>4324</v>
      </c>
    </row>
    <row r="1467" spans="1:23" x14ac:dyDescent="0.2">
      <c r="A1467" s="41">
        <v>2010</v>
      </c>
      <c r="B1467" s="42">
        <v>10326</v>
      </c>
      <c r="C1467" s="43" t="s">
        <v>2635</v>
      </c>
      <c r="D1467" s="41" t="s">
        <v>23</v>
      </c>
      <c r="E1467" s="43" t="s">
        <v>24</v>
      </c>
      <c r="F1467" s="41" t="s">
        <v>25</v>
      </c>
      <c r="G1467" s="43" t="s">
        <v>89</v>
      </c>
      <c r="H1467" s="43" t="s">
        <v>153</v>
      </c>
      <c r="I1467" s="44">
        <v>4707</v>
      </c>
      <c r="J1467" s="45">
        <v>52928</v>
      </c>
      <c r="K1467" s="45">
        <v>3625</v>
      </c>
      <c r="L1467" s="46">
        <v>1568.3</v>
      </c>
      <c r="M1467" s="47">
        <v>23193</v>
      </c>
      <c r="N1467" s="47">
        <v>301</v>
      </c>
      <c r="O1467" s="48">
        <v>508.8</v>
      </c>
      <c r="P1467" s="49">
        <v>6129</v>
      </c>
      <c r="Q1467" s="49">
        <v>406</v>
      </c>
      <c r="R1467" s="50" t="s">
        <v>37</v>
      </c>
      <c r="S1467" s="51" t="s">
        <v>37</v>
      </c>
      <c r="T1467" s="51" t="s">
        <v>37</v>
      </c>
      <c r="U1467" s="44">
        <v>6784.1</v>
      </c>
      <c r="V1467" s="45">
        <v>82250</v>
      </c>
      <c r="W1467" s="45">
        <v>4332</v>
      </c>
    </row>
    <row r="1468" spans="1:23" x14ac:dyDescent="0.2">
      <c r="A1468" s="41">
        <v>2010</v>
      </c>
      <c r="B1468" s="42">
        <v>10329</v>
      </c>
      <c r="C1468" s="43" t="s">
        <v>2636</v>
      </c>
      <c r="D1468" s="41" t="s">
        <v>23</v>
      </c>
      <c r="E1468" s="43" t="s">
        <v>24</v>
      </c>
      <c r="F1468" s="41" t="s">
        <v>25</v>
      </c>
      <c r="G1468" s="43" t="s">
        <v>173</v>
      </c>
      <c r="H1468" s="43" t="s">
        <v>31</v>
      </c>
      <c r="I1468" s="44">
        <v>2007</v>
      </c>
      <c r="J1468" s="45">
        <v>20508</v>
      </c>
      <c r="K1468" s="45">
        <v>984</v>
      </c>
      <c r="L1468" s="46">
        <v>172</v>
      </c>
      <c r="M1468" s="47">
        <v>1936</v>
      </c>
      <c r="N1468" s="47">
        <v>11</v>
      </c>
      <c r="O1468" s="48">
        <v>17</v>
      </c>
      <c r="P1468" s="49">
        <v>140</v>
      </c>
      <c r="Q1468" s="49">
        <v>14</v>
      </c>
      <c r="R1468" s="50" t="s">
        <v>37</v>
      </c>
      <c r="S1468" s="51" t="s">
        <v>37</v>
      </c>
      <c r="T1468" s="51" t="s">
        <v>37</v>
      </c>
      <c r="U1468" s="44">
        <v>2196</v>
      </c>
      <c r="V1468" s="45">
        <v>22584</v>
      </c>
      <c r="W1468" s="45">
        <v>1009</v>
      </c>
    </row>
    <row r="1469" spans="1:23" x14ac:dyDescent="0.2">
      <c r="A1469" s="41">
        <v>2010</v>
      </c>
      <c r="B1469" s="42">
        <v>10330</v>
      </c>
      <c r="C1469" s="43" t="s">
        <v>2637</v>
      </c>
      <c r="D1469" s="41" t="s">
        <v>23</v>
      </c>
      <c r="E1469" s="43" t="s">
        <v>24</v>
      </c>
      <c r="F1469" s="41" t="s">
        <v>25</v>
      </c>
      <c r="G1469" s="43" t="s">
        <v>72</v>
      </c>
      <c r="H1469" s="43" t="s">
        <v>27</v>
      </c>
      <c r="I1469" s="44">
        <v>432</v>
      </c>
      <c r="J1469" s="45">
        <v>4215</v>
      </c>
      <c r="K1469" s="45">
        <v>540</v>
      </c>
      <c r="L1469" s="46">
        <v>163</v>
      </c>
      <c r="M1469" s="47">
        <v>1628</v>
      </c>
      <c r="N1469" s="47">
        <v>48</v>
      </c>
      <c r="O1469" s="48" t="s">
        <v>37</v>
      </c>
      <c r="P1469" s="49" t="s">
        <v>37</v>
      </c>
      <c r="Q1469" s="49" t="s">
        <v>37</v>
      </c>
      <c r="R1469" s="50" t="s">
        <v>37</v>
      </c>
      <c r="S1469" s="51" t="s">
        <v>37</v>
      </c>
      <c r="T1469" s="51" t="s">
        <v>37</v>
      </c>
      <c r="U1469" s="44">
        <v>595</v>
      </c>
      <c r="V1469" s="45">
        <v>5843</v>
      </c>
      <c r="W1469" s="45">
        <v>588</v>
      </c>
    </row>
    <row r="1470" spans="1:23" x14ac:dyDescent="0.2">
      <c r="A1470" s="41">
        <v>2010</v>
      </c>
      <c r="B1470" s="42">
        <v>10331</v>
      </c>
      <c r="C1470" s="43" t="s">
        <v>644</v>
      </c>
      <c r="D1470" s="41" t="s">
        <v>23</v>
      </c>
      <c r="E1470" s="43" t="s">
        <v>24</v>
      </c>
      <c r="F1470" s="41" t="s">
        <v>25</v>
      </c>
      <c r="G1470" s="43" t="s">
        <v>98</v>
      </c>
      <c r="H1470" s="43" t="s">
        <v>51</v>
      </c>
      <c r="I1470" s="44">
        <v>61195</v>
      </c>
      <c r="J1470" s="45">
        <v>782350</v>
      </c>
      <c r="K1470" s="45">
        <v>41225</v>
      </c>
      <c r="L1470" s="46">
        <v>35799</v>
      </c>
      <c r="M1470" s="47">
        <v>449235</v>
      </c>
      <c r="N1470" s="47">
        <v>5782</v>
      </c>
      <c r="O1470" s="48">
        <v>54943</v>
      </c>
      <c r="P1470" s="49">
        <v>1008474</v>
      </c>
      <c r="Q1470" s="49">
        <v>174</v>
      </c>
      <c r="R1470" s="50">
        <v>0</v>
      </c>
      <c r="S1470" s="51">
        <v>0</v>
      </c>
      <c r="T1470" s="51">
        <v>0</v>
      </c>
      <c r="U1470" s="44">
        <v>151937</v>
      </c>
      <c r="V1470" s="45">
        <v>2240059</v>
      </c>
      <c r="W1470" s="45">
        <v>47181</v>
      </c>
    </row>
    <row r="1471" spans="1:23" x14ac:dyDescent="0.2">
      <c r="A1471" s="41">
        <v>2010</v>
      </c>
      <c r="B1471" s="42">
        <v>10345</v>
      </c>
      <c r="C1471" s="43" t="s">
        <v>2638</v>
      </c>
      <c r="D1471" s="41" t="s">
        <v>23</v>
      </c>
      <c r="E1471" s="43" t="s">
        <v>24</v>
      </c>
      <c r="F1471" s="41" t="s">
        <v>25</v>
      </c>
      <c r="G1471" s="43" t="s">
        <v>67</v>
      </c>
      <c r="H1471" s="43" t="s">
        <v>27</v>
      </c>
      <c r="I1471" s="44">
        <v>20437</v>
      </c>
      <c r="J1471" s="45">
        <v>139976</v>
      </c>
      <c r="K1471" s="45">
        <v>9967</v>
      </c>
      <c r="L1471" s="46">
        <v>20930</v>
      </c>
      <c r="M1471" s="47">
        <v>166492</v>
      </c>
      <c r="N1471" s="47">
        <v>1862</v>
      </c>
      <c r="O1471" s="48">
        <v>13947</v>
      </c>
      <c r="P1471" s="49">
        <v>144168</v>
      </c>
      <c r="Q1471" s="49">
        <v>9</v>
      </c>
      <c r="R1471" s="50" t="s">
        <v>37</v>
      </c>
      <c r="S1471" s="51" t="s">
        <v>37</v>
      </c>
      <c r="T1471" s="51" t="s">
        <v>37</v>
      </c>
      <c r="U1471" s="44">
        <v>55314</v>
      </c>
      <c r="V1471" s="45">
        <v>450636</v>
      </c>
      <c r="W1471" s="45">
        <v>11838</v>
      </c>
    </row>
    <row r="1472" spans="1:23" x14ac:dyDescent="0.2">
      <c r="A1472" s="41">
        <v>2010</v>
      </c>
      <c r="B1472" s="42">
        <v>10351</v>
      </c>
      <c r="C1472" s="43" t="s">
        <v>2639</v>
      </c>
      <c r="D1472" s="41" t="s">
        <v>23</v>
      </c>
      <c r="E1472" s="43" t="s">
        <v>24</v>
      </c>
      <c r="F1472" s="41" t="s">
        <v>25</v>
      </c>
      <c r="G1472" s="43" t="s">
        <v>76</v>
      </c>
      <c r="H1472" s="43" t="s">
        <v>27</v>
      </c>
      <c r="I1472" s="44">
        <v>786</v>
      </c>
      <c r="J1472" s="45">
        <v>5855</v>
      </c>
      <c r="K1472" s="45">
        <v>560</v>
      </c>
      <c r="L1472" s="46">
        <v>304</v>
      </c>
      <c r="M1472" s="47">
        <v>2280</v>
      </c>
      <c r="N1472" s="47">
        <v>161</v>
      </c>
      <c r="O1472" s="48">
        <v>298</v>
      </c>
      <c r="P1472" s="49">
        <v>2582</v>
      </c>
      <c r="Q1472" s="49">
        <v>25</v>
      </c>
      <c r="R1472" s="50" t="s">
        <v>37</v>
      </c>
      <c r="S1472" s="51" t="s">
        <v>37</v>
      </c>
      <c r="T1472" s="51" t="s">
        <v>37</v>
      </c>
      <c r="U1472" s="44">
        <v>1388</v>
      </c>
      <c r="V1472" s="45">
        <v>10717</v>
      </c>
      <c r="W1472" s="45">
        <v>746</v>
      </c>
    </row>
    <row r="1473" spans="1:23" x14ac:dyDescent="0.2">
      <c r="A1473" s="41">
        <v>2010</v>
      </c>
      <c r="B1473" s="42">
        <v>10359</v>
      </c>
      <c r="C1473" s="43" t="s">
        <v>2640</v>
      </c>
      <c r="D1473" s="41" t="s">
        <v>23</v>
      </c>
      <c r="E1473" s="43" t="s">
        <v>24</v>
      </c>
      <c r="F1473" s="41" t="s">
        <v>25</v>
      </c>
      <c r="G1473" s="43" t="s">
        <v>92</v>
      </c>
      <c r="H1473" s="43" t="s">
        <v>27</v>
      </c>
      <c r="I1473" s="44">
        <v>1441.5</v>
      </c>
      <c r="J1473" s="45">
        <v>12571</v>
      </c>
      <c r="K1473" s="45">
        <v>834</v>
      </c>
      <c r="L1473" s="46">
        <v>1074.4000000000001</v>
      </c>
      <c r="M1473" s="47">
        <v>12152</v>
      </c>
      <c r="N1473" s="47">
        <v>242</v>
      </c>
      <c r="O1473" s="48" t="s">
        <v>37</v>
      </c>
      <c r="P1473" s="49" t="s">
        <v>37</v>
      </c>
      <c r="Q1473" s="49" t="s">
        <v>37</v>
      </c>
      <c r="R1473" s="50" t="s">
        <v>37</v>
      </c>
      <c r="S1473" s="51" t="s">
        <v>37</v>
      </c>
      <c r="T1473" s="51" t="s">
        <v>37</v>
      </c>
      <c r="U1473" s="44">
        <v>2515.9</v>
      </c>
      <c r="V1473" s="45">
        <v>24723</v>
      </c>
      <c r="W1473" s="45">
        <v>1076</v>
      </c>
    </row>
    <row r="1474" spans="1:23" x14ac:dyDescent="0.2">
      <c r="A1474" s="41">
        <v>2010</v>
      </c>
      <c r="B1474" s="42">
        <v>10370</v>
      </c>
      <c r="C1474" s="43" t="s">
        <v>2641</v>
      </c>
      <c r="D1474" s="41" t="s">
        <v>23</v>
      </c>
      <c r="E1474" s="43" t="s">
        <v>24</v>
      </c>
      <c r="F1474" s="41" t="s">
        <v>25</v>
      </c>
      <c r="G1474" s="43" t="s">
        <v>175</v>
      </c>
      <c r="H1474" s="43" t="s">
        <v>27</v>
      </c>
      <c r="I1474" s="44">
        <v>9194</v>
      </c>
      <c r="J1474" s="45">
        <v>105371</v>
      </c>
      <c r="K1474" s="45">
        <v>8718</v>
      </c>
      <c r="L1474" s="46">
        <v>7632</v>
      </c>
      <c r="M1474" s="47">
        <v>100335</v>
      </c>
      <c r="N1474" s="47">
        <v>1349</v>
      </c>
      <c r="O1474" s="48">
        <v>708</v>
      </c>
      <c r="P1474" s="49">
        <v>8940</v>
      </c>
      <c r="Q1474" s="49">
        <v>1</v>
      </c>
      <c r="R1474" s="50">
        <v>0</v>
      </c>
      <c r="S1474" s="51">
        <v>0</v>
      </c>
      <c r="T1474" s="51">
        <v>0</v>
      </c>
      <c r="U1474" s="44">
        <v>17534</v>
      </c>
      <c r="V1474" s="45">
        <v>214646</v>
      </c>
      <c r="W1474" s="45">
        <v>10068</v>
      </c>
    </row>
    <row r="1475" spans="1:23" x14ac:dyDescent="0.2">
      <c r="A1475" s="41">
        <v>2010</v>
      </c>
      <c r="B1475" s="42">
        <v>10375</v>
      </c>
      <c r="C1475" s="43" t="s">
        <v>2642</v>
      </c>
      <c r="D1475" s="41" t="s">
        <v>23</v>
      </c>
      <c r="E1475" s="43" t="s">
        <v>24</v>
      </c>
      <c r="F1475" s="41" t="s">
        <v>25</v>
      </c>
      <c r="G1475" s="43" t="s">
        <v>78</v>
      </c>
      <c r="H1475" s="43" t="s">
        <v>31</v>
      </c>
      <c r="I1475" s="44">
        <v>6568</v>
      </c>
      <c r="J1475" s="45">
        <v>57840</v>
      </c>
      <c r="K1475" s="45">
        <v>5402</v>
      </c>
      <c r="L1475" s="46">
        <v>3177</v>
      </c>
      <c r="M1475" s="47">
        <v>35189</v>
      </c>
      <c r="N1475" s="47">
        <v>767</v>
      </c>
      <c r="O1475" s="48">
        <v>4217</v>
      </c>
      <c r="P1475" s="49">
        <v>86329</v>
      </c>
      <c r="Q1475" s="49">
        <v>4</v>
      </c>
      <c r="R1475" s="50" t="s">
        <v>37</v>
      </c>
      <c r="S1475" s="51" t="s">
        <v>37</v>
      </c>
      <c r="T1475" s="51" t="s">
        <v>37</v>
      </c>
      <c r="U1475" s="44">
        <v>13962</v>
      </c>
      <c r="V1475" s="45">
        <v>179358</v>
      </c>
      <c r="W1475" s="45">
        <v>6173</v>
      </c>
    </row>
    <row r="1476" spans="1:23" x14ac:dyDescent="0.2">
      <c r="A1476" s="41">
        <v>2010</v>
      </c>
      <c r="B1476" s="42">
        <v>10376</v>
      </c>
      <c r="C1476" s="43" t="s">
        <v>647</v>
      </c>
      <c r="D1476" s="41" t="s">
        <v>23</v>
      </c>
      <c r="E1476" s="43" t="s">
        <v>24</v>
      </c>
      <c r="F1476" s="41" t="s">
        <v>25</v>
      </c>
      <c r="G1476" s="43" t="s">
        <v>142</v>
      </c>
      <c r="H1476" s="43" t="s">
        <v>27</v>
      </c>
      <c r="I1476" s="44">
        <v>97862</v>
      </c>
      <c r="J1476" s="45">
        <v>743330</v>
      </c>
      <c r="K1476" s="45">
        <v>52517</v>
      </c>
      <c r="L1476" s="46">
        <v>58101</v>
      </c>
      <c r="M1476" s="47">
        <v>461170</v>
      </c>
      <c r="N1476" s="47">
        <v>9408</v>
      </c>
      <c r="O1476" s="48">
        <v>18292</v>
      </c>
      <c r="P1476" s="49">
        <v>163362</v>
      </c>
      <c r="Q1476" s="49">
        <v>63</v>
      </c>
      <c r="R1476" s="50">
        <v>0</v>
      </c>
      <c r="S1476" s="51">
        <v>0</v>
      </c>
      <c r="T1476" s="51">
        <v>0</v>
      </c>
      <c r="U1476" s="44">
        <v>174255</v>
      </c>
      <c r="V1476" s="45">
        <v>1367862</v>
      </c>
      <c r="W1476" s="45">
        <v>61988</v>
      </c>
    </row>
    <row r="1477" spans="1:23" x14ac:dyDescent="0.2">
      <c r="A1477" s="41">
        <v>2010</v>
      </c>
      <c r="B1477" s="42">
        <v>10378</v>
      </c>
      <c r="C1477" s="43" t="s">
        <v>648</v>
      </c>
      <c r="D1477" s="41" t="s">
        <v>23</v>
      </c>
      <c r="E1477" s="43" t="s">
        <v>24</v>
      </c>
      <c r="F1477" s="41" t="s">
        <v>25</v>
      </c>
      <c r="G1477" s="43" t="s">
        <v>258</v>
      </c>
      <c r="H1477" s="43" t="s">
        <v>31</v>
      </c>
      <c r="I1477" s="44">
        <v>17995</v>
      </c>
      <c r="J1477" s="45">
        <v>140114</v>
      </c>
      <c r="K1477" s="45">
        <v>24657</v>
      </c>
      <c r="L1477" s="46">
        <v>12312</v>
      </c>
      <c r="M1477" s="47">
        <v>103276</v>
      </c>
      <c r="N1477" s="47">
        <v>3560</v>
      </c>
      <c r="O1477" s="48">
        <v>3445</v>
      </c>
      <c r="P1477" s="49">
        <v>50818</v>
      </c>
      <c r="Q1477" s="49">
        <v>10</v>
      </c>
      <c r="R1477" s="50" t="s">
        <v>37</v>
      </c>
      <c r="S1477" s="51" t="s">
        <v>37</v>
      </c>
      <c r="T1477" s="51" t="s">
        <v>37</v>
      </c>
      <c r="U1477" s="44">
        <v>33752</v>
      </c>
      <c r="V1477" s="45">
        <v>294208</v>
      </c>
      <c r="W1477" s="45">
        <v>28227</v>
      </c>
    </row>
    <row r="1478" spans="1:23" x14ac:dyDescent="0.2">
      <c r="A1478" s="41">
        <v>2010</v>
      </c>
      <c r="B1478" s="42">
        <v>10393</v>
      </c>
      <c r="C1478" s="43" t="s">
        <v>649</v>
      </c>
      <c r="D1478" s="41" t="s">
        <v>23</v>
      </c>
      <c r="E1478" s="43" t="s">
        <v>24</v>
      </c>
      <c r="F1478" s="41" t="s">
        <v>25</v>
      </c>
      <c r="G1478" s="43" t="s">
        <v>89</v>
      </c>
      <c r="H1478" s="43" t="s">
        <v>153</v>
      </c>
      <c r="I1478" s="44">
        <v>10913.2</v>
      </c>
      <c r="J1478" s="45">
        <v>141095</v>
      </c>
      <c r="K1478" s="45">
        <v>9970</v>
      </c>
      <c r="L1478" s="46">
        <v>6112.7</v>
      </c>
      <c r="M1478" s="47">
        <v>92576</v>
      </c>
      <c r="N1478" s="47">
        <v>1857</v>
      </c>
      <c r="O1478" s="48">
        <v>3961.8</v>
      </c>
      <c r="P1478" s="49">
        <v>89563</v>
      </c>
      <c r="Q1478" s="49">
        <v>245</v>
      </c>
      <c r="R1478" s="50" t="s">
        <v>37</v>
      </c>
      <c r="S1478" s="51" t="s">
        <v>37</v>
      </c>
      <c r="T1478" s="51" t="s">
        <v>37</v>
      </c>
      <c r="U1478" s="44">
        <v>20987.7</v>
      </c>
      <c r="V1478" s="45">
        <v>323234</v>
      </c>
      <c r="W1478" s="45">
        <v>12072</v>
      </c>
    </row>
    <row r="1479" spans="1:23" x14ac:dyDescent="0.2">
      <c r="A1479" s="41">
        <v>2010</v>
      </c>
      <c r="B1479" s="42">
        <v>10407</v>
      </c>
      <c r="C1479" s="43" t="s">
        <v>2643</v>
      </c>
      <c r="D1479" s="41" t="s">
        <v>23</v>
      </c>
      <c r="E1479" s="43" t="s">
        <v>24</v>
      </c>
      <c r="F1479" s="41" t="s">
        <v>25</v>
      </c>
      <c r="G1479" s="43" t="s">
        <v>72</v>
      </c>
      <c r="H1479" s="43" t="s">
        <v>27</v>
      </c>
      <c r="I1479" s="44">
        <v>1242</v>
      </c>
      <c r="J1479" s="45">
        <v>14367</v>
      </c>
      <c r="K1479" s="45">
        <v>1321</v>
      </c>
      <c r="L1479" s="46">
        <v>832</v>
      </c>
      <c r="M1479" s="47">
        <v>8803</v>
      </c>
      <c r="N1479" s="47">
        <v>374</v>
      </c>
      <c r="O1479" s="48">
        <v>99</v>
      </c>
      <c r="P1479" s="49">
        <v>1074</v>
      </c>
      <c r="Q1479" s="49">
        <v>13</v>
      </c>
      <c r="R1479" s="50" t="s">
        <v>37</v>
      </c>
      <c r="S1479" s="51" t="s">
        <v>37</v>
      </c>
      <c r="T1479" s="51" t="s">
        <v>37</v>
      </c>
      <c r="U1479" s="44">
        <v>2173</v>
      </c>
      <c r="V1479" s="45">
        <v>24244</v>
      </c>
      <c r="W1479" s="45">
        <v>1708</v>
      </c>
    </row>
    <row r="1480" spans="1:23" x14ac:dyDescent="0.2">
      <c r="A1480" s="41">
        <v>2010</v>
      </c>
      <c r="B1480" s="42">
        <v>10421</v>
      </c>
      <c r="C1480" s="43" t="s">
        <v>650</v>
      </c>
      <c r="D1480" s="41" t="s">
        <v>23</v>
      </c>
      <c r="E1480" s="43" t="s">
        <v>24</v>
      </c>
      <c r="F1480" s="41" t="s">
        <v>25</v>
      </c>
      <c r="G1480" s="43" t="s">
        <v>98</v>
      </c>
      <c r="H1480" s="43" t="s">
        <v>27</v>
      </c>
      <c r="I1480" s="44">
        <v>236650</v>
      </c>
      <c r="J1480" s="45">
        <v>2669869</v>
      </c>
      <c r="K1480" s="45">
        <v>172343</v>
      </c>
      <c r="L1480" s="46">
        <v>172249</v>
      </c>
      <c r="M1480" s="47">
        <v>1862428</v>
      </c>
      <c r="N1480" s="47">
        <v>24041</v>
      </c>
      <c r="O1480" s="48">
        <v>86029</v>
      </c>
      <c r="P1480" s="49">
        <v>1245016</v>
      </c>
      <c r="Q1480" s="49">
        <v>69</v>
      </c>
      <c r="R1480" s="50">
        <v>0</v>
      </c>
      <c r="S1480" s="51">
        <v>0</v>
      </c>
      <c r="T1480" s="51">
        <v>0</v>
      </c>
      <c r="U1480" s="44">
        <v>494928</v>
      </c>
      <c r="V1480" s="45">
        <v>5777313</v>
      </c>
      <c r="W1480" s="45">
        <v>196453</v>
      </c>
    </row>
    <row r="1481" spans="1:23" x14ac:dyDescent="0.2">
      <c r="A1481" s="41">
        <v>2010</v>
      </c>
      <c r="B1481" s="42">
        <v>10433</v>
      </c>
      <c r="C1481" s="43" t="s">
        <v>651</v>
      </c>
      <c r="D1481" s="41" t="s">
        <v>23</v>
      </c>
      <c r="E1481" s="43" t="s">
        <v>24</v>
      </c>
      <c r="F1481" s="41" t="s">
        <v>25</v>
      </c>
      <c r="G1481" s="43" t="s">
        <v>60</v>
      </c>
      <c r="H1481" s="43" t="s">
        <v>31</v>
      </c>
      <c r="I1481" s="44">
        <v>5941</v>
      </c>
      <c r="J1481" s="45">
        <v>33653</v>
      </c>
      <c r="K1481" s="45">
        <v>4670</v>
      </c>
      <c r="L1481" s="46">
        <v>3603</v>
      </c>
      <c r="M1481" s="47">
        <v>21088</v>
      </c>
      <c r="N1481" s="47">
        <v>1026</v>
      </c>
      <c r="O1481" s="48">
        <v>13525</v>
      </c>
      <c r="P1481" s="49">
        <v>84344</v>
      </c>
      <c r="Q1481" s="49">
        <v>102</v>
      </c>
      <c r="R1481" s="50" t="s">
        <v>37</v>
      </c>
      <c r="S1481" s="51" t="s">
        <v>37</v>
      </c>
      <c r="T1481" s="51" t="s">
        <v>37</v>
      </c>
      <c r="U1481" s="44">
        <v>23069</v>
      </c>
      <c r="V1481" s="45">
        <v>139085</v>
      </c>
      <c r="W1481" s="45">
        <v>5798</v>
      </c>
    </row>
    <row r="1482" spans="1:23" x14ac:dyDescent="0.2">
      <c r="A1482" s="41">
        <v>2010</v>
      </c>
      <c r="B1482" s="42">
        <v>10447</v>
      </c>
      <c r="C1482" s="43" t="s">
        <v>2644</v>
      </c>
      <c r="D1482" s="41" t="s">
        <v>23</v>
      </c>
      <c r="E1482" s="43" t="s">
        <v>24</v>
      </c>
      <c r="F1482" s="41" t="s">
        <v>25</v>
      </c>
      <c r="G1482" s="43" t="s">
        <v>26</v>
      </c>
      <c r="H1482" s="43" t="s">
        <v>27</v>
      </c>
      <c r="I1482" s="44">
        <v>2763</v>
      </c>
      <c r="J1482" s="45">
        <v>27515</v>
      </c>
      <c r="K1482" s="45">
        <v>2489</v>
      </c>
      <c r="L1482" s="46">
        <v>2802</v>
      </c>
      <c r="M1482" s="47">
        <v>26193</v>
      </c>
      <c r="N1482" s="47">
        <v>689</v>
      </c>
      <c r="O1482" s="48">
        <v>1273</v>
      </c>
      <c r="P1482" s="49">
        <v>14732</v>
      </c>
      <c r="Q1482" s="49">
        <v>23</v>
      </c>
      <c r="R1482" s="50" t="s">
        <v>37</v>
      </c>
      <c r="S1482" s="51" t="s">
        <v>37</v>
      </c>
      <c r="T1482" s="51" t="s">
        <v>37</v>
      </c>
      <c r="U1482" s="44">
        <v>6838</v>
      </c>
      <c r="V1482" s="45">
        <v>68440</v>
      </c>
      <c r="W1482" s="45">
        <v>3201</v>
      </c>
    </row>
    <row r="1483" spans="1:23" x14ac:dyDescent="0.2">
      <c r="A1483" s="41">
        <v>2010</v>
      </c>
      <c r="B1483" s="42">
        <v>10448</v>
      </c>
      <c r="C1483" s="43" t="s">
        <v>652</v>
      </c>
      <c r="D1483" s="41" t="s">
        <v>23</v>
      </c>
      <c r="E1483" s="43" t="s">
        <v>24</v>
      </c>
      <c r="F1483" s="41" t="s">
        <v>25</v>
      </c>
      <c r="G1483" s="43" t="s">
        <v>72</v>
      </c>
      <c r="H1483" s="43" t="s">
        <v>31</v>
      </c>
      <c r="I1483" s="44">
        <v>20332</v>
      </c>
      <c r="J1483" s="45">
        <v>192614</v>
      </c>
      <c r="K1483" s="45">
        <v>16255</v>
      </c>
      <c r="L1483" s="46" t="s">
        <v>37</v>
      </c>
      <c r="M1483" s="47" t="s">
        <v>37</v>
      </c>
      <c r="N1483" s="47" t="s">
        <v>37</v>
      </c>
      <c r="O1483" s="48">
        <v>20221</v>
      </c>
      <c r="P1483" s="49">
        <v>233862</v>
      </c>
      <c r="Q1483" s="49">
        <v>1177</v>
      </c>
      <c r="R1483" s="50" t="s">
        <v>37</v>
      </c>
      <c r="S1483" s="51" t="s">
        <v>37</v>
      </c>
      <c r="T1483" s="51" t="s">
        <v>37</v>
      </c>
      <c r="U1483" s="44">
        <v>40553</v>
      </c>
      <c r="V1483" s="45">
        <v>426476</v>
      </c>
      <c r="W1483" s="45">
        <v>17432</v>
      </c>
    </row>
    <row r="1484" spans="1:23" x14ac:dyDescent="0.2">
      <c r="A1484" s="41">
        <v>2010</v>
      </c>
      <c r="B1484" s="42">
        <v>10451</v>
      </c>
      <c r="C1484" s="43" t="s">
        <v>653</v>
      </c>
      <c r="D1484" s="41" t="s">
        <v>23</v>
      </c>
      <c r="E1484" s="43" t="s">
        <v>24</v>
      </c>
      <c r="F1484" s="41" t="s">
        <v>25</v>
      </c>
      <c r="G1484" s="43" t="s">
        <v>60</v>
      </c>
      <c r="H1484" s="43" t="s">
        <v>31</v>
      </c>
      <c r="I1484" s="44">
        <v>3699</v>
      </c>
      <c r="J1484" s="45">
        <v>7669</v>
      </c>
      <c r="K1484" s="45">
        <v>1148</v>
      </c>
      <c r="L1484" s="46">
        <v>5667</v>
      </c>
      <c r="M1484" s="47">
        <v>12209</v>
      </c>
      <c r="N1484" s="47">
        <v>130</v>
      </c>
      <c r="O1484" s="48" t="s">
        <v>37</v>
      </c>
      <c r="P1484" s="49" t="s">
        <v>37</v>
      </c>
      <c r="Q1484" s="49" t="s">
        <v>37</v>
      </c>
      <c r="R1484" s="50" t="s">
        <v>37</v>
      </c>
      <c r="S1484" s="51" t="s">
        <v>37</v>
      </c>
      <c r="T1484" s="51" t="s">
        <v>37</v>
      </c>
      <c r="U1484" s="44">
        <v>9366</v>
      </c>
      <c r="V1484" s="45">
        <v>19878</v>
      </c>
      <c r="W1484" s="45">
        <v>1278</v>
      </c>
    </row>
    <row r="1485" spans="1:23" x14ac:dyDescent="0.2">
      <c r="A1485" s="41">
        <v>2010</v>
      </c>
      <c r="B1485" s="42">
        <v>10454</v>
      </c>
      <c r="C1485" s="43" t="s">
        <v>2645</v>
      </c>
      <c r="D1485" s="41" t="s">
        <v>23</v>
      </c>
      <c r="E1485" s="43" t="s">
        <v>24</v>
      </c>
      <c r="F1485" s="41" t="s">
        <v>25</v>
      </c>
      <c r="G1485" s="43" t="s">
        <v>438</v>
      </c>
      <c r="H1485" s="43" t="s">
        <v>31</v>
      </c>
      <c r="I1485" s="44">
        <v>22205.1</v>
      </c>
      <c r="J1485" s="45">
        <v>278185</v>
      </c>
      <c r="K1485" s="45">
        <v>20870</v>
      </c>
      <c r="L1485" s="46">
        <v>7563.9</v>
      </c>
      <c r="M1485" s="47">
        <v>97959</v>
      </c>
      <c r="N1485" s="47">
        <v>2012</v>
      </c>
      <c r="O1485" s="48">
        <v>1103.4000000000001</v>
      </c>
      <c r="P1485" s="49">
        <v>25796</v>
      </c>
      <c r="Q1485" s="49">
        <v>46</v>
      </c>
      <c r="R1485" s="50">
        <v>0</v>
      </c>
      <c r="S1485" s="51">
        <v>0</v>
      </c>
      <c r="T1485" s="51">
        <v>0</v>
      </c>
      <c r="U1485" s="44">
        <v>30872.400000000001</v>
      </c>
      <c r="V1485" s="45">
        <v>401940</v>
      </c>
      <c r="W1485" s="45">
        <v>22928</v>
      </c>
    </row>
    <row r="1486" spans="1:23" x14ac:dyDescent="0.2">
      <c r="A1486" s="41">
        <v>2010</v>
      </c>
      <c r="B1486" s="42">
        <v>10454</v>
      </c>
      <c r="C1486" s="43" t="s">
        <v>2645</v>
      </c>
      <c r="D1486" s="41" t="s">
        <v>23</v>
      </c>
      <c r="E1486" s="43" t="s">
        <v>24</v>
      </c>
      <c r="F1486" s="41" t="s">
        <v>25</v>
      </c>
      <c r="G1486" s="43" t="s">
        <v>89</v>
      </c>
      <c r="H1486" s="43" t="s">
        <v>31</v>
      </c>
      <c r="I1486" s="44">
        <v>127.3</v>
      </c>
      <c r="J1486" s="45">
        <v>1916</v>
      </c>
      <c r="K1486" s="45">
        <v>83</v>
      </c>
      <c r="L1486" s="46">
        <v>1.4</v>
      </c>
      <c r="M1486" s="47">
        <v>16</v>
      </c>
      <c r="N1486" s="47">
        <v>2</v>
      </c>
      <c r="O1486" s="48">
        <v>0.3</v>
      </c>
      <c r="P1486" s="49">
        <v>2</v>
      </c>
      <c r="Q1486" s="49">
        <v>1</v>
      </c>
      <c r="R1486" s="50">
        <v>0</v>
      </c>
      <c r="S1486" s="51">
        <v>0</v>
      </c>
      <c r="T1486" s="51">
        <v>0</v>
      </c>
      <c r="U1486" s="44">
        <v>129</v>
      </c>
      <c r="V1486" s="45">
        <v>1934</v>
      </c>
      <c r="W1486" s="45">
        <v>86</v>
      </c>
    </row>
    <row r="1487" spans="1:23" x14ac:dyDescent="0.2">
      <c r="A1487" s="41">
        <v>2010</v>
      </c>
      <c r="B1487" s="42">
        <v>10455</v>
      </c>
      <c r="C1487" s="43" t="s">
        <v>2646</v>
      </c>
      <c r="D1487" s="41" t="s">
        <v>23</v>
      </c>
      <c r="E1487" s="43" t="s">
        <v>24</v>
      </c>
      <c r="F1487" s="41" t="s">
        <v>25</v>
      </c>
      <c r="G1487" s="43" t="s">
        <v>60</v>
      </c>
      <c r="H1487" s="43" t="s">
        <v>153</v>
      </c>
      <c r="I1487" s="44">
        <v>161</v>
      </c>
      <c r="J1487" s="45">
        <v>179</v>
      </c>
      <c r="K1487" s="45">
        <v>56</v>
      </c>
      <c r="L1487" s="46">
        <v>198</v>
      </c>
      <c r="M1487" s="47">
        <v>219</v>
      </c>
      <c r="N1487" s="47">
        <v>19</v>
      </c>
      <c r="O1487" s="48" t="s">
        <v>37</v>
      </c>
      <c r="P1487" s="49" t="s">
        <v>37</v>
      </c>
      <c r="Q1487" s="49" t="s">
        <v>37</v>
      </c>
      <c r="R1487" s="50" t="s">
        <v>37</v>
      </c>
      <c r="S1487" s="51" t="s">
        <v>37</v>
      </c>
      <c r="T1487" s="51" t="s">
        <v>37</v>
      </c>
      <c r="U1487" s="44">
        <v>359</v>
      </c>
      <c r="V1487" s="45">
        <v>398</v>
      </c>
      <c r="W1487" s="45">
        <v>75</v>
      </c>
    </row>
    <row r="1488" spans="1:23" x14ac:dyDescent="0.2">
      <c r="A1488" s="41">
        <v>2010</v>
      </c>
      <c r="B1488" s="42">
        <v>10491</v>
      </c>
      <c r="C1488" s="43" t="s">
        <v>2647</v>
      </c>
      <c r="D1488" s="41" t="s">
        <v>23</v>
      </c>
      <c r="E1488" s="43" t="s">
        <v>24</v>
      </c>
      <c r="F1488" s="41" t="s">
        <v>25</v>
      </c>
      <c r="G1488" s="43" t="s">
        <v>60</v>
      </c>
      <c r="H1488" s="43" t="s">
        <v>153</v>
      </c>
      <c r="I1488" s="44">
        <v>304.3</v>
      </c>
      <c r="J1488" s="45">
        <v>506</v>
      </c>
      <c r="K1488" s="45">
        <v>85</v>
      </c>
      <c r="L1488" s="46">
        <v>164.1</v>
      </c>
      <c r="M1488" s="47">
        <v>338</v>
      </c>
      <c r="N1488" s="47">
        <v>19</v>
      </c>
      <c r="O1488" s="48">
        <v>21.6</v>
      </c>
      <c r="P1488" s="49">
        <v>47</v>
      </c>
      <c r="Q1488" s="49">
        <v>3</v>
      </c>
      <c r="R1488" s="50" t="s">
        <v>37</v>
      </c>
      <c r="S1488" s="51" t="s">
        <v>37</v>
      </c>
      <c r="T1488" s="51" t="s">
        <v>37</v>
      </c>
      <c r="U1488" s="44">
        <v>490</v>
      </c>
      <c r="V1488" s="45">
        <v>891</v>
      </c>
      <c r="W1488" s="45">
        <v>107</v>
      </c>
    </row>
    <row r="1489" spans="1:23" x14ac:dyDescent="0.2">
      <c r="A1489" s="41">
        <v>2010</v>
      </c>
      <c r="B1489" s="42">
        <v>10494</v>
      </c>
      <c r="C1489" s="43" t="s">
        <v>2648</v>
      </c>
      <c r="D1489" s="41" t="s">
        <v>23</v>
      </c>
      <c r="E1489" s="43" t="s">
        <v>24</v>
      </c>
      <c r="F1489" s="41" t="s">
        <v>25</v>
      </c>
      <c r="G1489" s="43" t="s">
        <v>44</v>
      </c>
      <c r="H1489" s="43" t="s">
        <v>27</v>
      </c>
      <c r="I1489" s="44">
        <v>2938</v>
      </c>
      <c r="J1489" s="45">
        <v>18613</v>
      </c>
      <c r="K1489" s="45">
        <v>2152</v>
      </c>
      <c r="L1489" s="46">
        <v>2463</v>
      </c>
      <c r="M1489" s="47">
        <v>16703</v>
      </c>
      <c r="N1489" s="47">
        <v>308</v>
      </c>
      <c r="O1489" s="48">
        <v>2146</v>
      </c>
      <c r="P1489" s="49">
        <v>21226</v>
      </c>
      <c r="Q1489" s="49">
        <v>5</v>
      </c>
      <c r="R1489" s="50" t="s">
        <v>37</v>
      </c>
      <c r="S1489" s="51" t="s">
        <v>37</v>
      </c>
      <c r="T1489" s="51" t="s">
        <v>37</v>
      </c>
      <c r="U1489" s="44">
        <v>7547</v>
      </c>
      <c r="V1489" s="45">
        <v>56542</v>
      </c>
      <c r="W1489" s="45">
        <v>2465</v>
      </c>
    </row>
    <row r="1490" spans="1:23" x14ac:dyDescent="0.2">
      <c r="A1490" s="41">
        <v>2010</v>
      </c>
      <c r="B1490" s="42">
        <v>10508</v>
      </c>
      <c r="C1490" s="43" t="s">
        <v>2649</v>
      </c>
      <c r="D1490" s="41" t="s">
        <v>23</v>
      </c>
      <c r="E1490" s="43" t="s">
        <v>24</v>
      </c>
      <c r="F1490" s="41" t="s">
        <v>25</v>
      </c>
      <c r="G1490" s="43" t="s">
        <v>82</v>
      </c>
      <c r="H1490" s="43" t="s">
        <v>27</v>
      </c>
      <c r="I1490" s="44">
        <v>625.6</v>
      </c>
      <c r="J1490" s="45">
        <v>5172</v>
      </c>
      <c r="K1490" s="45">
        <v>996</v>
      </c>
      <c r="L1490" s="46">
        <v>930.1</v>
      </c>
      <c r="M1490" s="47">
        <v>8352</v>
      </c>
      <c r="N1490" s="47">
        <v>226</v>
      </c>
      <c r="O1490" s="48" t="s">
        <v>37</v>
      </c>
      <c r="P1490" s="49" t="s">
        <v>37</v>
      </c>
      <c r="Q1490" s="49" t="s">
        <v>37</v>
      </c>
      <c r="R1490" s="50" t="s">
        <v>37</v>
      </c>
      <c r="S1490" s="51" t="s">
        <v>37</v>
      </c>
      <c r="T1490" s="51" t="s">
        <v>37</v>
      </c>
      <c r="U1490" s="44">
        <v>1555.7</v>
      </c>
      <c r="V1490" s="45">
        <v>13524</v>
      </c>
      <c r="W1490" s="45">
        <v>1222</v>
      </c>
    </row>
    <row r="1491" spans="1:23" x14ac:dyDescent="0.2">
      <c r="A1491" s="41">
        <v>2010</v>
      </c>
      <c r="B1491" s="42">
        <v>10525</v>
      </c>
      <c r="C1491" s="43" t="s">
        <v>2650</v>
      </c>
      <c r="D1491" s="41" t="s">
        <v>23</v>
      </c>
      <c r="E1491" s="43" t="s">
        <v>24</v>
      </c>
      <c r="F1491" s="41" t="s">
        <v>25</v>
      </c>
      <c r="G1491" s="43" t="s">
        <v>35</v>
      </c>
      <c r="H1491" s="43" t="s">
        <v>27</v>
      </c>
      <c r="I1491" s="44">
        <v>385</v>
      </c>
      <c r="J1491" s="45">
        <v>3357</v>
      </c>
      <c r="K1491" s="45">
        <v>433</v>
      </c>
      <c r="L1491" s="46">
        <v>252</v>
      </c>
      <c r="M1491" s="47">
        <v>2165</v>
      </c>
      <c r="N1491" s="47">
        <v>135</v>
      </c>
      <c r="O1491" s="48">
        <v>159</v>
      </c>
      <c r="P1491" s="49">
        <v>1635</v>
      </c>
      <c r="Q1491" s="49">
        <v>5</v>
      </c>
      <c r="R1491" s="50" t="s">
        <v>37</v>
      </c>
      <c r="S1491" s="51" t="s">
        <v>37</v>
      </c>
      <c r="T1491" s="51" t="s">
        <v>37</v>
      </c>
      <c r="U1491" s="44">
        <v>796</v>
      </c>
      <c r="V1491" s="45">
        <v>7157</v>
      </c>
      <c r="W1491" s="45">
        <v>573</v>
      </c>
    </row>
    <row r="1492" spans="1:23" x14ac:dyDescent="0.2">
      <c r="A1492" s="41">
        <v>2010</v>
      </c>
      <c r="B1492" s="42">
        <v>10532</v>
      </c>
      <c r="C1492" s="43" t="s">
        <v>2651</v>
      </c>
      <c r="D1492" s="41" t="s">
        <v>23</v>
      </c>
      <c r="E1492" s="43" t="s">
        <v>24</v>
      </c>
      <c r="F1492" s="41" t="s">
        <v>25</v>
      </c>
      <c r="G1492" s="43" t="s">
        <v>92</v>
      </c>
      <c r="H1492" s="43" t="s">
        <v>27</v>
      </c>
      <c r="I1492" s="44">
        <v>3263</v>
      </c>
      <c r="J1492" s="45">
        <v>33467</v>
      </c>
      <c r="K1492" s="45">
        <v>2462</v>
      </c>
      <c r="L1492" s="46">
        <v>845</v>
      </c>
      <c r="M1492" s="47">
        <v>8096</v>
      </c>
      <c r="N1492" s="47">
        <v>442</v>
      </c>
      <c r="O1492" s="48">
        <v>1859</v>
      </c>
      <c r="P1492" s="49">
        <v>18747</v>
      </c>
      <c r="Q1492" s="49">
        <v>82</v>
      </c>
      <c r="R1492" s="50" t="s">
        <v>37</v>
      </c>
      <c r="S1492" s="51" t="s">
        <v>37</v>
      </c>
      <c r="T1492" s="51" t="s">
        <v>37</v>
      </c>
      <c r="U1492" s="44">
        <v>5967</v>
      </c>
      <c r="V1492" s="45">
        <v>60310</v>
      </c>
      <c r="W1492" s="45">
        <v>2986</v>
      </c>
    </row>
    <row r="1493" spans="1:23" x14ac:dyDescent="0.2">
      <c r="A1493" s="41">
        <v>2010</v>
      </c>
      <c r="B1493" s="42">
        <v>10533</v>
      </c>
      <c r="C1493" s="43" t="s">
        <v>2652</v>
      </c>
      <c r="D1493" s="41" t="s">
        <v>23</v>
      </c>
      <c r="E1493" s="43" t="s">
        <v>24</v>
      </c>
      <c r="F1493" s="41" t="s">
        <v>25</v>
      </c>
      <c r="G1493" s="43" t="s">
        <v>76</v>
      </c>
      <c r="H1493" s="43" t="s">
        <v>27</v>
      </c>
      <c r="I1493" s="44">
        <v>236</v>
      </c>
      <c r="J1493" s="45">
        <v>2880</v>
      </c>
      <c r="K1493" s="45">
        <v>271</v>
      </c>
      <c r="L1493" s="46">
        <v>17.600000000000001</v>
      </c>
      <c r="M1493" s="47">
        <v>192</v>
      </c>
      <c r="N1493" s="47">
        <v>18</v>
      </c>
      <c r="O1493" s="48" t="s">
        <v>37</v>
      </c>
      <c r="P1493" s="49" t="s">
        <v>37</v>
      </c>
      <c r="Q1493" s="49" t="s">
        <v>37</v>
      </c>
      <c r="R1493" s="50" t="s">
        <v>37</v>
      </c>
      <c r="S1493" s="51" t="s">
        <v>37</v>
      </c>
      <c r="T1493" s="51" t="s">
        <v>37</v>
      </c>
      <c r="U1493" s="44">
        <v>253.6</v>
      </c>
      <c r="V1493" s="45">
        <v>3072</v>
      </c>
      <c r="W1493" s="45">
        <v>289</v>
      </c>
    </row>
    <row r="1494" spans="1:23" x14ac:dyDescent="0.2">
      <c r="A1494" s="41">
        <v>2010</v>
      </c>
      <c r="B1494" s="42">
        <v>10536</v>
      </c>
      <c r="C1494" s="43" t="s">
        <v>2653</v>
      </c>
      <c r="D1494" s="41" t="s">
        <v>23</v>
      </c>
      <c r="E1494" s="43" t="s">
        <v>24</v>
      </c>
      <c r="F1494" s="41" t="s">
        <v>25</v>
      </c>
      <c r="G1494" s="43" t="s">
        <v>311</v>
      </c>
      <c r="H1494" s="43" t="s">
        <v>27</v>
      </c>
      <c r="I1494" s="44">
        <v>2807</v>
      </c>
      <c r="J1494" s="45">
        <v>20031</v>
      </c>
      <c r="K1494" s="45">
        <v>2569</v>
      </c>
      <c r="L1494" s="46">
        <v>2376</v>
      </c>
      <c r="M1494" s="47">
        <v>18402</v>
      </c>
      <c r="N1494" s="47">
        <v>1671</v>
      </c>
      <c r="O1494" s="48">
        <v>4413</v>
      </c>
      <c r="P1494" s="49">
        <v>36466</v>
      </c>
      <c r="Q1494" s="49">
        <v>54</v>
      </c>
      <c r="R1494" s="50" t="s">
        <v>37</v>
      </c>
      <c r="S1494" s="51" t="s">
        <v>37</v>
      </c>
      <c r="T1494" s="51" t="s">
        <v>37</v>
      </c>
      <c r="U1494" s="44">
        <v>9596</v>
      </c>
      <c r="V1494" s="45">
        <v>74899</v>
      </c>
      <c r="W1494" s="45">
        <v>4294</v>
      </c>
    </row>
    <row r="1495" spans="1:23" x14ac:dyDescent="0.2">
      <c r="A1495" s="41">
        <v>2010</v>
      </c>
      <c r="B1495" s="42">
        <v>10538</v>
      </c>
      <c r="C1495" s="43" t="s">
        <v>2654</v>
      </c>
      <c r="D1495" s="41" t="s">
        <v>23</v>
      </c>
      <c r="E1495" s="43" t="s">
        <v>24</v>
      </c>
      <c r="F1495" s="41" t="s">
        <v>25</v>
      </c>
      <c r="G1495" s="43" t="s">
        <v>175</v>
      </c>
      <c r="H1495" s="43" t="s">
        <v>27</v>
      </c>
      <c r="I1495" s="44">
        <v>715.6</v>
      </c>
      <c r="J1495" s="45">
        <v>6142</v>
      </c>
      <c r="K1495" s="45">
        <v>646</v>
      </c>
      <c r="L1495" s="46">
        <v>467.7</v>
      </c>
      <c r="M1495" s="47">
        <v>4054</v>
      </c>
      <c r="N1495" s="47">
        <v>176</v>
      </c>
      <c r="O1495" s="48">
        <v>597.9</v>
      </c>
      <c r="P1495" s="49">
        <v>8266</v>
      </c>
      <c r="Q1495" s="49">
        <v>1</v>
      </c>
      <c r="R1495" s="50" t="s">
        <v>37</v>
      </c>
      <c r="S1495" s="51" t="s">
        <v>37</v>
      </c>
      <c r="T1495" s="51" t="s">
        <v>37</v>
      </c>
      <c r="U1495" s="44">
        <v>1781.2</v>
      </c>
      <c r="V1495" s="45">
        <v>18462</v>
      </c>
      <c r="W1495" s="45">
        <v>823</v>
      </c>
    </row>
    <row r="1496" spans="1:23" x14ac:dyDescent="0.2">
      <c r="A1496" s="41">
        <v>2010</v>
      </c>
      <c r="B1496" s="42">
        <v>10539</v>
      </c>
      <c r="C1496" s="43" t="s">
        <v>657</v>
      </c>
      <c r="D1496" s="41" t="s">
        <v>23</v>
      </c>
      <c r="E1496" s="43" t="s">
        <v>24</v>
      </c>
      <c r="F1496" s="41" t="s">
        <v>25</v>
      </c>
      <c r="G1496" s="43" t="s">
        <v>311</v>
      </c>
      <c r="H1496" s="43" t="s">
        <v>31</v>
      </c>
      <c r="I1496" s="44">
        <v>34580</v>
      </c>
      <c r="J1496" s="45">
        <v>281350</v>
      </c>
      <c r="K1496" s="45">
        <v>33830</v>
      </c>
      <c r="L1496" s="46">
        <v>27552</v>
      </c>
      <c r="M1496" s="47">
        <v>257551</v>
      </c>
      <c r="N1496" s="47">
        <v>6077</v>
      </c>
      <c r="O1496" s="48">
        <v>35850</v>
      </c>
      <c r="P1496" s="49">
        <v>547854</v>
      </c>
      <c r="Q1496" s="49">
        <v>185</v>
      </c>
      <c r="R1496" s="50" t="s">
        <v>37</v>
      </c>
      <c r="S1496" s="51" t="s">
        <v>37</v>
      </c>
      <c r="T1496" s="51" t="s">
        <v>37</v>
      </c>
      <c r="U1496" s="44">
        <v>97982</v>
      </c>
      <c r="V1496" s="45">
        <v>1086755</v>
      </c>
      <c r="W1496" s="45">
        <v>40092</v>
      </c>
    </row>
    <row r="1497" spans="1:23" x14ac:dyDescent="0.2">
      <c r="A1497" s="41">
        <v>2010</v>
      </c>
      <c r="B1497" s="42">
        <v>10542</v>
      </c>
      <c r="C1497" s="43" t="s">
        <v>2655</v>
      </c>
      <c r="D1497" s="41" t="s">
        <v>23</v>
      </c>
      <c r="E1497" s="43" t="s">
        <v>24</v>
      </c>
      <c r="F1497" s="41" t="s">
        <v>25</v>
      </c>
      <c r="G1497" s="43" t="s">
        <v>87</v>
      </c>
      <c r="H1497" s="43" t="s">
        <v>27</v>
      </c>
      <c r="I1497" s="44">
        <v>960</v>
      </c>
      <c r="J1497" s="45">
        <v>9479</v>
      </c>
      <c r="K1497" s="45">
        <v>983</v>
      </c>
      <c r="L1497" s="46">
        <v>610</v>
      </c>
      <c r="M1497" s="47">
        <v>6331</v>
      </c>
      <c r="N1497" s="47">
        <v>180</v>
      </c>
      <c r="O1497" s="48" t="s">
        <v>37</v>
      </c>
      <c r="P1497" s="49" t="s">
        <v>37</v>
      </c>
      <c r="Q1497" s="49" t="s">
        <v>37</v>
      </c>
      <c r="R1497" s="50" t="s">
        <v>37</v>
      </c>
      <c r="S1497" s="51" t="s">
        <v>37</v>
      </c>
      <c r="T1497" s="51" t="s">
        <v>37</v>
      </c>
      <c r="U1497" s="44">
        <v>1570</v>
      </c>
      <c r="V1497" s="45">
        <v>15810</v>
      </c>
      <c r="W1497" s="45">
        <v>1163</v>
      </c>
    </row>
    <row r="1498" spans="1:23" x14ac:dyDescent="0.2">
      <c r="A1498" s="41">
        <v>2010</v>
      </c>
      <c r="B1498" s="42">
        <v>10545</v>
      </c>
      <c r="C1498" s="43" t="s">
        <v>2656</v>
      </c>
      <c r="D1498" s="41" t="s">
        <v>23</v>
      </c>
      <c r="E1498" s="43" t="s">
        <v>24</v>
      </c>
      <c r="F1498" s="41" t="s">
        <v>25</v>
      </c>
      <c r="G1498" s="43" t="s">
        <v>142</v>
      </c>
      <c r="H1498" s="43" t="s">
        <v>1749</v>
      </c>
      <c r="I1498" s="44" t="s">
        <v>37</v>
      </c>
      <c r="J1498" s="45" t="s">
        <v>37</v>
      </c>
      <c r="K1498" s="45" t="s">
        <v>37</v>
      </c>
      <c r="L1498" s="46" t="s">
        <v>37</v>
      </c>
      <c r="M1498" s="47" t="s">
        <v>37</v>
      </c>
      <c r="N1498" s="47" t="s">
        <v>37</v>
      </c>
      <c r="O1498" s="48">
        <v>25</v>
      </c>
      <c r="P1498" s="49">
        <v>543</v>
      </c>
      <c r="Q1498" s="49">
        <v>1</v>
      </c>
      <c r="R1498" s="50" t="s">
        <v>37</v>
      </c>
      <c r="S1498" s="51" t="s">
        <v>37</v>
      </c>
      <c r="T1498" s="51" t="s">
        <v>37</v>
      </c>
      <c r="U1498" s="44">
        <v>25</v>
      </c>
      <c r="V1498" s="45">
        <v>543</v>
      </c>
      <c r="W1498" s="45">
        <v>1</v>
      </c>
    </row>
    <row r="1499" spans="1:23" x14ac:dyDescent="0.2">
      <c r="A1499" s="41">
        <v>2010</v>
      </c>
      <c r="B1499" s="42">
        <v>10550</v>
      </c>
      <c r="C1499" s="43" t="s">
        <v>2657</v>
      </c>
      <c r="D1499" s="41" t="s">
        <v>23</v>
      </c>
      <c r="E1499" s="43" t="s">
        <v>24</v>
      </c>
      <c r="F1499" s="41" t="s">
        <v>25</v>
      </c>
      <c r="G1499" s="43" t="s">
        <v>241</v>
      </c>
      <c r="H1499" s="43" t="s">
        <v>153</v>
      </c>
      <c r="I1499" s="44">
        <v>4220.3999999999996</v>
      </c>
      <c r="J1499" s="45">
        <v>38715</v>
      </c>
      <c r="K1499" s="45">
        <v>3625</v>
      </c>
      <c r="L1499" s="46">
        <v>2518.6</v>
      </c>
      <c r="M1499" s="47">
        <v>29451</v>
      </c>
      <c r="N1499" s="47">
        <v>316</v>
      </c>
      <c r="O1499" s="48">
        <v>7917.4</v>
      </c>
      <c r="P1499" s="49">
        <v>143376</v>
      </c>
      <c r="Q1499" s="49">
        <v>792</v>
      </c>
      <c r="R1499" s="50" t="s">
        <v>37</v>
      </c>
      <c r="S1499" s="51" t="s">
        <v>37</v>
      </c>
      <c r="T1499" s="51" t="s">
        <v>37</v>
      </c>
      <c r="U1499" s="44">
        <v>14656.4</v>
      </c>
      <c r="V1499" s="45">
        <v>211542</v>
      </c>
      <c r="W1499" s="45">
        <v>4733</v>
      </c>
    </row>
    <row r="1500" spans="1:23" x14ac:dyDescent="0.2">
      <c r="A1500" s="41">
        <v>2010</v>
      </c>
      <c r="B1500" s="42">
        <v>10558</v>
      </c>
      <c r="C1500" s="43" t="s">
        <v>2658</v>
      </c>
      <c r="D1500" s="41" t="s">
        <v>23</v>
      </c>
      <c r="E1500" s="43" t="s">
        <v>24</v>
      </c>
      <c r="F1500" s="41" t="s">
        <v>25</v>
      </c>
      <c r="G1500" s="43" t="s">
        <v>241</v>
      </c>
      <c r="H1500" s="43" t="s">
        <v>31</v>
      </c>
      <c r="I1500" s="44">
        <v>183</v>
      </c>
      <c r="J1500" s="45">
        <v>2068</v>
      </c>
      <c r="K1500" s="45">
        <v>161</v>
      </c>
      <c r="L1500" s="46">
        <v>65</v>
      </c>
      <c r="M1500" s="47">
        <v>856</v>
      </c>
      <c r="N1500" s="47">
        <v>17</v>
      </c>
      <c r="O1500" s="48">
        <v>228</v>
      </c>
      <c r="P1500" s="49">
        <v>2984</v>
      </c>
      <c r="Q1500" s="49">
        <v>45</v>
      </c>
      <c r="R1500" s="50" t="s">
        <v>37</v>
      </c>
      <c r="S1500" s="51" t="s">
        <v>37</v>
      </c>
      <c r="T1500" s="51" t="s">
        <v>37</v>
      </c>
      <c r="U1500" s="44">
        <v>476</v>
      </c>
      <c r="V1500" s="45">
        <v>5908</v>
      </c>
      <c r="W1500" s="45">
        <v>223</v>
      </c>
    </row>
    <row r="1501" spans="1:23" x14ac:dyDescent="0.2">
      <c r="A1501" s="41">
        <v>2010</v>
      </c>
      <c r="B1501" s="42">
        <v>10558</v>
      </c>
      <c r="C1501" s="43" t="s">
        <v>2658</v>
      </c>
      <c r="D1501" s="41" t="s">
        <v>23</v>
      </c>
      <c r="E1501" s="43" t="s">
        <v>24</v>
      </c>
      <c r="F1501" s="41" t="s">
        <v>25</v>
      </c>
      <c r="G1501" s="43" t="s">
        <v>173</v>
      </c>
      <c r="H1501" s="43" t="s">
        <v>31</v>
      </c>
      <c r="I1501" s="44">
        <v>5935</v>
      </c>
      <c r="J1501" s="45">
        <v>64665</v>
      </c>
      <c r="K1501" s="45">
        <v>5465</v>
      </c>
      <c r="L1501" s="46">
        <v>2444</v>
      </c>
      <c r="M1501" s="47">
        <v>29564</v>
      </c>
      <c r="N1501" s="47">
        <v>459</v>
      </c>
      <c r="O1501" s="48">
        <v>707</v>
      </c>
      <c r="P1501" s="49">
        <v>8899</v>
      </c>
      <c r="Q1501" s="49">
        <v>311</v>
      </c>
      <c r="R1501" s="50" t="s">
        <v>37</v>
      </c>
      <c r="S1501" s="51" t="s">
        <v>37</v>
      </c>
      <c r="T1501" s="51" t="s">
        <v>37</v>
      </c>
      <c r="U1501" s="44">
        <v>9086</v>
      </c>
      <c r="V1501" s="45">
        <v>103128</v>
      </c>
      <c r="W1501" s="45">
        <v>6235</v>
      </c>
    </row>
    <row r="1502" spans="1:23" x14ac:dyDescent="0.2">
      <c r="A1502" s="41">
        <v>2010</v>
      </c>
      <c r="B1502" s="42">
        <v>10559</v>
      </c>
      <c r="C1502" s="43" t="s">
        <v>2659</v>
      </c>
      <c r="D1502" s="41" t="s">
        <v>23</v>
      </c>
      <c r="E1502" s="43" t="s">
        <v>24</v>
      </c>
      <c r="F1502" s="41" t="s">
        <v>25</v>
      </c>
      <c r="G1502" s="43" t="s">
        <v>76</v>
      </c>
      <c r="H1502" s="43" t="s">
        <v>27</v>
      </c>
      <c r="I1502" s="44">
        <v>666</v>
      </c>
      <c r="J1502" s="45">
        <v>6001</v>
      </c>
      <c r="K1502" s="45">
        <v>676</v>
      </c>
      <c r="L1502" s="46">
        <v>301</v>
      </c>
      <c r="M1502" s="47">
        <v>2872</v>
      </c>
      <c r="N1502" s="47">
        <v>214</v>
      </c>
      <c r="O1502" s="48">
        <v>284</v>
      </c>
      <c r="P1502" s="49">
        <v>3169</v>
      </c>
      <c r="Q1502" s="49">
        <v>12</v>
      </c>
      <c r="R1502" s="50" t="s">
        <v>37</v>
      </c>
      <c r="S1502" s="51" t="s">
        <v>37</v>
      </c>
      <c r="T1502" s="51" t="s">
        <v>37</v>
      </c>
      <c r="U1502" s="44">
        <v>1251</v>
      </c>
      <c r="V1502" s="45">
        <v>12042</v>
      </c>
      <c r="W1502" s="45">
        <v>902</v>
      </c>
    </row>
    <row r="1503" spans="1:23" x14ac:dyDescent="0.2">
      <c r="A1503" s="41">
        <v>2010</v>
      </c>
      <c r="B1503" s="42">
        <v>10562</v>
      </c>
      <c r="C1503" s="43" t="s">
        <v>2660</v>
      </c>
      <c r="D1503" s="41" t="s">
        <v>23</v>
      </c>
      <c r="E1503" s="43" t="s">
        <v>24</v>
      </c>
      <c r="F1503" s="41" t="s">
        <v>25</v>
      </c>
      <c r="G1503" s="43" t="s">
        <v>72</v>
      </c>
      <c r="H1503" s="43" t="s">
        <v>31</v>
      </c>
      <c r="I1503" s="44">
        <v>8387</v>
      </c>
      <c r="J1503" s="45">
        <v>62820</v>
      </c>
      <c r="K1503" s="45">
        <v>6609</v>
      </c>
      <c r="L1503" s="46">
        <v>1717</v>
      </c>
      <c r="M1503" s="47">
        <v>17518</v>
      </c>
      <c r="N1503" s="47">
        <v>181</v>
      </c>
      <c r="O1503" s="48">
        <v>1079</v>
      </c>
      <c r="P1503" s="49">
        <v>10815</v>
      </c>
      <c r="Q1503" s="49">
        <v>191</v>
      </c>
      <c r="R1503" s="50" t="s">
        <v>37</v>
      </c>
      <c r="S1503" s="51" t="s">
        <v>37</v>
      </c>
      <c r="T1503" s="51" t="s">
        <v>37</v>
      </c>
      <c r="U1503" s="44">
        <v>11183</v>
      </c>
      <c r="V1503" s="45">
        <v>91153</v>
      </c>
      <c r="W1503" s="45">
        <v>6981</v>
      </c>
    </row>
    <row r="1504" spans="1:23" x14ac:dyDescent="0.2">
      <c r="A1504" s="41">
        <v>2010</v>
      </c>
      <c r="B1504" s="42">
        <v>10568</v>
      </c>
      <c r="C1504" s="43" t="s">
        <v>2661</v>
      </c>
      <c r="D1504" s="41" t="s">
        <v>23</v>
      </c>
      <c r="E1504" s="43" t="s">
        <v>24</v>
      </c>
      <c r="F1504" s="41" t="s">
        <v>25</v>
      </c>
      <c r="G1504" s="43" t="s">
        <v>72</v>
      </c>
      <c r="H1504" s="43" t="s">
        <v>27</v>
      </c>
      <c r="I1504" s="44">
        <v>627</v>
      </c>
      <c r="J1504" s="45">
        <v>5249</v>
      </c>
      <c r="K1504" s="45">
        <v>531</v>
      </c>
      <c r="L1504" s="46">
        <v>274</v>
      </c>
      <c r="M1504" s="47">
        <v>2390</v>
      </c>
      <c r="N1504" s="47">
        <v>105</v>
      </c>
      <c r="O1504" s="48" t="s">
        <v>37</v>
      </c>
      <c r="P1504" s="49" t="s">
        <v>37</v>
      </c>
      <c r="Q1504" s="49" t="s">
        <v>37</v>
      </c>
      <c r="R1504" s="50" t="s">
        <v>37</v>
      </c>
      <c r="S1504" s="51" t="s">
        <v>37</v>
      </c>
      <c r="T1504" s="51" t="s">
        <v>37</v>
      </c>
      <c r="U1504" s="44">
        <v>901</v>
      </c>
      <c r="V1504" s="45">
        <v>7639</v>
      </c>
      <c r="W1504" s="45">
        <v>636</v>
      </c>
    </row>
    <row r="1505" spans="1:23" x14ac:dyDescent="0.2">
      <c r="A1505" s="41">
        <v>2010</v>
      </c>
      <c r="B1505" s="42">
        <v>10570</v>
      </c>
      <c r="C1505" s="43" t="s">
        <v>2560</v>
      </c>
      <c r="D1505" s="41" t="s">
        <v>23</v>
      </c>
      <c r="E1505" s="43" t="s">
        <v>24</v>
      </c>
      <c r="F1505" s="41" t="s">
        <v>25</v>
      </c>
      <c r="G1505" s="43" t="s">
        <v>54</v>
      </c>
      <c r="H1505" s="43" t="s">
        <v>27</v>
      </c>
      <c r="I1505" s="44">
        <v>1867</v>
      </c>
      <c r="J1505" s="45">
        <v>15673</v>
      </c>
      <c r="K1505" s="45">
        <v>1326</v>
      </c>
      <c r="L1505" s="46">
        <v>638</v>
      </c>
      <c r="M1505" s="47">
        <v>5065</v>
      </c>
      <c r="N1505" s="47">
        <v>224</v>
      </c>
      <c r="O1505" s="48">
        <v>2293</v>
      </c>
      <c r="P1505" s="49">
        <v>18751</v>
      </c>
      <c r="Q1505" s="49">
        <v>25</v>
      </c>
      <c r="R1505" s="50" t="s">
        <v>37</v>
      </c>
      <c r="S1505" s="51" t="s">
        <v>37</v>
      </c>
      <c r="T1505" s="51" t="s">
        <v>37</v>
      </c>
      <c r="U1505" s="44">
        <v>4798</v>
      </c>
      <c r="V1505" s="45">
        <v>39489</v>
      </c>
      <c r="W1505" s="45">
        <v>1575</v>
      </c>
    </row>
    <row r="1506" spans="1:23" x14ac:dyDescent="0.2">
      <c r="A1506" s="41">
        <v>2010</v>
      </c>
      <c r="B1506" s="42">
        <v>10571</v>
      </c>
      <c r="C1506" s="43" t="s">
        <v>2662</v>
      </c>
      <c r="D1506" s="41" t="s">
        <v>23</v>
      </c>
      <c r="E1506" s="43" t="s">
        <v>24</v>
      </c>
      <c r="F1506" s="41" t="s">
        <v>25</v>
      </c>
      <c r="G1506" s="43" t="s">
        <v>65</v>
      </c>
      <c r="H1506" s="43" t="s">
        <v>27</v>
      </c>
      <c r="I1506" s="44">
        <v>4059</v>
      </c>
      <c r="J1506" s="45">
        <v>46480</v>
      </c>
      <c r="K1506" s="45">
        <v>3429</v>
      </c>
      <c r="L1506" s="46">
        <v>1508</v>
      </c>
      <c r="M1506" s="47">
        <v>13932</v>
      </c>
      <c r="N1506" s="47">
        <v>455</v>
      </c>
      <c r="O1506" s="48">
        <v>1571</v>
      </c>
      <c r="P1506" s="49">
        <v>29555</v>
      </c>
      <c r="Q1506" s="49">
        <v>101</v>
      </c>
      <c r="R1506" s="50" t="s">
        <v>37</v>
      </c>
      <c r="S1506" s="51" t="s">
        <v>37</v>
      </c>
      <c r="T1506" s="51" t="s">
        <v>37</v>
      </c>
      <c r="U1506" s="44">
        <v>7138</v>
      </c>
      <c r="V1506" s="45">
        <v>89967</v>
      </c>
      <c r="W1506" s="45">
        <v>3985</v>
      </c>
    </row>
    <row r="1507" spans="1:23" x14ac:dyDescent="0.2">
      <c r="A1507" s="41">
        <v>2010</v>
      </c>
      <c r="B1507" s="42">
        <v>10573</v>
      </c>
      <c r="C1507" s="43" t="s">
        <v>2663</v>
      </c>
      <c r="D1507" s="41" t="s">
        <v>23</v>
      </c>
      <c r="E1507" s="43" t="s">
        <v>24</v>
      </c>
      <c r="F1507" s="41" t="s">
        <v>25</v>
      </c>
      <c r="G1507" s="43" t="s">
        <v>241</v>
      </c>
      <c r="H1507" s="43" t="s">
        <v>27</v>
      </c>
      <c r="I1507" s="44">
        <v>154</v>
      </c>
      <c r="J1507" s="45">
        <v>4062</v>
      </c>
      <c r="K1507" s="45">
        <v>245</v>
      </c>
      <c r="L1507" s="46" t="s">
        <v>37</v>
      </c>
      <c r="M1507" s="47" t="s">
        <v>37</v>
      </c>
      <c r="N1507" s="47" t="s">
        <v>37</v>
      </c>
      <c r="O1507" s="48" t="s">
        <v>37</v>
      </c>
      <c r="P1507" s="49" t="s">
        <v>37</v>
      </c>
      <c r="Q1507" s="49" t="s">
        <v>37</v>
      </c>
      <c r="R1507" s="50" t="s">
        <v>37</v>
      </c>
      <c r="S1507" s="51" t="s">
        <v>37</v>
      </c>
      <c r="T1507" s="51" t="s">
        <v>37</v>
      </c>
      <c r="U1507" s="44">
        <v>154</v>
      </c>
      <c r="V1507" s="45">
        <v>4062</v>
      </c>
      <c r="W1507" s="45">
        <v>245</v>
      </c>
    </row>
    <row r="1508" spans="1:23" x14ac:dyDescent="0.2">
      <c r="A1508" s="41">
        <v>2010</v>
      </c>
      <c r="B1508" s="42">
        <v>10579</v>
      </c>
      <c r="C1508" s="43" t="s">
        <v>658</v>
      </c>
      <c r="D1508" s="41" t="s">
        <v>23</v>
      </c>
      <c r="E1508" s="43" t="s">
        <v>24</v>
      </c>
      <c r="F1508" s="41" t="s">
        <v>25</v>
      </c>
      <c r="G1508" s="43" t="s">
        <v>98</v>
      </c>
      <c r="H1508" s="43" t="s">
        <v>27</v>
      </c>
      <c r="I1508" s="44">
        <v>28555</v>
      </c>
      <c r="J1508" s="45">
        <v>283659</v>
      </c>
      <c r="K1508" s="45">
        <v>19097</v>
      </c>
      <c r="L1508" s="46">
        <v>14162</v>
      </c>
      <c r="M1508" s="47">
        <v>124767</v>
      </c>
      <c r="N1508" s="47">
        <v>2863</v>
      </c>
      <c r="O1508" s="48">
        <v>2611</v>
      </c>
      <c r="P1508" s="49">
        <v>23179</v>
      </c>
      <c r="Q1508" s="49">
        <v>5</v>
      </c>
      <c r="R1508" s="50">
        <v>0</v>
      </c>
      <c r="S1508" s="51">
        <v>0</v>
      </c>
      <c r="T1508" s="51">
        <v>0</v>
      </c>
      <c r="U1508" s="44">
        <v>45328</v>
      </c>
      <c r="V1508" s="45">
        <v>431605</v>
      </c>
      <c r="W1508" s="45">
        <v>21965</v>
      </c>
    </row>
    <row r="1509" spans="1:23" x14ac:dyDescent="0.2">
      <c r="A1509" s="41">
        <v>2010</v>
      </c>
      <c r="B1509" s="42">
        <v>10585</v>
      </c>
      <c r="C1509" s="43" t="s">
        <v>2651</v>
      </c>
      <c r="D1509" s="41" t="s">
        <v>23</v>
      </c>
      <c r="E1509" s="43" t="s">
        <v>24</v>
      </c>
      <c r="F1509" s="41" t="s">
        <v>25</v>
      </c>
      <c r="G1509" s="43" t="s">
        <v>65</v>
      </c>
      <c r="H1509" s="43" t="s">
        <v>27</v>
      </c>
      <c r="I1509" s="44">
        <v>13008</v>
      </c>
      <c r="J1509" s="45">
        <v>139381</v>
      </c>
      <c r="K1509" s="45">
        <v>11086</v>
      </c>
      <c r="L1509" s="46">
        <v>14192</v>
      </c>
      <c r="M1509" s="47">
        <v>163882</v>
      </c>
      <c r="N1509" s="47">
        <v>1808</v>
      </c>
      <c r="O1509" s="48">
        <v>14563</v>
      </c>
      <c r="P1509" s="49">
        <v>212396</v>
      </c>
      <c r="Q1509" s="49">
        <v>78</v>
      </c>
      <c r="R1509" s="50" t="s">
        <v>37</v>
      </c>
      <c r="S1509" s="51" t="s">
        <v>37</v>
      </c>
      <c r="T1509" s="51" t="s">
        <v>37</v>
      </c>
      <c r="U1509" s="44">
        <v>41763</v>
      </c>
      <c r="V1509" s="45">
        <v>515659</v>
      </c>
      <c r="W1509" s="45">
        <v>12972</v>
      </c>
    </row>
    <row r="1510" spans="1:23" x14ac:dyDescent="0.2">
      <c r="A1510" s="41">
        <v>2010</v>
      </c>
      <c r="B1510" s="42">
        <v>10586</v>
      </c>
      <c r="C1510" s="43" t="s">
        <v>2664</v>
      </c>
      <c r="D1510" s="41" t="s">
        <v>23</v>
      </c>
      <c r="E1510" s="43" t="s">
        <v>24</v>
      </c>
      <c r="F1510" s="41" t="s">
        <v>25</v>
      </c>
      <c r="G1510" s="43" t="s">
        <v>67</v>
      </c>
      <c r="H1510" s="43" t="s">
        <v>27</v>
      </c>
      <c r="I1510" s="44">
        <v>2626</v>
      </c>
      <c r="J1510" s="45">
        <v>19137</v>
      </c>
      <c r="K1510" s="45">
        <v>1307</v>
      </c>
      <c r="L1510" s="46">
        <v>1195</v>
      </c>
      <c r="M1510" s="47">
        <v>8621</v>
      </c>
      <c r="N1510" s="47">
        <v>193</v>
      </c>
      <c r="O1510" s="48" t="s">
        <v>37</v>
      </c>
      <c r="P1510" s="49" t="s">
        <v>37</v>
      </c>
      <c r="Q1510" s="49" t="s">
        <v>37</v>
      </c>
      <c r="R1510" s="50" t="s">
        <v>37</v>
      </c>
      <c r="S1510" s="51" t="s">
        <v>37</v>
      </c>
      <c r="T1510" s="51" t="s">
        <v>37</v>
      </c>
      <c r="U1510" s="44">
        <v>3821</v>
      </c>
      <c r="V1510" s="45">
        <v>27758</v>
      </c>
      <c r="W1510" s="45">
        <v>1500</v>
      </c>
    </row>
    <row r="1511" spans="1:23" x14ac:dyDescent="0.2">
      <c r="A1511" s="41">
        <v>2010</v>
      </c>
      <c r="B1511" s="42">
        <v>10595</v>
      </c>
      <c r="C1511" s="43" t="s">
        <v>2665</v>
      </c>
      <c r="D1511" s="41" t="s">
        <v>23</v>
      </c>
      <c r="E1511" s="43" t="s">
        <v>24</v>
      </c>
      <c r="F1511" s="41" t="s">
        <v>25</v>
      </c>
      <c r="G1511" s="43" t="s">
        <v>46</v>
      </c>
      <c r="H1511" s="43" t="s">
        <v>27</v>
      </c>
      <c r="I1511" s="44">
        <v>1496</v>
      </c>
      <c r="J1511" s="45">
        <v>20294</v>
      </c>
      <c r="K1511" s="45">
        <v>2703</v>
      </c>
      <c r="L1511" s="46">
        <v>1716</v>
      </c>
      <c r="M1511" s="47">
        <v>17857</v>
      </c>
      <c r="N1511" s="47">
        <v>355</v>
      </c>
      <c r="O1511" s="48">
        <v>7077</v>
      </c>
      <c r="P1511" s="49">
        <v>94779</v>
      </c>
      <c r="Q1511" s="49">
        <v>6</v>
      </c>
      <c r="R1511" s="50">
        <v>0</v>
      </c>
      <c r="S1511" s="51">
        <v>0</v>
      </c>
      <c r="T1511" s="51">
        <v>0</v>
      </c>
      <c r="U1511" s="44">
        <v>10289</v>
      </c>
      <c r="V1511" s="45">
        <v>132930</v>
      </c>
      <c r="W1511" s="45">
        <v>3064</v>
      </c>
    </row>
    <row r="1512" spans="1:23" x14ac:dyDescent="0.2">
      <c r="A1512" s="41">
        <v>2010</v>
      </c>
      <c r="B1512" s="42">
        <v>10596</v>
      </c>
      <c r="C1512" s="43" t="s">
        <v>2666</v>
      </c>
      <c r="D1512" s="41" t="s">
        <v>23</v>
      </c>
      <c r="E1512" s="43" t="s">
        <v>24</v>
      </c>
      <c r="F1512" s="41" t="s">
        <v>25</v>
      </c>
      <c r="G1512" s="43" t="s">
        <v>46</v>
      </c>
      <c r="H1512" s="43" t="s">
        <v>27</v>
      </c>
      <c r="I1512" s="44">
        <v>1228</v>
      </c>
      <c r="J1512" s="45">
        <v>8596</v>
      </c>
      <c r="K1512" s="45">
        <v>1032</v>
      </c>
      <c r="L1512" s="46">
        <v>1059</v>
      </c>
      <c r="M1512" s="47">
        <v>8755</v>
      </c>
      <c r="N1512" s="47">
        <v>182</v>
      </c>
      <c r="O1512" s="48" t="s">
        <v>37</v>
      </c>
      <c r="P1512" s="49" t="s">
        <v>37</v>
      </c>
      <c r="Q1512" s="49" t="s">
        <v>37</v>
      </c>
      <c r="R1512" s="50" t="s">
        <v>37</v>
      </c>
      <c r="S1512" s="51" t="s">
        <v>37</v>
      </c>
      <c r="T1512" s="51" t="s">
        <v>37</v>
      </c>
      <c r="U1512" s="44">
        <v>2287</v>
      </c>
      <c r="V1512" s="45">
        <v>17351</v>
      </c>
      <c r="W1512" s="45">
        <v>1214</v>
      </c>
    </row>
    <row r="1513" spans="1:23" x14ac:dyDescent="0.2">
      <c r="A1513" s="41">
        <v>2010</v>
      </c>
      <c r="B1513" s="42">
        <v>10599</v>
      </c>
      <c r="C1513" s="43" t="s">
        <v>2667</v>
      </c>
      <c r="D1513" s="41" t="s">
        <v>23</v>
      </c>
      <c r="E1513" s="43" t="s">
        <v>24</v>
      </c>
      <c r="F1513" s="41" t="s">
        <v>25</v>
      </c>
      <c r="G1513" s="43" t="s">
        <v>78</v>
      </c>
      <c r="H1513" s="43" t="s">
        <v>31</v>
      </c>
      <c r="I1513" s="44">
        <v>30703</v>
      </c>
      <c r="J1513" s="45">
        <v>322947</v>
      </c>
      <c r="K1513" s="45">
        <v>21982</v>
      </c>
      <c r="L1513" s="46">
        <v>3602</v>
      </c>
      <c r="M1513" s="47">
        <v>39724</v>
      </c>
      <c r="N1513" s="47">
        <v>1726</v>
      </c>
      <c r="O1513" s="48">
        <v>3264</v>
      </c>
      <c r="P1513" s="49">
        <v>39220</v>
      </c>
      <c r="Q1513" s="49">
        <v>105</v>
      </c>
      <c r="R1513" s="50">
        <v>0</v>
      </c>
      <c r="S1513" s="51">
        <v>0</v>
      </c>
      <c r="T1513" s="51">
        <v>0</v>
      </c>
      <c r="U1513" s="44">
        <v>37569</v>
      </c>
      <c r="V1513" s="45">
        <v>401891</v>
      </c>
      <c r="W1513" s="45">
        <v>23813</v>
      </c>
    </row>
    <row r="1514" spans="1:23" x14ac:dyDescent="0.2">
      <c r="A1514" s="41">
        <v>2010</v>
      </c>
      <c r="B1514" s="42">
        <v>10603</v>
      </c>
      <c r="C1514" s="43" t="s">
        <v>662</v>
      </c>
      <c r="D1514" s="41" t="s">
        <v>23</v>
      </c>
      <c r="E1514" s="43" t="s">
        <v>24</v>
      </c>
      <c r="F1514" s="41" t="s">
        <v>25</v>
      </c>
      <c r="G1514" s="43" t="s">
        <v>175</v>
      </c>
      <c r="H1514" s="43" t="s">
        <v>31</v>
      </c>
      <c r="I1514" s="44">
        <v>49305</v>
      </c>
      <c r="J1514" s="45">
        <v>545700</v>
      </c>
      <c r="K1514" s="45">
        <v>32811</v>
      </c>
      <c r="L1514" s="46">
        <v>10330</v>
      </c>
      <c r="M1514" s="47">
        <v>107012</v>
      </c>
      <c r="N1514" s="47">
        <v>3264</v>
      </c>
      <c r="O1514" s="48">
        <v>2336</v>
      </c>
      <c r="P1514" s="49">
        <v>29024</v>
      </c>
      <c r="Q1514" s="49">
        <v>14</v>
      </c>
      <c r="R1514" s="50" t="s">
        <v>37</v>
      </c>
      <c r="S1514" s="51" t="s">
        <v>37</v>
      </c>
      <c r="T1514" s="51" t="s">
        <v>37</v>
      </c>
      <c r="U1514" s="44">
        <v>61971</v>
      </c>
      <c r="V1514" s="45">
        <v>681736</v>
      </c>
      <c r="W1514" s="45">
        <v>36089</v>
      </c>
    </row>
    <row r="1515" spans="1:23" x14ac:dyDescent="0.2">
      <c r="A1515" s="41">
        <v>2010</v>
      </c>
      <c r="B1515" s="42">
        <v>10605</v>
      </c>
      <c r="C1515" s="43" t="s">
        <v>663</v>
      </c>
      <c r="D1515" s="41" t="s">
        <v>23</v>
      </c>
      <c r="E1515" s="43" t="s">
        <v>24</v>
      </c>
      <c r="F1515" s="41" t="s">
        <v>25</v>
      </c>
      <c r="G1515" s="43" t="s">
        <v>35</v>
      </c>
      <c r="H1515" s="43" t="s">
        <v>27</v>
      </c>
      <c r="I1515" s="44">
        <v>3166.4</v>
      </c>
      <c r="J1515" s="45">
        <v>26806</v>
      </c>
      <c r="K1515" s="45">
        <v>3456</v>
      </c>
      <c r="L1515" s="46">
        <v>3719.7</v>
      </c>
      <c r="M1515" s="47">
        <v>37550</v>
      </c>
      <c r="N1515" s="47">
        <v>458</v>
      </c>
      <c r="O1515" s="48">
        <v>0</v>
      </c>
      <c r="P1515" s="49">
        <v>0</v>
      </c>
      <c r="Q1515" s="49">
        <v>0</v>
      </c>
      <c r="R1515" s="50">
        <v>0</v>
      </c>
      <c r="S1515" s="51">
        <v>0</v>
      </c>
      <c r="T1515" s="51">
        <v>0</v>
      </c>
      <c r="U1515" s="44">
        <v>6886.1</v>
      </c>
      <c r="V1515" s="45">
        <v>64356</v>
      </c>
      <c r="W1515" s="45">
        <v>3914</v>
      </c>
    </row>
    <row r="1516" spans="1:23" x14ac:dyDescent="0.2">
      <c r="A1516" s="41">
        <v>2010</v>
      </c>
      <c r="B1516" s="42">
        <v>10606</v>
      </c>
      <c r="C1516" s="43" t="s">
        <v>2668</v>
      </c>
      <c r="D1516" s="41" t="s">
        <v>23</v>
      </c>
      <c r="E1516" s="43" t="s">
        <v>24</v>
      </c>
      <c r="F1516" s="41" t="s">
        <v>25</v>
      </c>
      <c r="G1516" s="43" t="s">
        <v>87</v>
      </c>
      <c r="H1516" s="43" t="s">
        <v>27</v>
      </c>
      <c r="I1516" s="44">
        <v>893</v>
      </c>
      <c r="J1516" s="45">
        <v>9040</v>
      </c>
      <c r="K1516" s="45">
        <v>1053</v>
      </c>
      <c r="L1516" s="46">
        <v>374</v>
      </c>
      <c r="M1516" s="47">
        <v>3944</v>
      </c>
      <c r="N1516" s="47">
        <v>165</v>
      </c>
      <c r="O1516" s="48">
        <v>1670</v>
      </c>
      <c r="P1516" s="49">
        <v>21256</v>
      </c>
      <c r="Q1516" s="49">
        <v>20</v>
      </c>
      <c r="R1516" s="50" t="s">
        <v>37</v>
      </c>
      <c r="S1516" s="51" t="s">
        <v>37</v>
      </c>
      <c r="T1516" s="51" t="s">
        <v>37</v>
      </c>
      <c r="U1516" s="44">
        <v>2937</v>
      </c>
      <c r="V1516" s="45">
        <v>34240</v>
      </c>
      <c r="W1516" s="45">
        <v>1238</v>
      </c>
    </row>
    <row r="1517" spans="1:23" x14ac:dyDescent="0.2">
      <c r="A1517" s="41">
        <v>2010</v>
      </c>
      <c r="B1517" s="42">
        <v>10608</v>
      </c>
      <c r="C1517" s="43" t="s">
        <v>2669</v>
      </c>
      <c r="D1517" s="41" t="s">
        <v>23</v>
      </c>
      <c r="E1517" s="43" t="s">
        <v>24</v>
      </c>
      <c r="F1517" s="41" t="s">
        <v>25</v>
      </c>
      <c r="G1517" s="43" t="s">
        <v>87</v>
      </c>
      <c r="H1517" s="43" t="s">
        <v>27</v>
      </c>
      <c r="I1517" s="44">
        <v>665</v>
      </c>
      <c r="J1517" s="45">
        <v>5720</v>
      </c>
      <c r="K1517" s="45">
        <v>604</v>
      </c>
      <c r="L1517" s="46">
        <v>105</v>
      </c>
      <c r="M1517" s="47">
        <v>774</v>
      </c>
      <c r="N1517" s="47">
        <v>99</v>
      </c>
      <c r="O1517" s="48">
        <v>555</v>
      </c>
      <c r="P1517" s="49">
        <v>5620</v>
      </c>
      <c r="Q1517" s="49">
        <v>18</v>
      </c>
      <c r="R1517" s="50" t="s">
        <v>37</v>
      </c>
      <c r="S1517" s="51" t="s">
        <v>37</v>
      </c>
      <c r="T1517" s="51" t="s">
        <v>37</v>
      </c>
      <c r="U1517" s="44">
        <v>1325</v>
      </c>
      <c r="V1517" s="45">
        <v>12114</v>
      </c>
      <c r="W1517" s="45">
        <v>721</v>
      </c>
    </row>
    <row r="1518" spans="1:23" x14ac:dyDescent="0.2">
      <c r="A1518" s="41">
        <v>2010</v>
      </c>
      <c r="B1518" s="42">
        <v>10609</v>
      </c>
      <c r="C1518" s="43" t="s">
        <v>2669</v>
      </c>
      <c r="D1518" s="41" t="s">
        <v>23</v>
      </c>
      <c r="E1518" s="43" t="s">
        <v>24</v>
      </c>
      <c r="F1518" s="41" t="s">
        <v>25</v>
      </c>
      <c r="G1518" s="43" t="s">
        <v>46</v>
      </c>
      <c r="H1518" s="43" t="s">
        <v>27</v>
      </c>
      <c r="I1518" s="44">
        <v>370</v>
      </c>
      <c r="J1518" s="45">
        <v>4076</v>
      </c>
      <c r="K1518" s="45">
        <v>385</v>
      </c>
      <c r="L1518" s="46">
        <v>256</v>
      </c>
      <c r="M1518" s="47">
        <v>2927</v>
      </c>
      <c r="N1518" s="47">
        <v>97</v>
      </c>
      <c r="O1518" s="48" t="s">
        <v>37</v>
      </c>
      <c r="P1518" s="49" t="s">
        <v>37</v>
      </c>
      <c r="Q1518" s="49" t="s">
        <v>37</v>
      </c>
      <c r="R1518" s="50" t="s">
        <v>37</v>
      </c>
      <c r="S1518" s="51" t="s">
        <v>37</v>
      </c>
      <c r="T1518" s="51" t="s">
        <v>37</v>
      </c>
      <c r="U1518" s="44">
        <v>626</v>
      </c>
      <c r="V1518" s="45">
        <v>7003</v>
      </c>
      <c r="W1518" s="45">
        <v>482</v>
      </c>
    </row>
    <row r="1519" spans="1:23" x14ac:dyDescent="0.2">
      <c r="A1519" s="41">
        <v>2010</v>
      </c>
      <c r="B1519" s="42">
        <v>10610</v>
      </c>
      <c r="C1519" s="43" t="s">
        <v>2670</v>
      </c>
      <c r="D1519" s="41" t="s">
        <v>23</v>
      </c>
      <c r="E1519" s="43" t="s">
        <v>24</v>
      </c>
      <c r="F1519" s="41" t="s">
        <v>25</v>
      </c>
      <c r="G1519" s="43" t="s">
        <v>42</v>
      </c>
      <c r="H1519" s="43" t="s">
        <v>27</v>
      </c>
      <c r="I1519" s="44">
        <v>3406</v>
      </c>
      <c r="J1519" s="45">
        <v>69803</v>
      </c>
      <c r="K1519" s="45">
        <v>3910</v>
      </c>
      <c r="L1519" s="46">
        <v>3690</v>
      </c>
      <c r="M1519" s="47">
        <v>81942</v>
      </c>
      <c r="N1519" s="47">
        <v>912</v>
      </c>
      <c r="O1519" s="48" t="s">
        <v>37</v>
      </c>
      <c r="P1519" s="49" t="s">
        <v>37</v>
      </c>
      <c r="Q1519" s="49" t="s">
        <v>37</v>
      </c>
      <c r="R1519" s="50" t="s">
        <v>37</v>
      </c>
      <c r="S1519" s="51" t="s">
        <v>37</v>
      </c>
      <c r="T1519" s="51" t="s">
        <v>37</v>
      </c>
      <c r="U1519" s="44">
        <v>7096</v>
      </c>
      <c r="V1519" s="45">
        <v>151745</v>
      </c>
      <c r="W1519" s="45">
        <v>4822</v>
      </c>
    </row>
    <row r="1520" spans="1:23" x14ac:dyDescent="0.2">
      <c r="A1520" s="41">
        <v>2010</v>
      </c>
      <c r="B1520" s="42">
        <v>10616</v>
      </c>
      <c r="C1520" s="43" t="s">
        <v>2671</v>
      </c>
      <c r="D1520" s="41" t="s">
        <v>23</v>
      </c>
      <c r="E1520" s="43" t="s">
        <v>24</v>
      </c>
      <c r="F1520" s="41" t="s">
        <v>25</v>
      </c>
      <c r="G1520" s="43" t="s">
        <v>161</v>
      </c>
      <c r="H1520" s="43" t="s">
        <v>27</v>
      </c>
      <c r="I1520" s="44">
        <v>770</v>
      </c>
      <c r="J1520" s="45">
        <v>7224</v>
      </c>
      <c r="K1520" s="45">
        <v>799</v>
      </c>
      <c r="L1520" s="46">
        <v>173</v>
      </c>
      <c r="M1520" s="47">
        <v>1655</v>
      </c>
      <c r="N1520" s="47">
        <v>119</v>
      </c>
      <c r="O1520" s="48">
        <v>185</v>
      </c>
      <c r="P1520" s="49">
        <v>2054</v>
      </c>
      <c r="Q1520" s="49">
        <v>19</v>
      </c>
      <c r="R1520" s="50" t="s">
        <v>37</v>
      </c>
      <c r="S1520" s="51" t="s">
        <v>37</v>
      </c>
      <c r="T1520" s="51" t="s">
        <v>37</v>
      </c>
      <c r="U1520" s="44">
        <v>1128</v>
      </c>
      <c r="V1520" s="45">
        <v>10933</v>
      </c>
      <c r="W1520" s="45">
        <v>937</v>
      </c>
    </row>
    <row r="1521" spans="1:23" x14ac:dyDescent="0.2">
      <c r="A1521" s="41">
        <v>2010</v>
      </c>
      <c r="B1521" s="42">
        <v>10617</v>
      </c>
      <c r="C1521" s="43" t="s">
        <v>2672</v>
      </c>
      <c r="D1521" s="41" t="s">
        <v>23</v>
      </c>
      <c r="E1521" s="43" t="s">
        <v>24</v>
      </c>
      <c r="F1521" s="41" t="s">
        <v>25</v>
      </c>
      <c r="G1521" s="43" t="s">
        <v>87</v>
      </c>
      <c r="H1521" s="43" t="s">
        <v>27</v>
      </c>
      <c r="I1521" s="44">
        <v>644</v>
      </c>
      <c r="J1521" s="45">
        <v>9220</v>
      </c>
      <c r="K1521" s="45">
        <v>934</v>
      </c>
      <c r="L1521" s="46">
        <v>510</v>
      </c>
      <c r="M1521" s="47">
        <v>7445</v>
      </c>
      <c r="N1521" s="47">
        <v>434</v>
      </c>
      <c r="O1521" s="48">
        <v>288</v>
      </c>
      <c r="P1521" s="49">
        <v>4057</v>
      </c>
      <c r="Q1521" s="49">
        <v>30</v>
      </c>
      <c r="R1521" s="50">
        <v>0</v>
      </c>
      <c r="S1521" s="51">
        <v>0</v>
      </c>
      <c r="T1521" s="51">
        <v>0</v>
      </c>
      <c r="U1521" s="44">
        <v>1442</v>
      </c>
      <c r="V1521" s="45">
        <v>20722</v>
      </c>
      <c r="W1521" s="45">
        <v>1398</v>
      </c>
    </row>
    <row r="1522" spans="1:23" x14ac:dyDescent="0.2">
      <c r="A1522" s="41">
        <v>2010</v>
      </c>
      <c r="B1522" s="42">
        <v>10618</v>
      </c>
      <c r="C1522" s="43" t="s">
        <v>2673</v>
      </c>
      <c r="D1522" s="41" t="s">
        <v>23</v>
      </c>
      <c r="E1522" s="43" t="s">
        <v>24</v>
      </c>
      <c r="F1522" s="41" t="s">
        <v>25</v>
      </c>
      <c r="G1522" s="43" t="s">
        <v>46</v>
      </c>
      <c r="H1522" s="43" t="s">
        <v>31</v>
      </c>
      <c r="I1522" s="44">
        <v>33160</v>
      </c>
      <c r="J1522" s="45">
        <v>306474</v>
      </c>
      <c r="K1522" s="45">
        <v>24102</v>
      </c>
      <c r="L1522" s="46">
        <v>8235</v>
      </c>
      <c r="M1522" s="47">
        <v>101359</v>
      </c>
      <c r="N1522" s="47">
        <v>2169</v>
      </c>
      <c r="O1522" s="48" t="s">
        <v>37</v>
      </c>
      <c r="P1522" s="49" t="s">
        <v>37</v>
      </c>
      <c r="Q1522" s="49" t="s">
        <v>37</v>
      </c>
      <c r="R1522" s="50" t="s">
        <v>37</v>
      </c>
      <c r="S1522" s="51" t="s">
        <v>37</v>
      </c>
      <c r="T1522" s="51" t="s">
        <v>37</v>
      </c>
      <c r="U1522" s="44">
        <v>41395</v>
      </c>
      <c r="V1522" s="45">
        <v>407833</v>
      </c>
      <c r="W1522" s="45">
        <v>26271</v>
      </c>
    </row>
    <row r="1523" spans="1:23" x14ac:dyDescent="0.2">
      <c r="A1523" s="41">
        <v>2010</v>
      </c>
      <c r="B1523" s="42">
        <v>10620</v>
      </c>
      <c r="C1523" s="43" t="s">
        <v>2674</v>
      </c>
      <c r="D1523" s="41" t="s">
        <v>23</v>
      </c>
      <c r="E1523" s="43" t="s">
        <v>24</v>
      </c>
      <c r="F1523" s="41" t="s">
        <v>25</v>
      </c>
      <c r="G1523" s="43" t="s">
        <v>142</v>
      </c>
      <c r="H1523" s="43" t="s">
        <v>27</v>
      </c>
      <c r="I1523" s="44">
        <v>32690</v>
      </c>
      <c r="J1523" s="45">
        <v>230409</v>
      </c>
      <c r="K1523" s="45">
        <v>21132</v>
      </c>
      <c r="L1523" s="46">
        <v>28935</v>
      </c>
      <c r="M1523" s="47">
        <v>167699</v>
      </c>
      <c r="N1523" s="47">
        <v>3560</v>
      </c>
      <c r="O1523" s="48" t="s">
        <v>37</v>
      </c>
      <c r="P1523" s="49" t="s">
        <v>37</v>
      </c>
      <c r="Q1523" s="49" t="s">
        <v>37</v>
      </c>
      <c r="R1523" s="50" t="s">
        <v>37</v>
      </c>
      <c r="S1523" s="51" t="s">
        <v>37</v>
      </c>
      <c r="T1523" s="51" t="s">
        <v>37</v>
      </c>
      <c r="U1523" s="44">
        <v>61625</v>
      </c>
      <c r="V1523" s="45">
        <v>398108</v>
      </c>
      <c r="W1523" s="45">
        <v>24692</v>
      </c>
    </row>
    <row r="1524" spans="1:23" x14ac:dyDescent="0.2">
      <c r="A1524" s="41">
        <v>2010</v>
      </c>
      <c r="B1524" s="42">
        <v>10622</v>
      </c>
      <c r="C1524" s="43" t="s">
        <v>2675</v>
      </c>
      <c r="D1524" s="41" t="s">
        <v>23</v>
      </c>
      <c r="E1524" s="43" t="s">
        <v>24</v>
      </c>
      <c r="F1524" s="41" t="s">
        <v>25</v>
      </c>
      <c r="G1524" s="43" t="s">
        <v>46</v>
      </c>
      <c r="H1524" s="43" t="s">
        <v>27</v>
      </c>
      <c r="I1524" s="44">
        <v>745</v>
      </c>
      <c r="J1524" s="45">
        <v>7953</v>
      </c>
      <c r="K1524" s="45">
        <v>881</v>
      </c>
      <c r="L1524" s="46">
        <v>602</v>
      </c>
      <c r="M1524" s="47">
        <v>6418</v>
      </c>
      <c r="N1524" s="47">
        <v>154</v>
      </c>
      <c r="O1524" s="48" t="s">
        <v>37</v>
      </c>
      <c r="P1524" s="49" t="s">
        <v>37</v>
      </c>
      <c r="Q1524" s="49" t="s">
        <v>37</v>
      </c>
      <c r="R1524" s="50" t="s">
        <v>37</v>
      </c>
      <c r="S1524" s="51" t="s">
        <v>37</v>
      </c>
      <c r="T1524" s="51" t="s">
        <v>37</v>
      </c>
      <c r="U1524" s="44">
        <v>1347</v>
      </c>
      <c r="V1524" s="45">
        <v>14371</v>
      </c>
      <c r="W1524" s="45">
        <v>1035</v>
      </c>
    </row>
    <row r="1525" spans="1:23" x14ac:dyDescent="0.2">
      <c r="A1525" s="41">
        <v>2010</v>
      </c>
      <c r="B1525" s="42">
        <v>10623</v>
      </c>
      <c r="C1525" s="43" t="s">
        <v>2676</v>
      </c>
      <c r="D1525" s="41" t="s">
        <v>23</v>
      </c>
      <c r="E1525" s="43" t="s">
        <v>24</v>
      </c>
      <c r="F1525" s="41" t="s">
        <v>25</v>
      </c>
      <c r="G1525" s="43" t="s">
        <v>142</v>
      </c>
      <c r="H1525" s="43" t="s">
        <v>27</v>
      </c>
      <c r="I1525" s="44">
        <v>180870</v>
      </c>
      <c r="J1525" s="45">
        <v>1529905</v>
      </c>
      <c r="K1525" s="45">
        <v>100688</v>
      </c>
      <c r="L1525" s="46">
        <v>83948</v>
      </c>
      <c r="M1525" s="47">
        <v>828343</v>
      </c>
      <c r="N1525" s="47">
        <v>12326</v>
      </c>
      <c r="O1525" s="48">
        <v>52331</v>
      </c>
      <c r="P1525" s="49">
        <v>607963</v>
      </c>
      <c r="Q1525" s="49">
        <v>90</v>
      </c>
      <c r="R1525" s="50" t="s">
        <v>37</v>
      </c>
      <c r="S1525" s="51" t="s">
        <v>37</v>
      </c>
      <c r="T1525" s="51" t="s">
        <v>37</v>
      </c>
      <c r="U1525" s="44">
        <v>317149</v>
      </c>
      <c r="V1525" s="45">
        <v>2966211</v>
      </c>
      <c r="W1525" s="45">
        <v>113104</v>
      </c>
    </row>
    <row r="1526" spans="1:23" x14ac:dyDescent="0.2">
      <c r="A1526" s="41">
        <v>2010</v>
      </c>
      <c r="B1526" s="42">
        <v>10624</v>
      </c>
      <c r="C1526" s="43" t="s">
        <v>667</v>
      </c>
      <c r="D1526" s="41" t="s">
        <v>23</v>
      </c>
      <c r="E1526" s="43" t="s">
        <v>24</v>
      </c>
      <c r="F1526" s="41" t="s">
        <v>25</v>
      </c>
      <c r="G1526" s="43" t="s">
        <v>65</v>
      </c>
      <c r="H1526" s="43" t="s">
        <v>31</v>
      </c>
      <c r="I1526" s="44">
        <v>32043</v>
      </c>
      <c r="J1526" s="45">
        <v>304463</v>
      </c>
      <c r="K1526" s="45">
        <v>17581</v>
      </c>
      <c r="L1526" s="46">
        <v>3180</v>
      </c>
      <c r="M1526" s="47">
        <v>28902</v>
      </c>
      <c r="N1526" s="47">
        <v>1030</v>
      </c>
      <c r="O1526" s="48">
        <v>1491</v>
      </c>
      <c r="P1526" s="49">
        <v>26153</v>
      </c>
      <c r="Q1526" s="49">
        <v>8</v>
      </c>
      <c r="R1526" s="50" t="s">
        <v>37</v>
      </c>
      <c r="S1526" s="51" t="s">
        <v>37</v>
      </c>
      <c r="T1526" s="51" t="s">
        <v>37</v>
      </c>
      <c r="U1526" s="44">
        <v>36714</v>
      </c>
      <c r="V1526" s="45">
        <v>359518</v>
      </c>
      <c r="W1526" s="45">
        <v>18619</v>
      </c>
    </row>
    <row r="1527" spans="1:23" x14ac:dyDescent="0.2">
      <c r="A1527" s="41">
        <v>2010</v>
      </c>
      <c r="B1527" s="42">
        <v>10625</v>
      </c>
      <c r="C1527" s="43" t="s">
        <v>668</v>
      </c>
      <c r="D1527" s="41" t="s">
        <v>23</v>
      </c>
      <c r="E1527" s="43" t="s">
        <v>24</v>
      </c>
      <c r="F1527" s="41" t="s">
        <v>25</v>
      </c>
      <c r="G1527" s="43" t="s">
        <v>92</v>
      </c>
      <c r="H1527" s="43" t="s">
        <v>31</v>
      </c>
      <c r="I1527" s="44">
        <v>3521</v>
      </c>
      <c r="J1527" s="45">
        <v>32739</v>
      </c>
      <c r="K1527" s="45">
        <v>2795</v>
      </c>
      <c r="L1527" s="46">
        <v>5654</v>
      </c>
      <c r="M1527" s="47">
        <v>55298</v>
      </c>
      <c r="N1527" s="47">
        <v>1215</v>
      </c>
      <c r="O1527" s="48">
        <v>22435</v>
      </c>
      <c r="P1527" s="49">
        <v>223700</v>
      </c>
      <c r="Q1527" s="49">
        <v>6273</v>
      </c>
      <c r="R1527" s="50" t="s">
        <v>37</v>
      </c>
      <c r="S1527" s="51" t="s">
        <v>37</v>
      </c>
      <c r="T1527" s="51" t="s">
        <v>37</v>
      </c>
      <c r="U1527" s="44">
        <v>31610</v>
      </c>
      <c r="V1527" s="45">
        <v>311737</v>
      </c>
      <c r="W1527" s="45">
        <v>10283</v>
      </c>
    </row>
    <row r="1528" spans="1:23" x14ac:dyDescent="0.2">
      <c r="A1528" s="41">
        <v>2010</v>
      </c>
      <c r="B1528" s="42">
        <v>10627</v>
      </c>
      <c r="C1528" s="43" t="s">
        <v>669</v>
      </c>
      <c r="D1528" s="41" t="s">
        <v>23</v>
      </c>
      <c r="E1528" s="43" t="s">
        <v>24</v>
      </c>
      <c r="F1528" s="41" t="s">
        <v>25</v>
      </c>
      <c r="G1528" s="43" t="s">
        <v>89</v>
      </c>
      <c r="H1528" s="43" t="s">
        <v>31</v>
      </c>
      <c r="I1528" s="44">
        <v>6590</v>
      </c>
      <c r="J1528" s="45">
        <v>112360</v>
      </c>
      <c r="K1528" s="45">
        <v>9380</v>
      </c>
      <c r="L1528" s="46">
        <v>9091</v>
      </c>
      <c r="M1528" s="47">
        <v>154344</v>
      </c>
      <c r="N1528" s="47">
        <v>2052</v>
      </c>
      <c r="O1528" s="48" t="s">
        <v>37</v>
      </c>
      <c r="P1528" s="49" t="s">
        <v>37</v>
      </c>
      <c r="Q1528" s="49" t="s">
        <v>37</v>
      </c>
      <c r="R1528" s="50" t="s">
        <v>37</v>
      </c>
      <c r="S1528" s="51" t="s">
        <v>37</v>
      </c>
      <c r="T1528" s="51" t="s">
        <v>37</v>
      </c>
      <c r="U1528" s="44">
        <v>15681</v>
      </c>
      <c r="V1528" s="45">
        <v>266704</v>
      </c>
      <c r="W1528" s="45">
        <v>11432</v>
      </c>
    </row>
    <row r="1529" spans="1:23" x14ac:dyDescent="0.2">
      <c r="A1529" s="41">
        <v>2010</v>
      </c>
      <c r="B1529" s="42">
        <v>10628</v>
      </c>
      <c r="C1529" s="43" t="s">
        <v>2677</v>
      </c>
      <c r="D1529" s="41" t="s">
        <v>23</v>
      </c>
      <c r="E1529" s="43" t="s">
        <v>24</v>
      </c>
      <c r="F1529" s="41" t="s">
        <v>25</v>
      </c>
      <c r="G1529" s="43" t="s">
        <v>76</v>
      </c>
      <c r="H1529" s="43" t="s">
        <v>27</v>
      </c>
      <c r="I1529" s="44">
        <v>1176</v>
      </c>
      <c r="J1529" s="45">
        <v>8345</v>
      </c>
      <c r="K1529" s="45">
        <v>877</v>
      </c>
      <c r="L1529" s="46">
        <v>951</v>
      </c>
      <c r="M1529" s="47">
        <v>7442</v>
      </c>
      <c r="N1529" s="47">
        <v>139</v>
      </c>
      <c r="O1529" s="48" t="s">
        <v>37</v>
      </c>
      <c r="P1529" s="49" t="s">
        <v>37</v>
      </c>
      <c r="Q1529" s="49" t="s">
        <v>37</v>
      </c>
      <c r="R1529" s="50" t="s">
        <v>37</v>
      </c>
      <c r="S1529" s="51" t="s">
        <v>37</v>
      </c>
      <c r="T1529" s="51" t="s">
        <v>37</v>
      </c>
      <c r="U1529" s="44">
        <v>2127</v>
      </c>
      <c r="V1529" s="45">
        <v>15787</v>
      </c>
      <c r="W1529" s="45">
        <v>1016</v>
      </c>
    </row>
    <row r="1530" spans="1:23" x14ac:dyDescent="0.2">
      <c r="A1530" s="41">
        <v>2010</v>
      </c>
      <c r="B1530" s="42">
        <v>10629</v>
      </c>
      <c r="C1530" s="43" t="s">
        <v>2678</v>
      </c>
      <c r="D1530" s="41" t="s">
        <v>23</v>
      </c>
      <c r="E1530" s="43" t="s">
        <v>24</v>
      </c>
      <c r="F1530" s="41" t="s">
        <v>25</v>
      </c>
      <c r="G1530" s="43" t="s">
        <v>145</v>
      </c>
      <c r="H1530" s="43" t="s">
        <v>27</v>
      </c>
      <c r="I1530" s="44">
        <v>480</v>
      </c>
      <c r="J1530" s="45">
        <v>7344</v>
      </c>
      <c r="K1530" s="45">
        <v>388</v>
      </c>
      <c r="L1530" s="46">
        <v>168</v>
      </c>
      <c r="M1530" s="47">
        <v>2539</v>
      </c>
      <c r="N1530" s="47">
        <v>111</v>
      </c>
      <c r="O1530" s="48">
        <v>263</v>
      </c>
      <c r="P1530" s="49">
        <v>3649</v>
      </c>
      <c r="Q1530" s="49">
        <v>29</v>
      </c>
      <c r="R1530" s="50" t="s">
        <v>37</v>
      </c>
      <c r="S1530" s="51" t="s">
        <v>37</v>
      </c>
      <c r="T1530" s="51" t="s">
        <v>37</v>
      </c>
      <c r="U1530" s="44">
        <v>911</v>
      </c>
      <c r="V1530" s="45">
        <v>13532</v>
      </c>
      <c r="W1530" s="45">
        <v>528</v>
      </c>
    </row>
    <row r="1531" spans="1:23" x14ac:dyDescent="0.2">
      <c r="A1531" s="41">
        <v>2010</v>
      </c>
      <c r="B1531" s="42">
        <v>10632</v>
      </c>
      <c r="C1531" s="43" t="s">
        <v>2679</v>
      </c>
      <c r="D1531" s="41" t="s">
        <v>23</v>
      </c>
      <c r="E1531" s="43" t="s">
        <v>24</v>
      </c>
      <c r="F1531" s="41" t="s">
        <v>25</v>
      </c>
      <c r="G1531" s="43" t="s">
        <v>173</v>
      </c>
      <c r="H1531" s="43" t="s">
        <v>31</v>
      </c>
      <c r="I1531" s="44">
        <v>5065</v>
      </c>
      <c r="J1531" s="45">
        <v>53188</v>
      </c>
      <c r="K1531" s="45">
        <v>3309</v>
      </c>
      <c r="L1531" s="46">
        <v>1447</v>
      </c>
      <c r="M1531" s="47">
        <v>21042</v>
      </c>
      <c r="N1531" s="47">
        <v>119</v>
      </c>
      <c r="O1531" s="48">
        <v>1713</v>
      </c>
      <c r="P1531" s="49">
        <v>11080</v>
      </c>
      <c r="Q1531" s="49">
        <v>4</v>
      </c>
      <c r="R1531" s="50" t="s">
        <v>37</v>
      </c>
      <c r="S1531" s="51" t="s">
        <v>37</v>
      </c>
      <c r="T1531" s="51" t="s">
        <v>37</v>
      </c>
      <c r="U1531" s="44">
        <v>8225</v>
      </c>
      <c r="V1531" s="45">
        <v>85310</v>
      </c>
      <c r="W1531" s="45">
        <v>3432</v>
      </c>
    </row>
    <row r="1532" spans="1:23" x14ac:dyDescent="0.2">
      <c r="A1532" s="41">
        <v>2010</v>
      </c>
      <c r="B1532" s="42">
        <v>10633</v>
      </c>
      <c r="C1532" s="43" t="s">
        <v>2618</v>
      </c>
      <c r="D1532" s="41" t="s">
        <v>23</v>
      </c>
      <c r="E1532" s="43" t="s">
        <v>24</v>
      </c>
      <c r="F1532" s="41" t="s">
        <v>25</v>
      </c>
      <c r="G1532" s="43" t="s">
        <v>311</v>
      </c>
      <c r="H1532" s="43" t="s">
        <v>27</v>
      </c>
      <c r="I1532" s="44">
        <v>4967</v>
      </c>
      <c r="J1532" s="45">
        <v>33131</v>
      </c>
      <c r="K1532" s="45">
        <v>4143</v>
      </c>
      <c r="L1532" s="46">
        <v>7497</v>
      </c>
      <c r="M1532" s="47">
        <v>52982</v>
      </c>
      <c r="N1532" s="47">
        <v>1356</v>
      </c>
      <c r="O1532" s="48">
        <v>565</v>
      </c>
      <c r="P1532" s="49">
        <v>3813</v>
      </c>
      <c r="Q1532" s="49">
        <v>108</v>
      </c>
      <c r="R1532" s="50">
        <v>0</v>
      </c>
      <c r="S1532" s="51">
        <v>0</v>
      </c>
      <c r="T1532" s="51">
        <v>0</v>
      </c>
      <c r="U1532" s="44">
        <v>13029</v>
      </c>
      <c r="V1532" s="45">
        <v>89926</v>
      </c>
      <c r="W1532" s="45">
        <v>5607</v>
      </c>
    </row>
    <row r="1533" spans="1:23" x14ac:dyDescent="0.2">
      <c r="A1533" s="41">
        <v>2010</v>
      </c>
      <c r="B1533" s="42">
        <v>10649</v>
      </c>
      <c r="C1533" s="43" t="s">
        <v>670</v>
      </c>
      <c r="D1533" s="41" t="s">
        <v>23</v>
      </c>
      <c r="E1533" s="43" t="s">
        <v>24</v>
      </c>
      <c r="F1533" s="41" t="s">
        <v>25</v>
      </c>
      <c r="G1533" s="43" t="s">
        <v>92</v>
      </c>
      <c r="H1533" s="43" t="s">
        <v>31</v>
      </c>
      <c r="I1533" s="44">
        <v>19014</v>
      </c>
      <c r="J1533" s="45">
        <v>147327</v>
      </c>
      <c r="K1533" s="45">
        <v>11040</v>
      </c>
      <c r="L1533" s="46">
        <v>3978</v>
      </c>
      <c r="M1533" s="47">
        <v>31901</v>
      </c>
      <c r="N1533" s="47">
        <v>691</v>
      </c>
      <c r="O1533" s="48" t="s">
        <v>37</v>
      </c>
      <c r="P1533" s="49" t="s">
        <v>37</v>
      </c>
      <c r="Q1533" s="49" t="s">
        <v>37</v>
      </c>
      <c r="R1533" s="50" t="s">
        <v>37</v>
      </c>
      <c r="S1533" s="51" t="s">
        <v>37</v>
      </c>
      <c r="T1533" s="51" t="s">
        <v>37</v>
      </c>
      <c r="U1533" s="44">
        <v>22992</v>
      </c>
      <c r="V1533" s="45">
        <v>179228</v>
      </c>
      <c r="W1533" s="45">
        <v>11731</v>
      </c>
    </row>
    <row r="1534" spans="1:23" x14ac:dyDescent="0.2">
      <c r="A1534" s="41">
        <v>2010</v>
      </c>
      <c r="B1534" s="42">
        <v>10650</v>
      </c>
      <c r="C1534" s="43" t="s">
        <v>2680</v>
      </c>
      <c r="D1534" s="41" t="s">
        <v>23</v>
      </c>
      <c r="E1534" s="43" t="s">
        <v>24</v>
      </c>
      <c r="F1534" s="41" t="s">
        <v>25</v>
      </c>
      <c r="G1534" s="43" t="s">
        <v>87</v>
      </c>
      <c r="H1534" s="43" t="s">
        <v>27</v>
      </c>
      <c r="I1534" s="44">
        <v>910</v>
      </c>
      <c r="J1534" s="45">
        <v>8395</v>
      </c>
      <c r="K1534" s="45">
        <v>918</v>
      </c>
      <c r="L1534" s="46">
        <v>191</v>
      </c>
      <c r="M1534" s="47">
        <v>2079</v>
      </c>
      <c r="N1534" s="47">
        <v>38</v>
      </c>
      <c r="O1534" s="48">
        <v>1219</v>
      </c>
      <c r="P1534" s="49">
        <v>12426</v>
      </c>
      <c r="Q1534" s="49">
        <v>161</v>
      </c>
      <c r="R1534" s="50" t="s">
        <v>37</v>
      </c>
      <c r="S1534" s="51" t="s">
        <v>37</v>
      </c>
      <c r="T1534" s="51" t="s">
        <v>37</v>
      </c>
      <c r="U1534" s="44">
        <v>2320</v>
      </c>
      <c r="V1534" s="45">
        <v>22900</v>
      </c>
      <c r="W1534" s="45">
        <v>1117</v>
      </c>
    </row>
    <row r="1535" spans="1:23" x14ac:dyDescent="0.2">
      <c r="A1535" s="41">
        <v>2010</v>
      </c>
      <c r="B1535" s="42">
        <v>10656</v>
      </c>
      <c r="C1535" s="43" t="s">
        <v>2681</v>
      </c>
      <c r="D1535" s="41" t="s">
        <v>23</v>
      </c>
      <c r="E1535" s="43" t="s">
        <v>24</v>
      </c>
      <c r="F1535" s="41" t="s">
        <v>25</v>
      </c>
      <c r="G1535" s="43" t="s">
        <v>92</v>
      </c>
      <c r="H1535" s="43" t="s">
        <v>27</v>
      </c>
      <c r="I1535" s="44">
        <v>4808</v>
      </c>
      <c r="J1535" s="45">
        <v>44015</v>
      </c>
      <c r="K1535" s="45">
        <v>3161</v>
      </c>
      <c r="L1535" s="46">
        <v>4862</v>
      </c>
      <c r="M1535" s="47">
        <v>58075</v>
      </c>
      <c r="N1535" s="47">
        <v>710</v>
      </c>
      <c r="O1535" s="48">
        <v>0</v>
      </c>
      <c r="P1535" s="49">
        <v>0</v>
      </c>
      <c r="Q1535" s="49">
        <v>0</v>
      </c>
      <c r="R1535" s="50">
        <v>0</v>
      </c>
      <c r="S1535" s="51">
        <v>0</v>
      </c>
      <c r="T1535" s="51">
        <v>0</v>
      </c>
      <c r="U1535" s="44">
        <v>9670</v>
      </c>
      <c r="V1535" s="45">
        <v>102090</v>
      </c>
      <c r="W1535" s="45">
        <v>3871</v>
      </c>
    </row>
    <row r="1536" spans="1:23" x14ac:dyDescent="0.2">
      <c r="A1536" s="41">
        <v>2010</v>
      </c>
      <c r="B1536" s="42">
        <v>10668</v>
      </c>
      <c r="C1536" s="43" t="s">
        <v>671</v>
      </c>
      <c r="D1536" s="41" t="s">
        <v>23</v>
      </c>
      <c r="E1536" s="43" t="s">
        <v>24</v>
      </c>
      <c r="F1536" s="41" t="s">
        <v>25</v>
      </c>
      <c r="G1536" s="43" t="s">
        <v>161</v>
      </c>
      <c r="H1536" s="43" t="s">
        <v>31</v>
      </c>
      <c r="I1536" s="44">
        <v>38967</v>
      </c>
      <c r="J1536" s="45">
        <v>318543</v>
      </c>
      <c r="K1536" s="45">
        <v>22984</v>
      </c>
      <c r="L1536" s="46">
        <v>4301</v>
      </c>
      <c r="M1536" s="47">
        <v>35420</v>
      </c>
      <c r="N1536" s="47">
        <v>1515</v>
      </c>
      <c r="O1536" s="48">
        <v>1829</v>
      </c>
      <c r="P1536" s="49">
        <v>18445</v>
      </c>
      <c r="Q1536" s="49">
        <v>10</v>
      </c>
      <c r="R1536" s="50" t="s">
        <v>37</v>
      </c>
      <c r="S1536" s="51" t="s">
        <v>37</v>
      </c>
      <c r="T1536" s="51" t="s">
        <v>37</v>
      </c>
      <c r="U1536" s="44">
        <v>45097</v>
      </c>
      <c r="V1536" s="45">
        <v>372408</v>
      </c>
      <c r="W1536" s="45">
        <v>24509</v>
      </c>
    </row>
    <row r="1537" spans="1:23" x14ac:dyDescent="0.2">
      <c r="A1537" s="41">
        <v>2010</v>
      </c>
      <c r="B1537" s="42">
        <v>10669</v>
      </c>
      <c r="C1537" s="43" t="s">
        <v>2682</v>
      </c>
      <c r="D1537" s="41" t="s">
        <v>23</v>
      </c>
      <c r="E1537" s="43" t="s">
        <v>24</v>
      </c>
      <c r="F1537" s="41" t="s">
        <v>25</v>
      </c>
      <c r="G1537" s="43" t="s">
        <v>67</v>
      </c>
      <c r="H1537" s="43" t="s">
        <v>27</v>
      </c>
      <c r="I1537" s="44">
        <v>3732</v>
      </c>
      <c r="J1537" s="45">
        <v>34202</v>
      </c>
      <c r="K1537" s="45">
        <v>2461</v>
      </c>
      <c r="L1537" s="46">
        <v>1619</v>
      </c>
      <c r="M1537" s="47">
        <v>13560</v>
      </c>
      <c r="N1537" s="47">
        <v>354</v>
      </c>
      <c r="O1537" s="48">
        <v>203</v>
      </c>
      <c r="P1537" s="49">
        <v>3396</v>
      </c>
      <c r="Q1537" s="49">
        <v>1</v>
      </c>
      <c r="R1537" s="50" t="s">
        <v>37</v>
      </c>
      <c r="S1537" s="51" t="s">
        <v>37</v>
      </c>
      <c r="T1537" s="51" t="s">
        <v>37</v>
      </c>
      <c r="U1537" s="44">
        <v>5554</v>
      </c>
      <c r="V1537" s="45">
        <v>51158</v>
      </c>
      <c r="W1537" s="45">
        <v>2816</v>
      </c>
    </row>
    <row r="1538" spans="1:23" x14ac:dyDescent="0.2">
      <c r="A1538" s="41">
        <v>2010</v>
      </c>
      <c r="B1538" s="42">
        <v>10681</v>
      </c>
      <c r="C1538" s="43" t="s">
        <v>672</v>
      </c>
      <c r="D1538" s="41" t="s">
        <v>23</v>
      </c>
      <c r="E1538" s="43" t="s">
        <v>24</v>
      </c>
      <c r="F1538" s="41" t="s">
        <v>25</v>
      </c>
      <c r="G1538" s="43" t="s">
        <v>168</v>
      </c>
      <c r="H1538" s="43" t="s">
        <v>31</v>
      </c>
      <c r="I1538" s="44">
        <v>16731</v>
      </c>
      <c r="J1538" s="45">
        <v>193469</v>
      </c>
      <c r="K1538" s="45">
        <v>11981</v>
      </c>
      <c r="L1538" s="46">
        <v>2705</v>
      </c>
      <c r="M1538" s="47">
        <v>31853</v>
      </c>
      <c r="N1538" s="47">
        <v>867</v>
      </c>
      <c r="O1538" s="48">
        <v>165</v>
      </c>
      <c r="P1538" s="49">
        <v>2142</v>
      </c>
      <c r="Q1538" s="49">
        <v>1</v>
      </c>
      <c r="R1538" s="50" t="s">
        <v>37</v>
      </c>
      <c r="S1538" s="51" t="s">
        <v>37</v>
      </c>
      <c r="T1538" s="51" t="s">
        <v>37</v>
      </c>
      <c r="U1538" s="44">
        <v>19601</v>
      </c>
      <c r="V1538" s="45">
        <v>227464</v>
      </c>
      <c r="W1538" s="45">
        <v>12849</v>
      </c>
    </row>
    <row r="1539" spans="1:23" x14ac:dyDescent="0.2">
      <c r="A1539" s="41">
        <v>2010</v>
      </c>
      <c r="B1539" s="42">
        <v>10685</v>
      </c>
      <c r="C1539" s="43" t="s">
        <v>2683</v>
      </c>
      <c r="D1539" s="41" t="s">
        <v>23</v>
      </c>
      <c r="E1539" s="43" t="s">
        <v>24</v>
      </c>
      <c r="F1539" s="41" t="s">
        <v>25</v>
      </c>
      <c r="G1539" s="43" t="s">
        <v>46</v>
      </c>
      <c r="H1539" s="43" t="s">
        <v>27</v>
      </c>
      <c r="I1539" s="44">
        <v>322.60000000000002</v>
      </c>
      <c r="J1539" s="45">
        <v>2830</v>
      </c>
      <c r="K1539" s="45">
        <v>397</v>
      </c>
      <c r="L1539" s="46">
        <v>399.9</v>
      </c>
      <c r="M1539" s="47">
        <v>3670</v>
      </c>
      <c r="N1539" s="47">
        <v>135</v>
      </c>
      <c r="O1539" s="48" t="s">
        <v>37</v>
      </c>
      <c r="P1539" s="49" t="s">
        <v>37</v>
      </c>
      <c r="Q1539" s="49" t="s">
        <v>37</v>
      </c>
      <c r="R1539" s="50" t="s">
        <v>37</v>
      </c>
      <c r="S1539" s="51" t="s">
        <v>37</v>
      </c>
      <c r="T1539" s="51" t="s">
        <v>37</v>
      </c>
      <c r="U1539" s="44">
        <v>722.5</v>
      </c>
      <c r="V1539" s="45">
        <v>6500</v>
      </c>
      <c r="W1539" s="45">
        <v>532</v>
      </c>
    </row>
    <row r="1540" spans="1:23" x14ac:dyDescent="0.2">
      <c r="A1540" s="41">
        <v>2010</v>
      </c>
      <c r="B1540" s="42">
        <v>10687</v>
      </c>
      <c r="C1540" s="43" t="s">
        <v>2684</v>
      </c>
      <c r="D1540" s="41" t="s">
        <v>23</v>
      </c>
      <c r="E1540" s="43" t="s">
        <v>24</v>
      </c>
      <c r="F1540" s="41" t="s">
        <v>25</v>
      </c>
      <c r="G1540" s="43" t="s">
        <v>54</v>
      </c>
      <c r="H1540" s="43" t="s">
        <v>27</v>
      </c>
      <c r="I1540" s="44">
        <v>3502</v>
      </c>
      <c r="J1540" s="45">
        <v>38557</v>
      </c>
      <c r="K1540" s="45">
        <v>2476</v>
      </c>
      <c r="L1540" s="46">
        <v>2334</v>
      </c>
      <c r="M1540" s="47">
        <v>25705</v>
      </c>
      <c r="N1540" s="47">
        <v>383</v>
      </c>
      <c r="O1540" s="48" t="s">
        <v>37</v>
      </c>
      <c r="P1540" s="49" t="s">
        <v>37</v>
      </c>
      <c r="Q1540" s="49" t="s">
        <v>37</v>
      </c>
      <c r="R1540" s="50" t="s">
        <v>37</v>
      </c>
      <c r="S1540" s="51" t="s">
        <v>37</v>
      </c>
      <c r="T1540" s="51" t="s">
        <v>37</v>
      </c>
      <c r="U1540" s="44">
        <v>5836</v>
      </c>
      <c r="V1540" s="45">
        <v>64262</v>
      </c>
      <c r="W1540" s="45">
        <v>2859</v>
      </c>
    </row>
    <row r="1541" spans="1:23" x14ac:dyDescent="0.2">
      <c r="A1541" s="41">
        <v>2010</v>
      </c>
      <c r="B1541" s="42">
        <v>10697</v>
      </c>
      <c r="C1541" s="43" t="s">
        <v>673</v>
      </c>
      <c r="D1541" s="41" t="s">
        <v>23</v>
      </c>
      <c r="E1541" s="43" t="s">
        <v>24</v>
      </c>
      <c r="F1541" s="41" t="s">
        <v>25</v>
      </c>
      <c r="G1541" s="43" t="s">
        <v>46</v>
      </c>
      <c r="H1541" s="43" t="s">
        <v>31</v>
      </c>
      <c r="I1541" s="44">
        <v>55594.3</v>
      </c>
      <c r="J1541" s="45">
        <v>455206</v>
      </c>
      <c r="K1541" s="45">
        <v>45345</v>
      </c>
      <c r="L1541" s="46">
        <v>12320.2</v>
      </c>
      <c r="M1541" s="47">
        <v>115163</v>
      </c>
      <c r="N1541" s="47">
        <v>3230</v>
      </c>
      <c r="O1541" s="48">
        <v>682.7</v>
      </c>
      <c r="P1541" s="49">
        <v>7639</v>
      </c>
      <c r="Q1541" s="49">
        <v>1</v>
      </c>
      <c r="R1541" s="50" t="s">
        <v>37</v>
      </c>
      <c r="S1541" s="51" t="s">
        <v>37</v>
      </c>
      <c r="T1541" s="51" t="s">
        <v>37</v>
      </c>
      <c r="U1541" s="44">
        <v>68597.2</v>
      </c>
      <c r="V1541" s="45">
        <v>578008</v>
      </c>
      <c r="W1541" s="45">
        <v>48576</v>
      </c>
    </row>
    <row r="1542" spans="1:23" x14ac:dyDescent="0.2">
      <c r="A1542" s="41">
        <v>2010</v>
      </c>
      <c r="B1542" s="42">
        <v>10702</v>
      </c>
      <c r="C1542" s="43" t="s">
        <v>2685</v>
      </c>
      <c r="D1542" s="41" t="s">
        <v>23</v>
      </c>
      <c r="E1542" s="43" t="s">
        <v>24</v>
      </c>
      <c r="F1542" s="41" t="s">
        <v>25</v>
      </c>
      <c r="G1542" s="43" t="s">
        <v>44</v>
      </c>
      <c r="H1542" s="43" t="s">
        <v>27</v>
      </c>
      <c r="I1542" s="44">
        <v>8226</v>
      </c>
      <c r="J1542" s="45">
        <v>50554</v>
      </c>
      <c r="K1542" s="45">
        <v>7032</v>
      </c>
      <c r="L1542" s="46">
        <v>6711</v>
      </c>
      <c r="M1542" s="47">
        <v>37411</v>
      </c>
      <c r="N1542" s="47">
        <v>1157</v>
      </c>
      <c r="O1542" s="48">
        <v>4679</v>
      </c>
      <c r="P1542" s="49">
        <v>41126</v>
      </c>
      <c r="Q1542" s="49">
        <v>27</v>
      </c>
      <c r="R1542" s="50" t="s">
        <v>37</v>
      </c>
      <c r="S1542" s="51" t="s">
        <v>37</v>
      </c>
      <c r="T1542" s="51" t="s">
        <v>37</v>
      </c>
      <c r="U1542" s="44">
        <v>19616</v>
      </c>
      <c r="V1542" s="45">
        <v>129091</v>
      </c>
      <c r="W1542" s="45">
        <v>8216</v>
      </c>
    </row>
    <row r="1543" spans="1:23" x14ac:dyDescent="0.2">
      <c r="A1543" s="41">
        <v>2010</v>
      </c>
      <c r="B1543" s="42">
        <v>10704</v>
      </c>
      <c r="C1543" s="43" t="s">
        <v>2686</v>
      </c>
      <c r="D1543" s="41" t="s">
        <v>23</v>
      </c>
      <c r="E1543" s="43" t="s">
        <v>24</v>
      </c>
      <c r="F1543" s="41" t="s">
        <v>25</v>
      </c>
      <c r="G1543" s="43" t="s">
        <v>82</v>
      </c>
      <c r="H1543" s="43" t="s">
        <v>27</v>
      </c>
      <c r="I1543" s="44">
        <v>61801</v>
      </c>
      <c r="J1543" s="45">
        <v>587506</v>
      </c>
      <c r="K1543" s="45">
        <v>82887</v>
      </c>
      <c r="L1543" s="46">
        <v>111296</v>
      </c>
      <c r="M1543" s="47">
        <v>1213105</v>
      </c>
      <c r="N1543" s="47">
        <v>12841</v>
      </c>
      <c r="O1543" s="48">
        <v>29310</v>
      </c>
      <c r="P1543" s="49">
        <v>389544</v>
      </c>
      <c r="Q1543" s="49">
        <v>273</v>
      </c>
      <c r="R1543" s="50" t="s">
        <v>37</v>
      </c>
      <c r="S1543" s="51" t="s">
        <v>37</v>
      </c>
      <c r="T1543" s="51" t="s">
        <v>37</v>
      </c>
      <c r="U1543" s="44">
        <v>202407</v>
      </c>
      <c r="V1543" s="45">
        <v>2190155</v>
      </c>
      <c r="W1543" s="45">
        <v>96001</v>
      </c>
    </row>
    <row r="1544" spans="1:23" x14ac:dyDescent="0.2">
      <c r="A1544" s="41">
        <v>2010</v>
      </c>
      <c r="B1544" s="42">
        <v>10706</v>
      </c>
      <c r="C1544" s="43" t="s">
        <v>2687</v>
      </c>
      <c r="D1544" s="41" t="s">
        <v>23</v>
      </c>
      <c r="E1544" s="43" t="s">
        <v>24</v>
      </c>
      <c r="F1544" s="41" t="s">
        <v>25</v>
      </c>
      <c r="G1544" s="43" t="s">
        <v>87</v>
      </c>
      <c r="H1544" s="43" t="s">
        <v>27</v>
      </c>
      <c r="I1544" s="44">
        <v>379</v>
      </c>
      <c r="J1544" s="45">
        <v>4646</v>
      </c>
      <c r="K1544" s="45">
        <v>384</v>
      </c>
      <c r="L1544" s="46">
        <v>139</v>
      </c>
      <c r="M1544" s="47">
        <v>1151</v>
      </c>
      <c r="N1544" s="47">
        <v>62</v>
      </c>
      <c r="O1544" s="48">
        <v>232</v>
      </c>
      <c r="P1544" s="49">
        <v>2283</v>
      </c>
      <c r="Q1544" s="49">
        <v>11</v>
      </c>
      <c r="R1544" s="50" t="s">
        <v>37</v>
      </c>
      <c r="S1544" s="51" t="s">
        <v>37</v>
      </c>
      <c r="T1544" s="51" t="s">
        <v>37</v>
      </c>
      <c r="U1544" s="44">
        <v>750</v>
      </c>
      <c r="V1544" s="45">
        <v>8080</v>
      </c>
      <c r="W1544" s="45">
        <v>457</v>
      </c>
    </row>
    <row r="1545" spans="1:23" x14ac:dyDescent="0.2">
      <c r="A1545" s="41">
        <v>2010</v>
      </c>
      <c r="B1545" s="42">
        <v>10713</v>
      </c>
      <c r="C1545" s="43" t="s">
        <v>2688</v>
      </c>
      <c r="D1545" s="41" t="s">
        <v>23</v>
      </c>
      <c r="E1545" s="43" t="s">
        <v>24</v>
      </c>
      <c r="F1545" s="41" t="s">
        <v>25</v>
      </c>
      <c r="G1545" s="43" t="s">
        <v>76</v>
      </c>
      <c r="H1545" s="43" t="s">
        <v>27</v>
      </c>
      <c r="I1545" s="44">
        <v>2170</v>
      </c>
      <c r="J1545" s="45">
        <v>20100</v>
      </c>
      <c r="K1545" s="45">
        <v>2166</v>
      </c>
      <c r="L1545" s="46">
        <v>1778</v>
      </c>
      <c r="M1545" s="47">
        <v>18460</v>
      </c>
      <c r="N1545" s="47">
        <v>409</v>
      </c>
      <c r="O1545" s="48">
        <v>147</v>
      </c>
      <c r="P1545" s="49">
        <v>1445</v>
      </c>
      <c r="Q1545" s="49">
        <v>15</v>
      </c>
      <c r="R1545" s="50" t="s">
        <v>37</v>
      </c>
      <c r="S1545" s="51" t="s">
        <v>37</v>
      </c>
      <c r="T1545" s="51" t="s">
        <v>37</v>
      </c>
      <c r="U1545" s="44">
        <v>4095</v>
      </c>
      <c r="V1545" s="45">
        <v>40005</v>
      </c>
      <c r="W1545" s="45">
        <v>2590</v>
      </c>
    </row>
    <row r="1546" spans="1:23" x14ac:dyDescent="0.2">
      <c r="A1546" s="41">
        <v>2010</v>
      </c>
      <c r="B1546" s="42">
        <v>10716</v>
      </c>
      <c r="C1546" s="43" t="s">
        <v>2689</v>
      </c>
      <c r="D1546" s="41" t="s">
        <v>23</v>
      </c>
      <c r="E1546" s="43" t="s">
        <v>24</v>
      </c>
      <c r="F1546" s="41" t="s">
        <v>25</v>
      </c>
      <c r="G1546" s="43" t="s">
        <v>60</v>
      </c>
      <c r="H1546" s="43" t="s">
        <v>27</v>
      </c>
      <c r="I1546" s="44">
        <v>60.9</v>
      </c>
      <c r="J1546" s="45">
        <v>156</v>
      </c>
      <c r="K1546" s="45">
        <v>37</v>
      </c>
      <c r="L1546" s="46">
        <v>157.4</v>
      </c>
      <c r="M1546" s="47">
        <v>470</v>
      </c>
      <c r="N1546" s="47">
        <v>37</v>
      </c>
      <c r="O1546" s="48" t="s">
        <v>37</v>
      </c>
      <c r="P1546" s="49" t="s">
        <v>37</v>
      </c>
      <c r="Q1546" s="49" t="s">
        <v>37</v>
      </c>
      <c r="R1546" s="50" t="s">
        <v>37</v>
      </c>
      <c r="S1546" s="51" t="s">
        <v>37</v>
      </c>
      <c r="T1546" s="51" t="s">
        <v>37</v>
      </c>
      <c r="U1546" s="44">
        <v>218.3</v>
      </c>
      <c r="V1546" s="45">
        <v>626</v>
      </c>
      <c r="W1546" s="45">
        <v>74</v>
      </c>
    </row>
    <row r="1547" spans="1:23" x14ac:dyDescent="0.2">
      <c r="A1547" s="41">
        <v>2010</v>
      </c>
      <c r="B1547" s="42">
        <v>10724</v>
      </c>
      <c r="C1547" s="43" t="s">
        <v>2690</v>
      </c>
      <c r="D1547" s="41" t="s">
        <v>23</v>
      </c>
      <c r="E1547" s="43" t="s">
        <v>24</v>
      </c>
      <c r="F1547" s="41" t="s">
        <v>25</v>
      </c>
      <c r="G1547" s="43" t="s">
        <v>57</v>
      </c>
      <c r="H1547" s="43" t="s">
        <v>27</v>
      </c>
      <c r="I1547" s="44">
        <v>10957</v>
      </c>
      <c r="J1547" s="45">
        <v>73964</v>
      </c>
      <c r="K1547" s="45">
        <v>9187</v>
      </c>
      <c r="L1547" s="46">
        <v>7346</v>
      </c>
      <c r="M1547" s="47">
        <v>49202</v>
      </c>
      <c r="N1547" s="47">
        <v>2856</v>
      </c>
      <c r="O1547" s="48">
        <v>1446</v>
      </c>
      <c r="P1547" s="49">
        <v>8131</v>
      </c>
      <c r="Q1547" s="49">
        <v>108</v>
      </c>
      <c r="R1547" s="50" t="s">
        <v>37</v>
      </c>
      <c r="S1547" s="51" t="s">
        <v>37</v>
      </c>
      <c r="T1547" s="51" t="s">
        <v>37</v>
      </c>
      <c r="U1547" s="44">
        <v>19749</v>
      </c>
      <c r="V1547" s="45">
        <v>131297</v>
      </c>
      <c r="W1547" s="45">
        <v>12151</v>
      </c>
    </row>
    <row r="1548" spans="1:23" x14ac:dyDescent="0.2">
      <c r="A1548" s="41">
        <v>2010</v>
      </c>
      <c r="B1548" s="42">
        <v>10728</v>
      </c>
      <c r="C1548" s="43" t="s">
        <v>2691</v>
      </c>
      <c r="D1548" s="41" t="s">
        <v>23</v>
      </c>
      <c r="E1548" s="43" t="s">
        <v>24</v>
      </c>
      <c r="F1548" s="41" t="s">
        <v>25</v>
      </c>
      <c r="G1548" s="43" t="s">
        <v>76</v>
      </c>
      <c r="H1548" s="43" t="s">
        <v>31</v>
      </c>
      <c r="I1548" s="44">
        <v>2783</v>
      </c>
      <c r="J1548" s="45">
        <v>25897</v>
      </c>
      <c r="K1548" s="45">
        <v>2445</v>
      </c>
      <c r="L1548" s="46">
        <v>8433</v>
      </c>
      <c r="M1548" s="47">
        <v>82857</v>
      </c>
      <c r="N1548" s="47">
        <v>2115</v>
      </c>
      <c r="O1548" s="48">
        <v>1056</v>
      </c>
      <c r="P1548" s="49">
        <v>9060</v>
      </c>
      <c r="Q1548" s="49">
        <v>1066</v>
      </c>
      <c r="R1548" s="50" t="s">
        <v>37</v>
      </c>
      <c r="S1548" s="51" t="s">
        <v>37</v>
      </c>
      <c r="T1548" s="51" t="s">
        <v>37</v>
      </c>
      <c r="U1548" s="44">
        <v>12272</v>
      </c>
      <c r="V1548" s="45">
        <v>117814</v>
      </c>
      <c r="W1548" s="45">
        <v>5626</v>
      </c>
    </row>
    <row r="1549" spans="1:23" x14ac:dyDescent="0.2">
      <c r="A1549" s="41">
        <v>2010</v>
      </c>
      <c r="B1549" s="42">
        <v>10730</v>
      </c>
      <c r="C1549" s="43" t="s">
        <v>2692</v>
      </c>
      <c r="D1549" s="41" t="s">
        <v>23</v>
      </c>
      <c r="E1549" s="43" t="s">
        <v>24</v>
      </c>
      <c r="F1549" s="41" t="s">
        <v>25</v>
      </c>
      <c r="G1549" s="43" t="s">
        <v>311</v>
      </c>
      <c r="H1549" s="43" t="s">
        <v>27</v>
      </c>
      <c r="I1549" s="44">
        <v>1366</v>
      </c>
      <c r="J1549" s="45">
        <v>9715</v>
      </c>
      <c r="K1549" s="45">
        <v>1387</v>
      </c>
      <c r="L1549" s="46">
        <v>1693</v>
      </c>
      <c r="M1549" s="47">
        <v>12635</v>
      </c>
      <c r="N1549" s="47">
        <v>578</v>
      </c>
      <c r="O1549" s="48">
        <v>854</v>
      </c>
      <c r="P1549" s="49">
        <v>6812</v>
      </c>
      <c r="Q1549" s="49">
        <v>41</v>
      </c>
      <c r="R1549" s="50" t="s">
        <v>37</v>
      </c>
      <c r="S1549" s="51" t="s">
        <v>37</v>
      </c>
      <c r="T1549" s="51" t="s">
        <v>37</v>
      </c>
      <c r="U1549" s="44">
        <v>3913</v>
      </c>
      <c r="V1549" s="45">
        <v>29162</v>
      </c>
      <c r="W1549" s="45">
        <v>2006</v>
      </c>
    </row>
    <row r="1550" spans="1:23" x14ac:dyDescent="0.2">
      <c r="A1550" s="41">
        <v>2010</v>
      </c>
      <c r="B1550" s="42">
        <v>10760</v>
      </c>
      <c r="C1550" s="43" t="s">
        <v>2693</v>
      </c>
      <c r="D1550" s="41" t="s">
        <v>23</v>
      </c>
      <c r="E1550" s="43" t="s">
        <v>24</v>
      </c>
      <c r="F1550" s="41" t="s">
        <v>25</v>
      </c>
      <c r="G1550" s="43" t="s">
        <v>241</v>
      </c>
      <c r="H1550" s="43" t="s">
        <v>27</v>
      </c>
      <c r="I1550" s="44">
        <v>533</v>
      </c>
      <c r="J1550" s="45">
        <v>5685</v>
      </c>
      <c r="K1550" s="45">
        <v>556</v>
      </c>
      <c r="L1550" s="46">
        <v>352</v>
      </c>
      <c r="M1550" s="47">
        <v>4724</v>
      </c>
      <c r="N1550" s="47">
        <v>137</v>
      </c>
      <c r="O1550" s="48" t="s">
        <v>37</v>
      </c>
      <c r="P1550" s="49" t="s">
        <v>37</v>
      </c>
      <c r="Q1550" s="49" t="s">
        <v>37</v>
      </c>
      <c r="R1550" s="50" t="s">
        <v>37</v>
      </c>
      <c r="S1550" s="51" t="s">
        <v>37</v>
      </c>
      <c r="T1550" s="51" t="s">
        <v>37</v>
      </c>
      <c r="U1550" s="44">
        <v>885</v>
      </c>
      <c r="V1550" s="45">
        <v>10409</v>
      </c>
      <c r="W1550" s="45">
        <v>693</v>
      </c>
    </row>
    <row r="1551" spans="1:23" x14ac:dyDescent="0.2">
      <c r="A1551" s="41">
        <v>2010</v>
      </c>
      <c r="B1551" s="42">
        <v>10767</v>
      </c>
      <c r="C1551" s="43" t="s">
        <v>2694</v>
      </c>
      <c r="D1551" s="41" t="s">
        <v>23</v>
      </c>
      <c r="E1551" s="43" t="s">
        <v>24</v>
      </c>
      <c r="F1551" s="41" t="s">
        <v>25</v>
      </c>
      <c r="G1551" s="43" t="s">
        <v>175</v>
      </c>
      <c r="H1551" s="43" t="s">
        <v>27</v>
      </c>
      <c r="I1551" s="44">
        <v>240</v>
      </c>
      <c r="J1551" s="45">
        <v>1938</v>
      </c>
      <c r="K1551" s="45">
        <v>148</v>
      </c>
      <c r="L1551" s="46">
        <v>54</v>
      </c>
      <c r="M1551" s="47">
        <v>402</v>
      </c>
      <c r="N1551" s="47">
        <v>10</v>
      </c>
      <c r="O1551" s="48" t="s">
        <v>37</v>
      </c>
      <c r="P1551" s="49" t="s">
        <v>37</v>
      </c>
      <c r="Q1551" s="49" t="s">
        <v>37</v>
      </c>
      <c r="R1551" s="50" t="s">
        <v>37</v>
      </c>
      <c r="S1551" s="51" t="s">
        <v>37</v>
      </c>
      <c r="T1551" s="51" t="s">
        <v>37</v>
      </c>
      <c r="U1551" s="44">
        <v>294</v>
      </c>
      <c r="V1551" s="45">
        <v>2340</v>
      </c>
      <c r="W1551" s="45">
        <v>158</v>
      </c>
    </row>
    <row r="1552" spans="1:23" x14ac:dyDescent="0.2">
      <c r="A1552" s="41">
        <v>2010</v>
      </c>
      <c r="B1552" s="42">
        <v>10768</v>
      </c>
      <c r="C1552" s="43" t="s">
        <v>675</v>
      </c>
      <c r="D1552" s="41" t="s">
        <v>23</v>
      </c>
      <c r="E1552" s="43" t="s">
        <v>24</v>
      </c>
      <c r="F1552" s="41" t="s">
        <v>25</v>
      </c>
      <c r="G1552" s="43" t="s">
        <v>48</v>
      </c>
      <c r="H1552" s="43" t="s">
        <v>31</v>
      </c>
      <c r="I1552" s="44">
        <v>85205</v>
      </c>
      <c r="J1552" s="45">
        <v>734489</v>
      </c>
      <c r="K1552" s="45">
        <v>47212</v>
      </c>
      <c r="L1552" s="46">
        <v>22377</v>
      </c>
      <c r="M1552" s="47">
        <v>193357</v>
      </c>
      <c r="N1552" s="47">
        <v>4998</v>
      </c>
      <c r="O1552" s="48">
        <v>10092</v>
      </c>
      <c r="P1552" s="49">
        <v>117185</v>
      </c>
      <c r="Q1552" s="49">
        <v>25</v>
      </c>
      <c r="R1552" s="50" t="s">
        <v>37</v>
      </c>
      <c r="S1552" s="51" t="s">
        <v>37</v>
      </c>
      <c r="T1552" s="51" t="s">
        <v>37</v>
      </c>
      <c r="U1552" s="44">
        <v>117674</v>
      </c>
      <c r="V1552" s="45">
        <v>1045031</v>
      </c>
      <c r="W1552" s="45">
        <v>52235</v>
      </c>
    </row>
    <row r="1553" spans="1:23" x14ac:dyDescent="0.2">
      <c r="A1553" s="41">
        <v>2010</v>
      </c>
      <c r="B1553" s="42">
        <v>10769</v>
      </c>
      <c r="C1553" s="43" t="s">
        <v>2695</v>
      </c>
      <c r="D1553" s="41" t="s">
        <v>23</v>
      </c>
      <c r="E1553" s="43" t="s">
        <v>24</v>
      </c>
      <c r="F1553" s="41" t="s">
        <v>25</v>
      </c>
      <c r="G1553" s="43" t="s">
        <v>87</v>
      </c>
      <c r="H1553" s="43" t="s">
        <v>27</v>
      </c>
      <c r="I1553" s="44">
        <v>711</v>
      </c>
      <c r="J1553" s="45">
        <v>12432</v>
      </c>
      <c r="K1553" s="45">
        <v>695</v>
      </c>
      <c r="L1553" s="46">
        <v>112</v>
      </c>
      <c r="M1553" s="47">
        <v>2145</v>
      </c>
      <c r="N1553" s="47">
        <v>92</v>
      </c>
      <c r="O1553" s="48">
        <v>784</v>
      </c>
      <c r="P1553" s="49">
        <v>13206</v>
      </c>
      <c r="Q1553" s="49">
        <v>75</v>
      </c>
      <c r="R1553" s="50">
        <v>0</v>
      </c>
      <c r="S1553" s="51">
        <v>0</v>
      </c>
      <c r="T1553" s="51">
        <v>0</v>
      </c>
      <c r="U1553" s="44">
        <v>1607</v>
      </c>
      <c r="V1553" s="45">
        <v>27783</v>
      </c>
      <c r="W1553" s="45">
        <v>862</v>
      </c>
    </row>
    <row r="1554" spans="1:23" x14ac:dyDescent="0.2">
      <c r="A1554" s="41">
        <v>2010</v>
      </c>
      <c r="B1554" s="42">
        <v>10770</v>
      </c>
      <c r="C1554" s="43" t="s">
        <v>2696</v>
      </c>
      <c r="D1554" s="41" t="s">
        <v>23</v>
      </c>
      <c r="E1554" s="43" t="s">
        <v>24</v>
      </c>
      <c r="F1554" s="41" t="s">
        <v>25</v>
      </c>
      <c r="G1554" s="43" t="s">
        <v>67</v>
      </c>
      <c r="H1554" s="43" t="s">
        <v>27</v>
      </c>
      <c r="I1554" s="44">
        <v>7691</v>
      </c>
      <c r="J1554" s="45">
        <v>57701</v>
      </c>
      <c r="K1554" s="45">
        <v>5567</v>
      </c>
      <c r="L1554" s="46">
        <v>8269</v>
      </c>
      <c r="M1554" s="47">
        <v>83024</v>
      </c>
      <c r="N1554" s="47">
        <v>952</v>
      </c>
      <c r="O1554" s="48" t="s">
        <v>37</v>
      </c>
      <c r="P1554" s="49" t="s">
        <v>37</v>
      </c>
      <c r="Q1554" s="49" t="s">
        <v>37</v>
      </c>
      <c r="R1554" s="50" t="s">
        <v>37</v>
      </c>
      <c r="S1554" s="51" t="s">
        <v>37</v>
      </c>
      <c r="T1554" s="51" t="s">
        <v>37</v>
      </c>
      <c r="U1554" s="44">
        <v>15960</v>
      </c>
      <c r="V1554" s="45">
        <v>140725</v>
      </c>
      <c r="W1554" s="45">
        <v>6519</v>
      </c>
    </row>
    <row r="1555" spans="1:23" x14ac:dyDescent="0.2">
      <c r="A1555" s="41">
        <v>2010</v>
      </c>
      <c r="B1555" s="42">
        <v>10776</v>
      </c>
      <c r="C1555" s="43" t="s">
        <v>2697</v>
      </c>
      <c r="D1555" s="41" t="s">
        <v>23</v>
      </c>
      <c r="E1555" s="43" t="s">
        <v>24</v>
      </c>
      <c r="F1555" s="41" t="s">
        <v>25</v>
      </c>
      <c r="G1555" s="43" t="s">
        <v>122</v>
      </c>
      <c r="H1555" s="43" t="s">
        <v>27</v>
      </c>
      <c r="I1555" s="44">
        <v>2178</v>
      </c>
      <c r="J1555" s="45">
        <v>12049</v>
      </c>
      <c r="K1555" s="45">
        <v>2535</v>
      </c>
      <c r="L1555" s="46">
        <v>779</v>
      </c>
      <c r="M1555" s="47">
        <v>5148</v>
      </c>
      <c r="N1555" s="47">
        <v>176</v>
      </c>
      <c r="O1555" s="48" t="s">
        <v>37</v>
      </c>
      <c r="P1555" s="49" t="s">
        <v>37</v>
      </c>
      <c r="Q1555" s="49" t="s">
        <v>37</v>
      </c>
      <c r="R1555" s="50" t="s">
        <v>37</v>
      </c>
      <c r="S1555" s="51" t="s">
        <v>37</v>
      </c>
      <c r="T1555" s="51" t="s">
        <v>37</v>
      </c>
      <c r="U1555" s="44">
        <v>2957</v>
      </c>
      <c r="V1555" s="45">
        <v>17197</v>
      </c>
      <c r="W1555" s="45">
        <v>2711</v>
      </c>
    </row>
    <row r="1556" spans="1:23" x14ac:dyDescent="0.2">
      <c r="A1556" s="41">
        <v>2010</v>
      </c>
      <c r="B1556" s="42">
        <v>10777</v>
      </c>
      <c r="C1556" s="43" t="s">
        <v>2698</v>
      </c>
      <c r="D1556" s="41" t="s">
        <v>23</v>
      </c>
      <c r="E1556" s="43" t="s">
        <v>24</v>
      </c>
      <c r="F1556" s="41" t="s">
        <v>25</v>
      </c>
      <c r="G1556" s="43" t="s">
        <v>78</v>
      </c>
      <c r="H1556" s="43" t="s">
        <v>27</v>
      </c>
      <c r="I1556" s="44">
        <v>702.6</v>
      </c>
      <c r="J1556" s="45">
        <v>6696</v>
      </c>
      <c r="K1556" s="45">
        <v>640</v>
      </c>
      <c r="L1556" s="46">
        <v>418.9</v>
      </c>
      <c r="M1556" s="47">
        <v>4167</v>
      </c>
      <c r="N1556" s="47">
        <v>135</v>
      </c>
      <c r="O1556" s="48">
        <v>0</v>
      </c>
      <c r="P1556" s="49">
        <v>0</v>
      </c>
      <c r="Q1556" s="49">
        <v>0</v>
      </c>
      <c r="R1556" s="50">
        <v>0</v>
      </c>
      <c r="S1556" s="51">
        <v>0</v>
      </c>
      <c r="T1556" s="51">
        <v>0</v>
      </c>
      <c r="U1556" s="44">
        <v>1121.5</v>
      </c>
      <c r="V1556" s="45">
        <v>10863</v>
      </c>
      <c r="W1556" s="45">
        <v>775</v>
      </c>
    </row>
    <row r="1557" spans="1:23" x14ac:dyDescent="0.2">
      <c r="A1557" s="41">
        <v>2010</v>
      </c>
      <c r="B1557" s="42">
        <v>10784</v>
      </c>
      <c r="C1557" s="43" t="s">
        <v>2699</v>
      </c>
      <c r="D1557" s="41" t="s">
        <v>23</v>
      </c>
      <c r="E1557" s="43" t="s">
        <v>24</v>
      </c>
      <c r="F1557" s="41" t="s">
        <v>25</v>
      </c>
      <c r="G1557" s="43" t="s">
        <v>87</v>
      </c>
      <c r="H1557" s="43" t="s">
        <v>27</v>
      </c>
      <c r="I1557" s="44">
        <v>240</v>
      </c>
      <c r="J1557" s="45">
        <v>1907</v>
      </c>
      <c r="K1557" s="45">
        <v>221</v>
      </c>
      <c r="L1557" s="46">
        <v>89</v>
      </c>
      <c r="M1557" s="47">
        <v>1030</v>
      </c>
      <c r="N1557" s="47">
        <v>51</v>
      </c>
      <c r="O1557" s="48" t="s">
        <v>37</v>
      </c>
      <c r="P1557" s="49" t="s">
        <v>37</v>
      </c>
      <c r="Q1557" s="49" t="s">
        <v>37</v>
      </c>
      <c r="R1557" s="50" t="s">
        <v>37</v>
      </c>
      <c r="S1557" s="51" t="s">
        <v>37</v>
      </c>
      <c r="T1557" s="51" t="s">
        <v>37</v>
      </c>
      <c r="U1557" s="44">
        <v>329</v>
      </c>
      <c r="V1557" s="45">
        <v>2937</v>
      </c>
      <c r="W1557" s="45">
        <v>272</v>
      </c>
    </row>
    <row r="1558" spans="1:23" x14ac:dyDescent="0.2">
      <c r="A1558" s="41">
        <v>2010</v>
      </c>
      <c r="B1558" s="42">
        <v>10798</v>
      </c>
      <c r="C1558" s="43" t="s">
        <v>2700</v>
      </c>
      <c r="D1558" s="41" t="s">
        <v>23</v>
      </c>
      <c r="E1558" s="43" t="s">
        <v>24</v>
      </c>
      <c r="F1558" s="41" t="s">
        <v>25</v>
      </c>
      <c r="G1558" s="43" t="s">
        <v>72</v>
      </c>
      <c r="H1558" s="43" t="s">
        <v>27</v>
      </c>
      <c r="I1558" s="44">
        <v>2432.6999999999998</v>
      </c>
      <c r="J1558" s="45">
        <v>32499</v>
      </c>
      <c r="K1558" s="45">
        <v>2666</v>
      </c>
      <c r="L1558" s="46">
        <v>1660.2</v>
      </c>
      <c r="M1558" s="47">
        <v>14442</v>
      </c>
      <c r="N1558" s="47">
        <v>675</v>
      </c>
      <c r="O1558" s="48">
        <v>7434</v>
      </c>
      <c r="P1558" s="49">
        <v>124555</v>
      </c>
      <c r="Q1558" s="49">
        <v>139</v>
      </c>
      <c r="R1558" s="50">
        <v>0</v>
      </c>
      <c r="S1558" s="51" t="s">
        <v>37</v>
      </c>
      <c r="T1558" s="51" t="s">
        <v>37</v>
      </c>
      <c r="U1558" s="44">
        <v>11526.9</v>
      </c>
      <c r="V1558" s="45">
        <v>171496</v>
      </c>
      <c r="W1558" s="45">
        <v>3480</v>
      </c>
    </row>
    <row r="1559" spans="1:23" x14ac:dyDescent="0.2">
      <c r="A1559" s="41">
        <v>2010</v>
      </c>
      <c r="B1559" s="42">
        <v>10799</v>
      </c>
      <c r="C1559" s="43" t="s">
        <v>676</v>
      </c>
      <c r="D1559" s="41" t="s">
        <v>23</v>
      </c>
      <c r="E1559" s="43" t="s">
        <v>24</v>
      </c>
      <c r="F1559" s="41" t="s">
        <v>25</v>
      </c>
      <c r="G1559" s="43" t="s">
        <v>98</v>
      </c>
      <c r="H1559" s="43" t="s">
        <v>27</v>
      </c>
      <c r="I1559" s="44">
        <v>25378</v>
      </c>
      <c r="J1559" s="45">
        <v>274235</v>
      </c>
      <c r="K1559" s="45">
        <v>16841</v>
      </c>
      <c r="L1559" s="46">
        <v>13940</v>
      </c>
      <c r="M1559" s="47">
        <v>130685</v>
      </c>
      <c r="N1559" s="47">
        <v>2954</v>
      </c>
      <c r="O1559" s="48">
        <v>6960</v>
      </c>
      <c r="P1559" s="49">
        <v>72734</v>
      </c>
      <c r="Q1559" s="49">
        <v>15</v>
      </c>
      <c r="R1559" s="50">
        <v>0</v>
      </c>
      <c r="S1559" s="51">
        <v>0</v>
      </c>
      <c r="T1559" s="51">
        <v>0</v>
      </c>
      <c r="U1559" s="44">
        <v>46278</v>
      </c>
      <c r="V1559" s="45">
        <v>477654</v>
      </c>
      <c r="W1559" s="45">
        <v>19810</v>
      </c>
    </row>
    <row r="1560" spans="1:23" x14ac:dyDescent="0.2">
      <c r="A1560" s="41">
        <v>2010</v>
      </c>
      <c r="B1560" s="42">
        <v>10800</v>
      </c>
      <c r="C1560" s="43" t="s">
        <v>2701</v>
      </c>
      <c r="D1560" s="41" t="s">
        <v>23</v>
      </c>
      <c r="E1560" s="43" t="s">
        <v>24</v>
      </c>
      <c r="F1560" s="41" t="s">
        <v>25</v>
      </c>
      <c r="G1560" s="43" t="s">
        <v>65</v>
      </c>
      <c r="H1560" s="43" t="s">
        <v>27</v>
      </c>
      <c r="I1560" s="44">
        <v>10812</v>
      </c>
      <c r="J1560" s="45">
        <v>111003</v>
      </c>
      <c r="K1560" s="45">
        <v>9187</v>
      </c>
      <c r="L1560" s="46">
        <v>17130</v>
      </c>
      <c r="M1560" s="47">
        <v>206010</v>
      </c>
      <c r="N1560" s="47">
        <v>1688</v>
      </c>
      <c r="O1560" s="48">
        <v>39</v>
      </c>
      <c r="P1560" s="49">
        <v>438</v>
      </c>
      <c r="Q1560" s="49">
        <v>3</v>
      </c>
      <c r="R1560" s="50" t="s">
        <v>37</v>
      </c>
      <c r="S1560" s="51" t="s">
        <v>37</v>
      </c>
      <c r="T1560" s="51" t="s">
        <v>37</v>
      </c>
      <c r="U1560" s="44">
        <v>27981</v>
      </c>
      <c r="V1560" s="45">
        <v>317451</v>
      </c>
      <c r="W1560" s="45">
        <v>10878</v>
      </c>
    </row>
    <row r="1561" spans="1:23" x14ac:dyDescent="0.2">
      <c r="A1561" s="41">
        <v>2010</v>
      </c>
      <c r="B1561" s="42">
        <v>10801</v>
      </c>
      <c r="C1561" s="43" t="s">
        <v>2702</v>
      </c>
      <c r="D1561" s="41" t="s">
        <v>23</v>
      </c>
      <c r="E1561" s="43" t="s">
        <v>24</v>
      </c>
      <c r="F1561" s="41" t="s">
        <v>25</v>
      </c>
      <c r="G1561" s="43" t="s">
        <v>76</v>
      </c>
      <c r="H1561" s="43" t="s">
        <v>31</v>
      </c>
      <c r="I1561" s="44">
        <v>13040.7</v>
      </c>
      <c r="J1561" s="45">
        <v>98517</v>
      </c>
      <c r="K1561" s="45">
        <v>7585</v>
      </c>
      <c r="L1561" s="46">
        <v>2229.1999999999998</v>
      </c>
      <c r="M1561" s="47">
        <v>24192</v>
      </c>
      <c r="N1561" s="47">
        <v>592</v>
      </c>
      <c r="O1561" s="48">
        <v>58</v>
      </c>
      <c r="P1561" s="49">
        <v>450</v>
      </c>
      <c r="Q1561" s="49">
        <v>32</v>
      </c>
      <c r="R1561" s="50" t="s">
        <v>37</v>
      </c>
      <c r="S1561" s="51" t="s">
        <v>37</v>
      </c>
      <c r="T1561" s="51" t="s">
        <v>37</v>
      </c>
      <c r="U1561" s="44">
        <v>15327.9</v>
      </c>
      <c r="V1561" s="45">
        <v>123159</v>
      </c>
      <c r="W1561" s="45">
        <v>8209</v>
      </c>
    </row>
    <row r="1562" spans="1:23" x14ac:dyDescent="0.2">
      <c r="A1562" s="41">
        <v>2010</v>
      </c>
      <c r="B1562" s="42">
        <v>10814</v>
      </c>
      <c r="C1562" s="43" t="s">
        <v>2703</v>
      </c>
      <c r="D1562" s="41" t="s">
        <v>23</v>
      </c>
      <c r="E1562" s="43" t="s">
        <v>24</v>
      </c>
      <c r="F1562" s="41" t="s">
        <v>25</v>
      </c>
      <c r="G1562" s="43" t="s">
        <v>46</v>
      </c>
      <c r="H1562" s="43" t="s">
        <v>27</v>
      </c>
      <c r="I1562" s="44">
        <v>1937</v>
      </c>
      <c r="J1562" s="45">
        <v>15435</v>
      </c>
      <c r="K1562" s="45">
        <v>1800</v>
      </c>
      <c r="L1562" s="46">
        <v>661</v>
      </c>
      <c r="M1562" s="47">
        <v>5489</v>
      </c>
      <c r="N1562" s="47">
        <v>294</v>
      </c>
      <c r="O1562" s="48">
        <v>5565</v>
      </c>
      <c r="P1562" s="49">
        <v>75231</v>
      </c>
      <c r="Q1562" s="49">
        <v>60</v>
      </c>
      <c r="R1562" s="50" t="s">
        <v>37</v>
      </c>
      <c r="S1562" s="51" t="s">
        <v>37</v>
      </c>
      <c r="T1562" s="51" t="s">
        <v>37</v>
      </c>
      <c r="U1562" s="44">
        <v>8163</v>
      </c>
      <c r="V1562" s="45">
        <v>96155</v>
      </c>
      <c r="W1562" s="45">
        <v>2154</v>
      </c>
    </row>
    <row r="1563" spans="1:23" x14ac:dyDescent="0.2">
      <c r="A1563" s="41">
        <v>2010</v>
      </c>
      <c r="B1563" s="42">
        <v>10817</v>
      </c>
      <c r="C1563" s="43" t="s">
        <v>678</v>
      </c>
      <c r="D1563" s="41" t="s">
        <v>23</v>
      </c>
      <c r="E1563" s="43" t="s">
        <v>24</v>
      </c>
      <c r="F1563" s="41" t="s">
        <v>25</v>
      </c>
      <c r="G1563" s="43" t="s">
        <v>258</v>
      </c>
      <c r="H1563" s="43" t="s">
        <v>31</v>
      </c>
      <c r="I1563" s="44">
        <v>5827</v>
      </c>
      <c r="J1563" s="45">
        <v>72461</v>
      </c>
      <c r="K1563" s="45">
        <v>6532</v>
      </c>
      <c r="L1563" s="46">
        <v>26887</v>
      </c>
      <c r="M1563" s="47">
        <v>399280</v>
      </c>
      <c r="N1563" s="47">
        <v>4210</v>
      </c>
      <c r="O1563" s="48">
        <v>16291</v>
      </c>
      <c r="P1563" s="49">
        <v>309793</v>
      </c>
      <c r="Q1563" s="49">
        <v>8</v>
      </c>
      <c r="R1563" s="50" t="s">
        <v>37</v>
      </c>
      <c r="S1563" s="51" t="s">
        <v>37</v>
      </c>
      <c r="T1563" s="51" t="s">
        <v>37</v>
      </c>
      <c r="U1563" s="44">
        <v>49005</v>
      </c>
      <c r="V1563" s="45">
        <v>781534</v>
      </c>
      <c r="W1563" s="45">
        <v>10750</v>
      </c>
    </row>
    <row r="1564" spans="1:23" x14ac:dyDescent="0.2">
      <c r="A1564" s="41">
        <v>2010</v>
      </c>
      <c r="B1564" s="42">
        <v>10817</v>
      </c>
      <c r="C1564" s="43" t="s">
        <v>678</v>
      </c>
      <c r="D1564" s="41" t="s">
        <v>23</v>
      </c>
      <c r="E1564" s="43" t="s">
        <v>24</v>
      </c>
      <c r="F1564" s="41" t="s">
        <v>25</v>
      </c>
      <c r="G1564" s="43" t="s">
        <v>92</v>
      </c>
      <c r="H1564" s="43" t="s">
        <v>31</v>
      </c>
      <c r="I1564" s="44">
        <v>1608</v>
      </c>
      <c r="J1564" s="45">
        <v>20520</v>
      </c>
      <c r="K1564" s="45">
        <v>1510</v>
      </c>
      <c r="L1564" s="46">
        <v>19945</v>
      </c>
      <c r="M1564" s="47">
        <v>296319</v>
      </c>
      <c r="N1564" s="47">
        <v>2792</v>
      </c>
      <c r="O1564" s="48">
        <v>1648</v>
      </c>
      <c r="P1564" s="49">
        <v>29909</v>
      </c>
      <c r="Q1564" s="49">
        <v>11</v>
      </c>
      <c r="R1564" s="50" t="s">
        <v>37</v>
      </c>
      <c r="S1564" s="51" t="s">
        <v>37</v>
      </c>
      <c r="T1564" s="51" t="s">
        <v>37</v>
      </c>
      <c r="U1564" s="44">
        <v>23201</v>
      </c>
      <c r="V1564" s="45">
        <v>346748</v>
      </c>
      <c r="W1564" s="45">
        <v>4313</v>
      </c>
    </row>
    <row r="1565" spans="1:23" x14ac:dyDescent="0.2">
      <c r="A1565" s="41">
        <v>2010</v>
      </c>
      <c r="B1565" s="42">
        <v>10830</v>
      </c>
      <c r="C1565" s="43" t="s">
        <v>2591</v>
      </c>
      <c r="D1565" s="41" t="s">
        <v>23</v>
      </c>
      <c r="E1565" s="43" t="s">
        <v>24</v>
      </c>
      <c r="F1565" s="41" t="s">
        <v>25</v>
      </c>
      <c r="G1565" s="43" t="s">
        <v>161</v>
      </c>
      <c r="H1565" s="43" t="s">
        <v>27</v>
      </c>
      <c r="I1565" s="44">
        <v>9639.1</v>
      </c>
      <c r="J1565" s="45">
        <v>90854</v>
      </c>
      <c r="K1565" s="45">
        <v>7975</v>
      </c>
      <c r="L1565" s="46">
        <v>1666</v>
      </c>
      <c r="M1565" s="47">
        <v>14648</v>
      </c>
      <c r="N1565" s="47">
        <v>616</v>
      </c>
      <c r="O1565" s="48">
        <v>16720.7</v>
      </c>
      <c r="P1565" s="49">
        <v>191559</v>
      </c>
      <c r="Q1565" s="49">
        <v>456</v>
      </c>
      <c r="R1565" s="50" t="s">
        <v>37</v>
      </c>
      <c r="S1565" s="51" t="s">
        <v>37</v>
      </c>
      <c r="T1565" s="51" t="s">
        <v>37</v>
      </c>
      <c r="U1565" s="44">
        <v>28025.8</v>
      </c>
      <c r="V1565" s="45">
        <v>297061</v>
      </c>
      <c r="W1565" s="45">
        <v>9047</v>
      </c>
    </row>
    <row r="1566" spans="1:23" x14ac:dyDescent="0.2">
      <c r="A1566" s="41">
        <v>2010</v>
      </c>
      <c r="B1566" s="42">
        <v>10832</v>
      </c>
      <c r="C1566" s="43" t="s">
        <v>2591</v>
      </c>
      <c r="D1566" s="41" t="s">
        <v>23</v>
      </c>
      <c r="E1566" s="43" t="s">
        <v>24</v>
      </c>
      <c r="F1566" s="41" t="s">
        <v>25</v>
      </c>
      <c r="G1566" s="43" t="s">
        <v>175</v>
      </c>
      <c r="H1566" s="43" t="s">
        <v>27</v>
      </c>
      <c r="I1566" s="44">
        <v>7677</v>
      </c>
      <c r="J1566" s="45">
        <v>86200</v>
      </c>
      <c r="K1566" s="45">
        <v>5691</v>
      </c>
      <c r="L1566" s="46">
        <v>5325</v>
      </c>
      <c r="M1566" s="47">
        <v>45620</v>
      </c>
      <c r="N1566" s="47">
        <v>1282</v>
      </c>
      <c r="O1566" s="48">
        <v>11423</v>
      </c>
      <c r="P1566" s="49">
        <v>142939</v>
      </c>
      <c r="Q1566" s="49">
        <v>96</v>
      </c>
      <c r="R1566" s="50" t="s">
        <v>37</v>
      </c>
      <c r="S1566" s="51" t="s">
        <v>37</v>
      </c>
      <c r="T1566" s="51" t="s">
        <v>37</v>
      </c>
      <c r="U1566" s="44">
        <v>24425</v>
      </c>
      <c r="V1566" s="45">
        <v>274759</v>
      </c>
      <c r="W1566" s="45">
        <v>7069</v>
      </c>
    </row>
    <row r="1567" spans="1:23" x14ac:dyDescent="0.2">
      <c r="A1567" s="41">
        <v>2010</v>
      </c>
      <c r="B1567" s="42">
        <v>10857</v>
      </c>
      <c r="C1567" s="43" t="s">
        <v>681</v>
      </c>
      <c r="D1567" s="41" t="s">
        <v>23</v>
      </c>
      <c r="E1567" s="43" t="s">
        <v>24</v>
      </c>
      <c r="F1567" s="41" t="s">
        <v>25</v>
      </c>
      <c r="G1567" s="43" t="s">
        <v>142</v>
      </c>
      <c r="H1567" s="43" t="s">
        <v>31</v>
      </c>
      <c r="I1567" s="44">
        <v>291150</v>
      </c>
      <c r="J1567" s="45">
        <v>2448450</v>
      </c>
      <c r="K1567" s="45">
        <v>178526</v>
      </c>
      <c r="L1567" s="46">
        <v>118013</v>
      </c>
      <c r="M1567" s="47">
        <v>1123359</v>
      </c>
      <c r="N1567" s="47">
        <v>16598</v>
      </c>
      <c r="O1567" s="48">
        <v>0</v>
      </c>
      <c r="P1567" s="49">
        <v>0</v>
      </c>
      <c r="Q1567" s="49">
        <v>0</v>
      </c>
      <c r="R1567" s="50">
        <v>0</v>
      </c>
      <c r="S1567" s="51">
        <v>0</v>
      </c>
      <c r="T1567" s="51">
        <v>0</v>
      </c>
      <c r="U1567" s="44">
        <v>409163</v>
      </c>
      <c r="V1567" s="45">
        <v>3571809</v>
      </c>
      <c r="W1567" s="45">
        <v>195124</v>
      </c>
    </row>
    <row r="1568" spans="1:23" x14ac:dyDescent="0.2">
      <c r="A1568" s="41">
        <v>2010</v>
      </c>
      <c r="B1568" s="42">
        <v>10868</v>
      </c>
      <c r="C1568" s="43" t="s">
        <v>2704</v>
      </c>
      <c r="D1568" s="41" t="s">
        <v>23</v>
      </c>
      <c r="E1568" s="43" t="s">
        <v>24</v>
      </c>
      <c r="F1568" s="41" t="s">
        <v>25</v>
      </c>
      <c r="G1568" s="43" t="s">
        <v>142</v>
      </c>
      <c r="H1568" s="43" t="s">
        <v>27</v>
      </c>
      <c r="I1568" s="44">
        <v>29984</v>
      </c>
      <c r="J1568" s="45">
        <v>227631</v>
      </c>
      <c r="K1568" s="45">
        <v>18550</v>
      </c>
      <c r="L1568" s="46">
        <v>8982</v>
      </c>
      <c r="M1568" s="47">
        <v>60570</v>
      </c>
      <c r="N1568" s="47">
        <v>3536</v>
      </c>
      <c r="O1568" s="48">
        <v>23235</v>
      </c>
      <c r="P1568" s="49">
        <v>214244</v>
      </c>
      <c r="Q1568" s="49">
        <v>461</v>
      </c>
      <c r="R1568" s="50" t="s">
        <v>37</v>
      </c>
      <c r="S1568" s="51" t="s">
        <v>37</v>
      </c>
      <c r="T1568" s="51" t="s">
        <v>37</v>
      </c>
      <c r="U1568" s="44">
        <v>62201</v>
      </c>
      <c r="V1568" s="45">
        <v>502445</v>
      </c>
      <c r="W1568" s="45">
        <v>22547</v>
      </c>
    </row>
    <row r="1569" spans="1:23" x14ac:dyDescent="0.2">
      <c r="A1569" s="41">
        <v>2010</v>
      </c>
      <c r="B1569" s="42">
        <v>10879</v>
      </c>
      <c r="C1569" s="43" t="s">
        <v>683</v>
      </c>
      <c r="D1569" s="41" t="s">
        <v>23</v>
      </c>
      <c r="E1569" s="43" t="s">
        <v>24</v>
      </c>
      <c r="F1569" s="41" t="s">
        <v>25</v>
      </c>
      <c r="G1569" s="43" t="s">
        <v>195</v>
      </c>
      <c r="H1569" s="43" t="s">
        <v>27</v>
      </c>
      <c r="I1569" s="44">
        <v>11372</v>
      </c>
      <c r="J1569" s="45">
        <v>129747</v>
      </c>
      <c r="K1569" s="45">
        <v>13028</v>
      </c>
      <c r="L1569" s="46">
        <v>7419</v>
      </c>
      <c r="M1569" s="47">
        <v>83990</v>
      </c>
      <c r="N1569" s="47">
        <v>1256</v>
      </c>
      <c r="O1569" s="48" t="s">
        <v>37</v>
      </c>
      <c r="P1569" s="49" t="s">
        <v>37</v>
      </c>
      <c r="Q1569" s="49" t="s">
        <v>37</v>
      </c>
      <c r="R1569" s="50" t="s">
        <v>37</v>
      </c>
      <c r="S1569" s="51" t="s">
        <v>37</v>
      </c>
      <c r="T1569" s="51" t="s">
        <v>37</v>
      </c>
      <c r="U1569" s="44">
        <v>18791</v>
      </c>
      <c r="V1569" s="45">
        <v>213737</v>
      </c>
      <c r="W1569" s="45">
        <v>14284</v>
      </c>
    </row>
    <row r="1570" spans="1:23" x14ac:dyDescent="0.2">
      <c r="A1570" s="41">
        <v>2010</v>
      </c>
      <c r="B1570" s="42">
        <v>10881</v>
      </c>
      <c r="C1570" s="43" t="s">
        <v>2705</v>
      </c>
      <c r="D1570" s="41" t="s">
        <v>23</v>
      </c>
      <c r="E1570" s="43" t="s">
        <v>24</v>
      </c>
      <c r="F1570" s="41" t="s">
        <v>25</v>
      </c>
      <c r="G1570" s="43" t="s">
        <v>87</v>
      </c>
      <c r="H1570" s="43" t="s">
        <v>27</v>
      </c>
      <c r="I1570" s="44">
        <v>150</v>
      </c>
      <c r="J1570" s="45">
        <v>1774</v>
      </c>
      <c r="K1570" s="45">
        <v>239</v>
      </c>
      <c r="L1570" s="46">
        <v>32</v>
      </c>
      <c r="M1570" s="47">
        <v>386</v>
      </c>
      <c r="N1570" s="47">
        <v>26</v>
      </c>
      <c r="O1570" s="48" t="s">
        <v>37</v>
      </c>
      <c r="P1570" s="49" t="s">
        <v>37</v>
      </c>
      <c r="Q1570" s="49" t="s">
        <v>37</v>
      </c>
      <c r="R1570" s="50" t="s">
        <v>37</v>
      </c>
      <c r="S1570" s="51" t="s">
        <v>37</v>
      </c>
      <c r="T1570" s="51" t="s">
        <v>37</v>
      </c>
      <c r="U1570" s="44">
        <v>182</v>
      </c>
      <c r="V1570" s="45">
        <v>2160</v>
      </c>
      <c r="W1570" s="45">
        <v>265</v>
      </c>
    </row>
    <row r="1571" spans="1:23" x14ac:dyDescent="0.2">
      <c r="A1571" s="41">
        <v>2010</v>
      </c>
      <c r="B1571" s="42">
        <v>10882</v>
      </c>
      <c r="C1571" s="43" t="s">
        <v>2706</v>
      </c>
      <c r="D1571" s="41" t="s">
        <v>23</v>
      </c>
      <c r="E1571" s="43" t="s">
        <v>24</v>
      </c>
      <c r="F1571" s="41" t="s">
        <v>25</v>
      </c>
      <c r="G1571" s="43" t="s">
        <v>44</v>
      </c>
      <c r="H1571" s="43" t="s">
        <v>27</v>
      </c>
      <c r="I1571" s="44">
        <v>2565</v>
      </c>
      <c r="J1571" s="45">
        <v>19721</v>
      </c>
      <c r="K1571" s="45">
        <v>2451</v>
      </c>
      <c r="L1571" s="46">
        <v>3698</v>
      </c>
      <c r="M1571" s="47">
        <v>27447</v>
      </c>
      <c r="N1571" s="47">
        <v>537</v>
      </c>
      <c r="O1571" s="48" t="s">
        <v>37</v>
      </c>
      <c r="P1571" s="49" t="s">
        <v>37</v>
      </c>
      <c r="Q1571" s="49" t="s">
        <v>37</v>
      </c>
      <c r="R1571" s="50" t="s">
        <v>37</v>
      </c>
      <c r="S1571" s="51" t="s">
        <v>37</v>
      </c>
      <c r="T1571" s="51" t="s">
        <v>37</v>
      </c>
      <c r="U1571" s="44">
        <v>6263</v>
      </c>
      <c r="V1571" s="45">
        <v>47168</v>
      </c>
      <c r="W1571" s="45">
        <v>2988</v>
      </c>
    </row>
    <row r="1572" spans="1:23" x14ac:dyDescent="0.2">
      <c r="A1572" s="41">
        <v>2010</v>
      </c>
      <c r="B1572" s="42">
        <v>10886</v>
      </c>
      <c r="C1572" s="43" t="s">
        <v>2707</v>
      </c>
      <c r="D1572" s="41" t="s">
        <v>23</v>
      </c>
      <c r="E1572" s="43" t="s">
        <v>24</v>
      </c>
      <c r="F1572" s="41" t="s">
        <v>25</v>
      </c>
      <c r="G1572" s="43" t="s">
        <v>241</v>
      </c>
      <c r="H1572" s="43" t="s">
        <v>27</v>
      </c>
      <c r="I1572" s="44">
        <v>521</v>
      </c>
      <c r="J1572" s="45">
        <v>6321</v>
      </c>
      <c r="K1572" s="45">
        <v>300</v>
      </c>
      <c r="L1572" s="46" t="s">
        <v>37</v>
      </c>
      <c r="M1572" s="47" t="s">
        <v>37</v>
      </c>
      <c r="N1572" s="47" t="s">
        <v>37</v>
      </c>
      <c r="O1572" s="48" t="s">
        <v>37</v>
      </c>
      <c r="P1572" s="49" t="s">
        <v>37</v>
      </c>
      <c r="Q1572" s="49" t="s">
        <v>37</v>
      </c>
      <c r="R1572" s="50" t="s">
        <v>37</v>
      </c>
      <c r="S1572" s="51" t="s">
        <v>37</v>
      </c>
      <c r="T1572" s="51" t="s">
        <v>37</v>
      </c>
      <c r="U1572" s="44">
        <v>521</v>
      </c>
      <c r="V1572" s="45">
        <v>6321</v>
      </c>
      <c r="W1572" s="45">
        <v>300</v>
      </c>
    </row>
    <row r="1573" spans="1:23" x14ac:dyDescent="0.2">
      <c r="A1573" s="41">
        <v>2010</v>
      </c>
      <c r="B1573" s="42">
        <v>10892</v>
      </c>
      <c r="C1573" s="43" t="s">
        <v>2708</v>
      </c>
      <c r="D1573" s="41" t="s">
        <v>23</v>
      </c>
      <c r="E1573" s="43" t="s">
        <v>24</v>
      </c>
      <c r="F1573" s="41" t="s">
        <v>25</v>
      </c>
      <c r="G1573" s="43" t="s">
        <v>26</v>
      </c>
      <c r="H1573" s="43" t="s">
        <v>27</v>
      </c>
      <c r="I1573" s="44">
        <v>3017</v>
      </c>
      <c r="J1573" s="45">
        <v>25258</v>
      </c>
      <c r="K1573" s="45">
        <v>1929</v>
      </c>
      <c r="L1573" s="46">
        <v>802</v>
      </c>
      <c r="M1573" s="47">
        <v>6714</v>
      </c>
      <c r="N1573" s="47">
        <v>218</v>
      </c>
      <c r="O1573" s="48" t="s">
        <v>37</v>
      </c>
      <c r="P1573" s="49" t="s">
        <v>37</v>
      </c>
      <c r="Q1573" s="49" t="s">
        <v>37</v>
      </c>
      <c r="R1573" s="50" t="s">
        <v>37</v>
      </c>
      <c r="S1573" s="51" t="s">
        <v>37</v>
      </c>
      <c r="T1573" s="51" t="s">
        <v>37</v>
      </c>
      <c r="U1573" s="44">
        <v>3819</v>
      </c>
      <c r="V1573" s="45">
        <v>31972</v>
      </c>
      <c r="W1573" s="45">
        <v>2147</v>
      </c>
    </row>
    <row r="1574" spans="1:23" x14ac:dyDescent="0.2">
      <c r="A1574" s="41">
        <v>2010</v>
      </c>
      <c r="B1574" s="42">
        <v>10906</v>
      </c>
      <c r="C1574" s="43" t="s">
        <v>2709</v>
      </c>
      <c r="D1574" s="41" t="s">
        <v>23</v>
      </c>
      <c r="E1574" s="43" t="s">
        <v>24</v>
      </c>
      <c r="F1574" s="41" t="s">
        <v>25</v>
      </c>
      <c r="G1574" s="43" t="s">
        <v>98</v>
      </c>
      <c r="H1574" s="43" t="s">
        <v>27</v>
      </c>
      <c r="I1574" s="44">
        <v>80223</v>
      </c>
      <c r="J1574" s="45">
        <v>891393</v>
      </c>
      <c r="K1574" s="45">
        <v>47917</v>
      </c>
      <c r="L1574" s="46">
        <v>58249</v>
      </c>
      <c r="M1574" s="47">
        <v>622463</v>
      </c>
      <c r="N1574" s="47">
        <v>10539</v>
      </c>
      <c r="O1574" s="48">
        <v>13379</v>
      </c>
      <c r="P1574" s="49">
        <v>157542</v>
      </c>
      <c r="Q1574" s="49">
        <v>33</v>
      </c>
      <c r="R1574" s="50">
        <v>0</v>
      </c>
      <c r="S1574" s="51">
        <v>0</v>
      </c>
      <c r="T1574" s="51">
        <v>0</v>
      </c>
      <c r="U1574" s="44">
        <v>151851</v>
      </c>
      <c r="V1574" s="45">
        <v>1671398</v>
      </c>
      <c r="W1574" s="45">
        <v>58489</v>
      </c>
    </row>
    <row r="1575" spans="1:23" x14ac:dyDescent="0.2">
      <c r="A1575" s="41">
        <v>2010</v>
      </c>
      <c r="B1575" s="42">
        <v>10908</v>
      </c>
      <c r="C1575" s="43" t="s">
        <v>2710</v>
      </c>
      <c r="D1575" s="41" t="s">
        <v>23</v>
      </c>
      <c r="E1575" s="43" t="s">
        <v>24</v>
      </c>
      <c r="F1575" s="41" t="s">
        <v>25</v>
      </c>
      <c r="G1575" s="43" t="s">
        <v>87</v>
      </c>
      <c r="H1575" s="43" t="s">
        <v>27</v>
      </c>
      <c r="I1575" s="44">
        <v>814</v>
      </c>
      <c r="J1575" s="45">
        <v>7951</v>
      </c>
      <c r="K1575" s="45">
        <v>601</v>
      </c>
      <c r="L1575" s="46">
        <v>826</v>
      </c>
      <c r="M1575" s="47">
        <v>8954</v>
      </c>
      <c r="N1575" s="47">
        <v>128</v>
      </c>
      <c r="O1575" s="48" t="s">
        <v>37</v>
      </c>
      <c r="P1575" s="49" t="s">
        <v>37</v>
      </c>
      <c r="Q1575" s="49" t="s">
        <v>37</v>
      </c>
      <c r="R1575" s="50" t="s">
        <v>37</v>
      </c>
      <c r="S1575" s="51" t="s">
        <v>37</v>
      </c>
      <c r="T1575" s="51" t="s">
        <v>37</v>
      </c>
      <c r="U1575" s="44">
        <v>1640</v>
      </c>
      <c r="V1575" s="45">
        <v>16905</v>
      </c>
      <c r="W1575" s="45">
        <v>729</v>
      </c>
    </row>
    <row r="1576" spans="1:23" x14ac:dyDescent="0.2">
      <c r="A1576" s="41">
        <v>2010</v>
      </c>
      <c r="B1576" s="42">
        <v>10935</v>
      </c>
      <c r="C1576" s="43" t="s">
        <v>2711</v>
      </c>
      <c r="D1576" s="41" t="s">
        <v>23</v>
      </c>
      <c r="E1576" s="43" t="s">
        <v>24</v>
      </c>
      <c r="F1576" s="41" t="s">
        <v>25</v>
      </c>
      <c r="G1576" s="43" t="s">
        <v>160</v>
      </c>
      <c r="H1576" s="43" t="s">
        <v>27</v>
      </c>
      <c r="I1576" s="44">
        <v>5890</v>
      </c>
      <c r="J1576" s="45">
        <v>31382</v>
      </c>
      <c r="K1576" s="45">
        <v>3080</v>
      </c>
      <c r="L1576" s="46">
        <v>1592</v>
      </c>
      <c r="M1576" s="47">
        <v>9415</v>
      </c>
      <c r="N1576" s="47">
        <v>410</v>
      </c>
      <c r="O1576" s="48">
        <v>4890</v>
      </c>
      <c r="P1576" s="49">
        <v>37658</v>
      </c>
      <c r="Q1576" s="49">
        <v>35</v>
      </c>
      <c r="R1576" s="50" t="s">
        <v>37</v>
      </c>
      <c r="S1576" s="51" t="s">
        <v>37</v>
      </c>
      <c r="T1576" s="51" t="s">
        <v>37</v>
      </c>
      <c r="U1576" s="44">
        <v>12372</v>
      </c>
      <c r="V1576" s="45">
        <v>78455</v>
      </c>
      <c r="W1576" s="45">
        <v>3525</v>
      </c>
    </row>
    <row r="1577" spans="1:23" x14ac:dyDescent="0.2">
      <c r="A1577" s="41">
        <v>2010</v>
      </c>
      <c r="B1577" s="42">
        <v>10944</v>
      </c>
      <c r="C1577" s="43" t="s">
        <v>685</v>
      </c>
      <c r="D1577" s="41" t="s">
        <v>23</v>
      </c>
      <c r="E1577" s="43" t="s">
        <v>24</v>
      </c>
      <c r="F1577" s="41" t="s">
        <v>25</v>
      </c>
      <c r="G1577" s="43" t="s">
        <v>89</v>
      </c>
      <c r="H1577" s="43" t="s">
        <v>153</v>
      </c>
      <c r="I1577" s="44">
        <v>25627</v>
      </c>
      <c r="J1577" s="45">
        <v>452347</v>
      </c>
      <c r="K1577" s="45">
        <v>25799</v>
      </c>
      <c r="L1577" s="46">
        <v>11080</v>
      </c>
      <c r="M1577" s="47">
        <v>215094</v>
      </c>
      <c r="N1577" s="47">
        <v>5184</v>
      </c>
      <c r="O1577" s="48">
        <v>11535</v>
      </c>
      <c r="P1577" s="49">
        <v>270775</v>
      </c>
      <c r="Q1577" s="49">
        <v>77</v>
      </c>
      <c r="R1577" s="50" t="s">
        <v>37</v>
      </c>
      <c r="S1577" s="51" t="s">
        <v>37</v>
      </c>
      <c r="T1577" s="51" t="s">
        <v>37</v>
      </c>
      <c r="U1577" s="44">
        <v>48242</v>
      </c>
      <c r="V1577" s="45">
        <v>938216</v>
      </c>
      <c r="W1577" s="45">
        <v>31060</v>
      </c>
    </row>
    <row r="1578" spans="1:23" x14ac:dyDescent="0.2">
      <c r="A1578" s="41">
        <v>2010</v>
      </c>
      <c r="B1578" s="42">
        <v>10959</v>
      </c>
      <c r="C1578" s="43" t="s">
        <v>2712</v>
      </c>
      <c r="D1578" s="41" t="s">
        <v>23</v>
      </c>
      <c r="E1578" s="43" t="s">
        <v>24</v>
      </c>
      <c r="F1578" s="41" t="s">
        <v>25</v>
      </c>
      <c r="G1578" s="43" t="s">
        <v>44</v>
      </c>
      <c r="H1578" s="43" t="s">
        <v>27</v>
      </c>
      <c r="I1578" s="44">
        <v>276</v>
      </c>
      <c r="J1578" s="45">
        <v>2232</v>
      </c>
      <c r="K1578" s="45">
        <v>172</v>
      </c>
      <c r="L1578" s="46" t="s">
        <v>37</v>
      </c>
      <c r="M1578" s="47" t="s">
        <v>37</v>
      </c>
      <c r="N1578" s="47" t="s">
        <v>37</v>
      </c>
      <c r="O1578" s="48" t="s">
        <v>37</v>
      </c>
      <c r="P1578" s="49" t="s">
        <v>37</v>
      </c>
      <c r="Q1578" s="49" t="s">
        <v>37</v>
      </c>
      <c r="R1578" s="50" t="s">
        <v>37</v>
      </c>
      <c r="S1578" s="51" t="s">
        <v>37</v>
      </c>
      <c r="T1578" s="51" t="s">
        <v>37</v>
      </c>
      <c r="U1578" s="44">
        <v>276</v>
      </c>
      <c r="V1578" s="45">
        <v>2232</v>
      </c>
      <c r="W1578" s="45">
        <v>172</v>
      </c>
    </row>
    <row r="1579" spans="1:23" x14ac:dyDescent="0.2">
      <c r="A1579" s="41">
        <v>2010</v>
      </c>
      <c r="B1579" s="42">
        <v>10960</v>
      </c>
      <c r="C1579" s="43" t="s">
        <v>2713</v>
      </c>
      <c r="D1579" s="41" t="s">
        <v>23</v>
      </c>
      <c r="E1579" s="43" t="s">
        <v>24</v>
      </c>
      <c r="F1579" s="41" t="s">
        <v>25</v>
      </c>
      <c r="G1579" s="43" t="s">
        <v>98</v>
      </c>
      <c r="H1579" s="43" t="s">
        <v>27</v>
      </c>
      <c r="I1579" s="44">
        <v>6180</v>
      </c>
      <c r="J1579" s="45">
        <v>69118</v>
      </c>
      <c r="K1579" s="45">
        <v>4372</v>
      </c>
      <c r="L1579" s="46">
        <v>8608</v>
      </c>
      <c r="M1579" s="47">
        <v>90510</v>
      </c>
      <c r="N1579" s="47">
        <v>1440</v>
      </c>
      <c r="O1579" s="48">
        <v>10005</v>
      </c>
      <c r="P1579" s="49">
        <v>150751</v>
      </c>
      <c r="Q1579" s="49">
        <v>15</v>
      </c>
      <c r="R1579" s="50">
        <v>0</v>
      </c>
      <c r="S1579" s="51">
        <v>0</v>
      </c>
      <c r="T1579" s="51">
        <v>0</v>
      </c>
      <c r="U1579" s="44">
        <v>24793</v>
      </c>
      <c r="V1579" s="45">
        <v>310379</v>
      </c>
      <c r="W1579" s="45">
        <v>5827</v>
      </c>
    </row>
    <row r="1580" spans="1:23" x14ac:dyDescent="0.2">
      <c r="A1580" s="41">
        <v>2010</v>
      </c>
      <c r="B1580" s="42">
        <v>10961</v>
      </c>
      <c r="C1580" s="43" t="s">
        <v>2714</v>
      </c>
      <c r="D1580" s="41" t="s">
        <v>23</v>
      </c>
      <c r="E1580" s="43" t="s">
        <v>24</v>
      </c>
      <c r="F1580" s="41" t="s">
        <v>25</v>
      </c>
      <c r="G1580" s="43" t="s">
        <v>72</v>
      </c>
      <c r="H1580" s="43" t="s">
        <v>27</v>
      </c>
      <c r="I1580" s="44">
        <v>191</v>
      </c>
      <c r="J1580" s="45">
        <v>2438</v>
      </c>
      <c r="K1580" s="45">
        <v>184</v>
      </c>
      <c r="L1580" s="46">
        <v>21</v>
      </c>
      <c r="M1580" s="47">
        <v>185</v>
      </c>
      <c r="N1580" s="47">
        <v>47</v>
      </c>
      <c r="O1580" s="48" t="s">
        <v>37</v>
      </c>
      <c r="P1580" s="49" t="s">
        <v>37</v>
      </c>
      <c r="Q1580" s="49" t="s">
        <v>37</v>
      </c>
      <c r="R1580" s="50" t="s">
        <v>37</v>
      </c>
      <c r="S1580" s="51" t="s">
        <v>37</v>
      </c>
      <c r="T1580" s="51" t="s">
        <v>37</v>
      </c>
      <c r="U1580" s="44">
        <v>212</v>
      </c>
      <c r="V1580" s="45">
        <v>2623</v>
      </c>
      <c r="W1580" s="45">
        <v>231</v>
      </c>
    </row>
    <row r="1581" spans="1:23" x14ac:dyDescent="0.2">
      <c r="A1581" s="41">
        <v>2010</v>
      </c>
      <c r="B1581" s="42">
        <v>10962</v>
      </c>
      <c r="C1581" s="43" t="s">
        <v>2715</v>
      </c>
      <c r="D1581" s="41" t="s">
        <v>23</v>
      </c>
      <c r="E1581" s="43" t="s">
        <v>24</v>
      </c>
      <c r="F1581" s="41" t="s">
        <v>25</v>
      </c>
      <c r="G1581" s="43" t="s">
        <v>175</v>
      </c>
      <c r="H1581" s="43" t="s">
        <v>31</v>
      </c>
      <c r="I1581" s="44">
        <v>10153</v>
      </c>
      <c r="J1581" s="45">
        <v>90557</v>
      </c>
      <c r="K1581" s="45">
        <v>6332</v>
      </c>
      <c r="L1581" s="46">
        <v>2698</v>
      </c>
      <c r="M1581" s="47">
        <v>35204</v>
      </c>
      <c r="N1581" s="47">
        <v>670</v>
      </c>
      <c r="O1581" s="48" t="s">
        <v>37</v>
      </c>
      <c r="P1581" s="49" t="s">
        <v>37</v>
      </c>
      <c r="Q1581" s="49" t="s">
        <v>37</v>
      </c>
      <c r="R1581" s="50" t="s">
        <v>37</v>
      </c>
      <c r="S1581" s="51" t="s">
        <v>37</v>
      </c>
      <c r="T1581" s="51" t="s">
        <v>37</v>
      </c>
      <c r="U1581" s="44">
        <v>12851</v>
      </c>
      <c r="V1581" s="45">
        <v>125761</v>
      </c>
      <c r="W1581" s="45">
        <v>7002</v>
      </c>
    </row>
    <row r="1582" spans="1:23" x14ac:dyDescent="0.2">
      <c r="A1582" s="41">
        <v>2010</v>
      </c>
      <c r="B1582" s="42">
        <v>10966</v>
      </c>
      <c r="C1582" s="43" t="s">
        <v>2716</v>
      </c>
      <c r="D1582" s="41" t="s">
        <v>23</v>
      </c>
      <c r="E1582" s="43" t="s">
        <v>24</v>
      </c>
      <c r="F1582" s="41" t="s">
        <v>25</v>
      </c>
      <c r="G1582" s="43" t="s">
        <v>67</v>
      </c>
      <c r="H1582" s="43" t="s">
        <v>27</v>
      </c>
      <c r="I1582" s="44">
        <v>26740.799999999999</v>
      </c>
      <c r="J1582" s="45">
        <v>236779</v>
      </c>
      <c r="K1582" s="45">
        <v>16031</v>
      </c>
      <c r="L1582" s="46">
        <v>16464.400000000001</v>
      </c>
      <c r="M1582" s="47">
        <v>154959</v>
      </c>
      <c r="N1582" s="47">
        <v>2198</v>
      </c>
      <c r="O1582" s="48">
        <v>2302.4</v>
      </c>
      <c r="P1582" s="49">
        <v>28691</v>
      </c>
      <c r="Q1582" s="49">
        <v>35</v>
      </c>
      <c r="R1582" s="50">
        <v>0</v>
      </c>
      <c r="S1582" s="51">
        <v>0</v>
      </c>
      <c r="T1582" s="51">
        <v>0</v>
      </c>
      <c r="U1582" s="44">
        <v>45507.6</v>
      </c>
      <c r="V1582" s="45">
        <v>420429</v>
      </c>
      <c r="W1582" s="45">
        <v>18264</v>
      </c>
    </row>
    <row r="1583" spans="1:23" x14ac:dyDescent="0.2">
      <c r="A1583" s="41">
        <v>2010</v>
      </c>
      <c r="B1583" s="42">
        <v>10967</v>
      </c>
      <c r="C1583" s="43" t="s">
        <v>2717</v>
      </c>
      <c r="D1583" s="41" t="s">
        <v>23</v>
      </c>
      <c r="E1583" s="43" t="s">
        <v>24</v>
      </c>
      <c r="F1583" s="41" t="s">
        <v>25</v>
      </c>
      <c r="G1583" s="43" t="s">
        <v>241</v>
      </c>
      <c r="H1583" s="43" t="s">
        <v>27</v>
      </c>
      <c r="I1583" s="44">
        <v>4332.6000000000004</v>
      </c>
      <c r="J1583" s="45">
        <v>50849</v>
      </c>
      <c r="K1583" s="45">
        <v>3355</v>
      </c>
      <c r="L1583" s="46">
        <v>3250.1</v>
      </c>
      <c r="M1583" s="47">
        <v>38440</v>
      </c>
      <c r="N1583" s="47">
        <v>778</v>
      </c>
      <c r="O1583" s="48">
        <v>6601.5</v>
      </c>
      <c r="P1583" s="49">
        <v>125765</v>
      </c>
      <c r="Q1583" s="49">
        <v>5</v>
      </c>
      <c r="R1583" s="50">
        <v>0</v>
      </c>
      <c r="S1583" s="51">
        <v>0</v>
      </c>
      <c r="T1583" s="51">
        <v>0</v>
      </c>
      <c r="U1583" s="44">
        <v>14184.2</v>
      </c>
      <c r="V1583" s="45">
        <v>215054</v>
      </c>
      <c r="W1583" s="45">
        <v>4138</v>
      </c>
    </row>
    <row r="1584" spans="1:23" x14ac:dyDescent="0.2">
      <c r="A1584" s="41">
        <v>2010</v>
      </c>
      <c r="B1584" s="42">
        <v>10968</v>
      </c>
      <c r="C1584" s="43" t="s">
        <v>2716</v>
      </c>
      <c r="D1584" s="41" t="s">
        <v>23</v>
      </c>
      <c r="E1584" s="43" t="s">
        <v>24</v>
      </c>
      <c r="F1584" s="41" t="s">
        <v>25</v>
      </c>
      <c r="G1584" s="43" t="s">
        <v>98</v>
      </c>
      <c r="H1584" s="43" t="s">
        <v>27</v>
      </c>
      <c r="I1584" s="44">
        <v>24183</v>
      </c>
      <c r="J1584" s="45">
        <v>260998</v>
      </c>
      <c r="K1584" s="45">
        <v>17969</v>
      </c>
      <c r="L1584" s="46">
        <v>14009</v>
      </c>
      <c r="M1584" s="47">
        <v>136412</v>
      </c>
      <c r="N1584" s="47">
        <v>3938</v>
      </c>
      <c r="O1584" s="48">
        <v>8588</v>
      </c>
      <c r="P1584" s="49">
        <v>92228</v>
      </c>
      <c r="Q1584" s="49">
        <v>16</v>
      </c>
      <c r="R1584" s="50">
        <v>0</v>
      </c>
      <c r="S1584" s="51">
        <v>0</v>
      </c>
      <c r="T1584" s="51">
        <v>0</v>
      </c>
      <c r="U1584" s="44">
        <v>46780</v>
      </c>
      <c r="V1584" s="45">
        <v>489638</v>
      </c>
      <c r="W1584" s="45">
        <v>21923</v>
      </c>
    </row>
    <row r="1585" spans="1:23" x14ac:dyDescent="0.2">
      <c r="A1585" s="41">
        <v>2010</v>
      </c>
      <c r="B1585" s="42">
        <v>10969</v>
      </c>
      <c r="C1585" s="43" t="s">
        <v>2716</v>
      </c>
      <c r="D1585" s="41" t="s">
        <v>23</v>
      </c>
      <c r="E1585" s="43" t="s">
        <v>24</v>
      </c>
      <c r="F1585" s="41" t="s">
        <v>25</v>
      </c>
      <c r="G1585" s="43" t="s">
        <v>92</v>
      </c>
      <c r="H1585" s="43" t="s">
        <v>27</v>
      </c>
      <c r="I1585" s="44">
        <v>943</v>
      </c>
      <c r="J1585" s="45">
        <v>8844</v>
      </c>
      <c r="K1585" s="45">
        <v>518</v>
      </c>
      <c r="L1585" s="46">
        <v>295</v>
      </c>
      <c r="M1585" s="47">
        <v>2527</v>
      </c>
      <c r="N1585" s="47">
        <v>64</v>
      </c>
      <c r="O1585" s="48" t="s">
        <v>37</v>
      </c>
      <c r="P1585" s="49" t="s">
        <v>37</v>
      </c>
      <c r="Q1585" s="49" t="s">
        <v>37</v>
      </c>
      <c r="R1585" s="50" t="s">
        <v>37</v>
      </c>
      <c r="S1585" s="51" t="s">
        <v>37</v>
      </c>
      <c r="T1585" s="51" t="s">
        <v>37</v>
      </c>
      <c r="U1585" s="44">
        <v>1238</v>
      </c>
      <c r="V1585" s="45">
        <v>11371</v>
      </c>
      <c r="W1585" s="45">
        <v>582</v>
      </c>
    </row>
    <row r="1586" spans="1:23" x14ac:dyDescent="0.2">
      <c r="A1586" s="41">
        <v>2010</v>
      </c>
      <c r="B1586" s="42">
        <v>10970</v>
      </c>
      <c r="C1586" s="43" t="s">
        <v>2716</v>
      </c>
      <c r="D1586" s="41" t="s">
        <v>23</v>
      </c>
      <c r="E1586" s="43" t="s">
        <v>24</v>
      </c>
      <c r="F1586" s="41" t="s">
        <v>25</v>
      </c>
      <c r="G1586" s="43" t="s">
        <v>78</v>
      </c>
      <c r="H1586" s="43" t="s">
        <v>27</v>
      </c>
      <c r="I1586" s="44">
        <v>886</v>
      </c>
      <c r="J1586" s="45">
        <v>7450</v>
      </c>
      <c r="K1586" s="45">
        <v>718</v>
      </c>
      <c r="L1586" s="46">
        <v>400</v>
      </c>
      <c r="M1586" s="47">
        <v>3599</v>
      </c>
      <c r="N1586" s="47">
        <v>103</v>
      </c>
      <c r="O1586" s="48" t="s">
        <v>37</v>
      </c>
      <c r="P1586" s="49" t="s">
        <v>37</v>
      </c>
      <c r="Q1586" s="49" t="s">
        <v>37</v>
      </c>
      <c r="R1586" s="50" t="s">
        <v>37</v>
      </c>
      <c r="S1586" s="51" t="s">
        <v>37</v>
      </c>
      <c r="T1586" s="51" t="s">
        <v>37</v>
      </c>
      <c r="U1586" s="44">
        <v>1286</v>
      </c>
      <c r="V1586" s="45">
        <v>11049</v>
      </c>
      <c r="W1586" s="45">
        <v>821</v>
      </c>
    </row>
    <row r="1587" spans="1:23" x14ac:dyDescent="0.2">
      <c r="A1587" s="41">
        <v>2010</v>
      </c>
      <c r="B1587" s="42">
        <v>10977</v>
      </c>
      <c r="C1587" s="43" t="s">
        <v>2718</v>
      </c>
      <c r="D1587" s="41" t="s">
        <v>23</v>
      </c>
      <c r="E1587" s="43" t="s">
        <v>24</v>
      </c>
      <c r="F1587" s="41" t="s">
        <v>25</v>
      </c>
      <c r="G1587" s="43" t="s">
        <v>175</v>
      </c>
      <c r="H1587" s="43" t="s">
        <v>27</v>
      </c>
      <c r="I1587" s="44">
        <v>366</v>
      </c>
      <c r="J1587" s="45">
        <v>3583</v>
      </c>
      <c r="K1587" s="45">
        <v>333</v>
      </c>
      <c r="L1587" s="46">
        <v>186</v>
      </c>
      <c r="M1587" s="47">
        <v>1823</v>
      </c>
      <c r="N1587" s="47">
        <v>63</v>
      </c>
      <c r="O1587" s="48" t="s">
        <v>37</v>
      </c>
      <c r="P1587" s="49" t="s">
        <v>37</v>
      </c>
      <c r="Q1587" s="49" t="s">
        <v>37</v>
      </c>
      <c r="R1587" s="50" t="s">
        <v>37</v>
      </c>
      <c r="S1587" s="51" t="s">
        <v>37</v>
      </c>
      <c r="T1587" s="51" t="s">
        <v>37</v>
      </c>
      <c r="U1587" s="44">
        <v>552</v>
      </c>
      <c r="V1587" s="45">
        <v>5406</v>
      </c>
      <c r="W1587" s="45">
        <v>396</v>
      </c>
    </row>
    <row r="1588" spans="1:23" x14ac:dyDescent="0.2">
      <c r="A1588" s="41">
        <v>2010</v>
      </c>
      <c r="B1588" s="42">
        <v>10978</v>
      </c>
      <c r="C1588" s="43" t="s">
        <v>2719</v>
      </c>
      <c r="D1588" s="41" t="s">
        <v>23</v>
      </c>
      <c r="E1588" s="43" t="s">
        <v>24</v>
      </c>
      <c r="F1588" s="41" t="s">
        <v>25</v>
      </c>
      <c r="G1588" s="43" t="s">
        <v>195</v>
      </c>
      <c r="H1588" s="43" t="s">
        <v>27</v>
      </c>
      <c r="I1588" s="44">
        <v>223.3</v>
      </c>
      <c r="J1588" s="45">
        <v>3045</v>
      </c>
      <c r="K1588" s="45">
        <v>314</v>
      </c>
      <c r="L1588" s="46">
        <v>22.7</v>
      </c>
      <c r="M1588" s="47">
        <v>310</v>
      </c>
      <c r="N1588" s="47">
        <v>11</v>
      </c>
      <c r="O1588" s="48">
        <v>55</v>
      </c>
      <c r="P1588" s="49">
        <v>1292</v>
      </c>
      <c r="Q1588" s="49">
        <v>3</v>
      </c>
      <c r="R1588" s="50" t="s">
        <v>37</v>
      </c>
      <c r="S1588" s="51" t="s">
        <v>37</v>
      </c>
      <c r="T1588" s="51" t="s">
        <v>37</v>
      </c>
      <c r="U1588" s="44">
        <v>301</v>
      </c>
      <c r="V1588" s="45">
        <v>4647</v>
      </c>
      <c r="W1588" s="45">
        <v>328</v>
      </c>
    </row>
    <row r="1589" spans="1:23" x14ac:dyDescent="0.2">
      <c r="A1589" s="41">
        <v>2010</v>
      </c>
      <c r="B1589" s="42">
        <v>10982</v>
      </c>
      <c r="C1589" s="43" t="s">
        <v>2720</v>
      </c>
      <c r="D1589" s="41" t="s">
        <v>23</v>
      </c>
      <c r="E1589" s="43" t="s">
        <v>24</v>
      </c>
      <c r="F1589" s="41" t="s">
        <v>25</v>
      </c>
      <c r="G1589" s="43" t="s">
        <v>92</v>
      </c>
      <c r="H1589" s="43" t="s">
        <v>27</v>
      </c>
      <c r="I1589" s="44">
        <v>4425.5</v>
      </c>
      <c r="J1589" s="45">
        <v>41445</v>
      </c>
      <c r="K1589" s="45">
        <v>2805</v>
      </c>
      <c r="L1589" s="46">
        <v>6553.5</v>
      </c>
      <c r="M1589" s="47">
        <v>58753</v>
      </c>
      <c r="N1589" s="47">
        <v>835</v>
      </c>
      <c r="O1589" s="48">
        <v>0</v>
      </c>
      <c r="P1589" s="49">
        <v>0</v>
      </c>
      <c r="Q1589" s="49">
        <v>0</v>
      </c>
      <c r="R1589" s="50">
        <v>0</v>
      </c>
      <c r="S1589" s="51">
        <v>0</v>
      </c>
      <c r="T1589" s="51">
        <v>0</v>
      </c>
      <c r="U1589" s="44">
        <v>10979</v>
      </c>
      <c r="V1589" s="45">
        <v>100198</v>
      </c>
      <c r="W1589" s="45">
        <v>3640</v>
      </c>
    </row>
    <row r="1590" spans="1:23" x14ac:dyDescent="0.2">
      <c r="A1590" s="41">
        <v>2010</v>
      </c>
      <c r="B1590" s="42">
        <v>11011</v>
      </c>
      <c r="C1590" s="43" t="s">
        <v>690</v>
      </c>
      <c r="D1590" s="41" t="s">
        <v>23</v>
      </c>
      <c r="E1590" s="43" t="s">
        <v>24</v>
      </c>
      <c r="F1590" s="41" t="s">
        <v>25</v>
      </c>
      <c r="G1590" s="43" t="s">
        <v>104</v>
      </c>
      <c r="H1590" s="43" t="s">
        <v>31</v>
      </c>
      <c r="I1590" s="44">
        <v>22256</v>
      </c>
      <c r="J1590" s="45">
        <v>212953</v>
      </c>
      <c r="K1590" s="45">
        <v>16297</v>
      </c>
      <c r="L1590" s="46">
        <v>4753</v>
      </c>
      <c r="M1590" s="47">
        <v>47052</v>
      </c>
      <c r="N1590" s="47">
        <v>1190</v>
      </c>
      <c r="O1590" s="48">
        <v>1071</v>
      </c>
      <c r="P1590" s="49">
        <v>14458</v>
      </c>
      <c r="Q1590" s="49">
        <v>6</v>
      </c>
      <c r="R1590" s="50" t="s">
        <v>37</v>
      </c>
      <c r="S1590" s="51" t="s">
        <v>37</v>
      </c>
      <c r="T1590" s="51" t="s">
        <v>37</v>
      </c>
      <c r="U1590" s="44">
        <v>28080</v>
      </c>
      <c r="V1590" s="45">
        <v>274463</v>
      </c>
      <c r="W1590" s="45">
        <v>17493</v>
      </c>
    </row>
    <row r="1591" spans="1:23" x14ac:dyDescent="0.2">
      <c r="A1591" s="41">
        <v>2010</v>
      </c>
      <c r="B1591" s="42">
        <v>11014</v>
      </c>
      <c r="C1591" s="43" t="s">
        <v>691</v>
      </c>
      <c r="D1591" s="41" t="s">
        <v>23</v>
      </c>
      <c r="E1591" s="43" t="s">
        <v>24</v>
      </c>
      <c r="F1591" s="41" t="s">
        <v>25</v>
      </c>
      <c r="G1591" s="43" t="s">
        <v>92</v>
      </c>
      <c r="H1591" s="43" t="s">
        <v>31</v>
      </c>
      <c r="I1591" s="44">
        <v>4021.2</v>
      </c>
      <c r="J1591" s="45">
        <v>25417</v>
      </c>
      <c r="K1591" s="45">
        <v>3685</v>
      </c>
      <c r="L1591" s="46">
        <v>2113.6999999999998</v>
      </c>
      <c r="M1591" s="47">
        <v>16737</v>
      </c>
      <c r="N1591" s="47">
        <v>321</v>
      </c>
      <c r="O1591" s="48">
        <v>20629.3</v>
      </c>
      <c r="P1591" s="49">
        <v>197182</v>
      </c>
      <c r="Q1591" s="49">
        <v>4520</v>
      </c>
      <c r="R1591" s="50" t="s">
        <v>37</v>
      </c>
      <c r="S1591" s="51" t="s">
        <v>37</v>
      </c>
      <c r="T1591" s="51" t="s">
        <v>37</v>
      </c>
      <c r="U1591" s="44">
        <v>26764.2</v>
      </c>
      <c r="V1591" s="45">
        <v>239336</v>
      </c>
      <c r="W1591" s="45">
        <v>8526</v>
      </c>
    </row>
    <row r="1592" spans="1:23" x14ac:dyDescent="0.2">
      <c r="A1592" s="41">
        <v>2010</v>
      </c>
      <c r="B1592" s="42">
        <v>11017</v>
      </c>
      <c r="C1592" s="43" t="s">
        <v>2721</v>
      </c>
      <c r="D1592" s="41" t="s">
        <v>23</v>
      </c>
      <c r="E1592" s="43" t="s">
        <v>24</v>
      </c>
      <c r="F1592" s="41" t="s">
        <v>25</v>
      </c>
      <c r="G1592" s="43" t="s">
        <v>76</v>
      </c>
      <c r="H1592" s="43" t="s">
        <v>27</v>
      </c>
      <c r="I1592" s="44">
        <v>756</v>
      </c>
      <c r="J1592" s="45">
        <v>5775</v>
      </c>
      <c r="K1592" s="45">
        <v>669</v>
      </c>
      <c r="L1592" s="46">
        <v>568</v>
      </c>
      <c r="M1592" s="47">
        <v>3969</v>
      </c>
      <c r="N1592" s="47">
        <v>188</v>
      </c>
      <c r="O1592" s="48">
        <v>386</v>
      </c>
      <c r="P1592" s="49">
        <v>3032</v>
      </c>
      <c r="Q1592" s="49">
        <v>8</v>
      </c>
      <c r="R1592" s="50" t="s">
        <v>37</v>
      </c>
      <c r="S1592" s="51" t="s">
        <v>37</v>
      </c>
      <c r="T1592" s="51" t="s">
        <v>37</v>
      </c>
      <c r="U1592" s="44">
        <v>1710</v>
      </c>
      <c r="V1592" s="45">
        <v>12776</v>
      </c>
      <c r="W1592" s="45">
        <v>865</v>
      </c>
    </row>
    <row r="1593" spans="1:23" x14ac:dyDescent="0.2">
      <c r="A1593" s="41">
        <v>2010</v>
      </c>
      <c r="B1593" s="42">
        <v>11018</v>
      </c>
      <c r="C1593" s="43" t="s">
        <v>692</v>
      </c>
      <c r="D1593" s="41" t="s">
        <v>23</v>
      </c>
      <c r="E1593" s="43" t="s">
        <v>24</v>
      </c>
      <c r="F1593" s="41" t="s">
        <v>25</v>
      </c>
      <c r="G1593" s="43" t="s">
        <v>241</v>
      </c>
      <c r="H1593" s="43" t="s">
        <v>27</v>
      </c>
      <c r="I1593" s="44">
        <v>100102</v>
      </c>
      <c r="J1593" s="45">
        <v>1205944</v>
      </c>
      <c r="K1593" s="45">
        <v>112552</v>
      </c>
      <c r="L1593" s="46">
        <v>100872</v>
      </c>
      <c r="M1593" s="47">
        <v>1489343</v>
      </c>
      <c r="N1593" s="47">
        <v>16724</v>
      </c>
      <c r="O1593" s="48">
        <v>28859</v>
      </c>
      <c r="P1593" s="49">
        <v>494393</v>
      </c>
      <c r="Q1593" s="49">
        <v>206</v>
      </c>
      <c r="R1593" s="50" t="s">
        <v>37</v>
      </c>
      <c r="S1593" s="51" t="s">
        <v>37</v>
      </c>
      <c r="T1593" s="51" t="s">
        <v>37</v>
      </c>
      <c r="U1593" s="44">
        <v>229833</v>
      </c>
      <c r="V1593" s="45">
        <v>3189680</v>
      </c>
      <c r="W1593" s="45">
        <v>129482</v>
      </c>
    </row>
    <row r="1594" spans="1:23" x14ac:dyDescent="0.2">
      <c r="A1594" s="41">
        <v>2010</v>
      </c>
      <c r="B1594" s="42">
        <v>11019</v>
      </c>
      <c r="C1594" s="43" t="s">
        <v>2722</v>
      </c>
      <c r="D1594" s="41" t="s">
        <v>23</v>
      </c>
      <c r="E1594" s="43" t="s">
        <v>24</v>
      </c>
      <c r="F1594" s="41" t="s">
        <v>25</v>
      </c>
      <c r="G1594" s="43" t="s">
        <v>48</v>
      </c>
      <c r="H1594" s="43" t="s">
        <v>31</v>
      </c>
      <c r="I1594" s="44">
        <v>20434</v>
      </c>
      <c r="J1594" s="45">
        <v>167732</v>
      </c>
      <c r="K1594" s="45">
        <v>11855</v>
      </c>
      <c r="L1594" s="46">
        <v>5066</v>
      </c>
      <c r="M1594" s="47">
        <v>41279</v>
      </c>
      <c r="N1594" s="47">
        <v>2163</v>
      </c>
      <c r="O1594" s="48" t="s">
        <v>37</v>
      </c>
      <c r="P1594" s="49" t="s">
        <v>37</v>
      </c>
      <c r="Q1594" s="49" t="s">
        <v>37</v>
      </c>
      <c r="R1594" s="50" t="s">
        <v>37</v>
      </c>
      <c r="S1594" s="51" t="s">
        <v>37</v>
      </c>
      <c r="T1594" s="51" t="s">
        <v>37</v>
      </c>
      <c r="U1594" s="44">
        <v>25500</v>
      </c>
      <c r="V1594" s="45">
        <v>209011</v>
      </c>
      <c r="W1594" s="45">
        <v>14018</v>
      </c>
    </row>
    <row r="1595" spans="1:23" x14ac:dyDescent="0.2">
      <c r="A1595" s="41">
        <v>2010</v>
      </c>
      <c r="B1595" s="42">
        <v>11021</v>
      </c>
      <c r="C1595" s="43" t="s">
        <v>2723</v>
      </c>
      <c r="D1595" s="41" t="s">
        <v>23</v>
      </c>
      <c r="E1595" s="43" t="s">
        <v>24</v>
      </c>
      <c r="F1595" s="41" t="s">
        <v>25</v>
      </c>
      <c r="G1595" s="43" t="s">
        <v>192</v>
      </c>
      <c r="H1595" s="43" t="s">
        <v>153</v>
      </c>
      <c r="I1595" s="44">
        <v>709</v>
      </c>
      <c r="J1595" s="45">
        <v>10551</v>
      </c>
      <c r="K1595" s="45">
        <v>756</v>
      </c>
      <c r="L1595" s="46">
        <v>422</v>
      </c>
      <c r="M1595" s="47">
        <v>6168</v>
      </c>
      <c r="N1595" s="47">
        <v>166</v>
      </c>
      <c r="O1595" s="48">
        <v>1276</v>
      </c>
      <c r="P1595" s="49">
        <v>22555</v>
      </c>
      <c r="Q1595" s="49">
        <v>96</v>
      </c>
      <c r="R1595" s="50" t="s">
        <v>37</v>
      </c>
      <c r="S1595" s="51" t="s">
        <v>37</v>
      </c>
      <c r="T1595" s="51" t="s">
        <v>37</v>
      </c>
      <c r="U1595" s="44">
        <v>2407</v>
      </c>
      <c r="V1595" s="45">
        <v>39274</v>
      </c>
      <c r="W1595" s="45">
        <v>1018</v>
      </c>
    </row>
    <row r="1596" spans="1:23" x14ac:dyDescent="0.2">
      <c r="A1596" s="41">
        <v>2010</v>
      </c>
      <c r="B1596" s="42">
        <v>11022</v>
      </c>
      <c r="C1596" s="43" t="s">
        <v>2724</v>
      </c>
      <c r="D1596" s="41" t="s">
        <v>23</v>
      </c>
      <c r="E1596" s="43" t="s">
        <v>24</v>
      </c>
      <c r="F1596" s="41" t="s">
        <v>25</v>
      </c>
      <c r="G1596" s="43" t="s">
        <v>439</v>
      </c>
      <c r="H1596" s="43" t="s">
        <v>31</v>
      </c>
      <c r="I1596" s="44">
        <v>5240</v>
      </c>
      <c r="J1596" s="45">
        <v>72455</v>
      </c>
      <c r="K1596" s="45">
        <v>4542</v>
      </c>
      <c r="L1596" s="46">
        <v>1743</v>
      </c>
      <c r="M1596" s="47">
        <v>26312</v>
      </c>
      <c r="N1596" s="47">
        <v>680</v>
      </c>
      <c r="O1596" s="48">
        <v>673</v>
      </c>
      <c r="P1596" s="49">
        <v>8937</v>
      </c>
      <c r="Q1596" s="49">
        <v>4</v>
      </c>
      <c r="R1596" s="50" t="s">
        <v>37</v>
      </c>
      <c r="S1596" s="51" t="s">
        <v>37</v>
      </c>
      <c r="T1596" s="51" t="s">
        <v>37</v>
      </c>
      <c r="U1596" s="44">
        <v>7656</v>
      </c>
      <c r="V1596" s="45">
        <v>107704</v>
      </c>
      <c r="W1596" s="45">
        <v>5226</v>
      </c>
    </row>
    <row r="1597" spans="1:23" x14ac:dyDescent="0.2">
      <c r="A1597" s="41">
        <v>2010</v>
      </c>
      <c r="B1597" s="42">
        <v>11035</v>
      </c>
      <c r="C1597" s="43" t="s">
        <v>2725</v>
      </c>
      <c r="D1597" s="41" t="s">
        <v>23</v>
      </c>
      <c r="E1597" s="43" t="s">
        <v>24</v>
      </c>
      <c r="F1597" s="41" t="s">
        <v>25</v>
      </c>
      <c r="G1597" s="43" t="s">
        <v>67</v>
      </c>
      <c r="H1597" s="43" t="s">
        <v>27</v>
      </c>
      <c r="I1597" s="44">
        <v>2493</v>
      </c>
      <c r="J1597" s="45">
        <v>26127</v>
      </c>
      <c r="K1597" s="45">
        <v>2177</v>
      </c>
      <c r="L1597" s="46">
        <v>2836</v>
      </c>
      <c r="M1597" s="47">
        <v>33677</v>
      </c>
      <c r="N1597" s="47">
        <v>488</v>
      </c>
      <c r="O1597" s="48">
        <v>8</v>
      </c>
      <c r="P1597" s="49">
        <v>67</v>
      </c>
      <c r="Q1597" s="49">
        <v>3</v>
      </c>
      <c r="R1597" s="50" t="s">
        <v>37</v>
      </c>
      <c r="S1597" s="51" t="s">
        <v>37</v>
      </c>
      <c r="T1597" s="51" t="s">
        <v>37</v>
      </c>
      <c r="U1597" s="44">
        <v>5337</v>
      </c>
      <c r="V1597" s="45">
        <v>59871</v>
      </c>
      <c r="W1597" s="45">
        <v>2668</v>
      </c>
    </row>
    <row r="1598" spans="1:23" x14ac:dyDescent="0.2">
      <c r="A1598" s="41">
        <v>2010</v>
      </c>
      <c r="B1598" s="42">
        <v>11040</v>
      </c>
      <c r="C1598" s="43" t="s">
        <v>2726</v>
      </c>
      <c r="D1598" s="41" t="s">
        <v>23</v>
      </c>
      <c r="E1598" s="43" t="s">
        <v>24</v>
      </c>
      <c r="F1598" s="41" t="s">
        <v>25</v>
      </c>
      <c r="G1598" s="43" t="s">
        <v>76</v>
      </c>
      <c r="H1598" s="43" t="s">
        <v>27</v>
      </c>
      <c r="I1598" s="44">
        <v>1371</v>
      </c>
      <c r="J1598" s="45">
        <v>13955</v>
      </c>
      <c r="K1598" s="45">
        <v>1444</v>
      </c>
      <c r="L1598" s="46">
        <v>1362.8</v>
      </c>
      <c r="M1598" s="47">
        <v>13851</v>
      </c>
      <c r="N1598" s="47">
        <v>241</v>
      </c>
      <c r="O1598" s="48" t="s">
        <v>37</v>
      </c>
      <c r="P1598" s="49" t="s">
        <v>37</v>
      </c>
      <c r="Q1598" s="49" t="s">
        <v>37</v>
      </c>
      <c r="R1598" s="50" t="s">
        <v>37</v>
      </c>
      <c r="S1598" s="51" t="s">
        <v>37</v>
      </c>
      <c r="T1598" s="51" t="s">
        <v>37</v>
      </c>
      <c r="U1598" s="44">
        <v>2733.8</v>
      </c>
      <c r="V1598" s="45">
        <v>27806</v>
      </c>
      <c r="W1598" s="45">
        <v>1685</v>
      </c>
    </row>
    <row r="1599" spans="1:23" x14ac:dyDescent="0.2">
      <c r="A1599" s="41">
        <v>2010</v>
      </c>
      <c r="B1599" s="42">
        <v>11053</v>
      </c>
      <c r="C1599" s="43" t="s">
        <v>2727</v>
      </c>
      <c r="D1599" s="41" t="s">
        <v>23</v>
      </c>
      <c r="E1599" s="43" t="s">
        <v>24</v>
      </c>
      <c r="F1599" s="41" t="s">
        <v>25</v>
      </c>
      <c r="G1599" s="43" t="s">
        <v>87</v>
      </c>
      <c r="H1599" s="43" t="s">
        <v>31</v>
      </c>
      <c r="I1599" s="44">
        <v>29071</v>
      </c>
      <c r="J1599" s="45">
        <v>253293</v>
      </c>
      <c r="K1599" s="45">
        <v>21622</v>
      </c>
      <c r="L1599" s="46">
        <v>3711</v>
      </c>
      <c r="M1599" s="47">
        <v>32875</v>
      </c>
      <c r="N1599" s="47">
        <v>2930</v>
      </c>
      <c r="O1599" s="48">
        <v>10000.9</v>
      </c>
      <c r="P1599" s="49">
        <v>124584</v>
      </c>
      <c r="Q1599" s="49">
        <v>133</v>
      </c>
      <c r="R1599" s="50" t="s">
        <v>37</v>
      </c>
      <c r="S1599" s="51" t="s">
        <v>37</v>
      </c>
      <c r="T1599" s="51" t="s">
        <v>37</v>
      </c>
      <c r="U1599" s="44">
        <v>42782.9</v>
      </c>
      <c r="V1599" s="45">
        <v>410752</v>
      </c>
      <c r="W1599" s="45">
        <v>24685</v>
      </c>
    </row>
    <row r="1600" spans="1:23" x14ac:dyDescent="0.2">
      <c r="A1600" s="41">
        <v>2010</v>
      </c>
      <c r="B1600" s="42">
        <v>11055</v>
      </c>
      <c r="C1600" s="43" t="s">
        <v>2728</v>
      </c>
      <c r="D1600" s="41" t="s">
        <v>23</v>
      </c>
      <c r="E1600" s="43" t="s">
        <v>24</v>
      </c>
      <c r="F1600" s="41" t="s">
        <v>25</v>
      </c>
      <c r="G1600" s="43" t="s">
        <v>72</v>
      </c>
      <c r="H1600" s="43" t="s">
        <v>27</v>
      </c>
      <c r="I1600" s="44">
        <v>3836</v>
      </c>
      <c r="J1600" s="45">
        <v>39930</v>
      </c>
      <c r="K1600" s="45">
        <v>3235</v>
      </c>
      <c r="L1600" s="46">
        <v>2957</v>
      </c>
      <c r="M1600" s="47">
        <v>31152</v>
      </c>
      <c r="N1600" s="47">
        <v>400</v>
      </c>
      <c r="O1600" s="48" t="s">
        <v>37</v>
      </c>
      <c r="P1600" s="49" t="s">
        <v>37</v>
      </c>
      <c r="Q1600" s="49" t="s">
        <v>37</v>
      </c>
      <c r="R1600" s="50" t="s">
        <v>37</v>
      </c>
      <c r="S1600" s="51" t="s">
        <v>37</v>
      </c>
      <c r="T1600" s="51" t="s">
        <v>37</v>
      </c>
      <c r="U1600" s="44">
        <v>6793</v>
      </c>
      <c r="V1600" s="45">
        <v>71082</v>
      </c>
      <c r="W1600" s="45">
        <v>3635</v>
      </c>
    </row>
    <row r="1601" spans="1:23" x14ac:dyDescent="0.2">
      <c r="A1601" s="41">
        <v>2010</v>
      </c>
      <c r="B1601" s="42">
        <v>11058</v>
      </c>
      <c r="C1601" s="43" t="s">
        <v>2729</v>
      </c>
      <c r="D1601" s="41" t="s">
        <v>23</v>
      </c>
      <c r="E1601" s="43" t="s">
        <v>24</v>
      </c>
      <c r="F1601" s="41" t="s">
        <v>25</v>
      </c>
      <c r="G1601" s="43" t="s">
        <v>78</v>
      </c>
      <c r="H1601" s="43" t="s">
        <v>27</v>
      </c>
      <c r="I1601" s="44">
        <v>1402</v>
      </c>
      <c r="J1601" s="45">
        <v>13410</v>
      </c>
      <c r="K1601" s="45">
        <v>1197</v>
      </c>
      <c r="L1601" s="46">
        <v>692</v>
      </c>
      <c r="M1601" s="47">
        <v>6564</v>
      </c>
      <c r="N1601" s="47">
        <v>292</v>
      </c>
      <c r="O1601" s="48">
        <v>312</v>
      </c>
      <c r="P1601" s="49">
        <v>4767</v>
      </c>
      <c r="Q1601" s="49">
        <v>13</v>
      </c>
      <c r="R1601" s="50" t="s">
        <v>37</v>
      </c>
      <c r="S1601" s="51" t="s">
        <v>37</v>
      </c>
      <c r="T1601" s="51" t="s">
        <v>37</v>
      </c>
      <c r="U1601" s="44">
        <v>2406</v>
      </c>
      <c r="V1601" s="45">
        <v>24741</v>
      </c>
      <c r="W1601" s="45">
        <v>1502</v>
      </c>
    </row>
    <row r="1602" spans="1:23" x14ac:dyDescent="0.2">
      <c r="A1602" s="41">
        <v>2010</v>
      </c>
      <c r="B1602" s="42">
        <v>11059</v>
      </c>
      <c r="C1602" s="43" t="s">
        <v>2730</v>
      </c>
      <c r="D1602" s="41" t="s">
        <v>23</v>
      </c>
      <c r="E1602" s="43" t="s">
        <v>24</v>
      </c>
      <c r="F1602" s="41" t="s">
        <v>25</v>
      </c>
      <c r="G1602" s="43" t="s">
        <v>92</v>
      </c>
      <c r="H1602" s="43" t="s">
        <v>1749</v>
      </c>
      <c r="I1602" s="44" t="s">
        <v>37</v>
      </c>
      <c r="J1602" s="45" t="s">
        <v>37</v>
      </c>
      <c r="K1602" s="45" t="s">
        <v>37</v>
      </c>
      <c r="L1602" s="46" t="s">
        <v>37</v>
      </c>
      <c r="M1602" s="47" t="s">
        <v>37</v>
      </c>
      <c r="N1602" s="47" t="s">
        <v>37</v>
      </c>
      <c r="O1602" s="48">
        <v>122103</v>
      </c>
      <c r="P1602" s="49">
        <v>557962</v>
      </c>
      <c r="Q1602" s="49">
        <v>1</v>
      </c>
      <c r="R1602" s="50" t="s">
        <v>37</v>
      </c>
      <c r="S1602" s="51" t="s">
        <v>37</v>
      </c>
      <c r="T1602" s="51" t="s">
        <v>37</v>
      </c>
      <c r="U1602" s="44">
        <v>122103</v>
      </c>
      <c r="V1602" s="45">
        <v>557962</v>
      </c>
      <c r="W1602" s="45">
        <v>1</v>
      </c>
    </row>
    <row r="1603" spans="1:23" x14ac:dyDescent="0.2">
      <c r="A1603" s="41">
        <v>2010</v>
      </c>
      <c r="B1603" s="42">
        <v>11064</v>
      </c>
      <c r="C1603" s="43" t="s">
        <v>2731</v>
      </c>
      <c r="D1603" s="41" t="s">
        <v>23</v>
      </c>
      <c r="E1603" s="43" t="s">
        <v>24</v>
      </c>
      <c r="F1603" s="41" t="s">
        <v>25</v>
      </c>
      <c r="G1603" s="43" t="s">
        <v>46</v>
      </c>
      <c r="H1603" s="43" t="s">
        <v>27</v>
      </c>
      <c r="I1603" s="44">
        <v>2973</v>
      </c>
      <c r="J1603" s="45">
        <v>33931</v>
      </c>
      <c r="K1603" s="45">
        <v>2737</v>
      </c>
      <c r="L1603" s="46">
        <v>2724</v>
      </c>
      <c r="M1603" s="47">
        <v>29225</v>
      </c>
      <c r="N1603" s="47">
        <v>465</v>
      </c>
      <c r="O1603" s="48">
        <v>3610</v>
      </c>
      <c r="P1603" s="49">
        <v>52662</v>
      </c>
      <c r="Q1603" s="49">
        <v>10</v>
      </c>
      <c r="R1603" s="50" t="s">
        <v>37</v>
      </c>
      <c r="S1603" s="51" t="s">
        <v>37</v>
      </c>
      <c r="T1603" s="51" t="s">
        <v>37</v>
      </c>
      <c r="U1603" s="44">
        <v>9307</v>
      </c>
      <c r="V1603" s="45">
        <v>115818</v>
      </c>
      <c r="W1603" s="45">
        <v>3212</v>
      </c>
    </row>
    <row r="1604" spans="1:23" x14ac:dyDescent="0.2">
      <c r="A1604" s="41">
        <v>2010</v>
      </c>
      <c r="B1604" s="42">
        <v>11083</v>
      </c>
      <c r="C1604" s="43" t="s">
        <v>2732</v>
      </c>
      <c r="D1604" s="41" t="s">
        <v>23</v>
      </c>
      <c r="E1604" s="43" t="s">
        <v>24</v>
      </c>
      <c r="F1604" s="41" t="s">
        <v>25</v>
      </c>
      <c r="G1604" s="43" t="s">
        <v>42</v>
      </c>
      <c r="H1604" s="43" t="s">
        <v>27</v>
      </c>
      <c r="I1604" s="44">
        <v>820</v>
      </c>
      <c r="J1604" s="45">
        <v>13529</v>
      </c>
      <c r="K1604" s="45">
        <v>1218</v>
      </c>
      <c r="L1604" s="46">
        <v>493</v>
      </c>
      <c r="M1604" s="47">
        <v>6858</v>
      </c>
      <c r="N1604" s="47">
        <v>160</v>
      </c>
      <c r="O1604" s="48">
        <v>107</v>
      </c>
      <c r="P1604" s="49">
        <v>1675</v>
      </c>
      <c r="Q1604" s="49">
        <v>6</v>
      </c>
      <c r="R1604" s="50" t="s">
        <v>37</v>
      </c>
      <c r="S1604" s="51" t="s">
        <v>37</v>
      </c>
      <c r="T1604" s="51" t="s">
        <v>37</v>
      </c>
      <c r="U1604" s="44">
        <v>1420</v>
      </c>
      <c r="V1604" s="45">
        <v>22062</v>
      </c>
      <c r="W1604" s="45">
        <v>1384</v>
      </c>
    </row>
    <row r="1605" spans="1:23" x14ac:dyDescent="0.2">
      <c r="A1605" s="41">
        <v>2010</v>
      </c>
      <c r="B1605" s="42">
        <v>11085</v>
      </c>
      <c r="C1605" s="43" t="s">
        <v>2733</v>
      </c>
      <c r="D1605" s="41" t="s">
        <v>23</v>
      </c>
      <c r="E1605" s="43" t="s">
        <v>24</v>
      </c>
      <c r="F1605" s="41" t="s">
        <v>25</v>
      </c>
      <c r="G1605" s="43" t="s">
        <v>203</v>
      </c>
      <c r="H1605" s="43" t="s">
        <v>27</v>
      </c>
      <c r="I1605" s="44">
        <v>6120.5</v>
      </c>
      <c r="J1605" s="45">
        <v>63216</v>
      </c>
      <c r="K1605" s="45">
        <v>5781</v>
      </c>
      <c r="L1605" s="46">
        <v>2120.1</v>
      </c>
      <c r="M1605" s="47">
        <v>19321</v>
      </c>
      <c r="N1605" s="47">
        <v>639</v>
      </c>
      <c r="O1605" s="48">
        <v>21535.200000000001</v>
      </c>
      <c r="P1605" s="49">
        <v>203223</v>
      </c>
      <c r="Q1605" s="49">
        <v>87</v>
      </c>
      <c r="R1605" s="50" t="s">
        <v>37</v>
      </c>
      <c r="S1605" s="51" t="s">
        <v>37</v>
      </c>
      <c r="T1605" s="51" t="s">
        <v>37</v>
      </c>
      <c r="U1605" s="44">
        <v>29775.8</v>
      </c>
      <c r="V1605" s="45">
        <v>285760</v>
      </c>
      <c r="W1605" s="45">
        <v>6507</v>
      </c>
    </row>
    <row r="1606" spans="1:23" x14ac:dyDescent="0.2">
      <c r="A1606" s="41">
        <v>2010</v>
      </c>
      <c r="B1606" s="42">
        <v>11093</v>
      </c>
      <c r="C1606" s="43" t="s">
        <v>2734</v>
      </c>
      <c r="D1606" s="41" t="s">
        <v>23</v>
      </c>
      <c r="E1606" s="43" t="s">
        <v>24</v>
      </c>
      <c r="F1606" s="41" t="s">
        <v>25</v>
      </c>
      <c r="G1606" s="43" t="s">
        <v>87</v>
      </c>
      <c r="H1606" s="43" t="s">
        <v>27</v>
      </c>
      <c r="I1606" s="44">
        <v>229</v>
      </c>
      <c r="J1606" s="45">
        <v>1905</v>
      </c>
      <c r="K1606" s="45">
        <v>192</v>
      </c>
      <c r="L1606" s="46">
        <v>118</v>
      </c>
      <c r="M1606" s="47">
        <v>808</v>
      </c>
      <c r="N1606" s="47">
        <v>40</v>
      </c>
      <c r="O1606" s="48" t="s">
        <v>37</v>
      </c>
      <c r="P1606" s="49" t="s">
        <v>37</v>
      </c>
      <c r="Q1606" s="49" t="s">
        <v>37</v>
      </c>
      <c r="R1606" s="50" t="s">
        <v>37</v>
      </c>
      <c r="S1606" s="51" t="s">
        <v>37</v>
      </c>
      <c r="T1606" s="51" t="s">
        <v>37</v>
      </c>
      <c r="U1606" s="44">
        <v>347</v>
      </c>
      <c r="V1606" s="45">
        <v>2713</v>
      </c>
      <c r="W1606" s="45">
        <v>232</v>
      </c>
    </row>
    <row r="1607" spans="1:23" x14ac:dyDescent="0.2">
      <c r="A1607" s="41">
        <v>2010</v>
      </c>
      <c r="B1607" s="42">
        <v>11097</v>
      </c>
      <c r="C1607" s="43" t="s">
        <v>2735</v>
      </c>
      <c r="D1607" s="41" t="s">
        <v>23</v>
      </c>
      <c r="E1607" s="43" t="s">
        <v>24</v>
      </c>
      <c r="F1607" s="41" t="s">
        <v>25</v>
      </c>
      <c r="G1607" s="43" t="s">
        <v>92</v>
      </c>
      <c r="H1607" s="43" t="s">
        <v>27</v>
      </c>
      <c r="I1607" s="44">
        <v>3852</v>
      </c>
      <c r="J1607" s="45">
        <v>32149</v>
      </c>
      <c r="K1607" s="45">
        <v>2303</v>
      </c>
      <c r="L1607" s="46">
        <v>5717</v>
      </c>
      <c r="M1607" s="47">
        <v>50992</v>
      </c>
      <c r="N1607" s="47">
        <v>963</v>
      </c>
      <c r="O1607" s="48">
        <v>0</v>
      </c>
      <c r="P1607" s="49">
        <v>0</v>
      </c>
      <c r="Q1607" s="49">
        <v>0</v>
      </c>
      <c r="R1607" s="50">
        <v>0</v>
      </c>
      <c r="S1607" s="51">
        <v>0</v>
      </c>
      <c r="T1607" s="51">
        <v>0</v>
      </c>
      <c r="U1607" s="44">
        <v>9569</v>
      </c>
      <c r="V1607" s="45">
        <v>83141</v>
      </c>
      <c r="W1607" s="45">
        <v>3266</v>
      </c>
    </row>
    <row r="1608" spans="1:23" x14ac:dyDescent="0.2">
      <c r="A1608" s="41">
        <v>2010</v>
      </c>
      <c r="B1608" s="42">
        <v>11099</v>
      </c>
      <c r="C1608" s="43" t="s">
        <v>2736</v>
      </c>
      <c r="D1608" s="41" t="s">
        <v>23</v>
      </c>
      <c r="E1608" s="43" t="s">
        <v>24</v>
      </c>
      <c r="F1608" s="41" t="s">
        <v>25</v>
      </c>
      <c r="G1608" s="43" t="s">
        <v>273</v>
      </c>
      <c r="H1608" s="43" t="s">
        <v>27</v>
      </c>
      <c r="I1608" s="44">
        <v>233.7</v>
      </c>
      <c r="J1608" s="45">
        <v>1947</v>
      </c>
      <c r="K1608" s="45">
        <v>231</v>
      </c>
      <c r="L1608" s="46">
        <v>170.4</v>
      </c>
      <c r="M1608" s="47">
        <v>1598</v>
      </c>
      <c r="N1608" s="47">
        <v>36</v>
      </c>
      <c r="O1608" s="48" t="s">
        <v>37</v>
      </c>
      <c r="P1608" s="49" t="s">
        <v>37</v>
      </c>
      <c r="Q1608" s="49" t="s">
        <v>37</v>
      </c>
      <c r="R1608" s="50" t="s">
        <v>37</v>
      </c>
      <c r="S1608" s="51" t="s">
        <v>37</v>
      </c>
      <c r="T1608" s="51" t="s">
        <v>37</v>
      </c>
      <c r="U1608" s="44">
        <v>404.1</v>
      </c>
      <c r="V1608" s="45">
        <v>3545</v>
      </c>
      <c r="W1608" s="45">
        <v>267</v>
      </c>
    </row>
    <row r="1609" spans="1:23" x14ac:dyDescent="0.2">
      <c r="A1609" s="41">
        <v>2010</v>
      </c>
      <c r="B1609" s="42">
        <v>11103</v>
      </c>
      <c r="C1609" s="43" t="s">
        <v>2737</v>
      </c>
      <c r="D1609" s="41" t="s">
        <v>23</v>
      </c>
      <c r="E1609" s="43" t="s">
        <v>24</v>
      </c>
      <c r="F1609" s="41" t="s">
        <v>25</v>
      </c>
      <c r="G1609" s="43" t="s">
        <v>92</v>
      </c>
      <c r="H1609" s="43" t="s">
        <v>27</v>
      </c>
      <c r="I1609" s="44">
        <v>2150</v>
      </c>
      <c r="J1609" s="45">
        <v>19663</v>
      </c>
      <c r="K1609" s="45">
        <v>1543</v>
      </c>
      <c r="L1609" s="46">
        <v>2367</v>
      </c>
      <c r="M1609" s="47">
        <v>21110</v>
      </c>
      <c r="N1609" s="47">
        <v>402</v>
      </c>
      <c r="O1609" s="48" t="s">
        <v>37</v>
      </c>
      <c r="P1609" s="49" t="s">
        <v>37</v>
      </c>
      <c r="Q1609" s="49" t="s">
        <v>37</v>
      </c>
      <c r="R1609" s="50" t="s">
        <v>37</v>
      </c>
      <c r="S1609" s="51" t="s">
        <v>37</v>
      </c>
      <c r="T1609" s="51" t="s">
        <v>37</v>
      </c>
      <c r="U1609" s="44">
        <v>4517</v>
      </c>
      <c r="V1609" s="45">
        <v>40773</v>
      </c>
      <c r="W1609" s="45">
        <v>1945</v>
      </c>
    </row>
    <row r="1610" spans="1:23" x14ac:dyDescent="0.2">
      <c r="A1610" s="41">
        <v>2010</v>
      </c>
      <c r="B1610" s="42">
        <v>11118</v>
      </c>
      <c r="C1610" s="43" t="s">
        <v>695</v>
      </c>
      <c r="D1610" s="41" t="s">
        <v>23</v>
      </c>
      <c r="E1610" s="43" t="s">
        <v>24</v>
      </c>
      <c r="F1610" s="41" t="s">
        <v>25</v>
      </c>
      <c r="G1610" s="43" t="s">
        <v>48</v>
      </c>
      <c r="H1610" s="43" t="s">
        <v>51</v>
      </c>
      <c r="I1610" s="44">
        <v>7537.6</v>
      </c>
      <c r="J1610" s="45">
        <v>77258</v>
      </c>
      <c r="K1610" s="45">
        <v>5034</v>
      </c>
      <c r="L1610" s="46">
        <v>2141.3000000000002</v>
      </c>
      <c r="M1610" s="47">
        <v>21404</v>
      </c>
      <c r="N1610" s="47">
        <v>1295</v>
      </c>
      <c r="O1610" s="48">
        <v>4642</v>
      </c>
      <c r="P1610" s="49">
        <v>80731</v>
      </c>
      <c r="Q1610" s="49">
        <v>8</v>
      </c>
      <c r="R1610" s="50" t="s">
        <v>37</v>
      </c>
      <c r="S1610" s="51" t="s">
        <v>37</v>
      </c>
      <c r="T1610" s="51" t="s">
        <v>37</v>
      </c>
      <c r="U1610" s="44">
        <v>14320.9</v>
      </c>
      <c r="V1610" s="45">
        <v>179393</v>
      </c>
      <c r="W1610" s="45">
        <v>6337</v>
      </c>
    </row>
    <row r="1611" spans="1:23" x14ac:dyDescent="0.2">
      <c r="A1611" s="41">
        <v>2010</v>
      </c>
      <c r="B1611" s="42">
        <v>11119</v>
      </c>
      <c r="C1611" s="43" t="s">
        <v>2738</v>
      </c>
      <c r="D1611" s="41" t="s">
        <v>23</v>
      </c>
      <c r="E1611" s="43" t="s">
        <v>24</v>
      </c>
      <c r="F1611" s="41" t="s">
        <v>25</v>
      </c>
      <c r="G1611" s="43" t="s">
        <v>92</v>
      </c>
      <c r="H1611" s="43" t="s">
        <v>27</v>
      </c>
      <c r="I1611" s="44">
        <v>5939</v>
      </c>
      <c r="J1611" s="45">
        <v>54839</v>
      </c>
      <c r="K1611" s="45">
        <v>4216</v>
      </c>
      <c r="L1611" s="46">
        <v>3498</v>
      </c>
      <c r="M1611" s="47">
        <v>31176</v>
      </c>
      <c r="N1611" s="47">
        <v>706</v>
      </c>
      <c r="O1611" s="48">
        <v>1171</v>
      </c>
      <c r="P1611" s="49">
        <v>12749</v>
      </c>
      <c r="Q1611" s="49">
        <v>14</v>
      </c>
      <c r="R1611" s="50">
        <v>0</v>
      </c>
      <c r="S1611" s="51">
        <v>0</v>
      </c>
      <c r="T1611" s="51">
        <v>0</v>
      </c>
      <c r="U1611" s="44">
        <v>10608</v>
      </c>
      <c r="V1611" s="45">
        <v>98764</v>
      </c>
      <c r="W1611" s="45">
        <v>4936</v>
      </c>
    </row>
    <row r="1612" spans="1:23" x14ac:dyDescent="0.2">
      <c r="A1612" s="41">
        <v>2010</v>
      </c>
      <c r="B1612" s="42">
        <v>11121</v>
      </c>
      <c r="C1612" s="43" t="s">
        <v>2739</v>
      </c>
      <c r="D1612" s="41" t="s">
        <v>23</v>
      </c>
      <c r="E1612" s="43" t="s">
        <v>24</v>
      </c>
      <c r="F1612" s="41" t="s">
        <v>25</v>
      </c>
      <c r="G1612" s="43" t="s">
        <v>175</v>
      </c>
      <c r="H1612" s="43" t="s">
        <v>27</v>
      </c>
      <c r="I1612" s="44">
        <v>443</v>
      </c>
      <c r="J1612" s="45">
        <v>4182</v>
      </c>
      <c r="K1612" s="45">
        <v>420</v>
      </c>
      <c r="L1612" s="46">
        <v>132</v>
      </c>
      <c r="M1612" s="47">
        <v>1194</v>
      </c>
      <c r="N1612" s="47">
        <v>103</v>
      </c>
      <c r="O1612" s="48">
        <v>334</v>
      </c>
      <c r="P1612" s="49">
        <v>3608</v>
      </c>
      <c r="Q1612" s="49">
        <v>26</v>
      </c>
      <c r="R1612" s="50" t="s">
        <v>37</v>
      </c>
      <c r="S1612" s="51" t="s">
        <v>37</v>
      </c>
      <c r="T1612" s="51" t="s">
        <v>37</v>
      </c>
      <c r="U1612" s="44">
        <v>909</v>
      </c>
      <c r="V1612" s="45">
        <v>8984</v>
      </c>
      <c r="W1612" s="45">
        <v>549</v>
      </c>
    </row>
    <row r="1613" spans="1:23" x14ac:dyDescent="0.2">
      <c r="A1613" s="41">
        <v>2010</v>
      </c>
      <c r="B1613" s="42">
        <v>11122</v>
      </c>
      <c r="C1613" s="43" t="s">
        <v>2740</v>
      </c>
      <c r="D1613" s="41" t="s">
        <v>23</v>
      </c>
      <c r="E1613" s="43" t="s">
        <v>24</v>
      </c>
      <c r="F1613" s="41" t="s">
        <v>25</v>
      </c>
      <c r="G1613" s="43" t="s">
        <v>241</v>
      </c>
      <c r="H1613" s="43" t="s">
        <v>27</v>
      </c>
      <c r="I1613" s="44">
        <v>185</v>
      </c>
      <c r="J1613" s="45">
        <v>1741</v>
      </c>
      <c r="K1613" s="45">
        <v>188</v>
      </c>
      <c r="L1613" s="46">
        <v>108.1</v>
      </c>
      <c r="M1613" s="47">
        <v>1081</v>
      </c>
      <c r="N1613" s="47">
        <v>55</v>
      </c>
      <c r="O1613" s="48" t="s">
        <v>37</v>
      </c>
      <c r="P1613" s="49" t="s">
        <v>37</v>
      </c>
      <c r="Q1613" s="49" t="s">
        <v>37</v>
      </c>
      <c r="R1613" s="50" t="s">
        <v>37</v>
      </c>
      <c r="S1613" s="51" t="s">
        <v>37</v>
      </c>
      <c r="T1613" s="51" t="s">
        <v>37</v>
      </c>
      <c r="U1613" s="44">
        <v>293.10000000000002</v>
      </c>
      <c r="V1613" s="45">
        <v>2822</v>
      </c>
      <c r="W1613" s="45">
        <v>243</v>
      </c>
    </row>
    <row r="1614" spans="1:23" x14ac:dyDescent="0.2">
      <c r="A1614" s="41">
        <v>2010</v>
      </c>
      <c r="B1614" s="42">
        <v>11124</v>
      </c>
      <c r="C1614" s="43" t="s">
        <v>2741</v>
      </c>
      <c r="D1614" s="41" t="s">
        <v>23</v>
      </c>
      <c r="E1614" s="43" t="s">
        <v>24</v>
      </c>
      <c r="F1614" s="41" t="s">
        <v>25</v>
      </c>
      <c r="G1614" s="43" t="s">
        <v>57</v>
      </c>
      <c r="H1614" s="43" t="s">
        <v>27</v>
      </c>
      <c r="I1614" s="44">
        <v>27642</v>
      </c>
      <c r="J1614" s="45">
        <v>150812</v>
      </c>
      <c r="K1614" s="45">
        <v>22970</v>
      </c>
      <c r="L1614" s="46">
        <v>27007</v>
      </c>
      <c r="M1614" s="47">
        <v>158209</v>
      </c>
      <c r="N1614" s="47">
        <v>3248</v>
      </c>
      <c r="O1614" s="48">
        <v>15015</v>
      </c>
      <c r="P1614" s="49">
        <v>125001</v>
      </c>
      <c r="Q1614" s="49">
        <v>29</v>
      </c>
      <c r="R1614" s="50" t="s">
        <v>37</v>
      </c>
      <c r="S1614" s="51" t="s">
        <v>37</v>
      </c>
      <c r="T1614" s="51" t="s">
        <v>37</v>
      </c>
      <c r="U1614" s="44">
        <v>69664</v>
      </c>
      <c r="V1614" s="45">
        <v>434022</v>
      </c>
      <c r="W1614" s="45">
        <v>26247</v>
      </c>
    </row>
    <row r="1615" spans="1:23" x14ac:dyDescent="0.2">
      <c r="A1615" s="41">
        <v>2010</v>
      </c>
      <c r="B1615" s="42">
        <v>11125</v>
      </c>
      <c r="C1615" s="43" t="s">
        <v>2741</v>
      </c>
      <c r="D1615" s="41" t="s">
        <v>23</v>
      </c>
      <c r="E1615" s="43" t="s">
        <v>24</v>
      </c>
      <c r="F1615" s="41" t="s">
        <v>25</v>
      </c>
      <c r="G1615" s="43" t="s">
        <v>35</v>
      </c>
      <c r="H1615" s="43" t="s">
        <v>27</v>
      </c>
      <c r="I1615" s="44">
        <v>1409.5</v>
      </c>
      <c r="J1615" s="45">
        <v>11294</v>
      </c>
      <c r="K1615" s="45">
        <v>1406</v>
      </c>
      <c r="L1615" s="46">
        <v>1741.8</v>
      </c>
      <c r="M1615" s="47">
        <v>16476</v>
      </c>
      <c r="N1615" s="47">
        <v>289</v>
      </c>
      <c r="O1615" s="48">
        <v>0</v>
      </c>
      <c r="P1615" s="49">
        <v>0</v>
      </c>
      <c r="Q1615" s="49">
        <v>0</v>
      </c>
      <c r="R1615" s="50">
        <v>0</v>
      </c>
      <c r="S1615" s="51">
        <v>0</v>
      </c>
      <c r="T1615" s="51">
        <v>0</v>
      </c>
      <c r="U1615" s="44">
        <v>3151.3</v>
      </c>
      <c r="V1615" s="45">
        <v>27770</v>
      </c>
      <c r="W1615" s="45">
        <v>1695</v>
      </c>
    </row>
    <row r="1616" spans="1:23" x14ac:dyDescent="0.2">
      <c r="A1616" s="41">
        <v>2010</v>
      </c>
      <c r="B1616" s="42">
        <v>11126</v>
      </c>
      <c r="C1616" s="43" t="s">
        <v>2742</v>
      </c>
      <c r="D1616" s="41" t="s">
        <v>23</v>
      </c>
      <c r="E1616" s="43" t="s">
        <v>24</v>
      </c>
      <c r="F1616" s="41" t="s">
        <v>25</v>
      </c>
      <c r="G1616" s="43" t="s">
        <v>161</v>
      </c>
      <c r="H1616" s="43" t="s">
        <v>27</v>
      </c>
      <c r="I1616" s="44">
        <v>1670.4</v>
      </c>
      <c r="J1616" s="45">
        <v>15647</v>
      </c>
      <c r="K1616" s="45">
        <v>1517</v>
      </c>
      <c r="L1616" s="46">
        <v>625.4</v>
      </c>
      <c r="M1616" s="47">
        <v>7634</v>
      </c>
      <c r="N1616" s="47">
        <v>229</v>
      </c>
      <c r="O1616" s="48">
        <v>1631.5</v>
      </c>
      <c r="P1616" s="49">
        <v>18219</v>
      </c>
      <c r="Q1616" s="49">
        <v>26</v>
      </c>
      <c r="R1616" s="50" t="s">
        <v>37</v>
      </c>
      <c r="S1616" s="51" t="s">
        <v>37</v>
      </c>
      <c r="T1616" s="51" t="s">
        <v>37</v>
      </c>
      <c r="U1616" s="44">
        <v>3927.3</v>
      </c>
      <c r="V1616" s="45">
        <v>41500</v>
      </c>
      <c r="W1616" s="45">
        <v>1772</v>
      </c>
    </row>
    <row r="1617" spans="1:23" x14ac:dyDescent="0.2">
      <c r="A1617" s="41">
        <v>2010</v>
      </c>
      <c r="B1617" s="42">
        <v>11135</v>
      </c>
      <c r="C1617" s="43" t="s">
        <v>2743</v>
      </c>
      <c r="D1617" s="41" t="s">
        <v>23</v>
      </c>
      <c r="E1617" s="43" t="s">
        <v>24</v>
      </c>
      <c r="F1617" s="41" t="s">
        <v>25</v>
      </c>
      <c r="G1617" s="43" t="s">
        <v>195</v>
      </c>
      <c r="H1617" s="43" t="s">
        <v>27</v>
      </c>
      <c r="I1617" s="44">
        <v>9397.7999999999993</v>
      </c>
      <c r="J1617" s="45">
        <v>96839</v>
      </c>
      <c r="K1617" s="45">
        <v>16344</v>
      </c>
      <c r="L1617" s="46">
        <v>15321.8</v>
      </c>
      <c r="M1617" s="47">
        <v>194961</v>
      </c>
      <c r="N1617" s="47">
        <v>2179</v>
      </c>
      <c r="O1617" s="48">
        <v>7188.1</v>
      </c>
      <c r="P1617" s="49">
        <v>111299</v>
      </c>
      <c r="Q1617" s="49">
        <v>9</v>
      </c>
      <c r="R1617" s="50" t="s">
        <v>37</v>
      </c>
      <c r="S1617" s="51" t="s">
        <v>37</v>
      </c>
      <c r="T1617" s="51" t="s">
        <v>37</v>
      </c>
      <c r="U1617" s="44">
        <v>31907.7</v>
      </c>
      <c r="V1617" s="45">
        <v>403099</v>
      </c>
      <c r="W1617" s="45">
        <v>18532</v>
      </c>
    </row>
    <row r="1618" spans="1:23" x14ac:dyDescent="0.2">
      <c r="A1618" s="41">
        <v>2010</v>
      </c>
      <c r="B1618" s="42">
        <v>11141</v>
      </c>
      <c r="C1618" s="43" t="s">
        <v>2744</v>
      </c>
      <c r="D1618" s="41" t="s">
        <v>23</v>
      </c>
      <c r="E1618" s="43" t="s">
        <v>24</v>
      </c>
      <c r="F1618" s="41" t="s">
        <v>25</v>
      </c>
      <c r="G1618" s="43" t="s">
        <v>87</v>
      </c>
      <c r="H1618" s="43" t="s">
        <v>27</v>
      </c>
      <c r="I1618" s="44">
        <v>275</v>
      </c>
      <c r="J1618" s="45">
        <v>2354</v>
      </c>
      <c r="K1618" s="45">
        <v>240</v>
      </c>
      <c r="L1618" s="46">
        <v>78</v>
      </c>
      <c r="M1618" s="47">
        <v>705</v>
      </c>
      <c r="N1618" s="47">
        <v>17</v>
      </c>
      <c r="O1618" s="48" t="s">
        <v>37</v>
      </c>
      <c r="P1618" s="49" t="s">
        <v>37</v>
      </c>
      <c r="Q1618" s="49" t="s">
        <v>37</v>
      </c>
      <c r="R1618" s="50" t="s">
        <v>37</v>
      </c>
      <c r="S1618" s="51" t="s">
        <v>37</v>
      </c>
      <c r="T1618" s="51" t="s">
        <v>37</v>
      </c>
      <c r="U1618" s="44">
        <v>353</v>
      </c>
      <c r="V1618" s="45">
        <v>3059</v>
      </c>
      <c r="W1618" s="45">
        <v>257</v>
      </c>
    </row>
    <row r="1619" spans="1:23" x14ac:dyDescent="0.2">
      <c r="A1619" s="41">
        <v>2010</v>
      </c>
      <c r="B1619" s="42">
        <v>11142</v>
      </c>
      <c r="C1619" s="43" t="s">
        <v>2745</v>
      </c>
      <c r="D1619" s="41" t="s">
        <v>23</v>
      </c>
      <c r="E1619" s="43" t="s">
        <v>24</v>
      </c>
      <c r="F1619" s="41" t="s">
        <v>25</v>
      </c>
      <c r="G1619" s="43" t="s">
        <v>72</v>
      </c>
      <c r="H1619" s="43" t="s">
        <v>27</v>
      </c>
      <c r="I1619" s="44">
        <v>10342</v>
      </c>
      <c r="J1619" s="45">
        <v>108466</v>
      </c>
      <c r="K1619" s="45">
        <v>10830</v>
      </c>
      <c r="L1619" s="46">
        <v>6629</v>
      </c>
      <c r="M1619" s="47">
        <v>73663</v>
      </c>
      <c r="N1619" s="47">
        <v>1694</v>
      </c>
      <c r="O1619" s="48">
        <v>18296</v>
      </c>
      <c r="P1619" s="49">
        <v>251151</v>
      </c>
      <c r="Q1619" s="49">
        <v>74</v>
      </c>
      <c r="R1619" s="50" t="s">
        <v>37</v>
      </c>
      <c r="S1619" s="51" t="s">
        <v>37</v>
      </c>
      <c r="T1619" s="51" t="s">
        <v>37</v>
      </c>
      <c r="U1619" s="44">
        <v>35267</v>
      </c>
      <c r="V1619" s="45">
        <v>433280</v>
      </c>
      <c r="W1619" s="45">
        <v>12598</v>
      </c>
    </row>
    <row r="1620" spans="1:23" x14ac:dyDescent="0.2">
      <c r="A1620" s="41">
        <v>2010</v>
      </c>
      <c r="B1620" s="42">
        <v>11148</v>
      </c>
      <c r="C1620" s="43" t="s">
        <v>2746</v>
      </c>
      <c r="D1620" s="41" t="s">
        <v>23</v>
      </c>
      <c r="E1620" s="43" t="s">
        <v>24</v>
      </c>
      <c r="F1620" s="41" t="s">
        <v>25</v>
      </c>
      <c r="G1620" s="43" t="s">
        <v>57</v>
      </c>
      <c r="H1620" s="43" t="s">
        <v>27</v>
      </c>
      <c r="I1620" s="44">
        <v>8657</v>
      </c>
      <c r="J1620" s="45">
        <v>58563</v>
      </c>
      <c r="K1620" s="45">
        <v>13026</v>
      </c>
      <c r="L1620" s="46">
        <v>4738</v>
      </c>
      <c r="M1620" s="47">
        <v>27343</v>
      </c>
      <c r="N1620" s="47">
        <v>1312</v>
      </c>
      <c r="O1620" s="48">
        <v>6617</v>
      </c>
      <c r="P1620" s="49">
        <v>47351</v>
      </c>
      <c r="Q1620" s="49">
        <v>123</v>
      </c>
      <c r="R1620" s="50" t="s">
        <v>37</v>
      </c>
      <c r="S1620" s="51" t="s">
        <v>37</v>
      </c>
      <c r="T1620" s="51" t="s">
        <v>37</v>
      </c>
      <c r="U1620" s="44">
        <v>20012</v>
      </c>
      <c r="V1620" s="45">
        <v>133257</v>
      </c>
      <c r="W1620" s="45">
        <v>14461</v>
      </c>
    </row>
    <row r="1621" spans="1:23" x14ac:dyDescent="0.2">
      <c r="A1621" s="41">
        <v>2010</v>
      </c>
      <c r="B1621" s="42">
        <v>11171</v>
      </c>
      <c r="C1621" s="43" t="s">
        <v>700</v>
      </c>
      <c r="D1621" s="41" t="s">
        <v>23</v>
      </c>
      <c r="E1621" s="43" t="s">
        <v>24</v>
      </c>
      <c r="F1621" s="41" t="s">
        <v>25</v>
      </c>
      <c r="G1621" s="43" t="s">
        <v>42</v>
      </c>
      <c r="H1621" s="43" t="s">
        <v>16</v>
      </c>
      <c r="I1621" s="44">
        <v>2068732</v>
      </c>
      <c r="J1621" s="45">
        <v>9971612</v>
      </c>
      <c r="K1621" s="45">
        <v>997361</v>
      </c>
      <c r="L1621" s="46">
        <v>1706146</v>
      </c>
      <c r="M1621" s="47">
        <v>8854183</v>
      </c>
      <c r="N1621" s="47">
        <v>118320</v>
      </c>
      <c r="O1621" s="48" t="s">
        <v>37</v>
      </c>
      <c r="P1621" s="49" t="s">
        <v>37</v>
      </c>
      <c r="Q1621" s="49" t="s">
        <v>37</v>
      </c>
      <c r="R1621" s="50">
        <v>51802</v>
      </c>
      <c r="S1621" s="51">
        <v>276223</v>
      </c>
      <c r="T1621" s="51">
        <v>1</v>
      </c>
      <c r="U1621" s="44">
        <v>3826680</v>
      </c>
      <c r="V1621" s="45">
        <v>19102018</v>
      </c>
      <c r="W1621" s="45">
        <v>1115682</v>
      </c>
    </row>
    <row r="1622" spans="1:23" x14ac:dyDescent="0.2">
      <c r="A1622" s="41">
        <v>2010</v>
      </c>
      <c r="B1622" s="42">
        <v>11171</v>
      </c>
      <c r="C1622" s="43" t="s">
        <v>700</v>
      </c>
      <c r="D1622" s="41" t="s">
        <v>112</v>
      </c>
      <c r="E1622" s="43" t="s">
        <v>113</v>
      </c>
      <c r="F1622" s="41" t="s">
        <v>25</v>
      </c>
      <c r="G1622" s="43" t="s">
        <v>42</v>
      </c>
      <c r="H1622" s="43" t="s">
        <v>16</v>
      </c>
      <c r="I1622" s="44">
        <v>0.3</v>
      </c>
      <c r="J1622" s="45">
        <v>3</v>
      </c>
      <c r="K1622" s="45">
        <v>1</v>
      </c>
      <c r="L1622" s="46">
        <v>85528</v>
      </c>
      <c r="M1622" s="47">
        <v>1273720</v>
      </c>
      <c r="N1622" s="47">
        <v>2547</v>
      </c>
      <c r="O1622" s="48" t="s">
        <v>37</v>
      </c>
      <c r="P1622" s="49" t="s">
        <v>37</v>
      </c>
      <c r="Q1622" s="49" t="s">
        <v>37</v>
      </c>
      <c r="R1622" s="50">
        <v>0</v>
      </c>
      <c r="S1622" s="51">
        <v>0</v>
      </c>
      <c r="T1622" s="51">
        <v>0</v>
      </c>
      <c r="U1622" s="44">
        <v>85528.3</v>
      </c>
      <c r="V1622" s="45">
        <v>1273723</v>
      </c>
      <c r="W1622" s="45">
        <v>2548</v>
      </c>
    </row>
    <row r="1623" spans="1:23" x14ac:dyDescent="0.2">
      <c r="A1623" s="41">
        <v>2010</v>
      </c>
      <c r="B1623" s="42">
        <v>11187</v>
      </c>
      <c r="C1623" s="43" t="s">
        <v>701</v>
      </c>
      <c r="D1623" s="41" t="s">
        <v>23</v>
      </c>
      <c r="E1623" s="43" t="s">
        <v>24</v>
      </c>
      <c r="F1623" s="41" t="s">
        <v>25</v>
      </c>
      <c r="G1623" s="43" t="s">
        <v>311</v>
      </c>
      <c r="H1623" s="43" t="s">
        <v>27</v>
      </c>
      <c r="I1623" s="44">
        <v>21953</v>
      </c>
      <c r="J1623" s="45">
        <v>313853</v>
      </c>
      <c r="K1623" s="45">
        <v>34053</v>
      </c>
      <c r="L1623" s="46">
        <v>20917</v>
      </c>
      <c r="M1623" s="47">
        <v>344546</v>
      </c>
      <c r="N1623" s="47">
        <v>2620</v>
      </c>
      <c r="O1623" s="48">
        <v>6611</v>
      </c>
      <c r="P1623" s="49">
        <v>132790</v>
      </c>
      <c r="Q1623" s="49">
        <v>10</v>
      </c>
      <c r="R1623" s="50" t="s">
        <v>37</v>
      </c>
      <c r="S1623" s="51" t="s">
        <v>37</v>
      </c>
      <c r="T1623" s="51" t="s">
        <v>37</v>
      </c>
      <c r="U1623" s="44">
        <v>49481</v>
      </c>
      <c r="V1623" s="45">
        <v>791189</v>
      </c>
      <c r="W1623" s="45">
        <v>36683</v>
      </c>
    </row>
    <row r="1624" spans="1:23" x14ac:dyDescent="0.2">
      <c r="A1624" s="41">
        <v>2010</v>
      </c>
      <c r="B1624" s="42">
        <v>11196</v>
      </c>
      <c r="C1624" s="43" t="s">
        <v>2733</v>
      </c>
      <c r="D1624" s="41" t="s">
        <v>23</v>
      </c>
      <c r="E1624" s="43" t="s">
        <v>24</v>
      </c>
      <c r="F1624" s="41" t="s">
        <v>25</v>
      </c>
      <c r="G1624" s="43" t="s">
        <v>511</v>
      </c>
      <c r="H1624" s="43" t="s">
        <v>27</v>
      </c>
      <c r="I1624" s="44">
        <v>2163</v>
      </c>
      <c r="J1624" s="45">
        <v>19869</v>
      </c>
      <c r="K1624" s="45">
        <v>2944</v>
      </c>
      <c r="L1624" s="46">
        <v>2409</v>
      </c>
      <c r="M1624" s="47">
        <v>15913</v>
      </c>
      <c r="N1624" s="47">
        <v>826</v>
      </c>
      <c r="O1624" s="48">
        <v>4561</v>
      </c>
      <c r="P1624" s="49">
        <v>35547</v>
      </c>
      <c r="Q1624" s="49">
        <v>34</v>
      </c>
      <c r="R1624" s="50" t="s">
        <v>37</v>
      </c>
      <c r="S1624" s="51" t="s">
        <v>37</v>
      </c>
      <c r="T1624" s="51" t="s">
        <v>37</v>
      </c>
      <c r="U1624" s="44">
        <v>9133</v>
      </c>
      <c r="V1624" s="45">
        <v>71329</v>
      </c>
      <c r="W1624" s="45">
        <v>3804</v>
      </c>
    </row>
    <row r="1625" spans="1:23" x14ac:dyDescent="0.2">
      <c r="A1625" s="41">
        <v>2010</v>
      </c>
      <c r="B1625" s="42">
        <v>11200</v>
      </c>
      <c r="C1625" s="43" t="s">
        <v>702</v>
      </c>
      <c r="D1625" s="41" t="s">
        <v>23</v>
      </c>
      <c r="E1625" s="43" t="s">
        <v>24</v>
      </c>
      <c r="F1625" s="41" t="s">
        <v>25</v>
      </c>
      <c r="G1625" s="43" t="s">
        <v>161</v>
      </c>
      <c r="H1625" s="43" t="s">
        <v>31</v>
      </c>
      <c r="I1625" s="44">
        <v>23374</v>
      </c>
      <c r="J1625" s="45">
        <v>218262</v>
      </c>
      <c r="K1625" s="45">
        <v>14766</v>
      </c>
      <c r="L1625" s="46">
        <v>3784</v>
      </c>
      <c r="M1625" s="47">
        <v>39540</v>
      </c>
      <c r="N1625" s="47">
        <v>1203</v>
      </c>
      <c r="O1625" s="48">
        <v>2693</v>
      </c>
      <c r="P1625" s="49">
        <v>41407</v>
      </c>
      <c r="Q1625" s="49">
        <v>12</v>
      </c>
      <c r="R1625" s="50" t="s">
        <v>37</v>
      </c>
      <c r="S1625" s="51" t="s">
        <v>37</v>
      </c>
      <c r="T1625" s="51" t="s">
        <v>37</v>
      </c>
      <c r="U1625" s="44">
        <v>29851</v>
      </c>
      <c r="V1625" s="45">
        <v>299209</v>
      </c>
      <c r="W1625" s="45">
        <v>15981</v>
      </c>
    </row>
    <row r="1626" spans="1:23" x14ac:dyDescent="0.2">
      <c r="A1626" s="41">
        <v>2010</v>
      </c>
      <c r="B1626" s="42">
        <v>11203</v>
      </c>
      <c r="C1626" s="43" t="s">
        <v>2747</v>
      </c>
      <c r="D1626" s="41" t="s">
        <v>23</v>
      </c>
      <c r="E1626" s="43" t="s">
        <v>24</v>
      </c>
      <c r="F1626" s="41" t="s">
        <v>25</v>
      </c>
      <c r="G1626" s="43" t="s">
        <v>161</v>
      </c>
      <c r="H1626" s="43" t="s">
        <v>31</v>
      </c>
      <c r="I1626" s="44">
        <v>7759</v>
      </c>
      <c r="J1626" s="45">
        <v>65139</v>
      </c>
      <c r="K1626" s="45">
        <v>4304</v>
      </c>
      <c r="L1626" s="46">
        <v>1091</v>
      </c>
      <c r="M1626" s="47">
        <v>10482</v>
      </c>
      <c r="N1626" s="47">
        <v>273</v>
      </c>
      <c r="O1626" s="48">
        <v>5405</v>
      </c>
      <c r="P1626" s="49">
        <v>74615</v>
      </c>
      <c r="Q1626" s="49">
        <v>8</v>
      </c>
      <c r="R1626" s="50" t="s">
        <v>37</v>
      </c>
      <c r="S1626" s="51" t="s">
        <v>37</v>
      </c>
      <c r="T1626" s="51" t="s">
        <v>37</v>
      </c>
      <c r="U1626" s="44">
        <v>14255</v>
      </c>
      <c r="V1626" s="45">
        <v>150236</v>
      </c>
      <c r="W1626" s="45">
        <v>4585</v>
      </c>
    </row>
    <row r="1627" spans="1:23" x14ac:dyDescent="0.2">
      <c r="A1627" s="41">
        <v>2010</v>
      </c>
      <c r="B1627" s="42">
        <v>11204</v>
      </c>
      <c r="C1627" s="43" t="s">
        <v>703</v>
      </c>
      <c r="D1627" s="41" t="s">
        <v>23</v>
      </c>
      <c r="E1627" s="43" t="s">
        <v>24</v>
      </c>
      <c r="F1627" s="41" t="s">
        <v>25</v>
      </c>
      <c r="G1627" s="43" t="s">
        <v>258</v>
      </c>
      <c r="H1627" s="43" t="s">
        <v>27</v>
      </c>
      <c r="I1627" s="44">
        <v>5606.7</v>
      </c>
      <c r="J1627" s="45">
        <v>58948</v>
      </c>
      <c r="K1627" s="45">
        <v>7835</v>
      </c>
      <c r="L1627" s="46">
        <v>5542.8</v>
      </c>
      <c r="M1627" s="47">
        <v>62077</v>
      </c>
      <c r="N1627" s="47">
        <v>822</v>
      </c>
      <c r="O1627" s="48">
        <v>32374.799999999999</v>
      </c>
      <c r="P1627" s="49">
        <v>426943</v>
      </c>
      <c r="Q1627" s="49">
        <v>3</v>
      </c>
      <c r="R1627" s="50" t="s">
        <v>37</v>
      </c>
      <c r="S1627" s="51" t="s">
        <v>37</v>
      </c>
      <c r="T1627" s="51" t="s">
        <v>37</v>
      </c>
      <c r="U1627" s="44">
        <v>43524.3</v>
      </c>
      <c r="V1627" s="45">
        <v>547968</v>
      </c>
      <c r="W1627" s="45">
        <v>8660</v>
      </c>
    </row>
    <row r="1628" spans="1:23" x14ac:dyDescent="0.2">
      <c r="A1628" s="41">
        <v>2010</v>
      </c>
      <c r="B1628" s="42">
        <v>11205</v>
      </c>
      <c r="C1628" s="43" t="s">
        <v>2748</v>
      </c>
      <c r="D1628" s="41" t="s">
        <v>23</v>
      </c>
      <c r="E1628" s="43" t="s">
        <v>24</v>
      </c>
      <c r="F1628" s="41" t="s">
        <v>25</v>
      </c>
      <c r="G1628" s="43" t="s">
        <v>67</v>
      </c>
      <c r="H1628" s="43" t="s">
        <v>27</v>
      </c>
      <c r="I1628" s="44">
        <v>1898</v>
      </c>
      <c r="J1628" s="45">
        <v>16045</v>
      </c>
      <c r="K1628" s="45">
        <v>1044</v>
      </c>
      <c r="L1628" s="46">
        <v>424</v>
      </c>
      <c r="M1628" s="47">
        <v>3899</v>
      </c>
      <c r="N1628" s="47">
        <v>103</v>
      </c>
      <c r="O1628" s="48" t="s">
        <v>37</v>
      </c>
      <c r="P1628" s="49" t="s">
        <v>37</v>
      </c>
      <c r="Q1628" s="49" t="s">
        <v>37</v>
      </c>
      <c r="R1628" s="50" t="s">
        <v>37</v>
      </c>
      <c r="S1628" s="51" t="s">
        <v>37</v>
      </c>
      <c r="T1628" s="51" t="s">
        <v>37</v>
      </c>
      <c r="U1628" s="44">
        <v>2322</v>
      </c>
      <c r="V1628" s="45">
        <v>19944</v>
      </c>
      <c r="W1628" s="45">
        <v>1147</v>
      </c>
    </row>
    <row r="1629" spans="1:23" x14ac:dyDescent="0.2">
      <c r="A1629" s="41">
        <v>2010</v>
      </c>
      <c r="B1629" s="42">
        <v>11206</v>
      </c>
      <c r="C1629" s="43" t="s">
        <v>2749</v>
      </c>
      <c r="D1629" s="41" t="s">
        <v>23</v>
      </c>
      <c r="E1629" s="43" t="s">
        <v>24</v>
      </c>
      <c r="F1629" s="41" t="s">
        <v>25</v>
      </c>
      <c r="G1629" s="43" t="s">
        <v>76</v>
      </c>
      <c r="H1629" s="43" t="s">
        <v>27</v>
      </c>
      <c r="I1629" s="44">
        <v>303</v>
      </c>
      <c r="J1629" s="45">
        <v>2531</v>
      </c>
      <c r="K1629" s="45">
        <v>243</v>
      </c>
      <c r="L1629" s="46">
        <v>25</v>
      </c>
      <c r="M1629" s="47">
        <v>204</v>
      </c>
      <c r="N1629" s="47">
        <v>18</v>
      </c>
      <c r="O1629" s="48" t="s">
        <v>37</v>
      </c>
      <c r="P1629" s="49" t="s">
        <v>37</v>
      </c>
      <c r="Q1629" s="49" t="s">
        <v>37</v>
      </c>
      <c r="R1629" s="50" t="s">
        <v>37</v>
      </c>
      <c r="S1629" s="51" t="s">
        <v>37</v>
      </c>
      <c r="T1629" s="51" t="s">
        <v>37</v>
      </c>
      <c r="U1629" s="44">
        <v>328</v>
      </c>
      <c r="V1629" s="45">
        <v>2735</v>
      </c>
      <c r="W1629" s="45">
        <v>261</v>
      </c>
    </row>
    <row r="1630" spans="1:23" x14ac:dyDescent="0.2">
      <c r="A1630" s="41">
        <v>2010</v>
      </c>
      <c r="B1630" s="42">
        <v>11207</v>
      </c>
      <c r="C1630" s="43" t="s">
        <v>2750</v>
      </c>
      <c r="D1630" s="41" t="s">
        <v>23</v>
      </c>
      <c r="E1630" s="43" t="s">
        <v>24</v>
      </c>
      <c r="F1630" s="41" t="s">
        <v>25</v>
      </c>
      <c r="G1630" s="43" t="s">
        <v>76</v>
      </c>
      <c r="H1630" s="43" t="s">
        <v>27</v>
      </c>
      <c r="I1630" s="44">
        <v>95</v>
      </c>
      <c r="J1630" s="45">
        <v>948</v>
      </c>
      <c r="K1630" s="45">
        <v>96</v>
      </c>
      <c r="L1630" s="46">
        <v>7</v>
      </c>
      <c r="M1630" s="47">
        <v>66</v>
      </c>
      <c r="N1630" s="47">
        <v>6</v>
      </c>
      <c r="O1630" s="48" t="s">
        <v>37</v>
      </c>
      <c r="P1630" s="49" t="s">
        <v>37</v>
      </c>
      <c r="Q1630" s="49" t="s">
        <v>37</v>
      </c>
      <c r="R1630" s="50" t="s">
        <v>37</v>
      </c>
      <c r="S1630" s="51" t="s">
        <v>37</v>
      </c>
      <c r="T1630" s="51" t="s">
        <v>37</v>
      </c>
      <c r="U1630" s="44">
        <v>102</v>
      </c>
      <c r="V1630" s="45">
        <v>1014</v>
      </c>
      <c r="W1630" s="45">
        <v>102</v>
      </c>
    </row>
    <row r="1631" spans="1:23" ht="29" x14ac:dyDescent="0.2">
      <c r="A1631" s="41">
        <v>2010</v>
      </c>
      <c r="B1631" s="42">
        <v>11208</v>
      </c>
      <c r="C1631" s="43" t="s">
        <v>704</v>
      </c>
      <c r="D1631" s="41" t="s">
        <v>23</v>
      </c>
      <c r="E1631" s="43" t="s">
        <v>24</v>
      </c>
      <c r="F1631" s="41" t="s">
        <v>25</v>
      </c>
      <c r="G1631" s="43" t="s">
        <v>57</v>
      </c>
      <c r="H1631" s="43" t="s">
        <v>27</v>
      </c>
      <c r="I1631" s="44">
        <v>905630</v>
      </c>
      <c r="J1631" s="45">
        <v>7165691</v>
      </c>
      <c r="K1631" s="45">
        <v>1255008</v>
      </c>
      <c r="L1631" s="46">
        <v>1683933</v>
      </c>
      <c r="M1631" s="47">
        <v>13493111</v>
      </c>
      <c r="N1631" s="47">
        <v>182902</v>
      </c>
      <c r="O1631" s="48">
        <v>233372</v>
      </c>
      <c r="P1631" s="49">
        <v>2139427</v>
      </c>
      <c r="Q1631" s="49">
        <v>12498</v>
      </c>
      <c r="R1631" s="50">
        <v>16796</v>
      </c>
      <c r="S1631" s="51">
        <v>141480</v>
      </c>
      <c r="T1631" s="51">
        <v>2</v>
      </c>
      <c r="U1631" s="44">
        <v>2839731</v>
      </c>
      <c r="V1631" s="45">
        <v>22939709</v>
      </c>
      <c r="W1631" s="45">
        <v>1450410</v>
      </c>
    </row>
    <row r="1632" spans="1:23" x14ac:dyDescent="0.2">
      <c r="A1632" s="41">
        <v>2010</v>
      </c>
      <c r="B1632" s="42">
        <v>11211</v>
      </c>
      <c r="C1632" s="43" t="s">
        <v>2751</v>
      </c>
      <c r="D1632" s="41" t="s">
        <v>23</v>
      </c>
      <c r="E1632" s="43" t="s">
        <v>24</v>
      </c>
      <c r="F1632" s="41" t="s">
        <v>25</v>
      </c>
      <c r="G1632" s="43" t="s">
        <v>438</v>
      </c>
      <c r="H1632" s="43" t="s">
        <v>31</v>
      </c>
      <c r="I1632" s="44">
        <v>2303</v>
      </c>
      <c r="J1632" s="45">
        <v>28258</v>
      </c>
      <c r="K1632" s="45">
        <v>1778</v>
      </c>
      <c r="L1632" s="46">
        <v>314</v>
      </c>
      <c r="M1632" s="47">
        <v>4174</v>
      </c>
      <c r="N1632" s="47">
        <v>214</v>
      </c>
      <c r="O1632" s="48">
        <v>2529</v>
      </c>
      <c r="P1632" s="49">
        <v>39050</v>
      </c>
      <c r="Q1632" s="49">
        <v>595</v>
      </c>
      <c r="R1632" s="50" t="s">
        <v>37</v>
      </c>
      <c r="S1632" s="51" t="s">
        <v>37</v>
      </c>
      <c r="T1632" s="51" t="s">
        <v>37</v>
      </c>
      <c r="U1632" s="44">
        <v>5146</v>
      </c>
      <c r="V1632" s="45">
        <v>71482</v>
      </c>
      <c r="W1632" s="45">
        <v>2587</v>
      </c>
    </row>
    <row r="1633" spans="1:23" x14ac:dyDescent="0.2">
      <c r="A1633" s="41">
        <v>2010</v>
      </c>
      <c r="B1633" s="42">
        <v>11222</v>
      </c>
      <c r="C1633" s="43" t="s">
        <v>705</v>
      </c>
      <c r="D1633" s="41" t="s">
        <v>23</v>
      </c>
      <c r="E1633" s="43" t="s">
        <v>24</v>
      </c>
      <c r="F1633" s="41" t="s">
        <v>25</v>
      </c>
      <c r="G1633" s="43" t="s">
        <v>98</v>
      </c>
      <c r="H1633" s="43" t="s">
        <v>27</v>
      </c>
      <c r="I1633" s="44">
        <v>15198</v>
      </c>
      <c r="J1633" s="45">
        <v>168630</v>
      </c>
      <c r="K1633" s="45">
        <v>9445</v>
      </c>
      <c r="L1633" s="46">
        <v>8500</v>
      </c>
      <c r="M1633" s="47">
        <v>87875</v>
      </c>
      <c r="N1633" s="47">
        <v>1611</v>
      </c>
      <c r="O1633" s="48">
        <v>18891</v>
      </c>
      <c r="P1633" s="49">
        <v>286762</v>
      </c>
      <c r="Q1633" s="49">
        <v>16</v>
      </c>
      <c r="R1633" s="50">
        <v>0</v>
      </c>
      <c r="S1633" s="51">
        <v>0</v>
      </c>
      <c r="T1633" s="51">
        <v>0</v>
      </c>
      <c r="U1633" s="44">
        <v>42589</v>
      </c>
      <c r="V1633" s="45">
        <v>543267</v>
      </c>
      <c r="W1633" s="45">
        <v>11072</v>
      </c>
    </row>
    <row r="1634" spans="1:23" x14ac:dyDescent="0.2">
      <c r="A1634" s="41">
        <v>2010</v>
      </c>
      <c r="B1634" s="42">
        <v>11228</v>
      </c>
      <c r="C1634" s="43" t="s">
        <v>2752</v>
      </c>
      <c r="D1634" s="41" t="s">
        <v>23</v>
      </c>
      <c r="E1634" s="43" t="s">
        <v>24</v>
      </c>
      <c r="F1634" s="41" t="s">
        <v>25</v>
      </c>
      <c r="G1634" s="43" t="s">
        <v>67</v>
      </c>
      <c r="H1634" s="43" t="s">
        <v>27</v>
      </c>
      <c r="I1634" s="44">
        <v>2881</v>
      </c>
      <c r="J1634" s="45">
        <v>20565</v>
      </c>
      <c r="K1634" s="45">
        <v>1519</v>
      </c>
      <c r="L1634" s="46">
        <v>3001</v>
      </c>
      <c r="M1634" s="47">
        <v>21344</v>
      </c>
      <c r="N1634" s="47">
        <v>401</v>
      </c>
      <c r="O1634" s="48">
        <v>1996</v>
      </c>
      <c r="P1634" s="49">
        <v>19963</v>
      </c>
      <c r="Q1634" s="49">
        <v>16</v>
      </c>
      <c r="R1634" s="50" t="s">
        <v>37</v>
      </c>
      <c r="S1634" s="51" t="s">
        <v>37</v>
      </c>
      <c r="T1634" s="51" t="s">
        <v>37</v>
      </c>
      <c r="U1634" s="44">
        <v>7878</v>
      </c>
      <c r="V1634" s="45">
        <v>61872</v>
      </c>
      <c r="W1634" s="45">
        <v>1936</v>
      </c>
    </row>
    <row r="1635" spans="1:23" x14ac:dyDescent="0.2">
      <c r="A1635" s="41">
        <v>2010</v>
      </c>
      <c r="B1635" s="42">
        <v>11241</v>
      </c>
      <c r="C1635" s="43" t="s">
        <v>2753</v>
      </c>
      <c r="D1635" s="41" t="s">
        <v>23</v>
      </c>
      <c r="E1635" s="43" t="s">
        <v>24</v>
      </c>
      <c r="F1635" s="41" t="s">
        <v>25</v>
      </c>
      <c r="G1635" s="43" t="s">
        <v>80</v>
      </c>
      <c r="H1635" s="43" t="s">
        <v>51</v>
      </c>
      <c r="I1635" s="44">
        <v>840011</v>
      </c>
      <c r="J1635" s="45">
        <v>9533413</v>
      </c>
      <c r="K1635" s="45">
        <v>578672</v>
      </c>
      <c r="L1635" s="46">
        <v>585432.9</v>
      </c>
      <c r="M1635" s="47">
        <v>6642360</v>
      </c>
      <c r="N1635" s="47">
        <v>81157</v>
      </c>
      <c r="O1635" s="48">
        <v>817453.6</v>
      </c>
      <c r="P1635" s="49">
        <v>14472547</v>
      </c>
      <c r="Q1635" s="49">
        <v>7128</v>
      </c>
      <c r="R1635" s="50">
        <v>0</v>
      </c>
      <c r="S1635" s="51">
        <v>0</v>
      </c>
      <c r="T1635" s="51">
        <v>0</v>
      </c>
      <c r="U1635" s="44">
        <v>2242897.5</v>
      </c>
      <c r="V1635" s="45">
        <v>30648320</v>
      </c>
      <c r="W1635" s="45">
        <v>666957</v>
      </c>
    </row>
    <row r="1636" spans="1:23" x14ac:dyDescent="0.2">
      <c r="A1636" s="41">
        <v>2010</v>
      </c>
      <c r="B1636" s="42">
        <v>11247</v>
      </c>
      <c r="C1636" s="43" t="s">
        <v>707</v>
      </c>
      <c r="D1636" s="41" t="s">
        <v>23</v>
      </c>
      <c r="E1636" s="43" t="s">
        <v>24</v>
      </c>
      <c r="F1636" s="41" t="s">
        <v>25</v>
      </c>
      <c r="G1636" s="43" t="s">
        <v>26</v>
      </c>
      <c r="H1636" s="43" t="s">
        <v>27</v>
      </c>
      <c r="I1636" s="44">
        <v>3413</v>
      </c>
      <c r="J1636" s="45">
        <v>36967</v>
      </c>
      <c r="K1636" s="45">
        <v>2680</v>
      </c>
      <c r="L1636" s="46">
        <v>4774</v>
      </c>
      <c r="M1636" s="47">
        <v>48594</v>
      </c>
      <c r="N1636" s="47">
        <v>872</v>
      </c>
      <c r="O1636" s="48">
        <v>3020</v>
      </c>
      <c r="P1636" s="49">
        <v>32744</v>
      </c>
      <c r="Q1636" s="49">
        <v>4</v>
      </c>
      <c r="R1636" s="50">
        <v>0</v>
      </c>
      <c r="S1636" s="51">
        <v>0</v>
      </c>
      <c r="T1636" s="51">
        <v>0</v>
      </c>
      <c r="U1636" s="44">
        <v>11207</v>
      </c>
      <c r="V1636" s="45">
        <v>118305</v>
      </c>
      <c r="W1636" s="45">
        <v>3556</v>
      </c>
    </row>
    <row r="1637" spans="1:23" x14ac:dyDescent="0.2">
      <c r="A1637" s="41">
        <v>2010</v>
      </c>
      <c r="B1637" s="42">
        <v>11249</v>
      </c>
      <c r="C1637" s="43" t="s">
        <v>708</v>
      </c>
      <c r="D1637" s="41" t="s">
        <v>23</v>
      </c>
      <c r="E1637" s="43" t="s">
        <v>24</v>
      </c>
      <c r="F1637" s="41" t="s">
        <v>25</v>
      </c>
      <c r="G1637" s="43" t="s">
        <v>104</v>
      </c>
      <c r="H1637" s="43" t="s">
        <v>51</v>
      </c>
      <c r="I1637" s="44">
        <v>366497</v>
      </c>
      <c r="J1637" s="45">
        <v>4591883</v>
      </c>
      <c r="K1637" s="45">
        <v>349049</v>
      </c>
      <c r="L1637" s="46">
        <v>368310</v>
      </c>
      <c r="M1637" s="47">
        <v>5143503</v>
      </c>
      <c r="N1637" s="47">
        <v>46386</v>
      </c>
      <c r="O1637" s="48">
        <v>140029</v>
      </c>
      <c r="P1637" s="49">
        <v>2602851</v>
      </c>
      <c r="Q1637" s="49">
        <v>433</v>
      </c>
      <c r="R1637" s="50">
        <v>0</v>
      </c>
      <c r="S1637" s="51">
        <v>0</v>
      </c>
      <c r="T1637" s="51">
        <v>0</v>
      </c>
      <c r="U1637" s="44">
        <v>874836</v>
      </c>
      <c r="V1637" s="45">
        <v>12338237</v>
      </c>
      <c r="W1637" s="45">
        <v>395868</v>
      </c>
    </row>
    <row r="1638" spans="1:23" x14ac:dyDescent="0.2">
      <c r="A1638" s="41">
        <v>2010</v>
      </c>
      <c r="B1638" s="42">
        <v>11250</v>
      </c>
      <c r="C1638" s="43" t="s">
        <v>2754</v>
      </c>
      <c r="D1638" s="41" t="s">
        <v>23</v>
      </c>
      <c r="E1638" s="43" t="s">
        <v>24</v>
      </c>
      <c r="F1638" s="41" t="s">
        <v>25</v>
      </c>
      <c r="G1638" s="43" t="s">
        <v>241</v>
      </c>
      <c r="H1638" s="43" t="s">
        <v>153</v>
      </c>
      <c r="I1638" s="44">
        <v>3369</v>
      </c>
      <c r="J1638" s="45">
        <v>39710</v>
      </c>
      <c r="K1638" s="45">
        <v>2348</v>
      </c>
      <c r="L1638" s="46">
        <v>3388</v>
      </c>
      <c r="M1638" s="47">
        <v>51059</v>
      </c>
      <c r="N1638" s="47">
        <v>467</v>
      </c>
      <c r="O1638" s="48">
        <v>2952</v>
      </c>
      <c r="P1638" s="49">
        <v>26045</v>
      </c>
      <c r="Q1638" s="49">
        <v>2543</v>
      </c>
      <c r="R1638" s="50" t="s">
        <v>37</v>
      </c>
      <c r="S1638" s="51" t="s">
        <v>37</v>
      </c>
      <c r="T1638" s="51" t="s">
        <v>37</v>
      </c>
      <c r="U1638" s="44">
        <v>9709</v>
      </c>
      <c r="V1638" s="45">
        <v>116814</v>
      </c>
      <c r="W1638" s="45">
        <v>5358</v>
      </c>
    </row>
    <row r="1639" spans="1:23" x14ac:dyDescent="0.2">
      <c r="A1639" s="41">
        <v>2010</v>
      </c>
      <c r="B1639" s="42">
        <v>11251</v>
      </c>
      <c r="C1639" s="43" t="s">
        <v>709</v>
      </c>
      <c r="D1639" s="41" t="s">
        <v>23</v>
      </c>
      <c r="E1639" s="43" t="s">
        <v>24</v>
      </c>
      <c r="F1639" s="41" t="s">
        <v>25</v>
      </c>
      <c r="G1639" s="43" t="s">
        <v>241</v>
      </c>
      <c r="H1639" s="43" t="s">
        <v>153</v>
      </c>
      <c r="I1639" s="44">
        <v>17902</v>
      </c>
      <c r="J1639" s="45">
        <v>255986</v>
      </c>
      <c r="K1639" s="45">
        <v>14705</v>
      </c>
      <c r="L1639" s="46">
        <v>15688</v>
      </c>
      <c r="M1639" s="47">
        <v>218151</v>
      </c>
      <c r="N1639" s="47">
        <v>3863</v>
      </c>
      <c r="O1639" s="48">
        <v>39351</v>
      </c>
      <c r="P1639" s="49">
        <v>832185</v>
      </c>
      <c r="Q1639" s="49">
        <v>45</v>
      </c>
      <c r="R1639" s="50" t="s">
        <v>37</v>
      </c>
      <c r="S1639" s="51" t="s">
        <v>37</v>
      </c>
      <c r="T1639" s="51" t="s">
        <v>37</v>
      </c>
      <c r="U1639" s="44">
        <v>72941</v>
      </c>
      <c r="V1639" s="45">
        <v>1306322</v>
      </c>
      <c r="W1639" s="45">
        <v>18613</v>
      </c>
    </row>
    <row r="1640" spans="1:23" x14ac:dyDescent="0.2">
      <c r="A1640" s="41">
        <v>2010</v>
      </c>
      <c r="B1640" s="42">
        <v>11256</v>
      </c>
      <c r="C1640" s="43" t="s">
        <v>2755</v>
      </c>
      <c r="D1640" s="41" t="s">
        <v>23</v>
      </c>
      <c r="E1640" s="43" t="s">
        <v>24</v>
      </c>
      <c r="F1640" s="41" t="s">
        <v>25</v>
      </c>
      <c r="G1640" s="43" t="s">
        <v>311</v>
      </c>
      <c r="H1640" s="43" t="s">
        <v>27</v>
      </c>
      <c r="I1640" s="44">
        <v>18415.8</v>
      </c>
      <c r="J1640" s="45">
        <v>246811</v>
      </c>
      <c r="K1640" s="45">
        <v>28235</v>
      </c>
      <c r="L1640" s="46">
        <v>6134.1</v>
      </c>
      <c r="M1640" s="47">
        <v>92013</v>
      </c>
      <c r="N1640" s="47">
        <v>3769</v>
      </c>
      <c r="O1640" s="48">
        <v>17908.3</v>
      </c>
      <c r="P1640" s="49">
        <v>339301</v>
      </c>
      <c r="Q1640" s="49">
        <v>341</v>
      </c>
      <c r="R1640" s="50" t="s">
        <v>37</v>
      </c>
      <c r="S1640" s="51" t="s">
        <v>37</v>
      </c>
      <c r="T1640" s="51" t="s">
        <v>37</v>
      </c>
      <c r="U1640" s="44">
        <v>42458.2</v>
      </c>
      <c r="V1640" s="45">
        <v>678125</v>
      </c>
      <c r="W1640" s="45">
        <v>32345</v>
      </c>
    </row>
    <row r="1641" spans="1:23" x14ac:dyDescent="0.2">
      <c r="A1641" s="41">
        <v>2010</v>
      </c>
      <c r="B1641" s="42">
        <v>11268</v>
      </c>
      <c r="C1641" s="43" t="s">
        <v>2756</v>
      </c>
      <c r="D1641" s="41" t="s">
        <v>23</v>
      </c>
      <c r="E1641" s="43" t="s">
        <v>24</v>
      </c>
      <c r="F1641" s="41" t="s">
        <v>25</v>
      </c>
      <c r="G1641" s="43" t="s">
        <v>82</v>
      </c>
      <c r="H1641" s="43" t="s">
        <v>27</v>
      </c>
      <c r="I1641" s="44">
        <v>1775</v>
      </c>
      <c r="J1641" s="45">
        <v>18179</v>
      </c>
      <c r="K1641" s="45">
        <v>2226</v>
      </c>
      <c r="L1641" s="46">
        <v>2803</v>
      </c>
      <c r="M1641" s="47">
        <v>28449</v>
      </c>
      <c r="N1641" s="47">
        <v>411</v>
      </c>
      <c r="O1641" s="48">
        <v>1156</v>
      </c>
      <c r="P1641" s="49">
        <v>15784</v>
      </c>
      <c r="Q1641" s="49">
        <v>3</v>
      </c>
      <c r="R1641" s="50" t="s">
        <v>37</v>
      </c>
      <c r="S1641" s="51" t="s">
        <v>37</v>
      </c>
      <c r="T1641" s="51" t="s">
        <v>37</v>
      </c>
      <c r="U1641" s="44">
        <v>5734</v>
      </c>
      <c r="V1641" s="45">
        <v>62412</v>
      </c>
      <c r="W1641" s="45">
        <v>2640</v>
      </c>
    </row>
    <row r="1642" spans="1:23" x14ac:dyDescent="0.2">
      <c r="A1642" s="41">
        <v>2010</v>
      </c>
      <c r="B1642" s="42">
        <v>11272</v>
      </c>
      <c r="C1642" s="43" t="s">
        <v>711</v>
      </c>
      <c r="D1642" s="41" t="s">
        <v>23</v>
      </c>
      <c r="E1642" s="43" t="s">
        <v>24</v>
      </c>
      <c r="F1642" s="41" t="s">
        <v>25</v>
      </c>
      <c r="G1642" s="43" t="s">
        <v>439</v>
      </c>
      <c r="H1642" s="43" t="s">
        <v>31</v>
      </c>
      <c r="I1642" s="44">
        <v>2451</v>
      </c>
      <c r="J1642" s="45">
        <v>31909</v>
      </c>
      <c r="K1642" s="45">
        <v>2586</v>
      </c>
      <c r="L1642" s="46">
        <v>1486</v>
      </c>
      <c r="M1642" s="47">
        <v>14866</v>
      </c>
      <c r="N1642" s="47">
        <v>616</v>
      </c>
      <c r="O1642" s="48">
        <v>7665</v>
      </c>
      <c r="P1642" s="49">
        <v>83607</v>
      </c>
      <c r="Q1642" s="49">
        <v>868</v>
      </c>
      <c r="R1642" s="50" t="s">
        <v>37</v>
      </c>
      <c r="S1642" s="51" t="s">
        <v>37</v>
      </c>
      <c r="T1642" s="51" t="s">
        <v>37</v>
      </c>
      <c r="U1642" s="44">
        <v>11602</v>
      </c>
      <c r="V1642" s="45">
        <v>130382</v>
      </c>
      <c r="W1642" s="45">
        <v>4070</v>
      </c>
    </row>
    <row r="1643" spans="1:23" x14ac:dyDescent="0.2">
      <c r="A1643" s="41">
        <v>2010</v>
      </c>
      <c r="B1643" s="42">
        <v>11272</v>
      </c>
      <c r="C1643" s="43" t="s">
        <v>711</v>
      </c>
      <c r="D1643" s="41" t="s">
        <v>23</v>
      </c>
      <c r="E1643" s="43" t="s">
        <v>24</v>
      </c>
      <c r="F1643" s="41" t="s">
        <v>25</v>
      </c>
      <c r="G1643" s="43" t="s">
        <v>145</v>
      </c>
      <c r="H1643" s="43" t="s">
        <v>31</v>
      </c>
      <c r="I1643" s="44">
        <v>546</v>
      </c>
      <c r="J1643" s="45">
        <v>7505</v>
      </c>
      <c r="K1643" s="45">
        <v>551</v>
      </c>
      <c r="L1643" s="46">
        <v>197</v>
      </c>
      <c r="M1643" s="47">
        <v>2124</v>
      </c>
      <c r="N1643" s="47">
        <v>80</v>
      </c>
      <c r="O1643" s="48">
        <v>922</v>
      </c>
      <c r="P1643" s="49">
        <v>10241</v>
      </c>
      <c r="Q1643" s="49">
        <v>135</v>
      </c>
      <c r="R1643" s="50" t="s">
        <v>37</v>
      </c>
      <c r="S1643" s="51" t="s">
        <v>37</v>
      </c>
      <c r="T1643" s="51" t="s">
        <v>37</v>
      </c>
      <c r="U1643" s="44">
        <v>1665</v>
      </c>
      <c r="V1643" s="45">
        <v>19870</v>
      </c>
      <c r="W1643" s="45">
        <v>766</v>
      </c>
    </row>
    <row r="1644" spans="1:23" x14ac:dyDescent="0.2">
      <c r="A1644" s="41">
        <v>2010</v>
      </c>
      <c r="B1644" s="42">
        <v>11273</v>
      </c>
      <c r="C1644" s="43" t="s">
        <v>712</v>
      </c>
      <c r="D1644" s="41" t="s">
        <v>23</v>
      </c>
      <c r="E1644" s="43" t="s">
        <v>24</v>
      </c>
      <c r="F1644" s="41" t="s">
        <v>25</v>
      </c>
      <c r="G1644" s="43" t="s">
        <v>438</v>
      </c>
      <c r="H1644" s="43" t="s">
        <v>31</v>
      </c>
      <c r="I1644" s="44">
        <v>786.9</v>
      </c>
      <c r="J1644" s="45">
        <v>13699</v>
      </c>
      <c r="K1644" s="45">
        <v>1266</v>
      </c>
      <c r="L1644" s="46">
        <v>143.80000000000001</v>
      </c>
      <c r="M1644" s="47">
        <v>2527</v>
      </c>
      <c r="N1644" s="47">
        <v>317</v>
      </c>
      <c r="O1644" s="48">
        <v>1694</v>
      </c>
      <c r="P1644" s="49">
        <v>44242</v>
      </c>
      <c r="Q1644" s="49">
        <v>41</v>
      </c>
      <c r="R1644" s="50" t="s">
        <v>37</v>
      </c>
      <c r="S1644" s="51" t="s">
        <v>37</v>
      </c>
      <c r="T1644" s="51" t="s">
        <v>37</v>
      </c>
      <c r="U1644" s="44">
        <v>2624.7</v>
      </c>
      <c r="V1644" s="45">
        <v>60468</v>
      </c>
      <c r="W1644" s="45">
        <v>1624</v>
      </c>
    </row>
    <row r="1645" spans="1:23" x14ac:dyDescent="0.2">
      <c r="A1645" s="41">
        <v>2010</v>
      </c>
      <c r="B1645" s="42">
        <v>11273</v>
      </c>
      <c r="C1645" s="43" t="s">
        <v>712</v>
      </c>
      <c r="D1645" s="41" t="s">
        <v>23</v>
      </c>
      <c r="E1645" s="43" t="s">
        <v>24</v>
      </c>
      <c r="F1645" s="41" t="s">
        <v>25</v>
      </c>
      <c r="G1645" s="43" t="s">
        <v>273</v>
      </c>
      <c r="H1645" s="43" t="s">
        <v>31</v>
      </c>
      <c r="I1645" s="44">
        <v>21678.2</v>
      </c>
      <c r="J1645" s="45">
        <v>377195</v>
      </c>
      <c r="K1645" s="45">
        <v>18463</v>
      </c>
      <c r="L1645" s="46">
        <v>12509.5</v>
      </c>
      <c r="M1645" s="47">
        <v>227580</v>
      </c>
      <c r="N1645" s="47">
        <v>5883</v>
      </c>
      <c r="O1645" s="48">
        <v>1749.3</v>
      </c>
      <c r="P1645" s="49">
        <v>34275</v>
      </c>
      <c r="Q1645" s="49">
        <v>139</v>
      </c>
      <c r="R1645" s="50" t="s">
        <v>37</v>
      </c>
      <c r="S1645" s="51" t="s">
        <v>37</v>
      </c>
      <c r="T1645" s="51" t="s">
        <v>37</v>
      </c>
      <c r="U1645" s="44">
        <v>35937</v>
      </c>
      <c r="V1645" s="45">
        <v>639050</v>
      </c>
      <c r="W1645" s="45">
        <v>24485</v>
      </c>
    </row>
    <row r="1646" spans="1:23" x14ac:dyDescent="0.2">
      <c r="A1646" s="41">
        <v>2010</v>
      </c>
      <c r="B1646" s="42">
        <v>11291</v>
      </c>
      <c r="C1646" s="43" t="s">
        <v>713</v>
      </c>
      <c r="D1646" s="41" t="s">
        <v>23</v>
      </c>
      <c r="E1646" s="43" t="s">
        <v>24</v>
      </c>
      <c r="F1646" s="41" t="s">
        <v>25</v>
      </c>
      <c r="G1646" s="43" t="s">
        <v>67</v>
      </c>
      <c r="H1646" s="43" t="s">
        <v>31</v>
      </c>
      <c r="I1646" s="44">
        <v>100212</v>
      </c>
      <c r="J1646" s="45">
        <v>992798</v>
      </c>
      <c r="K1646" s="45">
        <v>53505</v>
      </c>
      <c r="L1646" s="46">
        <v>10826</v>
      </c>
      <c r="M1646" s="47">
        <v>131519</v>
      </c>
      <c r="N1646" s="47">
        <v>1923</v>
      </c>
      <c r="O1646" s="48">
        <v>7727</v>
      </c>
      <c r="P1646" s="49">
        <v>117738</v>
      </c>
      <c r="Q1646" s="49">
        <v>12</v>
      </c>
      <c r="R1646" s="50" t="s">
        <v>37</v>
      </c>
      <c r="S1646" s="51" t="s">
        <v>37</v>
      </c>
      <c r="T1646" s="51" t="s">
        <v>37</v>
      </c>
      <c r="U1646" s="44">
        <v>118765</v>
      </c>
      <c r="V1646" s="45">
        <v>1242055</v>
      </c>
      <c r="W1646" s="45">
        <v>55440</v>
      </c>
    </row>
    <row r="1647" spans="1:23" x14ac:dyDescent="0.2">
      <c r="A1647" s="41">
        <v>2010</v>
      </c>
      <c r="B1647" s="42">
        <v>11292</v>
      </c>
      <c r="C1647" s="43" t="s">
        <v>2757</v>
      </c>
      <c r="D1647" s="41" t="s">
        <v>23</v>
      </c>
      <c r="E1647" s="43" t="s">
        <v>24</v>
      </c>
      <c r="F1647" s="41" t="s">
        <v>25</v>
      </c>
      <c r="G1647" s="43" t="s">
        <v>92</v>
      </c>
      <c r="H1647" s="43" t="s">
        <v>27</v>
      </c>
      <c r="I1647" s="44">
        <v>68072.399999999994</v>
      </c>
      <c r="J1647" s="45">
        <v>767539</v>
      </c>
      <c r="K1647" s="45">
        <v>70003</v>
      </c>
      <c r="L1647" s="46">
        <v>16040.7</v>
      </c>
      <c r="M1647" s="47">
        <v>230785</v>
      </c>
      <c r="N1647" s="47">
        <v>6405</v>
      </c>
      <c r="O1647" s="48">
        <v>54675.5</v>
      </c>
      <c r="P1647" s="49">
        <v>825086</v>
      </c>
      <c r="Q1647" s="49">
        <v>3473</v>
      </c>
      <c r="R1647" s="50">
        <v>0</v>
      </c>
      <c r="S1647" s="51">
        <v>0</v>
      </c>
      <c r="T1647" s="51">
        <v>0</v>
      </c>
      <c r="U1647" s="44">
        <v>138788.6</v>
      </c>
      <c r="V1647" s="45">
        <v>1823410</v>
      </c>
      <c r="W1647" s="45">
        <v>79881</v>
      </c>
    </row>
    <row r="1648" spans="1:23" x14ac:dyDescent="0.2">
      <c r="A1648" s="41">
        <v>2010</v>
      </c>
      <c r="B1648" s="42">
        <v>11296</v>
      </c>
      <c r="C1648" s="43" t="s">
        <v>2758</v>
      </c>
      <c r="D1648" s="41" t="s">
        <v>23</v>
      </c>
      <c r="E1648" s="43" t="s">
        <v>24</v>
      </c>
      <c r="F1648" s="41" t="s">
        <v>25</v>
      </c>
      <c r="G1648" s="43" t="s">
        <v>161</v>
      </c>
      <c r="H1648" s="43" t="s">
        <v>27</v>
      </c>
      <c r="I1648" s="44">
        <v>271</v>
      </c>
      <c r="J1648" s="45">
        <v>2401</v>
      </c>
      <c r="K1648" s="45">
        <v>296</v>
      </c>
      <c r="L1648" s="46">
        <v>72</v>
      </c>
      <c r="M1648" s="47">
        <v>541</v>
      </c>
      <c r="N1648" s="47">
        <v>43</v>
      </c>
      <c r="O1648" s="48">
        <v>81</v>
      </c>
      <c r="P1648" s="49">
        <v>1029</v>
      </c>
      <c r="Q1648" s="49">
        <v>11</v>
      </c>
      <c r="R1648" s="50" t="s">
        <v>37</v>
      </c>
      <c r="S1648" s="51" t="s">
        <v>37</v>
      </c>
      <c r="T1648" s="51" t="s">
        <v>37</v>
      </c>
      <c r="U1648" s="44">
        <v>424</v>
      </c>
      <c r="V1648" s="45">
        <v>3971</v>
      </c>
      <c r="W1648" s="45">
        <v>350</v>
      </c>
    </row>
    <row r="1649" spans="1:23" x14ac:dyDescent="0.2">
      <c r="A1649" s="41">
        <v>2010</v>
      </c>
      <c r="B1649" s="42">
        <v>11298</v>
      </c>
      <c r="C1649" s="43" t="s">
        <v>2759</v>
      </c>
      <c r="D1649" s="41" t="s">
        <v>23</v>
      </c>
      <c r="E1649" s="43" t="s">
        <v>24</v>
      </c>
      <c r="F1649" s="41" t="s">
        <v>25</v>
      </c>
      <c r="G1649" s="43" t="s">
        <v>87</v>
      </c>
      <c r="H1649" s="43" t="s">
        <v>31</v>
      </c>
      <c r="I1649" s="44">
        <v>4847</v>
      </c>
      <c r="J1649" s="45">
        <v>57653</v>
      </c>
      <c r="K1649" s="45">
        <v>1998</v>
      </c>
      <c r="L1649" s="46">
        <v>1556</v>
      </c>
      <c r="M1649" s="47">
        <v>22780</v>
      </c>
      <c r="N1649" s="47">
        <v>66</v>
      </c>
      <c r="O1649" s="48" t="s">
        <v>37</v>
      </c>
      <c r="P1649" s="49" t="s">
        <v>37</v>
      </c>
      <c r="Q1649" s="49" t="s">
        <v>37</v>
      </c>
      <c r="R1649" s="50" t="s">
        <v>37</v>
      </c>
      <c r="S1649" s="51" t="s">
        <v>37</v>
      </c>
      <c r="T1649" s="51" t="s">
        <v>37</v>
      </c>
      <c r="U1649" s="44">
        <v>6403</v>
      </c>
      <c r="V1649" s="45">
        <v>80433</v>
      </c>
      <c r="W1649" s="45">
        <v>2064</v>
      </c>
    </row>
    <row r="1650" spans="1:23" x14ac:dyDescent="0.2">
      <c r="A1650" s="41">
        <v>2010</v>
      </c>
      <c r="B1650" s="42">
        <v>11299</v>
      </c>
      <c r="C1650" s="43" t="s">
        <v>2760</v>
      </c>
      <c r="D1650" s="41" t="s">
        <v>23</v>
      </c>
      <c r="E1650" s="43" t="s">
        <v>24</v>
      </c>
      <c r="F1650" s="41" t="s">
        <v>25</v>
      </c>
      <c r="G1650" s="43" t="s">
        <v>76</v>
      </c>
      <c r="H1650" s="43" t="s">
        <v>27</v>
      </c>
      <c r="I1650" s="44">
        <v>197</v>
      </c>
      <c r="J1650" s="45">
        <v>1881</v>
      </c>
      <c r="K1650" s="45">
        <v>255</v>
      </c>
      <c r="L1650" s="46">
        <v>119</v>
      </c>
      <c r="M1650" s="47">
        <v>1009</v>
      </c>
      <c r="N1650" s="47">
        <v>68</v>
      </c>
      <c r="O1650" s="48">
        <v>158</v>
      </c>
      <c r="P1650" s="49">
        <v>1901</v>
      </c>
      <c r="Q1650" s="49">
        <v>2</v>
      </c>
      <c r="R1650" s="50" t="s">
        <v>37</v>
      </c>
      <c r="S1650" s="51" t="s">
        <v>37</v>
      </c>
      <c r="T1650" s="51" t="s">
        <v>37</v>
      </c>
      <c r="U1650" s="44">
        <v>474</v>
      </c>
      <c r="V1650" s="45">
        <v>4791</v>
      </c>
      <c r="W1650" s="45">
        <v>325</v>
      </c>
    </row>
    <row r="1651" spans="1:23" x14ac:dyDescent="0.2">
      <c r="A1651" s="41">
        <v>2010</v>
      </c>
      <c r="B1651" s="42">
        <v>11305</v>
      </c>
      <c r="C1651" s="43" t="s">
        <v>2761</v>
      </c>
      <c r="D1651" s="41" t="s">
        <v>23</v>
      </c>
      <c r="E1651" s="43" t="s">
        <v>24</v>
      </c>
      <c r="F1651" s="41" t="s">
        <v>25</v>
      </c>
      <c r="G1651" s="43" t="s">
        <v>220</v>
      </c>
      <c r="H1651" s="43" t="s">
        <v>27</v>
      </c>
      <c r="I1651" s="44">
        <v>2114</v>
      </c>
      <c r="J1651" s="45">
        <v>15962</v>
      </c>
      <c r="K1651" s="45">
        <v>2920</v>
      </c>
      <c r="L1651" s="46">
        <v>3052</v>
      </c>
      <c r="M1651" s="47">
        <v>18525</v>
      </c>
      <c r="N1651" s="47">
        <v>663</v>
      </c>
      <c r="O1651" s="48">
        <v>2118</v>
      </c>
      <c r="P1651" s="49">
        <v>13401</v>
      </c>
      <c r="Q1651" s="49">
        <v>4</v>
      </c>
      <c r="R1651" s="50" t="s">
        <v>37</v>
      </c>
      <c r="S1651" s="51" t="s">
        <v>37</v>
      </c>
      <c r="T1651" s="51" t="s">
        <v>37</v>
      </c>
      <c r="U1651" s="44">
        <v>7284</v>
      </c>
      <c r="V1651" s="45">
        <v>47888</v>
      </c>
      <c r="W1651" s="45">
        <v>3587</v>
      </c>
    </row>
    <row r="1652" spans="1:23" x14ac:dyDescent="0.2">
      <c r="A1652" s="41">
        <v>2010</v>
      </c>
      <c r="B1652" s="42">
        <v>11306</v>
      </c>
      <c r="C1652" s="43" t="s">
        <v>2762</v>
      </c>
      <c r="D1652" s="41" t="s">
        <v>23</v>
      </c>
      <c r="E1652" s="43" t="s">
        <v>24</v>
      </c>
      <c r="F1652" s="41" t="s">
        <v>25</v>
      </c>
      <c r="G1652" s="43" t="s">
        <v>76</v>
      </c>
      <c r="H1652" s="43" t="s">
        <v>27</v>
      </c>
      <c r="I1652" s="44">
        <v>91</v>
      </c>
      <c r="J1652" s="45">
        <v>1028</v>
      </c>
      <c r="K1652" s="45">
        <v>134</v>
      </c>
      <c r="L1652" s="46">
        <v>79</v>
      </c>
      <c r="M1652" s="47">
        <v>897</v>
      </c>
      <c r="N1652" s="47">
        <v>38</v>
      </c>
      <c r="O1652" s="48" t="s">
        <v>37</v>
      </c>
      <c r="P1652" s="49" t="s">
        <v>37</v>
      </c>
      <c r="Q1652" s="49" t="s">
        <v>37</v>
      </c>
      <c r="R1652" s="50" t="s">
        <v>37</v>
      </c>
      <c r="S1652" s="51" t="s">
        <v>37</v>
      </c>
      <c r="T1652" s="51" t="s">
        <v>37</v>
      </c>
      <c r="U1652" s="44">
        <v>170</v>
      </c>
      <c r="V1652" s="45">
        <v>1925</v>
      </c>
      <c r="W1652" s="45">
        <v>172</v>
      </c>
    </row>
    <row r="1653" spans="1:23" x14ac:dyDescent="0.2">
      <c r="A1653" s="41">
        <v>2010</v>
      </c>
      <c r="B1653" s="42">
        <v>11316</v>
      </c>
      <c r="C1653" s="43" t="s">
        <v>2763</v>
      </c>
      <c r="D1653" s="41" t="s">
        <v>23</v>
      </c>
      <c r="E1653" s="43" t="s">
        <v>24</v>
      </c>
      <c r="F1653" s="41" t="s">
        <v>25</v>
      </c>
      <c r="G1653" s="43" t="s">
        <v>92</v>
      </c>
      <c r="H1653" s="43" t="s">
        <v>27</v>
      </c>
      <c r="I1653" s="44">
        <v>3233</v>
      </c>
      <c r="J1653" s="45">
        <v>26123</v>
      </c>
      <c r="K1653" s="45">
        <v>2058</v>
      </c>
      <c r="L1653" s="46">
        <v>3338.9</v>
      </c>
      <c r="M1653" s="47">
        <v>25698</v>
      </c>
      <c r="N1653" s="47">
        <v>579</v>
      </c>
      <c r="O1653" s="48" t="s">
        <v>37</v>
      </c>
      <c r="P1653" s="49" t="s">
        <v>37</v>
      </c>
      <c r="Q1653" s="49" t="s">
        <v>37</v>
      </c>
      <c r="R1653" s="50" t="s">
        <v>37</v>
      </c>
      <c r="S1653" s="51" t="s">
        <v>37</v>
      </c>
      <c r="T1653" s="51" t="s">
        <v>37</v>
      </c>
      <c r="U1653" s="44">
        <v>6571.9</v>
      </c>
      <c r="V1653" s="45">
        <v>51821</v>
      </c>
      <c r="W1653" s="45">
        <v>2637</v>
      </c>
    </row>
    <row r="1654" spans="1:23" x14ac:dyDescent="0.2">
      <c r="A1654" s="41">
        <v>2010</v>
      </c>
      <c r="B1654" s="42">
        <v>11318</v>
      </c>
      <c r="C1654" s="43" t="s">
        <v>2764</v>
      </c>
      <c r="D1654" s="41" t="s">
        <v>23</v>
      </c>
      <c r="E1654" s="43" t="s">
        <v>24</v>
      </c>
      <c r="F1654" s="41" t="s">
        <v>25</v>
      </c>
      <c r="G1654" s="43" t="s">
        <v>67</v>
      </c>
      <c r="H1654" s="43" t="s">
        <v>27</v>
      </c>
      <c r="I1654" s="44">
        <v>14490</v>
      </c>
      <c r="J1654" s="45">
        <v>106524</v>
      </c>
      <c r="K1654" s="45">
        <v>9899</v>
      </c>
      <c r="L1654" s="46">
        <v>18129</v>
      </c>
      <c r="M1654" s="47">
        <v>163944</v>
      </c>
      <c r="N1654" s="47">
        <v>2130</v>
      </c>
      <c r="O1654" s="48">
        <v>884</v>
      </c>
      <c r="P1654" s="49">
        <v>12767</v>
      </c>
      <c r="Q1654" s="49">
        <v>3</v>
      </c>
      <c r="R1654" s="50" t="s">
        <v>37</v>
      </c>
      <c r="S1654" s="51" t="s">
        <v>37</v>
      </c>
      <c r="T1654" s="51" t="s">
        <v>37</v>
      </c>
      <c r="U1654" s="44">
        <v>33503</v>
      </c>
      <c r="V1654" s="45">
        <v>283235</v>
      </c>
      <c r="W1654" s="45">
        <v>12032</v>
      </c>
    </row>
    <row r="1655" spans="1:23" x14ac:dyDescent="0.2">
      <c r="A1655" s="41">
        <v>2010</v>
      </c>
      <c r="B1655" s="42">
        <v>11330</v>
      </c>
      <c r="C1655" s="43" t="s">
        <v>2765</v>
      </c>
      <c r="D1655" s="41" t="s">
        <v>23</v>
      </c>
      <c r="E1655" s="43" t="s">
        <v>24</v>
      </c>
      <c r="F1655" s="41" t="s">
        <v>25</v>
      </c>
      <c r="G1655" s="43" t="s">
        <v>273</v>
      </c>
      <c r="H1655" s="43" t="s">
        <v>27</v>
      </c>
      <c r="I1655" s="44">
        <v>562</v>
      </c>
      <c r="J1655" s="45">
        <v>6705</v>
      </c>
      <c r="K1655" s="45">
        <v>945</v>
      </c>
      <c r="L1655" s="46">
        <v>830</v>
      </c>
      <c r="M1655" s="47">
        <v>17255</v>
      </c>
      <c r="N1655" s="47">
        <v>207</v>
      </c>
      <c r="O1655" s="48">
        <v>0</v>
      </c>
      <c r="P1655" s="49">
        <v>0</v>
      </c>
      <c r="Q1655" s="49">
        <v>0</v>
      </c>
      <c r="R1655" s="50" t="s">
        <v>37</v>
      </c>
      <c r="S1655" s="51" t="s">
        <v>37</v>
      </c>
      <c r="T1655" s="51" t="s">
        <v>37</v>
      </c>
      <c r="U1655" s="44">
        <v>1392</v>
      </c>
      <c r="V1655" s="45">
        <v>23960</v>
      </c>
      <c r="W1655" s="45">
        <v>1152</v>
      </c>
    </row>
    <row r="1656" spans="1:23" x14ac:dyDescent="0.2">
      <c r="A1656" s="41">
        <v>2010</v>
      </c>
      <c r="B1656" s="42">
        <v>11332</v>
      </c>
      <c r="C1656" s="43" t="s">
        <v>2766</v>
      </c>
      <c r="D1656" s="41" t="s">
        <v>23</v>
      </c>
      <c r="E1656" s="43" t="s">
        <v>24</v>
      </c>
      <c r="F1656" s="41" t="s">
        <v>25</v>
      </c>
      <c r="G1656" s="43" t="s">
        <v>46</v>
      </c>
      <c r="H1656" s="43" t="s">
        <v>27</v>
      </c>
      <c r="I1656" s="44">
        <v>2177</v>
      </c>
      <c r="J1656" s="45">
        <v>22884</v>
      </c>
      <c r="K1656" s="45">
        <v>2092</v>
      </c>
      <c r="L1656" s="46">
        <v>2142</v>
      </c>
      <c r="M1656" s="47">
        <v>26210</v>
      </c>
      <c r="N1656" s="47">
        <v>434</v>
      </c>
      <c r="O1656" s="48">
        <v>1740</v>
      </c>
      <c r="P1656" s="49">
        <v>28225</v>
      </c>
      <c r="Q1656" s="49">
        <v>12</v>
      </c>
      <c r="R1656" s="50" t="s">
        <v>37</v>
      </c>
      <c r="S1656" s="51" t="s">
        <v>37</v>
      </c>
      <c r="T1656" s="51" t="s">
        <v>37</v>
      </c>
      <c r="U1656" s="44">
        <v>6059</v>
      </c>
      <c r="V1656" s="45">
        <v>77319</v>
      </c>
      <c r="W1656" s="45">
        <v>2538</v>
      </c>
    </row>
    <row r="1657" spans="1:23" x14ac:dyDescent="0.2">
      <c r="A1657" s="41">
        <v>2010</v>
      </c>
      <c r="B1657" s="42">
        <v>11333</v>
      </c>
      <c r="C1657" s="43" t="s">
        <v>2766</v>
      </c>
      <c r="D1657" s="41" t="s">
        <v>23</v>
      </c>
      <c r="E1657" s="43" t="s">
        <v>24</v>
      </c>
      <c r="F1657" s="41" t="s">
        <v>25</v>
      </c>
      <c r="G1657" s="43" t="s">
        <v>54</v>
      </c>
      <c r="H1657" s="43" t="s">
        <v>27</v>
      </c>
      <c r="I1657" s="44">
        <v>1427</v>
      </c>
      <c r="J1657" s="45">
        <v>21353</v>
      </c>
      <c r="K1657" s="45">
        <v>1465</v>
      </c>
      <c r="L1657" s="46">
        <v>901</v>
      </c>
      <c r="M1657" s="47">
        <v>12278</v>
      </c>
      <c r="N1657" s="47">
        <v>346</v>
      </c>
      <c r="O1657" s="48">
        <v>1026</v>
      </c>
      <c r="P1657" s="49">
        <v>16292</v>
      </c>
      <c r="Q1657" s="49">
        <v>19</v>
      </c>
      <c r="R1657" s="50" t="s">
        <v>37</v>
      </c>
      <c r="S1657" s="51" t="s">
        <v>37</v>
      </c>
      <c r="T1657" s="51" t="s">
        <v>37</v>
      </c>
      <c r="U1657" s="44">
        <v>3354</v>
      </c>
      <c r="V1657" s="45">
        <v>49923</v>
      </c>
      <c r="W1657" s="45">
        <v>1830</v>
      </c>
    </row>
    <row r="1658" spans="1:23" x14ac:dyDescent="0.2">
      <c r="A1658" s="41">
        <v>2010</v>
      </c>
      <c r="B1658" s="42">
        <v>11334</v>
      </c>
      <c r="C1658" s="43" t="s">
        <v>2767</v>
      </c>
      <c r="D1658" s="41" t="s">
        <v>23</v>
      </c>
      <c r="E1658" s="43" t="s">
        <v>24</v>
      </c>
      <c r="F1658" s="41" t="s">
        <v>25</v>
      </c>
      <c r="G1658" s="43" t="s">
        <v>76</v>
      </c>
      <c r="H1658" s="43" t="s">
        <v>31</v>
      </c>
      <c r="I1658" s="44">
        <v>9431</v>
      </c>
      <c r="J1658" s="45">
        <v>70286</v>
      </c>
      <c r="K1658" s="45">
        <v>5562</v>
      </c>
      <c r="L1658" s="46">
        <v>3287</v>
      </c>
      <c r="M1658" s="47">
        <v>23702</v>
      </c>
      <c r="N1658" s="47">
        <v>1651</v>
      </c>
      <c r="O1658" s="48">
        <v>132</v>
      </c>
      <c r="P1658" s="49">
        <v>652</v>
      </c>
      <c r="Q1658" s="49">
        <v>2</v>
      </c>
      <c r="R1658" s="50">
        <v>0</v>
      </c>
      <c r="S1658" s="51">
        <v>0</v>
      </c>
      <c r="T1658" s="51">
        <v>0</v>
      </c>
      <c r="U1658" s="44">
        <v>12850</v>
      </c>
      <c r="V1658" s="45">
        <v>94640</v>
      </c>
      <c r="W1658" s="45">
        <v>7215</v>
      </c>
    </row>
    <row r="1659" spans="1:23" x14ac:dyDescent="0.2">
      <c r="A1659" s="41">
        <v>2010</v>
      </c>
      <c r="B1659" s="42">
        <v>11345</v>
      </c>
      <c r="C1659" s="43" t="s">
        <v>2768</v>
      </c>
      <c r="D1659" s="41" t="s">
        <v>23</v>
      </c>
      <c r="E1659" s="43" t="s">
        <v>24</v>
      </c>
      <c r="F1659" s="41" t="s">
        <v>25</v>
      </c>
      <c r="G1659" s="43" t="s">
        <v>46</v>
      </c>
      <c r="H1659" s="43" t="s">
        <v>31</v>
      </c>
      <c r="I1659" s="44">
        <v>6589</v>
      </c>
      <c r="J1659" s="45">
        <v>69930</v>
      </c>
      <c r="K1659" s="45">
        <v>3715</v>
      </c>
      <c r="L1659" s="46">
        <v>1269</v>
      </c>
      <c r="M1659" s="47">
        <v>17046</v>
      </c>
      <c r="N1659" s="47">
        <v>251</v>
      </c>
      <c r="O1659" s="48">
        <v>74</v>
      </c>
      <c r="P1659" s="49">
        <v>831</v>
      </c>
      <c r="Q1659" s="49">
        <v>1</v>
      </c>
      <c r="R1659" s="50" t="s">
        <v>37</v>
      </c>
      <c r="S1659" s="51" t="s">
        <v>37</v>
      </c>
      <c r="T1659" s="51" t="s">
        <v>37</v>
      </c>
      <c r="U1659" s="44">
        <v>7932</v>
      </c>
      <c r="V1659" s="45">
        <v>87807</v>
      </c>
      <c r="W1659" s="45">
        <v>3967</v>
      </c>
    </row>
    <row r="1660" spans="1:23" x14ac:dyDescent="0.2">
      <c r="A1660" s="41">
        <v>2010</v>
      </c>
      <c r="B1660" s="42">
        <v>11346</v>
      </c>
      <c r="C1660" s="43" t="s">
        <v>2769</v>
      </c>
      <c r="D1660" s="41" t="s">
        <v>23</v>
      </c>
      <c r="E1660" s="43" t="s">
        <v>24</v>
      </c>
      <c r="F1660" s="41" t="s">
        <v>25</v>
      </c>
      <c r="G1660" s="43" t="s">
        <v>241</v>
      </c>
      <c r="H1660" s="43" t="s">
        <v>27</v>
      </c>
      <c r="I1660" s="44">
        <v>178</v>
      </c>
      <c r="J1660" s="45">
        <v>1929</v>
      </c>
      <c r="K1660" s="45">
        <v>182</v>
      </c>
      <c r="L1660" s="46">
        <v>55</v>
      </c>
      <c r="M1660" s="47">
        <v>399</v>
      </c>
      <c r="N1660" s="47">
        <v>53</v>
      </c>
      <c r="O1660" s="48">
        <v>452</v>
      </c>
      <c r="P1660" s="49">
        <v>2767</v>
      </c>
      <c r="Q1660" s="49">
        <v>18</v>
      </c>
      <c r="R1660" s="50" t="s">
        <v>37</v>
      </c>
      <c r="S1660" s="51" t="s">
        <v>37</v>
      </c>
      <c r="T1660" s="51" t="s">
        <v>37</v>
      </c>
      <c r="U1660" s="44">
        <v>685</v>
      </c>
      <c r="V1660" s="45">
        <v>5095</v>
      </c>
      <c r="W1660" s="45">
        <v>253</v>
      </c>
    </row>
    <row r="1661" spans="1:23" x14ac:dyDescent="0.2">
      <c r="A1661" s="41">
        <v>2010</v>
      </c>
      <c r="B1661" s="42">
        <v>11355</v>
      </c>
      <c r="C1661" s="43" t="s">
        <v>716</v>
      </c>
      <c r="D1661" s="41" t="s">
        <v>23</v>
      </c>
      <c r="E1661" s="43" t="s">
        <v>24</v>
      </c>
      <c r="F1661" s="41" t="s">
        <v>25</v>
      </c>
      <c r="G1661" s="43" t="s">
        <v>48</v>
      </c>
      <c r="H1661" s="43" t="s">
        <v>31</v>
      </c>
      <c r="I1661" s="44">
        <v>33327</v>
      </c>
      <c r="J1661" s="45">
        <v>276970</v>
      </c>
      <c r="K1661" s="45">
        <v>19659</v>
      </c>
      <c r="L1661" s="46">
        <v>5882</v>
      </c>
      <c r="M1661" s="47">
        <v>51010</v>
      </c>
      <c r="N1661" s="47">
        <v>893</v>
      </c>
      <c r="O1661" s="48">
        <v>4173</v>
      </c>
      <c r="P1661" s="49">
        <v>53068</v>
      </c>
      <c r="Q1661" s="49">
        <v>10</v>
      </c>
      <c r="R1661" s="50" t="s">
        <v>37</v>
      </c>
      <c r="S1661" s="51" t="s">
        <v>37</v>
      </c>
      <c r="T1661" s="51" t="s">
        <v>37</v>
      </c>
      <c r="U1661" s="44">
        <v>43382</v>
      </c>
      <c r="V1661" s="45">
        <v>381048</v>
      </c>
      <c r="W1661" s="45">
        <v>20562</v>
      </c>
    </row>
    <row r="1662" spans="1:23" x14ac:dyDescent="0.2">
      <c r="A1662" s="41">
        <v>2010</v>
      </c>
      <c r="B1662" s="42">
        <v>11359</v>
      </c>
      <c r="C1662" s="43" t="s">
        <v>2770</v>
      </c>
      <c r="D1662" s="41" t="s">
        <v>23</v>
      </c>
      <c r="E1662" s="43" t="s">
        <v>24</v>
      </c>
      <c r="F1662" s="41" t="s">
        <v>25</v>
      </c>
      <c r="G1662" s="43" t="s">
        <v>220</v>
      </c>
      <c r="H1662" s="43" t="s">
        <v>27</v>
      </c>
      <c r="I1662" s="44">
        <v>4773</v>
      </c>
      <c r="J1662" s="45">
        <v>32832</v>
      </c>
      <c r="K1662" s="45">
        <v>4776</v>
      </c>
      <c r="L1662" s="46">
        <v>1915</v>
      </c>
      <c r="M1662" s="47">
        <v>11613</v>
      </c>
      <c r="N1662" s="47">
        <v>759</v>
      </c>
      <c r="O1662" s="48">
        <v>3515</v>
      </c>
      <c r="P1662" s="49">
        <v>24423</v>
      </c>
      <c r="Q1662" s="49">
        <v>43</v>
      </c>
      <c r="R1662" s="50" t="s">
        <v>37</v>
      </c>
      <c r="S1662" s="51" t="s">
        <v>37</v>
      </c>
      <c r="T1662" s="51" t="s">
        <v>37</v>
      </c>
      <c r="U1662" s="44">
        <v>10203</v>
      </c>
      <c r="V1662" s="45">
        <v>68868</v>
      </c>
      <c r="W1662" s="45">
        <v>5578</v>
      </c>
    </row>
    <row r="1663" spans="1:23" x14ac:dyDescent="0.2">
      <c r="A1663" s="41">
        <v>2010</v>
      </c>
      <c r="B1663" s="42">
        <v>11360</v>
      </c>
      <c r="C1663" s="43" t="s">
        <v>2771</v>
      </c>
      <c r="D1663" s="41" t="s">
        <v>23</v>
      </c>
      <c r="E1663" s="43" t="s">
        <v>24</v>
      </c>
      <c r="F1663" s="41" t="s">
        <v>25</v>
      </c>
      <c r="G1663" s="43" t="s">
        <v>67</v>
      </c>
      <c r="H1663" s="43" t="s">
        <v>27</v>
      </c>
      <c r="I1663" s="44">
        <v>358</v>
      </c>
      <c r="J1663" s="45">
        <v>2795</v>
      </c>
      <c r="K1663" s="45">
        <v>244</v>
      </c>
      <c r="L1663" s="46">
        <v>147</v>
      </c>
      <c r="M1663" s="47">
        <v>1079</v>
      </c>
      <c r="N1663" s="47">
        <v>32</v>
      </c>
      <c r="O1663" s="48" t="s">
        <v>37</v>
      </c>
      <c r="P1663" s="49" t="s">
        <v>37</v>
      </c>
      <c r="Q1663" s="49" t="s">
        <v>37</v>
      </c>
      <c r="R1663" s="50" t="s">
        <v>37</v>
      </c>
      <c r="S1663" s="51" t="s">
        <v>37</v>
      </c>
      <c r="T1663" s="51" t="s">
        <v>37</v>
      </c>
      <c r="U1663" s="44">
        <v>505</v>
      </c>
      <c r="V1663" s="45">
        <v>3874</v>
      </c>
      <c r="W1663" s="45">
        <v>276</v>
      </c>
    </row>
    <row r="1664" spans="1:23" x14ac:dyDescent="0.2">
      <c r="A1664" s="41">
        <v>2010</v>
      </c>
      <c r="B1664" s="42">
        <v>11364</v>
      </c>
      <c r="C1664" s="43" t="s">
        <v>717</v>
      </c>
      <c r="D1664" s="41" t="s">
        <v>23</v>
      </c>
      <c r="E1664" s="43" t="s">
        <v>24</v>
      </c>
      <c r="F1664" s="41" t="s">
        <v>25</v>
      </c>
      <c r="G1664" s="43" t="s">
        <v>92</v>
      </c>
      <c r="H1664" s="43" t="s">
        <v>31</v>
      </c>
      <c r="I1664" s="44">
        <v>8626</v>
      </c>
      <c r="J1664" s="45">
        <v>82810</v>
      </c>
      <c r="K1664" s="45">
        <v>7452</v>
      </c>
      <c r="L1664" s="46">
        <v>19321</v>
      </c>
      <c r="M1664" s="47">
        <v>215697</v>
      </c>
      <c r="N1664" s="47">
        <v>3268</v>
      </c>
      <c r="O1664" s="48">
        <v>30293</v>
      </c>
      <c r="P1664" s="49">
        <v>268806</v>
      </c>
      <c r="Q1664" s="49">
        <v>10904</v>
      </c>
      <c r="R1664" s="50" t="s">
        <v>37</v>
      </c>
      <c r="S1664" s="51" t="s">
        <v>37</v>
      </c>
      <c r="T1664" s="51" t="s">
        <v>37</v>
      </c>
      <c r="U1664" s="44">
        <v>58240</v>
      </c>
      <c r="V1664" s="45">
        <v>567313</v>
      </c>
      <c r="W1664" s="45">
        <v>21624</v>
      </c>
    </row>
    <row r="1665" spans="1:23" x14ac:dyDescent="0.2">
      <c r="A1665" s="41">
        <v>2010</v>
      </c>
      <c r="B1665" s="42">
        <v>11372</v>
      </c>
      <c r="C1665" s="43" t="s">
        <v>2772</v>
      </c>
      <c r="D1665" s="41" t="s">
        <v>23</v>
      </c>
      <c r="E1665" s="43" t="s">
        <v>24</v>
      </c>
      <c r="F1665" s="41" t="s">
        <v>25</v>
      </c>
      <c r="G1665" s="43" t="s">
        <v>241</v>
      </c>
      <c r="H1665" s="43" t="s">
        <v>27</v>
      </c>
      <c r="I1665" s="44">
        <v>395</v>
      </c>
      <c r="J1665" s="45">
        <v>4318</v>
      </c>
      <c r="K1665" s="45">
        <v>438</v>
      </c>
      <c r="L1665" s="46">
        <v>330</v>
      </c>
      <c r="M1665" s="47">
        <v>3636</v>
      </c>
      <c r="N1665" s="47">
        <v>118</v>
      </c>
      <c r="O1665" s="48" t="s">
        <v>37</v>
      </c>
      <c r="P1665" s="49" t="s">
        <v>37</v>
      </c>
      <c r="Q1665" s="49" t="s">
        <v>37</v>
      </c>
      <c r="R1665" s="50" t="s">
        <v>37</v>
      </c>
      <c r="S1665" s="51" t="s">
        <v>37</v>
      </c>
      <c r="T1665" s="51" t="s">
        <v>37</v>
      </c>
      <c r="U1665" s="44">
        <v>725</v>
      </c>
      <c r="V1665" s="45">
        <v>7954</v>
      </c>
      <c r="W1665" s="45">
        <v>556</v>
      </c>
    </row>
    <row r="1666" spans="1:23" x14ac:dyDescent="0.2">
      <c r="A1666" s="41">
        <v>2010</v>
      </c>
      <c r="B1666" s="42">
        <v>11376</v>
      </c>
      <c r="C1666" s="43" t="s">
        <v>2773</v>
      </c>
      <c r="D1666" s="41" t="s">
        <v>23</v>
      </c>
      <c r="E1666" s="43" t="s">
        <v>24</v>
      </c>
      <c r="F1666" s="41" t="s">
        <v>25</v>
      </c>
      <c r="G1666" s="43" t="s">
        <v>311</v>
      </c>
      <c r="H1666" s="43" t="s">
        <v>27</v>
      </c>
      <c r="I1666" s="44">
        <v>707</v>
      </c>
      <c r="J1666" s="45">
        <v>8008</v>
      </c>
      <c r="K1666" s="45">
        <v>1126</v>
      </c>
      <c r="L1666" s="46">
        <v>314</v>
      </c>
      <c r="M1666" s="47">
        <v>4866</v>
      </c>
      <c r="N1666" s="47">
        <v>152</v>
      </c>
      <c r="O1666" s="48" t="s">
        <v>37</v>
      </c>
      <c r="P1666" s="49" t="s">
        <v>37</v>
      </c>
      <c r="Q1666" s="49" t="s">
        <v>37</v>
      </c>
      <c r="R1666" s="50" t="s">
        <v>37</v>
      </c>
      <c r="S1666" s="51" t="s">
        <v>37</v>
      </c>
      <c r="T1666" s="51" t="s">
        <v>37</v>
      </c>
      <c r="U1666" s="44">
        <v>1021</v>
      </c>
      <c r="V1666" s="45">
        <v>12874</v>
      </c>
      <c r="W1666" s="45">
        <v>1278</v>
      </c>
    </row>
    <row r="1667" spans="1:23" x14ac:dyDescent="0.2">
      <c r="A1667" s="41">
        <v>2010</v>
      </c>
      <c r="B1667" s="42">
        <v>11424</v>
      </c>
      <c r="C1667" s="43" t="s">
        <v>2774</v>
      </c>
      <c r="D1667" s="41" t="s">
        <v>23</v>
      </c>
      <c r="E1667" s="43" t="s">
        <v>24</v>
      </c>
      <c r="F1667" s="41" t="s">
        <v>25</v>
      </c>
      <c r="G1667" s="43" t="s">
        <v>46</v>
      </c>
      <c r="H1667" s="43" t="s">
        <v>27</v>
      </c>
      <c r="I1667" s="44">
        <v>315</v>
      </c>
      <c r="J1667" s="45">
        <v>2725</v>
      </c>
      <c r="K1667" s="45">
        <v>383</v>
      </c>
      <c r="L1667" s="46">
        <v>260</v>
      </c>
      <c r="M1667" s="47">
        <v>2705</v>
      </c>
      <c r="N1667" s="47">
        <v>87</v>
      </c>
      <c r="O1667" s="48" t="s">
        <v>37</v>
      </c>
      <c r="P1667" s="49" t="s">
        <v>37</v>
      </c>
      <c r="Q1667" s="49" t="s">
        <v>37</v>
      </c>
      <c r="R1667" s="50" t="s">
        <v>37</v>
      </c>
      <c r="S1667" s="51" t="s">
        <v>37</v>
      </c>
      <c r="T1667" s="51" t="s">
        <v>37</v>
      </c>
      <c r="U1667" s="44">
        <v>575</v>
      </c>
      <c r="V1667" s="45">
        <v>5430</v>
      </c>
      <c r="W1667" s="45">
        <v>470</v>
      </c>
    </row>
    <row r="1668" spans="1:23" x14ac:dyDescent="0.2">
      <c r="A1668" s="41">
        <v>2010</v>
      </c>
      <c r="B1668" s="42">
        <v>11458</v>
      </c>
      <c r="C1668" s="43" t="s">
        <v>2775</v>
      </c>
      <c r="D1668" s="41" t="s">
        <v>23</v>
      </c>
      <c r="E1668" s="43" t="s">
        <v>24</v>
      </c>
      <c r="F1668" s="41" t="s">
        <v>25</v>
      </c>
      <c r="G1668" s="43" t="s">
        <v>26</v>
      </c>
      <c r="H1668" s="43" t="s">
        <v>27</v>
      </c>
      <c r="I1668" s="44">
        <v>1337</v>
      </c>
      <c r="J1668" s="45">
        <v>13596</v>
      </c>
      <c r="K1668" s="45">
        <v>942</v>
      </c>
      <c r="L1668" s="46">
        <v>1288</v>
      </c>
      <c r="M1668" s="47">
        <v>12724</v>
      </c>
      <c r="N1668" s="47">
        <v>253</v>
      </c>
      <c r="O1668" s="48">
        <v>520</v>
      </c>
      <c r="P1668" s="49">
        <v>4959</v>
      </c>
      <c r="Q1668" s="49">
        <v>1</v>
      </c>
      <c r="R1668" s="50">
        <v>0</v>
      </c>
      <c r="S1668" s="51">
        <v>0</v>
      </c>
      <c r="T1668" s="51">
        <v>0</v>
      </c>
      <c r="U1668" s="44">
        <v>3145</v>
      </c>
      <c r="V1668" s="45">
        <v>31279</v>
      </c>
      <c r="W1668" s="45">
        <v>1196</v>
      </c>
    </row>
    <row r="1669" spans="1:23" x14ac:dyDescent="0.2">
      <c r="A1669" s="41">
        <v>2010</v>
      </c>
      <c r="B1669" s="42">
        <v>11460</v>
      </c>
      <c r="C1669" s="43" t="s">
        <v>2775</v>
      </c>
      <c r="D1669" s="41" t="s">
        <v>23</v>
      </c>
      <c r="E1669" s="43" t="s">
        <v>24</v>
      </c>
      <c r="F1669" s="41" t="s">
        <v>25</v>
      </c>
      <c r="G1669" s="43" t="s">
        <v>175</v>
      </c>
      <c r="H1669" s="43" t="s">
        <v>27</v>
      </c>
      <c r="I1669" s="44">
        <v>3330</v>
      </c>
      <c r="J1669" s="45">
        <v>29653</v>
      </c>
      <c r="K1669" s="45">
        <v>2481</v>
      </c>
      <c r="L1669" s="46">
        <v>2666</v>
      </c>
      <c r="M1669" s="47">
        <v>29816</v>
      </c>
      <c r="N1669" s="47">
        <v>449</v>
      </c>
      <c r="O1669" s="48">
        <v>1887</v>
      </c>
      <c r="P1669" s="49">
        <v>25084</v>
      </c>
      <c r="Q1669" s="49">
        <v>7</v>
      </c>
      <c r="R1669" s="50" t="s">
        <v>37</v>
      </c>
      <c r="S1669" s="51" t="s">
        <v>37</v>
      </c>
      <c r="T1669" s="51" t="s">
        <v>37</v>
      </c>
      <c r="U1669" s="44">
        <v>7883</v>
      </c>
      <c r="V1669" s="45">
        <v>84553</v>
      </c>
      <c r="W1669" s="45">
        <v>2937</v>
      </c>
    </row>
    <row r="1670" spans="1:23" x14ac:dyDescent="0.2">
      <c r="A1670" s="41">
        <v>2010</v>
      </c>
      <c r="B1670" s="42">
        <v>11463</v>
      </c>
      <c r="C1670" s="43" t="s">
        <v>719</v>
      </c>
      <c r="D1670" s="41" t="s">
        <v>23</v>
      </c>
      <c r="E1670" s="43" t="s">
        <v>24</v>
      </c>
      <c r="F1670" s="41" t="s">
        <v>25</v>
      </c>
      <c r="G1670" s="43" t="s">
        <v>175</v>
      </c>
      <c r="H1670" s="43" t="s">
        <v>31</v>
      </c>
      <c r="I1670" s="44">
        <v>14465.9</v>
      </c>
      <c r="J1670" s="45">
        <v>133587</v>
      </c>
      <c r="K1670" s="45">
        <v>10060</v>
      </c>
      <c r="L1670" s="46">
        <v>3121.7</v>
      </c>
      <c r="M1670" s="47">
        <v>32149</v>
      </c>
      <c r="N1670" s="47">
        <v>1385</v>
      </c>
      <c r="O1670" s="48">
        <v>4492.1000000000004</v>
      </c>
      <c r="P1670" s="49">
        <v>79049</v>
      </c>
      <c r="Q1670" s="49">
        <v>3</v>
      </c>
      <c r="R1670" s="50" t="s">
        <v>37</v>
      </c>
      <c r="S1670" s="51" t="s">
        <v>37</v>
      </c>
      <c r="T1670" s="51" t="s">
        <v>37</v>
      </c>
      <c r="U1670" s="44">
        <v>22079.7</v>
      </c>
      <c r="V1670" s="45">
        <v>244785</v>
      </c>
      <c r="W1670" s="45">
        <v>11448</v>
      </c>
    </row>
    <row r="1671" spans="1:23" x14ac:dyDescent="0.2">
      <c r="A1671" s="41">
        <v>2010</v>
      </c>
      <c r="B1671" s="42">
        <v>11470</v>
      </c>
      <c r="C1671" s="43" t="s">
        <v>2776</v>
      </c>
      <c r="D1671" s="41" t="s">
        <v>23</v>
      </c>
      <c r="E1671" s="43" t="s">
        <v>24</v>
      </c>
      <c r="F1671" s="41" t="s">
        <v>25</v>
      </c>
      <c r="G1671" s="43" t="s">
        <v>145</v>
      </c>
      <c r="H1671" s="43" t="s">
        <v>27</v>
      </c>
      <c r="I1671" s="44">
        <v>535</v>
      </c>
      <c r="J1671" s="45">
        <v>7830</v>
      </c>
      <c r="K1671" s="45">
        <v>441</v>
      </c>
      <c r="L1671" s="46" t="s">
        <v>37</v>
      </c>
      <c r="M1671" s="47" t="s">
        <v>37</v>
      </c>
      <c r="N1671" s="47" t="s">
        <v>37</v>
      </c>
      <c r="O1671" s="48" t="s">
        <v>37</v>
      </c>
      <c r="P1671" s="49" t="s">
        <v>37</v>
      </c>
      <c r="Q1671" s="49" t="s">
        <v>37</v>
      </c>
      <c r="R1671" s="50" t="s">
        <v>37</v>
      </c>
      <c r="S1671" s="51" t="s">
        <v>37</v>
      </c>
      <c r="T1671" s="51" t="s">
        <v>37</v>
      </c>
      <c r="U1671" s="44">
        <v>535</v>
      </c>
      <c r="V1671" s="45">
        <v>7830</v>
      </c>
      <c r="W1671" s="45">
        <v>441</v>
      </c>
    </row>
    <row r="1672" spans="1:23" x14ac:dyDescent="0.2">
      <c r="A1672" s="41">
        <v>2010</v>
      </c>
      <c r="B1672" s="42">
        <v>11475</v>
      </c>
      <c r="C1672" s="43" t="s">
        <v>2777</v>
      </c>
      <c r="D1672" s="41" t="s">
        <v>23</v>
      </c>
      <c r="E1672" s="43" t="s">
        <v>24</v>
      </c>
      <c r="F1672" s="41" t="s">
        <v>25</v>
      </c>
      <c r="G1672" s="43" t="s">
        <v>173</v>
      </c>
      <c r="H1672" s="43" t="s">
        <v>27</v>
      </c>
      <c r="I1672" s="44">
        <v>3146</v>
      </c>
      <c r="J1672" s="45">
        <v>35461</v>
      </c>
      <c r="K1672" s="45">
        <v>2804</v>
      </c>
      <c r="L1672" s="46">
        <v>1681</v>
      </c>
      <c r="M1672" s="47">
        <v>24906</v>
      </c>
      <c r="N1672" s="47">
        <v>413</v>
      </c>
      <c r="O1672" s="48">
        <v>2156</v>
      </c>
      <c r="P1672" s="49">
        <v>29516</v>
      </c>
      <c r="Q1672" s="49">
        <v>44</v>
      </c>
      <c r="R1672" s="50" t="s">
        <v>37</v>
      </c>
      <c r="S1672" s="51" t="s">
        <v>37</v>
      </c>
      <c r="T1672" s="51" t="s">
        <v>37</v>
      </c>
      <c r="U1672" s="44">
        <v>6983</v>
      </c>
      <c r="V1672" s="45">
        <v>89883</v>
      </c>
      <c r="W1672" s="45">
        <v>3261</v>
      </c>
    </row>
    <row r="1673" spans="1:23" x14ac:dyDescent="0.2">
      <c r="A1673" s="41">
        <v>2010</v>
      </c>
      <c r="B1673" s="42">
        <v>11476</v>
      </c>
      <c r="C1673" s="43" t="s">
        <v>2778</v>
      </c>
      <c r="D1673" s="41" t="s">
        <v>23</v>
      </c>
      <c r="E1673" s="43" t="s">
        <v>24</v>
      </c>
      <c r="F1673" s="41" t="s">
        <v>25</v>
      </c>
      <c r="G1673" s="43" t="s">
        <v>122</v>
      </c>
      <c r="H1673" s="43" t="s">
        <v>27</v>
      </c>
      <c r="I1673" s="44">
        <v>14160</v>
      </c>
      <c r="J1673" s="45">
        <v>70530</v>
      </c>
      <c r="K1673" s="45">
        <v>5630</v>
      </c>
      <c r="L1673" s="46">
        <v>9023</v>
      </c>
      <c r="M1673" s="47">
        <v>61215</v>
      </c>
      <c r="N1673" s="47">
        <v>780</v>
      </c>
      <c r="O1673" s="48" t="s">
        <v>37</v>
      </c>
      <c r="P1673" s="49" t="s">
        <v>37</v>
      </c>
      <c r="Q1673" s="49" t="s">
        <v>37</v>
      </c>
      <c r="R1673" s="50" t="s">
        <v>37</v>
      </c>
      <c r="S1673" s="51" t="s">
        <v>37</v>
      </c>
      <c r="T1673" s="51" t="s">
        <v>37</v>
      </c>
      <c r="U1673" s="44">
        <v>23183</v>
      </c>
      <c r="V1673" s="45">
        <v>131745</v>
      </c>
      <c r="W1673" s="45">
        <v>6410</v>
      </c>
    </row>
    <row r="1674" spans="1:23" x14ac:dyDescent="0.2">
      <c r="A1674" s="41">
        <v>2010</v>
      </c>
      <c r="B1674" s="42">
        <v>11477</v>
      </c>
      <c r="C1674" s="43" t="s">
        <v>2779</v>
      </c>
      <c r="D1674" s="41" t="s">
        <v>23</v>
      </c>
      <c r="E1674" s="43" t="s">
        <v>24</v>
      </c>
      <c r="F1674" s="41" t="s">
        <v>25</v>
      </c>
      <c r="G1674" s="43" t="s">
        <v>134</v>
      </c>
      <c r="H1674" s="43" t="s">
        <v>27</v>
      </c>
      <c r="I1674" s="44">
        <v>2424</v>
      </c>
      <c r="J1674" s="45">
        <v>16713</v>
      </c>
      <c r="K1674" s="45">
        <v>2239</v>
      </c>
      <c r="L1674" s="46">
        <v>615</v>
      </c>
      <c r="M1674" s="47">
        <v>3725</v>
      </c>
      <c r="N1674" s="47">
        <v>267</v>
      </c>
      <c r="O1674" s="48">
        <v>871.9</v>
      </c>
      <c r="P1674" s="49">
        <v>5723</v>
      </c>
      <c r="Q1674" s="49">
        <v>17</v>
      </c>
      <c r="R1674" s="50" t="s">
        <v>37</v>
      </c>
      <c r="S1674" s="51" t="s">
        <v>37</v>
      </c>
      <c r="T1674" s="51" t="s">
        <v>37</v>
      </c>
      <c r="U1674" s="44">
        <v>3910.9</v>
      </c>
      <c r="V1674" s="45">
        <v>26161</v>
      </c>
      <c r="W1674" s="45">
        <v>2523</v>
      </c>
    </row>
    <row r="1675" spans="1:23" x14ac:dyDescent="0.2">
      <c r="A1675" s="41">
        <v>2010</v>
      </c>
      <c r="B1675" s="42">
        <v>11477</v>
      </c>
      <c r="C1675" s="43" t="s">
        <v>2779</v>
      </c>
      <c r="D1675" s="41" t="s">
        <v>112</v>
      </c>
      <c r="E1675" s="43" t="s">
        <v>113</v>
      </c>
      <c r="F1675" s="41" t="s">
        <v>25</v>
      </c>
      <c r="G1675" s="43" t="s">
        <v>134</v>
      </c>
      <c r="H1675" s="43" t="s">
        <v>27</v>
      </c>
      <c r="I1675" s="44" t="s">
        <v>37</v>
      </c>
      <c r="J1675" s="45" t="s">
        <v>37</v>
      </c>
      <c r="K1675" s="45" t="s">
        <v>37</v>
      </c>
      <c r="L1675" s="46" t="s">
        <v>37</v>
      </c>
      <c r="M1675" s="47" t="s">
        <v>37</v>
      </c>
      <c r="N1675" s="47" t="s">
        <v>37</v>
      </c>
      <c r="O1675" s="48">
        <v>787</v>
      </c>
      <c r="P1675" s="49">
        <v>280827</v>
      </c>
      <c r="Q1675" s="49">
        <v>2</v>
      </c>
      <c r="R1675" s="50" t="s">
        <v>37</v>
      </c>
      <c r="S1675" s="51" t="s">
        <v>37</v>
      </c>
      <c r="T1675" s="51" t="s">
        <v>37</v>
      </c>
      <c r="U1675" s="44">
        <v>787</v>
      </c>
      <c r="V1675" s="45">
        <v>280827</v>
      </c>
      <c r="W1675" s="45">
        <v>2</v>
      </c>
    </row>
    <row r="1676" spans="1:23" x14ac:dyDescent="0.2">
      <c r="A1676" s="41">
        <v>2010</v>
      </c>
      <c r="B1676" s="42">
        <v>11479</v>
      </c>
      <c r="C1676" s="43" t="s">
        <v>722</v>
      </c>
      <c r="D1676" s="41" t="s">
        <v>23</v>
      </c>
      <c r="E1676" s="43" t="s">
        <v>24</v>
      </c>
      <c r="F1676" s="41" t="s">
        <v>25</v>
      </c>
      <c r="G1676" s="43" t="s">
        <v>35</v>
      </c>
      <c r="H1676" s="43" t="s">
        <v>51</v>
      </c>
      <c r="I1676" s="44">
        <v>122237</v>
      </c>
      <c r="J1676" s="45">
        <v>826021</v>
      </c>
      <c r="K1676" s="45">
        <v>121333</v>
      </c>
      <c r="L1676" s="46">
        <v>226546</v>
      </c>
      <c r="M1676" s="47">
        <v>2243141</v>
      </c>
      <c r="N1676" s="47">
        <v>19320</v>
      </c>
      <c r="O1676" s="48">
        <v>19144</v>
      </c>
      <c r="P1676" s="49">
        <v>262633</v>
      </c>
      <c r="Q1676" s="49">
        <v>47</v>
      </c>
      <c r="R1676" s="50" t="s">
        <v>37</v>
      </c>
      <c r="S1676" s="51" t="s">
        <v>37</v>
      </c>
      <c r="T1676" s="51" t="s">
        <v>37</v>
      </c>
      <c r="U1676" s="44">
        <v>367927</v>
      </c>
      <c r="V1676" s="45">
        <v>3331795</v>
      </c>
      <c r="W1676" s="45">
        <v>140700</v>
      </c>
    </row>
    <row r="1677" spans="1:23" x14ac:dyDescent="0.2">
      <c r="A1677" s="41">
        <v>2010</v>
      </c>
      <c r="B1677" s="42">
        <v>11481</v>
      </c>
      <c r="C1677" s="43" t="s">
        <v>2780</v>
      </c>
      <c r="D1677" s="41" t="s">
        <v>23</v>
      </c>
      <c r="E1677" s="43" t="s">
        <v>24</v>
      </c>
      <c r="F1677" s="41" t="s">
        <v>25</v>
      </c>
      <c r="G1677" s="43" t="s">
        <v>241</v>
      </c>
      <c r="H1677" s="43" t="s">
        <v>27</v>
      </c>
      <c r="I1677" s="44">
        <v>765</v>
      </c>
      <c r="J1677" s="45">
        <v>10302</v>
      </c>
      <c r="K1677" s="45">
        <v>808</v>
      </c>
      <c r="L1677" s="46">
        <v>628</v>
      </c>
      <c r="M1677" s="47">
        <v>9778</v>
      </c>
      <c r="N1677" s="47">
        <v>169</v>
      </c>
      <c r="O1677" s="48">
        <v>2200</v>
      </c>
      <c r="P1677" s="49">
        <v>42427</v>
      </c>
      <c r="Q1677" s="49">
        <v>1</v>
      </c>
      <c r="R1677" s="50" t="s">
        <v>37</v>
      </c>
      <c r="S1677" s="51" t="s">
        <v>37</v>
      </c>
      <c r="T1677" s="51" t="s">
        <v>37</v>
      </c>
      <c r="U1677" s="44">
        <v>3593</v>
      </c>
      <c r="V1677" s="45">
        <v>62507</v>
      </c>
      <c r="W1677" s="45">
        <v>978</v>
      </c>
    </row>
    <row r="1678" spans="1:23" x14ac:dyDescent="0.2">
      <c r="A1678" s="41">
        <v>2010</v>
      </c>
      <c r="B1678" s="42">
        <v>11482</v>
      </c>
      <c r="C1678" s="43" t="s">
        <v>2777</v>
      </c>
      <c r="D1678" s="41" t="s">
        <v>23</v>
      </c>
      <c r="E1678" s="43" t="s">
        <v>24</v>
      </c>
      <c r="F1678" s="41" t="s">
        <v>25</v>
      </c>
      <c r="G1678" s="43" t="s">
        <v>46</v>
      </c>
      <c r="H1678" s="43" t="s">
        <v>27</v>
      </c>
      <c r="I1678" s="44">
        <v>583</v>
      </c>
      <c r="J1678" s="45">
        <v>8605</v>
      </c>
      <c r="K1678" s="45">
        <v>804</v>
      </c>
      <c r="L1678" s="46">
        <v>554</v>
      </c>
      <c r="M1678" s="47">
        <v>8476</v>
      </c>
      <c r="N1678" s="47">
        <v>152</v>
      </c>
      <c r="O1678" s="48">
        <v>25</v>
      </c>
      <c r="P1678" s="49">
        <v>410</v>
      </c>
      <c r="Q1678" s="49">
        <v>8</v>
      </c>
      <c r="R1678" s="50" t="s">
        <v>37</v>
      </c>
      <c r="S1678" s="51" t="s">
        <v>37</v>
      </c>
      <c r="T1678" s="51" t="s">
        <v>37</v>
      </c>
      <c r="U1678" s="44">
        <v>1162</v>
      </c>
      <c r="V1678" s="45">
        <v>17491</v>
      </c>
      <c r="W1678" s="45">
        <v>964</v>
      </c>
    </row>
    <row r="1679" spans="1:23" x14ac:dyDescent="0.2">
      <c r="A1679" s="41">
        <v>2010</v>
      </c>
      <c r="B1679" s="42">
        <v>11488</v>
      </c>
      <c r="C1679" s="43" t="s">
        <v>723</v>
      </c>
      <c r="D1679" s="41" t="s">
        <v>23</v>
      </c>
      <c r="E1679" s="43" t="s">
        <v>24</v>
      </c>
      <c r="F1679" s="41" t="s">
        <v>25</v>
      </c>
      <c r="G1679" s="43" t="s">
        <v>104</v>
      </c>
      <c r="H1679" s="43" t="s">
        <v>27</v>
      </c>
      <c r="I1679" s="44">
        <v>7626</v>
      </c>
      <c r="J1679" s="45">
        <v>81532</v>
      </c>
      <c r="K1679" s="45">
        <v>6912</v>
      </c>
      <c r="L1679" s="46">
        <v>17039</v>
      </c>
      <c r="M1679" s="47">
        <v>229659</v>
      </c>
      <c r="N1679" s="47">
        <v>1483</v>
      </c>
      <c r="O1679" s="48" t="s">
        <v>37</v>
      </c>
      <c r="P1679" s="49" t="s">
        <v>37</v>
      </c>
      <c r="Q1679" s="49" t="s">
        <v>37</v>
      </c>
      <c r="R1679" s="50" t="s">
        <v>37</v>
      </c>
      <c r="S1679" s="51" t="s">
        <v>37</v>
      </c>
      <c r="T1679" s="51" t="s">
        <v>37</v>
      </c>
      <c r="U1679" s="44">
        <v>24665</v>
      </c>
      <c r="V1679" s="45">
        <v>311191</v>
      </c>
      <c r="W1679" s="45">
        <v>8395</v>
      </c>
    </row>
    <row r="1680" spans="1:23" x14ac:dyDescent="0.2">
      <c r="A1680" s="41">
        <v>2010</v>
      </c>
      <c r="B1680" s="42">
        <v>11501</v>
      </c>
      <c r="C1680" s="43" t="s">
        <v>724</v>
      </c>
      <c r="D1680" s="41" t="s">
        <v>23</v>
      </c>
      <c r="E1680" s="43" t="s">
        <v>24</v>
      </c>
      <c r="F1680" s="41" t="s">
        <v>25</v>
      </c>
      <c r="G1680" s="43" t="s">
        <v>92</v>
      </c>
      <c r="H1680" s="43" t="s">
        <v>31</v>
      </c>
      <c r="I1680" s="44">
        <v>125867</v>
      </c>
      <c r="J1680" s="45">
        <v>1238163</v>
      </c>
      <c r="K1680" s="45">
        <v>85827</v>
      </c>
      <c r="L1680" s="46">
        <v>22170</v>
      </c>
      <c r="M1680" s="47">
        <v>197547</v>
      </c>
      <c r="N1680" s="47">
        <v>15777</v>
      </c>
      <c r="O1680" s="48">
        <v>34179</v>
      </c>
      <c r="P1680" s="49">
        <v>407723</v>
      </c>
      <c r="Q1680" s="49">
        <v>586</v>
      </c>
      <c r="R1680" s="50">
        <v>0</v>
      </c>
      <c r="S1680" s="51">
        <v>0</v>
      </c>
      <c r="T1680" s="51">
        <v>0</v>
      </c>
      <c r="U1680" s="44">
        <v>182216</v>
      </c>
      <c r="V1680" s="45">
        <v>1843433</v>
      </c>
      <c r="W1680" s="45">
        <v>102190</v>
      </c>
    </row>
    <row r="1681" spans="1:23" x14ac:dyDescent="0.2">
      <c r="A1681" s="41">
        <v>2010</v>
      </c>
      <c r="B1681" s="42">
        <v>11515</v>
      </c>
      <c r="C1681" s="43" t="s">
        <v>2781</v>
      </c>
      <c r="D1681" s="41" t="s">
        <v>23</v>
      </c>
      <c r="E1681" s="43" t="s">
        <v>24</v>
      </c>
      <c r="F1681" s="41" t="s">
        <v>25</v>
      </c>
      <c r="G1681" s="43" t="s">
        <v>67</v>
      </c>
      <c r="H1681" s="43" t="s">
        <v>27</v>
      </c>
      <c r="I1681" s="44">
        <v>1319</v>
      </c>
      <c r="J1681" s="45">
        <v>11368</v>
      </c>
      <c r="K1681" s="45">
        <v>882</v>
      </c>
      <c r="L1681" s="46">
        <v>1142</v>
      </c>
      <c r="M1681" s="47">
        <v>11080</v>
      </c>
      <c r="N1681" s="47">
        <v>162</v>
      </c>
      <c r="O1681" s="48">
        <v>2900</v>
      </c>
      <c r="P1681" s="49">
        <v>48300</v>
      </c>
      <c r="Q1681" s="49">
        <v>36</v>
      </c>
      <c r="R1681" s="50" t="s">
        <v>37</v>
      </c>
      <c r="S1681" s="51" t="s">
        <v>37</v>
      </c>
      <c r="T1681" s="51" t="s">
        <v>37</v>
      </c>
      <c r="U1681" s="44">
        <v>5361</v>
      </c>
      <c r="V1681" s="45">
        <v>70748</v>
      </c>
      <c r="W1681" s="45">
        <v>1080</v>
      </c>
    </row>
    <row r="1682" spans="1:23" x14ac:dyDescent="0.2">
      <c r="A1682" s="41">
        <v>2010</v>
      </c>
      <c r="B1682" s="42">
        <v>11519</v>
      </c>
      <c r="C1682" s="43" t="s">
        <v>725</v>
      </c>
      <c r="D1682" s="41" t="s">
        <v>23</v>
      </c>
      <c r="E1682" s="43" t="s">
        <v>24</v>
      </c>
      <c r="F1682" s="41" t="s">
        <v>25</v>
      </c>
      <c r="G1682" s="43" t="s">
        <v>26</v>
      </c>
      <c r="H1682" s="43" t="s">
        <v>31</v>
      </c>
      <c r="I1682" s="44">
        <v>47429</v>
      </c>
      <c r="J1682" s="45">
        <v>426844</v>
      </c>
      <c r="K1682" s="45">
        <v>28004</v>
      </c>
      <c r="L1682" s="46">
        <v>8884</v>
      </c>
      <c r="M1682" s="47">
        <v>81118</v>
      </c>
      <c r="N1682" s="47">
        <v>1927</v>
      </c>
      <c r="O1682" s="48">
        <v>22272</v>
      </c>
      <c r="P1682" s="49">
        <v>274361</v>
      </c>
      <c r="Q1682" s="49">
        <v>12</v>
      </c>
      <c r="R1682" s="50" t="s">
        <v>37</v>
      </c>
      <c r="S1682" s="51" t="s">
        <v>37</v>
      </c>
      <c r="T1682" s="51" t="s">
        <v>37</v>
      </c>
      <c r="U1682" s="44">
        <v>78585</v>
      </c>
      <c r="V1682" s="45">
        <v>782323</v>
      </c>
      <c r="W1682" s="45">
        <v>29943</v>
      </c>
    </row>
    <row r="1683" spans="1:23" x14ac:dyDescent="0.2">
      <c r="A1683" s="41">
        <v>2010</v>
      </c>
      <c r="B1683" s="42">
        <v>11522</v>
      </c>
      <c r="C1683" s="43" t="s">
        <v>2782</v>
      </c>
      <c r="D1683" s="41" t="s">
        <v>112</v>
      </c>
      <c r="E1683" s="43" t="s">
        <v>113</v>
      </c>
      <c r="F1683" s="41" t="s">
        <v>25</v>
      </c>
      <c r="G1683" s="43" t="s">
        <v>134</v>
      </c>
      <c r="H1683" s="43" t="s">
        <v>51</v>
      </c>
      <c r="I1683" s="44">
        <v>14956</v>
      </c>
      <c r="J1683" s="45">
        <v>177826</v>
      </c>
      <c r="K1683" s="45">
        <v>30225</v>
      </c>
      <c r="L1683" s="46">
        <v>13091</v>
      </c>
      <c r="M1683" s="47">
        <v>190434</v>
      </c>
      <c r="N1683" s="47">
        <v>6023</v>
      </c>
      <c r="O1683" s="48">
        <v>3485</v>
      </c>
      <c r="P1683" s="49">
        <v>131495</v>
      </c>
      <c r="Q1683" s="49">
        <v>17</v>
      </c>
      <c r="R1683" s="50">
        <v>0</v>
      </c>
      <c r="S1683" s="51">
        <v>0</v>
      </c>
      <c r="T1683" s="51">
        <v>0</v>
      </c>
      <c r="U1683" s="44">
        <v>31532</v>
      </c>
      <c r="V1683" s="45">
        <v>499755</v>
      </c>
      <c r="W1683" s="45">
        <v>36265</v>
      </c>
    </row>
    <row r="1684" spans="1:23" x14ac:dyDescent="0.2">
      <c r="A1684" s="41">
        <v>2010</v>
      </c>
      <c r="B1684" s="42">
        <v>11540</v>
      </c>
      <c r="C1684" s="43" t="s">
        <v>2783</v>
      </c>
      <c r="D1684" s="41" t="s">
        <v>23</v>
      </c>
      <c r="E1684" s="43" t="s">
        <v>24</v>
      </c>
      <c r="F1684" s="41" t="s">
        <v>25</v>
      </c>
      <c r="G1684" s="43" t="s">
        <v>175</v>
      </c>
      <c r="H1684" s="43" t="s">
        <v>27</v>
      </c>
      <c r="I1684" s="44">
        <v>2172</v>
      </c>
      <c r="J1684" s="45">
        <v>27491</v>
      </c>
      <c r="K1684" s="45">
        <v>1925</v>
      </c>
      <c r="L1684" s="46">
        <v>1764</v>
      </c>
      <c r="M1684" s="47">
        <v>23558</v>
      </c>
      <c r="N1684" s="47">
        <v>453</v>
      </c>
      <c r="O1684" s="48">
        <v>0</v>
      </c>
      <c r="P1684" s="49">
        <v>0</v>
      </c>
      <c r="Q1684" s="49">
        <v>0</v>
      </c>
      <c r="R1684" s="50" t="s">
        <v>37</v>
      </c>
      <c r="S1684" s="51" t="s">
        <v>37</v>
      </c>
      <c r="T1684" s="51" t="s">
        <v>37</v>
      </c>
      <c r="U1684" s="44">
        <v>3936</v>
      </c>
      <c r="V1684" s="45">
        <v>51049</v>
      </c>
      <c r="W1684" s="45">
        <v>2378</v>
      </c>
    </row>
    <row r="1685" spans="1:23" x14ac:dyDescent="0.2">
      <c r="A1685" s="41">
        <v>2010</v>
      </c>
      <c r="B1685" s="42">
        <v>11541</v>
      </c>
      <c r="C1685" s="43" t="s">
        <v>2784</v>
      </c>
      <c r="D1685" s="41" t="s">
        <v>23</v>
      </c>
      <c r="E1685" s="43" t="s">
        <v>24</v>
      </c>
      <c r="F1685" s="41" t="s">
        <v>25</v>
      </c>
      <c r="G1685" s="43" t="s">
        <v>78</v>
      </c>
      <c r="H1685" s="43" t="s">
        <v>27</v>
      </c>
      <c r="I1685" s="44">
        <v>92</v>
      </c>
      <c r="J1685" s="45">
        <v>1055</v>
      </c>
      <c r="K1685" s="45">
        <v>146</v>
      </c>
      <c r="L1685" s="46">
        <v>86</v>
      </c>
      <c r="M1685" s="47">
        <v>1093</v>
      </c>
      <c r="N1685" s="47">
        <v>2</v>
      </c>
      <c r="O1685" s="48">
        <v>0</v>
      </c>
      <c r="P1685" s="49">
        <v>0</v>
      </c>
      <c r="Q1685" s="49">
        <v>0</v>
      </c>
      <c r="R1685" s="50">
        <v>0</v>
      </c>
      <c r="S1685" s="51">
        <v>0</v>
      </c>
      <c r="T1685" s="51">
        <v>0</v>
      </c>
      <c r="U1685" s="44">
        <v>178</v>
      </c>
      <c r="V1685" s="45">
        <v>2148</v>
      </c>
      <c r="W1685" s="45">
        <v>148</v>
      </c>
    </row>
    <row r="1686" spans="1:23" x14ac:dyDescent="0.2">
      <c r="A1686" s="41">
        <v>2010</v>
      </c>
      <c r="B1686" s="42">
        <v>11560</v>
      </c>
      <c r="C1686" s="43" t="s">
        <v>2785</v>
      </c>
      <c r="D1686" s="41" t="s">
        <v>23</v>
      </c>
      <c r="E1686" s="43" t="s">
        <v>24</v>
      </c>
      <c r="F1686" s="41" t="s">
        <v>25</v>
      </c>
      <c r="G1686" s="43" t="s">
        <v>33</v>
      </c>
      <c r="H1686" s="43" t="s">
        <v>27</v>
      </c>
      <c r="I1686" s="44">
        <v>15785</v>
      </c>
      <c r="J1686" s="45">
        <v>185559</v>
      </c>
      <c r="K1686" s="45">
        <v>12641</v>
      </c>
      <c r="L1686" s="46">
        <v>16696</v>
      </c>
      <c r="M1686" s="47">
        <v>215894</v>
      </c>
      <c r="N1686" s="47">
        <v>2458</v>
      </c>
      <c r="O1686" s="48">
        <v>21588</v>
      </c>
      <c r="P1686" s="49">
        <v>415183</v>
      </c>
      <c r="Q1686" s="49">
        <v>3</v>
      </c>
      <c r="R1686" s="50" t="s">
        <v>37</v>
      </c>
      <c r="S1686" s="51" t="s">
        <v>37</v>
      </c>
      <c r="T1686" s="51" t="s">
        <v>37</v>
      </c>
      <c r="U1686" s="44">
        <v>54069</v>
      </c>
      <c r="V1686" s="45">
        <v>816636</v>
      </c>
      <c r="W1686" s="45">
        <v>15102</v>
      </c>
    </row>
    <row r="1687" spans="1:23" x14ac:dyDescent="0.2">
      <c r="A1687" s="41">
        <v>2010</v>
      </c>
      <c r="B1687" s="42">
        <v>11566</v>
      </c>
      <c r="C1687" s="43" t="s">
        <v>2786</v>
      </c>
      <c r="D1687" s="41" t="s">
        <v>23</v>
      </c>
      <c r="E1687" s="43" t="s">
        <v>24</v>
      </c>
      <c r="F1687" s="41" t="s">
        <v>25</v>
      </c>
      <c r="G1687" s="43" t="s">
        <v>78</v>
      </c>
      <c r="H1687" s="43" t="s">
        <v>27</v>
      </c>
      <c r="I1687" s="44">
        <v>1517</v>
      </c>
      <c r="J1687" s="45">
        <v>13789</v>
      </c>
      <c r="K1687" s="45">
        <v>1672</v>
      </c>
      <c r="L1687" s="46">
        <v>658</v>
      </c>
      <c r="M1687" s="47">
        <v>6697</v>
      </c>
      <c r="N1687" s="47">
        <v>219</v>
      </c>
      <c r="O1687" s="48">
        <v>114</v>
      </c>
      <c r="P1687" s="49">
        <v>1513</v>
      </c>
      <c r="Q1687" s="49">
        <v>8</v>
      </c>
      <c r="R1687" s="50" t="s">
        <v>37</v>
      </c>
      <c r="S1687" s="51" t="s">
        <v>37</v>
      </c>
      <c r="T1687" s="51" t="s">
        <v>37</v>
      </c>
      <c r="U1687" s="44">
        <v>2289</v>
      </c>
      <c r="V1687" s="45">
        <v>21999</v>
      </c>
      <c r="W1687" s="45">
        <v>1899</v>
      </c>
    </row>
    <row r="1688" spans="1:23" x14ac:dyDescent="0.2">
      <c r="A1688" s="41">
        <v>2010</v>
      </c>
      <c r="B1688" s="42">
        <v>11568</v>
      </c>
      <c r="C1688" s="43" t="s">
        <v>2787</v>
      </c>
      <c r="D1688" s="41" t="s">
        <v>23</v>
      </c>
      <c r="E1688" s="43" t="s">
        <v>24</v>
      </c>
      <c r="F1688" s="41" t="s">
        <v>25</v>
      </c>
      <c r="G1688" s="43" t="s">
        <v>87</v>
      </c>
      <c r="H1688" s="43" t="s">
        <v>27</v>
      </c>
      <c r="I1688" s="44">
        <v>407</v>
      </c>
      <c r="J1688" s="45">
        <v>4705</v>
      </c>
      <c r="K1688" s="45">
        <v>393</v>
      </c>
      <c r="L1688" s="46">
        <v>262</v>
      </c>
      <c r="M1688" s="47">
        <v>3138</v>
      </c>
      <c r="N1688" s="47">
        <v>86</v>
      </c>
      <c r="O1688" s="48" t="s">
        <v>37</v>
      </c>
      <c r="P1688" s="49" t="s">
        <v>37</v>
      </c>
      <c r="Q1688" s="49" t="s">
        <v>37</v>
      </c>
      <c r="R1688" s="50" t="s">
        <v>37</v>
      </c>
      <c r="S1688" s="51" t="s">
        <v>37</v>
      </c>
      <c r="T1688" s="51" t="s">
        <v>37</v>
      </c>
      <c r="U1688" s="44">
        <v>669</v>
      </c>
      <c r="V1688" s="45">
        <v>7843</v>
      </c>
      <c r="W1688" s="45">
        <v>479</v>
      </c>
    </row>
    <row r="1689" spans="1:23" x14ac:dyDescent="0.2">
      <c r="A1689" s="41">
        <v>2010</v>
      </c>
      <c r="B1689" s="42">
        <v>11571</v>
      </c>
      <c r="C1689" s="43" t="s">
        <v>727</v>
      </c>
      <c r="D1689" s="41" t="s">
        <v>23</v>
      </c>
      <c r="E1689" s="43" t="s">
        <v>24</v>
      </c>
      <c r="F1689" s="41" t="s">
        <v>25</v>
      </c>
      <c r="G1689" s="43" t="s">
        <v>35</v>
      </c>
      <c r="H1689" s="43" t="s">
        <v>27</v>
      </c>
      <c r="I1689" s="44">
        <v>12198.3</v>
      </c>
      <c r="J1689" s="45">
        <v>107621</v>
      </c>
      <c r="K1689" s="45">
        <v>15569</v>
      </c>
      <c r="L1689" s="46">
        <v>8991.9</v>
      </c>
      <c r="M1689" s="47">
        <v>85965</v>
      </c>
      <c r="N1689" s="47">
        <v>2132</v>
      </c>
      <c r="O1689" s="48">
        <v>23220.1</v>
      </c>
      <c r="P1689" s="49">
        <v>317300</v>
      </c>
      <c r="Q1689" s="49">
        <v>84</v>
      </c>
      <c r="R1689" s="50" t="s">
        <v>37</v>
      </c>
      <c r="S1689" s="51" t="s">
        <v>37</v>
      </c>
      <c r="T1689" s="51" t="s">
        <v>37</v>
      </c>
      <c r="U1689" s="44">
        <v>44410.3</v>
      </c>
      <c r="V1689" s="45">
        <v>510886</v>
      </c>
      <c r="W1689" s="45">
        <v>17785</v>
      </c>
    </row>
    <row r="1690" spans="1:23" x14ac:dyDescent="0.2">
      <c r="A1690" s="41">
        <v>2010</v>
      </c>
      <c r="B1690" s="42">
        <v>11572</v>
      </c>
      <c r="C1690" s="43" t="s">
        <v>2788</v>
      </c>
      <c r="D1690" s="41" t="s">
        <v>23</v>
      </c>
      <c r="E1690" s="43" t="s">
        <v>24</v>
      </c>
      <c r="F1690" s="41" t="s">
        <v>25</v>
      </c>
      <c r="G1690" s="43" t="s">
        <v>76</v>
      </c>
      <c r="H1690" s="43" t="s">
        <v>27</v>
      </c>
      <c r="I1690" s="44">
        <v>326</v>
      </c>
      <c r="J1690" s="45">
        <v>3943</v>
      </c>
      <c r="K1690" s="45">
        <v>488</v>
      </c>
      <c r="L1690" s="46">
        <v>226</v>
      </c>
      <c r="M1690" s="47">
        <v>2542</v>
      </c>
      <c r="N1690" s="47">
        <v>128</v>
      </c>
      <c r="O1690" s="48">
        <v>113</v>
      </c>
      <c r="P1690" s="49">
        <v>1360</v>
      </c>
      <c r="Q1690" s="49">
        <v>7</v>
      </c>
      <c r="R1690" s="50">
        <v>0</v>
      </c>
      <c r="S1690" s="51">
        <v>0</v>
      </c>
      <c r="T1690" s="51">
        <v>0</v>
      </c>
      <c r="U1690" s="44">
        <v>665</v>
      </c>
      <c r="V1690" s="45">
        <v>7845</v>
      </c>
      <c r="W1690" s="45">
        <v>623</v>
      </c>
    </row>
    <row r="1691" spans="1:23" x14ac:dyDescent="0.2">
      <c r="A1691" s="41">
        <v>2010</v>
      </c>
      <c r="B1691" s="42">
        <v>11578</v>
      </c>
      <c r="C1691" s="43" t="s">
        <v>2789</v>
      </c>
      <c r="D1691" s="41" t="s">
        <v>23</v>
      </c>
      <c r="E1691" s="43" t="s">
        <v>24</v>
      </c>
      <c r="F1691" s="41" t="s">
        <v>25</v>
      </c>
      <c r="G1691" s="43" t="s">
        <v>78</v>
      </c>
      <c r="H1691" s="43" t="s">
        <v>27</v>
      </c>
      <c r="I1691" s="44">
        <v>1078</v>
      </c>
      <c r="J1691" s="45">
        <v>11429</v>
      </c>
      <c r="K1691" s="45">
        <v>908</v>
      </c>
      <c r="L1691" s="46">
        <v>1171</v>
      </c>
      <c r="M1691" s="47">
        <v>12666</v>
      </c>
      <c r="N1691" s="47">
        <v>167</v>
      </c>
      <c r="O1691" s="48">
        <v>784</v>
      </c>
      <c r="P1691" s="49">
        <v>13695</v>
      </c>
      <c r="Q1691" s="49">
        <v>1</v>
      </c>
      <c r="R1691" s="50">
        <v>0</v>
      </c>
      <c r="S1691" s="51">
        <v>0</v>
      </c>
      <c r="T1691" s="51">
        <v>0</v>
      </c>
      <c r="U1691" s="44">
        <v>3033</v>
      </c>
      <c r="V1691" s="45">
        <v>37790</v>
      </c>
      <c r="W1691" s="45">
        <v>1076</v>
      </c>
    </row>
    <row r="1692" spans="1:23" x14ac:dyDescent="0.2">
      <c r="A1692" s="41">
        <v>2010</v>
      </c>
      <c r="B1692" s="42">
        <v>11581</v>
      </c>
      <c r="C1692" s="43" t="s">
        <v>2790</v>
      </c>
      <c r="D1692" s="41" t="s">
        <v>23</v>
      </c>
      <c r="E1692" s="43" t="s">
        <v>24</v>
      </c>
      <c r="F1692" s="41" t="s">
        <v>25</v>
      </c>
      <c r="G1692" s="43" t="s">
        <v>87</v>
      </c>
      <c r="H1692" s="43" t="s">
        <v>27</v>
      </c>
      <c r="I1692" s="44">
        <v>632</v>
      </c>
      <c r="J1692" s="45">
        <v>8186</v>
      </c>
      <c r="K1692" s="45">
        <v>696</v>
      </c>
      <c r="L1692" s="46">
        <v>571</v>
      </c>
      <c r="M1692" s="47">
        <v>8630</v>
      </c>
      <c r="N1692" s="47">
        <v>155</v>
      </c>
      <c r="O1692" s="48">
        <v>837</v>
      </c>
      <c r="P1692" s="49">
        <v>18362</v>
      </c>
      <c r="Q1692" s="49">
        <v>1</v>
      </c>
      <c r="R1692" s="50" t="s">
        <v>37</v>
      </c>
      <c r="S1692" s="51" t="s">
        <v>37</v>
      </c>
      <c r="T1692" s="51" t="s">
        <v>37</v>
      </c>
      <c r="U1692" s="44">
        <v>2040</v>
      </c>
      <c r="V1692" s="45">
        <v>35178</v>
      </c>
      <c r="W1692" s="45">
        <v>852</v>
      </c>
    </row>
    <row r="1693" spans="1:23" x14ac:dyDescent="0.2">
      <c r="A1693" s="41">
        <v>2010</v>
      </c>
      <c r="B1693" s="42">
        <v>11585</v>
      </c>
      <c r="C1693" s="43" t="s">
        <v>2791</v>
      </c>
      <c r="D1693" s="41" t="s">
        <v>23</v>
      </c>
      <c r="E1693" s="43" t="s">
        <v>24</v>
      </c>
      <c r="F1693" s="41" t="s">
        <v>25</v>
      </c>
      <c r="G1693" s="43" t="s">
        <v>175</v>
      </c>
      <c r="H1693" s="43" t="s">
        <v>27</v>
      </c>
      <c r="I1693" s="44">
        <v>720</v>
      </c>
      <c r="J1693" s="45">
        <v>7386</v>
      </c>
      <c r="K1693" s="45">
        <v>553</v>
      </c>
      <c r="L1693" s="46">
        <v>458</v>
      </c>
      <c r="M1693" s="47">
        <v>4560</v>
      </c>
      <c r="N1693" s="47">
        <v>110</v>
      </c>
      <c r="O1693" s="48">
        <v>408</v>
      </c>
      <c r="P1693" s="49">
        <v>5308</v>
      </c>
      <c r="Q1693" s="49">
        <v>2</v>
      </c>
      <c r="R1693" s="50" t="s">
        <v>37</v>
      </c>
      <c r="S1693" s="51" t="s">
        <v>37</v>
      </c>
      <c r="T1693" s="51" t="s">
        <v>37</v>
      </c>
      <c r="U1693" s="44">
        <v>1586</v>
      </c>
      <c r="V1693" s="45">
        <v>17254</v>
      </c>
      <c r="W1693" s="45">
        <v>665</v>
      </c>
    </row>
    <row r="1694" spans="1:23" x14ac:dyDescent="0.2">
      <c r="A1694" s="41">
        <v>2010</v>
      </c>
      <c r="B1694" s="42">
        <v>11586</v>
      </c>
      <c r="C1694" s="43" t="s">
        <v>2792</v>
      </c>
      <c r="D1694" s="41" t="s">
        <v>23</v>
      </c>
      <c r="E1694" s="43" t="s">
        <v>24</v>
      </c>
      <c r="F1694" s="41" t="s">
        <v>25</v>
      </c>
      <c r="G1694" s="43" t="s">
        <v>203</v>
      </c>
      <c r="H1694" s="43" t="s">
        <v>27</v>
      </c>
      <c r="I1694" s="44">
        <v>12320.9</v>
      </c>
      <c r="J1694" s="45">
        <v>82023</v>
      </c>
      <c r="K1694" s="45">
        <v>8665</v>
      </c>
      <c r="L1694" s="46">
        <v>2082</v>
      </c>
      <c r="M1694" s="47">
        <v>13386</v>
      </c>
      <c r="N1694" s="47">
        <v>665</v>
      </c>
      <c r="O1694" s="48">
        <v>19605.2</v>
      </c>
      <c r="P1694" s="49">
        <v>129515</v>
      </c>
      <c r="Q1694" s="49">
        <v>412</v>
      </c>
      <c r="R1694" s="50">
        <v>0</v>
      </c>
      <c r="S1694" s="51">
        <v>0</v>
      </c>
      <c r="T1694" s="51">
        <v>0</v>
      </c>
      <c r="U1694" s="44">
        <v>34008.1</v>
      </c>
      <c r="V1694" s="45">
        <v>224924</v>
      </c>
      <c r="W1694" s="45">
        <v>9742</v>
      </c>
    </row>
    <row r="1695" spans="1:23" x14ac:dyDescent="0.2">
      <c r="A1695" s="41">
        <v>2010</v>
      </c>
      <c r="B1695" s="42">
        <v>11587</v>
      </c>
      <c r="C1695" s="43" t="s">
        <v>2791</v>
      </c>
      <c r="D1695" s="41" t="s">
        <v>23</v>
      </c>
      <c r="E1695" s="43" t="s">
        <v>24</v>
      </c>
      <c r="F1695" s="41" t="s">
        <v>25</v>
      </c>
      <c r="G1695" s="43" t="s">
        <v>65</v>
      </c>
      <c r="H1695" s="43" t="s">
        <v>27</v>
      </c>
      <c r="I1695" s="44">
        <v>489</v>
      </c>
      <c r="J1695" s="45">
        <v>4385</v>
      </c>
      <c r="K1695" s="45">
        <v>313</v>
      </c>
      <c r="L1695" s="46">
        <v>70</v>
      </c>
      <c r="M1695" s="47">
        <v>600</v>
      </c>
      <c r="N1695" s="47">
        <v>28</v>
      </c>
      <c r="O1695" s="48">
        <v>225</v>
      </c>
      <c r="P1695" s="49">
        <v>2066</v>
      </c>
      <c r="Q1695" s="49">
        <v>1</v>
      </c>
      <c r="R1695" s="50" t="s">
        <v>37</v>
      </c>
      <c r="S1695" s="51" t="s">
        <v>37</v>
      </c>
      <c r="T1695" s="51" t="s">
        <v>37</v>
      </c>
      <c r="U1695" s="44">
        <v>784</v>
      </c>
      <c r="V1695" s="45">
        <v>7051</v>
      </c>
      <c r="W1695" s="45">
        <v>342</v>
      </c>
    </row>
    <row r="1696" spans="1:23" x14ac:dyDescent="0.2">
      <c r="A1696" s="41">
        <v>2010</v>
      </c>
      <c r="B1696" s="42">
        <v>11588</v>
      </c>
      <c r="C1696" s="43" t="s">
        <v>2793</v>
      </c>
      <c r="D1696" s="41" t="s">
        <v>23</v>
      </c>
      <c r="E1696" s="43" t="s">
        <v>24</v>
      </c>
      <c r="F1696" s="41" t="s">
        <v>25</v>
      </c>
      <c r="G1696" s="43" t="s">
        <v>195</v>
      </c>
      <c r="H1696" s="43" t="s">
        <v>27</v>
      </c>
      <c r="I1696" s="44">
        <v>1158</v>
      </c>
      <c r="J1696" s="45">
        <v>15081</v>
      </c>
      <c r="K1696" s="45">
        <v>1269</v>
      </c>
      <c r="L1696" s="46">
        <v>220</v>
      </c>
      <c r="M1696" s="47">
        <v>3089</v>
      </c>
      <c r="N1696" s="47">
        <v>120</v>
      </c>
      <c r="O1696" s="48" t="s">
        <v>37</v>
      </c>
      <c r="P1696" s="49" t="s">
        <v>37</v>
      </c>
      <c r="Q1696" s="49" t="s">
        <v>37</v>
      </c>
      <c r="R1696" s="50" t="s">
        <v>37</v>
      </c>
      <c r="S1696" s="51" t="s">
        <v>37</v>
      </c>
      <c r="T1696" s="51" t="s">
        <v>37</v>
      </c>
      <c r="U1696" s="44">
        <v>1378</v>
      </c>
      <c r="V1696" s="45">
        <v>18170</v>
      </c>
      <c r="W1696" s="45">
        <v>1389</v>
      </c>
    </row>
    <row r="1697" spans="1:23" x14ac:dyDescent="0.2">
      <c r="A1697" s="41">
        <v>2010</v>
      </c>
      <c r="B1697" s="42">
        <v>11589</v>
      </c>
      <c r="C1697" s="43" t="s">
        <v>2794</v>
      </c>
      <c r="D1697" s="41" t="s">
        <v>23</v>
      </c>
      <c r="E1697" s="43" t="s">
        <v>24</v>
      </c>
      <c r="F1697" s="41" t="s">
        <v>25</v>
      </c>
      <c r="G1697" s="43" t="s">
        <v>192</v>
      </c>
      <c r="H1697" s="43" t="s">
        <v>31</v>
      </c>
      <c r="I1697" s="44">
        <v>768</v>
      </c>
      <c r="J1697" s="45">
        <v>11752</v>
      </c>
      <c r="K1697" s="45">
        <v>722</v>
      </c>
      <c r="L1697" s="46" t="s">
        <v>37</v>
      </c>
      <c r="M1697" s="47" t="s">
        <v>37</v>
      </c>
      <c r="N1697" s="47" t="s">
        <v>37</v>
      </c>
      <c r="O1697" s="48">
        <v>4115</v>
      </c>
      <c r="P1697" s="49">
        <v>83461</v>
      </c>
      <c r="Q1697" s="49">
        <v>829</v>
      </c>
      <c r="R1697" s="50" t="s">
        <v>37</v>
      </c>
      <c r="S1697" s="51" t="s">
        <v>37</v>
      </c>
      <c r="T1697" s="51" t="s">
        <v>37</v>
      </c>
      <c r="U1697" s="44">
        <v>4883</v>
      </c>
      <c r="V1697" s="45">
        <v>95213</v>
      </c>
      <c r="W1697" s="45">
        <v>1551</v>
      </c>
    </row>
    <row r="1698" spans="1:23" x14ac:dyDescent="0.2">
      <c r="A1698" s="41">
        <v>2010</v>
      </c>
      <c r="B1698" s="42">
        <v>11589</v>
      </c>
      <c r="C1698" s="43" t="s">
        <v>2794</v>
      </c>
      <c r="D1698" s="41" t="s">
        <v>23</v>
      </c>
      <c r="E1698" s="43" t="s">
        <v>24</v>
      </c>
      <c r="F1698" s="41" t="s">
        <v>25</v>
      </c>
      <c r="G1698" s="43" t="s">
        <v>168</v>
      </c>
      <c r="H1698" s="43" t="s">
        <v>31</v>
      </c>
      <c r="I1698" s="44">
        <v>1187</v>
      </c>
      <c r="J1698" s="45">
        <v>18346</v>
      </c>
      <c r="K1698" s="45">
        <v>924</v>
      </c>
      <c r="L1698" s="46" t="s">
        <v>37</v>
      </c>
      <c r="M1698" s="47" t="s">
        <v>37</v>
      </c>
      <c r="N1698" s="47" t="s">
        <v>37</v>
      </c>
      <c r="O1698" s="48">
        <v>2611</v>
      </c>
      <c r="P1698" s="49">
        <v>49235</v>
      </c>
      <c r="Q1698" s="49">
        <v>1423</v>
      </c>
      <c r="R1698" s="50" t="s">
        <v>37</v>
      </c>
      <c r="S1698" s="51" t="s">
        <v>37</v>
      </c>
      <c r="T1698" s="51" t="s">
        <v>37</v>
      </c>
      <c r="U1698" s="44">
        <v>3798</v>
      </c>
      <c r="V1698" s="45">
        <v>67581</v>
      </c>
      <c r="W1698" s="45">
        <v>2347</v>
      </c>
    </row>
    <row r="1699" spans="1:23" x14ac:dyDescent="0.2">
      <c r="A1699" s="41">
        <v>2010</v>
      </c>
      <c r="B1699" s="42">
        <v>11609</v>
      </c>
      <c r="C1699" s="43" t="s">
        <v>2795</v>
      </c>
      <c r="D1699" s="41" t="s">
        <v>23</v>
      </c>
      <c r="E1699" s="43" t="s">
        <v>24</v>
      </c>
      <c r="F1699" s="41" t="s">
        <v>25</v>
      </c>
      <c r="G1699" s="43" t="s">
        <v>87</v>
      </c>
      <c r="H1699" s="43" t="s">
        <v>27</v>
      </c>
      <c r="I1699" s="44">
        <v>586</v>
      </c>
      <c r="J1699" s="45">
        <v>7600</v>
      </c>
      <c r="K1699" s="45">
        <v>800</v>
      </c>
      <c r="L1699" s="46">
        <v>258</v>
      </c>
      <c r="M1699" s="47">
        <v>2812</v>
      </c>
      <c r="N1699" s="47">
        <v>185</v>
      </c>
      <c r="O1699" s="48">
        <v>276</v>
      </c>
      <c r="P1699" s="49">
        <v>4161</v>
      </c>
      <c r="Q1699" s="49">
        <v>32</v>
      </c>
      <c r="R1699" s="50" t="s">
        <v>37</v>
      </c>
      <c r="S1699" s="51" t="s">
        <v>37</v>
      </c>
      <c r="T1699" s="51" t="s">
        <v>37</v>
      </c>
      <c r="U1699" s="44">
        <v>1120</v>
      </c>
      <c r="V1699" s="45">
        <v>14573</v>
      </c>
      <c r="W1699" s="45">
        <v>1017</v>
      </c>
    </row>
    <row r="1700" spans="1:23" x14ac:dyDescent="0.2">
      <c r="A1700" s="41">
        <v>2010</v>
      </c>
      <c r="B1700" s="42">
        <v>11611</v>
      </c>
      <c r="C1700" s="43" t="s">
        <v>2796</v>
      </c>
      <c r="D1700" s="41" t="s">
        <v>23</v>
      </c>
      <c r="E1700" s="43" t="s">
        <v>24</v>
      </c>
      <c r="F1700" s="41" t="s">
        <v>25</v>
      </c>
      <c r="G1700" s="43" t="s">
        <v>87</v>
      </c>
      <c r="H1700" s="43" t="s">
        <v>27</v>
      </c>
      <c r="I1700" s="44">
        <v>3099</v>
      </c>
      <c r="J1700" s="45">
        <v>24373</v>
      </c>
      <c r="K1700" s="45">
        <v>2845</v>
      </c>
      <c r="L1700" s="46">
        <v>3470</v>
      </c>
      <c r="M1700" s="47">
        <v>25567</v>
      </c>
      <c r="N1700" s="47">
        <v>674</v>
      </c>
      <c r="O1700" s="48">
        <v>2602</v>
      </c>
      <c r="P1700" s="49">
        <v>23510</v>
      </c>
      <c r="Q1700" s="49">
        <v>17</v>
      </c>
      <c r="R1700" s="50">
        <v>0</v>
      </c>
      <c r="S1700" s="51">
        <v>0</v>
      </c>
      <c r="T1700" s="51">
        <v>0</v>
      </c>
      <c r="U1700" s="44">
        <v>9171</v>
      </c>
      <c r="V1700" s="45">
        <v>73450</v>
      </c>
      <c r="W1700" s="45">
        <v>3536</v>
      </c>
    </row>
    <row r="1701" spans="1:23" x14ac:dyDescent="0.2">
      <c r="A1701" s="41">
        <v>2010</v>
      </c>
      <c r="B1701" s="42">
        <v>11618</v>
      </c>
      <c r="C1701" s="43" t="s">
        <v>2797</v>
      </c>
      <c r="D1701" s="41" t="s">
        <v>23</v>
      </c>
      <c r="E1701" s="43" t="s">
        <v>24</v>
      </c>
      <c r="F1701" s="41" t="s">
        <v>25</v>
      </c>
      <c r="G1701" s="43" t="s">
        <v>42</v>
      </c>
      <c r="H1701" s="43" t="s">
        <v>27</v>
      </c>
      <c r="I1701" s="44">
        <v>675</v>
      </c>
      <c r="J1701" s="45">
        <v>10794</v>
      </c>
      <c r="K1701" s="45">
        <v>690</v>
      </c>
      <c r="L1701" s="46">
        <v>81</v>
      </c>
      <c r="M1701" s="47">
        <v>1155</v>
      </c>
      <c r="N1701" s="47">
        <v>127</v>
      </c>
      <c r="O1701" s="48">
        <v>418</v>
      </c>
      <c r="P1701" s="49">
        <v>8354</v>
      </c>
      <c r="Q1701" s="49">
        <v>41</v>
      </c>
      <c r="R1701" s="50" t="s">
        <v>37</v>
      </c>
      <c r="S1701" s="51" t="s">
        <v>37</v>
      </c>
      <c r="T1701" s="51" t="s">
        <v>37</v>
      </c>
      <c r="U1701" s="44">
        <v>1174</v>
      </c>
      <c r="V1701" s="45">
        <v>20303</v>
      </c>
      <c r="W1701" s="45">
        <v>858</v>
      </c>
    </row>
    <row r="1702" spans="1:23" x14ac:dyDescent="0.2">
      <c r="A1702" s="41">
        <v>2010</v>
      </c>
      <c r="B1702" s="42">
        <v>11624</v>
      </c>
      <c r="C1702" s="43" t="s">
        <v>2798</v>
      </c>
      <c r="D1702" s="41" t="s">
        <v>23</v>
      </c>
      <c r="E1702" s="43" t="s">
        <v>24</v>
      </c>
      <c r="F1702" s="41" t="s">
        <v>25</v>
      </c>
      <c r="G1702" s="43" t="s">
        <v>203</v>
      </c>
      <c r="H1702" s="43" t="s">
        <v>27</v>
      </c>
      <c r="I1702" s="44">
        <v>11655</v>
      </c>
      <c r="J1702" s="45">
        <v>81439</v>
      </c>
      <c r="K1702" s="45">
        <v>9907</v>
      </c>
      <c r="L1702" s="46">
        <v>1569</v>
      </c>
      <c r="M1702" s="47">
        <v>9863</v>
      </c>
      <c r="N1702" s="47">
        <v>925</v>
      </c>
      <c r="O1702" s="48">
        <v>1809</v>
      </c>
      <c r="P1702" s="49">
        <v>14524</v>
      </c>
      <c r="Q1702" s="49">
        <v>60</v>
      </c>
      <c r="R1702" s="50" t="s">
        <v>37</v>
      </c>
      <c r="S1702" s="51" t="s">
        <v>37</v>
      </c>
      <c r="T1702" s="51" t="s">
        <v>37</v>
      </c>
      <c r="U1702" s="44">
        <v>15033</v>
      </c>
      <c r="V1702" s="45">
        <v>105826</v>
      </c>
      <c r="W1702" s="45">
        <v>10892</v>
      </c>
    </row>
    <row r="1703" spans="1:23" x14ac:dyDescent="0.2">
      <c r="A1703" s="41">
        <v>2010</v>
      </c>
      <c r="B1703" s="42">
        <v>11626</v>
      </c>
      <c r="C1703" s="43" t="s">
        <v>2799</v>
      </c>
      <c r="D1703" s="41" t="s">
        <v>23</v>
      </c>
      <c r="E1703" s="43" t="s">
        <v>24</v>
      </c>
      <c r="F1703" s="41" t="s">
        <v>25</v>
      </c>
      <c r="G1703" s="43" t="s">
        <v>175</v>
      </c>
      <c r="H1703" s="43" t="s">
        <v>27</v>
      </c>
      <c r="I1703" s="44">
        <v>1823</v>
      </c>
      <c r="J1703" s="45">
        <v>12719</v>
      </c>
      <c r="K1703" s="45">
        <v>1064</v>
      </c>
      <c r="L1703" s="46">
        <v>808</v>
      </c>
      <c r="M1703" s="47">
        <v>6559</v>
      </c>
      <c r="N1703" s="47">
        <v>212</v>
      </c>
      <c r="O1703" s="48">
        <v>1108</v>
      </c>
      <c r="P1703" s="49">
        <v>10599</v>
      </c>
      <c r="Q1703" s="49">
        <v>17</v>
      </c>
      <c r="R1703" s="50" t="s">
        <v>37</v>
      </c>
      <c r="S1703" s="51" t="s">
        <v>37</v>
      </c>
      <c r="T1703" s="51" t="s">
        <v>37</v>
      </c>
      <c r="U1703" s="44">
        <v>3739</v>
      </c>
      <c r="V1703" s="45">
        <v>29877</v>
      </c>
      <c r="W1703" s="45">
        <v>1293</v>
      </c>
    </row>
    <row r="1704" spans="1:23" x14ac:dyDescent="0.2">
      <c r="A1704" s="41">
        <v>2010</v>
      </c>
      <c r="B1704" s="42">
        <v>11643</v>
      </c>
      <c r="C1704" s="43" t="s">
        <v>2800</v>
      </c>
      <c r="D1704" s="41" t="s">
        <v>23</v>
      </c>
      <c r="E1704" s="43" t="s">
        <v>24</v>
      </c>
      <c r="F1704" s="41" t="s">
        <v>25</v>
      </c>
      <c r="G1704" s="43" t="s">
        <v>439</v>
      </c>
      <c r="H1704" s="43" t="s">
        <v>31</v>
      </c>
      <c r="I1704" s="44">
        <v>2251</v>
      </c>
      <c r="J1704" s="45">
        <v>30924</v>
      </c>
      <c r="K1704" s="45">
        <v>2491</v>
      </c>
      <c r="L1704" s="46">
        <v>4068</v>
      </c>
      <c r="M1704" s="47">
        <v>55026</v>
      </c>
      <c r="N1704" s="47">
        <v>1306</v>
      </c>
      <c r="O1704" s="48">
        <v>0</v>
      </c>
      <c r="P1704" s="49">
        <v>0</v>
      </c>
      <c r="Q1704" s="49">
        <v>0</v>
      </c>
      <c r="R1704" s="50">
        <v>0</v>
      </c>
      <c r="S1704" s="51">
        <v>0</v>
      </c>
      <c r="T1704" s="51">
        <v>0</v>
      </c>
      <c r="U1704" s="44">
        <v>6319</v>
      </c>
      <c r="V1704" s="45">
        <v>85950</v>
      </c>
      <c r="W1704" s="45">
        <v>3797</v>
      </c>
    </row>
    <row r="1705" spans="1:23" x14ac:dyDescent="0.2">
      <c r="A1705" s="41">
        <v>2010</v>
      </c>
      <c r="B1705" s="42">
        <v>11646</v>
      </c>
      <c r="C1705" s="43" t="s">
        <v>2801</v>
      </c>
      <c r="D1705" s="41" t="s">
        <v>23</v>
      </c>
      <c r="E1705" s="43" t="s">
        <v>24</v>
      </c>
      <c r="F1705" s="41" t="s">
        <v>25</v>
      </c>
      <c r="G1705" s="43" t="s">
        <v>65</v>
      </c>
      <c r="H1705" s="43" t="s">
        <v>27</v>
      </c>
      <c r="I1705" s="44">
        <v>37705</v>
      </c>
      <c r="J1705" s="45">
        <v>374598</v>
      </c>
      <c r="K1705" s="45">
        <v>35518</v>
      </c>
      <c r="L1705" s="46">
        <v>64667</v>
      </c>
      <c r="M1705" s="47">
        <v>706650</v>
      </c>
      <c r="N1705" s="47">
        <v>11271</v>
      </c>
      <c r="O1705" s="48" t="s">
        <v>37</v>
      </c>
      <c r="P1705" s="49" t="s">
        <v>37</v>
      </c>
      <c r="Q1705" s="49" t="s">
        <v>37</v>
      </c>
      <c r="R1705" s="50" t="s">
        <v>37</v>
      </c>
      <c r="S1705" s="51" t="s">
        <v>37</v>
      </c>
      <c r="T1705" s="51" t="s">
        <v>37</v>
      </c>
      <c r="U1705" s="44">
        <v>102372</v>
      </c>
      <c r="V1705" s="45">
        <v>1081248</v>
      </c>
      <c r="W1705" s="45">
        <v>46789</v>
      </c>
    </row>
    <row r="1706" spans="1:23" x14ac:dyDescent="0.2">
      <c r="A1706" s="41">
        <v>2010</v>
      </c>
      <c r="B1706" s="42">
        <v>11658</v>
      </c>
      <c r="C1706" s="43" t="s">
        <v>2802</v>
      </c>
      <c r="D1706" s="41" t="s">
        <v>23</v>
      </c>
      <c r="E1706" s="43" t="s">
        <v>24</v>
      </c>
      <c r="F1706" s="41" t="s">
        <v>25</v>
      </c>
      <c r="G1706" s="43" t="s">
        <v>76</v>
      </c>
      <c r="H1706" s="43" t="s">
        <v>27</v>
      </c>
      <c r="I1706" s="44">
        <v>882</v>
      </c>
      <c r="J1706" s="45">
        <v>8482</v>
      </c>
      <c r="K1706" s="45">
        <v>937</v>
      </c>
      <c r="L1706" s="46">
        <v>857</v>
      </c>
      <c r="M1706" s="47">
        <v>8657</v>
      </c>
      <c r="N1706" s="47">
        <v>251</v>
      </c>
      <c r="O1706" s="48">
        <v>34</v>
      </c>
      <c r="P1706" s="49">
        <v>349</v>
      </c>
      <c r="Q1706" s="49">
        <v>2</v>
      </c>
      <c r="R1706" s="50" t="s">
        <v>37</v>
      </c>
      <c r="S1706" s="51" t="s">
        <v>37</v>
      </c>
      <c r="T1706" s="51" t="s">
        <v>37</v>
      </c>
      <c r="U1706" s="44">
        <v>1773</v>
      </c>
      <c r="V1706" s="45">
        <v>17488</v>
      </c>
      <c r="W1706" s="45">
        <v>1190</v>
      </c>
    </row>
    <row r="1707" spans="1:23" x14ac:dyDescent="0.2">
      <c r="A1707" s="41">
        <v>2010</v>
      </c>
      <c r="B1707" s="42">
        <v>11691</v>
      </c>
      <c r="C1707" s="43" t="s">
        <v>2803</v>
      </c>
      <c r="D1707" s="41" t="s">
        <v>23</v>
      </c>
      <c r="E1707" s="43" t="s">
        <v>24</v>
      </c>
      <c r="F1707" s="41" t="s">
        <v>25</v>
      </c>
      <c r="G1707" s="43" t="s">
        <v>78</v>
      </c>
      <c r="H1707" s="43" t="s">
        <v>27</v>
      </c>
      <c r="I1707" s="44">
        <v>1489</v>
      </c>
      <c r="J1707" s="45">
        <v>21795</v>
      </c>
      <c r="K1707" s="45">
        <v>2047</v>
      </c>
      <c r="L1707" s="46">
        <v>1074</v>
      </c>
      <c r="M1707" s="47">
        <v>15722</v>
      </c>
      <c r="N1707" s="47">
        <v>268</v>
      </c>
      <c r="O1707" s="48" t="s">
        <v>37</v>
      </c>
      <c r="P1707" s="49" t="s">
        <v>37</v>
      </c>
      <c r="Q1707" s="49" t="s">
        <v>37</v>
      </c>
      <c r="R1707" s="50" t="s">
        <v>37</v>
      </c>
      <c r="S1707" s="51" t="s">
        <v>37</v>
      </c>
      <c r="T1707" s="51" t="s">
        <v>37</v>
      </c>
      <c r="U1707" s="44">
        <v>2563</v>
      </c>
      <c r="V1707" s="45">
        <v>37517</v>
      </c>
      <c r="W1707" s="45">
        <v>2315</v>
      </c>
    </row>
    <row r="1708" spans="1:23" x14ac:dyDescent="0.2">
      <c r="A1708" s="41">
        <v>2010</v>
      </c>
      <c r="B1708" s="42">
        <v>11693</v>
      </c>
      <c r="C1708" s="43" t="s">
        <v>731</v>
      </c>
      <c r="D1708" s="41" t="s">
        <v>23</v>
      </c>
      <c r="E1708" s="43" t="s">
        <v>24</v>
      </c>
      <c r="F1708" s="41" t="s">
        <v>25</v>
      </c>
      <c r="G1708" s="43" t="s">
        <v>48</v>
      </c>
      <c r="H1708" s="43" t="s">
        <v>31</v>
      </c>
      <c r="I1708" s="44">
        <v>11355</v>
      </c>
      <c r="J1708" s="45">
        <v>92094</v>
      </c>
      <c r="K1708" s="45">
        <v>5330</v>
      </c>
      <c r="L1708" s="46">
        <v>4497</v>
      </c>
      <c r="M1708" s="47">
        <v>36296</v>
      </c>
      <c r="N1708" s="47">
        <v>1184</v>
      </c>
      <c r="O1708" s="48">
        <v>41884</v>
      </c>
      <c r="P1708" s="49">
        <v>669956</v>
      </c>
      <c r="Q1708" s="49">
        <v>5</v>
      </c>
      <c r="R1708" s="50" t="s">
        <v>37</v>
      </c>
      <c r="S1708" s="51" t="s">
        <v>37</v>
      </c>
      <c r="T1708" s="51" t="s">
        <v>37</v>
      </c>
      <c r="U1708" s="44">
        <v>57736</v>
      </c>
      <c r="V1708" s="45">
        <v>798346</v>
      </c>
      <c r="W1708" s="45">
        <v>6519</v>
      </c>
    </row>
    <row r="1709" spans="1:23" x14ac:dyDescent="0.2">
      <c r="A1709" s="41">
        <v>2010</v>
      </c>
      <c r="B1709" s="42">
        <v>11701</v>
      </c>
      <c r="C1709" s="43" t="s">
        <v>2804</v>
      </c>
      <c r="D1709" s="41" t="s">
        <v>23</v>
      </c>
      <c r="E1709" s="43" t="s">
        <v>24</v>
      </c>
      <c r="F1709" s="41" t="s">
        <v>25</v>
      </c>
      <c r="G1709" s="43" t="s">
        <v>82</v>
      </c>
      <c r="H1709" s="43" t="s">
        <v>27</v>
      </c>
      <c r="I1709" s="44">
        <v>9225</v>
      </c>
      <c r="J1709" s="45">
        <v>99377</v>
      </c>
      <c r="K1709" s="45">
        <v>14151</v>
      </c>
      <c r="L1709" s="46">
        <v>16515</v>
      </c>
      <c r="M1709" s="47">
        <v>202472</v>
      </c>
      <c r="N1709" s="47">
        <v>1773</v>
      </c>
      <c r="O1709" s="48" t="s">
        <v>37</v>
      </c>
      <c r="P1709" s="49" t="s">
        <v>37</v>
      </c>
      <c r="Q1709" s="49" t="s">
        <v>37</v>
      </c>
      <c r="R1709" s="50" t="s">
        <v>37</v>
      </c>
      <c r="S1709" s="51" t="s">
        <v>37</v>
      </c>
      <c r="T1709" s="51" t="s">
        <v>37</v>
      </c>
      <c r="U1709" s="44">
        <v>25740</v>
      </c>
      <c r="V1709" s="45">
        <v>301849</v>
      </c>
      <c r="W1709" s="45">
        <v>15924</v>
      </c>
    </row>
    <row r="1710" spans="1:23" x14ac:dyDescent="0.2">
      <c r="A1710" s="41">
        <v>2010</v>
      </c>
      <c r="B1710" s="42">
        <v>11713</v>
      </c>
      <c r="C1710" s="43" t="s">
        <v>2805</v>
      </c>
      <c r="D1710" s="41" t="s">
        <v>23</v>
      </c>
      <c r="E1710" s="43" t="s">
        <v>24</v>
      </c>
      <c r="F1710" s="41" t="s">
        <v>25</v>
      </c>
      <c r="G1710" s="43" t="s">
        <v>82</v>
      </c>
      <c r="H1710" s="43" t="s">
        <v>27</v>
      </c>
      <c r="I1710" s="44">
        <v>3604.5</v>
      </c>
      <c r="J1710" s="45">
        <v>27295</v>
      </c>
      <c r="K1710" s="45">
        <v>3887</v>
      </c>
      <c r="L1710" s="46">
        <v>4303.8</v>
      </c>
      <c r="M1710" s="47">
        <v>30488</v>
      </c>
      <c r="N1710" s="47">
        <v>654</v>
      </c>
      <c r="O1710" s="48">
        <v>4875.6000000000004</v>
      </c>
      <c r="P1710" s="49">
        <v>50103</v>
      </c>
      <c r="Q1710" s="49">
        <v>26</v>
      </c>
      <c r="R1710" s="50" t="s">
        <v>37</v>
      </c>
      <c r="S1710" s="51" t="s">
        <v>37</v>
      </c>
      <c r="T1710" s="51" t="s">
        <v>37</v>
      </c>
      <c r="U1710" s="44">
        <v>12783.9</v>
      </c>
      <c r="V1710" s="45">
        <v>107886</v>
      </c>
      <c r="W1710" s="45">
        <v>4567</v>
      </c>
    </row>
    <row r="1711" spans="1:23" x14ac:dyDescent="0.2">
      <c r="A1711" s="41">
        <v>2010</v>
      </c>
      <c r="B1711" s="42">
        <v>11714</v>
      </c>
      <c r="C1711" s="43" t="s">
        <v>733</v>
      </c>
      <c r="D1711" s="41" t="s">
        <v>23</v>
      </c>
      <c r="E1711" s="43" t="s">
        <v>24</v>
      </c>
      <c r="F1711" s="41" t="s">
        <v>25</v>
      </c>
      <c r="G1711" s="43" t="s">
        <v>54</v>
      </c>
      <c r="H1711" s="43" t="s">
        <v>31</v>
      </c>
      <c r="I1711" s="44">
        <v>24172</v>
      </c>
      <c r="J1711" s="45">
        <v>262274</v>
      </c>
      <c r="K1711" s="45">
        <v>14620</v>
      </c>
      <c r="L1711" s="46">
        <v>17103</v>
      </c>
      <c r="M1711" s="47">
        <v>167797</v>
      </c>
      <c r="N1711" s="47">
        <v>4547</v>
      </c>
      <c r="O1711" s="48">
        <v>7642</v>
      </c>
      <c r="P1711" s="49">
        <v>107214</v>
      </c>
      <c r="Q1711" s="49">
        <v>8</v>
      </c>
      <c r="R1711" s="50">
        <v>0</v>
      </c>
      <c r="S1711" s="51">
        <v>0</v>
      </c>
      <c r="T1711" s="51">
        <v>0</v>
      </c>
      <c r="U1711" s="44">
        <v>48917</v>
      </c>
      <c r="V1711" s="45">
        <v>537285</v>
      </c>
      <c r="W1711" s="45">
        <v>19175</v>
      </c>
    </row>
    <row r="1712" spans="1:23" x14ac:dyDescent="0.2">
      <c r="A1712" s="41">
        <v>2010</v>
      </c>
      <c r="B1712" s="42">
        <v>11731</v>
      </c>
      <c r="C1712" s="43" t="s">
        <v>2805</v>
      </c>
      <c r="D1712" s="41" t="s">
        <v>23</v>
      </c>
      <c r="E1712" s="43" t="s">
        <v>24</v>
      </c>
      <c r="F1712" s="41" t="s">
        <v>25</v>
      </c>
      <c r="G1712" s="43" t="s">
        <v>46</v>
      </c>
      <c r="H1712" s="43" t="s">
        <v>27</v>
      </c>
      <c r="I1712" s="44">
        <v>4977.1000000000004</v>
      </c>
      <c r="J1712" s="45">
        <v>66202</v>
      </c>
      <c r="K1712" s="45">
        <v>5505</v>
      </c>
      <c r="L1712" s="46">
        <v>2988</v>
      </c>
      <c r="M1712" s="47">
        <v>36783</v>
      </c>
      <c r="N1712" s="47">
        <v>914</v>
      </c>
      <c r="O1712" s="48">
        <v>30225.8</v>
      </c>
      <c r="P1712" s="49">
        <v>505485</v>
      </c>
      <c r="Q1712" s="49">
        <v>86</v>
      </c>
      <c r="R1712" s="50" t="s">
        <v>37</v>
      </c>
      <c r="S1712" s="51" t="s">
        <v>37</v>
      </c>
      <c r="T1712" s="51" t="s">
        <v>37</v>
      </c>
      <c r="U1712" s="44">
        <v>38190.9</v>
      </c>
      <c r="V1712" s="45">
        <v>608470</v>
      </c>
      <c r="W1712" s="45">
        <v>6505</v>
      </c>
    </row>
    <row r="1713" spans="1:23" x14ac:dyDescent="0.2">
      <c r="A1713" s="41">
        <v>2010</v>
      </c>
      <c r="B1713" s="42">
        <v>11732</v>
      </c>
      <c r="C1713" s="43" t="s">
        <v>2805</v>
      </c>
      <c r="D1713" s="41" t="s">
        <v>23</v>
      </c>
      <c r="E1713" s="43" t="s">
        <v>24</v>
      </c>
      <c r="F1713" s="41" t="s">
        <v>25</v>
      </c>
      <c r="G1713" s="43" t="s">
        <v>175</v>
      </c>
      <c r="H1713" s="43" t="s">
        <v>27</v>
      </c>
      <c r="I1713" s="44">
        <v>5606</v>
      </c>
      <c r="J1713" s="45">
        <v>51771</v>
      </c>
      <c r="K1713" s="45">
        <v>4989</v>
      </c>
      <c r="L1713" s="46">
        <v>6469</v>
      </c>
      <c r="M1713" s="47">
        <v>60746</v>
      </c>
      <c r="N1713" s="47">
        <v>930</v>
      </c>
      <c r="O1713" s="48">
        <v>5738</v>
      </c>
      <c r="P1713" s="49">
        <v>69349</v>
      </c>
      <c r="Q1713" s="49">
        <v>7</v>
      </c>
      <c r="R1713" s="50" t="s">
        <v>37</v>
      </c>
      <c r="S1713" s="51" t="s">
        <v>37</v>
      </c>
      <c r="T1713" s="51" t="s">
        <v>37</v>
      </c>
      <c r="U1713" s="44">
        <v>17813</v>
      </c>
      <c r="V1713" s="45">
        <v>181866</v>
      </c>
      <c r="W1713" s="45">
        <v>5926</v>
      </c>
    </row>
    <row r="1714" spans="1:23" x14ac:dyDescent="0.2">
      <c r="A1714" s="41">
        <v>2010</v>
      </c>
      <c r="B1714" s="42">
        <v>11736</v>
      </c>
      <c r="C1714" s="43" t="s">
        <v>2805</v>
      </c>
      <c r="D1714" s="41" t="s">
        <v>23</v>
      </c>
      <c r="E1714" s="43" t="s">
        <v>24</v>
      </c>
      <c r="F1714" s="41" t="s">
        <v>25</v>
      </c>
      <c r="G1714" s="43" t="s">
        <v>124</v>
      </c>
      <c r="H1714" s="43" t="s">
        <v>27</v>
      </c>
      <c r="I1714" s="44">
        <v>2192</v>
      </c>
      <c r="J1714" s="45">
        <v>21041</v>
      </c>
      <c r="K1714" s="45">
        <v>2077</v>
      </c>
      <c r="L1714" s="46">
        <v>768.6</v>
      </c>
      <c r="M1714" s="47">
        <v>6655</v>
      </c>
      <c r="N1714" s="47">
        <v>358</v>
      </c>
      <c r="O1714" s="48">
        <v>3359</v>
      </c>
      <c r="P1714" s="49">
        <v>38401</v>
      </c>
      <c r="Q1714" s="49">
        <v>46</v>
      </c>
      <c r="R1714" s="50" t="s">
        <v>37</v>
      </c>
      <c r="S1714" s="51" t="s">
        <v>37</v>
      </c>
      <c r="T1714" s="51" t="s">
        <v>37</v>
      </c>
      <c r="U1714" s="44">
        <v>6319.6</v>
      </c>
      <c r="V1714" s="45">
        <v>66097</v>
      </c>
      <c r="W1714" s="45">
        <v>2481</v>
      </c>
    </row>
    <row r="1715" spans="1:23" x14ac:dyDescent="0.2">
      <c r="A1715" s="41">
        <v>2010</v>
      </c>
      <c r="B1715" s="42">
        <v>11739</v>
      </c>
      <c r="C1715" s="43" t="s">
        <v>2806</v>
      </c>
      <c r="D1715" s="41" t="s">
        <v>23</v>
      </c>
      <c r="E1715" s="43" t="s">
        <v>24</v>
      </c>
      <c r="F1715" s="41" t="s">
        <v>25</v>
      </c>
      <c r="G1715" s="43" t="s">
        <v>161</v>
      </c>
      <c r="H1715" s="43" t="s">
        <v>27</v>
      </c>
      <c r="I1715" s="44">
        <v>468</v>
      </c>
      <c r="J1715" s="45">
        <v>5001</v>
      </c>
      <c r="K1715" s="45">
        <v>457</v>
      </c>
      <c r="L1715" s="46">
        <v>108</v>
      </c>
      <c r="M1715" s="47">
        <v>1222</v>
      </c>
      <c r="N1715" s="47">
        <v>29</v>
      </c>
      <c r="O1715" s="48">
        <v>97</v>
      </c>
      <c r="P1715" s="49">
        <v>887</v>
      </c>
      <c r="Q1715" s="49">
        <v>4</v>
      </c>
      <c r="R1715" s="50" t="s">
        <v>37</v>
      </c>
      <c r="S1715" s="51" t="s">
        <v>37</v>
      </c>
      <c r="T1715" s="51" t="s">
        <v>37</v>
      </c>
      <c r="U1715" s="44">
        <v>673</v>
      </c>
      <c r="V1715" s="45">
        <v>7110</v>
      </c>
      <c r="W1715" s="45">
        <v>490</v>
      </c>
    </row>
    <row r="1716" spans="1:23" x14ac:dyDescent="0.2">
      <c r="A1716" s="41">
        <v>2010</v>
      </c>
      <c r="B1716" s="42">
        <v>11740</v>
      </c>
      <c r="C1716" s="43" t="s">
        <v>2807</v>
      </c>
      <c r="D1716" s="41" t="s">
        <v>23</v>
      </c>
      <c r="E1716" s="43" t="s">
        <v>24</v>
      </c>
      <c r="F1716" s="41" t="s">
        <v>25</v>
      </c>
      <c r="G1716" s="43" t="s">
        <v>35</v>
      </c>
      <c r="H1716" s="43" t="s">
        <v>27</v>
      </c>
      <c r="I1716" s="44">
        <v>8763</v>
      </c>
      <c r="J1716" s="45">
        <v>99740</v>
      </c>
      <c r="K1716" s="45">
        <v>11210</v>
      </c>
      <c r="L1716" s="46">
        <v>7434</v>
      </c>
      <c r="M1716" s="47">
        <v>89384</v>
      </c>
      <c r="N1716" s="47">
        <v>1862</v>
      </c>
      <c r="O1716" s="48">
        <v>12263</v>
      </c>
      <c r="P1716" s="49">
        <v>171993</v>
      </c>
      <c r="Q1716" s="49">
        <v>54</v>
      </c>
      <c r="R1716" s="50" t="s">
        <v>37</v>
      </c>
      <c r="S1716" s="51" t="s">
        <v>37</v>
      </c>
      <c r="T1716" s="51" t="s">
        <v>37</v>
      </c>
      <c r="U1716" s="44">
        <v>28460</v>
      </c>
      <c r="V1716" s="45">
        <v>361117</v>
      </c>
      <c r="W1716" s="45">
        <v>13126</v>
      </c>
    </row>
    <row r="1717" spans="1:23" x14ac:dyDescent="0.2">
      <c r="A1717" s="41">
        <v>2010</v>
      </c>
      <c r="B1717" s="42">
        <v>11767</v>
      </c>
      <c r="C1717" s="43" t="s">
        <v>2808</v>
      </c>
      <c r="D1717" s="41" t="s">
        <v>23</v>
      </c>
      <c r="E1717" s="43" t="s">
        <v>24</v>
      </c>
      <c r="F1717" s="41" t="s">
        <v>25</v>
      </c>
      <c r="G1717" s="43" t="s">
        <v>72</v>
      </c>
      <c r="H1717" s="43" t="s">
        <v>31</v>
      </c>
      <c r="I1717" s="44">
        <v>9905</v>
      </c>
      <c r="J1717" s="45">
        <v>77070</v>
      </c>
      <c r="K1717" s="45">
        <v>6258</v>
      </c>
      <c r="L1717" s="46">
        <v>2778</v>
      </c>
      <c r="M1717" s="47">
        <v>22855</v>
      </c>
      <c r="N1717" s="47">
        <v>818</v>
      </c>
      <c r="O1717" s="48" t="s">
        <v>37</v>
      </c>
      <c r="P1717" s="49" t="s">
        <v>37</v>
      </c>
      <c r="Q1717" s="49" t="s">
        <v>37</v>
      </c>
      <c r="R1717" s="50" t="s">
        <v>37</v>
      </c>
      <c r="S1717" s="51" t="s">
        <v>37</v>
      </c>
      <c r="T1717" s="51" t="s">
        <v>37</v>
      </c>
      <c r="U1717" s="44">
        <v>12683</v>
      </c>
      <c r="V1717" s="45">
        <v>99925</v>
      </c>
      <c r="W1717" s="45">
        <v>7076</v>
      </c>
    </row>
    <row r="1718" spans="1:23" x14ac:dyDescent="0.2">
      <c r="A1718" s="41">
        <v>2010</v>
      </c>
      <c r="B1718" s="42">
        <v>11770</v>
      </c>
      <c r="C1718" s="43" t="s">
        <v>2809</v>
      </c>
      <c r="D1718" s="41" t="s">
        <v>23</v>
      </c>
      <c r="E1718" s="43" t="s">
        <v>24</v>
      </c>
      <c r="F1718" s="41" t="s">
        <v>25</v>
      </c>
      <c r="G1718" s="43" t="s">
        <v>33</v>
      </c>
      <c r="H1718" s="43" t="s">
        <v>27</v>
      </c>
      <c r="I1718" s="44">
        <v>8274</v>
      </c>
      <c r="J1718" s="45">
        <v>85177</v>
      </c>
      <c r="K1718" s="45">
        <v>6663</v>
      </c>
      <c r="L1718" s="46">
        <v>6117</v>
      </c>
      <c r="M1718" s="47">
        <v>80603</v>
      </c>
      <c r="N1718" s="47">
        <v>1169</v>
      </c>
      <c r="O1718" s="48">
        <v>1030</v>
      </c>
      <c r="P1718" s="49">
        <v>16113</v>
      </c>
      <c r="Q1718" s="49">
        <v>3</v>
      </c>
      <c r="R1718" s="50" t="s">
        <v>37</v>
      </c>
      <c r="S1718" s="51" t="s">
        <v>37</v>
      </c>
      <c r="T1718" s="51" t="s">
        <v>37</v>
      </c>
      <c r="U1718" s="44">
        <v>15421</v>
      </c>
      <c r="V1718" s="45">
        <v>181893</v>
      </c>
      <c r="W1718" s="45">
        <v>7835</v>
      </c>
    </row>
    <row r="1719" spans="1:23" x14ac:dyDescent="0.2">
      <c r="A1719" s="41">
        <v>2010</v>
      </c>
      <c r="B1719" s="42">
        <v>11788</v>
      </c>
      <c r="C1719" s="43" t="s">
        <v>736</v>
      </c>
      <c r="D1719" s="41" t="s">
        <v>23</v>
      </c>
      <c r="E1719" s="43" t="s">
        <v>24</v>
      </c>
      <c r="F1719" s="41" t="s">
        <v>25</v>
      </c>
      <c r="G1719" s="43" t="s">
        <v>87</v>
      </c>
      <c r="H1719" s="43" t="s">
        <v>31</v>
      </c>
      <c r="I1719" s="44">
        <v>9949</v>
      </c>
      <c r="J1719" s="45">
        <v>66417</v>
      </c>
      <c r="K1719" s="45">
        <v>5052</v>
      </c>
      <c r="L1719" s="46">
        <v>2785</v>
      </c>
      <c r="M1719" s="47">
        <v>24754</v>
      </c>
      <c r="N1719" s="47">
        <v>418</v>
      </c>
      <c r="O1719" s="48">
        <v>434</v>
      </c>
      <c r="P1719" s="49">
        <v>4997</v>
      </c>
      <c r="Q1719" s="49">
        <v>2</v>
      </c>
      <c r="R1719" s="50" t="s">
        <v>37</v>
      </c>
      <c r="S1719" s="51" t="s">
        <v>37</v>
      </c>
      <c r="T1719" s="51" t="s">
        <v>37</v>
      </c>
      <c r="U1719" s="44">
        <v>13168</v>
      </c>
      <c r="V1719" s="45">
        <v>96168</v>
      </c>
      <c r="W1719" s="45">
        <v>5472</v>
      </c>
    </row>
    <row r="1720" spans="1:23" x14ac:dyDescent="0.2">
      <c r="A1720" s="41">
        <v>2010</v>
      </c>
      <c r="B1720" s="42">
        <v>11789</v>
      </c>
      <c r="C1720" s="43" t="s">
        <v>737</v>
      </c>
      <c r="D1720" s="41" t="s">
        <v>23</v>
      </c>
      <c r="E1720" s="43" t="s">
        <v>24</v>
      </c>
      <c r="F1720" s="41" t="s">
        <v>25</v>
      </c>
      <c r="G1720" s="43" t="s">
        <v>98</v>
      </c>
      <c r="H1720" s="43" t="s">
        <v>27</v>
      </c>
      <c r="I1720" s="44">
        <v>24063</v>
      </c>
      <c r="J1720" s="45">
        <v>273697</v>
      </c>
      <c r="K1720" s="45">
        <v>17226</v>
      </c>
      <c r="L1720" s="46">
        <v>21507</v>
      </c>
      <c r="M1720" s="47">
        <v>231048</v>
      </c>
      <c r="N1720" s="47">
        <v>2893</v>
      </c>
      <c r="O1720" s="48">
        <v>15569</v>
      </c>
      <c r="P1720" s="49">
        <v>235268</v>
      </c>
      <c r="Q1720" s="49">
        <v>12</v>
      </c>
      <c r="R1720" s="50">
        <v>0</v>
      </c>
      <c r="S1720" s="51">
        <v>0</v>
      </c>
      <c r="T1720" s="51">
        <v>0</v>
      </c>
      <c r="U1720" s="44">
        <v>61139</v>
      </c>
      <c r="V1720" s="45">
        <v>740013</v>
      </c>
      <c r="W1720" s="45">
        <v>20131</v>
      </c>
    </row>
    <row r="1721" spans="1:23" x14ac:dyDescent="0.2">
      <c r="A1721" s="41">
        <v>2010</v>
      </c>
      <c r="B1721" s="42">
        <v>11790</v>
      </c>
      <c r="C1721" s="43" t="s">
        <v>2810</v>
      </c>
      <c r="D1721" s="41" t="s">
        <v>23</v>
      </c>
      <c r="E1721" s="43" t="s">
        <v>24</v>
      </c>
      <c r="F1721" s="41" t="s">
        <v>25</v>
      </c>
      <c r="G1721" s="43" t="s">
        <v>124</v>
      </c>
      <c r="H1721" s="43" t="s">
        <v>27</v>
      </c>
      <c r="I1721" s="44">
        <v>4067</v>
      </c>
      <c r="J1721" s="45">
        <v>32908</v>
      </c>
      <c r="K1721" s="45">
        <v>3107</v>
      </c>
      <c r="L1721" s="46">
        <v>2048</v>
      </c>
      <c r="M1721" s="47">
        <v>16610</v>
      </c>
      <c r="N1721" s="47">
        <v>310</v>
      </c>
      <c r="O1721" s="48">
        <v>252</v>
      </c>
      <c r="P1721" s="49">
        <v>2048</v>
      </c>
      <c r="Q1721" s="49">
        <v>4</v>
      </c>
      <c r="R1721" s="50">
        <v>0</v>
      </c>
      <c r="S1721" s="51">
        <v>0</v>
      </c>
      <c r="T1721" s="51">
        <v>0</v>
      </c>
      <c r="U1721" s="44">
        <v>6367</v>
      </c>
      <c r="V1721" s="45">
        <v>51566</v>
      </c>
      <c r="W1721" s="45">
        <v>3421</v>
      </c>
    </row>
    <row r="1722" spans="1:23" x14ac:dyDescent="0.2">
      <c r="A1722" s="41">
        <v>2010</v>
      </c>
      <c r="B1722" s="42">
        <v>11793</v>
      </c>
      <c r="C1722" s="43" t="s">
        <v>2811</v>
      </c>
      <c r="D1722" s="41" t="s">
        <v>23</v>
      </c>
      <c r="E1722" s="43" t="s">
        <v>24</v>
      </c>
      <c r="F1722" s="41" t="s">
        <v>25</v>
      </c>
      <c r="G1722" s="43" t="s">
        <v>92</v>
      </c>
      <c r="H1722" s="43" t="s">
        <v>27</v>
      </c>
      <c r="I1722" s="44">
        <v>1654</v>
      </c>
      <c r="J1722" s="45">
        <v>14441</v>
      </c>
      <c r="K1722" s="45">
        <v>1228</v>
      </c>
      <c r="L1722" s="46">
        <v>1085</v>
      </c>
      <c r="M1722" s="47">
        <v>9388</v>
      </c>
      <c r="N1722" s="47">
        <v>399</v>
      </c>
      <c r="O1722" s="48">
        <v>0</v>
      </c>
      <c r="P1722" s="49">
        <v>0</v>
      </c>
      <c r="Q1722" s="49">
        <v>0</v>
      </c>
      <c r="R1722" s="50">
        <v>0</v>
      </c>
      <c r="S1722" s="51">
        <v>0</v>
      </c>
      <c r="T1722" s="51">
        <v>0</v>
      </c>
      <c r="U1722" s="44">
        <v>2739</v>
      </c>
      <c r="V1722" s="45">
        <v>23829</v>
      </c>
      <c r="W1722" s="45">
        <v>1627</v>
      </c>
    </row>
    <row r="1723" spans="1:23" x14ac:dyDescent="0.2">
      <c r="A1723" s="41">
        <v>2010</v>
      </c>
      <c r="B1723" s="42">
        <v>11804</v>
      </c>
      <c r="C1723" s="43" t="s">
        <v>738</v>
      </c>
      <c r="D1723" s="41" t="s">
        <v>23</v>
      </c>
      <c r="E1723" s="43" t="s">
        <v>24</v>
      </c>
      <c r="F1723" s="41" t="s">
        <v>25</v>
      </c>
      <c r="G1723" s="43" t="s">
        <v>203</v>
      </c>
      <c r="H1723" s="43" t="s">
        <v>51</v>
      </c>
      <c r="I1723" s="44">
        <v>1129378</v>
      </c>
      <c r="J1723" s="45">
        <v>8884116</v>
      </c>
      <c r="K1723" s="45">
        <v>1037206</v>
      </c>
      <c r="L1723" s="46">
        <v>401040</v>
      </c>
      <c r="M1723" s="47">
        <v>3167592</v>
      </c>
      <c r="N1723" s="47">
        <v>116261</v>
      </c>
      <c r="O1723" s="48">
        <v>53495</v>
      </c>
      <c r="P1723" s="49">
        <v>470343</v>
      </c>
      <c r="Q1723" s="49">
        <v>2820</v>
      </c>
      <c r="R1723" s="50" t="s">
        <v>37</v>
      </c>
      <c r="S1723" s="51" t="s">
        <v>37</v>
      </c>
      <c r="T1723" s="51" t="s">
        <v>37</v>
      </c>
      <c r="U1723" s="44">
        <v>1583913</v>
      </c>
      <c r="V1723" s="45">
        <v>12522051</v>
      </c>
      <c r="W1723" s="45">
        <v>1156287</v>
      </c>
    </row>
    <row r="1724" spans="1:23" x14ac:dyDescent="0.2">
      <c r="A1724" s="41">
        <v>2010</v>
      </c>
      <c r="B1724" s="42">
        <v>11804</v>
      </c>
      <c r="C1724" s="43" t="s">
        <v>738</v>
      </c>
      <c r="D1724" s="41" t="s">
        <v>112</v>
      </c>
      <c r="E1724" s="43" t="s">
        <v>113</v>
      </c>
      <c r="F1724" s="41" t="s">
        <v>25</v>
      </c>
      <c r="G1724" s="43" t="s">
        <v>203</v>
      </c>
      <c r="H1724" s="43" t="s">
        <v>51</v>
      </c>
      <c r="I1724" s="44">
        <v>44914</v>
      </c>
      <c r="J1724" s="45">
        <v>745373</v>
      </c>
      <c r="K1724" s="45">
        <v>78553</v>
      </c>
      <c r="L1724" s="46">
        <v>282511</v>
      </c>
      <c r="M1724" s="47">
        <v>6411528</v>
      </c>
      <c r="N1724" s="47">
        <v>33521</v>
      </c>
      <c r="O1724" s="48">
        <v>109531</v>
      </c>
      <c r="P1724" s="49">
        <v>2955834</v>
      </c>
      <c r="Q1724" s="49">
        <v>1531</v>
      </c>
      <c r="R1724" s="50">
        <v>18</v>
      </c>
      <c r="S1724" s="51">
        <v>274</v>
      </c>
      <c r="T1724" s="51">
        <v>1</v>
      </c>
      <c r="U1724" s="44">
        <v>436974</v>
      </c>
      <c r="V1724" s="45">
        <v>10113009</v>
      </c>
      <c r="W1724" s="45">
        <v>113606</v>
      </c>
    </row>
    <row r="1725" spans="1:23" x14ac:dyDescent="0.2">
      <c r="A1725" s="41">
        <v>2010</v>
      </c>
      <c r="B1725" s="42">
        <v>11811</v>
      </c>
      <c r="C1725" s="43" t="s">
        <v>2812</v>
      </c>
      <c r="D1725" s="41" t="s">
        <v>23</v>
      </c>
      <c r="E1725" s="43" t="s">
        <v>24</v>
      </c>
      <c r="F1725" s="41" t="s">
        <v>25</v>
      </c>
      <c r="G1725" s="43" t="s">
        <v>42</v>
      </c>
      <c r="H1725" s="43" t="s">
        <v>27</v>
      </c>
      <c r="I1725" s="44">
        <v>6606</v>
      </c>
      <c r="J1725" s="45">
        <v>110367</v>
      </c>
      <c r="K1725" s="45">
        <v>8175</v>
      </c>
      <c r="L1725" s="46">
        <v>1455</v>
      </c>
      <c r="M1725" s="47">
        <v>20604</v>
      </c>
      <c r="N1725" s="47">
        <v>1229</v>
      </c>
      <c r="O1725" s="48">
        <v>3114</v>
      </c>
      <c r="P1725" s="49">
        <v>58213</v>
      </c>
      <c r="Q1725" s="49">
        <v>166</v>
      </c>
      <c r="R1725" s="50" t="s">
        <v>37</v>
      </c>
      <c r="S1725" s="51" t="s">
        <v>37</v>
      </c>
      <c r="T1725" s="51" t="s">
        <v>37</v>
      </c>
      <c r="U1725" s="44">
        <v>11175</v>
      </c>
      <c r="V1725" s="45">
        <v>189184</v>
      </c>
      <c r="W1725" s="45">
        <v>9570</v>
      </c>
    </row>
    <row r="1726" spans="1:23" x14ac:dyDescent="0.2">
      <c r="A1726" s="41">
        <v>2010</v>
      </c>
      <c r="B1726" s="42">
        <v>11824</v>
      </c>
      <c r="C1726" s="43" t="s">
        <v>740</v>
      </c>
      <c r="D1726" s="41" t="s">
        <v>23</v>
      </c>
      <c r="E1726" s="43" t="s">
        <v>24</v>
      </c>
      <c r="F1726" s="41" t="s">
        <v>25</v>
      </c>
      <c r="G1726" s="43" t="s">
        <v>60</v>
      </c>
      <c r="H1726" s="43" t="s">
        <v>31</v>
      </c>
      <c r="I1726" s="44">
        <v>60084</v>
      </c>
      <c r="J1726" s="45">
        <v>435159</v>
      </c>
      <c r="K1726" s="45">
        <v>52501</v>
      </c>
      <c r="L1726" s="46">
        <v>29083</v>
      </c>
      <c r="M1726" s="47">
        <v>256040</v>
      </c>
      <c r="N1726" s="47">
        <v>3643</v>
      </c>
      <c r="O1726" s="48" t="s">
        <v>37</v>
      </c>
      <c r="P1726" s="49" t="s">
        <v>37</v>
      </c>
      <c r="Q1726" s="49" t="s">
        <v>37</v>
      </c>
      <c r="R1726" s="50" t="s">
        <v>37</v>
      </c>
      <c r="S1726" s="51" t="s">
        <v>37</v>
      </c>
      <c r="T1726" s="51" t="s">
        <v>37</v>
      </c>
      <c r="U1726" s="44">
        <v>89167</v>
      </c>
      <c r="V1726" s="45">
        <v>691199</v>
      </c>
      <c r="W1726" s="45">
        <v>56144</v>
      </c>
    </row>
    <row r="1727" spans="1:23" x14ac:dyDescent="0.2">
      <c r="A1727" s="41">
        <v>2010</v>
      </c>
      <c r="B1727" s="42">
        <v>11843</v>
      </c>
      <c r="C1727" s="43" t="s">
        <v>741</v>
      </c>
      <c r="D1727" s="41" t="s">
        <v>23</v>
      </c>
      <c r="E1727" s="43" t="s">
        <v>24</v>
      </c>
      <c r="F1727" s="41" t="s">
        <v>25</v>
      </c>
      <c r="G1727" s="43" t="s">
        <v>552</v>
      </c>
      <c r="H1727" s="43" t="s">
        <v>51</v>
      </c>
      <c r="I1727" s="44">
        <v>126007.4</v>
      </c>
      <c r="J1727" s="45">
        <v>423326</v>
      </c>
      <c r="K1727" s="45">
        <v>57452</v>
      </c>
      <c r="L1727" s="46">
        <v>114364.8</v>
      </c>
      <c r="M1727" s="47">
        <v>378061</v>
      </c>
      <c r="N1727" s="47">
        <v>9796</v>
      </c>
      <c r="O1727" s="48">
        <v>103189.5</v>
      </c>
      <c r="P1727" s="49">
        <v>390172</v>
      </c>
      <c r="Q1727" s="49">
        <v>142</v>
      </c>
      <c r="R1727" s="50" t="s">
        <v>37</v>
      </c>
      <c r="S1727" s="51" t="s">
        <v>37</v>
      </c>
      <c r="T1727" s="51" t="s">
        <v>37</v>
      </c>
      <c r="U1727" s="44">
        <v>343561.7</v>
      </c>
      <c r="V1727" s="45">
        <v>1191559</v>
      </c>
      <c r="W1727" s="45">
        <v>67390</v>
      </c>
    </row>
    <row r="1728" spans="1:23" x14ac:dyDescent="0.2">
      <c r="A1728" s="41">
        <v>2010</v>
      </c>
      <c r="B1728" s="42">
        <v>11844</v>
      </c>
      <c r="C1728" s="43" t="s">
        <v>2813</v>
      </c>
      <c r="D1728" s="41" t="s">
        <v>23</v>
      </c>
      <c r="E1728" s="43" t="s">
        <v>24</v>
      </c>
      <c r="F1728" s="41" t="s">
        <v>25</v>
      </c>
      <c r="G1728" s="43" t="s">
        <v>134</v>
      </c>
      <c r="H1728" s="43" t="s">
        <v>27</v>
      </c>
      <c r="I1728" s="44">
        <v>95</v>
      </c>
      <c r="J1728" s="45">
        <v>223</v>
      </c>
      <c r="K1728" s="45">
        <v>117</v>
      </c>
      <c r="L1728" s="46">
        <v>9</v>
      </c>
      <c r="M1728" s="47">
        <v>17</v>
      </c>
      <c r="N1728" s="47">
        <v>3</v>
      </c>
      <c r="O1728" s="48" t="s">
        <v>37</v>
      </c>
      <c r="P1728" s="49" t="s">
        <v>37</v>
      </c>
      <c r="Q1728" s="49" t="s">
        <v>37</v>
      </c>
      <c r="R1728" s="50" t="s">
        <v>37</v>
      </c>
      <c r="S1728" s="51" t="s">
        <v>37</v>
      </c>
      <c r="T1728" s="51" t="s">
        <v>37</v>
      </c>
      <c r="U1728" s="44">
        <v>104</v>
      </c>
      <c r="V1728" s="45">
        <v>240</v>
      </c>
      <c r="W1728" s="45">
        <v>120</v>
      </c>
    </row>
    <row r="1729" spans="1:23" x14ac:dyDescent="0.2">
      <c r="A1729" s="41">
        <v>2010</v>
      </c>
      <c r="B1729" s="42">
        <v>11871</v>
      </c>
      <c r="C1729" s="43" t="s">
        <v>742</v>
      </c>
      <c r="D1729" s="41" t="s">
        <v>23</v>
      </c>
      <c r="E1729" s="43" t="s">
        <v>24</v>
      </c>
      <c r="F1729" s="41" t="s">
        <v>25</v>
      </c>
      <c r="G1729" s="43" t="s">
        <v>104</v>
      </c>
      <c r="H1729" s="43" t="s">
        <v>27</v>
      </c>
      <c r="I1729" s="44">
        <v>5818</v>
      </c>
      <c r="J1729" s="45">
        <v>57913</v>
      </c>
      <c r="K1729" s="45">
        <v>4609</v>
      </c>
      <c r="L1729" s="46">
        <v>7258</v>
      </c>
      <c r="M1729" s="47">
        <v>74918</v>
      </c>
      <c r="N1729" s="47">
        <v>918</v>
      </c>
      <c r="O1729" s="48">
        <v>1908</v>
      </c>
      <c r="P1729" s="49">
        <v>21892</v>
      </c>
      <c r="Q1729" s="49">
        <v>4</v>
      </c>
      <c r="R1729" s="50">
        <v>0</v>
      </c>
      <c r="S1729" s="51">
        <v>0</v>
      </c>
      <c r="T1729" s="51">
        <v>0</v>
      </c>
      <c r="U1729" s="44">
        <v>14984</v>
      </c>
      <c r="V1729" s="45">
        <v>154723</v>
      </c>
      <c r="W1729" s="45">
        <v>5531</v>
      </c>
    </row>
    <row r="1730" spans="1:23" x14ac:dyDescent="0.2">
      <c r="A1730" s="41">
        <v>2010</v>
      </c>
      <c r="B1730" s="42">
        <v>11892</v>
      </c>
      <c r="C1730" s="43" t="s">
        <v>2814</v>
      </c>
      <c r="D1730" s="41" t="s">
        <v>23</v>
      </c>
      <c r="E1730" s="43" t="s">
        <v>24</v>
      </c>
      <c r="F1730" s="41" t="s">
        <v>25</v>
      </c>
      <c r="G1730" s="43" t="s">
        <v>42</v>
      </c>
      <c r="H1730" s="43" t="s">
        <v>27</v>
      </c>
      <c r="I1730" s="44">
        <v>548</v>
      </c>
      <c r="J1730" s="45">
        <v>11338</v>
      </c>
      <c r="K1730" s="45">
        <v>883</v>
      </c>
      <c r="L1730" s="46">
        <v>607</v>
      </c>
      <c r="M1730" s="47">
        <v>10642</v>
      </c>
      <c r="N1730" s="47">
        <v>276</v>
      </c>
      <c r="O1730" s="48">
        <v>234</v>
      </c>
      <c r="P1730" s="49">
        <v>6393</v>
      </c>
      <c r="Q1730" s="49">
        <v>6</v>
      </c>
      <c r="R1730" s="50">
        <v>0</v>
      </c>
      <c r="S1730" s="51">
        <v>0</v>
      </c>
      <c r="T1730" s="51">
        <v>0</v>
      </c>
      <c r="U1730" s="44">
        <v>1389</v>
      </c>
      <c r="V1730" s="45">
        <v>28373</v>
      </c>
      <c r="W1730" s="45">
        <v>1165</v>
      </c>
    </row>
    <row r="1731" spans="1:23" x14ac:dyDescent="0.2">
      <c r="A1731" s="41">
        <v>2010</v>
      </c>
      <c r="B1731" s="42">
        <v>11895</v>
      </c>
      <c r="C1731" s="43" t="s">
        <v>2815</v>
      </c>
      <c r="D1731" s="41" t="s">
        <v>23</v>
      </c>
      <c r="E1731" s="43" t="s">
        <v>24</v>
      </c>
      <c r="F1731" s="41" t="s">
        <v>25</v>
      </c>
      <c r="G1731" s="43" t="s">
        <v>35</v>
      </c>
      <c r="H1731" s="43" t="s">
        <v>27</v>
      </c>
      <c r="I1731" s="44">
        <v>687</v>
      </c>
      <c r="J1731" s="45">
        <v>6288</v>
      </c>
      <c r="K1731" s="45">
        <v>808</v>
      </c>
      <c r="L1731" s="46">
        <v>263</v>
      </c>
      <c r="M1731" s="47">
        <v>2682</v>
      </c>
      <c r="N1731" s="47">
        <v>113</v>
      </c>
      <c r="O1731" s="48">
        <v>1528</v>
      </c>
      <c r="P1731" s="49">
        <v>17687</v>
      </c>
      <c r="Q1731" s="49">
        <v>17</v>
      </c>
      <c r="R1731" s="50" t="s">
        <v>37</v>
      </c>
      <c r="S1731" s="51" t="s">
        <v>37</v>
      </c>
      <c r="T1731" s="51" t="s">
        <v>37</v>
      </c>
      <c r="U1731" s="44">
        <v>2478</v>
      </c>
      <c r="V1731" s="45">
        <v>26657</v>
      </c>
      <c r="W1731" s="45">
        <v>938</v>
      </c>
    </row>
    <row r="1732" spans="1:23" x14ac:dyDescent="0.2">
      <c r="A1732" s="41">
        <v>2010</v>
      </c>
      <c r="B1732" s="42">
        <v>11910</v>
      </c>
      <c r="C1732" s="43" t="s">
        <v>2816</v>
      </c>
      <c r="D1732" s="41" t="s">
        <v>23</v>
      </c>
      <c r="E1732" s="43" t="s">
        <v>24</v>
      </c>
      <c r="F1732" s="41" t="s">
        <v>25</v>
      </c>
      <c r="G1732" s="43" t="s">
        <v>46</v>
      </c>
      <c r="H1732" s="43" t="s">
        <v>31</v>
      </c>
      <c r="I1732" s="44">
        <v>11879</v>
      </c>
      <c r="J1732" s="45">
        <v>110991</v>
      </c>
      <c r="K1732" s="45">
        <v>6286</v>
      </c>
      <c r="L1732" s="46">
        <v>1160</v>
      </c>
      <c r="M1732" s="47">
        <v>12437</v>
      </c>
      <c r="N1732" s="47">
        <v>287</v>
      </c>
      <c r="O1732" s="48">
        <v>3400</v>
      </c>
      <c r="P1732" s="49">
        <v>50264</v>
      </c>
      <c r="Q1732" s="49">
        <v>6</v>
      </c>
      <c r="R1732" s="50" t="s">
        <v>37</v>
      </c>
      <c r="S1732" s="51" t="s">
        <v>37</v>
      </c>
      <c r="T1732" s="51" t="s">
        <v>37</v>
      </c>
      <c r="U1732" s="44">
        <v>16439</v>
      </c>
      <c r="V1732" s="45">
        <v>173692</v>
      </c>
      <c r="W1732" s="45">
        <v>6579</v>
      </c>
    </row>
    <row r="1733" spans="1:23" x14ac:dyDescent="0.2">
      <c r="A1733" s="41">
        <v>2010</v>
      </c>
      <c r="B1733" s="42">
        <v>11965</v>
      </c>
      <c r="C1733" s="43" t="s">
        <v>2817</v>
      </c>
      <c r="D1733" s="41" t="s">
        <v>23</v>
      </c>
      <c r="E1733" s="43" t="s">
        <v>24</v>
      </c>
      <c r="F1733" s="41" t="s">
        <v>25</v>
      </c>
      <c r="G1733" s="43" t="s">
        <v>89</v>
      </c>
      <c r="H1733" s="43" t="s">
        <v>27</v>
      </c>
      <c r="I1733" s="44">
        <v>1166.2</v>
      </c>
      <c r="J1733" s="45">
        <v>16490</v>
      </c>
      <c r="K1733" s="45">
        <v>967</v>
      </c>
      <c r="L1733" s="46">
        <v>177.5</v>
      </c>
      <c r="M1733" s="47">
        <v>2505</v>
      </c>
      <c r="N1733" s="47">
        <v>66</v>
      </c>
      <c r="O1733" s="48">
        <v>723.4</v>
      </c>
      <c r="P1733" s="49">
        <v>11838</v>
      </c>
      <c r="Q1733" s="49">
        <v>2</v>
      </c>
      <c r="R1733" s="50" t="s">
        <v>37</v>
      </c>
      <c r="S1733" s="51" t="s">
        <v>37</v>
      </c>
      <c r="T1733" s="51" t="s">
        <v>37</v>
      </c>
      <c r="U1733" s="44">
        <v>2067.1</v>
      </c>
      <c r="V1733" s="45">
        <v>30833</v>
      </c>
      <c r="W1733" s="45">
        <v>1035</v>
      </c>
    </row>
    <row r="1734" spans="1:23" x14ac:dyDescent="0.2">
      <c r="A1734" s="41">
        <v>2010</v>
      </c>
      <c r="B1734" s="42">
        <v>11989</v>
      </c>
      <c r="C1734" s="43" t="s">
        <v>2818</v>
      </c>
      <c r="D1734" s="41" t="s">
        <v>23</v>
      </c>
      <c r="E1734" s="43" t="s">
        <v>24</v>
      </c>
      <c r="F1734" s="41" t="s">
        <v>25</v>
      </c>
      <c r="G1734" s="43" t="s">
        <v>439</v>
      </c>
      <c r="H1734" s="43" t="s">
        <v>31</v>
      </c>
      <c r="I1734" s="44">
        <v>5208.3</v>
      </c>
      <c r="J1734" s="45">
        <v>44968</v>
      </c>
      <c r="K1734" s="45">
        <v>4495</v>
      </c>
      <c r="L1734" s="46">
        <v>2275.6999999999998</v>
      </c>
      <c r="M1734" s="47">
        <v>23291</v>
      </c>
      <c r="N1734" s="47">
        <v>567</v>
      </c>
      <c r="O1734" s="48" t="s">
        <v>37</v>
      </c>
      <c r="P1734" s="49" t="s">
        <v>37</v>
      </c>
      <c r="Q1734" s="49" t="s">
        <v>37</v>
      </c>
      <c r="R1734" s="50" t="s">
        <v>37</v>
      </c>
      <c r="S1734" s="51" t="s">
        <v>37</v>
      </c>
      <c r="T1734" s="51" t="s">
        <v>37</v>
      </c>
      <c r="U1734" s="44">
        <v>7484</v>
      </c>
      <c r="V1734" s="45">
        <v>68259</v>
      </c>
      <c r="W1734" s="45">
        <v>5062</v>
      </c>
    </row>
    <row r="1735" spans="1:23" x14ac:dyDescent="0.2">
      <c r="A1735" s="41">
        <v>2010</v>
      </c>
      <c r="B1735" s="42">
        <v>12006</v>
      </c>
      <c r="C1735" s="43" t="s">
        <v>2819</v>
      </c>
      <c r="D1735" s="41" t="s">
        <v>23</v>
      </c>
      <c r="E1735" s="43" t="s">
        <v>24</v>
      </c>
      <c r="F1735" s="41" t="s">
        <v>25</v>
      </c>
      <c r="G1735" s="43" t="s">
        <v>48</v>
      </c>
      <c r="H1735" s="43" t="s">
        <v>27</v>
      </c>
      <c r="I1735" s="44">
        <v>1482</v>
      </c>
      <c r="J1735" s="45">
        <v>12165</v>
      </c>
      <c r="K1735" s="45">
        <v>898</v>
      </c>
      <c r="L1735" s="46">
        <v>898</v>
      </c>
      <c r="M1735" s="47">
        <v>7043</v>
      </c>
      <c r="N1735" s="47">
        <v>182</v>
      </c>
      <c r="O1735" s="48" t="s">
        <v>37</v>
      </c>
      <c r="P1735" s="49" t="s">
        <v>37</v>
      </c>
      <c r="Q1735" s="49" t="s">
        <v>37</v>
      </c>
      <c r="R1735" s="50" t="s">
        <v>37</v>
      </c>
      <c r="S1735" s="51" t="s">
        <v>37</v>
      </c>
      <c r="T1735" s="51" t="s">
        <v>37</v>
      </c>
      <c r="U1735" s="44">
        <v>2380</v>
      </c>
      <c r="V1735" s="45">
        <v>19208</v>
      </c>
      <c r="W1735" s="45">
        <v>1080</v>
      </c>
    </row>
    <row r="1736" spans="1:23" x14ac:dyDescent="0.2">
      <c r="A1736" s="41">
        <v>2010</v>
      </c>
      <c r="B1736" s="42">
        <v>12070</v>
      </c>
      <c r="C1736" s="43" t="s">
        <v>2820</v>
      </c>
      <c r="D1736" s="41" t="s">
        <v>23</v>
      </c>
      <c r="E1736" s="43" t="s">
        <v>24</v>
      </c>
      <c r="F1736" s="41" t="s">
        <v>25</v>
      </c>
      <c r="G1736" s="43" t="s">
        <v>124</v>
      </c>
      <c r="H1736" s="43" t="s">
        <v>31</v>
      </c>
      <c r="I1736" s="44">
        <v>7491.2</v>
      </c>
      <c r="J1736" s="45">
        <v>57150</v>
      </c>
      <c r="K1736" s="45">
        <v>4788</v>
      </c>
      <c r="L1736" s="46">
        <v>2164.1</v>
      </c>
      <c r="M1736" s="47">
        <v>19129</v>
      </c>
      <c r="N1736" s="47">
        <v>378</v>
      </c>
      <c r="O1736" s="48">
        <v>264</v>
      </c>
      <c r="P1736" s="49">
        <v>3021</v>
      </c>
      <c r="Q1736" s="49">
        <v>1</v>
      </c>
      <c r="R1736" s="50" t="s">
        <v>37</v>
      </c>
      <c r="S1736" s="51" t="s">
        <v>37</v>
      </c>
      <c r="T1736" s="51" t="s">
        <v>37</v>
      </c>
      <c r="U1736" s="44">
        <v>9919.2999999999993</v>
      </c>
      <c r="V1736" s="45">
        <v>79300</v>
      </c>
      <c r="W1736" s="45">
        <v>5167</v>
      </c>
    </row>
    <row r="1737" spans="1:23" x14ac:dyDescent="0.2">
      <c r="A1737" s="41">
        <v>2010</v>
      </c>
      <c r="B1737" s="42">
        <v>12087</v>
      </c>
      <c r="C1737" s="43" t="s">
        <v>743</v>
      </c>
      <c r="D1737" s="41" t="s">
        <v>23</v>
      </c>
      <c r="E1737" s="43" t="s">
        <v>24</v>
      </c>
      <c r="F1737" s="41" t="s">
        <v>25</v>
      </c>
      <c r="G1737" s="43" t="s">
        <v>439</v>
      </c>
      <c r="H1737" s="43" t="s">
        <v>31</v>
      </c>
      <c r="I1737" s="44">
        <v>55.9</v>
      </c>
      <c r="J1737" s="45">
        <v>623</v>
      </c>
      <c r="K1737" s="45">
        <v>123</v>
      </c>
      <c r="L1737" s="46">
        <v>0.3</v>
      </c>
      <c r="M1737" s="47">
        <v>1</v>
      </c>
      <c r="N1737" s="47">
        <v>1</v>
      </c>
      <c r="O1737" s="48" t="s">
        <v>37</v>
      </c>
      <c r="P1737" s="49" t="s">
        <v>37</v>
      </c>
      <c r="Q1737" s="49" t="s">
        <v>37</v>
      </c>
      <c r="R1737" s="50" t="s">
        <v>37</v>
      </c>
      <c r="S1737" s="51" t="s">
        <v>37</v>
      </c>
      <c r="T1737" s="51" t="s">
        <v>37</v>
      </c>
      <c r="U1737" s="44">
        <v>56.2</v>
      </c>
      <c r="V1737" s="45">
        <v>624</v>
      </c>
      <c r="W1737" s="45">
        <v>124</v>
      </c>
    </row>
    <row r="1738" spans="1:23" x14ac:dyDescent="0.2">
      <c r="A1738" s="41">
        <v>2010</v>
      </c>
      <c r="B1738" s="42">
        <v>12087</v>
      </c>
      <c r="C1738" s="43" t="s">
        <v>743</v>
      </c>
      <c r="D1738" s="41" t="s">
        <v>23</v>
      </c>
      <c r="E1738" s="43" t="s">
        <v>24</v>
      </c>
      <c r="F1738" s="41" t="s">
        <v>25</v>
      </c>
      <c r="G1738" s="43" t="s">
        <v>145</v>
      </c>
      <c r="H1738" s="43" t="s">
        <v>31</v>
      </c>
      <c r="I1738" s="44">
        <v>4533.8</v>
      </c>
      <c r="J1738" s="45">
        <v>64210</v>
      </c>
      <c r="K1738" s="45">
        <v>4706</v>
      </c>
      <c r="L1738" s="46">
        <v>13492.4</v>
      </c>
      <c r="M1738" s="47">
        <v>153985</v>
      </c>
      <c r="N1738" s="47">
        <v>1435</v>
      </c>
      <c r="O1738" s="48">
        <v>10857.7</v>
      </c>
      <c r="P1738" s="49">
        <v>207233</v>
      </c>
      <c r="Q1738" s="49">
        <v>9</v>
      </c>
      <c r="R1738" s="50" t="s">
        <v>37</v>
      </c>
      <c r="S1738" s="51" t="s">
        <v>37</v>
      </c>
      <c r="T1738" s="51" t="s">
        <v>37</v>
      </c>
      <c r="U1738" s="44">
        <v>28883.9</v>
      </c>
      <c r="V1738" s="45">
        <v>425428</v>
      </c>
      <c r="W1738" s="45">
        <v>6150</v>
      </c>
    </row>
    <row r="1739" spans="1:23" x14ac:dyDescent="0.2">
      <c r="A1739" s="41">
        <v>2010</v>
      </c>
      <c r="B1739" s="42">
        <v>12090</v>
      </c>
      <c r="C1739" s="43" t="s">
        <v>744</v>
      </c>
      <c r="D1739" s="41" t="s">
        <v>23</v>
      </c>
      <c r="E1739" s="43" t="s">
        <v>24</v>
      </c>
      <c r="F1739" s="41" t="s">
        <v>25</v>
      </c>
      <c r="G1739" s="43" t="s">
        <v>145</v>
      </c>
      <c r="H1739" s="43" t="s">
        <v>31</v>
      </c>
      <c r="I1739" s="44">
        <v>4155</v>
      </c>
      <c r="J1739" s="45">
        <v>43493</v>
      </c>
      <c r="K1739" s="45">
        <v>2966</v>
      </c>
      <c r="L1739" s="46">
        <v>1377</v>
      </c>
      <c r="M1739" s="47">
        <v>14569</v>
      </c>
      <c r="N1739" s="47">
        <v>348</v>
      </c>
      <c r="O1739" s="48">
        <v>2519</v>
      </c>
      <c r="P1739" s="49">
        <v>48583</v>
      </c>
      <c r="Q1739" s="49">
        <v>40</v>
      </c>
      <c r="R1739" s="50">
        <v>0</v>
      </c>
      <c r="S1739" s="51">
        <v>0</v>
      </c>
      <c r="T1739" s="51">
        <v>0</v>
      </c>
      <c r="U1739" s="44">
        <v>8051</v>
      </c>
      <c r="V1739" s="45">
        <v>106645</v>
      </c>
      <c r="W1739" s="45">
        <v>3354</v>
      </c>
    </row>
    <row r="1740" spans="1:23" x14ac:dyDescent="0.2">
      <c r="A1740" s="41">
        <v>2010</v>
      </c>
      <c r="B1740" s="42">
        <v>12114</v>
      </c>
      <c r="C1740" s="43" t="s">
        <v>2821</v>
      </c>
      <c r="D1740" s="41" t="s">
        <v>23</v>
      </c>
      <c r="E1740" s="43" t="s">
        <v>24</v>
      </c>
      <c r="F1740" s="41" t="s">
        <v>25</v>
      </c>
      <c r="G1740" s="43" t="s">
        <v>87</v>
      </c>
      <c r="H1740" s="43" t="s">
        <v>27</v>
      </c>
      <c r="I1740" s="44">
        <v>377.3</v>
      </c>
      <c r="J1740" s="45">
        <v>3246</v>
      </c>
      <c r="K1740" s="45">
        <v>497</v>
      </c>
      <c r="L1740" s="46">
        <v>260.10000000000002</v>
      </c>
      <c r="M1740" s="47">
        <v>2235</v>
      </c>
      <c r="N1740" s="47">
        <v>142</v>
      </c>
      <c r="O1740" s="48">
        <v>210.1</v>
      </c>
      <c r="P1740" s="49">
        <v>1842</v>
      </c>
      <c r="Q1740" s="49">
        <v>7</v>
      </c>
      <c r="R1740" s="50" t="s">
        <v>37</v>
      </c>
      <c r="S1740" s="51" t="s">
        <v>37</v>
      </c>
      <c r="T1740" s="51" t="s">
        <v>37</v>
      </c>
      <c r="U1740" s="44">
        <v>847.5</v>
      </c>
      <c r="V1740" s="45">
        <v>7323</v>
      </c>
      <c r="W1740" s="45">
        <v>646</v>
      </c>
    </row>
    <row r="1741" spans="1:23" x14ac:dyDescent="0.2">
      <c r="A1741" s="41">
        <v>2010</v>
      </c>
      <c r="B1741" s="42">
        <v>12119</v>
      </c>
      <c r="C1741" s="43" t="s">
        <v>2822</v>
      </c>
      <c r="D1741" s="41" t="s">
        <v>23</v>
      </c>
      <c r="E1741" s="43" t="s">
        <v>24</v>
      </c>
      <c r="F1741" s="41" t="s">
        <v>25</v>
      </c>
      <c r="G1741" s="43" t="s">
        <v>60</v>
      </c>
      <c r="H1741" s="43" t="s">
        <v>51</v>
      </c>
      <c r="I1741" s="44">
        <v>270</v>
      </c>
      <c r="J1741" s="45">
        <v>670</v>
      </c>
      <c r="K1741" s="45">
        <v>178</v>
      </c>
      <c r="L1741" s="46">
        <v>698</v>
      </c>
      <c r="M1741" s="47">
        <v>1901</v>
      </c>
      <c r="N1741" s="47">
        <v>120</v>
      </c>
      <c r="O1741" s="48" t="s">
        <v>37</v>
      </c>
      <c r="P1741" s="49" t="s">
        <v>37</v>
      </c>
      <c r="Q1741" s="49" t="s">
        <v>37</v>
      </c>
      <c r="R1741" s="50" t="s">
        <v>37</v>
      </c>
      <c r="S1741" s="51" t="s">
        <v>37</v>
      </c>
      <c r="T1741" s="51" t="s">
        <v>37</v>
      </c>
      <c r="U1741" s="44">
        <v>968</v>
      </c>
      <c r="V1741" s="45">
        <v>2571</v>
      </c>
      <c r="W1741" s="45">
        <v>298</v>
      </c>
    </row>
    <row r="1742" spans="1:23" x14ac:dyDescent="0.2">
      <c r="A1742" s="41">
        <v>2010</v>
      </c>
      <c r="B1742" s="42">
        <v>12167</v>
      </c>
      <c r="C1742" s="43" t="s">
        <v>2823</v>
      </c>
      <c r="D1742" s="41" t="s">
        <v>23</v>
      </c>
      <c r="E1742" s="43" t="s">
        <v>24</v>
      </c>
      <c r="F1742" s="41" t="s">
        <v>25</v>
      </c>
      <c r="G1742" s="43" t="s">
        <v>124</v>
      </c>
      <c r="H1742" s="43" t="s">
        <v>27</v>
      </c>
      <c r="I1742" s="44">
        <v>1527</v>
      </c>
      <c r="J1742" s="45">
        <v>11961</v>
      </c>
      <c r="K1742" s="45">
        <v>1390</v>
      </c>
      <c r="L1742" s="46">
        <v>1318</v>
      </c>
      <c r="M1742" s="47">
        <v>10619</v>
      </c>
      <c r="N1742" s="47">
        <v>227</v>
      </c>
      <c r="O1742" s="48" t="s">
        <v>37</v>
      </c>
      <c r="P1742" s="49" t="s">
        <v>37</v>
      </c>
      <c r="Q1742" s="49" t="s">
        <v>37</v>
      </c>
      <c r="R1742" s="50" t="s">
        <v>37</v>
      </c>
      <c r="S1742" s="51" t="s">
        <v>37</v>
      </c>
      <c r="T1742" s="51" t="s">
        <v>37</v>
      </c>
      <c r="U1742" s="44">
        <v>2845</v>
      </c>
      <c r="V1742" s="45">
        <v>22580</v>
      </c>
      <c r="W1742" s="45">
        <v>1617</v>
      </c>
    </row>
    <row r="1743" spans="1:23" x14ac:dyDescent="0.2">
      <c r="A1743" s="41">
        <v>2010</v>
      </c>
      <c r="B1743" s="42">
        <v>12186</v>
      </c>
      <c r="C1743" s="43" t="s">
        <v>745</v>
      </c>
      <c r="D1743" s="41" t="s">
        <v>23</v>
      </c>
      <c r="E1743" s="43" t="s">
        <v>24</v>
      </c>
      <c r="F1743" s="41" t="s">
        <v>25</v>
      </c>
      <c r="G1743" s="43" t="s">
        <v>98</v>
      </c>
      <c r="H1743" s="43" t="s">
        <v>27</v>
      </c>
      <c r="I1743" s="44">
        <v>7999</v>
      </c>
      <c r="J1743" s="45">
        <v>91147</v>
      </c>
      <c r="K1743" s="45">
        <v>6136</v>
      </c>
      <c r="L1743" s="46">
        <v>9654</v>
      </c>
      <c r="M1743" s="47">
        <v>101603</v>
      </c>
      <c r="N1743" s="47">
        <v>1877</v>
      </c>
      <c r="O1743" s="48">
        <v>2602</v>
      </c>
      <c r="P1743" s="49">
        <v>31514</v>
      </c>
      <c r="Q1743" s="49">
        <v>5</v>
      </c>
      <c r="R1743" s="50">
        <v>0</v>
      </c>
      <c r="S1743" s="51">
        <v>0</v>
      </c>
      <c r="T1743" s="51">
        <v>0</v>
      </c>
      <c r="U1743" s="44">
        <v>20255</v>
      </c>
      <c r="V1743" s="45">
        <v>224264</v>
      </c>
      <c r="W1743" s="45">
        <v>8018</v>
      </c>
    </row>
    <row r="1744" spans="1:23" x14ac:dyDescent="0.2">
      <c r="A1744" s="41">
        <v>2010</v>
      </c>
      <c r="B1744" s="42">
        <v>12187</v>
      </c>
      <c r="C1744" s="43" t="s">
        <v>2824</v>
      </c>
      <c r="D1744" s="41" t="s">
        <v>23</v>
      </c>
      <c r="E1744" s="43" t="s">
        <v>24</v>
      </c>
      <c r="F1744" s="41" t="s">
        <v>25</v>
      </c>
      <c r="G1744" s="43" t="s">
        <v>168</v>
      </c>
      <c r="H1744" s="43" t="s">
        <v>27</v>
      </c>
      <c r="I1744" s="44">
        <v>9151</v>
      </c>
      <c r="J1744" s="45">
        <v>201283</v>
      </c>
      <c r="K1744" s="45">
        <v>13439</v>
      </c>
      <c r="L1744" s="46">
        <v>9917</v>
      </c>
      <c r="M1744" s="47">
        <v>172938</v>
      </c>
      <c r="N1744" s="47">
        <v>3571</v>
      </c>
      <c r="O1744" s="48">
        <v>11328</v>
      </c>
      <c r="P1744" s="49">
        <v>351004</v>
      </c>
      <c r="Q1744" s="49">
        <v>65</v>
      </c>
      <c r="R1744" s="50" t="s">
        <v>37</v>
      </c>
      <c r="S1744" s="51" t="s">
        <v>37</v>
      </c>
      <c r="T1744" s="51" t="s">
        <v>37</v>
      </c>
      <c r="U1744" s="44">
        <v>30396</v>
      </c>
      <c r="V1744" s="45">
        <v>725225</v>
      </c>
      <c r="W1744" s="45">
        <v>17075</v>
      </c>
    </row>
    <row r="1745" spans="1:23" x14ac:dyDescent="0.2">
      <c r="A1745" s="41">
        <v>2010</v>
      </c>
      <c r="B1745" s="42">
        <v>12191</v>
      </c>
      <c r="C1745" s="43" t="s">
        <v>2825</v>
      </c>
      <c r="D1745" s="41" t="s">
        <v>23</v>
      </c>
      <c r="E1745" s="43" t="s">
        <v>24</v>
      </c>
      <c r="F1745" s="41" t="s">
        <v>25</v>
      </c>
      <c r="G1745" s="43" t="s">
        <v>50</v>
      </c>
      <c r="H1745" s="43" t="s">
        <v>153</v>
      </c>
      <c r="I1745" s="44" t="s">
        <v>37</v>
      </c>
      <c r="J1745" s="45" t="s">
        <v>37</v>
      </c>
      <c r="K1745" s="45" t="s">
        <v>37</v>
      </c>
      <c r="L1745" s="46" t="s">
        <v>37</v>
      </c>
      <c r="M1745" s="47" t="s">
        <v>37</v>
      </c>
      <c r="N1745" s="47" t="s">
        <v>37</v>
      </c>
      <c r="O1745" s="48">
        <v>3398</v>
      </c>
      <c r="P1745" s="49">
        <v>59859</v>
      </c>
      <c r="Q1745" s="49">
        <v>105</v>
      </c>
      <c r="R1745" s="50" t="s">
        <v>37</v>
      </c>
      <c r="S1745" s="51" t="s">
        <v>37</v>
      </c>
      <c r="T1745" s="51" t="s">
        <v>37</v>
      </c>
      <c r="U1745" s="44">
        <v>3398</v>
      </c>
      <c r="V1745" s="45">
        <v>59859</v>
      </c>
      <c r="W1745" s="45">
        <v>105</v>
      </c>
    </row>
    <row r="1746" spans="1:23" x14ac:dyDescent="0.2">
      <c r="A1746" s="41">
        <v>2010</v>
      </c>
      <c r="B1746" s="42">
        <v>12199</v>
      </c>
      <c r="C1746" s="43" t="s">
        <v>747</v>
      </c>
      <c r="D1746" s="41" t="s">
        <v>23</v>
      </c>
      <c r="E1746" s="43" t="s">
        <v>24</v>
      </c>
      <c r="F1746" s="41" t="s">
        <v>25</v>
      </c>
      <c r="G1746" s="43" t="s">
        <v>439</v>
      </c>
      <c r="H1746" s="43" t="s">
        <v>51</v>
      </c>
      <c r="I1746" s="44">
        <v>13974</v>
      </c>
      <c r="J1746" s="45">
        <v>175380</v>
      </c>
      <c r="K1746" s="45">
        <v>18716</v>
      </c>
      <c r="L1746" s="46">
        <v>15350</v>
      </c>
      <c r="M1746" s="47">
        <v>234677</v>
      </c>
      <c r="N1746" s="47">
        <v>5228</v>
      </c>
      <c r="O1746" s="48">
        <v>14269</v>
      </c>
      <c r="P1746" s="49">
        <v>308941</v>
      </c>
      <c r="Q1746" s="49">
        <v>133</v>
      </c>
      <c r="R1746" s="50">
        <v>0</v>
      </c>
      <c r="S1746" s="51">
        <v>0</v>
      </c>
      <c r="T1746" s="51">
        <v>0</v>
      </c>
      <c r="U1746" s="44">
        <v>43593</v>
      </c>
      <c r="V1746" s="45">
        <v>718998</v>
      </c>
      <c r="W1746" s="45">
        <v>24077</v>
      </c>
    </row>
    <row r="1747" spans="1:23" x14ac:dyDescent="0.2">
      <c r="A1747" s="41">
        <v>2010</v>
      </c>
      <c r="B1747" s="42">
        <v>12199</v>
      </c>
      <c r="C1747" s="43" t="s">
        <v>747</v>
      </c>
      <c r="D1747" s="41" t="s">
        <v>23</v>
      </c>
      <c r="E1747" s="43" t="s">
        <v>24</v>
      </c>
      <c r="F1747" s="41" t="s">
        <v>25</v>
      </c>
      <c r="G1747" s="43" t="s">
        <v>145</v>
      </c>
      <c r="H1747" s="43" t="s">
        <v>51</v>
      </c>
      <c r="I1747" s="44">
        <v>49851</v>
      </c>
      <c r="J1747" s="45">
        <v>646566</v>
      </c>
      <c r="K1747" s="45">
        <v>63621</v>
      </c>
      <c r="L1747" s="46">
        <v>62673</v>
      </c>
      <c r="M1747" s="47">
        <v>870490</v>
      </c>
      <c r="N1747" s="47">
        <v>12099</v>
      </c>
      <c r="O1747" s="48">
        <v>7362</v>
      </c>
      <c r="P1747" s="49">
        <v>124038</v>
      </c>
      <c r="Q1747" s="49">
        <v>149</v>
      </c>
      <c r="R1747" s="50">
        <v>0</v>
      </c>
      <c r="S1747" s="51">
        <v>0</v>
      </c>
      <c r="T1747" s="51">
        <v>0</v>
      </c>
      <c r="U1747" s="44">
        <v>119886</v>
      </c>
      <c r="V1747" s="45">
        <v>1641094</v>
      </c>
      <c r="W1747" s="45">
        <v>75869</v>
      </c>
    </row>
    <row r="1748" spans="1:23" x14ac:dyDescent="0.2">
      <c r="A1748" s="41">
        <v>2010</v>
      </c>
      <c r="B1748" s="42">
        <v>12199</v>
      </c>
      <c r="C1748" s="43" t="s">
        <v>747</v>
      </c>
      <c r="D1748" s="41" t="s">
        <v>23</v>
      </c>
      <c r="E1748" s="43" t="s">
        <v>24</v>
      </c>
      <c r="F1748" s="41" t="s">
        <v>25</v>
      </c>
      <c r="G1748" s="43" t="s">
        <v>173</v>
      </c>
      <c r="H1748" s="43" t="s">
        <v>51</v>
      </c>
      <c r="I1748" s="44">
        <v>6662</v>
      </c>
      <c r="J1748" s="45">
        <v>72205</v>
      </c>
      <c r="K1748" s="45">
        <v>6608</v>
      </c>
      <c r="L1748" s="46">
        <v>5637</v>
      </c>
      <c r="M1748" s="47">
        <v>69123</v>
      </c>
      <c r="N1748" s="47">
        <v>1988</v>
      </c>
      <c r="O1748" s="48">
        <v>520</v>
      </c>
      <c r="P1748" s="49">
        <v>7694</v>
      </c>
      <c r="Q1748" s="49">
        <v>26</v>
      </c>
      <c r="R1748" s="50">
        <v>0</v>
      </c>
      <c r="S1748" s="51">
        <v>0</v>
      </c>
      <c r="T1748" s="51">
        <v>0</v>
      </c>
      <c r="U1748" s="44">
        <v>12819</v>
      </c>
      <c r="V1748" s="45">
        <v>149022</v>
      </c>
      <c r="W1748" s="45">
        <v>8622</v>
      </c>
    </row>
    <row r="1749" spans="1:23" x14ac:dyDescent="0.2">
      <c r="A1749" s="41">
        <v>2010</v>
      </c>
      <c r="B1749" s="42">
        <v>12199</v>
      </c>
      <c r="C1749" s="43" t="s">
        <v>747</v>
      </c>
      <c r="D1749" s="41" t="s">
        <v>23</v>
      </c>
      <c r="E1749" s="43" t="s">
        <v>24</v>
      </c>
      <c r="F1749" s="41" t="s">
        <v>25</v>
      </c>
      <c r="G1749" s="43" t="s">
        <v>273</v>
      </c>
      <c r="H1749" s="43" t="s">
        <v>51</v>
      </c>
      <c r="I1749" s="44">
        <v>11884</v>
      </c>
      <c r="J1749" s="45">
        <v>133491</v>
      </c>
      <c r="K1749" s="45">
        <v>12521</v>
      </c>
      <c r="L1749" s="46">
        <v>8797</v>
      </c>
      <c r="M1749" s="47">
        <v>139703</v>
      </c>
      <c r="N1749" s="47">
        <v>2459</v>
      </c>
      <c r="O1749" s="48">
        <v>242</v>
      </c>
      <c r="P1749" s="49">
        <v>3402</v>
      </c>
      <c r="Q1749" s="49">
        <v>21</v>
      </c>
      <c r="R1749" s="50">
        <v>0</v>
      </c>
      <c r="S1749" s="51">
        <v>0</v>
      </c>
      <c r="T1749" s="51">
        <v>0</v>
      </c>
      <c r="U1749" s="44">
        <v>20923</v>
      </c>
      <c r="V1749" s="45">
        <v>276596</v>
      </c>
      <c r="W1749" s="45">
        <v>15001</v>
      </c>
    </row>
    <row r="1750" spans="1:23" x14ac:dyDescent="0.2">
      <c r="A1750" s="41">
        <v>2010</v>
      </c>
      <c r="B1750" s="42">
        <v>12208</v>
      </c>
      <c r="C1750" s="43" t="s">
        <v>2826</v>
      </c>
      <c r="D1750" s="41" t="s">
        <v>23</v>
      </c>
      <c r="E1750" s="43" t="s">
        <v>24</v>
      </c>
      <c r="F1750" s="41" t="s">
        <v>25</v>
      </c>
      <c r="G1750" s="43" t="s">
        <v>76</v>
      </c>
      <c r="H1750" s="43" t="s">
        <v>27</v>
      </c>
      <c r="I1750" s="44">
        <v>5031</v>
      </c>
      <c r="J1750" s="45">
        <v>95392</v>
      </c>
      <c r="K1750" s="45">
        <v>7162</v>
      </c>
      <c r="L1750" s="46">
        <v>5565</v>
      </c>
      <c r="M1750" s="47">
        <v>102672</v>
      </c>
      <c r="N1750" s="47">
        <v>1324</v>
      </c>
      <c r="O1750" s="48">
        <v>23316</v>
      </c>
      <c r="P1750" s="49">
        <v>603196</v>
      </c>
      <c r="Q1750" s="49">
        <v>17</v>
      </c>
      <c r="R1750" s="50">
        <v>0</v>
      </c>
      <c r="S1750" s="51">
        <v>0</v>
      </c>
      <c r="T1750" s="51">
        <v>0</v>
      </c>
      <c r="U1750" s="44">
        <v>33912</v>
      </c>
      <c r="V1750" s="45">
        <v>801260</v>
      </c>
      <c r="W1750" s="45">
        <v>8503</v>
      </c>
    </row>
    <row r="1751" spans="1:23" x14ac:dyDescent="0.2">
      <c r="A1751" s="41">
        <v>2010</v>
      </c>
      <c r="B1751" s="42">
        <v>12227</v>
      </c>
      <c r="C1751" s="43" t="s">
        <v>749</v>
      </c>
      <c r="D1751" s="41" t="s">
        <v>23</v>
      </c>
      <c r="E1751" s="43" t="s">
        <v>24</v>
      </c>
      <c r="F1751" s="41" t="s">
        <v>25</v>
      </c>
      <c r="G1751" s="43" t="s">
        <v>46</v>
      </c>
      <c r="H1751" s="43" t="s">
        <v>31</v>
      </c>
      <c r="I1751" s="44">
        <v>14259</v>
      </c>
      <c r="J1751" s="45">
        <v>134685</v>
      </c>
      <c r="K1751" s="45">
        <v>8025</v>
      </c>
      <c r="L1751" s="46">
        <v>3079</v>
      </c>
      <c r="M1751" s="47">
        <v>28962</v>
      </c>
      <c r="N1751" s="47">
        <v>592</v>
      </c>
      <c r="O1751" s="48">
        <v>513</v>
      </c>
      <c r="P1751" s="49">
        <v>5075</v>
      </c>
      <c r="Q1751" s="49">
        <v>79</v>
      </c>
      <c r="R1751" s="50" t="s">
        <v>37</v>
      </c>
      <c r="S1751" s="51" t="s">
        <v>37</v>
      </c>
      <c r="T1751" s="51" t="s">
        <v>37</v>
      </c>
      <c r="U1751" s="44">
        <v>17851</v>
      </c>
      <c r="V1751" s="45">
        <v>168722</v>
      </c>
      <c r="W1751" s="45">
        <v>8696</v>
      </c>
    </row>
    <row r="1752" spans="1:23" x14ac:dyDescent="0.2">
      <c r="A1752" s="41">
        <v>2010</v>
      </c>
      <c r="B1752" s="42">
        <v>12242</v>
      </c>
      <c r="C1752" s="43" t="s">
        <v>2827</v>
      </c>
      <c r="D1752" s="41" t="s">
        <v>23</v>
      </c>
      <c r="E1752" s="43" t="s">
        <v>24</v>
      </c>
      <c r="F1752" s="41" t="s">
        <v>25</v>
      </c>
      <c r="G1752" s="43" t="s">
        <v>76</v>
      </c>
      <c r="H1752" s="43" t="s">
        <v>27</v>
      </c>
      <c r="I1752" s="44">
        <v>846</v>
      </c>
      <c r="J1752" s="45">
        <v>6789</v>
      </c>
      <c r="K1752" s="45">
        <v>772</v>
      </c>
      <c r="L1752" s="46">
        <v>280</v>
      </c>
      <c r="M1752" s="47">
        <v>2395</v>
      </c>
      <c r="N1752" s="47">
        <v>162</v>
      </c>
      <c r="O1752" s="48">
        <v>569</v>
      </c>
      <c r="P1752" s="49">
        <v>6318</v>
      </c>
      <c r="Q1752" s="49">
        <v>22</v>
      </c>
      <c r="R1752" s="50" t="s">
        <v>37</v>
      </c>
      <c r="S1752" s="51" t="s">
        <v>37</v>
      </c>
      <c r="T1752" s="51" t="s">
        <v>37</v>
      </c>
      <c r="U1752" s="44">
        <v>1695</v>
      </c>
      <c r="V1752" s="45">
        <v>15502</v>
      </c>
      <c r="W1752" s="45">
        <v>956</v>
      </c>
    </row>
    <row r="1753" spans="1:23" x14ac:dyDescent="0.2">
      <c r="A1753" s="41">
        <v>2010</v>
      </c>
      <c r="B1753" s="42">
        <v>12243</v>
      </c>
      <c r="C1753" s="43" t="s">
        <v>750</v>
      </c>
      <c r="D1753" s="41" t="s">
        <v>23</v>
      </c>
      <c r="E1753" s="43" t="s">
        <v>24</v>
      </c>
      <c r="F1753" s="41" t="s">
        <v>25</v>
      </c>
      <c r="G1753" s="43" t="s">
        <v>104</v>
      </c>
      <c r="H1753" s="43" t="s">
        <v>31</v>
      </c>
      <c r="I1753" s="44">
        <v>26177</v>
      </c>
      <c r="J1753" s="45">
        <v>375089</v>
      </c>
      <c r="K1753" s="45">
        <v>26360</v>
      </c>
      <c r="L1753" s="46">
        <v>7471</v>
      </c>
      <c r="M1753" s="47">
        <v>104278</v>
      </c>
      <c r="N1753" s="47">
        <v>2070</v>
      </c>
      <c r="O1753" s="48" t="s">
        <v>37</v>
      </c>
      <c r="P1753" s="49" t="s">
        <v>37</v>
      </c>
      <c r="Q1753" s="49" t="s">
        <v>37</v>
      </c>
      <c r="R1753" s="50" t="s">
        <v>37</v>
      </c>
      <c r="S1753" s="51" t="s">
        <v>37</v>
      </c>
      <c r="T1753" s="51" t="s">
        <v>37</v>
      </c>
      <c r="U1753" s="44">
        <v>33648</v>
      </c>
      <c r="V1753" s="45">
        <v>479367</v>
      </c>
      <c r="W1753" s="45">
        <v>28430</v>
      </c>
    </row>
    <row r="1754" spans="1:23" x14ac:dyDescent="0.2">
      <c r="A1754" s="41">
        <v>2010</v>
      </c>
      <c r="B1754" s="42">
        <v>12258</v>
      </c>
      <c r="C1754" s="43" t="s">
        <v>2828</v>
      </c>
      <c r="D1754" s="41" t="s">
        <v>23</v>
      </c>
      <c r="E1754" s="43" t="s">
        <v>24</v>
      </c>
      <c r="F1754" s="41" t="s">
        <v>25</v>
      </c>
      <c r="G1754" s="43" t="s">
        <v>203</v>
      </c>
      <c r="H1754" s="43" t="s">
        <v>1749</v>
      </c>
      <c r="I1754" s="44" t="s">
        <v>37</v>
      </c>
      <c r="J1754" s="45" t="s">
        <v>37</v>
      </c>
      <c r="K1754" s="45" t="s">
        <v>37</v>
      </c>
      <c r="L1754" s="46">
        <v>39457</v>
      </c>
      <c r="M1754" s="47">
        <v>310740</v>
      </c>
      <c r="N1754" s="47">
        <v>19</v>
      </c>
      <c r="O1754" s="48" t="s">
        <v>37</v>
      </c>
      <c r="P1754" s="49" t="s">
        <v>37</v>
      </c>
      <c r="Q1754" s="49" t="s">
        <v>37</v>
      </c>
      <c r="R1754" s="50" t="s">
        <v>37</v>
      </c>
      <c r="S1754" s="51" t="s">
        <v>37</v>
      </c>
      <c r="T1754" s="51" t="s">
        <v>37</v>
      </c>
      <c r="U1754" s="44">
        <v>39457</v>
      </c>
      <c r="V1754" s="45">
        <v>310740</v>
      </c>
      <c r="W1754" s="45">
        <v>19</v>
      </c>
    </row>
    <row r="1755" spans="1:23" x14ac:dyDescent="0.2">
      <c r="A1755" s="41">
        <v>2010</v>
      </c>
      <c r="B1755" s="42">
        <v>12260</v>
      </c>
      <c r="C1755" s="43" t="s">
        <v>2829</v>
      </c>
      <c r="D1755" s="41" t="s">
        <v>23</v>
      </c>
      <c r="E1755" s="43" t="s">
        <v>24</v>
      </c>
      <c r="F1755" s="41" t="s">
        <v>25</v>
      </c>
      <c r="G1755" s="43" t="s">
        <v>67</v>
      </c>
      <c r="H1755" s="43" t="s">
        <v>31</v>
      </c>
      <c r="I1755" s="44">
        <v>208</v>
      </c>
      <c r="J1755" s="45">
        <v>1610</v>
      </c>
      <c r="K1755" s="45">
        <v>120</v>
      </c>
      <c r="L1755" s="46">
        <v>2</v>
      </c>
      <c r="M1755" s="47">
        <v>16</v>
      </c>
      <c r="N1755" s="47">
        <v>4</v>
      </c>
      <c r="O1755" s="48">
        <v>0</v>
      </c>
      <c r="P1755" s="49">
        <v>0</v>
      </c>
      <c r="Q1755" s="49">
        <v>0</v>
      </c>
      <c r="R1755" s="50">
        <v>0</v>
      </c>
      <c r="S1755" s="51">
        <v>0</v>
      </c>
      <c r="T1755" s="51">
        <v>0</v>
      </c>
      <c r="U1755" s="44">
        <v>210</v>
      </c>
      <c r="V1755" s="45">
        <v>1626</v>
      </c>
      <c r="W1755" s="45">
        <v>124</v>
      </c>
    </row>
    <row r="1756" spans="1:23" x14ac:dyDescent="0.2">
      <c r="A1756" s="41">
        <v>2010</v>
      </c>
      <c r="B1756" s="42">
        <v>12260</v>
      </c>
      <c r="C1756" s="43" t="s">
        <v>2829</v>
      </c>
      <c r="D1756" s="41" t="s">
        <v>23</v>
      </c>
      <c r="E1756" s="43" t="s">
        <v>24</v>
      </c>
      <c r="F1756" s="41" t="s">
        <v>25</v>
      </c>
      <c r="G1756" s="43" t="s">
        <v>33</v>
      </c>
      <c r="H1756" s="43" t="s">
        <v>31</v>
      </c>
      <c r="I1756" s="44">
        <v>47662</v>
      </c>
      <c r="J1756" s="45">
        <v>372684</v>
      </c>
      <c r="K1756" s="45">
        <v>29268</v>
      </c>
      <c r="L1756" s="46">
        <v>8419</v>
      </c>
      <c r="M1756" s="47">
        <v>84468</v>
      </c>
      <c r="N1756" s="47">
        <v>1745</v>
      </c>
      <c r="O1756" s="48">
        <v>10750</v>
      </c>
      <c r="P1756" s="49">
        <v>137278</v>
      </c>
      <c r="Q1756" s="49">
        <v>26</v>
      </c>
      <c r="R1756" s="50">
        <v>0</v>
      </c>
      <c r="S1756" s="51">
        <v>0</v>
      </c>
      <c r="T1756" s="51">
        <v>0</v>
      </c>
      <c r="U1756" s="44">
        <v>66831</v>
      </c>
      <c r="V1756" s="45">
        <v>594430</v>
      </c>
      <c r="W1756" s="45">
        <v>31039</v>
      </c>
    </row>
    <row r="1757" spans="1:23" x14ac:dyDescent="0.2">
      <c r="A1757" s="41">
        <v>2010</v>
      </c>
      <c r="B1757" s="42">
        <v>12265</v>
      </c>
      <c r="C1757" s="43" t="s">
        <v>2830</v>
      </c>
      <c r="D1757" s="41" t="s">
        <v>23</v>
      </c>
      <c r="E1757" s="43" t="s">
        <v>24</v>
      </c>
      <c r="F1757" s="41" t="s">
        <v>25</v>
      </c>
      <c r="G1757" s="43" t="s">
        <v>35</v>
      </c>
      <c r="H1757" s="43" t="s">
        <v>27</v>
      </c>
      <c r="I1757" s="44">
        <v>1937.7</v>
      </c>
      <c r="J1757" s="45">
        <v>23836</v>
      </c>
      <c r="K1757" s="45">
        <v>2590</v>
      </c>
      <c r="L1757" s="46">
        <v>1036.5999999999999</v>
      </c>
      <c r="M1757" s="47">
        <v>12258</v>
      </c>
      <c r="N1757" s="47">
        <v>571</v>
      </c>
      <c r="O1757" s="48">
        <v>6611.7</v>
      </c>
      <c r="P1757" s="49">
        <v>90924</v>
      </c>
      <c r="Q1757" s="49">
        <v>74</v>
      </c>
      <c r="R1757" s="50" t="s">
        <v>37</v>
      </c>
      <c r="S1757" s="51" t="s">
        <v>37</v>
      </c>
      <c r="T1757" s="51" t="s">
        <v>37</v>
      </c>
      <c r="U1757" s="44">
        <v>9586</v>
      </c>
      <c r="V1757" s="45">
        <v>127018</v>
      </c>
      <c r="W1757" s="45">
        <v>3235</v>
      </c>
    </row>
    <row r="1758" spans="1:23" x14ac:dyDescent="0.2">
      <c r="A1758" s="41">
        <v>2010</v>
      </c>
      <c r="B1758" s="42">
        <v>12268</v>
      </c>
      <c r="C1758" s="43" t="s">
        <v>752</v>
      </c>
      <c r="D1758" s="41" t="s">
        <v>23</v>
      </c>
      <c r="E1758" s="43" t="s">
        <v>24</v>
      </c>
      <c r="F1758" s="41" t="s">
        <v>25</v>
      </c>
      <c r="G1758" s="43" t="s">
        <v>92</v>
      </c>
      <c r="H1758" s="43" t="s">
        <v>31</v>
      </c>
      <c r="I1758" s="44">
        <v>36963</v>
      </c>
      <c r="J1758" s="45">
        <v>297314</v>
      </c>
      <c r="K1758" s="45">
        <v>24334</v>
      </c>
      <c r="L1758" s="46">
        <v>11659</v>
      </c>
      <c r="M1758" s="47">
        <v>100543</v>
      </c>
      <c r="N1758" s="47">
        <v>3337</v>
      </c>
      <c r="O1758" s="48">
        <v>11173</v>
      </c>
      <c r="P1758" s="49">
        <v>107204</v>
      </c>
      <c r="Q1758" s="49">
        <v>863</v>
      </c>
      <c r="R1758" s="50" t="s">
        <v>37</v>
      </c>
      <c r="S1758" s="51" t="s">
        <v>37</v>
      </c>
      <c r="T1758" s="51" t="s">
        <v>37</v>
      </c>
      <c r="U1758" s="44">
        <v>59795</v>
      </c>
      <c r="V1758" s="45">
        <v>505061</v>
      </c>
      <c r="W1758" s="45">
        <v>28534</v>
      </c>
    </row>
    <row r="1759" spans="1:23" x14ac:dyDescent="0.2">
      <c r="A1759" s="41">
        <v>2010</v>
      </c>
      <c r="B1759" s="42">
        <v>12286</v>
      </c>
      <c r="C1759" s="43" t="s">
        <v>2831</v>
      </c>
      <c r="D1759" s="41" t="s">
        <v>23</v>
      </c>
      <c r="E1759" s="43" t="s">
        <v>24</v>
      </c>
      <c r="F1759" s="41" t="s">
        <v>25</v>
      </c>
      <c r="G1759" s="43" t="s">
        <v>46</v>
      </c>
      <c r="H1759" s="43" t="s">
        <v>27</v>
      </c>
      <c r="I1759" s="44">
        <v>1418.8</v>
      </c>
      <c r="J1759" s="45">
        <v>18058</v>
      </c>
      <c r="K1759" s="45">
        <v>1332</v>
      </c>
      <c r="L1759" s="46">
        <v>2132.9</v>
      </c>
      <c r="M1759" s="47">
        <v>27015</v>
      </c>
      <c r="N1759" s="47">
        <v>299</v>
      </c>
      <c r="O1759" s="48">
        <v>3769.3</v>
      </c>
      <c r="P1759" s="49">
        <v>61923</v>
      </c>
      <c r="Q1759" s="49">
        <v>3</v>
      </c>
      <c r="R1759" s="50" t="s">
        <v>37</v>
      </c>
      <c r="S1759" s="51" t="s">
        <v>37</v>
      </c>
      <c r="T1759" s="51" t="s">
        <v>37</v>
      </c>
      <c r="U1759" s="44">
        <v>7321</v>
      </c>
      <c r="V1759" s="45">
        <v>106996</v>
      </c>
      <c r="W1759" s="45">
        <v>1634</v>
      </c>
    </row>
    <row r="1760" spans="1:23" x14ac:dyDescent="0.2">
      <c r="A1760" s="41">
        <v>2010</v>
      </c>
      <c r="B1760" s="42">
        <v>12289</v>
      </c>
      <c r="C1760" s="43" t="s">
        <v>2832</v>
      </c>
      <c r="D1760" s="41" t="s">
        <v>23</v>
      </c>
      <c r="E1760" s="43" t="s">
        <v>24</v>
      </c>
      <c r="F1760" s="41" t="s">
        <v>25</v>
      </c>
      <c r="G1760" s="43" t="s">
        <v>195</v>
      </c>
      <c r="H1760" s="43" t="s">
        <v>27</v>
      </c>
      <c r="I1760" s="44">
        <v>95</v>
      </c>
      <c r="J1760" s="45">
        <v>1138</v>
      </c>
      <c r="K1760" s="45">
        <v>158</v>
      </c>
      <c r="L1760" s="46">
        <v>28</v>
      </c>
      <c r="M1760" s="47">
        <v>350</v>
      </c>
      <c r="N1760" s="47">
        <v>13</v>
      </c>
      <c r="O1760" s="48">
        <v>13</v>
      </c>
      <c r="P1760" s="49">
        <v>158</v>
      </c>
      <c r="Q1760" s="49">
        <v>3</v>
      </c>
      <c r="R1760" s="50" t="s">
        <v>37</v>
      </c>
      <c r="S1760" s="51" t="s">
        <v>37</v>
      </c>
      <c r="T1760" s="51" t="s">
        <v>37</v>
      </c>
      <c r="U1760" s="44">
        <v>136</v>
      </c>
      <c r="V1760" s="45">
        <v>1646</v>
      </c>
      <c r="W1760" s="45">
        <v>174</v>
      </c>
    </row>
    <row r="1761" spans="1:23" x14ac:dyDescent="0.2">
      <c r="A1761" s="41">
        <v>2010</v>
      </c>
      <c r="B1761" s="42">
        <v>12292</v>
      </c>
      <c r="C1761" s="43" t="s">
        <v>2833</v>
      </c>
      <c r="D1761" s="41" t="s">
        <v>23</v>
      </c>
      <c r="E1761" s="43" t="s">
        <v>24</v>
      </c>
      <c r="F1761" s="41" t="s">
        <v>25</v>
      </c>
      <c r="G1761" s="43" t="s">
        <v>175</v>
      </c>
      <c r="H1761" s="43" t="s">
        <v>27</v>
      </c>
      <c r="I1761" s="44">
        <v>278.2</v>
      </c>
      <c r="J1761" s="45">
        <v>2087</v>
      </c>
      <c r="K1761" s="45">
        <v>203</v>
      </c>
      <c r="L1761" s="46">
        <v>71.8</v>
      </c>
      <c r="M1761" s="47">
        <v>929</v>
      </c>
      <c r="N1761" s="47">
        <v>20</v>
      </c>
      <c r="O1761" s="48" t="s">
        <v>37</v>
      </c>
      <c r="P1761" s="49" t="s">
        <v>37</v>
      </c>
      <c r="Q1761" s="49" t="s">
        <v>37</v>
      </c>
      <c r="R1761" s="50" t="s">
        <v>37</v>
      </c>
      <c r="S1761" s="51" t="s">
        <v>37</v>
      </c>
      <c r="T1761" s="51" t="s">
        <v>37</v>
      </c>
      <c r="U1761" s="44">
        <v>350</v>
      </c>
      <c r="V1761" s="45">
        <v>3016</v>
      </c>
      <c r="W1761" s="45">
        <v>223</v>
      </c>
    </row>
    <row r="1762" spans="1:23" x14ac:dyDescent="0.2">
      <c r="A1762" s="41">
        <v>2010</v>
      </c>
      <c r="B1762" s="42">
        <v>12293</v>
      </c>
      <c r="C1762" s="43" t="s">
        <v>2834</v>
      </c>
      <c r="D1762" s="41" t="s">
        <v>23</v>
      </c>
      <c r="E1762" s="43" t="s">
        <v>24</v>
      </c>
      <c r="F1762" s="41" t="s">
        <v>25</v>
      </c>
      <c r="G1762" s="43" t="s">
        <v>98</v>
      </c>
      <c r="H1762" s="43" t="s">
        <v>27</v>
      </c>
      <c r="I1762" s="44">
        <v>534223</v>
      </c>
      <c r="J1762" s="45">
        <v>5875646</v>
      </c>
      <c r="K1762" s="45">
        <v>362104</v>
      </c>
      <c r="L1762" s="46">
        <v>460746</v>
      </c>
      <c r="M1762" s="47">
        <v>4979008</v>
      </c>
      <c r="N1762" s="47">
        <v>43434</v>
      </c>
      <c r="O1762" s="48">
        <v>270467</v>
      </c>
      <c r="P1762" s="49">
        <v>3893534</v>
      </c>
      <c r="Q1762" s="49">
        <v>367</v>
      </c>
      <c r="R1762" s="50">
        <v>205</v>
      </c>
      <c r="S1762" s="51">
        <v>1848</v>
      </c>
      <c r="T1762" s="51">
        <v>1</v>
      </c>
      <c r="U1762" s="44">
        <v>1265641</v>
      </c>
      <c r="V1762" s="45">
        <v>14750036</v>
      </c>
      <c r="W1762" s="45">
        <v>405906</v>
      </c>
    </row>
    <row r="1763" spans="1:23" x14ac:dyDescent="0.2">
      <c r="A1763" s="41">
        <v>2010</v>
      </c>
      <c r="B1763" s="42">
        <v>12294</v>
      </c>
      <c r="C1763" s="43" t="s">
        <v>2835</v>
      </c>
      <c r="D1763" s="41" t="s">
        <v>23</v>
      </c>
      <c r="E1763" s="43" t="s">
        <v>24</v>
      </c>
      <c r="F1763" s="41" t="s">
        <v>25</v>
      </c>
      <c r="G1763" s="43" t="s">
        <v>175</v>
      </c>
      <c r="H1763" s="43" t="s">
        <v>27</v>
      </c>
      <c r="I1763" s="44">
        <v>1052.7</v>
      </c>
      <c r="J1763" s="45">
        <v>8050</v>
      </c>
      <c r="K1763" s="45">
        <v>1005</v>
      </c>
      <c r="L1763" s="46">
        <v>1016.3</v>
      </c>
      <c r="M1763" s="47">
        <v>7462</v>
      </c>
      <c r="N1763" s="47">
        <v>239</v>
      </c>
      <c r="O1763" s="48" t="s">
        <v>37</v>
      </c>
      <c r="P1763" s="49" t="s">
        <v>37</v>
      </c>
      <c r="Q1763" s="49" t="s">
        <v>37</v>
      </c>
      <c r="R1763" s="50" t="s">
        <v>37</v>
      </c>
      <c r="S1763" s="51" t="s">
        <v>37</v>
      </c>
      <c r="T1763" s="51" t="s">
        <v>37</v>
      </c>
      <c r="U1763" s="44">
        <v>2069</v>
      </c>
      <c r="V1763" s="45">
        <v>15512</v>
      </c>
      <c r="W1763" s="45">
        <v>1244</v>
      </c>
    </row>
    <row r="1764" spans="1:23" x14ac:dyDescent="0.2">
      <c r="A1764" s="41">
        <v>2010</v>
      </c>
      <c r="B1764" s="42">
        <v>12296</v>
      </c>
      <c r="C1764" s="43" t="s">
        <v>2836</v>
      </c>
      <c r="D1764" s="41" t="s">
        <v>23</v>
      </c>
      <c r="E1764" s="43" t="s">
        <v>24</v>
      </c>
      <c r="F1764" s="41" t="s">
        <v>25</v>
      </c>
      <c r="G1764" s="43" t="s">
        <v>203</v>
      </c>
      <c r="H1764" s="43" t="s">
        <v>27</v>
      </c>
      <c r="I1764" s="44">
        <v>3569</v>
      </c>
      <c r="J1764" s="45">
        <v>22345</v>
      </c>
      <c r="K1764" s="45">
        <v>2596</v>
      </c>
      <c r="L1764" s="46">
        <v>505</v>
      </c>
      <c r="M1764" s="47">
        <v>3100</v>
      </c>
      <c r="N1764" s="47">
        <v>295</v>
      </c>
      <c r="O1764" s="48">
        <v>533</v>
      </c>
      <c r="P1764" s="49">
        <v>2882</v>
      </c>
      <c r="Q1764" s="49">
        <v>36</v>
      </c>
      <c r="R1764" s="50" t="s">
        <v>37</v>
      </c>
      <c r="S1764" s="51" t="s">
        <v>37</v>
      </c>
      <c r="T1764" s="51" t="s">
        <v>37</v>
      </c>
      <c r="U1764" s="44">
        <v>4607</v>
      </c>
      <c r="V1764" s="45">
        <v>28327</v>
      </c>
      <c r="W1764" s="45">
        <v>2927</v>
      </c>
    </row>
    <row r="1765" spans="1:23" x14ac:dyDescent="0.2">
      <c r="A1765" s="41">
        <v>2010</v>
      </c>
      <c r="B1765" s="42">
        <v>12298</v>
      </c>
      <c r="C1765" s="43" t="s">
        <v>2837</v>
      </c>
      <c r="D1765" s="41" t="s">
        <v>23</v>
      </c>
      <c r="E1765" s="43" t="s">
        <v>24</v>
      </c>
      <c r="F1765" s="41" t="s">
        <v>25</v>
      </c>
      <c r="G1765" s="43" t="s">
        <v>35</v>
      </c>
      <c r="H1765" s="43" t="s">
        <v>27</v>
      </c>
      <c r="I1765" s="44">
        <v>6608.1</v>
      </c>
      <c r="J1765" s="45">
        <v>61554</v>
      </c>
      <c r="K1765" s="45">
        <v>8098</v>
      </c>
      <c r="L1765" s="46">
        <v>6292.4</v>
      </c>
      <c r="M1765" s="47">
        <v>66650</v>
      </c>
      <c r="N1765" s="47">
        <v>878</v>
      </c>
      <c r="O1765" s="48">
        <v>30918.6</v>
      </c>
      <c r="P1765" s="49">
        <v>453392</v>
      </c>
      <c r="Q1765" s="49">
        <v>12</v>
      </c>
      <c r="R1765" s="50">
        <v>0</v>
      </c>
      <c r="S1765" s="51">
        <v>0</v>
      </c>
      <c r="T1765" s="51">
        <v>0</v>
      </c>
      <c r="U1765" s="44">
        <v>43819.1</v>
      </c>
      <c r="V1765" s="45">
        <v>581596</v>
      </c>
      <c r="W1765" s="45">
        <v>8988</v>
      </c>
    </row>
    <row r="1766" spans="1:23" x14ac:dyDescent="0.2">
      <c r="A1766" s="41">
        <v>2010</v>
      </c>
      <c r="B1766" s="42">
        <v>12301</v>
      </c>
      <c r="C1766" s="43" t="s">
        <v>755</v>
      </c>
      <c r="D1766" s="41" t="s">
        <v>23</v>
      </c>
      <c r="E1766" s="43" t="s">
        <v>24</v>
      </c>
      <c r="F1766" s="41" t="s">
        <v>25</v>
      </c>
      <c r="G1766" s="43" t="s">
        <v>145</v>
      </c>
      <c r="H1766" s="43" t="s">
        <v>31</v>
      </c>
      <c r="I1766" s="44">
        <v>31677</v>
      </c>
      <c r="J1766" s="45">
        <v>378563</v>
      </c>
      <c r="K1766" s="45">
        <v>16897</v>
      </c>
      <c r="L1766" s="46" t="s">
        <v>37</v>
      </c>
      <c r="M1766" s="47" t="s">
        <v>37</v>
      </c>
      <c r="N1766" s="47" t="s">
        <v>37</v>
      </c>
      <c r="O1766" s="48">
        <v>27341</v>
      </c>
      <c r="P1766" s="49">
        <v>477700</v>
      </c>
      <c r="Q1766" s="49">
        <v>492</v>
      </c>
      <c r="R1766" s="50" t="s">
        <v>37</v>
      </c>
      <c r="S1766" s="51" t="s">
        <v>37</v>
      </c>
      <c r="T1766" s="51" t="s">
        <v>37</v>
      </c>
      <c r="U1766" s="44">
        <v>59018</v>
      </c>
      <c r="V1766" s="45">
        <v>856263</v>
      </c>
      <c r="W1766" s="45">
        <v>17389</v>
      </c>
    </row>
    <row r="1767" spans="1:23" x14ac:dyDescent="0.2">
      <c r="A1767" s="41">
        <v>2010</v>
      </c>
      <c r="B1767" s="42">
        <v>12302</v>
      </c>
      <c r="C1767" s="43" t="s">
        <v>2838</v>
      </c>
      <c r="D1767" s="41" t="s">
        <v>23</v>
      </c>
      <c r="E1767" s="43" t="s">
        <v>24</v>
      </c>
      <c r="F1767" s="41" t="s">
        <v>25</v>
      </c>
      <c r="G1767" s="43" t="s">
        <v>161</v>
      </c>
      <c r="H1767" s="43" t="s">
        <v>27</v>
      </c>
      <c r="I1767" s="44">
        <v>385</v>
      </c>
      <c r="J1767" s="45">
        <v>4385</v>
      </c>
      <c r="K1767" s="45">
        <v>300</v>
      </c>
      <c r="L1767" s="46">
        <v>83</v>
      </c>
      <c r="M1767" s="47">
        <v>842</v>
      </c>
      <c r="N1767" s="47">
        <v>35</v>
      </c>
      <c r="O1767" s="48" t="s">
        <v>37</v>
      </c>
      <c r="P1767" s="49" t="s">
        <v>37</v>
      </c>
      <c r="Q1767" s="49" t="s">
        <v>37</v>
      </c>
      <c r="R1767" s="50" t="s">
        <v>37</v>
      </c>
      <c r="S1767" s="51" t="s">
        <v>37</v>
      </c>
      <c r="T1767" s="51" t="s">
        <v>37</v>
      </c>
      <c r="U1767" s="44">
        <v>468</v>
      </c>
      <c r="V1767" s="45">
        <v>5227</v>
      </c>
      <c r="W1767" s="45">
        <v>335</v>
      </c>
    </row>
    <row r="1768" spans="1:23" x14ac:dyDescent="0.2">
      <c r="A1768" s="41">
        <v>2010</v>
      </c>
      <c r="B1768" s="42">
        <v>12312</v>
      </c>
      <c r="C1768" s="43" t="s">
        <v>756</v>
      </c>
      <c r="D1768" s="41" t="s">
        <v>23</v>
      </c>
      <c r="E1768" s="43" t="s">
        <v>24</v>
      </c>
      <c r="F1768" s="41" t="s">
        <v>25</v>
      </c>
      <c r="G1768" s="43" t="s">
        <v>57</v>
      </c>
      <c r="H1768" s="43" t="s">
        <v>153</v>
      </c>
      <c r="I1768" s="44">
        <v>7369</v>
      </c>
      <c r="J1768" s="45">
        <v>48072</v>
      </c>
      <c r="K1768" s="45">
        <v>6327</v>
      </c>
      <c r="L1768" s="46">
        <v>25314</v>
      </c>
      <c r="M1768" s="47">
        <v>211781</v>
      </c>
      <c r="N1768" s="47">
        <v>1226</v>
      </c>
      <c r="O1768" s="48">
        <v>16493</v>
      </c>
      <c r="P1768" s="49">
        <v>166091</v>
      </c>
      <c r="Q1768" s="49">
        <v>74</v>
      </c>
      <c r="R1768" s="50" t="s">
        <v>37</v>
      </c>
      <c r="S1768" s="51" t="s">
        <v>37</v>
      </c>
      <c r="T1768" s="51" t="s">
        <v>37</v>
      </c>
      <c r="U1768" s="44">
        <v>49176</v>
      </c>
      <c r="V1768" s="45">
        <v>425944</v>
      </c>
      <c r="W1768" s="45">
        <v>7627</v>
      </c>
    </row>
    <row r="1769" spans="1:23" x14ac:dyDescent="0.2">
      <c r="A1769" s="41">
        <v>2010</v>
      </c>
      <c r="B1769" s="42">
        <v>12330</v>
      </c>
      <c r="C1769" s="43" t="s">
        <v>757</v>
      </c>
      <c r="D1769" s="41" t="s">
        <v>23</v>
      </c>
      <c r="E1769" s="43" t="s">
        <v>24</v>
      </c>
      <c r="F1769" s="41" t="s">
        <v>25</v>
      </c>
      <c r="G1769" s="43" t="s">
        <v>98</v>
      </c>
      <c r="H1769" s="43" t="s">
        <v>31</v>
      </c>
      <c r="I1769" s="44">
        <v>45087</v>
      </c>
      <c r="J1769" s="45">
        <v>455702</v>
      </c>
      <c r="K1769" s="45">
        <v>29016</v>
      </c>
      <c r="L1769" s="46">
        <v>23092</v>
      </c>
      <c r="M1769" s="47">
        <v>202665</v>
      </c>
      <c r="N1769" s="47">
        <v>5533</v>
      </c>
      <c r="O1769" s="48">
        <v>8702</v>
      </c>
      <c r="P1769" s="49">
        <v>134225</v>
      </c>
      <c r="Q1769" s="49">
        <v>10</v>
      </c>
      <c r="R1769" s="50">
        <v>0</v>
      </c>
      <c r="S1769" s="51">
        <v>0</v>
      </c>
      <c r="T1769" s="51">
        <v>0</v>
      </c>
      <c r="U1769" s="44">
        <v>76881</v>
      </c>
      <c r="V1769" s="45">
        <v>792592</v>
      </c>
      <c r="W1769" s="45">
        <v>34559</v>
      </c>
    </row>
    <row r="1770" spans="1:23" x14ac:dyDescent="0.2">
      <c r="A1770" s="41">
        <v>2010</v>
      </c>
      <c r="B1770" s="42">
        <v>12336</v>
      </c>
      <c r="C1770" s="43" t="s">
        <v>2839</v>
      </c>
      <c r="D1770" s="41" t="s">
        <v>23</v>
      </c>
      <c r="E1770" s="43" t="s">
        <v>24</v>
      </c>
      <c r="F1770" s="41" t="s">
        <v>25</v>
      </c>
      <c r="G1770" s="43" t="s">
        <v>35</v>
      </c>
      <c r="H1770" s="43" t="s">
        <v>27</v>
      </c>
      <c r="I1770" s="44">
        <v>231</v>
      </c>
      <c r="J1770" s="45">
        <v>2593</v>
      </c>
      <c r="K1770" s="45">
        <v>366</v>
      </c>
      <c r="L1770" s="46">
        <v>134</v>
      </c>
      <c r="M1770" s="47">
        <v>1525</v>
      </c>
      <c r="N1770" s="47">
        <v>92</v>
      </c>
      <c r="O1770" s="48" t="s">
        <v>37</v>
      </c>
      <c r="P1770" s="49" t="s">
        <v>37</v>
      </c>
      <c r="Q1770" s="49" t="s">
        <v>37</v>
      </c>
      <c r="R1770" s="50" t="s">
        <v>37</v>
      </c>
      <c r="S1770" s="51" t="s">
        <v>37</v>
      </c>
      <c r="T1770" s="51" t="s">
        <v>37</v>
      </c>
      <c r="U1770" s="44">
        <v>365</v>
      </c>
      <c r="V1770" s="45">
        <v>4118</v>
      </c>
      <c r="W1770" s="45">
        <v>458</v>
      </c>
    </row>
    <row r="1771" spans="1:23" x14ac:dyDescent="0.2">
      <c r="A1771" s="41">
        <v>2010</v>
      </c>
      <c r="B1771" s="42">
        <v>12341</v>
      </c>
      <c r="C1771" s="43" t="s">
        <v>758</v>
      </c>
      <c r="D1771" s="41" t="s">
        <v>23</v>
      </c>
      <c r="E1771" s="43" t="s">
        <v>24</v>
      </c>
      <c r="F1771" s="41" t="s">
        <v>25</v>
      </c>
      <c r="G1771" s="43" t="s">
        <v>87</v>
      </c>
      <c r="H1771" s="43" t="s">
        <v>51</v>
      </c>
      <c r="I1771" s="44">
        <v>485373</v>
      </c>
      <c r="J1771" s="45">
        <v>5801854</v>
      </c>
      <c r="K1771" s="45">
        <v>548220</v>
      </c>
      <c r="L1771" s="46">
        <v>332004</v>
      </c>
      <c r="M1771" s="47">
        <v>5143116</v>
      </c>
      <c r="N1771" s="47">
        <v>88017</v>
      </c>
      <c r="O1771" s="48">
        <v>347406</v>
      </c>
      <c r="P1771" s="49">
        <v>8489400</v>
      </c>
      <c r="Q1771" s="49">
        <v>1367</v>
      </c>
      <c r="R1771" s="50" t="s">
        <v>37</v>
      </c>
      <c r="S1771" s="51" t="s">
        <v>37</v>
      </c>
      <c r="T1771" s="51" t="s">
        <v>37</v>
      </c>
      <c r="U1771" s="44">
        <v>1164783</v>
      </c>
      <c r="V1771" s="45">
        <v>19434370</v>
      </c>
      <c r="W1771" s="45">
        <v>637604</v>
      </c>
    </row>
    <row r="1772" spans="1:23" x14ac:dyDescent="0.2">
      <c r="A1772" s="41">
        <v>2010</v>
      </c>
      <c r="B1772" s="42">
        <v>12341</v>
      </c>
      <c r="C1772" s="43" t="s">
        <v>758</v>
      </c>
      <c r="D1772" s="41" t="s">
        <v>23</v>
      </c>
      <c r="E1772" s="43" t="s">
        <v>24</v>
      </c>
      <c r="F1772" s="41" t="s">
        <v>25</v>
      </c>
      <c r="G1772" s="43" t="s">
        <v>124</v>
      </c>
      <c r="H1772" s="43" t="s">
        <v>51</v>
      </c>
      <c r="I1772" s="44">
        <v>58089</v>
      </c>
      <c r="J1772" s="45">
        <v>697796</v>
      </c>
      <c r="K1772" s="45">
        <v>75436</v>
      </c>
      <c r="L1772" s="46">
        <v>40860</v>
      </c>
      <c r="M1772" s="47">
        <v>668674</v>
      </c>
      <c r="N1772" s="47">
        <v>9139</v>
      </c>
      <c r="O1772" s="48">
        <v>28468</v>
      </c>
      <c r="P1772" s="49">
        <v>692855</v>
      </c>
      <c r="Q1772" s="49">
        <v>100</v>
      </c>
      <c r="R1772" s="50" t="s">
        <v>37</v>
      </c>
      <c r="S1772" s="51" t="s">
        <v>37</v>
      </c>
      <c r="T1772" s="51" t="s">
        <v>37</v>
      </c>
      <c r="U1772" s="44">
        <v>127417</v>
      </c>
      <c r="V1772" s="45">
        <v>2059325</v>
      </c>
      <c r="W1772" s="45">
        <v>84675</v>
      </c>
    </row>
    <row r="1773" spans="1:23" x14ac:dyDescent="0.2">
      <c r="A1773" s="41">
        <v>2010</v>
      </c>
      <c r="B1773" s="42">
        <v>12341</v>
      </c>
      <c r="C1773" s="43" t="s">
        <v>758</v>
      </c>
      <c r="D1773" s="41" t="s">
        <v>23</v>
      </c>
      <c r="E1773" s="43" t="s">
        <v>24</v>
      </c>
      <c r="F1773" s="41" t="s">
        <v>25</v>
      </c>
      <c r="G1773" s="43" t="s">
        <v>173</v>
      </c>
      <c r="H1773" s="43" t="s">
        <v>51</v>
      </c>
      <c r="I1773" s="44">
        <v>3411</v>
      </c>
      <c r="J1773" s="45">
        <v>48635</v>
      </c>
      <c r="K1773" s="45">
        <v>3530</v>
      </c>
      <c r="L1773" s="46">
        <v>2635</v>
      </c>
      <c r="M1773" s="47">
        <v>39318</v>
      </c>
      <c r="N1773" s="47">
        <v>792</v>
      </c>
      <c r="O1773" s="48">
        <v>5154</v>
      </c>
      <c r="P1773" s="49">
        <v>127914</v>
      </c>
      <c r="Q1773" s="49">
        <v>22</v>
      </c>
      <c r="R1773" s="50" t="s">
        <v>37</v>
      </c>
      <c r="S1773" s="51" t="s">
        <v>37</v>
      </c>
      <c r="T1773" s="51" t="s">
        <v>37</v>
      </c>
      <c r="U1773" s="44">
        <v>11200</v>
      </c>
      <c r="V1773" s="45">
        <v>215867</v>
      </c>
      <c r="W1773" s="45">
        <v>4344</v>
      </c>
    </row>
    <row r="1774" spans="1:23" x14ac:dyDescent="0.2">
      <c r="A1774" s="41">
        <v>2010</v>
      </c>
      <c r="B1774" s="42">
        <v>12341</v>
      </c>
      <c r="C1774" s="43" t="s">
        <v>758</v>
      </c>
      <c r="D1774" s="41" t="s">
        <v>39</v>
      </c>
      <c r="E1774" s="43" t="s">
        <v>40</v>
      </c>
      <c r="F1774" s="41" t="s">
        <v>25</v>
      </c>
      <c r="G1774" s="43" t="s">
        <v>510</v>
      </c>
      <c r="H1774" s="43" t="s">
        <v>51</v>
      </c>
      <c r="I1774" s="44" t="s">
        <v>37</v>
      </c>
      <c r="J1774" s="45" t="s">
        <v>37</v>
      </c>
      <c r="K1774" s="45" t="s">
        <v>37</v>
      </c>
      <c r="L1774" s="46">
        <v>1184</v>
      </c>
      <c r="M1774" s="47">
        <v>13215</v>
      </c>
      <c r="N1774" s="47">
        <v>63</v>
      </c>
      <c r="O1774" s="48">
        <v>742</v>
      </c>
      <c r="P1774" s="49">
        <v>9268</v>
      </c>
      <c r="Q1774" s="49">
        <v>1</v>
      </c>
      <c r="R1774" s="50" t="s">
        <v>37</v>
      </c>
      <c r="S1774" s="51" t="s">
        <v>37</v>
      </c>
      <c r="T1774" s="51" t="s">
        <v>37</v>
      </c>
      <c r="U1774" s="44">
        <v>1926</v>
      </c>
      <c r="V1774" s="45">
        <v>22483</v>
      </c>
      <c r="W1774" s="45">
        <v>64</v>
      </c>
    </row>
    <row r="1775" spans="1:23" x14ac:dyDescent="0.2">
      <c r="A1775" s="41">
        <v>2010</v>
      </c>
      <c r="B1775" s="42">
        <v>12341</v>
      </c>
      <c r="C1775" s="43" t="s">
        <v>758</v>
      </c>
      <c r="D1775" s="41" t="s">
        <v>39</v>
      </c>
      <c r="E1775" s="43" t="s">
        <v>40</v>
      </c>
      <c r="F1775" s="41" t="s">
        <v>25</v>
      </c>
      <c r="G1775" s="43" t="s">
        <v>160</v>
      </c>
      <c r="H1775" s="43" t="s">
        <v>51</v>
      </c>
      <c r="I1775" s="44" t="s">
        <v>37</v>
      </c>
      <c r="J1775" s="45" t="s">
        <v>37</v>
      </c>
      <c r="K1775" s="45" t="s">
        <v>37</v>
      </c>
      <c r="L1775" s="46">
        <v>2648</v>
      </c>
      <c r="M1775" s="47">
        <v>30140</v>
      </c>
      <c r="N1775" s="47">
        <v>50</v>
      </c>
      <c r="O1775" s="48">
        <v>1200</v>
      </c>
      <c r="P1775" s="49">
        <v>16665</v>
      </c>
      <c r="Q1775" s="49">
        <v>1</v>
      </c>
      <c r="R1775" s="50" t="s">
        <v>37</v>
      </c>
      <c r="S1775" s="51" t="s">
        <v>37</v>
      </c>
      <c r="T1775" s="51" t="s">
        <v>37</v>
      </c>
      <c r="U1775" s="44">
        <v>3848</v>
      </c>
      <c r="V1775" s="45">
        <v>46805</v>
      </c>
      <c r="W1775" s="45">
        <v>51</v>
      </c>
    </row>
    <row r="1776" spans="1:23" x14ac:dyDescent="0.2">
      <c r="A1776" s="41">
        <v>2010</v>
      </c>
      <c r="B1776" s="42">
        <v>12341</v>
      </c>
      <c r="C1776" s="43" t="s">
        <v>758</v>
      </c>
      <c r="D1776" s="41" t="s">
        <v>39</v>
      </c>
      <c r="E1776" s="43" t="s">
        <v>40</v>
      </c>
      <c r="F1776" s="41" t="s">
        <v>25</v>
      </c>
      <c r="G1776" s="43" t="s">
        <v>124</v>
      </c>
      <c r="H1776" s="43" t="s">
        <v>51</v>
      </c>
      <c r="I1776" s="44" t="s">
        <v>37</v>
      </c>
      <c r="J1776" s="45" t="s">
        <v>37</v>
      </c>
      <c r="K1776" s="45" t="s">
        <v>37</v>
      </c>
      <c r="L1776" s="46">
        <v>339201</v>
      </c>
      <c r="M1776" s="47">
        <v>4532245</v>
      </c>
      <c r="N1776" s="47">
        <v>13938</v>
      </c>
      <c r="O1776" s="48">
        <v>358989</v>
      </c>
      <c r="P1776" s="49">
        <v>5514952</v>
      </c>
      <c r="Q1776" s="49">
        <v>282</v>
      </c>
      <c r="R1776" s="50" t="s">
        <v>37</v>
      </c>
      <c r="S1776" s="51" t="s">
        <v>37</v>
      </c>
      <c r="T1776" s="51" t="s">
        <v>37</v>
      </c>
      <c r="U1776" s="44">
        <v>698190</v>
      </c>
      <c r="V1776" s="45">
        <v>10047197</v>
      </c>
      <c r="W1776" s="45">
        <v>14220</v>
      </c>
    </row>
    <row r="1777" spans="1:23" x14ac:dyDescent="0.2">
      <c r="A1777" s="41">
        <v>2010</v>
      </c>
      <c r="B1777" s="42">
        <v>12341</v>
      </c>
      <c r="C1777" s="43" t="s">
        <v>758</v>
      </c>
      <c r="D1777" s="41" t="s">
        <v>39</v>
      </c>
      <c r="E1777" s="43" t="s">
        <v>40</v>
      </c>
      <c r="F1777" s="41" t="s">
        <v>25</v>
      </c>
      <c r="G1777" s="43" t="s">
        <v>30</v>
      </c>
      <c r="H1777" s="43" t="s">
        <v>51</v>
      </c>
      <c r="I1777" s="44" t="s">
        <v>37</v>
      </c>
      <c r="J1777" s="45" t="s">
        <v>37</v>
      </c>
      <c r="K1777" s="45" t="s">
        <v>37</v>
      </c>
      <c r="L1777" s="46">
        <v>22685</v>
      </c>
      <c r="M1777" s="47">
        <v>230352</v>
      </c>
      <c r="N1777" s="47">
        <v>845</v>
      </c>
      <c r="O1777" s="48">
        <v>13935</v>
      </c>
      <c r="P1777" s="49">
        <v>185008</v>
      </c>
      <c r="Q1777" s="49">
        <v>7</v>
      </c>
      <c r="R1777" s="50" t="s">
        <v>37</v>
      </c>
      <c r="S1777" s="51" t="s">
        <v>37</v>
      </c>
      <c r="T1777" s="51" t="s">
        <v>37</v>
      </c>
      <c r="U1777" s="44">
        <v>36620</v>
      </c>
      <c r="V1777" s="45">
        <v>415360</v>
      </c>
      <c r="W1777" s="45">
        <v>852</v>
      </c>
    </row>
    <row r="1778" spans="1:23" x14ac:dyDescent="0.2">
      <c r="A1778" s="41">
        <v>2010</v>
      </c>
      <c r="B1778" s="42">
        <v>12341</v>
      </c>
      <c r="C1778" s="43" t="s">
        <v>758</v>
      </c>
      <c r="D1778" s="41" t="s">
        <v>39</v>
      </c>
      <c r="E1778" s="43" t="s">
        <v>40</v>
      </c>
      <c r="F1778" s="41" t="s">
        <v>25</v>
      </c>
      <c r="G1778" s="43" t="s">
        <v>82</v>
      </c>
      <c r="H1778" s="43" t="s">
        <v>51</v>
      </c>
      <c r="I1778" s="44" t="s">
        <v>37</v>
      </c>
      <c r="J1778" s="45" t="s">
        <v>37</v>
      </c>
      <c r="K1778" s="45" t="s">
        <v>37</v>
      </c>
      <c r="L1778" s="46">
        <v>5136</v>
      </c>
      <c r="M1778" s="47">
        <v>77044</v>
      </c>
      <c r="N1778" s="47">
        <v>54</v>
      </c>
      <c r="O1778" s="48">
        <v>990</v>
      </c>
      <c r="P1778" s="49">
        <v>15346</v>
      </c>
      <c r="Q1778" s="49">
        <v>1</v>
      </c>
      <c r="R1778" s="50" t="s">
        <v>37</v>
      </c>
      <c r="S1778" s="51" t="s">
        <v>37</v>
      </c>
      <c r="T1778" s="51" t="s">
        <v>37</v>
      </c>
      <c r="U1778" s="44">
        <v>6126</v>
      </c>
      <c r="V1778" s="45">
        <v>92390</v>
      </c>
      <c r="W1778" s="45">
        <v>55</v>
      </c>
    </row>
    <row r="1779" spans="1:23" x14ac:dyDescent="0.2">
      <c r="A1779" s="41">
        <v>2010</v>
      </c>
      <c r="B1779" s="42">
        <v>12341</v>
      </c>
      <c r="C1779" s="43" t="s">
        <v>758</v>
      </c>
      <c r="D1779" s="41" t="s">
        <v>39</v>
      </c>
      <c r="E1779" s="43" t="s">
        <v>40</v>
      </c>
      <c r="F1779" s="41" t="s">
        <v>25</v>
      </c>
      <c r="G1779" s="43" t="s">
        <v>161</v>
      </c>
      <c r="H1779" s="43" t="s">
        <v>51</v>
      </c>
      <c r="I1779" s="44" t="s">
        <v>37</v>
      </c>
      <c r="J1779" s="45" t="s">
        <v>37</v>
      </c>
      <c r="K1779" s="45" t="s">
        <v>37</v>
      </c>
      <c r="L1779" s="46">
        <v>2902</v>
      </c>
      <c r="M1779" s="47">
        <v>53436</v>
      </c>
      <c r="N1779" s="47">
        <v>450</v>
      </c>
      <c r="O1779" s="48">
        <v>2613</v>
      </c>
      <c r="P1779" s="49">
        <v>47656</v>
      </c>
      <c r="Q1779" s="49">
        <v>3</v>
      </c>
      <c r="R1779" s="50" t="s">
        <v>37</v>
      </c>
      <c r="S1779" s="51" t="s">
        <v>37</v>
      </c>
      <c r="T1779" s="51" t="s">
        <v>37</v>
      </c>
      <c r="U1779" s="44">
        <v>5515</v>
      </c>
      <c r="V1779" s="45">
        <v>101092</v>
      </c>
      <c r="W1779" s="45">
        <v>453</v>
      </c>
    </row>
    <row r="1780" spans="1:23" x14ac:dyDescent="0.2">
      <c r="A1780" s="41">
        <v>2010</v>
      </c>
      <c r="B1780" s="42">
        <v>12341</v>
      </c>
      <c r="C1780" s="43" t="s">
        <v>758</v>
      </c>
      <c r="D1780" s="41" t="s">
        <v>112</v>
      </c>
      <c r="E1780" s="43" t="s">
        <v>113</v>
      </c>
      <c r="F1780" s="41" t="s">
        <v>25</v>
      </c>
      <c r="G1780" s="43" t="s">
        <v>124</v>
      </c>
      <c r="H1780" s="43" t="s">
        <v>51</v>
      </c>
      <c r="I1780" s="44" t="s">
        <v>37</v>
      </c>
      <c r="J1780" s="45" t="s">
        <v>37</v>
      </c>
      <c r="K1780" s="45" t="s">
        <v>37</v>
      </c>
      <c r="L1780" s="46">
        <v>32</v>
      </c>
      <c r="M1780" s="47">
        <v>2364</v>
      </c>
      <c r="N1780" s="47">
        <v>3</v>
      </c>
      <c r="O1780" s="48" t="s">
        <v>37</v>
      </c>
      <c r="P1780" s="49" t="s">
        <v>37</v>
      </c>
      <c r="Q1780" s="49" t="s">
        <v>37</v>
      </c>
      <c r="R1780" s="50" t="s">
        <v>37</v>
      </c>
      <c r="S1780" s="51" t="s">
        <v>37</v>
      </c>
      <c r="T1780" s="51" t="s">
        <v>37</v>
      </c>
      <c r="U1780" s="44">
        <v>32</v>
      </c>
      <c r="V1780" s="45">
        <v>2364</v>
      </c>
      <c r="W1780" s="45">
        <v>3</v>
      </c>
    </row>
    <row r="1781" spans="1:23" x14ac:dyDescent="0.2">
      <c r="A1781" s="41">
        <v>2010</v>
      </c>
      <c r="B1781" s="42">
        <v>12341</v>
      </c>
      <c r="C1781" s="43" t="s">
        <v>758</v>
      </c>
      <c r="D1781" s="41" t="s">
        <v>91</v>
      </c>
      <c r="E1781" s="43" t="s">
        <v>24</v>
      </c>
      <c r="F1781" s="41" t="s">
        <v>25</v>
      </c>
      <c r="G1781" s="43" t="s">
        <v>92</v>
      </c>
      <c r="H1781" s="43" t="s">
        <v>51</v>
      </c>
      <c r="I1781" s="44" t="s">
        <v>37</v>
      </c>
      <c r="J1781" s="45" t="s">
        <v>37</v>
      </c>
      <c r="K1781" s="45" t="s">
        <v>37</v>
      </c>
      <c r="L1781" s="46">
        <v>47228</v>
      </c>
      <c r="M1781" s="47">
        <v>523416</v>
      </c>
      <c r="N1781" s="47">
        <v>3885</v>
      </c>
      <c r="O1781" s="48">
        <v>11753</v>
      </c>
      <c r="P1781" s="49">
        <v>150945</v>
      </c>
      <c r="Q1781" s="49">
        <v>12</v>
      </c>
      <c r="R1781" s="50" t="s">
        <v>37</v>
      </c>
      <c r="S1781" s="51" t="s">
        <v>37</v>
      </c>
      <c r="T1781" s="51" t="s">
        <v>37</v>
      </c>
      <c r="U1781" s="44">
        <v>58981</v>
      </c>
      <c r="V1781" s="45">
        <v>674361</v>
      </c>
      <c r="W1781" s="45">
        <v>3897</v>
      </c>
    </row>
    <row r="1782" spans="1:23" x14ac:dyDescent="0.2">
      <c r="A1782" s="41">
        <v>2010</v>
      </c>
      <c r="B1782" s="42">
        <v>12351</v>
      </c>
      <c r="C1782" s="43" t="s">
        <v>2840</v>
      </c>
      <c r="D1782" s="41" t="s">
        <v>23</v>
      </c>
      <c r="E1782" s="43" t="s">
        <v>24</v>
      </c>
      <c r="F1782" s="41" t="s">
        <v>25</v>
      </c>
      <c r="G1782" s="43" t="s">
        <v>50</v>
      </c>
      <c r="H1782" s="43" t="s">
        <v>27</v>
      </c>
      <c r="I1782" s="44">
        <v>14032</v>
      </c>
      <c r="J1782" s="45">
        <v>125958</v>
      </c>
      <c r="K1782" s="45">
        <v>12097</v>
      </c>
      <c r="L1782" s="46">
        <v>17903</v>
      </c>
      <c r="M1782" s="47">
        <v>188523</v>
      </c>
      <c r="N1782" s="47">
        <v>2432</v>
      </c>
      <c r="O1782" s="48">
        <v>0</v>
      </c>
      <c r="P1782" s="49">
        <v>0</v>
      </c>
      <c r="Q1782" s="49">
        <v>0</v>
      </c>
      <c r="R1782" s="50">
        <v>0</v>
      </c>
      <c r="S1782" s="51">
        <v>0</v>
      </c>
      <c r="T1782" s="51">
        <v>0</v>
      </c>
      <c r="U1782" s="44">
        <v>31935</v>
      </c>
      <c r="V1782" s="45">
        <v>314481</v>
      </c>
      <c r="W1782" s="45">
        <v>14529</v>
      </c>
    </row>
    <row r="1783" spans="1:23" x14ac:dyDescent="0.2">
      <c r="A1783" s="41">
        <v>2010</v>
      </c>
      <c r="B1783" s="42">
        <v>12377</v>
      </c>
      <c r="C1783" s="43" t="s">
        <v>760</v>
      </c>
      <c r="D1783" s="41" t="s">
        <v>23</v>
      </c>
      <c r="E1783" s="43" t="s">
        <v>24</v>
      </c>
      <c r="F1783" s="41" t="s">
        <v>25</v>
      </c>
      <c r="G1783" s="43" t="s">
        <v>72</v>
      </c>
      <c r="H1783" s="43" t="s">
        <v>31</v>
      </c>
      <c r="I1783" s="44">
        <v>417.6</v>
      </c>
      <c r="J1783" s="45">
        <v>3647</v>
      </c>
      <c r="K1783" s="45">
        <v>267</v>
      </c>
      <c r="L1783" s="46">
        <v>51.3</v>
      </c>
      <c r="M1783" s="47">
        <v>399</v>
      </c>
      <c r="N1783" s="47">
        <v>46</v>
      </c>
      <c r="O1783" s="48" t="s">
        <v>37</v>
      </c>
      <c r="P1783" s="49" t="s">
        <v>37</v>
      </c>
      <c r="Q1783" s="49" t="s">
        <v>37</v>
      </c>
      <c r="R1783" s="50" t="s">
        <v>37</v>
      </c>
      <c r="S1783" s="51" t="s">
        <v>37</v>
      </c>
      <c r="T1783" s="51" t="s">
        <v>37</v>
      </c>
      <c r="U1783" s="44">
        <v>468.9</v>
      </c>
      <c r="V1783" s="45">
        <v>4046</v>
      </c>
      <c r="W1783" s="45">
        <v>313</v>
      </c>
    </row>
    <row r="1784" spans="1:23" x14ac:dyDescent="0.2">
      <c r="A1784" s="41">
        <v>2010</v>
      </c>
      <c r="B1784" s="42">
        <v>12377</v>
      </c>
      <c r="C1784" s="43" t="s">
        <v>760</v>
      </c>
      <c r="D1784" s="41" t="s">
        <v>23</v>
      </c>
      <c r="E1784" s="43" t="s">
        <v>24</v>
      </c>
      <c r="F1784" s="41" t="s">
        <v>25</v>
      </c>
      <c r="G1784" s="43" t="s">
        <v>82</v>
      </c>
      <c r="H1784" s="43" t="s">
        <v>31</v>
      </c>
      <c r="I1784" s="44">
        <v>39294.699999999997</v>
      </c>
      <c r="J1784" s="45">
        <v>333858</v>
      </c>
      <c r="K1784" s="45">
        <v>28572</v>
      </c>
      <c r="L1784" s="46">
        <v>23517</v>
      </c>
      <c r="M1784" s="47">
        <v>250631</v>
      </c>
      <c r="N1784" s="47">
        <v>5097</v>
      </c>
      <c r="O1784" s="48" t="s">
        <v>37</v>
      </c>
      <c r="P1784" s="49" t="s">
        <v>37</v>
      </c>
      <c r="Q1784" s="49" t="s">
        <v>37</v>
      </c>
      <c r="R1784" s="50" t="s">
        <v>37</v>
      </c>
      <c r="S1784" s="51" t="s">
        <v>37</v>
      </c>
      <c r="T1784" s="51" t="s">
        <v>37</v>
      </c>
      <c r="U1784" s="44">
        <v>62811.7</v>
      </c>
      <c r="V1784" s="45">
        <v>584489</v>
      </c>
      <c r="W1784" s="45">
        <v>33669</v>
      </c>
    </row>
    <row r="1785" spans="1:23" x14ac:dyDescent="0.2">
      <c r="A1785" s="41">
        <v>2010</v>
      </c>
      <c r="B1785" s="42">
        <v>12377</v>
      </c>
      <c r="C1785" s="43" t="s">
        <v>760</v>
      </c>
      <c r="D1785" s="41" t="s">
        <v>23</v>
      </c>
      <c r="E1785" s="43" t="s">
        <v>24</v>
      </c>
      <c r="F1785" s="41" t="s">
        <v>25</v>
      </c>
      <c r="G1785" s="43" t="s">
        <v>161</v>
      </c>
      <c r="H1785" s="43" t="s">
        <v>31</v>
      </c>
      <c r="I1785" s="44">
        <v>1289.2</v>
      </c>
      <c r="J1785" s="45">
        <v>11096</v>
      </c>
      <c r="K1785" s="45">
        <v>897</v>
      </c>
      <c r="L1785" s="46">
        <v>520.20000000000005</v>
      </c>
      <c r="M1785" s="47">
        <v>4798</v>
      </c>
      <c r="N1785" s="47">
        <v>170</v>
      </c>
      <c r="O1785" s="48" t="s">
        <v>37</v>
      </c>
      <c r="P1785" s="49" t="s">
        <v>37</v>
      </c>
      <c r="Q1785" s="49" t="s">
        <v>37</v>
      </c>
      <c r="R1785" s="50" t="s">
        <v>37</v>
      </c>
      <c r="S1785" s="51" t="s">
        <v>37</v>
      </c>
      <c r="T1785" s="51" t="s">
        <v>37</v>
      </c>
      <c r="U1785" s="44">
        <v>1809.4</v>
      </c>
      <c r="V1785" s="45">
        <v>15894</v>
      </c>
      <c r="W1785" s="45">
        <v>1067</v>
      </c>
    </row>
    <row r="1786" spans="1:23" x14ac:dyDescent="0.2">
      <c r="A1786" s="41">
        <v>2010</v>
      </c>
      <c r="B1786" s="42">
        <v>12385</v>
      </c>
      <c r="C1786" s="43" t="s">
        <v>2841</v>
      </c>
      <c r="D1786" s="41" t="s">
        <v>23</v>
      </c>
      <c r="E1786" s="43" t="s">
        <v>24</v>
      </c>
      <c r="F1786" s="41" t="s">
        <v>25</v>
      </c>
      <c r="G1786" s="43" t="s">
        <v>60</v>
      </c>
      <c r="H1786" s="43" t="s">
        <v>27</v>
      </c>
      <c r="I1786" s="44">
        <v>671</v>
      </c>
      <c r="J1786" s="45">
        <v>7498</v>
      </c>
      <c r="K1786" s="45">
        <v>635</v>
      </c>
      <c r="L1786" s="46">
        <v>1065</v>
      </c>
      <c r="M1786" s="47">
        <v>9296</v>
      </c>
      <c r="N1786" s="47">
        <v>215</v>
      </c>
      <c r="O1786" s="48">
        <v>10</v>
      </c>
      <c r="P1786" s="49">
        <v>51</v>
      </c>
      <c r="Q1786" s="49">
        <v>65</v>
      </c>
      <c r="R1786" s="50" t="s">
        <v>37</v>
      </c>
      <c r="S1786" s="51" t="s">
        <v>37</v>
      </c>
      <c r="T1786" s="51" t="s">
        <v>37</v>
      </c>
      <c r="U1786" s="44">
        <v>1746</v>
      </c>
      <c r="V1786" s="45">
        <v>16845</v>
      </c>
      <c r="W1786" s="45">
        <v>915</v>
      </c>
    </row>
    <row r="1787" spans="1:23" x14ac:dyDescent="0.2">
      <c r="A1787" s="41">
        <v>2010</v>
      </c>
      <c r="B1787" s="42">
        <v>12388</v>
      </c>
      <c r="C1787" s="43" t="s">
        <v>2842</v>
      </c>
      <c r="D1787" s="41" t="s">
        <v>23</v>
      </c>
      <c r="E1787" s="43" t="s">
        <v>24</v>
      </c>
      <c r="F1787" s="41" t="s">
        <v>25</v>
      </c>
      <c r="G1787" s="43" t="s">
        <v>124</v>
      </c>
      <c r="H1787" s="43" t="s">
        <v>27</v>
      </c>
      <c r="I1787" s="44">
        <v>4304</v>
      </c>
      <c r="J1787" s="45">
        <v>37345</v>
      </c>
      <c r="K1787" s="45">
        <v>3494</v>
      </c>
      <c r="L1787" s="46">
        <v>3486</v>
      </c>
      <c r="M1787" s="47">
        <v>31333</v>
      </c>
      <c r="N1787" s="47">
        <v>555</v>
      </c>
      <c r="O1787" s="48">
        <v>2117</v>
      </c>
      <c r="P1787" s="49">
        <v>19492</v>
      </c>
      <c r="Q1787" s="49">
        <v>3</v>
      </c>
      <c r="R1787" s="50" t="s">
        <v>37</v>
      </c>
      <c r="S1787" s="51" t="s">
        <v>37</v>
      </c>
      <c r="T1787" s="51" t="s">
        <v>37</v>
      </c>
      <c r="U1787" s="44">
        <v>9907</v>
      </c>
      <c r="V1787" s="45">
        <v>88170</v>
      </c>
      <c r="W1787" s="45">
        <v>4052</v>
      </c>
    </row>
    <row r="1788" spans="1:23" x14ac:dyDescent="0.2">
      <c r="A1788" s="41">
        <v>2010</v>
      </c>
      <c r="B1788" s="42">
        <v>12390</v>
      </c>
      <c r="C1788" s="43" t="s">
        <v>761</v>
      </c>
      <c r="D1788" s="41" t="s">
        <v>23</v>
      </c>
      <c r="E1788" s="43" t="s">
        <v>24</v>
      </c>
      <c r="F1788" s="41" t="s">
        <v>25</v>
      </c>
      <c r="G1788" s="43" t="s">
        <v>44</v>
      </c>
      <c r="H1788" s="43" t="s">
        <v>51</v>
      </c>
      <c r="I1788" s="44">
        <v>701713.4</v>
      </c>
      <c r="J1788" s="45">
        <v>5653878</v>
      </c>
      <c r="K1788" s="45">
        <v>485728</v>
      </c>
      <c r="L1788" s="46">
        <v>457499.9</v>
      </c>
      <c r="M1788" s="47">
        <v>4597757</v>
      </c>
      <c r="N1788" s="47">
        <v>63847</v>
      </c>
      <c r="O1788" s="48">
        <v>277971.3</v>
      </c>
      <c r="P1788" s="49">
        <v>3334053</v>
      </c>
      <c r="Q1788" s="49">
        <v>1671</v>
      </c>
      <c r="R1788" s="50">
        <v>0</v>
      </c>
      <c r="S1788" s="51">
        <v>0</v>
      </c>
      <c r="T1788" s="51">
        <v>0</v>
      </c>
      <c r="U1788" s="44">
        <v>1437184.6</v>
      </c>
      <c r="V1788" s="45">
        <v>13585688</v>
      </c>
      <c r="W1788" s="45">
        <v>551246</v>
      </c>
    </row>
    <row r="1789" spans="1:23" x14ac:dyDescent="0.2">
      <c r="A1789" s="41">
        <v>2010</v>
      </c>
      <c r="B1789" s="42">
        <v>12390</v>
      </c>
      <c r="C1789" s="43" t="s">
        <v>761</v>
      </c>
      <c r="D1789" s="41" t="s">
        <v>112</v>
      </c>
      <c r="E1789" s="43" t="s">
        <v>113</v>
      </c>
      <c r="F1789" s="41" t="s">
        <v>25</v>
      </c>
      <c r="G1789" s="43" t="s">
        <v>44</v>
      </c>
      <c r="H1789" s="43" t="s">
        <v>51</v>
      </c>
      <c r="I1789" s="44">
        <v>110.6</v>
      </c>
      <c r="J1789" s="45">
        <v>2375</v>
      </c>
      <c r="K1789" s="45">
        <v>241</v>
      </c>
      <c r="L1789" s="46">
        <v>2594.6999999999998</v>
      </c>
      <c r="M1789" s="47">
        <v>145948</v>
      </c>
      <c r="N1789" s="47">
        <v>237</v>
      </c>
      <c r="O1789" s="48">
        <v>3248.5</v>
      </c>
      <c r="P1789" s="49">
        <v>261514</v>
      </c>
      <c r="Q1789" s="49">
        <v>52</v>
      </c>
      <c r="R1789" s="50">
        <v>0</v>
      </c>
      <c r="S1789" s="51">
        <v>0</v>
      </c>
      <c r="T1789" s="51">
        <v>0</v>
      </c>
      <c r="U1789" s="44">
        <v>5953.8</v>
      </c>
      <c r="V1789" s="45">
        <v>409837</v>
      </c>
      <c r="W1789" s="45">
        <v>530</v>
      </c>
    </row>
    <row r="1790" spans="1:23" x14ac:dyDescent="0.2">
      <c r="A1790" s="41">
        <v>2010</v>
      </c>
      <c r="B1790" s="42">
        <v>12395</v>
      </c>
      <c r="C1790" s="43" t="s">
        <v>762</v>
      </c>
      <c r="D1790" s="41" t="s">
        <v>23</v>
      </c>
      <c r="E1790" s="43" t="s">
        <v>24</v>
      </c>
      <c r="F1790" s="41" t="s">
        <v>25</v>
      </c>
      <c r="G1790" s="43" t="s">
        <v>124</v>
      </c>
      <c r="H1790" s="43" t="s">
        <v>31</v>
      </c>
      <c r="I1790" s="44">
        <v>15444</v>
      </c>
      <c r="J1790" s="45">
        <v>123397</v>
      </c>
      <c r="K1790" s="45">
        <v>9042</v>
      </c>
      <c r="L1790" s="46">
        <v>3141</v>
      </c>
      <c r="M1790" s="47">
        <v>28383</v>
      </c>
      <c r="N1790" s="47">
        <v>547</v>
      </c>
      <c r="O1790" s="48">
        <v>5130</v>
      </c>
      <c r="P1790" s="49">
        <v>57511</v>
      </c>
      <c r="Q1790" s="49">
        <v>920</v>
      </c>
      <c r="R1790" s="50" t="s">
        <v>37</v>
      </c>
      <c r="S1790" s="51" t="s">
        <v>37</v>
      </c>
      <c r="T1790" s="51" t="s">
        <v>37</v>
      </c>
      <c r="U1790" s="44">
        <v>23715</v>
      </c>
      <c r="V1790" s="45">
        <v>209291</v>
      </c>
      <c r="W1790" s="45">
        <v>10509</v>
      </c>
    </row>
    <row r="1791" spans="1:23" x14ac:dyDescent="0.2">
      <c r="A1791" s="41">
        <v>2010</v>
      </c>
      <c r="B1791" s="42">
        <v>12406</v>
      </c>
      <c r="C1791" s="43" t="s">
        <v>2843</v>
      </c>
      <c r="D1791" s="41" t="s">
        <v>23</v>
      </c>
      <c r="E1791" s="43" t="s">
        <v>24</v>
      </c>
      <c r="F1791" s="41" t="s">
        <v>25</v>
      </c>
      <c r="G1791" s="43" t="s">
        <v>72</v>
      </c>
      <c r="H1791" s="43" t="s">
        <v>31</v>
      </c>
      <c r="I1791" s="44">
        <v>9096</v>
      </c>
      <c r="J1791" s="45">
        <v>80858</v>
      </c>
      <c r="K1791" s="45">
        <v>5588</v>
      </c>
      <c r="L1791" s="46">
        <v>2675</v>
      </c>
      <c r="M1791" s="47">
        <v>30322</v>
      </c>
      <c r="N1791" s="47">
        <v>273</v>
      </c>
      <c r="O1791" s="48">
        <v>1367</v>
      </c>
      <c r="P1791" s="49">
        <v>15740</v>
      </c>
      <c r="Q1791" s="49">
        <v>7</v>
      </c>
      <c r="R1791" s="50" t="s">
        <v>37</v>
      </c>
      <c r="S1791" s="51" t="s">
        <v>37</v>
      </c>
      <c r="T1791" s="51" t="s">
        <v>37</v>
      </c>
      <c r="U1791" s="44">
        <v>13138</v>
      </c>
      <c r="V1791" s="45">
        <v>126920</v>
      </c>
      <c r="W1791" s="45">
        <v>5868</v>
      </c>
    </row>
    <row r="1792" spans="1:23" x14ac:dyDescent="0.2">
      <c r="A1792" s="41">
        <v>2010</v>
      </c>
      <c r="B1792" s="42">
        <v>12408</v>
      </c>
      <c r="C1792" s="43" t="s">
        <v>2844</v>
      </c>
      <c r="D1792" s="41" t="s">
        <v>23</v>
      </c>
      <c r="E1792" s="43" t="s">
        <v>24</v>
      </c>
      <c r="F1792" s="41" t="s">
        <v>25</v>
      </c>
      <c r="G1792" s="43" t="s">
        <v>78</v>
      </c>
      <c r="H1792" s="43" t="s">
        <v>27</v>
      </c>
      <c r="I1792" s="44">
        <v>5367</v>
      </c>
      <c r="J1792" s="45">
        <v>66567</v>
      </c>
      <c r="K1792" s="45">
        <v>5618</v>
      </c>
      <c r="L1792" s="46">
        <v>4661</v>
      </c>
      <c r="M1792" s="47">
        <v>58202</v>
      </c>
      <c r="N1792" s="47">
        <v>1035</v>
      </c>
      <c r="O1792" s="48">
        <v>3487</v>
      </c>
      <c r="P1792" s="49">
        <v>63758</v>
      </c>
      <c r="Q1792" s="49">
        <v>11</v>
      </c>
      <c r="R1792" s="50" t="s">
        <v>37</v>
      </c>
      <c r="S1792" s="51" t="s">
        <v>37</v>
      </c>
      <c r="T1792" s="51" t="s">
        <v>37</v>
      </c>
      <c r="U1792" s="44">
        <v>13515</v>
      </c>
      <c r="V1792" s="45">
        <v>188527</v>
      </c>
      <c r="W1792" s="45">
        <v>6664</v>
      </c>
    </row>
    <row r="1793" spans="1:23" x14ac:dyDescent="0.2">
      <c r="A1793" s="41">
        <v>2010</v>
      </c>
      <c r="B1793" s="42">
        <v>12436</v>
      </c>
      <c r="C1793" s="43" t="s">
        <v>2845</v>
      </c>
      <c r="D1793" s="41" t="s">
        <v>23</v>
      </c>
      <c r="E1793" s="43" t="s">
        <v>24</v>
      </c>
      <c r="F1793" s="41" t="s">
        <v>25</v>
      </c>
      <c r="G1793" s="43" t="s">
        <v>82</v>
      </c>
      <c r="H1793" s="43" t="s">
        <v>1749</v>
      </c>
      <c r="I1793" s="44" t="s">
        <v>37</v>
      </c>
      <c r="J1793" s="45" t="s">
        <v>37</v>
      </c>
      <c r="K1793" s="45" t="s">
        <v>37</v>
      </c>
      <c r="L1793" s="46">
        <v>43</v>
      </c>
      <c r="M1793" s="47">
        <v>484</v>
      </c>
      <c r="N1793" s="47">
        <v>5</v>
      </c>
      <c r="O1793" s="48" t="s">
        <v>37</v>
      </c>
      <c r="P1793" s="49" t="s">
        <v>37</v>
      </c>
      <c r="Q1793" s="49" t="s">
        <v>37</v>
      </c>
      <c r="R1793" s="50" t="s">
        <v>37</v>
      </c>
      <c r="S1793" s="51" t="s">
        <v>37</v>
      </c>
      <c r="T1793" s="51" t="s">
        <v>37</v>
      </c>
      <c r="U1793" s="44">
        <v>43</v>
      </c>
      <c r="V1793" s="45">
        <v>484</v>
      </c>
      <c r="W1793" s="45">
        <v>5</v>
      </c>
    </row>
    <row r="1794" spans="1:23" x14ac:dyDescent="0.2">
      <c r="A1794" s="41">
        <v>2010</v>
      </c>
      <c r="B1794" s="42">
        <v>12439</v>
      </c>
      <c r="C1794" s="43" t="s">
        <v>763</v>
      </c>
      <c r="D1794" s="41" t="s">
        <v>23</v>
      </c>
      <c r="E1794" s="43" t="s">
        <v>24</v>
      </c>
      <c r="F1794" s="41" t="s">
        <v>25</v>
      </c>
      <c r="G1794" s="43" t="s">
        <v>168</v>
      </c>
      <c r="H1794" s="43" t="s">
        <v>31</v>
      </c>
      <c r="I1794" s="44">
        <v>18006</v>
      </c>
      <c r="J1794" s="45">
        <v>236945</v>
      </c>
      <c r="K1794" s="45">
        <v>16149</v>
      </c>
      <c r="L1794" s="46">
        <v>6850</v>
      </c>
      <c r="M1794" s="47">
        <v>107905</v>
      </c>
      <c r="N1794" s="47">
        <v>2056</v>
      </c>
      <c r="O1794" s="48">
        <v>1588</v>
      </c>
      <c r="P1794" s="49">
        <v>24629</v>
      </c>
      <c r="Q1794" s="49">
        <v>3</v>
      </c>
      <c r="R1794" s="50">
        <v>0</v>
      </c>
      <c r="S1794" s="51">
        <v>0</v>
      </c>
      <c r="T1794" s="51">
        <v>0</v>
      </c>
      <c r="U1794" s="44">
        <v>26444</v>
      </c>
      <c r="V1794" s="45">
        <v>369479</v>
      </c>
      <c r="W1794" s="45">
        <v>18208</v>
      </c>
    </row>
    <row r="1795" spans="1:23" x14ac:dyDescent="0.2">
      <c r="A1795" s="41">
        <v>2010</v>
      </c>
      <c r="B1795" s="42">
        <v>12450</v>
      </c>
      <c r="C1795" s="43" t="s">
        <v>764</v>
      </c>
      <c r="D1795" s="41" t="s">
        <v>23</v>
      </c>
      <c r="E1795" s="43" t="s">
        <v>24</v>
      </c>
      <c r="F1795" s="41" t="s">
        <v>25</v>
      </c>
      <c r="G1795" s="43" t="s">
        <v>87</v>
      </c>
      <c r="H1795" s="43" t="s">
        <v>31</v>
      </c>
      <c r="I1795" s="44">
        <v>17391</v>
      </c>
      <c r="J1795" s="45">
        <v>160577</v>
      </c>
      <c r="K1795" s="45">
        <v>9174</v>
      </c>
      <c r="L1795" s="46">
        <v>3035</v>
      </c>
      <c r="M1795" s="47">
        <v>36761</v>
      </c>
      <c r="N1795" s="47">
        <v>279</v>
      </c>
      <c r="O1795" s="48">
        <v>9585</v>
      </c>
      <c r="P1795" s="49">
        <v>168388</v>
      </c>
      <c r="Q1795" s="49">
        <v>10</v>
      </c>
      <c r="R1795" s="50" t="s">
        <v>37</v>
      </c>
      <c r="S1795" s="51" t="s">
        <v>37</v>
      </c>
      <c r="T1795" s="51" t="s">
        <v>37</v>
      </c>
      <c r="U1795" s="44">
        <v>30011</v>
      </c>
      <c r="V1795" s="45">
        <v>365726</v>
      </c>
      <c r="W1795" s="45">
        <v>9463</v>
      </c>
    </row>
    <row r="1796" spans="1:23" x14ac:dyDescent="0.2">
      <c r="A1796" s="41">
        <v>2010</v>
      </c>
      <c r="B1796" s="42">
        <v>12452</v>
      </c>
      <c r="C1796" s="43" t="s">
        <v>765</v>
      </c>
      <c r="D1796" s="41" t="s">
        <v>23</v>
      </c>
      <c r="E1796" s="43" t="s">
        <v>24</v>
      </c>
      <c r="F1796" s="41" t="s">
        <v>25</v>
      </c>
      <c r="G1796" s="43" t="s">
        <v>92</v>
      </c>
      <c r="H1796" s="43" t="s">
        <v>31</v>
      </c>
      <c r="I1796" s="44">
        <v>40788</v>
      </c>
      <c r="J1796" s="45">
        <v>337906</v>
      </c>
      <c r="K1796" s="45">
        <v>20895</v>
      </c>
      <c r="L1796" s="46">
        <v>10662</v>
      </c>
      <c r="M1796" s="47">
        <v>92486</v>
      </c>
      <c r="N1796" s="47">
        <v>2519</v>
      </c>
      <c r="O1796" s="48">
        <v>6896</v>
      </c>
      <c r="P1796" s="49">
        <v>81563</v>
      </c>
      <c r="Q1796" s="49">
        <v>7</v>
      </c>
      <c r="R1796" s="50" t="s">
        <v>37</v>
      </c>
      <c r="S1796" s="51" t="s">
        <v>37</v>
      </c>
      <c r="T1796" s="51" t="s">
        <v>37</v>
      </c>
      <c r="U1796" s="44">
        <v>58346</v>
      </c>
      <c r="V1796" s="45">
        <v>511955</v>
      </c>
      <c r="W1796" s="45">
        <v>23421</v>
      </c>
    </row>
    <row r="1797" spans="1:23" x14ac:dyDescent="0.2">
      <c r="A1797" s="41">
        <v>2010</v>
      </c>
      <c r="B1797" s="42">
        <v>12462</v>
      </c>
      <c r="C1797" s="43" t="s">
        <v>766</v>
      </c>
      <c r="D1797" s="41" t="s">
        <v>23</v>
      </c>
      <c r="E1797" s="43" t="s">
        <v>24</v>
      </c>
      <c r="F1797" s="41" t="s">
        <v>25</v>
      </c>
      <c r="G1797" s="43" t="s">
        <v>48</v>
      </c>
      <c r="H1797" s="43" t="s">
        <v>31</v>
      </c>
      <c r="I1797" s="44">
        <v>84712</v>
      </c>
      <c r="J1797" s="45">
        <v>766881</v>
      </c>
      <c r="K1797" s="45">
        <v>44484</v>
      </c>
      <c r="L1797" s="46">
        <v>26876</v>
      </c>
      <c r="M1797" s="47">
        <v>255520</v>
      </c>
      <c r="N1797" s="47">
        <v>6318</v>
      </c>
      <c r="O1797" s="48">
        <v>2826</v>
      </c>
      <c r="P1797" s="49">
        <v>36914</v>
      </c>
      <c r="Q1797" s="49">
        <v>8</v>
      </c>
      <c r="R1797" s="50" t="s">
        <v>37</v>
      </c>
      <c r="S1797" s="51" t="s">
        <v>37</v>
      </c>
      <c r="T1797" s="51" t="s">
        <v>37</v>
      </c>
      <c r="U1797" s="44">
        <v>114414</v>
      </c>
      <c r="V1797" s="45">
        <v>1059315</v>
      </c>
      <c r="W1797" s="45">
        <v>50810</v>
      </c>
    </row>
    <row r="1798" spans="1:23" x14ac:dyDescent="0.2">
      <c r="A1798" s="41">
        <v>2010</v>
      </c>
      <c r="B1798" s="42">
        <v>12463</v>
      </c>
      <c r="C1798" s="43" t="s">
        <v>2846</v>
      </c>
      <c r="D1798" s="41" t="s">
        <v>23</v>
      </c>
      <c r="E1798" s="43" t="s">
        <v>24</v>
      </c>
      <c r="F1798" s="41" t="s">
        <v>25</v>
      </c>
      <c r="G1798" s="43" t="s">
        <v>439</v>
      </c>
      <c r="H1798" s="43" t="s">
        <v>31</v>
      </c>
      <c r="I1798" s="44">
        <v>2345.1999999999998</v>
      </c>
      <c r="J1798" s="45">
        <v>16620</v>
      </c>
      <c r="K1798" s="45">
        <v>1594</v>
      </c>
      <c r="L1798" s="46">
        <v>341.9</v>
      </c>
      <c r="M1798" s="47">
        <v>2817</v>
      </c>
      <c r="N1798" s="47">
        <v>167</v>
      </c>
      <c r="O1798" s="48">
        <v>640.29999999999995</v>
      </c>
      <c r="P1798" s="49">
        <v>5532</v>
      </c>
      <c r="Q1798" s="49">
        <v>182</v>
      </c>
      <c r="R1798" s="50" t="s">
        <v>37</v>
      </c>
      <c r="S1798" s="51" t="s">
        <v>37</v>
      </c>
      <c r="T1798" s="51" t="s">
        <v>37</v>
      </c>
      <c r="U1798" s="44">
        <v>3327.4</v>
      </c>
      <c r="V1798" s="45">
        <v>24969</v>
      </c>
      <c r="W1798" s="45">
        <v>1943</v>
      </c>
    </row>
    <row r="1799" spans="1:23" x14ac:dyDescent="0.2">
      <c r="A1799" s="41">
        <v>2010</v>
      </c>
      <c r="B1799" s="42">
        <v>12470</v>
      </c>
      <c r="C1799" s="43" t="s">
        <v>767</v>
      </c>
      <c r="D1799" s="41" t="s">
        <v>23</v>
      </c>
      <c r="E1799" s="43" t="s">
        <v>24</v>
      </c>
      <c r="F1799" s="41" t="s">
        <v>25</v>
      </c>
      <c r="G1799" s="43" t="s">
        <v>98</v>
      </c>
      <c r="H1799" s="43" t="s">
        <v>31</v>
      </c>
      <c r="I1799" s="44">
        <v>282819</v>
      </c>
      <c r="J1799" s="45">
        <v>3140555</v>
      </c>
      <c r="K1799" s="45">
        <v>160345</v>
      </c>
      <c r="L1799" s="46">
        <v>149879</v>
      </c>
      <c r="M1799" s="47">
        <v>1571643</v>
      </c>
      <c r="N1799" s="47">
        <v>23467</v>
      </c>
      <c r="O1799" s="48">
        <v>67051</v>
      </c>
      <c r="P1799" s="49">
        <v>842929</v>
      </c>
      <c r="Q1799" s="49">
        <v>112</v>
      </c>
      <c r="R1799" s="50">
        <v>0</v>
      </c>
      <c r="S1799" s="51">
        <v>0</v>
      </c>
      <c r="T1799" s="51">
        <v>0</v>
      </c>
      <c r="U1799" s="44">
        <v>499749</v>
      </c>
      <c r="V1799" s="45">
        <v>5555127</v>
      </c>
      <c r="W1799" s="45">
        <v>183924</v>
      </c>
    </row>
    <row r="1800" spans="1:23" x14ac:dyDescent="0.2">
      <c r="A1800" s="41">
        <v>2010</v>
      </c>
      <c r="B1800" s="42">
        <v>12472</v>
      </c>
      <c r="C1800" s="43" t="s">
        <v>2847</v>
      </c>
      <c r="D1800" s="41" t="s">
        <v>23</v>
      </c>
      <c r="E1800" s="43" t="s">
        <v>24</v>
      </c>
      <c r="F1800" s="41" t="s">
        <v>25</v>
      </c>
      <c r="G1800" s="43" t="s">
        <v>65</v>
      </c>
      <c r="H1800" s="43" t="s">
        <v>31</v>
      </c>
      <c r="I1800" s="44">
        <v>9526</v>
      </c>
      <c r="J1800" s="45">
        <v>87999</v>
      </c>
      <c r="K1800" s="45">
        <v>5087</v>
      </c>
      <c r="L1800" s="46">
        <v>6351</v>
      </c>
      <c r="M1800" s="47">
        <v>49519</v>
      </c>
      <c r="N1800" s="47">
        <v>2513</v>
      </c>
      <c r="O1800" s="48">
        <v>720</v>
      </c>
      <c r="P1800" s="49">
        <v>8786</v>
      </c>
      <c r="Q1800" s="49">
        <v>5</v>
      </c>
      <c r="R1800" s="50">
        <v>0</v>
      </c>
      <c r="S1800" s="51">
        <v>0</v>
      </c>
      <c r="T1800" s="51">
        <v>0</v>
      </c>
      <c r="U1800" s="44">
        <v>16597</v>
      </c>
      <c r="V1800" s="45">
        <v>146304</v>
      </c>
      <c r="W1800" s="45">
        <v>7605</v>
      </c>
    </row>
    <row r="1801" spans="1:23" x14ac:dyDescent="0.2">
      <c r="A1801" s="41">
        <v>2010</v>
      </c>
      <c r="B1801" s="42">
        <v>12473</v>
      </c>
      <c r="C1801" s="43" t="s">
        <v>2848</v>
      </c>
      <c r="D1801" s="41" t="s">
        <v>23</v>
      </c>
      <c r="E1801" s="43" t="s">
        <v>24</v>
      </c>
      <c r="F1801" s="41" t="s">
        <v>25</v>
      </c>
      <c r="G1801" s="43" t="s">
        <v>203</v>
      </c>
      <c r="H1801" s="43" t="s">
        <v>27</v>
      </c>
      <c r="I1801" s="44">
        <v>19742.099999999999</v>
      </c>
      <c r="J1801" s="45">
        <v>121201</v>
      </c>
      <c r="K1801" s="45">
        <v>13445</v>
      </c>
      <c r="L1801" s="46">
        <v>16189.7</v>
      </c>
      <c r="M1801" s="47">
        <v>102018</v>
      </c>
      <c r="N1801" s="47">
        <v>2408</v>
      </c>
      <c r="O1801" s="48">
        <v>4251.7</v>
      </c>
      <c r="P1801" s="49">
        <v>30841</v>
      </c>
      <c r="Q1801" s="49">
        <v>15</v>
      </c>
      <c r="R1801" s="50" t="s">
        <v>37</v>
      </c>
      <c r="S1801" s="51" t="s">
        <v>37</v>
      </c>
      <c r="T1801" s="51" t="s">
        <v>37</v>
      </c>
      <c r="U1801" s="44">
        <v>40183.5</v>
      </c>
      <c r="V1801" s="45">
        <v>254060</v>
      </c>
      <c r="W1801" s="45">
        <v>15868</v>
      </c>
    </row>
    <row r="1802" spans="1:23" x14ac:dyDescent="0.2">
      <c r="A1802" s="41">
        <v>2010</v>
      </c>
      <c r="B1802" s="42">
        <v>12474</v>
      </c>
      <c r="C1802" s="43" t="s">
        <v>2849</v>
      </c>
      <c r="D1802" s="41" t="s">
        <v>23</v>
      </c>
      <c r="E1802" s="43" t="s">
        <v>24</v>
      </c>
      <c r="F1802" s="41" t="s">
        <v>25</v>
      </c>
      <c r="G1802" s="43" t="s">
        <v>44</v>
      </c>
      <c r="H1802" s="43" t="s">
        <v>27</v>
      </c>
      <c r="I1802" s="44">
        <v>6024.5</v>
      </c>
      <c r="J1802" s="45">
        <v>35789</v>
      </c>
      <c r="K1802" s="45">
        <v>3545</v>
      </c>
      <c r="L1802" s="46">
        <v>997.6</v>
      </c>
      <c r="M1802" s="47">
        <v>5700</v>
      </c>
      <c r="N1802" s="47">
        <v>219</v>
      </c>
      <c r="O1802" s="48">
        <v>4601.2</v>
      </c>
      <c r="P1802" s="49">
        <v>32236</v>
      </c>
      <c r="Q1802" s="49">
        <v>99</v>
      </c>
      <c r="R1802" s="50" t="s">
        <v>37</v>
      </c>
      <c r="S1802" s="51" t="s">
        <v>37</v>
      </c>
      <c r="T1802" s="51" t="s">
        <v>37</v>
      </c>
      <c r="U1802" s="44">
        <v>11623.3</v>
      </c>
      <c r="V1802" s="45">
        <v>73725</v>
      </c>
      <c r="W1802" s="45">
        <v>3863</v>
      </c>
    </row>
    <row r="1803" spans="1:23" x14ac:dyDescent="0.2">
      <c r="A1803" s="41">
        <v>2010</v>
      </c>
      <c r="B1803" s="42">
        <v>12476</v>
      </c>
      <c r="C1803" s="43" t="s">
        <v>2850</v>
      </c>
      <c r="D1803" s="41" t="s">
        <v>23</v>
      </c>
      <c r="E1803" s="43" t="s">
        <v>24</v>
      </c>
      <c r="F1803" s="41" t="s">
        <v>25</v>
      </c>
      <c r="G1803" s="43" t="s">
        <v>72</v>
      </c>
      <c r="H1803" s="43" t="s">
        <v>27</v>
      </c>
      <c r="I1803" s="44">
        <v>1133</v>
      </c>
      <c r="J1803" s="45">
        <v>13255</v>
      </c>
      <c r="K1803" s="45">
        <v>1231</v>
      </c>
      <c r="L1803" s="46">
        <v>484</v>
      </c>
      <c r="M1803" s="47">
        <v>6083</v>
      </c>
      <c r="N1803" s="47">
        <v>112</v>
      </c>
      <c r="O1803" s="48" t="s">
        <v>37</v>
      </c>
      <c r="P1803" s="49" t="s">
        <v>37</v>
      </c>
      <c r="Q1803" s="49" t="s">
        <v>37</v>
      </c>
      <c r="R1803" s="50" t="s">
        <v>37</v>
      </c>
      <c r="S1803" s="51" t="s">
        <v>37</v>
      </c>
      <c r="T1803" s="51" t="s">
        <v>37</v>
      </c>
      <c r="U1803" s="44">
        <v>1617</v>
      </c>
      <c r="V1803" s="45">
        <v>19338</v>
      </c>
      <c r="W1803" s="45">
        <v>1343</v>
      </c>
    </row>
    <row r="1804" spans="1:23" x14ac:dyDescent="0.2">
      <c r="A1804" s="41">
        <v>2010</v>
      </c>
      <c r="B1804" s="42">
        <v>12477</v>
      </c>
      <c r="C1804" s="43" t="s">
        <v>2851</v>
      </c>
      <c r="D1804" s="41" t="s">
        <v>23</v>
      </c>
      <c r="E1804" s="43" t="s">
        <v>24</v>
      </c>
      <c r="F1804" s="41" t="s">
        <v>25</v>
      </c>
      <c r="G1804" s="43" t="s">
        <v>203</v>
      </c>
      <c r="H1804" s="43" t="s">
        <v>27</v>
      </c>
      <c r="I1804" s="44">
        <v>5025</v>
      </c>
      <c r="J1804" s="45">
        <v>37371</v>
      </c>
      <c r="K1804" s="45">
        <v>2946</v>
      </c>
      <c r="L1804" s="46">
        <v>3092</v>
      </c>
      <c r="M1804" s="47">
        <v>20603</v>
      </c>
      <c r="N1804" s="47">
        <v>527</v>
      </c>
      <c r="O1804" s="48">
        <v>6132</v>
      </c>
      <c r="P1804" s="49">
        <v>43599</v>
      </c>
      <c r="Q1804" s="49">
        <v>16</v>
      </c>
      <c r="R1804" s="50" t="s">
        <v>37</v>
      </c>
      <c r="S1804" s="51" t="s">
        <v>37</v>
      </c>
      <c r="T1804" s="51" t="s">
        <v>37</v>
      </c>
      <c r="U1804" s="44">
        <v>14249</v>
      </c>
      <c r="V1804" s="45">
        <v>101573</v>
      </c>
      <c r="W1804" s="45">
        <v>3489</v>
      </c>
    </row>
    <row r="1805" spans="1:23" x14ac:dyDescent="0.2">
      <c r="A1805" s="41">
        <v>2010</v>
      </c>
      <c r="B1805" s="42">
        <v>12478</v>
      </c>
      <c r="C1805" s="43" t="s">
        <v>2850</v>
      </c>
      <c r="D1805" s="41" t="s">
        <v>23</v>
      </c>
      <c r="E1805" s="43" t="s">
        <v>24</v>
      </c>
      <c r="F1805" s="41" t="s">
        <v>25</v>
      </c>
      <c r="G1805" s="43" t="s">
        <v>160</v>
      </c>
      <c r="H1805" s="43" t="s">
        <v>27</v>
      </c>
      <c r="I1805" s="44">
        <v>11234</v>
      </c>
      <c r="J1805" s="45">
        <v>80195</v>
      </c>
      <c r="K1805" s="45">
        <v>6627</v>
      </c>
      <c r="L1805" s="46">
        <v>301</v>
      </c>
      <c r="M1805" s="47">
        <v>2010</v>
      </c>
      <c r="N1805" s="47">
        <v>178</v>
      </c>
      <c r="O1805" s="48">
        <v>7395</v>
      </c>
      <c r="P1805" s="49">
        <v>58338</v>
      </c>
      <c r="Q1805" s="49">
        <v>634</v>
      </c>
      <c r="R1805" s="50" t="s">
        <v>37</v>
      </c>
      <c r="S1805" s="51" t="s">
        <v>37</v>
      </c>
      <c r="T1805" s="51" t="s">
        <v>37</v>
      </c>
      <c r="U1805" s="44">
        <v>18930</v>
      </c>
      <c r="V1805" s="45">
        <v>140543</v>
      </c>
      <c r="W1805" s="45">
        <v>7439</v>
      </c>
    </row>
    <row r="1806" spans="1:23" x14ac:dyDescent="0.2">
      <c r="A1806" s="41">
        <v>2010</v>
      </c>
      <c r="B1806" s="42">
        <v>12485</v>
      </c>
      <c r="C1806" s="43" t="s">
        <v>2852</v>
      </c>
      <c r="D1806" s="41" t="s">
        <v>23</v>
      </c>
      <c r="E1806" s="43" t="s">
        <v>24</v>
      </c>
      <c r="F1806" s="41" t="s">
        <v>25</v>
      </c>
      <c r="G1806" s="43" t="s">
        <v>60</v>
      </c>
      <c r="H1806" s="43" t="s">
        <v>31</v>
      </c>
      <c r="I1806" s="44">
        <v>415</v>
      </c>
      <c r="J1806" s="45">
        <v>442</v>
      </c>
      <c r="K1806" s="45">
        <v>133</v>
      </c>
      <c r="L1806" s="46">
        <v>441</v>
      </c>
      <c r="M1806" s="47">
        <v>519</v>
      </c>
      <c r="N1806" s="47">
        <v>61</v>
      </c>
      <c r="O1806" s="48" t="s">
        <v>37</v>
      </c>
      <c r="P1806" s="49" t="s">
        <v>37</v>
      </c>
      <c r="Q1806" s="49" t="s">
        <v>37</v>
      </c>
      <c r="R1806" s="50" t="s">
        <v>37</v>
      </c>
      <c r="S1806" s="51" t="s">
        <v>37</v>
      </c>
      <c r="T1806" s="51" t="s">
        <v>37</v>
      </c>
      <c r="U1806" s="44">
        <v>856</v>
      </c>
      <c r="V1806" s="45">
        <v>961</v>
      </c>
      <c r="W1806" s="45">
        <v>194</v>
      </c>
    </row>
    <row r="1807" spans="1:23" x14ac:dyDescent="0.2">
      <c r="A1807" s="41">
        <v>2010</v>
      </c>
      <c r="B1807" s="42">
        <v>12515</v>
      </c>
      <c r="C1807" s="43" t="s">
        <v>770</v>
      </c>
      <c r="D1807" s="41" t="s">
        <v>23</v>
      </c>
      <c r="E1807" s="43" t="s">
        <v>24</v>
      </c>
      <c r="F1807" s="41" t="s">
        <v>25</v>
      </c>
      <c r="G1807" s="43" t="s">
        <v>161</v>
      </c>
      <c r="H1807" s="43" t="s">
        <v>31</v>
      </c>
      <c r="I1807" s="44">
        <v>18668</v>
      </c>
      <c r="J1807" s="45">
        <v>178488</v>
      </c>
      <c r="K1807" s="45">
        <v>10326</v>
      </c>
      <c r="L1807" s="46">
        <v>3201</v>
      </c>
      <c r="M1807" s="47">
        <v>36268</v>
      </c>
      <c r="N1807" s="47">
        <v>195</v>
      </c>
      <c r="O1807" s="48">
        <v>1886</v>
      </c>
      <c r="P1807" s="49">
        <v>26707</v>
      </c>
      <c r="Q1807" s="49">
        <v>5</v>
      </c>
      <c r="R1807" s="50">
        <v>0</v>
      </c>
      <c r="S1807" s="51">
        <v>0</v>
      </c>
      <c r="T1807" s="51">
        <v>0</v>
      </c>
      <c r="U1807" s="44">
        <v>23755</v>
      </c>
      <c r="V1807" s="45">
        <v>241463</v>
      </c>
      <c r="W1807" s="45">
        <v>10526</v>
      </c>
    </row>
    <row r="1808" spans="1:23" x14ac:dyDescent="0.2">
      <c r="A1808" s="41">
        <v>2010</v>
      </c>
      <c r="B1808" s="42">
        <v>12523</v>
      </c>
      <c r="C1808" s="43" t="s">
        <v>2853</v>
      </c>
      <c r="D1808" s="41" t="s">
        <v>23</v>
      </c>
      <c r="E1808" s="43" t="s">
        <v>24</v>
      </c>
      <c r="F1808" s="41" t="s">
        <v>25</v>
      </c>
      <c r="G1808" s="43" t="s">
        <v>44</v>
      </c>
      <c r="H1808" s="43" t="s">
        <v>27</v>
      </c>
      <c r="I1808" s="44">
        <v>2435</v>
      </c>
      <c r="J1808" s="45">
        <v>17632</v>
      </c>
      <c r="K1808" s="45">
        <v>1606</v>
      </c>
      <c r="L1808" s="46">
        <v>463</v>
      </c>
      <c r="M1808" s="47">
        <v>2787</v>
      </c>
      <c r="N1808" s="47">
        <v>192</v>
      </c>
      <c r="O1808" s="48">
        <v>2265</v>
      </c>
      <c r="P1808" s="49">
        <v>17043</v>
      </c>
      <c r="Q1808" s="49">
        <v>50</v>
      </c>
      <c r="R1808" s="50" t="s">
        <v>37</v>
      </c>
      <c r="S1808" s="51" t="s">
        <v>37</v>
      </c>
      <c r="T1808" s="51" t="s">
        <v>37</v>
      </c>
      <c r="U1808" s="44">
        <v>5163</v>
      </c>
      <c r="V1808" s="45">
        <v>37462</v>
      </c>
      <c r="W1808" s="45">
        <v>1848</v>
      </c>
    </row>
    <row r="1809" spans="1:23" x14ac:dyDescent="0.2">
      <c r="A1809" s="41">
        <v>2010</v>
      </c>
      <c r="B1809" s="42">
        <v>12524</v>
      </c>
      <c r="C1809" s="43" t="s">
        <v>771</v>
      </c>
      <c r="D1809" s="41" t="s">
        <v>23</v>
      </c>
      <c r="E1809" s="43" t="s">
        <v>24</v>
      </c>
      <c r="F1809" s="41" t="s">
        <v>25</v>
      </c>
      <c r="G1809" s="43" t="s">
        <v>76</v>
      </c>
      <c r="H1809" s="43" t="s">
        <v>31</v>
      </c>
      <c r="I1809" s="44">
        <v>33662.199999999997</v>
      </c>
      <c r="J1809" s="45">
        <v>327961</v>
      </c>
      <c r="K1809" s="45">
        <v>29773</v>
      </c>
      <c r="L1809" s="46">
        <v>35899.300000000003</v>
      </c>
      <c r="M1809" s="47">
        <v>371567</v>
      </c>
      <c r="N1809" s="47">
        <v>12595</v>
      </c>
      <c r="O1809" s="48">
        <v>50821.599999999999</v>
      </c>
      <c r="P1809" s="49">
        <v>666874</v>
      </c>
      <c r="Q1809" s="49">
        <v>6216</v>
      </c>
      <c r="R1809" s="50" t="s">
        <v>37</v>
      </c>
      <c r="S1809" s="51" t="s">
        <v>37</v>
      </c>
      <c r="T1809" s="51" t="s">
        <v>37</v>
      </c>
      <c r="U1809" s="44">
        <v>120383.1</v>
      </c>
      <c r="V1809" s="45">
        <v>1366402</v>
      </c>
      <c r="W1809" s="45">
        <v>48584</v>
      </c>
    </row>
    <row r="1810" spans="1:23" x14ac:dyDescent="0.2">
      <c r="A1810" s="41">
        <v>2010</v>
      </c>
      <c r="B1810" s="42">
        <v>12531</v>
      </c>
      <c r="C1810" s="43" t="s">
        <v>2854</v>
      </c>
      <c r="D1810" s="41" t="s">
        <v>23</v>
      </c>
      <c r="E1810" s="43" t="s">
        <v>24</v>
      </c>
      <c r="F1810" s="41" t="s">
        <v>25</v>
      </c>
      <c r="G1810" s="43" t="s">
        <v>175</v>
      </c>
      <c r="H1810" s="43" t="s">
        <v>27</v>
      </c>
      <c r="I1810" s="44">
        <v>763</v>
      </c>
      <c r="J1810" s="45">
        <v>7771</v>
      </c>
      <c r="K1810" s="45">
        <v>769</v>
      </c>
      <c r="L1810" s="46">
        <v>273</v>
      </c>
      <c r="M1810" s="47">
        <v>2778</v>
      </c>
      <c r="N1810" s="47">
        <v>220</v>
      </c>
      <c r="O1810" s="48">
        <v>507</v>
      </c>
      <c r="P1810" s="49">
        <v>10105</v>
      </c>
      <c r="Q1810" s="49">
        <v>1</v>
      </c>
      <c r="R1810" s="50" t="s">
        <v>37</v>
      </c>
      <c r="S1810" s="51" t="s">
        <v>37</v>
      </c>
      <c r="T1810" s="51" t="s">
        <v>37</v>
      </c>
      <c r="U1810" s="44">
        <v>1543</v>
      </c>
      <c r="V1810" s="45">
        <v>20654</v>
      </c>
      <c r="W1810" s="45">
        <v>990</v>
      </c>
    </row>
    <row r="1811" spans="1:23" x14ac:dyDescent="0.2">
      <c r="A1811" s="41">
        <v>2010</v>
      </c>
      <c r="B1811" s="42">
        <v>12532</v>
      </c>
      <c r="C1811" s="43" t="s">
        <v>772</v>
      </c>
      <c r="D1811" s="41" t="s">
        <v>23</v>
      </c>
      <c r="E1811" s="43" t="s">
        <v>24</v>
      </c>
      <c r="F1811" s="41" t="s">
        <v>25</v>
      </c>
      <c r="G1811" s="43" t="s">
        <v>98</v>
      </c>
      <c r="H1811" s="43" t="s">
        <v>27</v>
      </c>
      <c r="I1811" s="44">
        <v>10642</v>
      </c>
      <c r="J1811" s="45">
        <v>117182</v>
      </c>
      <c r="K1811" s="45">
        <v>6712</v>
      </c>
      <c r="L1811" s="46">
        <v>5718</v>
      </c>
      <c r="M1811" s="47">
        <v>60645</v>
      </c>
      <c r="N1811" s="47">
        <v>1323</v>
      </c>
      <c r="O1811" s="48">
        <v>3726</v>
      </c>
      <c r="P1811" s="49">
        <v>43319</v>
      </c>
      <c r="Q1811" s="49">
        <v>6</v>
      </c>
      <c r="R1811" s="50">
        <v>0</v>
      </c>
      <c r="S1811" s="51">
        <v>0</v>
      </c>
      <c r="T1811" s="51">
        <v>0</v>
      </c>
      <c r="U1811" s="44">
        <v>20086</v>
      </c>
      <c r="V1811" s="45">
        <v>221146</v>
      </c>
      <c r="W1811" s="45">
        <v>8041</v>
      </c>
    </row>
    <row r="1812" spans="1:23" x14ac:dyDescent="0.2">
      <c r="A1812" s="41">
        <v>2010</v>
      </c>
      <c r="B1812" s="42">
        <v>12533</v>
      </c>
      <c r="C1812" s="43" t="s">
        <v>2855</v>
      </c>
      <c r="D1812" s="41" t="s">
        <v>23</v>
      </c>
      <c r="E1812" s="43" t="s">
        <v>24</v>
      </c>
      <c r="F1812" s="41" t="s">
        <v>25</v>
      </c>
      <c r="G1812" s="43" t="s">
        <v>161</v>
      </c>
      <c r="H1812" s="43" t="s">
        <v>27</v>
      </c>
      <c r="I1812" s="44">
        <v>671</v>
      </c>
      <c r="J1812" s="45">
        <v>5878</v>
      </c>
      <c r="K1812" s="45">
        <v>613</v>
      </c>
      <c r="L1812" s="46">
        <v>382</v>
      </c>
      <c r="M1812" s="47">
        <v>3389</v>
      </c>
      <c r="N1812" s="47">
        <v>107</v>
      </c>
      <c r="O1812" s="48" t="s">
        <v>37</v>
      </c>
      <c r="P1812" s="49" t="s">
        <v>37</v>
      </c>
      <c r="Q1812" s="49" t="s">
        <v>37</v>
      </c>
      <c r="R1812" s="50" t="s">
        <v>37</v>
      </c>
      <c r="S1812" s="51" t="s">
        <v>37</v>
      </c>
      <c r="T1812" s="51" t="s">
        <v>37</v>
      </c>
      <c r="U1812" s="44">
        <v>1053</v>
      </c>
      <c r="V1812" s="45">
        <v>9267</v>
      </c>
      <c r="W1812" s="45">
        <v>720</v>
      </c>
    </row>
    <row r="1813" spans="1:23" x14ac:dyDescent="0.2">
      <c r="A1813" s="41">
        <v>2010</v>
      </c>
      <c r="B1813" s="42">
        <v>12539</v>
      </c>
      <c r="C1813" s="43" t="s">
        <v>773</v>
      </c>
      <c r="D1813" s="41" t="s">
        <v>23</v>
      </c>
      <c r="E1813" s="43" t="s">
        <v>24</v>
      </c>
      <c r="F1813" s="41" t="s">
        <v>25</v>
      </c>
      <c r="G1813" s="43" t="s">
        <v>241</v>
      </c>
      <c r="H1813" s="43" t="s">
        <v>31</v>
      </c>
      <c r="I1813" s="44">
        <v>3744</v>
      </c>
      <c r="J1813" s="45">
        <v>34035</v>
      </c>
      <c r="K1813" s="45">
        <v>3150</v>
      </c>
      <c r="L1813" s="46">
        <v>4116</v>
      </c>
      <c r="M1813" s="47">
        <v>45506</v>
      </c>
      <c r="N1813" s="47">
        <v>1146</v>
      </c>
      <c r="O1813" s="48">
        <v>14283</v>
      </c>
      <c r="P1813" s="49">
        <v>116910</v>
      </c>
      <c r="Q1813" s="49">
        <v>1804</v>
      </c>
      <c r="R1813" s="50" t="s">
        <v>37</v>
      </c>
      <c r="S1813" s="51" t="s">
        <v>37</v>
      </c>
      <c r="T1813" s="51" t="s">
        <v>37</v>
      </c>
      <c r="U1813" s="44">
        <v>22143</v>
      </c>
      <c r="V1813" s="45">
        <v>196451</v>
      </c>
      <c r="W1813" s="45">
        <v>6100</v>
      </c>
    </row>
    <row r="1814" spans="1:23" x14ac:dyDescent="0.2">
      <c r="A1814" s="41">
        <v>2010</v>
      </c>
      <c r="B1814" s="42">
        <v>12540</v>
      </c>
      <c r="C1814" s="43" t="s">
        <v>2856</v>
      </c>
      <c r="D1814" s="41" t="s">
        <v>23</v>
      </c>
      <c r="E1814" s="43" t="s">
        <v>24</v>
      </c>
      <c r="F1814" s="41" t="s">
        <v>25</v>
      </c>
      <c r="G1814" s="43" t="s">
        <v>160</v>
      </c>
      <c r="H1814" s="43" t="s">
        <v>27</v>
      </c>
      <c r="I1814" s="44">
        <v>9740</v>
      </c>
      <c r="J1814" s="45">
        <v>66063</v>
      </c>
      <c r="K1814" s="45">
        <v>5517</v>
      </c>
      <c r="L1814" s="46">
        <v>8596</v>
      </c>
      <c r="M1814" s="47">
        <v>59093</v>
      </c>
      <c r="N1814" s="47">
        <v>1245</v>
      </c>
      <c r="O1814" s="48">
        <v>10239</v>
      </c>
      <c r="P1814" s="49">
        <v>85427</v>
      </c>
      <c r="Q1814" s="49">
        <v>16</v>
      </c>
      <c r="R1814" s="50" t="s">
        <v>37</v>
      </c>
      <c r="S1814" s="51" t="s">
        <v>37</v>
      </c>
      <c r="T1814" s="51" t="s">
        <v>37</v>
      </c>
      <c r="U1814" s="44">
        <v>28575</v>
      </c>
      <c r="V1814" s="45">
        <v>210583</v>
      </c>
      <c r="W1814" s="45">
        <v>6778</v>
      </c>
    </row>
    <row r="1815" spans="1:23" x14ac:dyDescent="0.2">
      <c r="A1815" s="41">
        <v>2010</v>
      </c>
      <c r="B1815" s="42">
        <v>12541</v>
      </c>
      <c r="C1815" s="43" t="s">
        <v>2856</v>
      </c>
      <c r="D1815" s="41" t="s">
        <v>23</v>
      </c>
      <c r="E1815" s="43" t="s">
        <v>24</v>
      </c>
      <c r="F1815" s="41" t="s">
        <v>25</v>
      </c>
      <c r="G1815" s="43" t="s">
        <v>87</v>
      </c>
      <c r="H1815" s="43" t="s">
        <v>27</v>
      </c>
      <c r="I1815" s="44">
        <v>1172</v>
      </c>
      <c r="J1815" s="45">
        <v>14588</v>
      </c>
      <c r="K1815" s="45">
        <v>1219</v>
      </c>
      <c r="L1815" s="46">
        <v>593</v>
      </c>
      <c r="M1815" s="47">
        <v>5719</v>
      </c>
      <c r="N1815" s="47">
        <v>258</v>
      </c>
      <c r="O1815" s="48">
        <v>531</v>
      </c>
      <c r="P1815" s="49">
        <v>7465</v>
      </c>
      <c r="Q1815" s="49">
        <v>22</v>
      </c>
      <c r="R1815" s="50" t="s">
        <v>37</v>
      </c>
      <c r="S1815" s="51" t="s">
        <v>37</v>
      </c>
      <c r="T1815" s="51" t="s">
        <v>37</v>
      </c>
      <c r="U1815" s="44">
        <v>2296</v>
      </c>
      <c r="V1815" s="45">
        <v>27772</v>
      </c>
      <c r="W1815" s="45">
        <v>1499</v>
      </c>
    </row>
    <row r="1816" spans="1:23" x14ac:dyDescent="0.2">
      <c r="A1816" s="41">
        <v>2010</v>
      </c>
      <c r="B1816" s="42">
        <v>12546</v>
      </c>
      <c r="C1816" s="43" t="s">
        <v>775</v>
      </c>
      <c r="D1816" s="41" t="s">
        <v>23</v>
      </c>
      <c r="E1816" s="43" t="s">
        <v>24</v>
      </c>
      <c r="F1816" s="41" t="s">
        <v>25</v>
      </c>
      <c r="G1816" s="43" t="s">
        <v>46</v>
      </c>
      <c r="H1816" s="43" t="s">
        <v>31</v>
      </c>
      <c r="I1816" s="44">
        <v>14108.9</v>
      </c>
      <c r="J1816" s="45">
        <v>114142</v>
      </c>
      <c r="K1816" s="45">
        <v>13494</v>
      </c>
      <c r="L1816" s="46">
        <v>3932</v>
      </c>
      <c r="M1816" s="47">
        <v>46090</v>
      </c>
      <c r="N1816" s="47">
        <v>1139</v>
      </c>
      <c r="O1816" s="48">
        <v>2542</v>
      </c>
      <c r="P1816" s="49">
        <v>29852</v>
      </c>
      <c r="Q1816" s="49">
        <v>100</v>
      </c>
      <c r="R1816" s="50" t="s">
        <v>37</v>
      </c>
      <c r="S1816" s="51" t="s">
        <v>37</v>
      </c>
      <c r="T1816" s="51" t="s">
        <v>37</v>
      </c>
      <c r="U1816" s="44">
        <v>20582.900000000001</v>
      </c>
      <c r="V1816" s="45">
        <v>190084</v>
      </c>
      <c r="W1816" s="45">
        <v>14733</v>
      </c>
    </row>
    <row r="1817" spans="1:23" x14ac:dyDescent="0.2">
      <c r="A1817" s="41">
        <v>2010</v>
      </c>
      <c r="B1817" s="42">
        <v>12580</v>
      </c>
      <c r="C1817" s="43" t="s">
        <v>2857</v>
      </c>
      <c r="D1817" s="41" t="s">
        <v>23</v>
      </c>
      <c r="E1817" s="43" t="s">
        <v>24</v>
      </c>
      <c r="F1817" s="41" t="s">
        <v>25</v>
      </c>
      <c r="G1817" s="43" t="s">
        <v>173</v>
      </c>
      <c r="H1817" s="43" t="s">
        <v>27</v>
      </c>
      <c r="I1817" s="44">
        <v>935</v>
      </c>
      <c r="J1817" s="45">
        <v>13325</v>
      </c>
      <c r="K1817" s="45">
        <v>819</v>
      </c>
      <c r="L1817" s="46">
        <v>177</v>
      </c>
      <c r="M1817" s="47">
        <v>3021</v>
      </c>
      <c r="N1817" s="47">
        <v>148</v>
      </c>
      <c r="O1817" s="48">
        <v>686</v>
      </c>
      <c r="P1817" s="49">
        <v>8488</v>
      </c>
      <c r="Q1817" s="49">
        <v>63</v>
      </c>
      <c r="R1817" s="50" t="s">
        <v>37</v>
      </c>
      <c r="S1817" s="51" t="s">
        <v>37</v>
      </c>
      <c r="T1817" s="51" t="s">
        <v>37</v>
      </c>
      <c r="U1817" s="44">
        <v>1798</v>
      </c>
      <c r="V1817" s="45">
        <v>24834</v>
      </c>
      <c r="W1817" s="45">
        <v>1030</v>
      </c>
    </row>
    <row r="1818" spans="1:23" x14ac:dyDescent="0.2">
      <c r="A1818" s="41">
        <v>2010</v>
      </c>
      <c r="B1818" s="42">
        <v>12608</v>
      </c>
      <c r="C1818" s="43" t="s">
        <v>2858</v>
      </c>
      <c r="D1818" s="41" t="s">
        <v>23</v>
      </c>
      <c r="E1818" s="43" t="s">
        <v>24</v>
      </c>
      <c r="F1818" s="41" t="s">
        <v>25</v>
      </c>
      <c r="G1818" s="43" t="s">
        <v>122</v>
      </c>
      <c r="H1818" s="43" t="s">
        <v>27</v>
      </c>
      <c r="I1818" s="44">
        <v>4143</v>
      </c>
      <c r="J1818" s="45">
        <v>22304</v>
      </c>
      <c r="K1818" s="45">
        <v>2772</v>
      </c>
      <c r="L1818" s="46">
        <v>2199</v>
      </c>
      <c r="M1818" s="47">
        <v>11835</v>
      </c>
      <c r="N1818" s="47">
        <v>285</v>
      </c>
      <c r="O1818" s="48">
        <v>2114</v>
      </c>
      <c r="P1818" s="49">
        <v>11380</v>
      </c>
      <c r="Q1818" s="49">
        <v>20</v>
      </c>
      <c r="R1818" s="50" t="s">
        <v>37</v>
      </c>
      <c r="S1818" s="51" t="s">
        <v>37</v>
      </c>
      <c r="T1818" s="51" t="s">
        <v>37</v>
      </c>
      <c r="U1818" s="44">
        <v>8456</v>
      </c>
      <c r="V1818" s="45">
        <v>45519</v>
      </c>
      <c r="W1818" s="45">
        <v>3077</v>
      </c>
    </row>
    <row r="1819" spans="1:23" x14ac:dyDescent="0.2">
      <c r="A1819" s="41">
        <v>2010</v>
      </c>
      <c r="B1819" s="42">
        <v>12609</v>
      </c>
      <c r="C1819" s="43" t="s">
        <v>2859</v>
      </c>
      <c r="D1819" s="41" t="s">
        <v>23</v>
      </c>
      <c r="E1819" s="43" t="s">
        <v>24</v>
      </c>
      <c r="F1819" s="41" t="s">
        <v>25</v>
      </c>
      <c r="G1819" s="43" t="s">
        <v>438</v>
      </c>
      <c r="H1819" s="43" t="s">
        <v>27</v>
      </c>
      <c r="I1819" s="44">
        <v>55</v>
      </c>
      <c r="J1819" s="45">
        <v>772</v>
      </c>
      <c r="K1819" s="45">
        <v>46</v>
      </c>
      <c r="L1819" s="46">
        <v>2</v>
      </c>
      <c r="M1819" s="47">
        <v>24</v>
      </c>
      <c r="N1819" s="47">
        <v>2</v>
      </c>
      <c r="O1819" s="48" t="s">
        <v>37</v>
      </c>
      <c r="P1819" s="49" t="s">
        <v>37</v>
      </c>
      <c r="Q1819" s="49" t="s">
        <v>37</v>
      </c>
      <c r="R1819" s="50" t="s">
        <v>37</v>
      </c>
      <c r="S1819" s="51" t="s">
        <v>37</v>
      </c>
      <c r="T1819" s="51" t="s">
        <v>37</v>
      </c>
      <c r="U1819" s="44">
        <v>57</v>
      </c>
      <c r="V1819" s="45">
        <v>796</v>
      </c>
      <c r="W1819" s="45">
        <v>48</v>
      </c>
    </row>
    <row r="1820" spans="1:23" x14ac:dyDescent="0.2">
      <c r="A1820" s="41">
        <v>2010</v>
      </c>
      <c r="B1820" s="42">
        <v>12615</v>
      </c>
      <c r="C1820" s="43" t="s">
        <v>2860</v>
      </c>
      <c r="D1820" s="41" t="s">
        <v>23</v>
      </c>
      <c r="E1820" s="43" t="s">
        <v>24</v>
      </c>
      <c r="F1820" s="41" t="s">
        <v>25</v>
      </c>
      <c r="G1820" s="43" t="s">
        <v>168</v>
      </c>
      <c r="H1820" s="43" t="s">
        <v>27</v>
      </c>
      <c r="I1820" s="44">
        <v>3333</v>
      </c>
      <c r="J1820" s="45">
        <v>60045</v>
      </c>
      <c r="K1820" s="45">
        <v>3518</v>
      </c>
      <c r="L1820" s="46">
        <v>802</v>
      </c>
      <c r="M1820" s="47">
        <v>15086</v>
      </c>
      <c r="N1820" s="47">
        <v>1052</v>
      </c>
      <c r="O1820" s="48">
        <v>1487</v>
      </c>
      <c r="P1820" s="49">
        <v>28571</v>
      </c>
      <c r="Q1820" s="49">
        <v>336</v>
      </c>
      <c r="R1820" s="50" t="s">
        <v>37</v>
      </c>
      <c r="S1820" s="51" t="s">
        <v>37</v>
      </c>
      <c r="T1820" s="51" t="s">
        <v>37</v>
      </c>
      <c r="U1820" s="44">
        <v>5622</v>
      </c>
      <c r="V1820" s="45">
        <v>103702</v>
      </c>
      <c r="W1820" s="45">
        <v>4906</v>
      </c>
    </row>
    <row r="1821" spans="1:23" x14ac:dyDescent="0.2">
      <c r="A1821" s="41">
        <v>2010</v>
      </c>
      <c r="B1821" s="42">
        <v>12616</v>
      </c>
      <c r="C1821" s="43" t="s">
        <v>2861</v>
      </c>
      <c r="D1821" s="41" t="s">
        <v>23</v>
      </c>
      <c r="E1821" s="43" t="s">
        <v>24</v>
      </c>
      <c r="F1821" s="41" t="s">
        <v>25</v>
      </c>
      <c r="G1821" s="43" t="s">
        <v>89</v>
      </c>
      <c r="H1821" s="43" t="s">
        <v>27</v>
      </c>
      <c r="I1821" s="44">
        <v>2689</v>
      </c>
      <c r="J1821" s="45">
        <v>41174</v>
      </c>
      <c r="K1821" s="45">
        <v>3190</v>
      </c>
      <c r="L1821" s="46">
        <v>1323</v>
      </c>
      <c r="M1821" s="47">
        <v>19077</v>
      </c>
      <c r="N1821" s="47">
        <v>206</v>
      </c>
      <c r="O1821" s="48" t="s">
        <v>37</v>
      </c>
      <c r="P1821" s="49" t="s">
        <v>37</v>
      </c>
      <c r="Q1821" s="49" t="s">
        <v>37</v>
      </c>
      <c r="R1821" s="50" t="s">
        <v>37</v>
      </c>
      <c r="S1821" s="51" t="s">
        <v>37</v>
      </c>
      <c r="T1821" s="51" t="s">
        <v>37</v>
      </c>
      <c r="U1821" s="44">
        <v>4012</v>
      </c>
      <c r="V1821" s="45">
        <v>60251</v>
      </c>
      <c r="W1821" s="45">
        <v>3396</v>
      </c>
    </row>
    <row r="1822" spans="1:23" x14ac:dyDescent="0.2">
      <c r="A1822" s="41">
        <v>2010</v>
      </c>
      <c r="B1822" s="42">
        <v>12625</v>
      </c>
      <c r="C1822" s="43" t="s">
        <v>2862</v>
      </c>
      <c r="D1822" s="41" t="s">
        <v>23</v>
      </c>
      <c r="E1822" s="43" t="s">
        <v>24</v>
      </c>
      <c r="F1822" s="41" t="s">
        <v>25</v>
      </c>
      <c r="G1822" s="43" t="s">
        <v>80</v>
      </c>
      <c r="H1822" s="43" t="s">
        <v>27</v>
      </c>
      <c r="I1822" s="44">
        <v>7259</v>
      </c>
      <c r="J1822" s="45">
        <v>72291</v>
      </c>
      <c r="K1822" s="45">
        <v>5406</v>
      </c>
      <c r="L1822" s="46">
        <v>5325</v>
      </c>
      <c r="M1822" s="47">
        <v>47390</v>
      </c>
      <c r="N1822" s="47">
        <v>1121</v>
      </c>
      <c r="O1822" s="48">
        <v>3764</v>
      </c>
      <c r="P1822" s="49">
        <v>39462</v>
      </c>
      <c r="Q1822" s="49">
        <v>37</v>
      </c>
      <c r="R1822" s="50" t="s">
        <v>37</v>
      </c>
      <c r="S1822" s="51" t="s">
        <v>37</v>
      </c>
      <c r="T1822" s="51" t="s">
        <v>37</v>
      </c>
      <c r="U1822" s="44">
        <v>16348</v>
      </c>
      <c r="V1822" s="45">
        <v>159143</v>
      </c>
      <c r="W1822" s="45">
        <v>6564</v>
      </c>
    </row>
    <row r="1823" spans="1:23" x14ac:dyDescent="0.2">
      <c r="A1823" s="41">
        <v>2010</v>
      </c>
      <c r="B1823" s="42">
        <v>12626</v>
      </c>
      <c r="C1823" s="43" t="s">
        <v>2863</v>
      </c>
      <c r="D1823" s="41" t="s">
        <v>23</v>
      </c>
      <c r="E1823" s="43" t="s">
        <v>24</v>
      </c>
      <c r="F1823" s="41" t="s">
        <v>25</v>
      </c>
      <c r="G1823" s="43" t="s">
        <v>241</v>
      </c>
      <c r="H1823" s="43" t="s">
        <v>27</v>
      </c>
      <c r="I1823" s="44">
        <v>1613.3</v>
      </c>
      <c r="J1823" s="45">
        <v>14694</v>
      </c>
      <c r="K1823" s="45">
        <v>1292</v>
      </c>
      <c r="L1823" s="46">
        <v>1258.4000000000001</v>
      </c>
      <c r="M1823" s="47">
        <v>12790</v>
      </c>
      <c r="N1823" s="47">
        <v>297</v>
      </c>
      <c r="O1823" s="48" t="s">
        <v>37</v>
      </c>
      <c r="P1823" s="49" t="s">
        <v>37</v>
      </c>
      <c r="Q1823" s="49" t="s">
        <v>37</v>
      </c>
      <c r="R1823" s="50" t="s">
        <v>37</v>
      </c>
      <c r="S1823" s="51" t="s">
        <v>37</v>
      </c>
      <c r="T1823" s="51" t="s">
        <v>37</v>
      </c>
      <c r="U1823" s="44">
        <v>2871.7</v>
      </c>
      <c r="V1823" s="45">
        <v>27484</v>
      </c>
      <c r="W1823" s="45">
        <v>1589</v>
      </c>
    </row>
    <row r="1824" spans="1:23" x14ac:dyDescent="0.2">
      <c r="A1824" s="41">
        <v>2010</v>
      </c>
      <c r="B1824" s="42">
        <v>12627</v>
      </c>
      <c r="C1824" s="43" t="s">
        <v>2864</v>
      </c>
      <c r="D1824" s="41" t="s">
        <v>23</v>
      </c>
      <c r="E1824" s="43" t="s">
        <v>24</v>
      </c>
      <c r="F1824" s="41" t="s">
        <v>25</v>
      </c>
      <c r="G1824" s="43" t="s">
        <v>175</v>
      </c>
      <c r="H1824" s="43" t="s">
        <v>27</v>
      </c>
      <c r="I1824" s="44">
        <v>181</v>
      </c>
      <c r="J1824" s="45">
        <v>2001</v>
      </c>
      <c r="K1824" s="45">
        <v>132</v>
      </c>
      <c r="L1824" s="46">
        <v>25</v>
      </c>
      <c r="M1824" s="47">
        <v>353</v>
      </c>
      <c r="N1824" s="47">
        <v>7</v>
      </c>
      <c r="O1824" s="48" t="s">
        <v>37</v>
      </c>
      <c r="P1824" s="49" t="s">
        <v>37</v>
      </c>
      <c r="Q1824" s="49" t="s">
        <v>37</v>
      </c>
      <c r="R1824" s="50" t="s">
        <v>37</v>
      </c>
      <c r="S1824" s="51" t="s">
        <v>37</v>
      </c>
      <c r="T1824" s="51" t="s">
        <v>37</v>
      </c>
      <c r="U1824" s="44">
        <v>206</v>
      </c>
      <c r="V1824" s="45">
        <v>2354</v>
      </c>
      <c r="W1824" s="45">
        <v>139</v>
      </c>
    </row>
    <row r="1825" spans="1:23" x14ac:dyDescent="0.2">
      <c r="A1825" s="41">
        <v>2010</v>
      </c>
      <c r="B1825" s="42">
        <v>12642</v>
      </c>
      <c r="C1825" s="43" t="s">
        <v>776</v>
      </c>
      <c r="D1825" s="41" t="s">
        <v>23</v>
      </c>
      <c r="E1825" s="43" t="s">
        <v>24</v>
      </c>
      <c r="F1825" s="41" t="s">
        <v>25</v>
      </c>
      <c r="G1825" s="43" t="s">
        <v>87</v>
      </c>
      <c r="H1825" s="43" t="s">
        <v>31</v>
      </c>
      <c r="I1825" s="44">
        <v>15084.4</v>
      </c>
      <c r="J1825" s="45">
        <v>127919</v>
      </c>
      <c r="K1825" s="45">
        <v>9887</v>
      </c>
      <c r="L1825" s="46">
        <v>13913.4</v>
      </c>
      <c r="M1825" s="47">
        <v>133260</v>
      </c>
      <c r="N1825" s="47">
        <v>5254</v>
      </c>
      <c r="O1825" s="48" t="s">
        <v>37</v>
      </c>
      <c r="P1825" s="49" t="s">
        <v>37</v>
      </c>
      <c r="Q1825" s="49" t="s">
        <v>37</v>
      </c>
      <c r="R1825" s="50" t="s">
        <v>37</v>
      </c>
      <c r="S1825" s="51" t="s">
        <v>37</v>
      </c>
      <c r="T1825" s="51" t="s">
        <v>37</v>
      </c>
      <c r="U1825" s="44">
        <v>28997.8</v>
      </c>
      <c r="V1825" s="45">
        <v>261179</v>
      </c>
      <c r="W1825" s="45">
        <v>15141</v>
      </c>
    </row>
    <row r="1826" spans="1:23" x14ac:dyDescent="0.2">
      <c r="A1826" s="41">
        <v>2010</v>
      </c>
      <c r="B1826" s="42">
        <v>12647</v>
      </c>
      <c r="C1826" s="43" t="s">
        <v>2865</v>
      </c>
      <c r="D1826" s="41" t="s">
        <v>23</v>
      </c>
      <c r="E1826" s="43" t="s">
        <v>24</v>
      </c>
      <c r="F1826" s="41" t="s">
        <v>25</v>
      </c>
      <c r="G1826" s="43" t="s">
        <v>46</v>
      </c>
      <c r="H1826" s="43" t="s">
        <v>51</v>
      </c>
      <c r="I1826" s="44">
        <v>102124</v>
      </c>
      <c r="J1826" s="45">
        <v>1057476</v>
      </c>
      <c r="K1826" s="45">
        <v>121235</v>
      </c>
      <c r="L1826" s="46">
        <v>108420</v>
      </c>
      <c r="M1826" s="47">
        <v>1299355</v>
      </c>
      <c r="N1826" s="47">
        <v>23973</v>
      </c>
      <c r="O1826" s="48">
        <v>332315</v>
      </c>
      <c r="P1826" s="49">
        <v>6364080</v>
      </c>
      <c r="Q1826" s="49">
        <v>424</v>
      </c>
      <c r="R1826" s="50" t="s">
        <v>37</v>
      </c>
      <c r="S1826" s="51" t="s">
        <v>37</v>
      </c>
      <c r="T1826" s="51" t="s">
        <v>37</v>
      </c>
      <c r="U1826" s="44">
        <v>542859</v>
      </c>
      <c r="V1826" s="45">
        <v>8720911</v>
      </c>
      <c r="W1826" s="45">
        <v>145632</v>
      </c>
    </row>
    <row r="1827" spans="1:23" x14ac:dyDescent="0.2">
      <c r="A1827" s="41">
        <v>2010</v>
      </c>
      <c r="B1827" s="42">
        <v>12651</v>
      </c>
      <c r="C1827" s="43" t="s">
        <v>778</v>
      </c>
      <c r="D1827" s="41" t="s">
        <v>23</v>
      </c>
      <c r="E1827" s="43" t="s">
        <v>24</v>
      </c>
      <c r="F1827" s="41" t="s">
        <v>25</v>
      </c>
      <c r="G1827" s="43" t="s">
        <v>46</v>
      </c>
      <c r="H1827" s="43" t="s">
        <v>31</v>
      </c>
      <c r="I1827" s="44">
        <v>40983</v>
      </c>
      <c r="J1827" s="45">
        <v>414706</v>
      </c>
      <c r="K1827" s="45">
        <v>31090</v>
      </c>
      <c r="L1827" s="46">
        <v>21573</v>
      </c>
      <c r="M1827" s="47">
        <v>285873</v>
      </c>
      <c r="N1827" s="47">
        <v>3289</v>
      </c>
      <c r="O1827" s="48" t="s">
        <v>37</v>
      </c>
      <c r="P1827" s="49" t="s">
        <v>37</v>
      </c>
      <c r="Q1827" s="49" t="s">
        <v>37</v>
      </c>
      <c r="R1827" s="50" t="s">
        <v>37</v>
      </c>
      <c r="S1827" s="51" t="s">
        <v>37</v>
      </c>
      <c r="T1827" s="51" t="s">
        <v>37</v>
      </c>
      <c r="U1827" s="44">
        <v>62556</v>
      </c>
      <c r="V1827" s="45">
        <v>700579</v>
      </c>
      <c r="W1827" s="45">
        <v>34379</v>
      </c>
    </row>
    <row r="1828" spans="1:23" x14ac:dyDescent="0.2">
      <c r="A1828" s="41">
        <v>2010</v>
      </c>
      <c r="B1828" s="42">
        <v>12660</v>
      </c>
      <c r="C1828" s="43" t="s">
        <v>2866</v>
      </c>
      <c r="D1828" s="41" t="s">
        <v>23</v>
      </c>
      <c r="E1828" s="43" t="s">
        <v>24</v>
      </c>
      <c r="F1828" s="41" t="s">
        <v>25</v>
      </c>
      <c r="G1828" s="43" t="s">
        <v>161</v>
      </c>
      <c r="H1828" s="43" t="s">
        <v>27</v>
      </c>
      <c r="I1828" s="44">
        <v>1216</v>
      </c>
      <c r="J1828" s="45">
        <v>14848</v>
      </c>
      <c r="K1828" s="45">
        <v>1185</v>
      </c>
      <c r="L1828" s="46">
        <v>1024</v>
      </c>
      <c r="M1828" s="47">
        <v>11789</v>
      </c>
      <c r="N1828" s="47">
        <v>143</v>
      </c>
      <c r="O1828" s="48">
        <v>5458</v>
      </c>
      <c r="P1828" s="49">
        <v>83874</v>
      </c>
      <c r="Q1828" s="49">
        <v>38</v>
      </c>
      <c r="R1828" s="50" t="s">
        <v>37</v>
      </c>
      <c r="S1828" s="51" t="s">
        <v>37</v>
      </c>
      <c r="T1828" s="51" t="s">
        <v>37</v>
      </c>
      <c r="U1828" s="44">
        <v>7698</v>
      </c>
      <c r="V1828" s="45">
        <v>110511</v>
      </c>
      <c r="W1828" s="45">
        <v>1366</v>
      </c>
    </row>
    <row r="1829" spans="1:23" x14ac:dyDescent="0.2">
      <c r="A1829" s="41">
        <v>2010</v>
      </c>
      <c r="B1829" s="42">
        <v>12674</v>
      </c>
      <c r="C1829" s="43" t="s">
        <v>779</v>
      </c>
      <c r="D1829" s="41" t="s">
        <v>23</v>
      </c>
      <c r="E1829" s="43" t="s">
        <v>24</v>
      </c>
      <c r="F1829" s="41" t="s">
        <v>25</v>
      </c>
      <c r="G1829" s="43" t="s">
        <v>72</v>
      </c>
      <c r="H1829" s="43" t="s">
        <v>27</v>
      </c>
      <c r="I1829" s="44">
        <v>17965</v>
      </c>
      <c r="J1829" s="45">
        <v>191841</v>
      </c>
      <c r="K1829" s="45">
        <v>23353</v>
      </c>
      <c r="L1829" s="46">
        <v>31881</v>
      </c>
      <c r="M1829" s="47">
        <v>405887</v>
      </c>
      <c r="N1829" s="47">
        <v>3681</v>
      </c>
      <c r="O1829" s="48" t="s">
        <v>37</v>
      </c>
      <c r="P1829" s="49" t="s">
        <v>37</v>
      </c>
      <c r="Q1829" s="49" t="s">
        <v>37</v>
      </c>
      <c r="R1829" s="50" t="s">
        <v>37</v>
      </c>
      <c r="S1829" s="51" t="s">
        <v>37</v>
      </c>
      <c r="T1829" s="51" t="s">
        <v>37</v>
      </c>
      <c r="U1829" s="44">
        <v>49846</v>
      </c>
      <c r="V1829" s="45">
        <v>597728</v>
      </c>
      <c r="W1829" s="45">
        <v>27034</v>
      </c>
    </row>
    <row r="1830" spans="1:23" x14ac:dyDescent="0.2">
      <c r="A1830" s="41">
        <v>2010</v>
      </c>
      <c r="B1830" s="42">
        <v>12681</v>
      </c>
      <c r="C1830" s="43" t="s">
        <v>2867</v>
      </c>
      <c r="D1830" s="41" t="s">
        <v>23</v>
      </c>
      <c r="E1830" s="43" t="s">
        <v>24</v>
      </c>
      <c r="F1830" s="41" t="s">
        <v>25</v>
      </c>
      <c r="G1830" s="43" t="s">
        <v>117</v>
      </c>
      <c r="H1830" s="43" t="s">
        <v>31</v>
      </c>
      <c r="I1830" s="44">
        <v>4435</v>
      </c>
      <c r="J1830" s="45">
        <v>65996</v>
      </c>
      <c r="K1830" s="45">
        <v>3443</v>
      </c>
      <c r="L1830" s="46">
        <v>1295</v>
      </c>
      <c r="M1830" s="47">
        <v>19109</v>
      </c>
      <c r="N1830" s="47">
        <v>649</v>
      </c>
      <c r="O1830" s="48">
        <v>117881</v>
      </c>
      <c r="P1830" s="49">
        <v>3004157</v>
      </c>
      <c r="Q1830" s="49">
        <v>525</v>
      </c>
      <c r="R1830" s="50" t="s">
        <v>37</v>
      </c>
      <c r="S1830" s="51" t="s">
        <v>37</v>
      </c>
      <c r="T1830" s="51" t="s">
        <v>37</v>
      </c>
      <c r="U1830" s="44">
        <v>123611</v>
      </c>
      <c r="V1830" s="45">
        <v>3089262</v>
      </c>
      <c r="W1830" s="45">
        <v>4617</v>
      </c>
    </row>
    <row r="1831" spans="1:23" x14ac:dyDescent="0.2">
      <c r="A1831" s="41">
        <v>2010</v>
      </c>
      <c r="B1831" s="42">
        <v>12685</v>
      </c>
      <c r="C1831" s="43" t="s">
        <v>2868</v>
      </c>
      <c r="D1831" s="41" t="s">
        <v>23</v>
      </c>
      <c r="E1831" s="43" t="s">
        <v>24</v>
      </c>
      <c r="F1831" s="41" t="s">
        <v>25</v>
      </c>
      <c r="G1831" s="43" t="s">
        <v>26</v>
      </c>
      <c r="H1831" s="43" t="s">
        <v>51</v>
      </c>
      <c r="I1831" s="44">
        <v>508570.7</v>
      </c>
      <c r="J1831" s="45">
        <v>6077325</v>
      </c>
      <c r="K1831" s="45">
        <v>367332</v>
      </c>
      <c r="L1831" s="46">
        <v>443331.3</v>
      </c>
      <c r="M1831" s="47">
        <v>5415574</v>
      </c>
      <c r="N1831" s="47">
        <v>67092</v>
      </c>
      <c r="O1831" s="48">
        <v>144580.70000000001</v>
      </c>
      <c r="P1831" s="49">
        <v>2250450</v>
      </c>
      <c r="Q1831" s="49">
        <v>3292</v>
      </c>
      <c r="R1831" s="50" t="s">
        <v>37</v>
      </c>
      <c r="S1831" s="51" t="s">
        <v>37</v>
      </c>
      <c r="T1831" s="51" t="s">
        <v>37</v>
      </c>
      <c r="U1831" s="44">
        <v>1096482.7</v>
      </c>
      <c r="V1831" s="45">
        <v>13743349</v>
      </c>
      <c r="W1831" s="45">
        <v>437716</v>
      </c>
    </row>
    <row r="1832" spans="1:23" x14ac:dyDescent="0.2">
      <c r="A1832" s="41">
        <v>2010</v>
      </c>
      <c r="B1832" s="42">
        <v>12686</v>
      </c>
      <c r="C1832" s="43" t="s">
        <v>782</v>
      </c>
      <c r="D1832" s="41" t="s">
        <v>23</v>
      </c>
      <c r="E1832" s="43" t="s">
        <v>24</v>
      </c>
      <c r="F1832" s="41" t="s">
        <v>25</v>
      </c>
      <c r="G1832" s="43" t="s">
        <v>26</v>
      </c>
      <c r="H1832" s="43" t="s">
        <v>51</v>
      </c>
      <c r="I1832" s="44">
        <v>256994</v>
      </c>
      <c r="J1832" s="45">
        <v>2296158</v>
      </c>
      <c r="K1832" s="45">
        <v>151761</v>
      </c>
      <c r="L1832" s="46">
        <v>273330</v>
      </c>
      <c r="M1832" s="47">
        <v>2960512</v>
      </c>
      <c r="N1832" s="47">
        <v>33163</v>
      </c>
      <c r="O1832" s="48">
        <v>267588</v>
      </c>
      <c r="P1832" s="49">
        <v>4466560</v>
      </c>
      <c r="Q1832" s="49">
        <v>509</v>
      </c>
      <c r="R1832" s="50" t="s">
        <v>37</v>
      </c>
      <c r="S1832" s="51" t="s">
        <v>37</v>
      </c>
      <c r="T1832" s="51" t="s">
        <v>37</v>
      </c>
      <c r="U1832" s="44">
        <v>797912</v>
      </c>
      <c r="V1832" s="45">
        <v>9723230</v>
      </c>
      <c r="W1832" s="45">
        <v>185433</v>
      </c>
    </row>
    <row r="1833" spans="1:23" x14ac:dyDescent="0.2">
      <c r="A1833" s="41">
        <v>2010</v>
      </c>
      <c r="B1833" s="42">
        <v>12692</v>
      </c>
      <c r="C1833" s="43" t="s">
        <v>783</v>
      </c>
      <c r="D1833" s="41" t="s">
        <v>23</v>
      </c>
      <c r="E1833" s="43" t="s">
        <v>24</v>
      </c>
      <c r="F1833" s="41" t="s">
        <v>25</v>
      </c>
      <c r="G1833" s="43" t="s">
        <v>438</v>
      </c>
      <c r="H1833" s="43" t="s">
        <v>31</v>
      </c>
      <c r="I1833" s="44">
        <v>42.2</v>
      </c>
      <c r="J1833" s="45">
        <v>424</v>
      </c>
      <c r="K1833" s="45">
        <v>35</v>
      </c>
      <c r="L1833" s="46">
        <v>72.8</v>
      </c>
      <c r="M1833" s="47">
        <v>857</v>
      </c>
      <c r="N1833" s="47">
        <v>19</v>
      </c>
      <c r="O1833" s="48">
        <v>0</v>
      </c>
      <c r="P1833" s="49">
        <v>0</v>
      </c>
      <c r="Q1833" s="49">
        <v>0</v>
      </c>
      <c r="R1833" s="50">
        <v>0</v>
      </c>
      <c r="S1833" s="51">
        <v>0</v>
      </c>
      <c r="T1833" s="51">
        <v>0</v>
      </c>
      <c r="U1833" s="44">
        <v>115</v>
      </c>
      <c r="V1833" s="45">
        <v>1281</v>
      </c>
      <c r="W1833" s="45">
        <v>54</v>
      </c>
    </row>
    <row r="1834" spans="1:23" x14ac:dyDescent="0.2">
      <c r="A1834" s="41">
        <v>2010</v>
      </c>
      <c r="B1834" s="42">
        <v>12692</v>
      </c>
      <c r="C1834" s="43" t="s">
        <v>783</v>
      </c>
      <c r="D1834" s="41" t="s">
        <v>23</v>
      </c>
      <c r="E1834" s="43" t="s">
        <v>24</v>
      </c>
      <c r="F1834" s="41" t="s">
        <v>25</v>
      </c>
      <c r="G1834" s="43" t="s">
        <v>439</v>
      </c>
      <c r="H1834" s="43" t="s">
        <v>31</v>
      </c>
      <c r="I1834" s="44">
        <v>13499.9</v>
      </c>
      <c r="J1834" s="45">
        <v>150512</v>
      </c>
      <c r="K1834" s="45">
        <v>12357</v>
      </c>
      <c r="L1834" s="46">
        <v>3145.2</v>
      </c>
      <c r="M1834" s="47">
        <v>39764</v>
      </c>
      <c r="N1834" s="47">
        <v>1276</v>
      </c>
      <c r="O1834" s="48">
        <v>1202.4000000000001</v>
      </c>
      <c r="P1834" s="49">
        <v>19877</v>
      </c>
      <c r="Q1834" s="49">
        <v>276</v>
      </c>
      <c r="R1834" s="50">
        <v>0</v>
      </c>
      <c r="S1834" s="51">
        <v>0</v>
      </c>
      <c r="T1834" s="51">
        <v>0</v>
      </c>
      <c r="U1834" s="44">
        <v>17847.5</v>
      </c>
      <c r="V1834" s="45">
        <v>210153</v>
      </c>
      <c r="W1834" s="45">
        <v>13909</v>
      </c>
    </row>
    <row r="1835" spans="1:23" x14ac:dyDescent="0.2">
      <c r="A1835" s="41">
        <v>2010</v>
      </c>
      <c r="B1835" s="42">
        <v>12698</v>
      </c>
      <c r="C1835" s="43" t="s">
        <v>2869</v>
      </c>
      <c r="D1835" s="41" t="s">
        <v>23</v>
      </c>
      <c r="E1835" s="43" t="s">
        <v>24</v>
      </c>
      <c r="F1835" s="41" t="s">
        <v>25</v>
      </c>
      <c r="G1835" s="43" t="s">
        <v>175</v>
      </c>
      <c r="H1835" s="43" t="s">
        <v>51</v>
      </c>
      <c r="I1835" s="44">
        <v>368754.7</v>
      </c>
      <c r="J1835" s="45">
        <v>3739794</v>
      </c>
      <c r="K1835" s="45">
        <v>273781</v>
      </c>
      <c r="L1835" s="46">
        <v>252117.8</v>
      </c>
      <c r="M1835" s="47">
        <v>3268464</v>
      </c>
      <c r="N1835" s="47">
        <v>38439</v>
      </c>
      <c r="O1835" s="48">
        <v>74774.100000000006</v>
      </c>
      <c r="P1835" s="49">
        <v>1330796</v>
      </c>
      <c r="Q1835" s="49">
        <v>244</v>
      </c>
      <c r="R1835" s="50">
        <v>0</v>
      </c>
      <c r="S1835" s="51">
        <v>0</v>
      </c>
      <c r="T1835" s="51">
        <v>0</v>
      </c>
      <c r="U1835" s="44">
        <v>695646.6</v>
      </c>
      <c r="V1835" s="45">
        <v>8339054</v>
      </c>
      <c r="W1835" s="45">
        <v>312464</v>
      </c>
    </row>
    <row r="1836" spans="1:23" x14ac:dyDescent="0.2">
      <c r="A1836" s="41">
        <v>2010</v>
      </c>
      <c r="B1836" s="42">
        <v>12700</v>
      </c>
      <c r="C1836" s="43" t="s">
        <v>785</v>
      </c>
      <c r="D1836" s="41" t="s">
        <v>23</v>
      </c>
      <c r="E1836" s="43" t="s">
        <v>24</v>
      </c>
      <c r="F1836" s="41" t="s">
        <v>25</v>
      </c>
      <c r="G1836" s="43" t="s">
        <v>175</v>
      </c>
      <c r="H1836" s="43" t="s">
        <v>31</v>
      </c>
      <c r="I1836" s="44">
        <v>6388</v>
      </c>
      <c r="J1836" s="45">
        <v>62755</v>
      </c>
      <c r="K1836" s="45">
        <v>4590</v>
      </c>
      <c r="L1836" s="46">
        <v>2442</v>
      </c>
      <c r="M1836" s="47">
        <v>25968</v>
      </c>
      <c r="N1836" s="47">
        <v>522</v>
      </c>
      <c r="O1836" s="48">
        <v>5976</v>
      </c>
      <c r="P1836" s="49">
        <v>112394</v>
      </c>
      <c r="Q1836" s="49">
        <v>5</v>
      </c>
      <c r="R1836" s="50" t="s">
        <v>37</v>
      </c>
      <c r="S1836" s="51" t="s">
        <v>37</v>
      </c>
      <c r="T1836" s="51" t="s">
        <v>37</v>
      </c>
      <c r="U1836" s="44">
        <v>14806</v>
      </c>
      <c r="V1836" s="45">
        <v>201117</v>
      </c>
      <c r="W1836" s="45">
        <v>5117</v>
      </c>
    </row>
    <row r="1837" spans="1:23" x14ac:dyDescent="0.2">
      <c r="A1837" s="41">
        <v>2010</v>
      </c>
      <c r="B1837" s="42">
        <v>12706</v>
      </c>
      <c r="C1837" s="43" t="s">
        <v>786</v>
      </c>
      <c r="D1837" s="41" t="s">
        <v>23</v>
      </c>
      <c r="E1837" s="43" t="s">
        <v>24</v>
      </c>
      <c r="F1837" s="41" t="s">
        <v>25</v>
      </c>
      <c r="G1837" s="43" t="s">
        <v>65</v>
      </c>
      <c r="H1837" s="43" t="s">
        <v>31</v>
      </c>
      <c r="I1837" s="44">
        <v>38894</v>
      </c>
      <c r="J1837" s="45">
        <v>362617</v>
      </c>
      <c r="K1837" s="45">
        <v>21293</v>
      </c>
      <c r="L1837" s="46">
        <v>16659</v>
      </c>
      <c r="M1837" s="47">
        <v>133604</v>
      </c>
      <c r="N1837" s="47">
        <v>3075</v>
      </c>
      <c r="O1837" s="48" t="s">
        <v>37</v>
      </c>
      <c r="P1837" s="49" t="s">
        <v>37</v>
      </c>
      <c r="Q1837" s="49" t="s">
        <v>37</v>
      </c>
      <c r="R1837" s="50" t="s">
        <v>37</v>
      </c>
      <c r="S1837" s="51" t="s">
        <v>37</v>
      </c>
      <c r="T1837" s="51" t="s">
        <v>37</v>
      </c>
      <c r="U1837" s="44">
        <v>55553</v>
      </c>
      <c r="V1837" s="45">
        <v>496221</v>
      </c>
      <c r="W1837" s="45">
        <v>24368</v>
      </c>
    </row>
    <row r="1838" spans="1:23" x14ac:dyDescent="0.2">
      <c r="A1838" s="41">
        <v>2010</v>
      </c>
      <c r="B1838" s="42">
        <v>12717</v>
      </c>
      <c r="C1838" s="43" t="s">
        <v>2870</v>
      </c>
      <c r="D1838" s="41" t="s">
        <v>23</v>
      </c>
      <c r="E1838" s="43" t="s">
        <v>24</v>
      </c>
      <c r="F1838" s="41" t="s">
        <v>25</v>
      </c>
      <c r="G1838" s="43" t="s">
        <v>241</v>
      </c>
      <c r="H1838" s="43" t="s">
        <v>27</v>
      </c>
      <c r="I1838" s="44">
        <v>850</v>
      </c>
      <c r="J1838" s="45">
        <v>8826</v>
      </c>
      <c r="K1838" s="45">
        <v>782</v>
      </c>
      <c r="L1838" s="46">
        <v>539</v>
      </c>
      <c r="M1838" s="47">
        <v>5564</v>
      </c>
      <c r="N1838" s="47">
        <v>190</v>
      </c>
      <c r="O1838" s="48" t="s">
        <v>37</v>
      </c>
      <c r="P1838" s="49" t="s">
        <v>37</v>
      </c>
      <c r="Q1838" s="49" t="s">
        <v>37</v>
      </c>
      <c r="R1838" s="50" t="s">
        <v>37</v>
      </c>
      <c r="S1838" s="51" t="s">
        <v>37</v>
      </c>
      <c r="T1838" s="51" t="s">
        <v>37</v>
      </c>
      <c r="U1838" s="44">
        <v>1389</v>
      </c>
      <c r="V1838" s="45">
        <v>14390</v>
      </c>
      <c r="W1838" s="45">
        <v>972</v>
      </c>
    </row>
    <row r="1839" spans="1:23" x14ac:dyDescent="0.2">
      <c r="A1839" s="41">
        <v>2010</v>
      </c>
      <c r="B1839" s="42">
        <v>12744</v>
      </c>
      <c r="C1839" s="43" t="s">
        <v>787</v>
      </c>
      <c r="D1839" s="41" t="s">
        <v>23</v>
      </c>
      <c r="E1839" s="43" t="s">
        <v>24</v>
      </c>
      <c r="F1839" s="41" t="s">
        <v>25</v>
      </c>
      <c r="G1839" s="43" t="s">
        <v>89</v>
      </c>
      <c r="H1839" s="43" t="s">
        <v>31</v>
      </c>
      <c r="I1839" s="44">
        <v>5366.2</v>
      </c>
      <c r="J1839" s="45">
        <v>96015</v>
      </c>
      <c r="K1839" s="45">
        <v>8156</v>
      </c>
      <c r="L1839" s="46">
        <v>6308.3</v>
      </c>
      <c r="M1839" s="47">
        <v>114473</v>
      </c>
      <c r="N1839" s="47">
        <v>1590</v>
      </c>
      <c r="O1839" s="48" t="s">
        <v>37</v>
      </c>
      <c r="P1839" s="49" t="s">
        <v>37</v>
      </c>
      <c r="Q1839" s="49" t="s">
        <v>37</v>
      </c>
      <c r="R1839" s="50" t="s">
        <v>37</v>
      </c>
      <c r="S1839" s="51" t="s">
        <v>37</v>
      </c>
      <c r="T1839" s="51" t="s">
        <v>37</v>
      </c>
      <c r="U1839" s="44">
        <v>11674.5</v>
      </c>
      <c r="V1839" s="45">
        <v>210488</v>
      </c>
      <c r="W1839" s="45">
        <v>9746</v>
      </c>
    </row>
    <row r="1840" spans="1:23" x14ac:dyDescent="0.2">
      <c r="A1840" s="41">
        <v>2010</v>
      </c>
      <c r="B1840" s="42">
        <v>12745</v>
      </c>
      <c r="C1840" s="43" t="s">
        <v>788</v>
      </c>
      <c r="D1840" s="41" t="s">
        <v>23</v>
      </c>
      <c r="E1840" s="43" t="s">
        <v>24</v>
      </c>
      <c r="F1840" s="41" t="s">
        <v>25</v>
      </c>
      <c r="G1840" s="43" t="s">
        <v>57</v>
      </c>
      <c r="H1840" s="43" t="s">
        <v>153</v>
      </c>
      <c r="I1840" s="44">
        <v>134873</v>
      </c>
      <c r="J1840" s="45">
        <v>848240</v>
      </c>
      <c r="K1840" s="45">
        <v>93307</v>
      </c>
      <c r="L1840" s="46">
        <v>105270</v>
      </c>
      <c r="M1840" s="47">
        <v>829108</v>
      </c>
      <c r="N1840" s="47">
        <v>19179</v>
      </c>
      <c r="O1840" s="48">
        <v>68043</v>
      </c>
      <c r="P1840" s="49">
        <v>752103</v>
      </c>
      <c r="Q1840" s="49">
        <v>158</v>
      </c>
      <c r="R1840" s="50">
        <v>0</v>
      </c>
      <c r="S1840" s="51">
        <v>0</v>
      </c>
      <c r="T1840" s="51">
        <v>0</v>
      </c>
      <c r="U1840" s="44">
        <v>308186</v>
      </c>
      <c r="V1840" s="45">
        <v>2429451</v>
      </c>
      <c r="W1840" s="45">
        <v>112644</v>
      </c>
    </row>
    <row r="1841" spans="1:23" x14ac:dyDescent="0.2">
      <c r="A1841" s="41">
        <v>2010</v>
      </c>
      <c r="B1841" s="42">
        <v>12759</v>
      </c>
      <c r="C1841" s="43" t="s">
        <v>2871</v>
      </c>
      <c r="D1841" s="41" t="s">
        <v>23</v>
      </c>
      <c r="E1841" s="43" t="s">
        <v>24</v>
      </c>
      <c r="F1841" s="41" t="s">
        <v>25</v>
      </c>
      <c r="G1841" s="43" t="s">
        <v>42</v>
      </c>
      <c r="H1841" s="43" t="s">
        <v>27</v>
      </c>
      <c r="I1841" s="44">
        <v>539</v>
      </c>
      <c r="J1841" s="45">
        <v>14741</v>
      </c>
      <c r="K1841" s="45">
        <v>1178</v>
      </c>
      <c r="L1841" s="46">
        <v>200</v>
      </c>
      <c r="M1841" s="47">
        <v>6021</v>
      </c>
      <c r="N1841" s="47">
        <v>166</v>
      </c>
      <c r="O1841" s="48">
        <v>77</v>
      </c>
      <c r="P1841" s="49">
        <v>1707</v>
      </c>
      <c r="Q1841" s="49">
        <v>1</v>
      </c>
      <c r="R1841" s="50" t="s">
        <v>37</v>
      </c>
      <c r="S1841" s="51" t="s">
        <v>37</v>
      </c>
      <c r="T1841" s="51" t="s">
        <v>37</v>
      </c>
      <c r="U1841" s="44">
        <v>816</v>
      </c>
      <c r="V1841" s="45">
        <v>22469</v>
      </c>
      <c r="W1841" s="45">
        <v>1345</v>
      </c>
    </row>
    <row r="1842" spans="1:23" x14ac:dyDescent="0.2">
      <c r="A1842" s="41">
        <v>2010</v>
      </c>
      <c r="B1842" s="42">
        <v>12782</v>
      </c>
      <c r="C1842" s="43" t="s">
        <v>2872</v>
      </c>
      <c r="D1842" s="41" t="s">
        <v>23</v>
      </c>
      <c r="E1842" s="43" t="s">
        <v>24</v>
      </c>
      <c r="F1842" s="41" t="s">
        <v>25</v>
      </c>
      <c r="G1842" s="43" t="s">
        <v>175</v>
      </c>
      <c r="H1842" s="43" t="s">
        <v>27</v>
      </c>
      <c r="I1842" s="44">
        <v>4074</v>
      </c>
      <c r="J1842" s="45">
        <v>46906</v>
      </c>
      <c r="K1842" s="45">
        <v>3907</v>
      </c>
      <c r="L1842" s="46">
        <v>4210</v>
      </c>
      <c r="M1842" s="47">
        <v>54006</v>
      </c>
      <c r="N1842" s="47">
        <v>658</v>
      </c>
      <c r="O1842" s="48">
        <v>9541</v>
      </c>
      <c r="P1842" s="49">
        <v>126661</v>
      </c>
      <c r="Q1842" s="49">
        <v>41</v>
      </c>
      <c r="R1842" s="50" t="s">
        <v>37</v>
      </c>
      <c r="S1842" s="51" t="s">
        <v>37</v>
      </c>
      <c r="T1842" s="51" t="s">
        <v>37</v>
      </c>
      <c r="U1842" s="44">
        <v>17825</v>
      </c>
      <c r="V1842" s="45">
        <v>227573</v>
      </c>
      <c r="W1842" s="45">
        <v>4606</v>
      </c>
    </row>
    <row r="1843" spans="1:23" x14ac:dyDescent="0.2">
      <c r="A1843" s="41">
        <v>2010</v>
      </c>
      <c r="B1843" s="42">
        <v>12789</v>
      </c>
      <c r="C1843" s="43" t="s">
        <v>2873</v>
      </c>
      <c r="D1843" s="41" t="s">
        <v>23</v>
      </c>
      <c r="E1843" s="43" t="s">
        <v>24</v>
      </c>
      <c r="F1843" s="41" t="s">
        <v>25</v>
      </c>
      <c r="G1843" s="43" t="s">
        <v>168</v>
      </c>
      <c r="H1843" s="43" t="s">
        <v>27</v>
      </c>
      <c r="I1843" s="44">
        <v>3732</v>
      </c>
      <c r="J1843" s="45">
        <v>43126</v>
      </c>
      <c r="K1843" s="45">
        <v>3892</v>
      </c>
      <c r="L1843" s="46">
        <v>330.2</v>
      </c>
      <c r="M1843" s="47">
        <v>3849</v>
      </c>
      <c r="N1843" s="47">
        <v>213</v>
      </c>
      <c r="O1843" s="48">
        <v>1624.9</v>
      </c>
      <c r="P1843" s="49">
        <v>21266</v>
      </c>
      <c r="Q1843" s="49">
        <v>56</v>
      </c>
      <c r="R1843" s="50" t="s">
        <v>37</v>
      </c>
      <c r="S1843" s="51" t="s">
        <v>37</v>
      </c>
      <c r="T1843" s="51" t="s">
        <v>37</v>
      </c>
      <c r="U1843" s="44">
        <v>5687.1</v>
      </c>
      <c r="V1843" s="45">
        <v>68241</v>
      </c>
      <c r="W1843" s="45">
        <v>4161</v>
      </c>
    </row>
    <row r="1844" spans="1:23" x14ac:dyDescent="0.2">
      <c r="A1844" s="41">
        <v>2010</v>
      </c>
      <c r="B1844" s="42">
        <v>12796</v>
      </c>
      <c r="C1844" s="43" t="s">
        <v>791</v>
      </c>
      <c r="D1844" s="41" t="s">
        <v>23</v>
      </c>
      <c r="E1844" s="43" t="s">
        <v>24</v>
      </c>
      <c r="F1844" s="41" t="s">
        <v>25</v>
      </c>
      <c r="G1844" s="43" t="s">
        <v>111</v>
      </c>
      <c r="H1844" s="43" t="s">
        <v>51</v>
      </c>
      <c r="I1844" s="44">
        <v>361347</v>
      </c>
      <c r="J1844" s="45">
        <v>3780837</v>
      </c>
      <c r="K1844" s="45">
        <v>331200</v>
      </c>
      <c r="L1844" s="46">
        <v>221068</v>
      </c>
      <c r="M1844" s="47">
        <v>2760789</v>
      </c>
      <c r="N1844" s="47">
        <v>46658</v>
      </c>
      <c r="O1844" s="48">
        <v>263683</v>
      </c>
      <c r="P1844" s="49">
        <v>4130286</v>
      </c>
      <c r="Q1844" s="49">
        <v>7645</v>
      </c>
      <c r="R1844" s="50">
        <v>365</v>
      </c>
      <c r="S1844" s="51">
        <v>4380</v>
      </c>
      <c r="T1844" s="51">
        <v>1</v>
      </c>
      <c r="U1844" s="44">
        <v>846463</v>
      </c>
      <c r="V1844" s="45">
        <v>10676292</v>
      </c>
      <c r="W1844" s="45">
        <v>385504</v>
      </c>
    </row>
    <row r="1845" spans="1:23" x14ac:dyDescent="0.2">
      <c r="A1845" s="41">
        <v>2010</v>
      </c>
      <c r="B1845" s="42">
        <v>12797</v>
      </c>
      <c r="C1845" s="43" t="s">
        <v>2874</v>
      </c>
      <c r="D1845" s="41" t="s">
        <v>23</v>
      </c>
      <c r="E1845" s="43" t="s">
        <v>24</v>
      </c>
      <c r="F1845" s="41" t="s">
        <v>25</v>
      </c>
      <c r="G1845" s="43" t="s">
        <v>195</v>
      </c>
      <c r="H1845" s="43" t="s">
        <v>27</v>
      </c>
      <c r="I1845" s="44">
        <v>604</v>
      </c>
      <c r="J1845" s="45">
        <v>8063</v>
      </c>
      <c r="K1845" s="45">
        <v>916</v>
      </c>
      <c r="L1845" s="46">
        <v>327</v>
      </c>
      <c r="M1845" s="47">
        <v>4324</v>
      </c>
      <c r="N1845" s="47">
        <v>83</v>
      </c>
      <c r="O1845" s="48">
        <v>0</v>
      </c>
      <c r="P1845" s="49">
        <v>0</v>
      </c>
      <c r="Q1845" s="49">
        <v>0</v>
      </c>
      <c r="R1845" s="50">
        <v>0</v>
      </c>
      <c r="S1845" s="51">
        <v>0</v>
      </c>
      <c r="T1845" s="51">
        <v>0</v>
      </c>
      <c r="U1845" s="44">
        <v>931</v>
      </c>
      <c r="V1845" s="45">
        <v>12387</v>
      </c>
      <c r="W1845" s="45">
        <v>999</v>
      </c>
    </row>
    <row r="1846" spans="1:23" x14ac:dyDescent="0.2">
      <c r="A1846" s="41">
        <v>2010</v>
      </c>
      <c r="B1846" s="42">
        <v>12800</v>
      </c>
      <c r="C1846" s="43" t="s">
        <v>2874</v>
      </c>
      <c r="D1846" s="41" t="s">
        <v>23</v>
      </c>
      <c r="E1846" s="43" t="s">
        <v>24</v>
      </c>
      <c r="F1846" s="41" t="s">
        <v>25</v>
      </c>
      <c r="G1846" s="43" t="s">
        <v>65</v>
      </c>
      <c r="H1846" s="43" t="s">
        <v>27</v>
      </c>
      <c r="I1846" s="44">
        <v>6221</v>
      </c>
      <c r="J1846" s="45">
        <v>72690</v>
      </c>
      <c r="K1846" s="45">
        <v>5061</v>
      </c>
      <c r="L1846" s="46">
        <v>7336</v>
      </c>
      <c r="M1846" s="47">
        <v>76979</v>
      </c>
      <c r="N1846" s="47">
        <v>873</v>
      </c>
      <c r="O1846" s="48" t="s">
        <v>37</v>
      </c>
      <c r="P1846" s="49" t="s">
        <v>37</v>
      </c>
      <c r="Q1846" s="49" t="s">
        <v>37</v>
      </c>
      <c r="R1846" s="50" t="s">
        <v>37</v>
      </c>
      <c r="S1846" s="51" t="s">
        <v>37</v>
      </c>
      <c r="T1846" s="51" t="s">
        <v>37</v>
      </c>
      <c r="U1846" s="44">
        <v>13557</v>
      </c>
      <c r="V1846" s="45">
        <v>149669</v>
      </c>
      <c r="W1846" s="45">
        <v>5934</v>
      </c>
    </row>
    <row r="1847" spans="1:23" x14ac:dyDescent="0.2">
      <c r="A1847" s="41">
        <v>2010</v>
      </c>
      <c r="B1847" s="42">
        <v>12801</v>
      </c>
      <c r="C1847" s="43" t="s">
        <v>2874</v>
      </c>
      <c r="D1847" s="41" t="s">
        <v>23</v>
      </c>
      <c r="E1847" s="43" t="s">
        <v>24</v>
      </c>
      <c r="F1847" s="41" t="s">
        <v>25</v>
      </c>
      <c r="G1847" s="43" t="s">
        <v>67</v>
      </c>
      <c r="H1847" s="43" t="s">
        <v>27</v>
      </c>
      <c r="I1847" s="44">
        <v>11520.2</v>
      </c>
      <c r="J1847" s="45">
        <v>110874</v>
      </c>
      <c r="K1847" s="45">
        <v>8323</v>
      </c>
      <c r="L1847" s="46">
        <v>34360</v>
      </c>
      <c r="M1847" s="47">
        <v>520305</v>
      </c>
      <c r="N1847" s="47">
        <v>1998</v>
      </c>
      <c r="O1847" s="48" t="s">
        <v>37</v>
      </c>
      <c r="P1847" s="49" t="s">
        <v>37</v>
      </c>
      <c r="Q1847" s="49" t="s">
        <v>37</v>
      </c>
      <c r="R1847" s="50" t="s">
        <v>37</v>
      </c>
      <c r="S1847" s="51" t="s">
        <v>37</v>
      </c>
      <c r="T1847" s="51" t="s">
        <v>37</v>
      </c>
      <c r="U1847" s="44">
        <v>45880.2</v>
      </c>
      <c r="V1847" s="45">
        <v>631179</v>
      </c>
      <c r="W1847" s="45">
        <v>10321</v>
      </c>
    </row>
    <row r="1848" spans="1:23" x14ac:dyDescent="0.2">
      <c r="A1848" s="41">
        <v>2010</v>
      </c>
      <c r="B1848" s="42">
        <v>12802</v>
      </c>
      <c r="C1848" s="43" t="s">
        <v>2875</v>
      </c>
      <c r="D1848" s="41" t="s">
        <v>23</v>
      </c>
      <c r="E1848" s="43" t="s">
        <v>24</v>
      </c>
      <c r="F1848" s="41" t="s">
        <v>25</v>
      </c>
      <c r="G1848" s="43" t="s">
        <v>175</v>
      </c>
      <c r="H1848" s="43" t="s">
        <v>27</v>
      </c>
      <c r="I1848" s="44">
        <v>1349</v>
      </c>
      <c r="J1848" s="45">
        <v>12034</v>
      </c>
      <c r="K1848" s="45">
        <v>1102</v>
      </c>
      <c r="L1848" s="46">
        <v>1210</v>
      </c>
      <c r="M1848" s="47">
        <v>10738</v>
      </c>
      <c r="N1848" s="47">
        <v>256</v>
      </c>
      <c r="O1848" s="48">
        <v>1009</v>
      </c>
      <c r="P1848" s="49">
        <v>10669</v>
      </c>
      <c r="Q1848" s="49">
        <v>4</v>
      </c>
      <c r="R1848" s="50">
        <v>0</v>
      </c>
      <c r="S1848" s="51">
        <v>0</v>
      </c>
      <c r="T1848" s="51">
        <v>0</v>
      </c>
      <c r="U1848" s="44">
        <v>3568</v>
      </c>
      <c r="V1848" s="45">
        <v>33441</v>
      </c>
      <c r="W1848" s="45">
        <v>1362</v>
      </c>
    </row>
    <row r="1849" spans="1:23" x14ac:dyDescent="0.2">
      <c r="A1849" s="41">
        <v>2010</v>
      </c>
      <c r="B1849" s="42">
        <v>12803</v>
      </c>
      <c r="C1849" s="43" t="s">
        <v>2876</v>
      </c>
      <c r="D1849" s="41" t="s">
        <v>23</v>
      </c>
      <c r="E1849" s="43" t="s">
        <v>24</v>
      </c>
      <c r="F1849" s="41" t="s">
        <v>25</v>
      </c>
      <c r="G1849" s="43" t="s">
        <v>124</v>
      </c>
      <c r="H1849" s="43" t="s">
        <v>31</v>
      </c>
      <c r="I1849" s="44">
        <v>12161</v>
      </c>
      <c r="J1849" s="45">
        <v>105529</v>
      </c>
      <c r="K1849" s="45">
        <v>6924</v>
      </c>
      <c r="L1849" s="46">
        <v>1092</v>
      </c>
      <c r="M1849" s="47">
        <v>11295</v>
      </c>
      <c r="N1849" s="47">
        <v>121</v>
      </c>
      <c r="O1849" s="48">
        <v>0</v>
      </c>
      <c r="P1849" s="49">
        <v>0</v>
      </c>
      <c r="Q1849" s="49">
        <v>0</v>
      </c>
      <c r="R1849" s="50">
        <v>0</v>
      </c>
      <c r="S1849" s="51">
        <v>0</v>
      </c>
      <c r="T1849" s="51">
        <v>0</v>
      </c>
      <c r="U1849" s="44">
        <v>13253</v>
      </c>
      <c r="V1849" s="45">
        <v>116824</v>
      </c>
      <c r="W1849" s="45">
        <v>7045</v>
      </c>
    </row>
    <row r="1850" spans="1:23" x14ac:dyDescent="0.2">
      <c r="A1850" s="41">
        <v>2010</v>
      </c>
      <c r="B1850" s="42">
        <v>12811</v>
      </c>
      <c r="C1850" s="43" t="s">
        <v>2877</v>
      </c>
      <c r="D1850" s="41" t="s">
        <v>23</v>
      </c>
      <c r="E1850" s="43" t="s">
        <v>24</v>
      </c>
      <c r="F1850" s="41" t="s">
        <v>25</v>
      </c>
      <c r="G1850" s="43" t="s">
        <v>161</v>
      </c>
      <c r="H1850" s="43" t="s">
        <v>27</v>
      </c>
      <c r="I1850" s="44">
        <v>777</v>
      </c>
      <c r="J1850" s="45">
        <v>7731</v>
      </c>
      <c r="K1850" s="45">
        <v>696</v>
      </c>
      <c r="L1850" s="46">
        <v>503</v>
      </c>
      <c r="M1850" s="47">
        <v>4617</v>
      </c>
      <c r="N1850" s="47">
        <v>141</v>
      </c>
      <c r="O1850" s="48">
        <v>3320</v>
      </c>
      <c r="P1850" s="49">
        <v>41311</v>
      </c>
      <c r="Q1850" s="49">
        <v>3</v>
      </c>
      <c r="R1850" s="50" t="s">
        <v>37</v>
      </c>
      <c r="S1850" s="51" t="s">
        <v>37</v>
      </c>
      <c r="T1850" s="51" t="s">
        <v>37</v>
      </c>
      <c r="U1850" s="44">
        <v>4600</v>
      </c>
      <c r="V1850" s="45">
        <v>53659</v>
      </c>
      <c r="W1850" s="45">
        <v>840</v>
      </c>
    </row>
    <row r="1851" spans="1:23" x14ac:dyDescent="0.2">
      <c r="A1851" s="41">
        <v>2010</v>
      </c>
      <c r="B1851" s="42">
        <v>12817</v>
      </c>
      <c r="C1851" s="43" t="s">
        <v>2878</v>
      </c>
      <c r="D1851" s="41" t="s">
        <v>23</v>
      </c>
      <c r="E1851" s="43" t="s">
        <v>24</v>
      </c>
      <c r="F1851" s="41" t="s">
        <v>25</v>
      </c>
      <c r="G1851" s="43" t="s">
        <v>44</v>
      </c>
      <c r="H1851" s="43" t="s">
        <v>27</v>
      </c>
      <c r="I1851" s="44">
        <v>1178</v>
      </c>
      <c r="J1851" s="45">
        <v>8064</v>
      </c>
      <c r="K1851" s="45">
        <v>727</v>
      </c>
      <c r="L1851" s="46">
        <v>194</v>
      </c>
      <c r="M1851" s="47">
        <v>2157</v>
      </c>
      <c r="N1851" s="47">
        <v>19</v>
      </c>
      <c r="O1851" s="48">
        <v>29</v>
      </c>
      <c r="P1851" s="49">
        <v>196</v>
      </c>
      <c r="Q1851" s="49">
        <v>1</v>
      </c>
      <c r="R1851" s="50" t="s">
        <v>37</v>
      </c>
      <c r="S1851" s="51" t="s">
        <v>37</v>
      </c>
      <c r="T1851" s="51" t="s">
        <v>37</v>
      </c>
      <c r="U1851" s="44">
        <v>1401</v>
      </c>
      <c r="V1851" s="45">
        <v>10417</v>
      </c>
      <c r="W1851" s="45">
        <v>747</v>
      </c>
    </row>
    <row r="1852" spans="1:23" x14ac:dyDescent="0.2">
      <c r="A1852" s="41">
        <v>2010</v>
      </c>
      <c r="B1852" s="42">
        <v>12825</v>
      </c>
      <c r="C1852" s="43" t="s">
        <v>2879</v>
      </c>
      <c r="D1852" s="41" t="s">
        <v>23</v>
      </c>
      <c r="E1852" s="43" t="s">
        <v>24</v>
      </c>
      <c r="F1852" s="41" t="s">
        <v>25</v>
      </c>
      <c r="G1852" s="43" t="s">
        <v>439</v>
      </c>
      <c r="H1852" s="43" t="s">
        <v>51</v>
      </c>
      <c r="I1852" s="44">
        <v>224791.5</v>
      </c>
      <c r="J1852" s="45">
        <v>2321623</v>
      </c>
      <c r="K1852" s="45">
        <v>270351</v>
      </c>
      <c r="L1852" s="46">
        <v>283413.2</v>
      </c>
      <c r="M1852" s="47">
        <v>3033983</v>
      </c>
      <c r="N1852" s="47">
        <v>64268</v>
      </c>
      <c r="O1852" s="48">
        <v>27677.7</v>
      </c>
      <c r="P1852" s="49">
        <v>370004</v>
      </c>
      <c r="Q1852" s="49">
        <v>1436</v>
      </c>
      <c r="R1852" s="50" t="s">
        <v>37</v>
      </c>
      <c r="S1852" s="51" t="s">
        <v>37</v>
      </c>
      <c r="T1852" s="51" t="s">
        <v>37</v>
      </c>
      <c r="U1852" s="44">
        <v>535882.4</v>
      </c>
      <c r="V1852" s="45">
        <v>5725610</v>
      </c>
      <c r="W1852" s="45">
        <v>336055</v>
      </c>
    </row>
    <row r="1853" spans="1:23" x14ac:dyDescent="0.2">
      <c r="A1853" s="41">
        <v>2010</v>
      </c>
      <c r="B1853" s="42">
        <v>12825</v>
      </c>
      <c r="C1853" s="43" t="s">
        <v>2879</v>
      </c>
      <c r="D1853" s="41" t="s">
        <v>23</v>
      </c>
      <c r="E1853" s="43" t="s">
        <v>24</v>
      </c>
      <c r="F1853" s="41" t="s">
        <v>25</v>
      </c>
      <c r="G1853" s="43" t="s">
        <v>273</v>
      </c>
      <c r="H1853" s="43" t="s">
        <v>51</v>
      </c>
      <c r="I1853" s="44">
        <v>151.1</v>
      </c>
      <c r="J1853" s="45">
        <v>1549</v>
      </c>
      <c r="K1853" s="45">
        <v>169</v>
      </c>
      <c r="L1853" s="46">
        <v>3426.6</v>
      </c>
      <c r="M1853" s="47">
        <v>24849</v>
      </c>
      <c r="N1853" s="47">
        <v>328</v>
      </c>
      <c r="O1853" s="48" t="s">
        <v>37</v>
      </c>
      <c r="P1853" s="49" t="s">
        <v>37</v>
      </c>
      <c r="Q1853" s="49" t="s">
        <v>37</v>
      </c>
      <c r="R1853" s="50" t="s">
        <v>37</v>
      </c>
      <c r="S1853" s="51" t="s">
        <v>37</v>
      </c>
      <c r="T1853" s="51" t="s">
        <v>37</v>
      </c>
      <c r="U1853" s="44">
        <v>3577.7</v>
      </c>
      <c r="V1853" s="45">
        <v>26398</v>
      </c>
      <c r="W1853" s="45">
        <v>497</v>
      </c>
    </row>
    <row r="1854" spans="1:23" x14ac:dyDescent="0.2">
      <c r="A1854" s="41">
        <v>2010</v>
      </c>
      <c r="B1854" s="42">
        <v>12825</v>
      </c>
      <c r="C1854" s="43" t="s">
        <v>2879</v>
      </c>
      <c r="D1854" s="41" t="s">
        <v>112</v>
      </c>
      <c r="E1854" s="43" t="s">
        <v>113</v>
      </c>
      <c r="F1854" s="41" t="s">
        <v>25</v>
      </c>
      <c r="G1854" s="43" t="s">
        <v>439</v>
      </c>
      <c r="H1854" s="43" t="s">
        <v>51</v>
      </c>
      <c r="I1854" s="44">
        <v>4.4000000000000004</v>
      </c>
      <c r="J1854" s="45">
        <v>120</v>
      </c>
      <c r="K1854" s="45">
        <v>15</v>
      </c>
      <c r="L1854" s="46">
        <v>3828.4</v>
      </c>
      <c r="M1854" s="47">
        <v>168750</v>
      </c>
      <c r="N1854" s="47">
        <v>457</v>
      </c>
      <c r="O1854" s="48">
        <v>12280.8</v>
      </c>
      <c r="P1854" s="49">
        <v>2446140</v>
      </c>
      <c r="Q1854" s="49">
        <v>39</v>
      </c>
      <c r="R1854" s="50" t="s">
        <v>37</v>
      </c>
      <c r="S1854" s="51" t="s">
        <v>37</v>
      </c>
      <c r="T1854" s="51" t="s">
        <v>37</v>
      </c>
      <c r="U1854" s="44">
        <v>16113.6</v>
      </c>
      <c r="V1854" s="45">
        <v>2615010</v>
      </c>
      <c r="W1854" s="45">
        <v>511</v>
      </c>
    </row>
    <row r="1855" spans="1:23" x14ac:dyDescent="0.2">
      <c r="A1855" s="41">
        <v>2010</v>
      </c>
      <c r="B1855" s="42">
        <v>12838</v>
      </c>
      <c r="C1855" s="43" t="s">
        <v>2880</v>
      </c>
      <c r="D1855" s="41" t="s">
        <v>23</v>
      </c>
      <c r="E1855" s="43" t="s">
        <v>24</v>
      </c>
      <c r="F1855" s="41" t="s">
        <v>25</v>
      </c>
      <c r="G1855" s="43" t="s">
        <v>76</v>
      </c>
      <c r="H1855" s="43" t="s">
        <v>27</v>
      </c>
      <c r="I1855" s="44">
        <v>471</v>
      </c>
      <c r="J1855" s="45">
        <v>3000</v>
      </c>
      <c r="K1855" s="45">
        <v>426</v>
      </c>
      <c r="L1855" s="46">
        <v>622</v>
      </c>
      <c r="M1855" s="47">
        <v>6000</v>
      </c>
      <c r="N1855" s="47">
        <v>110</v>
      </c>
      <c r="O1855" s="48" t="s">
        <v>37</v>
      </c>
      <c r="P1855" s="49" t="s">
        <v>37</v>
      </c>
      <c r="Q1855" s="49" t="s">
        <v>37</v>
      </c>
      <c r="R1855" s="50" t="s">
        <v>37</v>
      </c>
      <c r="S1855" s="51" t="s">
        <v>37</v>
      </c>
      <c r="T1855" s="51" t="s">
        <v>37</v>
      </c>
      <c r="U1855" s="44">
        <v>1093</v>
      </c>
      <c r="V1855" s="45">
        <v>9000</v>
      </c>
      <c r="W1855" s="45">
        <v>536</v>
      </c>
    </row>
    <row r="1856" spans="1:23" x14ac:dyDescent="0.2">
      <c r="A1856" s="41">
        <v>2010</v>
      </c>
      <c r="B1856" s="42">
        <v>12839</v>
      </c>
      <c r="C1856" s="43" t="s">
        <v>2880</v>
      </c>
      <c r="D1856" s="41" t="s">
        <v>23</v>
      </c>
      <c r="E1856" s="43" t="s">
        <v>24</v>
      </c>
      <c r="F1856" s="41" t="s">
        <v>25</v>
      </c>
      <c r="G1856" s="43" t="s">
        <v>87</v>
      </c>
      <c r="H1856" s="43" t="s">
        <v>27</v>
      </c>
      <c r="I1856" s="44">
        <v>717</v>
      </c>
      <c r="J1856" s="45">
        <v>7333</v>
      </c>
      <c r="K1856" s="45">
        <v>701</v>
      </c>
      <c r="L1856" s="46">
        <v>953.7</v>
      </c>
      <c r="M1856" s="47">
        <v>8897</v>
      </c>
      <c r="N1856" s="47">
        <v>231</v>
      </c>
      <c r="O1856" s="48">
        <v>906.1</v>
      </c>
      <c r="P1856" s="49">
        <v>11489</v>
      </c>
      <c r="Q1856" s="49">
        <v>1</v>
      </c>
      <c r="R1856" s="50" t="s">
        <v>37</v>
      </c>
      <c r="S1856" s="51" t="s">
        <v>37</v>
      </c>
      <c r="T1856" s="51" t="s">
        <v>37</v>
      </c>
      <c r="U1856" s="44">
        <v>2576.8000000000002</v>
      </c>
      <c r="V1856" s="45">
        <v>27719</v>
      </c>
      <c r="W1856" s="45">
        <v>933</v>
      </c>
    </row>
    <row r="1857" spans="1:23" x14ac:dyDescent="0.2">
      <c r="A1857" s="41">
        <v>2010</v>
      </c>
      <c r="B1857" s="42">
        <v>12840</v>
      </c>
      <c r="C1857" s="43" t="s">
        <v>2881</v>
      </c>
      <c r="D1857" s="41" t="s">
        <v>23</v>
      </c>
      <c r="E1857" s="43" t="s">
        <v>24</v>
      </c>
      <c r="F1857" s="41" t="s">
        <v>25</v>
      </c>
      <c r="G1857" s="43" t="s">
        <v>72</v>
      </c>
      <c r="H1857" s="43" t="s">
        <v>27</v>
      </c>
      <c r="I1857" s="44">
        <v>483.5</v>
      </c>
      <c r="J1857" s="45">
        <v>5647</v>
      </c>
      <c r="K1857" s="45">
        <v>564</v>
      </c>
      <c r="L1857" s="46">
        <v>122.6</v>
      </c>
      <c r="M1857" s="47">
        <v>1344</v>
      </c>
      <c r="N1857" s="47">
        <v>73</v>
      </c>
      <c r="O1857" s="48">
        <v>575.79999999999995</v>
      </c>
      <c r="P1857" s="49">
        <v>7184</v>
      </c>
      <c r="Q1857" s="49">
        <v>5</v>
      </c>
      <c r="R1857" s="50" t="s">
        <v>37</v>
      </c>
      <c r="S1857" s="51" t="s">
        <v>37</v>
      </c>
      <c r="T1857" s="51" t="s">
        <v>37</v>
      </c>
      <c r="U1857" s="44">
        <v>1181.9000000000001</v>
      </c>
      <c r="V1857" s="45">
        <v>14175</v>
      </c>
      <c r="W1857" s="45">
        <v>642</v>
      </c>
    </row>
    <row r="1858" spans="1:23" x14ac:dyDescent="0.2">
      <c r="A1858" s="41">
        <v>2010</v>
      </c>
      <c r="B1858" s="42">
        <v>12851</v>
      </c>
      <c r="C1858" s="43" t="s">
        <v>2882</v>
      </c>
      <c r="D1858" s="41" t="s">
        <v>23</v>
      </c>
      <c r="E1858" s="43" t="s">
        <v>24</v>
      </c>
      <c r="F1858" s="41" t="s">
        <v>25</v>
      </c>
      <c r="G1858" s="43" t="s">
        <v>65</v>
      </c>
      <c r="H1858" s="43" t="s">
        <v>27</v>
      </c>
      <c r="I1858" s="44">
        <v>1260</v>
      </c>
      <c r="J1858" s="45">
        <v>15134</v>
      </c>
      <c r="K1858" s="45">
        <v>1111</v>
      </c>
      <c r="L1858" s="46">
        <v>1138</v>
      </c>
      <c r="M1858" s="47">
        <v>10988</v>
      </c>
      <c r="N1858" s="47">
        <v>203</v>
      </c>
      <c r="O1858" s="48" t="s">
        <v>37</v>
      </c>
      <c r="P1858" s="49" t="s">
        <v>37</v>
      </c>
      <c r="Q1858" s="49" t="s">
        <v>37</v>
      </c>
      <c r="R1858" s="50" t="s">
        <v>37</v>
      </c>
      <c r="S1858" s="51" t="s">
        <v>37</v>
      </c>
      <c r="T1858" s="51" t="s">
        <v>37</v>
      </c>
      <c r="U1858" s="44">
        <v>2398</v>
      </c>
      <c r="V1858" s="45">
        <v>26122</v>
      </c>
      <c r="W1858" s="45">
        <v>1314</v>
      </c>
    </row>
    <row r="1859" spans="1:23" x14ac:dyDescent="0.2">
      <c r="A1859" s="41">
        <v>2010</v>
      </c>
      <c r="B1859" s="42">
        <v>12860</v>
      </c>
      <c r="C1859" s="43" t="s">
        <v>795</v>
      </c>
      <c r="D1859" s="41" t="s">
        <v>23</v>
      </c>
      <c r="E1859" s="43" t="s">
        <v>24</v>
      </c>
      <c r="F1859" s="41" t="s">
        <v>25</v>
      </c>
      <c r="G1859" s="43" t="s">
        <v>311</v>
      </c>
      <c r="H1859" s="43" t="s">
        <v>31</v>
      </c>
      <c r="I1859" s="44">
        <v>7070.5</v>
      </c>
      <c r="J1859" s="45">
        <v>56770</v>
      </c>
      <c r="K1859" s="45">
        <v>4801</v>
      </c>
      <c r="L1859" s="46">
        <v>6595.9</v>
      </c>
      <c r="M1859" s="47">
        <v>68156</v>
      </c>
      <c r="N1859" s="47">
        <v>1331</v>
      </c>
      <c r="O1859" s="48">
        <v>8037.9</v>
      </c>
      <c r="P1859" s="49">
        <v>65633</v>
      </c>
      <c r="Q1859" s="49">
        <v>1518</v>
      </c>
      <c r="R1859" s="50" t="s">
        <v>37</v>
      </c>
      <c r="S1859" s="51" t="s">
        <v>37</v>
      </c>
      <c r="T1859" s="51" t="s">
        <v>37</v>
      </c>
      <c r="U1859" s="44">
        <v>21704.3</v>
      </c>
      <c r="V1859" s="45">
        <v>190559</v>
      </c>
      <c r="W1859" s="45">
        <v>7650</v>
      </c>
    </row>
    <row r="1860" spans="1:23" x14ac:dyDescent="0.2">
      <c r="A1860" s="41">
        <v>2010</v>
      </c>
      <c r="B1860" s="42">
        <v>12861</v>
      </c>
      <c r="C1860" s="43" t="s">
        <v>2883</v>
      </c>
      <c r="D1860" s="41" t="s">
        <v>23</v>
      </c>
      <c r="E1860" s="43" t="s">
        <v>24</v>
      </c>
      <c r="F1860" s="41" t="s">
        <v>25</v>
      </c>
      <c r="G1860" s="43" t="s">
        <v>161</v>
      </c>
      <c r="H1860" s="43" t="s">
        <v>27</v>
      </c>
      <c r="I1860" s="44">
        <v>1957</v>
      </c>
      <c r="J1860" s="45">
        <v>17429</v>
      </c>
      <c r="K1860" s="45">
        <v>2023</v>
      </c>
      <c r="L1860" s="46">
        <v>1330</v>
      </c>
      <c r="M1860" s="47">
        <v>14213</v>
      </c>
      <c r="N1860" s="47">
        <v>285</v>
      </c>
      <c r="O1860" s="48">
        <v>3363</v>
      </c>
      <c r="P1860" s="49">
        <v>35506</v>
      </c>
      <c r="Q1860" s="49">
        <v>33</v>
      </c>
      <c r="R1860" s="50" t="s">
        <v>37</v>
      </c>
      <c r="S1860" s="51" t="s">
        <v>37</v>
      </c>
      <c r="T1860" s="51" t="s">
        <v>37</v>
      </c>
      <c r="U1860" s="44">
        <v>6650</v>
      </c>
      <c r="V1860" s="45">
        <v>67148</v>
      </c>
      <c r="W1860" s="45">
        <v>2341</v>
      </c>
    </row>
    <row r="1861" spans="1:23" x14ac:dyDescent="0.2">
      <c r="A1861" s="41">
        <v>2010</v>
      </c>
      <c r="B1861" s="42">
        <v>12866</v>
      </c>
      <c r="C1861" s="43" t="s">
        <v>796</v>
      </c>
      <c r="D1861" s="41" t="s">
        <v>23</v>
      </c>
      <c r="E1861" s="43" t="s">
        <v>24</v>
      </c>
      <c r="F1861" s="41" t="s">
        <v>25</v>
      </c>
      <c r="G1861" s="43" t="s">
        <v>311</v>
      </c>
      <c r="H1861" s="43" t="s">
        <v>31</v>
      </c>
      <c r="I1861" s="44">
        <v>1053</v>
      </c>
      <c r="J1861" s="45">
        <v>16288</v>
      </c>
      <c r="K1861" s="45">
        <v>1532</v>
      </c>
      <c r="L1861" s="46">
        <v>2290</v>
      </c>
      <c r="M1861" s="47">
        <v>31821</v>
      </c>
      <c r="N1861" s="47">
        <v>726</v>
      </c>
      <c r="O1861" s="48">
        <v>29058</v>
      </c>
      <c r="P1861" s="49">
        <v>469050</v>
      </c>
      <c r="Q1861" s="49">
        <v>11</v>
      </c>
      <c r="R1861" s="50" t="s">
        <v>37</v>
      </c>
      <c r="S1861" s="51" t="s">
        <v>37</v>
      </c>
      <c r="T1861" s="51" t="s">
        <v>37</v>
      </c>
      <c r="U1861" s="44">
        <v>32401</v>
      </c>
      <c r="V1861" s="45">
        <v>517159</v>
      </c>
      <c r="W1861" s="45">
        <v>2269</v>
      </c>
    </row>
    <row r="1862" spans="1:23" x14ac:dyDescent="0.2">
      <c r="A1862" s="41">
        <v>2010</v>
      </c>
      <c r="B1862" s="42">
        <v>12866</v>
      </c>
      <c r="C1862" s="43" t="s">
        <v>796</v>
      </c>
      <c r="D1862" s="41" t="s">
        <v>23</v>
      </c>
      <c r="E1862" s="43" t="s">
        <v>24</v>
      </c>
      <c r="F1862" s="41" t="s">
        <v>25</v>
      </c>
      <c r="G1862" s="43" t="s">
        <v>195</v>
      </c>
      <c r="H1862" s="43" t="s">
        <v>31</v>
      </c>
      <c r="I1862" s="44">
        <v>8419</v>
      </c>
      <c r="J1862" s="45">
        <v>130571</v>
      </c>
      <c r="K1862" s="45">
        <v>11544</v>
      </c>
      <c r="L1862" s="46">
        <v>15969</v>
      </c>
      <c r="M1862" s="47">
        <v>226952</v>
      </c>
      <c r="N1862" s="47">
        <v>3573</v>
      </c>
      <c r="O1862" s="48">
        <v>3783</v>
      </c>
      <c r="P1862" s="49">
        <v>55112</v>
      </c>
      <c r="Q1862" s="49">
        <v>9</v>
      </c>
      <c r="R1862" s="50" t="s">
        <v>37</v>
      </c>
      <c r="S1862" s="51" t="s">
        <v>37</v>
      </c>
      <c r="T1862" s="51" t="s">
        <v>37</v>
      </c>
      <c r="U1862" s="44">
        <v>28171</v>
      </c>
      <c r="V1862" s="45">
        <v>412635</v>
      </c>
      <c r="W1862" s="45">
        <v>15126</v>
      </c>
    </row>
    <row r="1863" spans="1:23" x14ac:dyDescent="0.2">
      <c r="A1863" s="41">
        <v>2010</v>
      </c>
      <c r="B1863" s="42">
        <v>12876</v>
      </c>
      <c r="C1863" s="43" t="s">
        <v>2884</v>
      </c>
      <c r="D1863" s="41" t="s">
        <v>23</v>
      </c>
      <c r="E1863" s="43" t="s">
        <v>24</v>
      </c>
      <c r="F1863" s="41" t="s">
        <v>25</v>
      </c>
      <c r="G1863" s="43" t="s">
        <v>142</v>
      </c>
      <c r="H1863" s="43" t="s">
        <v>27</v>
      </c>
      <c r="I1863" s="44">
        <v>1175.5</v>
      </c>
      <c r="J1863" s="45">
        <v>9705</v>
      </c>
      <c r="K1863" s="45">
        <v>858</v>
      </c>
      <c r="L1863" s="46">
        <v>831.4</v>
      </c>
      <c r="M1863" s="47">
        <v>7035</v>
      </c>
      <c r="N1863" s="47">
        <v>113</v>
      </c>
      <c r="O1863" s="48" t="s">
        <v>37</v>
      </c>
      <c r="P1863" s="49" t="s">
        <v>37</v>
      </c>
      <c r="Q1863" s="49" t="s">
        <v>37</v>
      </c>
      <c r="R1863" s="50" t="s">
        <v>37</v>
      </c>
      <c r="S1863" s="51" t="s">
        <v>37</v>
      </c>
      <c r="T1863" s="51" t="s">
        <v>37</v>
      </c>
      <c r="U1863" s="44">
        <v>2006.9</v>
      </c>
      <c r="V1863" s="45">
        <v>16740</v>
      </c>
      <c r="W1863" s="45">
        <v>971</v>
      </c>
    </row>
    <row r="1864" spans="1:23" x14ac:dyDescent="0.2">
      <c r="A1864" s="41">
        <v>2010</v>
      </c>
      <c r="B1864" s="42">
        <v>12892</v>
      </c>
      <c r="C1864" s="43" t="s">
        <v>2885</v>
      </c>
      <c r="D1864" s="41" t="s">
        <v>23</v>
      </c>
      <c r="E1864" s="43" t="s">
        <v>24</v>
      </c>
      <c r="F1864" s="41" t="s">
        <v>25</v>
      </c>
      <c r="G1864" s="43" t="s">
        <v>78</v>
      </c>
      <c r="H1864" s="43" t="s">
        <v>27</v>
      </c>
      <c r="I1864" s="44">
        <v>1134</v>
      </c>
      <c r="J1864" s="45">
        <v>10099</v>
      </c>
      <c r="K1864" s="45">
        <v>789</v>
      </c>
      <c r="L1864" s="46">
        <v>125</v>
      </c>
      <c r="M1864" s="47">
        <v>897</v>
      </c>
      <c r="N1864" s="47">
        <v>75</v>
      </c>
      <c r="O1864" s="48">
        <v>0</v>
      </c>
      <c r="P1864" s="49">
        <v>0</v>
      </c>
      <c r="Q1864" s="49">
        <v>0</v>
      </c>
      <c r="R1864" s="50">
        <v>0</v>
      </c>
      <c r="S1864" s="51">
        <v>0</v>
      </c>
      <c r="T1864" s="51">
        <v>0</v>
      </c>
      <c r="U1864" s="44">
        <v>1259</v>
      </c>
      <c r="V1864" s="45">
        <v>10996</v>
      </c>
      <c r="W1864" s="45">
        <v>864</v>
      </c>
    </row>
    <row r="1865" spans="1:23" x14ac:dyDescent="0.2">
      <c r="A1865" s="41">
        <v>2010</v>
      </c>
      <c r="B1865" s="42">
        <v>12894</v>
      </c>
      <c r="C1865" s="43" t="s">
        <v>2886</v>
      </c>
      <c r="D1865" s="41" t="s">
        <v>23</v>
      </c>
      <c r="E1865" s="43" t="s">
        <v>24</v>
      </c>
      <c r="F1865" s="41" t="s">
        <v>25</v>
      </c>
      <c r="G1865" s="43" t="s">
        <v>46</v>
      </c>
      <c r="H1865" s="43" t="s">
        <v>27</v>
      </c>
      <c r="I1865" s="44">
        <v>14761.4</v>
      </c>
      <c r="J1865" s="45">
        <v>165456</v>
      </c>
      <c r="K1865" s="45">
        <v>14852</v>
      </c>
      <c r="L1865" s="46">
        <v>3514.4</v>
      </c>
      <c r="M1865" s="47">
        <v>36647</v>
      </c>
      <c r="N1865" s="47">
        <v>1623</v>
      </c>
      <c r="O1865" s="48">
        <v>14397.2</v>
      </c>
      <c r="P1865" s="49">
        <v>215694</v>
      </c>
      <c r="Q1865" s="49">
        <v>237</v>
      </c>
      <c r="R1865" s="50" t="s">
        <v>37</v>
      </c>
      <c r="S1865" s="51" t="s">
        <v>37</v>
      </c>
      <c r="T1865" s="51" t="s">
        <v>37</v>
      </c>
      <c r="U1865" s="44">
        <v>32673</v>
      </c>
      <c r="V1865" s="45">
        <v>417797</v>
      </c>
      <c r="W1865" s="45">
        <v>16712</v>
      </c>
    </row>
    <row r="1866" spans="1:23" x14ac:dyDescent="0.2">
      <c r="A1866" s="41">
        <v>2010</v>
      </c>
      <c r="B1866" s="42">
        <v>12896</v>
      </c>
      <c r="C1866" s="43" t="s">
        <v>2887</v>
      </c>
      <c r="D1866" s="41" t="s">
        <v>23</v>
      </c>
      <c r="E1866" s="43" t="s">
        <v>24</v>
      </c>
      <c r="F1866" s="41" t="s">
        <v>25</v>
      </c>
      <c r="G1866" s="43" t="s">
        <v>76</v>
      </c>
      <c r="H1866" s="43" t="s">
        <v>27</v>
      </c>
      <c r="I1866" s="44">
        <v>113</v>
      </c>
      <c r="J1866" s="45">
        <v>1202</v>
      </c>
      <c r="K1866" s="45">
        <v>105</v>
      </c>
      <c r="L1866" s="46">
        <v>27</v>
      </c>
      <c r="M1866" s="47">
        <v>236</v>
      </c>
      <c r="N1866" s="47">
        <v>33</v>
      </c>
      <c r="O1866" s="48">
        <v>1</v>
      </c>
      <c r="P1866" s="49">
        <v>7</v>
      </c>
      <c r="Q1866" s="49">
        <v>5</v>
      </c>
      <c r="R1866" s="50" t="s">
        <v>37</v>
      </c>
      <c r="S1866" s="51" t="s">
        <v>37</v>
      </c>
      <c r="T1866" s="51" t="s">
        <v>37</v>
      </c>
      <c r="U1866" s="44">
        <v>141</v>
      </c>
      <c r="V1866" s="45">
        <v>1445</v>
      </c>
      <c r="W1866" s="45">
        <v>143</v>
      </c>
    </row>
    <row r="1867" spans="1:23" x14ac:dyDescent="0.2">
      <c r="A1867" s="41">
        <v>2010</v>
      </c>
      <c r="B1867" s="42">
        <v>12897</v>
      </c>
      <c r="C1867" s="43" t="s">
        <v>2888</v>
      </c>
      <c r="D1867" s="41" t="s">
        <v>23</v>
      </c>
      <c r="E1867" s="43" t="s">
        <v>24</v>
      </c>
      <c r="F1867" s="41" t="s">
        <v>25</v>
      </c>
      <c r="G1867" s="43" t="s">
        <v>46</v>
      </c>
      <c r="H1867" s="43" t="s">
        <v>27</v>
      </c>
      <c r="I1867" s="44">
        <v>509</v>
      </c>
      <c r="J1867" s="45">
        <v>5937</v>
      </c>
      <c r="K1867" s="45">
        <v>768</v>
      </c>
      <c r="L1867" s="46">
        <v>2401</v>
      </c>
      <c r="M1867" s="47">
        <v>27140</v>
      </c>
      <c r="N1867" s="47">
        <v>295</v>
      </c>
      <c r="O1867" s="48" t="s">
        <v>37</v>
      </c>
      <c r="P1867" s="49" t="s">
        <v>37</v>
      </c>
      <c r="Q1867" s="49" t="s">
        <v>37</v>
      </c>
      <c r="R1867" s="50" t="s">
        <v>37</v>
      </c>
      <c r="S1867" s="51" t="s">
        <v>37</v>
      </c>
      <c r="T1867" s="51" t="s">
        <v>37</v>
      </c>
      <c r="U1867" s="44">
        <v>2910</v>
      </c>
      <c r="V1867" s="45">
        <v>33077</v>
      </c>
      <c r="W1867" s="45">
        <v>1063</v>
      </c>
    </row>
    <row r="1868" spans="1:23" x14ac:dyDescent="0.2">
      <c r="A1868" s="41">
        <v>2010</v>
      </c>
      <c r="B1868" s="42">
        <v>12899</v>
      </c>
      <c r="C1868" s="43" t="s">
        <v>2889</v>
      </c>
      <c r="D1868" s="41" t="s">
        <v>23</v>
      </c>
      <c r="E1868" s="43" t="s">
        <v>24</v>
      </c>
      <c r="F1868" s="41" t="s">
        <v>25</v>
      </c>
      <c r="G1868" s="43" t="s">
        <v>145</v>
      </c>
      <c r="H1868" s="43" t="s">
        <v>31</v>
      </c>
      <c r="I1868" s="44">
        <v>9122.2999999999993</v>
      </c>
      <c r="J1868" s="45">
        <v>76286</v>
      </c>
      <c r="K1868" s="45">
        <v>6597</v>
      </c>
      <c r="L1868" s="46">
        <v>5893.9</v>
      </c>
      <c r="M1868" s="47">
        <v>61277</v>
      </c>
      <c r="N1868" s="47">
        <v>907</v>
      </c>
      <c r="O1868" s="48" t="s">
        <v>37</v>
      </c>
      <c r="P1868" s="49" t="s">
        <v>37</v>
      </c>
      <c r="Q1868" s="49" t="s">
        <v>37</v>
      </c>
      <c r="R1868" s="50" t="s">
        <v>37</v>
      </c>
      <c r="S1868" s="51" t="s">
        <v>37</v>
      </c>
      <c r="T1868" s="51" t="s">
        <v>37</v>
      </c>
      <c r="U1868" s="44">
        <v>15016.2</v>
      </c>
      <c r="V1868" s="45">
        <v>137563</v>
      </c>
      <c r="W1868" s="45">
        <v>7504</v>
      </c>
    </row>
    <row r="1869" spans="1:23" x14ac:dyDescent="0.2">
      <c r="A1869" s="41">
        <v>2010</v>
      </c>
      <c r="B1869" s="42">
        <v>12900</v>
      </c>
      <c r="C1869" s="43" t="s">
        <v>2890</v>
      </c>
      <c r="D1869" s="41" t="s">
        <v>23</v>
      </c>
      <c r="E1869" s="43" t="s">
        <v>24</v>
      </c>
      <c r="F1869" s="41" t="s">
        <v>25</v>
      </c>
      <c r="G1869" s="43" t="s">
        <v>46</v>
      </c>
      <c r="H1869" s="43" t="s">
        <v>27</v>
      </c>
      <c r="I1869" s="44">
        <v>1225</v>
      </c>
      <c r="J1869" s="45">
        <v>11621</v>
      </c>
      <c r="K1869" s="45">
        <v>1587</v>
      </c>
      <c r="L1869" s="46">
        <v>1943</v>
      </c>
      <c r="M1869" s="47">
        <v>21682</v>
      </c>
      <c r="N1869" s="47">
        <v>259</v>
      </c>
      <c r="O1869" s="48">
        <v>1655</v>
      </c>
      <c r="P1869" s="49">
        <v>20923</v>
      </c>
      <c r="Q1869" s="49">
        <v>4</v>
      </c>
      <c r="R1869" s="50" t="s">
        <v>37</v>
      </c>
      <c r="S1869" s="51" t="s">
        <v>37</v>
      </c>
      <c r="T1869" s="51" t="s">
        <v>37</v>
      </c>
      <c r="U1869" s="44">
        <v>4823</v>
      </c>
      <c r="V1869" s="45">
        <v>54226</v>
      </c>
      <c r="W1869" s="45">
        <v>1850</v>
      </c>
    </row>
    <row r="1870" spans="1:23" x14ac:dyDescent="0.2">
      <c r="A1870" s="41">
        <v>2010</v>
      </c>
      <c r="B1870" s="42">
        <v>12901</v>
      </c>
      <c r="C1870" s="43" t="s">
        <v>2891</v>
      </c>
      <c r="D1870" s="41" t="s">
        <v>23</v>
      </c>
      <c r="E1870" s="43" t="s">
        <v>24</v>
      </c>
      <c r="F1870" s="41" t="s">
        <v>25</v>
      </c>
      <c r="G1870" s="43" t="s">
        <v>258</v>
      </c>
      <c r="H1870" s="43" t="s">
        <v>31</v>
      </c>
      <c r="I1870" s="44">
        <v>8076</v>
      </c>
      <c r="J1870" s="45">
        <v>54700</v>
      </c>
      <c r="K1870" s="45">
        <v>10470</v>
      </c>
      <c r="L1870" s="46">
        <v>1350</v>
      </c>
      <c r="M1870" s="47">
        <v>10437</v>
      </c>
      <c r="N1870" s="47">
        <v>274</v>
      </c>
      <c r="O1870" s="48">
        <v>588</v>
      </c>
      <c r="P1870" s="49">
        <v>5223</v>
      </c>
      <c r="Q1870" s="49">
        <v>1</v>
      </c>
      <c r="R1870" s="50" t="s">
        <v>37</v>
      </c>
      <c r="S1870" s="51" t="s">
        <v>37</v>
      </c>
      <c r="T1870" s="51" t="s">
        <v>37</v>
      </c>
      <c r="U1870" s="44">
        <v>10014</v>
      </c>
      <c r="V1870" s="45">
        <v>70360</v>
      </c>
      <c r="W1870" s="45">
        <v>10745</v>
      </c>
    </row>
    <row r="1871" spans="1:23" x14ac:dyDescent="0.2">
      <c r="A1871" s="41">
        <v>2010</v>
      </c>
      <c r="B1871" s="42">
        <v>12909</v>
      </c>
      <c r="C1871" s="43" t="s">
        <v>2892</v>
      </c>
      <c r="D1871" s="41" t="s">
        <v>23</v>
      </c>
      <c r="E1871" s="43" t="s">
        <v>24</v>
      </c>
      <c r="F1871" s="41" t="s">
        <v>25</v>
      </c>
      <c r="G1871" s="43" t="s">
        <v>76</v>
      </c>
      <c r="H1871" s="43" t="s">
        <v>27</v>
      </c>
      <c r="I1871" s="44">
        <v>310</v>
      </c>
      <c r="J1871" s="45">
        <v>2658</v>
      </c>
      <c r="K1871" s="45">
        <v>237</v>
      </c>
      <c r="L1871" s="46">
        <v>226</v>
      </c>
      <c r="M1871" s="47">
        <v>2470</v>
      </c>
      <c r="N1871" s="47">
        <v>62</v>
      </c>
      <c r="O1871" s="48" t="s">
        <v>37</v>
      </c>
      <c r="P1871" s="49" t="s">
        <v>37</v>
      </c>
      <c r="Q1871" s="49" t="s">
        <v>37</v>
      </c>
      <c r="R1871" s="50" t="s">
        <v>37</v>
      </c>
      <c r="S1871" s="51" t="s">
        <v>37</v>
      </c>
      <c r="T1871" s="51" t="s">
        <v>37</v>
      </c>
      <c r="U1871" s="44">
        <v>536</v>
      </c>
      <c r="V1871" s="45">
        <v>5128</v>
      </c>
      <c r="W1871" s="45">
        <v>299</v>
      </c>
    </row>
    <row r="1872" spans="1:23" x14ac:dyDescent="0.2">
      <c r="A1872" s="41">
        <v>2010</v>
      </c>
      <c r="B1872" s="42">
        <v>12915</v>
      </c>
      <c r="C1872" s="43" t="s">
        <v>2893</v>
      </c>
      <c r="D1872" s="41" t="s">
        <v>23</v>
      </c>
      <c r="E1872" s="43" t="s">
        <v>24</v>
      </c>
      <c r="F1872" s="41" t="s">
        <v>25</v>
      </c>
      <c r="G1872" s="43" t="s">
        <v>173</v>
      </c>
      <c r="H1872" s="43" t="s">
        <v>31</v>
      </c>
      <c r="I1872" s="44">
        <v>5843</v>
      </c>
      <c r="J1872" s="45">
        <v>53718</v>
      </c>
      <c r="K1872" s="45">
        <v>5656</v>
      </c>
      <c r="L1872" s="46">
        <v>2578</v>
      </c>
      <c r="M1872" s="47">
        <v>32286</v>
      </c>
      <c r="N1872" s="47">
        <v>775</v>
      </c>
      <c r="O1872" s="48" t="s">
        <v>37</v>
      </c>
      <c r="P1872" s="49" t="s">
        <v>37</v>
      </c>
      <c r="Q1872" s="49" t="s">
        <v>37</v>
      </c>
      <c r="R1872" s="50" t="s">
        <v>37</v>
      </c>
      <c r="S1872" s="51" t="s">
        <v>37</v>
      </c>
      <c r="T1872" s="51" t="s">
        <v>37</v>
      </c>
      <c r="U1872" s="44">
        <v>8421</v>
      </c>
      <c r="V1872" s="45">
        <v>86004</v>
      </c>
      <c r="W1872" s="45">
        <v>6431</v>
      </c>
    </row>
    <row r="1873" spans="1:23" x14ac:dyDescent="0.2">
      <c r="A1873" s="41">
        <v>2010</v>
      </c>
      <c r="B1873" s="42">
        <v>12919</v>
      </c>
      <c r="C1873" s="43" t="s">
        <v>2894</v>
      </c>
      <c r="D1873" s="41" t="s">
        <v>23</v>
      </c>
      <c r="E1873" s="43" t="s">
        <v>24</v>
      </c>
      <c r="F1873" s="41" t="s">
        <v>25</v>
      </c>
      <c r="G1873" s="43" t="s">
        <v>50</v>
      </c>
      <c r="H1873" s="43" t="s">
        <v>51</v>
      </c>
      <c r="I1873" s="44">
        <v>1625</v>
      </c>
      <c r="J1873" s="45">
        <v>14670</v>
      </c>
      <c r="K1873" s="45">
        <v>2068</v>
      </c>
      <c r="L1873" s="46">
        <v>1666</v>
      </c>
      <c r="M1873" s="47">
        <v>16192</v>
      </c>
      <c r="N1873" s="47">
        <v>266</v>
      </c>
      <c r="O1873" s="48">
        <v>57876</v>
      </c>
      <c r="P1873" s="49">
        <v>1207559</v>
      </c>
      <c r="Q1873" s="49">
        <v>2</v>
      </c>
      <c r="R1873" s="50" t="s">
        <v>37</v>
      </c>
      <c r="S1873" s="51" t="s">
        <v>37</v>
      </c>
      <c r="T1873" s="51" t="s">
        <v>37</v>
      </c>
      <c r="U1873" s="44">
        <v>61167</v>
      </c>
      <c r="V1873" s="45">
        <v>1238421</v>
      </c>
      <c r="W1873" s="45">
        <v>2336</v>
      </c>
    </row>
    <row r="1874" spans="1:23" x14ac:dyDescent="0.2">
      <c r="A1874" s="41">
        <v>2010</v>
      </c>
      <c r="B1874" s="42">
        <v>12927</v>
      </c>
      <c r="C1874" s="43" t="s">
        <v>2895</v>
      </c>
      <c r="D1874" s="41" t="s">
        <v>23</v>
      </c>
      <c r="E1874" s="43" t="s">
        <v>24</v>
      </c>
      <c r="F1874" s="41" t="s">
        <v>25</v>
      </c>
      <c r="G1874" s="43" t="s">
        <v>80</v>
      </c>
      <c r="H1874" s="43" t="s">
        <v>27</v>
      </c>
      <c r="I1874" s="44">
        <v>7547</v>
      </c>
      <c r="J1874" s="45">
        <v>79886</v>
      </c>
      <c r="K1874" s="45">
        <v>4992</v>
      </c>
      <c r="L1874" s="46">
        <v>9051</v>
      </c>
      <c r="M1874" s="47">
        <v>100334</v>
      </c>
      <c r="N1874" s="47">
        <v>1273</v>
      </c>
      <c r="O1874" s="48" t="s">
        <v>37</v>
      </c>
      <c r="P1874" s="49" t="s">
        <v>37</v>
      </c>
      <c r="Q1874" s="49" t="s">
        <v>37</v>
      </c>
      <c r="R1874" s="50" t="s">
        <v>37</v>
      </c>
      <c r="S1874" s="51" t="s">
        <v>37</v>
      </c>
      <c r="T1874" s="51" t="s">
        <v>37</v>
      </c>
      <c r="U1874" s="44">
        <v>16598</v>
      </c>
      <c r="V1874" s="45">
        <v>180220</v>
      </c>
      <c r="W1874" s="45">
        <v>6265</v>
      </c>
    </row>
    <row r="1875" spans="1:23" x14ac:dyDescent="0.2">
      <c r="A1875" s="41">
        <v>2010</v>
      </c>
      <c r="B1875" s="42">
        <v>12928</v>
      </c>
      <c r="C1875" s="43" t="s">
        <v>2896</v>
      </c>
      <c r="D1875" s="41" t="s">
        <v>23</v>
      </c>
      <c r="E1875" s="43" t="s">
        <v>24</v>
      </c>
      <c r="F1875" s="41" t="s">
        <v>25</v>
      </c>
      <c r="G1875" s="43" t="s">
        <v>195</v>
      </c>
      <c r="H1875" s="43" t="s">
        <v>27</v>
      </c>
      <c r="I1875" s="44">
        <v>1185</v>
      </c>
      <c r="J1875" s="45">
        <v>9679</v>
      </c>
      <c r="K1875" s="45">
        <v>1405</v>
      </c>
      <c r="L1875" s="46">
        <v>851</v>
      </c>
      <c r="M1875" s="47">
        <v>8119</v>
      </c>
      <c r="N1875" s="47">
        <v>343</v>
      </c>
      <c r="O1875" s="48" t="s">
        <v>37</v>
      </c>
      <c r="P1875" s="49" t="s">
        <v>37</v>
      </c>
      <c r="Q1875" s="49" t="s">
        <v>37</v>
      </c>
      <c r="R1875" s="50" t="s">
        <v>37</v>
      </c>
      <c r="S1875" s="51" t="s">
        <v>37</v>
      </c>
      <c r="T1875" s="51" t="s">
        <v>37</v>
      </c>
      <c r="U1875" s="44">
        <v>2036</v>
      </c>
      <c r="V1875" s="45">
        <v>17798</v>
      </c>
      <c r="W1875" s="45">
        <v>1748</v>
      </c>
    </row>
    <row r="1876" spans="1:23" x14ac:dyDescent="0.2">
      <c r="A1876" s="41">
        <v>2010</v>
      </c>
      <c r="B1876" s="42">
        <v>12929</v>
      </c>
      <c r="C1876" s="43" t="s">
        <v>800</v>
      </c>
      <c r="D1876" s="41" t="s">
        <v>23</v>
      </c>
      <c r="E1876" s="43" t="s">
        <v>24</v>
      </c>
      <c r="F1876" s="41" t="s">
        <v>25</v>
      </c>
      <c r="G1876" s="43" t="s">
        <v>72</v>
      </c>
      <c r="H1876" s="43" t="s">
        <v>31</v>
      </c>
      <c r="I1876" s="44">
        <v>58053</v>
      </c>
      <c r="J1876" s="45">
        <v>481994</v>
      </c>
      <c r="K1876" s="45">
        <v>33131</v>
      </c>
      <c r="L1876" s="46">
        <v>5065</v>
      </c>
      <c r="M1876" s="47">
        <v>54908</v>
      </c>
      <c r="N1876" s="47">
        <v>289</v>
      </c>
      <c r="O1876" s="48">
        <v>1579.4</v>
      </c>
      <c r="P1876" s="49">
        <v>22724</v>
      </c>
      <c r="Q1876" s="49">
        <v>3</v>
      </c>
      <c r="R1876" s="50" t="s">
        <v>37</v>
      </c>
      <c r="S1876" s="51" t="s">
        <v>37</v>
      </c>
      <c r="T1876" s="51" t="s">
        <v>37</v>
      </c>
      <c r="U1876" s="44">
        <v>64697.4</v>
      </c>
      <c r="V1876" s="45">
        <v>559626</v>
      </c>
      <c r="W1876" s="45">
        <v>33423</v>
      </c>
    </row>
    <row r="1877" spans="1:23" x14ac:dyDescent="0.2">
      <c r="A1877" s="41">
        <v>2010</v>
      </c>
      <c r="B1877" s="42">
        <v>12944</v>
      </c>
      <c r="C1877" s="43" t="s">
        <v>2897</v>
      </c>
      <c r="D1877" s="41" t="s">
        <v>23</v>
      </c>
      <c r="E1877" s="43" t="s">
        <v>24</v>
      </c>
      <c r="F1877" s="41" t="s">
        <v>25</v>
      </c>
      <c r="G1877" s="43" t="s">
        <v>67</v>
      </c>
      <c r="H1877" s="43" t="s">
        <v>27</v>
      </c>
      <c r="I1877" s="44">
        <v>8856</v>
      </c>
      <c r="J1877" s="45">
        <v>82708</v>
      </c>
      <c r="K1877" s="45">
        <v>6418</v>
      </c>
      <c r="L1877" s="46">
        <v>10860</v>
      </c>
      <c r="M1877" s="47">
        <v>127796</v>
      </c>
      <c r="N1877" s="47">
        <v>1634</v>
      </c>
      <c r="O1877" s="48">
        <v>9447</v>
      </c>
      <c r="P1877" s="49">
        <v>153923</v>
      </c>
      <c r="Q1877" s="49">
        <v>37</v>
      </c>
      <c r="R1877" s="50" t="s">
        <v>37</v>
      </c>
      <c r="S1877" s="51" t="s">
        <v>37</v>
      </c>
      <c r="T1877" s="51" t="s">
        <v>37</v>
      </c>
      <c r="U1877" s="44">
        <v>29163</v>
      </c>
      <c r="V1877" s="45">
        <v>364427</v>
      </c>
      <c r="W1877" s="45">
        <v>8089</v>
      </c>
    </row>
    <row r="1878" spans="1:23" x14ac:dyDescent="0.2">
      <c r="A1878" s="41">
        <v>2010</v>
      </c>
      <c r="B1878" s="42">
        <v>12952</v>
      </c>
      <c r="C1878" s="43" t="s">
        <v>2898</v>
      </c>
      <c r="D1878" s="41" t="s">
        <v>23</v>
      </c>
      <c r="E1878" s="43" t="s">
        <v>24</v>
      </c>
      <c r="F1878" s="41" t="s">
        <v>25</v>
      </c>
      <c r="G1878" s="43" t="s">
        <v>241</v>
      </c>
      <c r="H1878" s="43" t="s">
        <v>27</v>
      </c>
      <c r="I1878" s="44">
        <v>727</v>
      </c>
      <c r="J1878" s="45">
        <v>7200</v>
      </c>
      <c r="K1878" s="45">
        <v>815</v>
      </c>
      <c r="L1878" s="46">
        <v>520</v>
      </c>
      <c r="M1878" s="47">
        <v>4130</v>
      </c>
      <c r="N1878" s="47">
        <v>210</v>
      </c>
      <c r="O1878" s="48">
        <v>456</v>
      </c>
      <c r="P1878" s="49">
        <v>4433</v>
      </c>
      <c r="Q1878" s="49">
        <v>125</v>
      </c>
      <c r="R1878" s="50" t="s">
        <v>37</v>
      </c>
      <c r="S1878" s="51" t="s">
        <v>37</v>
      </c>
      <c r="T1878" s="51" t="s">
        <v>37</v>
      </c>
      <c r="U1878" s="44">
        <v>1703</v>
      </c>
      <c r="V1878" s="45">
        <v>15763</v>
      </c>
      <c r="W1878" s="45">
        <v>1150</v>
      </c>
    </row>
    <row r="1879" spans="1:23" x14ac:dyDescent="0.2">
      <c r="A1879" s="41">
        <v>2010</v>
      </c>
      <c r="B1879" s="42">
        <v>12988</v>
      </c>
      <c r="C1879" s="43" t="s">
        <v>2899</v>
      </c>
      <c r="D1879" s="41" t="s">
        <v>23</v>
      </c>
      <c r="E1879" s="43" t="s">
        <v>24</v>
      </c>
      <c r="F1879" s="41" t="s">
        <v>25</v>
      </c>
      <c r="G1879" s="43" t="s">
        <v>98</v>
      </c>
      <c r="H1879" s="43" t="s">
        <v>27</v>
      </c>
      <c r="I1879" s="44">
        <v>16568</v>
      </c>
      <c r="J1879" s="45">
        <v>176746</v>
      </c>
      <c r="K1879" s="45">
        <v>11782</v>
      </c>
      <c r="L1879" s="46">
        <v>25955</v>
      </c>
      <c r="M1879" s="47">
        <v>279154</v>
      </c>
      <c r="N1879" s="47">
        <v>2616</v>
      </c>
      <c r="O1879" s="48">
        <v>31917</v>
      </c>
      <c r="P1879" s="49">
        <v>447622</v>
      </c>
      <c r="Q1879" s="49">
        <v>39</v>
      </c>
      <c r="R1879" s="50">
        <v>0</v>
      </c>
      <c r="S1879" s="51">
        <v>0</v>
      </c>
      <c r="T1879" s="51">
        <v>0</v>
      </c>
      <c r="U1879" s="44">
        <v>74440</v>
      </c>
      <c r="V1879" s="45">
        <v>903522</v>
      </c>
      <c r="W1879" s="45">
        <v>14437</v>
      </c>
    </row>
    <row r="1880" spans="1:23" x14ac:dyDescent="0.2">
      <c r="A1880" s="41">
        <v>2010</v>
      </c>
      <c r="B1880" s="42">
        <v>12989</v>
      </c>
      <c r="C1880" s="43" t="s">
        <v>2900</v>
      </c>
      <c r="D1880" s="41" t="s">
        <v>23</v>
      </c>
      <c r="E1880" s="43" t="s">
        <v>24</v>
      </c>
      <c r="F1880" s="41" t="s">
        <v>25</v>
      </c>
      <c r="G1880" s="43" t="s">
        <v>220</v>
      </c>
      <c r="H1880" s="43" t="s">
        <v>27</v>
      </c>
      <c r="I1880" s="44">
        <v>3050</v>
      </c>
      <c r="J1880" s="45">
        <v>20406</v>
      </c>
      <c r="K1880" s="45">
        <v>3327</v>
      </c>
      <c r="L1880" s="46">
        <v>2599</v>
      </c>
      <c r="M1880" s="47">
        <v>16600</v>
      </c>
      <c r="N1880" s="47">
        <v>571</v>
      </c>
      <c r="O1880" s="48">
        <v>1004</v>
      </c>
      <c r="P1880" s="49">
        <v>7448</v>
      </c>
      <c r="Q1880" s="49">
        <v>3</v>
      </c>
      <c r="R1880" s="50" t="s">
        <v>37</v>
      </c>
      <c r="S1880" s="51" t="s">
        <v>37</v>
      </c>
      <c r="T1880" s="51" t="s">
        <v>37</v>
      </c>
      <c r="U1880" s="44">
        <v>6653</v>
      </c>
      <c r="V1880" s="45">
        <v>44454</v>
      </c>
      <c r="W1880" s="45">
        <v>3901</v>
      </c>
    </row>
    <row r="1881" spans="1:23" x14ac:dyDescent="0.2">
      <c r="A1881" s="41">
        <v>2010</v>
      </c>
      <c r="B1881" s="42">
        <v>12990</v>
      </c>
      <c r="C1881" s="43" t="s">
        <v>2901</v>
      </c>
      <c r="D1881" s="41" t="s">
        <v>23</v>
      </c>
      <c r="E1881" s="43" t="s">
        <v>24</v>
      </c>
      <c r="F1881" s="41" t="s">
        <v>25</v>
      </c>
      <c r="G1881" s="43" t="s">
        <v>161</v>
      </c>
      <c r="H1881" s="43" t="s">
        <v>31</v>
      </c>
      <c r="I1881" s="44">
        <v>25183</v>
      </c>
      <c r="J1881" s="45">
        <v>241853</v>
      </c>
      <c r="K1881" s="45">
        <v>14297</v>
      </c>
      <c r="L1881" s="46">
        <v>4212</v>
      </c>
      <c r="M1881" s="47">
        <v>36662</v>
      </c>
      <c r="N1881" s="47">
        <v>2087</v>
      </c>
      <c r="O1881" s="48">
        <v>6286</v>
      </c>
      <c r="P1881" s="49">
        <v>83619</v>
      </c>
      <c r="Q1881" s="49">
        <v>11</v>
      </c>
      <c r="R1881" s="50" t="s">
        <v>37</v>
      </c>
      <c r="S1881" s="51" t="s">
        <v>37</v>
      </c>
      <c r="T1881" s="51" t="s">
        <v>37</v>
      </c>
      <c r="U1881" s="44">
        <v>35681</v>
      </c>
      <c r="V1881" s="45">
        <v>362134</v>
      </c>
      <c r="W1881" s="45">
        <v>16395</v>
      </c>
    </row>
    <row r="1882" spans="1:23" x14ac:dyDescent="0.2">
      <c r="A1882" s="41">
        <v>2010</v>
      </c>
      <c r="B1882" s="42">
        <v>13025</v>
      </c>
      <c r="C1882" s="43" t="s">
        <v>2902</v>
      </c>
      <c r="D1882" s="41" t="s">
        <v>23</v>
      </c>
      <c r="E1882" s="43" t="s">
        <v>24</v>
      </c>
      <c r="F1882" s="41" t="s">
        <v>25</v>
      </c>
      <c r="G1882" s="43" t="s">
        <v>92</v>
      </c>
      <c r="H1882" s="43" t="s">
        <v>27</v>
      </c>
      <c r="I1882" s="44">
        <v>742</v>
      </c>
      <c r="J1882" s="45">
        <v>5393</v>
      </c>
      <c r="K1882" s="45">
        <v>570</v>
      </c>
      <c r="L1882" s="46">
        <v>171</v>
      </c>
      <c r="M1882" s="47">
        <v>1319</v>
      </c>
      <c r="N1882" s="47">
        <v>81</v>
      </c>
      <c r="O1882" s="48">
        <v>256</v>
      </c>
      <c r="P1882" s="49">
        <v>1771</v>
      </c>
      <c r="Q1882" s="49">
        <v>24</v>
      </c>
      <c r="R1882" s="50" t="s">
        <v>37</v>
      </c>
      <c r="S1882" s="51" t="s">
        <v>37</v>
      </c>
      <c r="T1882" s="51" t="s">
        <v>37</v>
      </c>
      <c r="U1882" s="44">
        <v>1169</v>
      </c>
      <c r="V1882" s="45">
        <v>8483</v>
      </c>
      <c r="W1882" s="45">
        <v>675</v>
      </c>
    </row>
    <row r="1883" spans="1:23" x14ac:dyDescent="0.2">
      <c r="A1883" s="41">
        <v>2010</v>
      </c>
      <c r="B1883" s="42">
        <v>13026</v>
      </c>
      <c r="C1883" s="43" t="s">
        <v>2903</v>
      </c>
      <c r="D1883" s="41" t="s">
        <v>23</v>
      </c>
      <c r="E1883" s="43" t="s">
        <v>24</v>
      </c>
      <c r="F1883" s="41" t="s">
        <v>25</v>
      </c>
      <c r="G1883" s="43" t="s">
        <v>65</v>
      </c>
      <c r="H1883" s="43" t="s">
        <v>27</v>
      </c>
      <c r="I1883" s="44">
        <v>8225</v>
      </c>
      <c r="J1883" s="45">
        <v>87898</v>
      </c>
      <c r="K1883" s="45">
        <v>5763</v>
      </c>
      <c r="L1883" s="46">
        <v>8508</v>
      </c>
      <c r="M1883" s="47">
        <v>85491</v>
      </c>
      <c r="N1883" s="47">
        <v>1052</v>
      </c>
      <c r="O1883" s="48">
        <v>1900</v>
      </c>
      <c r="P1883" s="49">
        <v>23103</v>
      </c>
      <c r="Q1883" s="49">
        <v>11</v>
      </c>
      <c r="R1883" s="50" t="s">
        <v>37</v>
      </c>
      <c r="S1883" s="51" t="s">
        <v>37</v>
      </c>
      <c r="T1883" s="51" t="s">
        <v>37</v>
      </c>
      <c r="U1883" s="44">
        <v>18633</v>
      </c>
      <c r="V1883" s="45">
        <v>196492</v>
      </c>
      <c r="W1883" s="45">
        <v>6826</v>
      </c>
    </row>
    <row r="1884" spans="1:23" x14ac:dyDescent="0.2">
      <c r="A1884" s="41">
        <v>2010</v>
      </c>
      <c r="B1884" s="42">
        <v>13027</v>
      </c>
      <c r="C1884" s="43" t="s">
        <v>804</v>
      </c>
      <c r="D1884" s="41" t="s">
        <v>23</v>
      </c>
      <c r="E1884" s="43" t="s">
        <v>24</v>
      </c>
      <c r="F1884" s="41" t="s">
        <v>25</v>
      </c>
      <c r="G1884" s="43" t="s">
        <v>67</v>
      </c>
      <c r="H1884" s="43" t="s">
        <v>31</v>
      </c>
      <c r="I1884" s="44">
        <v>14999</v>
      </c>
      <c r="J1884" s="45">
        <v>160953</v>
      </c>
      <c r="K1884" s="45">
        <v>12539</v>
      </c>
      <c r="L1884" s="46">
        <v>7010</v>
      </c>
      <c r="M1884" s="47">
        <v>64758</v>
      </c>
      <c r="N1884" s="47">
        <v>2516</v>
      </c>
      <c r="O1884" s="48">
        <v>6183</v>
      </c>
      <c r="P1884" s="49">
        <v>110880</v>
      </c>
      <c r="Q1884" s="49">
        <v>4</v>
      </c>
      <c r="R1884" s="50">
        <v>0</v>
      </c>
      <c r="S1884" s="51">
        <v>0</v>
      </c>
      <c r="T1884" s="51">
        <v>0</v>
      </c>
      <c r="U1884" s="44">
        <v>28192</v>
      </c>
      <c r="V1884" s="45">
        <v>336591</v>
      </c>
      <c r="W1884" s="45">
        <v>15059</v>
      </c>
    </row>
    <row r="1885" spans="1:23" x14ac:dyDescent="0.2">
      <c r="A1885" s="41">
        <v>2010</v>
      </c>
      <c r="B1885" s="42">
        <v>13027</v>
      </c>
      <c r="C1885" s="43" t="s">
        <v>804</v>
      </c>
      <c r="D1885" s="41" t="s">
        <v>23</v>
      </c>
      <c r="E1885" s="43" t="s">
        <v>24</v>
      </c>
      <c r="F1885" s="41" t="s">
        <v>25</v>
      </c>
      <c r="G1885" s="43" t="s">
        <v>98</v>
      </c>
      <c r="H1885" s="43" t="s">
        <v>31</v>
      </c>
      <c r="I1885" s="44">
        <v>16459</v>
      </c>
      <c r="J1885" s="45">
        <v>174126</v>
      </c>
      <c r="K1885" s="45">
        <v>15120</v>
      </c>
      <c r="L1885" s="46">
        <v>9317</v>
      </c>
      <c r="M1885" s="47">
        <v>89527</v>
      </c>
      <c r="N1885" s="47">
        <v>3115</v>
      </c>
      <c r="O1885" s="48">
        <v>1344</v>
      </c>
      <c r="P1885" s="49">
        <v>12335</v>
      </c>
      <c r="Q1885" s="49">
        <v>4</v>
      </c>
      <c r="R1885" s="50">
        <v>0</v>
      </c>
      <c r="S1885" s="51">
        <v>0</v>
      </c>
      <c r="T1885" s="51">
        <v>0</v>
      </c>
      <c r="U1885" s="44">
        <v>27120</v>
      </c>
      <c r="V1885" s="45">
        <v>275988</v>
      </c>
      <c r="W1885" s="45">
        <v>18239</v>
      </c>
    </row>
    <row r="1886" spans="1:23" x14ac:dyDescent="0.2">
      <c r="A1886" s="41">
        <v>2010</v>
      </c>
      <c r="B1886" s="42">
        <v>13029</v>
      </c>
      <c r="C1886" s="43" t="s">
        <v>2904</v>
      </c>
      <c r="D1886" s="41" t="s">
        <v>23</v>
      </c>
      <c r="E1886" s="43" t="s">
        <v>24</v>
      </c>
      <c r="F1886" s="41" t="s">
        <v>25</v>
      </c>
      <c r="G1886" s="43" t="s">
        <v>76</v>
      </c>
      <c r="H1886" s="43" t="s">
        <v>27</v>
      </c>
      <c r="I1886" s="44">
        <v>712.7</v>
      </c>
      <c r="J1886" s="45">
        <v>8434</v>
      </c>
      <c r="K1886" s="45">
        <v>773</v>
      </c>
      <c r="L1886" s="46">
        <v>198</v>
      </c>
      <c r="M1886" s="47">
        <v>2429</v>
      </c>
      <c r="N1886" s="47">
        <v>105</v>
      </c>
      <c r="O1886" s="48">
        <v>1057.3</v>
      </c>
      <c r="P1886" s="49">
        <v>17102</v>
      </c>
      <c r="Q1886" s="49">
        <v>29</v>
      </c>
      <c r="R1886" s="50" t="s">
        <v>37</v>
      </c>
      <c r="S1886" s="51" t="s">
        <v>37</v>
      </c>
      <c r="T1886" s="51" t="s">
        <v>37</v>
      </c>
      <c r="U1886" s="44">
        <v>1968</v>
      </c>
      <c r="V1886" s="45">
        <v>27965</v>
      </c>
      <c r="W1886" s="45">
        <v>907</v>
      </c>
    </row>
    <row r="1887" spans="1:23" x14ac:dyDescent="0.2">
      <c r="A1887" s="41">
        <v>2010</v>
      </c>
      <c r="B1887" s="42">
        <v>13032</v>
      </c>
      <c r="C1887" s="43" t="s">
        <v>805</v>
      </c>
      <c r="D1887" s="41" t="s">
        <v>23</v>
      </c>
      <c r="E1887" s="43" t="s">
        <v>24</v>
      </c>
      <c r="F1887" s="41" t="s">
        <v>25</v>
      </c>
      <c r="G1887" s="43" t="s">
        <v>124</v>
      </c>
      <c r="H1887" s="43" t="s">
        <v>51</v>
      </c>
      <c r="I1887" s="44">
        <v>7072</v>
      </c>
      <c r="J1887" s="45">
        <v>54432</v>
      </c>
      <c r="K1887" s="45">
        <v>4557</v>
      </c>
      <c r="L1887" s="46">
        <v>2041</v>
      </c>
      <c r="M1887" s="47">
        <v>15319</v>
      </c>
      <c r="N1887" s="47">
        <v>832</v>
      </c>
      <c r="O1887" s="48">
        <v>3465</v>
      </c>
      <c r="P1887" s="49">
        <v>31269</v>
      </c>
      <c r="Q1887" s="49">
        <v>100</v>
      </c>
      <c r="R1887" s="50" t="s">
        <v>37</v>
      </c>
      <c r="S1887" s="51" t="s">
        <v>37</v>
      </c>
      <c r="T1887" s="51" t="s">
        <v>37</v>
      </c>
      <c r="U1887" s="44">
        <v>12578</v>
      </c>
      <c r="V1887" s="45">
        <v>101020</v>
      </c>
      <c r="W1887" s="45">
        <v>5489</v>
      </c>
    </row>
    <row r="1888" spans="1:23" x14ac:dyDescent="0.2">
      <c r="A1888" s="41">
        <v>2010</v>
      </c>
      <c r="B1888" s="42">
        <v>13033</v>
      </c>
      <c r="C1888" s="43" t="s">
        <v>2905</v>
      </c>
      <c r="D1888" s="41" t="s">
        <v>23</v>
      </c>
      <c r="E1888" s="43" t="s">
        <v>24</v>
      </c>
      <c r="F1888" s="41" t="s">
        <v>25</v>
      </c>
      <c r="G1888" s="43" t="s">
        <v>142</v>
      </c>
      <c r="H1888" s="43" t="s">
        <v>27</v>
      </c>
      <c r="I1888" s="44">
        <v>7428.5</v>
      </c>
      <c r="J1888" s="45">
        <v>51641</v>
      </c>
      <c r="K1888" s="45">
        <v>4775</v>
      </c>
      <c r="L1888" s="46">
        <v>2749.4</v>
      </c>
      <c r="M1888" s="47">
        <v>18795</v>
      </c>
      <c r="N1888" s="47">
        <v>849</v>
      </c>
      <c r="O1888" s="48">
        <v>2704.1</v>
      </c>
      <c r="P1888" s="49">
        <v>22678</v>
      </c>
      <c r="Q1888" s="49">
        <v>65</v>
      </c>
      <c r="R1888" s="50" t="s">
        <v>37</v>
      </c>
      <c r="S1888" s="51" t="s">
        <v>37</v>
      </c>
      <c r="T1888" s="51" t="s">
        <v>37</v>
      </c>
      <c r="U1888" s="44">
        <v>12882</v>
      </c>
      <c r="V1888" s="45">
        <v>93114</v>
      </c>
      <c r="W1888" s="45">
        <v>5689</v>
      </c>
    </row>
    <row r="1889" spans="1:23" x14ac:dyDescent="0.2">
      <c r="A1889" s="41">
        <v>2010</v>
      </c>
      <c r="B1889" s="42">
        <v>13035</v>
      </c>
      <c r="C1889" s="43" t="s">
        <v>2906</v>
      </c>
      <c r="D1889" s="41" t="s">
        <v>23</v>
      </c>
      <c r="E1889" s="43" t="s">
        <v>24</v>
      </c>
      <c r="F1889" s="41" t="s">
        <v>25</v>
      </c>
      <c r="G1889" s="43" t="s">
        <v>76</v>
      </c>
      <c r="H1889" s="43" t="s">
        <v>27</v>
      </c>
      <c r="I1889" s="44">
        <v>473</v>
      </c>
      <c r="J1889" s="45">
        <v>4205</v>
      </c>
      <c r="K1889" s="45">
        <v>332</v>
      </c>
      <c r="L1889" s="46">
        <v>147</v>
      </c>
      <c r="M1889" s="47">
        <v>1327</v>
      </c>
      <c r="N1889" s="47">
        <v>28</v>
      </c>
      <c r="O1889" s="48" t="s">
        <v>37</v>
      </c>
      <c r="P1889" s="49" t="s">
        <v>37</v>
      </c>
      <c r="Q1889" s="49" t="s">
        <v>37</v>
      </c>
      <c r="R1889" s="50" t="s">
        <v>37</v>
      </c>
      <c r="S1889" s="51" t="s">
        <v>37</v>
      </c>
      <c r="T1889" s="51" t="s">
        <v>37</v>
      </c>
      <c r="U1889" s="44">
        <v>620</v>
      </c>
      <c r="V1889" s="45">
        <v>5532</v>
      </c>
      <c r="W1889" s="45">
        <v>360</v>
      </c>
    </row>
    <row r="1890" spans="1:23" x14ac:dyDescent="0.2">
      <c r="A1890" s="41">
        <v>2010</v>
      </c>
      <c r="B1890" s="42">
        <v>13036</v>
      </c>
      <c r="C1890" s="43" t="s">
        <v>2907</v>
      </c>
      <c r="D1890" s="41" t="s">
        <v>23</v>
      </c>
      <c r="E1890" s="43" t="s">
        <v>24</v>
      </c>
      <c r="F1890" s="41" t="s">
        <v>25</v>
      </c>
      <c r="G1890" s="43" t="s">
        <v>35</v>
      </c>
      <c r="H1890" s="43" t="s">
        <v>27</v>
      </c>
      <c r="I1890" s="44">
        <v>3069.2</v>
      </c>
      <c r="J1890" s="45">
        <v>27654</v>
      </c>
      <c r="K1890" s="45">
        <v>3112</v>
      </c>
      <c r="L1890" s="46">
        <v>2662.6</v>
      </c>
      <c r="M1890" s="47">
        <v>25035</v>
      </c>
      <c r="N1890" s="47">
        <v>501</v>
      </c>
      <c r="O1890" s="48">
        <v>0</v>
      </c>
      <c r="P1890" s="49">
        <v>0</v>
      </c>
      <c r="Q1890" s="49">
        <v>0</v>
      </c>
      <c r="R1890" s="50">
        <v>0</v>
      </c>
      <c r="S1890" s="51">
        <v>0</v>
      </c>
      <c r="T1890" s="51">
        <v>0</v>
      </c>
      <c r="U1890" s="44">
        <v>5731.8</v>
      </c>
      <c r="V1890" s="45">
        <v>52689</v>
      </c>
      <c r="W1890" s="45">
        <v>3613</v>
      </c>
    </row>
    <row r="1891" spans="1:23" x14ac:dyDescent="0.2">
      <c r="A1891" s="41">
        <v>2010</v>
      </c>
      <c r="B1891" s="42">
        <v>13037</v>
      </c>
      <c r="C1891" s="43" t="s">
        <v>2908</v>
      </c>
      <c r="D1891" s="41" t="s">
        <v>23</v>
      </c>
      <c r="E1891" s="43" t="s">
        <v>24</v>
      </c>
      <c r="F1891" s="41" t="s">
        <v>25</v>
      </c>
      <c r="G1891" s="43" t="s">
        <v>195</v>
      </c>
      <c r="H1891" s="43" t="s">
        <v>27</v>
      </c>
      <c r="I1891" s="44">
        <v>1354</v>
      </c>
      <c r="J1891" s="45">
        <v>13209</v>
      </c>
      <c r="K1891" s="45">
        <v>1797</v>
      </c>
      <c r="L1891" s="46">
        <v>498</v>
      </c>
      <c r="M1891" s="47">
        <v>5225</v>
      </c>
      <c r="N1891" s="47">
        <v>199</v>
      </c>
      <c r="O1891" s="48">
        <v>0</v>
      </c>
      <c r="P1891" s="49">
        <v>0</v>
      </c>
      <c r="Q1891" s="49">
        <v>0</v>
      </c>
      <c r="R1891" s="50">
        <v>0</v>
      </c>
      <c r="S1891" s="51">
        <v>0</v>
      </c>
      <c r="T1891" s="51">
        <v>0</v>
      </c>
      <c r="U1891" s="44">
        <v>1852</v>
      </c>
      <c r="V1891" s="45">
        <v>18434</v>
      </c>
      <c r="W1891" s="45">
        <v>1996</v>
      </c>
    </row>
    <row r="1892" spans="1:23" x14ac:dyDescent="0.2">
      <c r="A1892" s="41">
        <v>2010</v>
      </c>
      <c r="B1892" s="42">
        <v>13038</v>
      </c>
      <c r="C1892" s="43" t="s">
        <v>2908</v>
      </c>
      <c r="D1892" s="41" t="s">
        <v>23</v>
      </c>
      <c r="E1892" s="43" t="s">
        <v>24</v>
      </c>
      <c r="F1892" s="41" t="s">
        <v>25</v>
      </c>
      <c r="G1892" s="43" t="s">
        <v>87</v>
      </c>
      <c r="H1892" s="43" t="s">
        <v>27</v>
      </c>
      <c r="I1892" s="44">
        <v>3371</v>
      </c>
      <c r="J1892" s="45">
        <v>27475</v>
      </c>
      <c r="K1892" s="45">
        <v>3192</v>
      </c>
      <c r="L1892" s="46">
        <v>4774</v>
      </c>
      <c r="M1892" s="47">
        <v>43334</v>
      </c>
      <c r="N1892" s="47">
        <v>817</v>
      </c>
      <c r="O1892" s="48" t="s">
        <v>37</v>
      </c>
      <c r="P1892" s="49" t="s">
        <v>37</v>
      </c>
      <c r="Q1892" s="49" t="s">
        <v>37</v>
      </c>
      <c r="R1892" s="50" t="s">
        <v>37</v>
      </c>
      <c r="S1892" s="51" t="s">
        <v>37</v>
      </c>
      <c r="T1892" s="51" t="s">
        <v>37</v>
      </c>
      <c r="U1892" s="44">
        <v>8145</v>
      </c>
      <c r="V1892" s="45">
        <v>70809</v>
      </c>
      <c r="W1892" s="45">
        <v>4009</v>
      </c>
    </row>
    <row r="1893" spans="1:23" x14ac:dyDescent="0.2">
      <c r="A1893" s="41">
        <v>2010</v>
      </c>
      <c r="B1893" s="42">
        <v>13039</v>
      </c>
      <c r="C1893" s="43" t="s">
        <v>2908</v>
      </c>
      <c r="D1893" s="41" t="s">
        <v>23</v>
      </c>
      <c r="E1893" s="43" t="s">
        <v>24</v>
      </c>
      <c r="F1893" s="41" t="s">
        <v>25</v>
      </c>
      <c r="G1893" s="43" t="s">
        <v>98</v>
      </c>
      <c r="H1893" s="43" t="s">
        <v>27</v>
      </c>
      <c r="I1893" s="44">
        <v>5320</v>
      </c>
      <c r="J1893" s="45">
        <v>52951</v>
      </c>
      <c r="K1893" s="45">
        <v>3153</v>
      </c>
      <c r="L1893" s="46">
        <v>3645</v>
      </c>
      <c r="M1893" s="47">
        <v>33066</v>
      </c>
      <c r="N1893" s="47">
        <v>739</v>
      </c>
      <c r="O1893" s="48">
        <v>2572</v>
      </c>
      <c r="P1893" s="49">
        <v>30153</v>
      </c>
      <c r="Q1893" s="49">
        <v>4</v>
      </c>
      <c r="R1893" s="50">
        <v>0</v>
      </c>
      <c r="S1893" s="51">
        <v>0</v>
      </c>
      <c r="T1893" s="51">
        <v>0</v>
      </c>
      <c r="U1893" s="44">
        <v>11537</v>
      </c>
      <c r="V1893" s="45">
        <v>116170</v>
      </c>
      <c r="W1893" s="45">
        <v>3896</v>
      </c>
    </row>
    <row r="1894" spans="1:23" x14ac:dyDescent="0.2">
      <c r="A1894" s="41">
        <v>2010</v>
      </c>
      <c r="B1894" s="42">
        <v>13040</v>
      </c>
      <c r="C1894" s="43" t="s">
        <v>2909</v>
      </c>
      <c r="D1894" s="41" t="s">
        <v>23</v>
      </c>
      <c r="E1894" s="43" t="s">
        <v>24</v>
      </c>
      <c r="F1894" s="41" t="s">
        <v>25</v>
      </c>
      <c r="G1894" s="43" t="s">
        <v>175</v>
      </c>
      <c r="H1894" s="43" t="s">
        <v>27</v>
      </c>
      <c r="I1894" s="44">
        <v>1759</v>
      </c>
      <c r="J1894" s="45">
        <v>21000</v>
      </c>
      <c r="K1894" s="45">
        <v>1831</v>
      </c>
      <c r="L1894" s="46">
        <v>2089</v>
      </c>
      <c r="M1894" s="47">
        <v>25000</v>
      </c>
      <c r="N1894" s="47">
        <v>372</v>
      </c>
      <c r="O1894" s="48">
        <v>1721</v>
      </c>
      <c r="P1894" s="49">
        <v>24000</v>
      </c>
      <c r="Q1894" s="49">
        <v>21</v>
      </c>
      <c r="R1894" s="50" t="s">
        <v>37</v>
      </c>
      <c r="S1894" s="51" t="s">
        <v>37</v>
      </c>
      <c r="T1894" s="51" t="s">
        <v>37</v>
      </c>
      <c r="U1894" s="44">
        <v>5569</v>
      </c>
      <c r="V1894" s="45">
        <v>70000</v>
      </c>
      <c r="W1894" s="45">
        <v>2224</v>
      </c>
    </row>
    <row r="1895" spans="1:23" x14ac:dyDescent="0.2">
      <c r="A1895" s="41">
        <v>2010</v>
      </c>
      <c r="B1895" s="42">
        <v>13044</v>
      </c>
      <c r="C1895" s="43" t="s">
        <v>2910</v>
      </c>
      <c r="D1895" s="41" t="s">
        <v>23</v>
      </c>
      <c r="E1895" s="43" t="s">
        <v>24</v>
      </c>
      <c r="F1895" s="41" t="s">
        <v>25</v>
      </c>
      <c r="G1895" s="43" t="s">
        <v>46</v>
      </c>
      <c r="H1895" s="43" t="s">
        <v>27</v>
      </c>
      <c r="I1895" s="44">
        <v>924</v>
      </c>
      <c r="J1895" s="45">
        <v>9747</v>
      </c>
      <c r="K1895" s="45">
        <v>1099</v>
      </c>
      <c r="L1895" s="46">
        <v>1218</v>
      </c>
      <c r="M1895" s="47">
        <v>10297</v>
      </c>
      <c r="N1895" s="47">
        <v>136</v>
      </c>
      <c r="O1895" s="48">
        <v>111</v>
      </c>
      <c r="P1895" s="49">
        <v>856</v>
      </c>
      <c r="Q1895" s="49">
        <v>5</v>
      </c>
      <c r="R1895" s="50">
        <v>0</v>
      </c>
      <c r="S1895" s="51">
        <v>0</v>
      </c>
      <c r="T1895" s="51">
        <v>0</v>
      </c>
      <c r="U1895" s="44">
        <v>2253</v>
      </c>
      <c r="V1895" s="45">
        <v>20900</v>
      </c>
      <c r="W1895" s="45">
        <v>1240</v>
      </c>
    </row>
    <row r="1896" spans="1:23" x14ac:dyDescent="0.2">
      <c r="A1896" s="41">
        <v>2010</v>
      </c>
      <c r="B1896" s="42">
        <v>13048</v>
      </c>
      <c r="C1896" s="43" t="s">
        <v>2911</v>
      </c>
      <c r="D1896" s="41" t="s">
        <v>23</v>
      </c>
      <c r="E1896" s="43" t="s">
        <v>24</v>
      </c>
      <c r="F1896" s="41" t="s">
        <v>25</v>
      </c>
      <c r="G1896" s="43" t="s">
        <v>46</v>
      </c>
      <c r="H1896" s="43" t="s">
        <v>27</v>
      </c>
      <c r="I1896" s="44">
        <v>872</v>
      </c>
      <c r="J1896" s="45">
        <v>9116</v>
      </c>
      <c r="K1896" s="45">
        <v>937</v>
      </c>
      <c r="L1896" s="46">
        <v>375</v>
      </c>
      <c r="M1896" s="47">
        <v>4455</v>
      </c>
      <c r="N1896" s="47">
        <v>160</v>
      </c>
      <c r="O1896" s="48">
        <v>819</v>
      </c>
      <c r="P1896" s="49">
        <v>10192</v>
      </c>
      <c r="Q1896" s="49">
        <v>15</v>
      </c>
      <c r="R1896" s="50" t="s">
        <v>37</v>
      </c>
      <c r="S1896" s="51" t="s">
        <v>37</v>
      </c>
      <c r="T1896" s="51" t="s">
        <v>37</v>
      </c>
      <c r="U1896" s="44">
        <v>2066</v>
      </c>
      <c r="V1896" s="45">
        <v>23763</v>
      </c>
      <c r="W1896" s="45">
        <v>1112</v>
      </c>
    </row>
    <row r="1897" spans="1:23" x14ac:dyDescent="0.2">
      <c r="A1897" s="41">
        <v>2010</v>
      </c>
      <c r="B1897" s="42">
        <v>13050</v>
      </c>
      <c r="C1897" s="43" t="s">
        <v>808</v>
      </c>
      <c r="D1897" s="41" t="s">
        <v>23</v>
      </c>
      <c r="E1897" s="43" t="s">
        <v>24</v>
      </c>
      <c r="F1897" s="41" t="s">
        <v>25</v>
      </c>
      <c r="G1897" s="43" t="s">
        <v>311</v>
      </c>
      <c r="H1897" s="43" t="s">
        <v>31</v>
      </c>
      <c r="I1897" s="44">
        <v>17527</v>
      </c>
      <c r="J1897" s="45">
        <v>139211</v>
      </c>
      <c r="K1897" s="45">
        <v>16320</v>
      </c>
      <c r="L1897" s="46">
        <v>10394</v>
      </c>
      <c r="M1897" s="47">
        <v>104531</v>
      </c>
      <c r="N1897" s="47">
        <v>3161</v>
      </c>
      <c r="O1897" s="48">
        <v>2559</v>
      </c>
      <c r="P1897" s="49">
        <v>30898</v>
      </c>
      <c r="Q1897" s="49">
        <v>13</v>
      </c>
      <c r="R1897" s="50" t="s">
        <v>37</v>
      </c>
      <c r="S1897" s="51" t="s">
        <v>37</v>
      </c>
      <c r="T1897" s="51" t="s">
        <v>37</v>
      </c>
      <c r="U1897" s="44">
        <v>30480</v>
      </c>
      <c r="V1897" s="45">
        <v>274640</v>
      </c>
      <c r="W1897" s="45">
        <v>19494</v>
      </c>
    </row>
    <row r="1898" spans="1:23" x14ac:dyDescent="0.2">
      <c r="A1898" s="41">
        <v>2010</v>
      </c>
      <c r="B1898" s="42">
        <v>13057</v>
      </c>
      <c r="C1898" s="43" t="s">
        <v>2912</v>
      </c>
      <c r="D1898" s="41" t="s">
        <v>23</v>
      </c>
      <c r="E1898" s="43" t="s">
        <v>24</v>
      </c>
      <c r="F1898" s="41" t="s">
        <v>25</v>
      </c>
      <c r="G1898" s="43" t="s">
        <v>175</v>
      </c>
      <c r="H1898" s="43" t="s">
        <v>27</v>
      </c>
      <c r="I1898" s="44">
        <v>1732</v>
      </c>
      <c r="J1898" s="45">
        <v>21384</v>
      </c>
      <c r="K1898" s="45">
        <v>1254</v>
      </c>
      <c r="L1898" s="46">
        <v>1167</v>
      </c>
      <c r="M1898" s="47">
        <v>14465</v>
      </c>
      <c r="N1898" s="47">
        <v>201</v>
      </c>
      <c r="O1898" s="48" t="s">
        <v>37</v>
      </c>
      <c r="P1898" s="49" t="s">
        <v>37</v>
      </c>
      <c r="Q1898" s="49" t="s">
        <v>37</v>
      </c>
      <c r="R1898" s="50" t="s">
        <v>37</v>
      </c>
      <c r="S1898" s="51" t="s">
        <v>37</v>
      </c>
      <c r="T1898" s="51" t="s">
        <v>37</v>
      </c>
      <c r="U1898" s="44">
        <v>2899</v>
      </c>
      <c r="V1898" s="45">
        <v>35849</v>
      </c>
      <c r="W1898" s="45">
        <v>1455</v>
      </c>
    </row>
    <row r="1899" spans="1:23" x14ac:dyDescent="0.2">
      <c r="A1899" s="41">
        <v>2010</v>
      </c>
      <c r="B1899" s="42">
        <v>13058</v>
      </c>
      <c r="C1899" s="43" t="s">
        <v>809</v>
      </c>
      <c r="D1899" s="41" t="s">
        <v>23</v>
      </c>
      <c r="E1899" s="43" t="s">
        <v>24</v>
      </c>
      <c r="F1899" s="41" t="s">
        <v>25</v>
      </c>
      <c r="G1899" s="43" t="s">
        <v>311</v>
      </c>
      <c r="H1899" s="43" t="s">
        <v>31</v>
      </c>
      <c r="I1899" s="44">
        <v>56328.4</v>
      </c>
      <c r="J1899" s="45">
        <v>445379</v>
      </c>
      <c r="K1899" s="45">
        <v>41003</v>
      </c>
      <c r="L1899" s="46">
        <v>17435.5</v>
      </c>
      <c r="M1899" s="47">
        <v>172477</v>
      </c>
      <c r="N1899" s="47">
        <v>3557</v>
      </c>
      <c r="O1899" s="48">
        <v>8027.7</v>
      </c>
      <c r="P1899" s="49">
        <v>108371</v>
      </c>
      <c r="Q1899" s="49">
        <v>15</v>
      </c>
      <c r="R1899" s="50" t="s">
        <v>37</v>
      </c>
      <c r="S1899" s="51" t="s">
        <v>37</v>
      </c>
      <c r="T1899" s="51" t="s">
        <v>37</v>
      </c>
      <c r="U1899" s="44">
        <v>81791.600000000006</v>
      </c>
      <c r="V1899" s="45">
        <v>726227</v>
      </c>
      <c r="W1899" s="45">
        <v>44575</v>
      </c>
    </row>
    <row r="1900" spans="1:23" x14ac:dyDescent="0.2">
      <c r="A1900" s="41">
        <v>2010</v>
      </c>
      <c r="B1900" s="42">
        <v>13073</v>
      </c>
      <c r="C1900" s="43" t="s">
        <v>810</v>
      </c>
      <c r="D1900" s="41" t="s">
        <v>23</v>
      </c>
      <c r="E1900" s="43" t="s">
        <v>24</v>
      </c>
      <c r="F1900" s="41" t="s">
        <v>25</v>
      </c>
      <c r="G1900" s="43" t="s">
        <v>192</v>
      </c>
      <c r="H1900" s="43" t="s">
        <v>31</v>
      </c>
      <c r="I1900" s="44">
        <v>5145</v>
      </c>
      <c r="J1900" s="45">
        <v>74303</v>
      </c>
      <c r="K1900" s="45">
        <v>4981</v>
      </c>
      <c r="L1900" s="46">
        <v>2585</v>
      </c>
      <c r="M1900" s="47">
        <v>33134</v>
      </c>
      <c r="N1900" s="47">
        <v>1525</v>
      </c>
      <c r="O1900" s="48">
        <v>22761</v>
      </c>
      <c r="P1900" s="49">
        <v>378206</v>
      </c>
      <c r="Q1900" s="49">
        <v>374</v>
      </c>
      <c r="R1900" s="50" t="s">
        <v>37</v>
      </c>
      <c r="S1900" s="51" t="s">
        <v>37</v>
      </c>
      <c r="T1900" s="51" t="s">
        <v>37</v>
      </c>
      <c r="U1900" s="44">
        <v>30491</v>
      </c>
      <c r="V1900" s="45">
        <v>485643</v>
      </c>
      <c r="W1900" s="45">
        <v>6880</v>
      </c>
    </row>
    <row r="1901" spans="1:23" x14ac:dyDescent="0.2">
      <c r="A1901" s="41">
        <v>2010</v>
      </c>
      <c r="B1901" s="42">
        <v>13073</v>
      </c>
      <c r="C1901" s="43" t="s">
        <v>810</v>
      </c>
      <c r="D1901" s="41" t="s">
        <v>23</v>
      </c>
      <c r="E1901" s="43" t="s">
        <v>24</v>
      </c>
      <c r="F1901" s="41" t="s">
        <v>25</v>
      </c>
      <c r="G1901" s="43" t="s">
        <v>195</v>
      </c>
      <c r="H1901" s="43" t="s">
        <v>31</v>
      </c>
      <c r="I1901" s="44">
        <v>152</v>
      </c>
      <c r="J1901" s="45">
        <v>1934</v>
      </c>
      <c r="K1901" s="45">
        <v>206</v>
      </c>
      <c r="L1901" s="46">
        <v>181</v>
      </c>
      <c r="M1901" s="47">
        <v>2235</v>
      </c>
      <c r="N1901" s="47">
        <v>123</v>
      </c>
      <c r="O1901" s="48">
        <v>361</v>
      </c>
      <c r="P1901" s="49">
        <v>5921</v>
      </c>
      <c r="Q1901" s="49">
        <v>64</v>
      </c>
      <c r="R1901" s="50" t="s">
        <v>37</v>
      </c>
      <c r="S1901" s="51" t="s">
        <v>37</v>
      </c>
      <c r="T1901" s="51" t="s">
        <v>37</v>
      </c>
      <c r="U1901" s="44">
        <v>694</v>
      </c>
      <c r="V1901" s="45">
        <v>10090</v>
      </c>
      <c r="W1901" s="45">
        <v>393</v>
      </c>
    </row>
    <row r="1902" spans="1:23" x14ac:dyDescent="0.2">
      <c r="A1902" s="41">
        <v>2010</v>
      </c>
      <c r="B1902" s="42">
        <v>13090</v>
      </c>
      <c r="C1902" s="43" t="s">
        <v>2913</v>
      </c>
      <c r="D1902" s="41" t="s">
        <v>23</v>
      </c>
      <c r="E1902" s="43" t="s">
        <v>24</v>
      </c>
      <c r="F1902" s="41" t="s">
        <v>25</v>
      </c>
      <c r="G1902" s="43" t="s">
        <v>241</v>
      </c>
      <c r="H1902" s="43" t="s">
        <v>27</v>
      </c>
      <c r="I1902" s="44">
        <v>336</v>
      </c>
      <c r="J1902" s="45">
        <v>3657</v>
      </c>
      <c r="K1902" s="45">
        <v>302</v>
      </c>
      <c r="L1902" s="46">
        <v>158</v>
      </c>
      <c r="M1902" s="47">
        <v>1765</v>
      </c>
      <c r="N1902" s="47">
        <v>79</v>
      </c>
      <c r="O1902" s="48" t="s">
        <v>37</v>
      </c>
      <c r="P1902" s="49" t="s">
        <v>37</v>
      </c>
      <c r="Q1902" s="49" t="s">
        <v>37</v>
      </c>
      <c r="R1902" s="50" t="s">
        <v>37</v>
      </c>
      <c r="S1902" s="51" t="s">
        <v>37</v>
      </c>
      <c r="T1902" s="51" t="s">
        <v>37</v>
      </c>
      <c r="U1902" s="44">
        <v>494</v>
      </c>
      <c r="V1902" s="45">
        <v>5422</v>
      </c>
      <c r="W1902" s="45">
        <v>381</v>
      </c>
    </row>
    <row r="1903" spans="1:23" x14ac:dyDescent="0.2">
      <c r="A1903" s="41">
        <v>2010</v>
      </c>
      <c r="B1903" s="42">
        <v>13095</v>
      </c>
      <c r="C1903" s="43" t="s">
        <v>2914</v>
      </c>
      <c r="D1903" s="41" t="s">
        <v>23</v>
      </c>
      <c r="E1903" s="43" t="s">
        <v>24</v>
      </c>
      <c r="F1903" s="41" t="s">
        <v>25</v>
      </c>
      <c r="G1903" s="43" t="s">
        <v>76</v>
      </c>
      <c r="H1903" s="43" t="s">
        <v>27</v>
      </c>
      <c r="I1903" s="44">
        <v>2605</v>
      </c>
      <c r="J1903" s="45">
        <v>25766</v>
      </c>
      <c r="K1903" s="45">
        <v>2259</v>
      </c>
      <c r="L1903" s="46">
        <v>1389</v>
      </c>
      <c r="M1903" s="47">
        <v>14959</v>
      </c>
      <c r="N1903" s="47">
        <v>324</v>
      </c>
      <c r="O1903" s="48">
        <v>0</v>
      </c>
      <c r="P1903" s="49">
        <v>0</v>
      </c>
      <c r="Q1903" s="49">
        <v>0</v>
      </c>
      <c r="R1903" s="50">
        <v>0</v>
      </c>
      <c r="S1903" s="51">
        <v>0</v>
      </c>
      <c r="T1903" s="51">
        <v>0</v>
      </c>
      <c r="U1903" s="44">
        <v>3994</v>
      </c>
      <c r="V1903" s="45">
        <v>40725</v>
      </c>
      <c r="W1903" s="45">
        <v>2583</v>
      </c>
    </row>
    <row r="1904" spans="1:23" x14ac:dyDescent="0.2">
      <c r="A1904" s="41">
        <v>2010</v>
      </c>
      <c r="B1904" s="42">
        <v>13119</v>
      </c>
      <c r="C1904" s="43" t="s">
        <v>2915</v>
      </c>
      <c r="D1904" s="41" t="s">
        <v>23</v>
      </c>
      <c r="E1904" s="43" t="s">
        <v>24</v>
      </c>
      <c r="F1904" s="41" t="s">
        <v>25</v>
      </c>
      <c r="G1904" s="43" t="s">
        <v>98</v>
      </c>
      <c r="H1904" s="43" t="s">
        <v>27</v>
      </c>
      <c r="I1904" s="44">
        <v>65779</v>
      </c>
      <c r="J1904" s="45">
        <v>721223</v>
      </c>
      <c r="K1904" s="45">
        <v>45397</v>
      </c>
      <c r="L1904" s="46">
        <v>52623</v>
      </c>
      <c r="M1904" s="47">
        <v>568095</v>
      </c>
      <c r="N1904" s="47">
        <v>6095</v>
      </c>
      <c r="O1904" s="48">
        <v>27238</v>
      </c>
      <c r="P1904" s="49">
        <v>357051</v>
      </c>
      <c r="Q1904" s="49">
        <v>38</v>
      </c>
      <c r="R1904" s="50">
        <v>0</v>
      </c>
      <c r="S1904" s="51">
        <v>0</v>
      </c>
      <c r="T1904" s="51">
        <v>0</v>
      </c>
      <c r="U1904" s="44">
        <v>145640</v>
      </c>
      <c r="V1904" s="45">
        <v>1646369</v>
      </c>
      <c r="W1904" s="45">
        <v>51530</v>
      </c>
    </row>
    <row r="1905" spans="1:23" x14ac:dyDescent="0.2">
      <c r="A1905" s="41">
        <v>2010</v>
      </c>
      <c r="B1905" s="42">
        <v>13137</v>
      </c>
      <c r="C1905" s="43" t="s">
        <v>2916</v>
      </c>
      <c r="D1905" s="41" t="s">
        <v>23</v>
      </c>
      <c r="E1905" s="43" t="s">
        <v>24</v>
      </c>
      <c r="F1905" s="41" t="s">
        <v>25</v>
      </c>
      <c r="G1905" s="43" t="s">
        <v>195</v>
      </c>
      <c r="H1905" s="43" t="s">
        <v>27</v>
      </c>
      <c r="I1905" s="44">
        <v>10087</v>
      </c>
      <c r="J1905" s="45">
        <v>115880</v>
      </c>
      <c r="K1905" s="45">
        <v>13677</v>
      </c>
      <c r="L1905" s="46">
        <v>19820</v>
      </c>
      <c r="M1905" s="47">
        <v>255171</v>
      </c>
      <c r="N1905" s="47">
        <v>3091</v>
      </c>
      <c r="O1905" s="48">
        <v>2564</v>
      </c>
      <c r="P1905" s="49">
        <v>45086</v>
      </c>
      <c r="Q1905" s="49">
        <v>1</v>
      </c>
      <c r="R1905" s="50">
        <v>0</v>
      </c>
      <c r="S1905" s="51">
        <v>0</v>
      </c>
      <c r="T1905" s="51">
        <v>0</v>
      </c>
      <c r="U1905" s="44">
        <v>32471</v>
      </c>
      <c r="V1905" s="45">
        <v>416137</v>
      </c>
      <c r="W1905" s="45">
        <v>16769</v>
      </c>
    </row>
    <row r="1906" spans="1:23" x14ac:dyDescent="0.2">
      <c r="A1906" s="41">
        <v>2010</v>
      </c>
      <c r="B1906" s="42">
        <v>13138</v>
      </c>
      <c r="C1906" s="43" t="s">
        <v>2916</v>
      </c>
      <c r="D1906" s="41" t="s">
        <v>23</v>
      </c>
      <c r="E1906" s="43" t="s">
        <v>24</v>
      </c>
      <c r="F1906" s="41" t="s">
        <v>25</v>
      </c>
      <c r="G1906" s="43" t="s">
        <v>104</v>
      </c>
      <c r="H1906" s="43" t="s">
        <v>27</v>
      </c>
      <c r="I1906" s="44">
        <v>7473</v>
      </c>
      <c r="J1906" s="45">
        <v>78254</v>
      </c>
      <c r="K1906" s="45">
        <v>6242</v>
      </c>
      <c r="L1906" s="46">
        <v>8787</v>
      </c>
      <c r="M1906" s="47">
        <v>89819</v>
      </c>
      <c r="N1906" s="47">
        <v>1582</v>
      </c>
      <c r="O1906" s="48">
        <v>10044</v>
      </c>
      <c r="P1906" s="49">
        <v>146402</v>
      </c>
      <c r="Q1906" s="49">
        <v>9</v>
      </c>
      <c r="R1906" s="50">
        <v>0</v>
      </c>
      <c r="S1906" s="51">
        <v>0</v>
      </c>
      <c r="T1906" s="51">
        <v>0</v>
      </c>
      <c r="U1906" s="44">
        <v>26304</v>
      </c>
      <c r="V1906" s="45">
        <v>314475</v>
      </c>
      <c r="W1906" s="45">
        <v>7833</v>
      </c>
    </row>
    <row r="1907" spans="1:23" ht="29" x14ac:dyDescent="0.2">
      <c r="A1907" s="41">
        <v>2010</v>
      </c>
      <c r="B1907" s="42">
        <v>13143</v>
      </c>
      <c r="C1907" s="43" t="s">
        <v>813</v>
      </c>
      <c r="D1907" s="41" t="s">
        <v>23</v>
      </c>
      <c r="E1907" s="43" t="s">
        <v>24</v>
      </c>
      <c r="F1907" s="41" t="s">
        <v>25</v>
      </c>
      <c r="G1907" s="43" t="s">
        <v>87</v>
      </c>
      <c r="H1907" s="43" t="s">
        <v>27</v>
      </c>
      <c r="I1907" s="44">
        <v>7905.1</v>
      </c>
      <c r="J1907" s="45">
        <v>107829</v>
      </c>
      <c r="K1907" s="45">
        <v>9665</v>
      </c>
      <c r="L1907" s="46">
        <v>9877.1</v>
      </c>
      <c r="M1907" s="47">
        <v>162285</v>
      </c>
      <c r="N1907" s="47">
        <v>1567</v>
      </c>
      <c r="O1907" s="48">
        <v>25178.799999999999</v>
      </c>
      <c r="P1907" s="49">
        <v>574276</v>
      </c>
      <c r="Q1907" s="49">
        <v>31</v>
      </c>
      <c r="R1907" s="50" t="s">
        <v>37</v>
      </c>
      <c r="S1907" s="51" t="s">
        <v>37</v>
      </c>
      <c r="T1907" s="51" t="s">
        <v>37</v>
      </c>
      <c r="U1907" s="44">
        <v>42961</v>
      </c>
      <c r="V1907" s="45">
        <v>844390</v>
      </c>
      <c r="W1907" s="45">
        <v>11263</v>
      </c>
    </row>
    <row r="1908" spans="1:23" x14ac:dyDescent="0.2">
      <c r="A1908" s="41">
        <v>2010</v>
      </c>
      <c r="B1908" s="42">
        <v>13144</v>
      </c>
      <c r="C1908" s="43" t="s">
        <v>814</v>
      </c>
      <c r="D1908" s="41" t="s">
        <v>23</v>
      </c>
      <c r="E1908" s="43" t="s">
        <v>24</v>
      </c>
      <c r="F1908" s="41" t="s">
        <v>25</v>
      </c>
      <c r="G1908" s="43" t="s">
        <v>54</v>
      </c>
      <c r="H1908" s="43" t="s">
        <v>27</v>
      </c>
      <c r="I1908" s="44">
        <v>9634</v>
      </c>
      <c r="J1908" s="45">
        <v>106874</v>
      </c>
      <c r="K1908" s="45">
        <v>5942</v>
      </c>
      <c r="L1908" s="46">
        <v>10389</v>
      </c>
      <c r="M1908" s="47">
        <v>104899</v>
      </c>
      <c r="N1908" s="47">
        <v>1475</v>
      </c>
      <c r="O1908" s="48">
        <v>5685</v>
      </c>
      <c r="P1908" s="49">
        <v>72935</v>
      </c>
      <c r="Q1908" s="49">
        <v>11</v>
      </c>
      <c r="R1908" s="50">
        <v>0</v>
      </c>
      <c r="S1908" s="51">
        <v>0</v>
      </c>
      <c r="T1908" s="51">
        <v>0</v>
      </c>
      <c r="U1908" s="44">
        <v>25708</v>
      </c>
      <c r="V1908" s="45">
        <v>284708</v>
      </c>
      <c r="W1908" s="45">
        <v>7428</v>
      </c>
    </row>
    <row r="1909" spans="1:23" x14ac:dyDescent="0.2">
      <c r="A1909" s="41">
        <v>2010</v>
      </c>
      <c r="B1909" s="42">
        <v>13145</v>
      </c>
      <c r="C1909" s="43" t="s">
        <v>2917</v>
      </c>
      <c r="D1909" s="41" t="s">
        <v>23</v>
      </c>
      <c r="E1909" s="43" t="s">
        <v>24</v>
      </c>
      <c r="F1909" s="41" t="s">
        <v>25</v>
      </c>
      <c r="G1909" s="43" t="s">
        <v>35</v>
      </c>
      <c r="H1909" s="43" t="s">
        <v>27</v>
      </c>
      <c r="I1909" s="44">
        <v>751.9</v>
      </c>
      <c r="J1909" s="45">
        <v>6967</v>
      </c>
      <c r="K1909" s="45">
        <v>898</v>
      </c>
      <c r="L1909" s="46">
        <v>1419.3</v>
      </c>
      <c r="M1909" s="47">
        <v>14529</v>
      </c>
      <c r="N1909" s="47">
        <v>211</v>
      </c>
      <c r="O1909" s="48">
        <v>1636</v>
      </c>
      <c r="P1909" s="49">
        <v>19882</v>
      </c>
      <c r="Q1909" s="49">
        <v>1</v>
      </c>
      <c r="R1909" s="50">
        <v>0</v>
      </c>
      <c r="S1909" s="51">
        <v>0</v>
      </c>
      <c r="T1909" s="51">
        <v>0</v>
      </c>
      <c r="U1909" s="44">
        <v>3807.2</v>
      </c>
      <c r="V1909" s="45">
        <v>41378</v>
      </c>
      <c r="W1909" s="45">
        <v>1110</v>
      </c>
    </row>
    <row r="1910" spans="1:23" x14ac:dyDescent="0.2">
      <c r="A1910" s="41">
        <v>2010</v>
      </c>
      <c r="B1910" s="42">
        <v>13149</v>
      </c>
      <c r="C1910" s="43" t="s">
        <v>2918</v>
      </c>
      <c r="D1910" s="41" t="s">
        <v>23</v>
      </c>
      <c r="E1910" s="43" t="s">
        <v>24</v>
      </c>
      <c r="F1910" s="41" t="s">
        <v>25</v>
      </c>
      <c r="G1910" s="43" t="s">
        <v>57</v>
      </c>
      <c r="H1910" s="43" t="s">
        <v>27</v>
      </c>
      <c r="I1910" s="44">
        <v>2667</v>
      </c>
      <c r="J1910" s="45">
        <v>26069</v>
      </c>
      <c r="K1910" s="45">
        <v>2497</v>
      </c>
      <c r="L1910" s="46">
        <v>3190</v>
      </c>
      <c r="M1910" s="47">
        <v>29094</v>
      </c>
      <c r="N1910" s="47">
        <v>458</v>
      </c>
      <c r="O1910" s="48" t="s">
        <v>37</v>
      </c>
      <c r="P1910" s="49" t="s">
        <v>37</v>
      </c>
      <c r="Q1910" s="49" t="s">
        <v>37</v>
      </c>
      <c r="R1910" s="50" t="s">
        <v>37</v>
      </c>
      <c r="S1910" s="51" t="s">
        <v>37</v>
      </c>
      <c r="T1910" s="51" t="s">
        <v>37</v>
      </c>
      <c r="U1910" s="44">
        <v>5857</v>
      </c>
      <c r="V1910" s="45">
        <v>55163</v>
      </c>
      <c r="W1910" s="45">
        <v>2955</v>
      </c>
    </row>
    <row r="1911" spans="1:23" x14ac:dyDescent="0.2">
      <c r="A1911" s="41">
        <v>2010</v>
      </c>
      <c r="B1911" s="42">
        <v>13151</v>
      </c>
      <c r="C1911" s="43" t="s">
        <v>2919</v>
      </c>
      <c r="D1911" s="41" t="s">
        <v>91</v>
      </c>
      <c r="E1911" s="43" t="s">
        <v>24</v>
      </c>
      <c r="F1911" s="41" t="s">
        <v>25</v>
      </c>
      <c r="G1911" s="43" t="s">
        <v>92</v>
      </c>
      <c r="H1911" s="43" t="s">
        <v>41</v>
      </c>
      <c r="I1911" s="44">
        <v>391070</v>
      </c>
      <c r="J1911" s="45">
        <v>2634091</v>
      </c>
      <c r="K1911" s="45">
        <v>231158</v>
      </c>
      <c r="L1911" s="46">
        <v>81078</v>
      </c>
      <c r="M1911" s="47">
        <v>395929</v>
      </c>
      <c r="N1911" s="47">
        <v>47510</v>
      </c>
      <c r="O1911" s="48">
        <v>0</v>
      </c>
      <c r="P1911" s="49">
        <v>0</v>
      </c>
      <c r="Q1911" s="49">
        <v>0</v>
      </c>
      <c r="R1911" s="50">
        <v>0</v>
      </c>
      <c r="S1911" s="51">
        <v>0</v>
      </c>
      <c r="T1911" s="51">
        <v>0</v>
      </c>
      <c r="U1911" s="44">
        <v>472148</v>
      </c>
      <c r="V1911" s="45">
        <v>3030020</v>
      </c>
      <c r="W1911" s="45">
        <v>278668</v>
      </c>
    </row>
    <row r="1912" spans="1:23" x14ac:dyDescent="0.2">
      <c r="A1912" s="41">
        <v>2010</v>
      </c>
      <c r="B1912" s="42">
        <v>13153</v>
      </c>
      <c r="C1912" s="43" t="s">
        <v>2920</v>
      </c>
      <c r="D1912" s="41" t="s">
        <v>91</v>
      </c>
      <c r="E1912" s="43" t="s">
        <v>24</v>
      </c>
      <c r="F1912" s="41" t="s">
        <v>25</v>
      </c>
      <c r="G1912" s="43" t="s">
        <v>92</v>
      </c>
      <c r="H1912" s="43" t="s">
        <v>41</v>
      </c>
      <c r="I1912" s="44">
        <v>71590</v>
      </c>
      <c r="J1912" s="45">
        <v>515211</v>
      </c>
      <c r="K1912" s="45">
        <v>51828</v>
      </c>
      <c r="L1912" s="46">
        <v>19762</v>
      </c>
      <c r="M1912" s="47">
        <v>128601</v>
      </c>
      <c r="N1912" s="47">
        <v>20576</v>
      </c>
      <c r="O1912" s="48" t="s">
        <v>37</v>
      </c>
      <c r="P1912" s="49" t="s">
        <v>37</v>
      </c>
      <c r="Q1912" s="49" t="s">
        <v>37</v>
      </c>
      <c r="R1912" s="50" t="s">
        <v>37</v>
      </c>
      <c r="S1912" s="51" t="s">
        <v>37</v>
      </c>
      <c r="T1912" s="51" t="s">
        <v>37</v>
      </c>
      <c r="U1912" s="44">
        <v>91352</v>
      </c>
      <c r="V1912" s="45">
        <v>643812</v>
      </c>
      <c r="W1912" s="45">
        <v>72404</v>
      </c>
    </row>
    <row r="1913" spans="1:23" x14ac:dyDescent="0.2">
      <c r="A1913" s="41">
        <v>2010</v>
      </c>
      <c r="B1913" s="42">
        <v>13196</v>
      </c>
      <c r="C1913" s="43" t="s">
        <v>816</v>
      </c>
      <c r="D1913" s="41" t="s">
        <v>23</v>
      </c>
      <c r="E1913" s="43" t="s">
        <v>24</v>
      </c>
      <c r="F1913" s="41" t="s">
        <v>25</v>
      </c>
      <c r="G1913" s="43" t="s">
        <v>145</v>
      </c>
      <c r="H1913" s="43" t="s">
        <v>31</v>
      </c>
      <c r="I1913" s="44">
        <v>15950</v>
      </c>
      <c r="J1913" s="45">
        <v>211817</v>
      </c>
      <c r="K1913" s="45">
        <v>9775</v>
      </c>
      <c r="L1913" s="46">
        <v>4983</v>
      </c>
      <c r="M1913" s="47">
        <v>65912</v>
      </c>
      <c r="N1913" s="47">
        <v>1379</v>
      </c>
      <c r="O1913" s="48">
        <v>6551</v>
      </c>
      <c r="P1913" s="49">
        <v>110137</v>
      </c>
      <c r="Q1913" s="49">
        <v>12</v>
      </c>
      <c r="R1913" s="50" t="s">
        <v>37</v>
      </c>
      <c r="S1913" s="51" t="s">
        <v>37</v>
      </c>
      <c r="T1913" s="51" t="s">
        <v>37</v>
      </c>
      <c r="U1913" s="44">
        <v>27484</v>
      </c>
      <c r="V1913" s="45">
        <v>387866</v>
      </c>
      <c r="W1913" s="45">
        <v>11166</v>
      </c>
    </row>
    <row r="1914" spans="1:23" x14ac:dyDescent="0.2">
      <c r="A1914" s="41">
        <v>2010</v>
      </c>
      <c r="B1914" s="42">
        <v>13201</v>
      </c>
      <c r="C1914" s="43" t="s">
        <v>2921</v>
      </c>
      <c r="D1914" s="41" t="s">
        <v>23</v>
      </c>
      <c r="E1914" s="43" t="s">
        <v>24</v>
      </c>
      <c r="F1914" s="41" t="s">
        <v>25</v>
      </c>
      <c r="G1914" s="43" t="s">
        <v>60</v>
      </c>
      <c r="H1914" s="43" t="s">
        <v>31</v>
      </c>
      <c r="I1914" s="44">
        <v>1735</v>
      </c>
      <c r="J1914" s="45">
        <v>3737</v>
      </c>
      <c r="K1914" s="45">
        <v>684</v>
      </c>
      <c r="L1914" s="46">
        <v>7030</v>
      </c>
      <c r="M1914" s="47">
        <v>16165</v>
      </c>
      <c r="N1914" s="47">
        <v>337</v>
      </c>
      <c r="O1914" s="48" t="s">
        <v>37</v>
      </c>
      <c r="P1914" s="49" t="s">
        <v>37</v>
      </c>
      <c r="Q1914" s="49" t="s">
        <v>37</v>
      </c>
      <c r="R1914" s="50" t="s">
        <v>37</v>
      </c>
      <c r="S1914" s="51" t="s">
        <v>37</v>
      </c>
      <c r="T1914" s="51" t="s">
        <v>37</v>
      </c>
      <c r="U1914" s="44">
        <v>8765</v>
      </c>
      <c r="V1914" s="45">
        <v>19902</v>
      </c>
      <c r="W1914" s="45">
        <v>1021</v>
      </c>
    </row>
    <row r="1915" spans="1:23" x14ac:dyDescent="0.2">
      <c r="A1915" s="41">
        <v>2010</v>
      </c>
      <c r="B1915" s="42">
        <v>13205</v>
      </c>
      <c r="C1915" s="43" t="s">
        <v>2922</v>
      </c>
      <c r="D1915" s="41" t="s">
        <v>23</v>
      </c>
      <c r="E1915" s="43" t="s">
        <v>24</v>
      </c>
      <c r="F1915" s="41" t="s">
        <v>25</v>
      </c>
      <c r="G1915" s="43" t="s">
        <v>44</v>
      </c>
      <c r="H1915" s="43" t="s">
        <v>31</v>
      </c>
      <c r="I1915" s="44">
        <v>3682</v>
      </c>
      <c r="J1915" s="45">
        <v>34715</v>
      </c>
      <c r="K1915" s="45">
        <v>3226</v>
      </c>
      <c r="L1915" s="46">
        <v>1065</v>
      </c>
      <c r="M1915" s="47">
        <v>10652</v>
      </c>
      <c r="N1915" s="47">
        <v>1471</v>
      </c>
      <c r="O1915" s="48">
        <v>353</v>
      </c>
      <c r="P1915" s="49">
        <v>3662</v>
      </c>
      <c r="Q1915" s="49">
        <v>18</v>
      </c>
      <c r="R1915" s="50" t="s">
        <v>37</v>
      </c>
      <c r="S1915" s="51" t="s">
        <v>37</v>
      </c>
      <c r="T1915" s="51" t="s">
        <v>37</v>
      </c>
      <c r="U1915" s="44">
        <v>5100</v>
      </c>
      <c r="V1915" s="45">
        <v>49029</v>
      </c>
      <c r="W1915" s="45">
        <v>4715</v>
      </c>
    </row>
    <row r="1916" spans="1:23" x14ac:dyDescent="0.2">
      <c r="A1916" s="41">
        <v>2010</v>
      </c>
      <c r="B1916" s="42">
        <v>13206</v>
      </c>
      <c r="C1916" s="43" t="s">
        <v>817</v>
      </c>
      <c r="D1916" s="41" t="s">
        <v>23</v>
      </c>
      <c r="E1916" s="43" t="s">
        <v>24</v>
      </c>
      <c r="F1916" s="41" t="s">
        <v>25</v>
      </c>
      <c r="G1916" s="43" t="s">
        <v>203</v>
      </c>
      <c r="H1916" s="43" t="s">
        <v>51</v>
      </c>
      <c r="I1916" s="44">
        <v>14340</v>
      </c>
      <c r="J1916" s="45">
        <v>93070</v>
      </c>
      <c r="K1916" s="45">
        <v>11188</v>
      </c>
      <c r="L1916" s="46">
        <v>4895</v>
      </c>
      <c r="M1916" s="47">
        <v>30902</v>
      </c>
      <c r="N1916" s="47">
        <v>1282</v>
      </c>
      <c r="O1916" s="48">
        <v>0.5</v>
      </c>
      <c r="P1916" s="49">
        <v>2</v>
      </c>
      <c r="Q1916" s="49">
        <v>2</v>
      </c>
      <c r="R1916" s="50" t="s">
        <v>37</v>
      </c>
      <c r="S1916" s="51" t="s">
        <v>37</v>
      </c>
      <c r="T1916" s="51" t="s">
        <v>37</v>
      </c>
      <c r="U1916" s="44">
        <v>19235.5</v>
      </c>
      <c r="V1916" s="45">
        <v>123974</v>
      </c>
      <c r="W1916" s="45">
        <v>12472</v>
      </c>
    </row>
    <row r="1917" spans="1:23" x14ac:dyDescent="0.2">
      <c r="A1917" s="41">
        <v>2010</v>
      </c>
      <c r="B1917" s="42">
        <v>13206</v>
      </c>
      <c r="C1917" s="43" t="s">
        <v>817</v>
      </c>
      <c r="D1917" s="41" t="s">
        <v>112</v>
      </c>
      <c r="E1917" s="43" t="s">
        <v>113</v>
      </c>
      <c r="F1917" s="41" t="s">
        <v>25</v>
      </c>
      <c r="G1917" s="43" t="s">
        <v>203</v>
      </c>
      <c r="H1917" s="43" t="s">
        <v>51</v>
      </c>
      <c r="I1917" s="44">
        <v>46</v>
      </c>
      <c r="J1917" s="45">
        <v>623</v>
      </c>
      <c r="K1917" s="45">
        <v>44</v>
      </c>
      <c r="L1917" s="46">
        <v>1309</v>
      </c>
      <c r="M1917" s="47">
        <v>19674</v>
      </c>
      <c r="N1917" s="47">
        <v>176</v>
      </c>
      <c r="O1917" s="48">
        <v>51</v>
      </c>
      <c r="P1917" s="49">
        <v>990</v>
      </c>
      <c r="Q1917" s="49">
        <v>1</v>
      </c>
      <c r="R1917" s="50" t="s">
        <v>37</v>
      </c>
      <c r="S1917" s="51" t="s">
        <v>37</v>
      </c>
      <c r="T1917" s="51" t="s">
        <v>37</v>
      </c>
      <c r="U1917" s="44">
        <v>1406</v>
      </c>
      <c r="V1917" s="45">
        <v>21287</v>
      </c>
      <c r="W1917" s="45">
        <v>221</v>
      </c>
    </row>
    <row r="1918" spans="1:23" x14ac:dyDescent="0.2">
      <c r="A1918" s="41">
        <v>2010</v>
      </c>
      <c r="B1918" s="42">
        <v>13208</v>
      </c>
      <c r="C1918" s="43" t="s">
        <v>2923</v>
      </c>
      <c r="D1918" s="41" t="s">
        <v>23</v>
      </c>
      <c r="E1918" s="43" t="s">
        <v>24</v>
      </c>
      <c r="F1918" s="41" t="s">
        <v>25</v>
      </c>
      <c r="G1918" s="43" t="s">
        <v>124</v>
      </c>
      <c r="H1918" s="43" t="s">
        <v>27</v>
      </c>
      <c r="I1918" s="44">
        <v>60064</v>
      </c>
      <c r="J1918" s="45">
        <v>605642</v>
      </c>
      <c r="K1918" s="45">
        <v>50622</v>
      </c>
      <c r="L1918" s="46">
        <v>59932</v>
      </c>
      <c r="M1918" s="47">
        <v>665190</v>
      </c>
      <c r="N1918" s="47">
        <v>5838</v>
      </c>
      <c r="O1918" s="48">
        <v>12890</v>
      </c>
      <c r="P1918" s="49">
        <v>181547</v>
      </c>
      <c r="Q1918" s="49">
        <v>10</v>
      </c>
      <c r="R1918" s="50" t="s">
        <v>37</v>
      </c>
      <c r="S1918" s="51" t="s">
        <v>37</v>
      </c>
      <c r="T1918" s="51" t="s">
        <v>37</v>
      </c>
      <c r="U1918" s="44">
        <v>132886</v>
      </c>
      <c r="V1918" s="45">
        <v>1452379</v>
      </c>
      <c r="W1918" s="45">
        <v>56470</v>
      </c>
    </row>
    <row r="1919" spans="1:23" x14ac:dyDescent="0.2">
      <c r="A1919" s="41">
        <v>2010</v>
      </c>
      <c r="B1919" s="42">
        <v>13209</v>
      </c>
      <c r="C1919" s="43" t="s">
        <v>2924</v>
      </c>
      <c r="D1919" s="41" t="s">
        <v>23</v>
      </c>
      <c r="E1919" s="43" t="s">
        <v>24</v>
      </c>
      <c r="F1919" s="41" t="s">
        <v>25</v>
      </c>
      <c r="G1919" s="43" t="s">
        <v>161</v>
      </c>
      <c r="H1919" s="43" t="s">
        <v>27</v>
      </c>
      <c r="I1919" s="44">
        <v>5478.2</v>
      </c>
      <c r="J1919" s="45">
        <v>51195</v>
      </c>
      <c r="K1919" s="45">
        <v>5126</v>
      </c>
      <c r="L1919" s="46">
        <v>3723.3</v>
      </c>
      <c r="M1919" s="47">
        <v>34259</v>
      </c>
      <c r="N1919" s="47">
        <v>725</v>
      </c>
      <c r="O1919" s="48">
        <v>5945.5</v>
      </c>
      <c r="P1919" s="49">
        <v>68237</v>
      </c>
      <c r="Q1919" s="49">
        <v>34</v>
      </c>
      <c r="R1919" s="50">
        <v>0</v>
      </c>
      <c r="S1919" s="51">
        <v>0</v>
      </c>
      <c r="T1919" s="51">
        <v>0</v>
      </c>
      <c r="U1919" s="44">
        <v>15147</v>
      </c>
      <c r="V1919" s="45">
        <v>153691</v>
      </c>
      <c r="W1919" s="45">
        <v>5885</v>
      </c>
    </row>
    <row r="1920" spans="1:23" x14ac:dyDescent="0.2">
      <c r="A1920" s="41">
        <v>2010</v>
      </c>
      <c r="B1920" s="42">
        <v>13211</v>
      </c>
      <c r="C1920" s="43" t="s">
        <v>2925</v>
      </c>
      <c r="D1920" s="41" t="s">
        <v>23</v>
      </c>
      <c r="E1920" s="43" t="s">
        <v>24</v>
      </c>
      <c r="F1920" s="41" t="s">
        <v>25</v>
      </c>
      <c r="G1920" s="43" t="s">
        <v>60</v>
      </c>
      <c r="H1920" s="43" t="s">
        <v>51</v>
      </c>
      <c r="I1920" s="44">
        <v>234.8</v>
      </c>
      <c r="J1920" s="45">
        <v>371</v>
      </c>
      <c r="K1920" s="45">
        <v>104</v>
      </c>
      <c r="L1920" s="46">
        <v>131.6</v>
      </c>
      <c r="M1920" s="47">
        <v>215</v>
      </c>
      <c r="N1920" s="47">
        <v>33</v>
      </c>
      <c r="O1920" s="48">
        <v>0</v>
      </c>
      <c r="P1920" s="49">
        <v>0</v>
      </c>
      <c r="Q1920" s="49">
        <v>0</v>
      </c>
      <c r="R1920" s="50">
        <v>0</v>
      </c>
      <c r="S1920" s="51">
        <v>0</v>
      </c>
      <c r="T1920" s="51">
        <v>0</v>
      </c>
      <c r="U1920" s="44">
        <v>366.4</v>
      </c>
      <c r="V1920" s="45">
        <v>586</v>
      </c>
      <c r="W1920" s="45">
        <v>137</v>
      </c>
    </row>
    <row r="1921" spans="1:23" x14ac:dyDescent="0.2">
      <c r="A1921" s="41">
        <v>2010</v>
      </c>
      <c r="B1921" s="42">
        <v>13214</v>
      </c>
      <c r="C1921" s="43" t="s">
        <v>819</v>
      </c>
      <c r="D1921" s="41" t="s">
        <v>23</v>
      </c>
      <c r="E1921" s="43" t="s">
        <v>24</v>
      </c>
      <c r="F1921" s="41" t="s">
        <v>25</v>
      </c>
      <c r="G1921" s="43" t="s">
        <v>180</v>
      </c>
      <c r="H1921" s="43" t="s">
        <v>51</v>
      </c>
      <c r="I1921" s="44">
        <v>487963</v>
      </c>
      <c r="J1921" s="45">
        <v>3068731</v>
      </c>
      <c r="K1921" s="45">
        <v>424245</v>
      </c>
      <c r="L1921" s="46">
        <v>257196</v>
      </c>
      <c r="M1921" s="47">
        <v>1938910</v>
      </c>
      <c r="N1921" s="47">
        <v>47728</v>
      </c>
      <c r="O1921" s="48">
        <v>34308</v>
      </c>
      <c r="P1921" s="49">
        <v>279799</v>
      </c>
      <c r="Q1921" s="49">
        <v>1589</v>
      </c>
      <c r="R1921" s="50" t="s">
        <v>37</v>
      </c>
      <c r="S1921" s="51" t="s">
        <v>37</v>
      </c>
      <c r="T1921" s="51" t="s">
        <v>37</v>
      </c>
      <c r="U1921" s="44">
        <v>779467</v>
      </c>
      <c r="V1921" s="45">
        <v>5287440</v>
      </c>
      <c r="W1921" s="45">
        <v>473562</v>
      </c>
    </row>
    <row r="1922" spans="1:23" x14ac:dyDescent="0.2">
      <c r="A1922" s="41">
        <v>2010</v>
      </c>
      <c r="B1922" s="42">
        <v>13214</v>
      </c>
      <c r="C1922" s="43" t="s">
        <v>819</v>
      </c>
      <c r="D1922" s="41" t="s">
        <v>112</v>
      </c>
      <c r="E1922" s="43" t="s">
        <v>113</v>
      </c>
      <c r="F1922" s="41" t="s">
        <v>25</v>
      </c>
      <c r="G1922" s="43" t="s">
        <v>180</v>
      </c>
      <c r="H1922" s="43" t="s">
        <v>51</v>
      </c>
      <c r="I1922" s="44">
        <v>899</v>
      </c>
      <c r="J1922" s="45">
        <v>14604</v>
      </c>
      <c r="K1922" s="45">
        <v>1030</v>
      </c>
      <c r="L1922" s="46">
        <v>74641</v>
      </c>
      <c r="M1922" s="47">
        <v>1744083</v>
      </c>
      <c r="N1922" s="47">
        <v>7937</v>
      </c>
      <c r="O1922" s="48">
        <v>21942</v>
      </c>
      <c r="P1922" s="49">
        <v>661395</v>
      </c>
      <c r="Q1922" s="49">
        <v>320</v>
      </c>
      <c r="R1922" s="50">
        <v>1302</v>
      </c>
      <c r="S1922" s="51">
        <v>27297</v>
      </c>
      <c r="T1922" s="51">
        <v>1</v>
      </c>
      <c r="U1922" s="44">
        <v>98784</v>
      </c>
      <c r="V1922" s="45">
        <v>2447379</v>
      </c>
      <c r="W1922" s="45">
        <v>9288</v>
      </c>
    </row>
    <row r="1923" spans="1:23" x14ac:dyDescent="0.2">
      <c r="A1923" s="41">
        <v>2010</v>
      </c>
      <c r="B1923" s="42">
        <v>13216</v>
      </c>
      <c r="C1923" s="43" t="s">
        <v>820</v>
      </c>
      <c r="D1923" s="41" t="s">
        <v>23</v>
      </c>
      <c r="E1923" s="43" t="s">
        <v>24</v>
      </c>
      <c r="F1923" s="41" t="s">
        <v>25</v>
      </c>
      <c r="G1923" s="43" t="s">
        <v>98</v>
      </c>
      <c r="H1923" s="43" t="s">
        <v>27</v>
      </c>
      <c r="I1923" s="44">
        <v>495256</v>
      </c>
      <c r="J1923" s="45">
        <v>5122444</v>
      </c>
      <c r="K1923" s="45">
        <v>319974</v>
      </c>
      <c r="L1923" s="46">
        <v>430061</v>
      </c>
      <c r="M1923" s="47">
        <v>4399992</v>
      </c>
      <c r="N1923" s="47">
        <v>40922</v>
      </c>
      <c r="O1923" s="48">
        <v>215387</v>
      </c>
      <c r="P1923" s="49">
        <v>2890690</v>
      </c>
      <c r="Q1923" s="49">
        <v>238</v>
      </c>
      <c r="R1923" s="50">
        <v>0</v>
      </c>
      <c r="S1923" s="51">
        <v>0</v>
      </c>
      <c r="T1923" s="51">
        <v>0</v>
      </c>
      <c r="U1923" s="44">
        <v>1140704</v>
      </c>
      <c r="V1923" s="45">
        <v>12413126</v>
      </c>
      <c r="W1923" s="45">
        <v>361134</v>
      </c>
    </row>
    <row r="1924" spans="1:23" x14ac:dyDescent="0.2">
      <c r="A1924" s="41">
        <v>2010</v>
      </c>
      <c r="B1924" s="42">
        <v>13219</v>
      </c>
      <c r="C1924" s="43" t="s">
        <v>2926</v>
      </c>
      <c r="D1924" s="41" t="s">
        <v>23</v>
      </c>
      <c r="E1924" s="43" t="s">
        <v>24</v>
      </c>
      <c r="F1924" s="41" t="s">
        <v>25</v>
      </c>
      <c r="G1924" s="43" t="s">
        <v>46</v>
      </c>
      <c r="H1924" s="43" t="s">
        <v>27</v>
      </c>
      <c r="I1924" s="44">
        <v>272</v>
      </c>
      <c r="J1924" s="45">
        <v>4587</v>
      </c>
      <c r="K1924" s="45">
        <v>531</v>
      </c>
      <c r="L1924" s="46">
        <v>300</v>
      </c>
      <c r="M1924" s="47">
        <v>4746</v>
      </c>
      <c r="N1924" s="47">
        <v>97</v>
      </c>
      <c r="O1924" s="48" t="s">
        <v>37</v>
      </c>
      <c r="P1924" s="49" t="s">
        <v>37</v>
      </c>
      <c r="Q1924" s="49" t="s">
        <v>37</v>
      </c>
      <c r="R1924" s="50" t="s">
        <v>37</v>
      </c>
      <c r="S1924" s="51" t="s">
        <v>37</v>
      </c>
      <c r="T1924" s="51" t="s">
        <v>37</v>
      </c>
      <c r="U1924" s="44">
        <v>572</v>
      </c>
      <c r="V1924" s="45">
        <v>9333</v>
      </c>
      <c r="W1924" s="45">
        <v>628</v>
      </c>
    </row>
    <row r="1925" spans="1:23" x14ac:dyDescent="0.2">
      <c r="A1925" s="41">
        <v>2010</v>
      </c>
      <c r="B1925" s="42">
        <v>13227</v>
      </c>
      <c r="C1925" s="43" t="s">
        <v>821</v>
      </c>
      <c r="D1925" s="41" t="s">
        <v>23</v>
      </c>
      <c r="E1925" s="43" t="s">
        <v>24</v>
      </c>
      <c r="F1925" s="41" t="s">
        <v>25</v>
      </c>
      <c r="G1925" s="43" t="s">
        <v>26</v>
      </c>
      <c r="H1925" s="43" t="s">
        <v>31</v>
      </c>
      <c r="I1925" s="44">
        <v>19602</v>
      </c>
      <c r="J1925" s="45">
        <v>203288</v>
      </c>
      <c r="K1925" s="45">
        <v>12464</v>
      </c>
      <c r="L1925" s="46">
        <v>11053</v>
      </c>
      <c r="M1925" s="47">
        <v>100402</v>
      </c>
      <c r="N1925" s="47">
        <v>3361</v>
      </c>
      <c r="O1925" s="48">
        <v>3579</v>
      </c>
      <c r="P1925" s="49">
        <v>36508</v>
      </c>
      <c r="Q1925" s="49">
        <v>6</v>
      </c>
      <c r="R1925" s="50">
        <v>0</v>
      </c>
      <c r="S1925" s="51">
        <v>0</v>
      </c>
      <c r="T1925" s="51">
        <v>0</v>
      </c>
      <c r="U1925" s="44">
        <v>34234</v>
      </c>
      <c r="V1925" s="45">
        <v>340198</v>
      </c>
      <c r="W1925" s="45">
        <v>15831</v>
      </c>
    </row>
    <row r="1926" spans="1:23" x14ac:dyDescent="0.2">
      <c r="A1926" s="41">
        <v>2010</v>
      </c>
      <c r="B1926" s="42">
        <v>13228</v>
      </c>
      <c r="C1926" s="43" t="s">
        <v>822</v>
      </c>
      <c r="D1926" s="41" t="s">
        <v>23</v>
      </c>
      <c r="E1926" s="43" t="s">
        <v>24</v>
      </c>
      <c r="F1926" s="41" t="s">
        <v>25</v>
      </c>
      <c r="G1926" s="43" t="s">
        <v>80</v>
      </c>
      <c r="H1926" s="43" t="s">
        <v>27</v>
      </c>
      <c r="I1926" s="44">
        <v>10293</v>
      </c>
      <c r="J1926" s="45">
        <v>103837</v>
      </c>
      <c r="K1926" s="45">
        <v>7443</v>
      </c>
      <c r="L1926" s="46">
        <v>11554</v>
      </c>
      <c r="M1926" s="47">
        <v>109650</v>
      </c>
      <c r="N1926" s="47">
        <v>1194</v>
      </c>
      <c r="O1926" s="48">
        <v>5754</v>
      </c>
      <c r="P1926" s="49">
        <v>87077</v>
      </c>
      <c r="Q1926" s="49">
        <v>5</v>
      </c>
      <c r="R1926" s="50">
        <v>0</v>
      </c>
      <c r="S1926" s="51">
        <v>0</v>
      </c>
      <c r="T1926" s="51">
        <v>0</v>
      </c>
      <c r="U1926" s="44">
        <v>27601</v>
      </c>
      <c r="V1926" s="45">
        <v>300564</v>
      </c>
      <c r="W1926" s="45">
        <v>8642</v>
      </c>
    </row>
    <row r="1927" spans="1:23" x14ac:dyDescent="0.2">
      <c r="A1927" s="41">
        <v>2010</v>
      </c>
      <c r="B1927" s="42">
        <v>13233</v>
      </c>
      <c r="C1927" s="43" t="s">
        <v>2927</v>
      </c>
      <c r="D1927" s="41" t="s">
        <v>23</v>
      </c>
      <c r="E1927" s="43" t="s">
        <v>24</v>
      </c>
      <c r="F1927" s="41" t="s">
        <v>25</v>
      </c>
      <c r="G1927" s="43" t="s">
        <v>241</v>
      </c>
      <c r="H1927" s="43" t="s">
        <v>27</v>
      </c>
      <c r="I1927" s="44">
        <v>934</v>
      </c>
      <c r="J1927" s="45">
        <v>10375</v>
      </c>
      <c r="K1927" s="45">
        <v>913</v>
      </c>
      <c r="L1927" s="46">
        <v>804</v>
      </c>
      <c r="M1927" s="47">
        <v>10139</v>
      </c>
      <c r="N1927" s="47">
        <v>262</v>
      </c>
      <c r="O1927" s="48" t="s">
        <v>37</v>
      </c>
      <c r="P1927" s="49" t="s">
        <v>37</v>
      </c>
      <c r="Q1927" s="49" t="s">
        <v>37</v>
      </c>
      <c r="R1927" s="50" t="s">
        <v>37</v>
      </c>
      <c r="S1927" s="51" t="s">
        <v>37</v>
      </c>
      <c r="T1927" s="51" t="s">
        <v>37</v>
      </c>
      <c r="U1927" s="44">
        <v>1738</v>
      </c>
      <c r="V1927" s="45">
        <v>20514</v>
      </c>
      <c r="W1927" s="45">
        <v>1175</v>
      </c>
    </row>
    <row r="1928" spans="1:23" x14ac:dyDescent="0.2">
      <c r="A1928" s="41">
        <v>2010</v>
      </c>
      <c r="B1928" s="42">
        <v>13286</v>
      </c>
      <c r="C1928" s="43" t="s">
        <v>2928</v>
      </c>
      <c r="D1928" s="41" t="s">
        <v>23</v>
      </c>
      <c r="E1928" s="43" t="s">
        <v>24</v>
      </c>
      <c r="F1928" s="41" t="s">
        <v>25</v>
      </c>
      <c r="G1928" s="43" t="s">
        <v>511</v>
      </c>
      <c r="H1928" s="43" t="s">
        <v>27</v>
      </c>
      <c r="I1928" s="44">
        <v>85</v>
      </c>
      <c r="J1928" s="45">
        <v>628</v>
      </c>
      <c r="K1928" s="45">
        <v>83</v>
      </c>
      <c r="L1928" s="46">
        <v>331</v>
      </c>
      <c r="M1928" s="47">
        <v>2392</v>
      </c>
      <c r="N1928" s="47">
        <v>12</v>
      </c>
      <c r="O1928" s="48" t="s">
        <v>37</v>
      </c>
      <c r="P1928" s="49" t="s">
        <v>37</v>
      </c>
      <c r="Q1928" s="49" t="s">
        <v>37</v>
      </c>
      <c r="R1928" s="50" t="s">
        <v>37</v>
      </c>
      <c r="S1928" s="51" t="s">
        <v>37</v>
      </c>
      <c r="T1928" s="51" t="s">
        <v>37</v>
      </c>
      <c r="U1928" s="44">
        <v>416</v>
      </c>
      <c r="V1928" s="45">
        <v>3020</v>
      </c>
      <c r="W1928" s="45">
        <v>95</v>
      </c>
    </row>
    <row r="1929" spans="1:23" x14ac:dyDescent="0.2">
      <c r="A1929" s="41">
        <v>2010</v>
      </c>
      <c r="B1929" s="42">
        <v>13292</v>
      </c>
      <c r="C1929" s="43" t="s">
        <v>823</v>
      </c>
      <c r="D1929" s="41" t="s">
        <v>23</v>
      </c>
      <c r="E1929" s="43" t="s">
        <v>24</v>
      </c>
      <c r="F1929" s="41" t="s">
        <v>25</v>
      </c>
      <c r="G1929" s="43" t="s">
        <v>124</v>
      </c>
      <c r="H1929" s="43" t="s">
        <v>31</v>
      </c>
      <c r="I1929" s="44">
        <v>23368.2</v>
      </c>
      <c r="J1929" s="45">
        <v>264114</v>
      </c>
      <c r="K1929" s="45">
        <v>17125</v>
      </c>
      <c r="L1929" s="46">
        <v>2057</v>
      </c>
      <c r="M1929" s="47">
        <v>24046</v>
      </c>
      <c r="N1929" s="47">
        <v>1553</v>
      </c>
      <c r="O1929" s="48">
        <v>5407.6</v>
      </c>
      <c r="P1929" s="49">
        <v>72151</v>
      </c>
      <c r="Q1929" s="49">
        <v>400</v>
      </c>
      <c r="R1929" s="50" t="s">
        <v>37</v>
      </c>
      <c r="S1929" s="51" t="s">
        <v>37</v>
      </c>
      <c r="T1929" s="51" t="s">
        <v>37</v>
      </c>
      <c r="U1929" s="44">
        <v>30832.799999999999</v>
      </c>
      <c r="V1929" s="45">
        <v>360311</v>
      </c>
      <c r="W1929" s="45">
        <v>19078</v>
      </c>
    </row>
    <row r="1930" spans="1:23" x14ac:dyDescent="0.2">
      <c r="A1930" s="41">
        <v>2010</v>
      </c>
      <c r="B1930" s="42">
        <v>13314</v>
      </c>
      <c r="C1930" s="43" t="s">
        <v>824</v>
      </c>
      <c r="D1930" s="41" t="s">
        <v>23</v>
      </c>
      <c r="E1930" s="43" t="s">
        <v>24</v>
      </c>
      <c r="F1930" s="41" t="s">
        <v>25</v>
      </c>
      <c r="G1930" s="43" t="s">
        <v>50</v>
      </c>
      <c r="H1930" s="43" t="s">
        <v>16</v>
      </c>
      <c r="I1930" s="44">
        <v>14460</v>
      </c>
      <c r="J1930" s="45">
        <v>149526</v>
      </c>
      <c r="K1930" s="45">
        <v>26848</v>
      </c>
      <c r="L1930" s="46">
        <v>21252</v>
      </c>
      <c r="M1930" s="47">
        <v>185573</v>
      </c>
      <c r="N1930" s="47">
        <v>3298</v>
      </c>
      <c r="O1930" s="48">
        <v>14376</v>
      </c>
      <c r="P1930" s="49">
        <v>169498</v>
      </c>
      <c r="Q1930" s="49">
        <v>3</v>
      </c>
      <c r="R1930" s="50" t="s">
        <v>37</v>
      </c>
      <c r="S1930" s="51" t="s">
        <v>37</v>
      </c>
      <c r="T1930" s="51" t="s">
        <v>37</v>
      </c>
      <c r="U1930" s="44">
        <v>50088</v>
      </c>
      <c r="V1930" s="45">
        <v>504597</v>
      </c>
      <c r="W1930" s="45">
        <v>30149</v>
      </c>
    </row>
    <row r="1931" spans="1:23" x14ac:dyDescent="0.2">
      <c r="A1931" s="41">
        <v>2010</v>
      </c>
      <c r="B1931" s="42">
        <v>13314</v>
      </c>
      <c r="C1931" s="43" t="s">
        <v>824</v>
      </c>
      <c r="D1931" s="41" t="s">
        <v>23</v>
      </c>
      <c r="E1931" s="43" t="s">
        <v>24</v>
      </c>
      <c r="F1931" s="41" t="s">
        <v>25</v>
      </c>
      <c r="G1931" s="43" t="s">
        <v>258</v>
      </c>
      <c r="H1931" s="43" t="s">
        <v>16</v>
      </c>
      <c r="I1931" s="44">
        <v>4552</v>
      </c>
      <c r="J1931" s="45">
        <v>45396</v>
      </c>
      <c r="K1931" s="45">
        <v>7860</v>
      </c>
      <c r="L1931" s="46">
        <v>5767</v>
      </c>
      <c r="M1931" s="47">
        <v>49450</v>
      </c>
      <c r="N1931" s="47">
        <v>780</v>
      </c>
      <c r="O1931" s="48">
        <v>2205</v>
      </c>
      <c r="P1931" s="49">
        <v>36429</v>
      </c>
      <c r="Q1931" s="49">
        <v>134</v>
      </c>
      <c r="R1931" s="50" t="s">
        <v>37</v>
      </c>
      <c r="S1931" s="51" t="s">
        <v>37</v>
      </c>
      <c r="T1931" s="51" t="s">
        <v>37</v>
      </c>
      <c r="U1931" s="44">
        <v>12524</v>
      </c>
      <c r="V1931" s="45">
        <v>131275</v>
      </c>
      <c r="W1931" s="45">
        <v>8774</v>
      </c>
    </row>
    <row r="1932" spans="1:23" x14ac:dyDescent="0.2">
      <c r="A1932" s="41">
        <v>2010</v>
      </c>
      <c r="B1932" s="42">
        <v>13314</v>
      </c>
      <c r="C1932" s="43" t="s">
        <v>824</v>
      </c>
      <c r="D1932" s="41" t="s">
        <v>23</v>
      </c>
      <c r="E1932" s="43" t="s">
        <v>24</v>
      </c>
      <c r="F1932" s="41" t="s">
        <v>25</v>
      </c>
      <c r="G1932" s="43" t="s">
        <v>195</v>
      </c>
      <c r="H1932" s="43" t="s">
        <v>16</v>
      </c>
      <c r="I1932" s="44">
        <v>308</v>
      </c>
      <c r="J1932" s="45">
        <v>3186</v>
      </c>
      <c r="K1932" s="45">
        <v>466</v>
      </c>
      <c r="L1932" s="46">
        <v>537</v>
      </c>
      <c r="M1932" s="47">
        <v>4674</v>
      </c>
      <c r="N1932" s="47">
        <v>66</v>
      </c>
      <c r="O1932" s="48" t="s">
        <v>37</v>
      </c>
      <c r="P1932" s="49" t="s">
        <v>37</v>
      </c>
      <c r="Q1932" s="49" t="s">
        <v>37</v>
      </c>
      <c r="R1932" s="50" t="s">
        <v>37</v>
      </c>
      <c r="S1932" s="51" t="s">
        <v>37</v>
      </c>
      <c r="T1932" s="51" t="s">
        <v>37</v>
      </c>
      <c r="U1932" s="44">
        <v>845</v>
      </c>
      <c r="V1932" s="45">
        <v>7860</v>
      </c>
      <c r="W1932" s="45">
        <v>532</v>
      </c>
    </row>
    <row r="1933" spans="1:23" x14ac:dyDescent="0.2">
      <c r="A1933" s="41">
        <v>2010</v>
      </c>
      <c r="B1933" s="42">
        <v>13318</v>
      </c>
      <c r="C1933" s="43" t="s">
        <v>825</v>
      </c>
      <c r="D1933" s="41" t="s">
        <v>23</v>
      </c>
      <c r="E1933" s="43" t="s">
        <v>24</v>
      </c>
      <c r="F1933" s="41" t="s">
        <v>25</v>
      </c>
      <c r="G1933" s="43" t="s">
        <v>50</v>
      </c>
      <c r="H1933" s="43" t="s">
        <v>31</v>
      </c>
      <c r="I1933" s="44">
        <v>25830.9</v>
      </c>
      <c r="J1933" s="45">
        <v>239338</v>
      </c>
      <c r="K1933" s="45">
        <v>34891</v>
      </c>
      <c r="L1933" s="46">
        <v>12668.4</v>
      </c>
      <c r="M1933" s="47">
        <v>140818</v>
      </c>
      <c r="N1933" s="47">
        <v>3546</v>
      </c>
      <c r="O1933" s="48">
        <v>2048</v>
      </c>
      <c r="P1933" s="49">
        <v>26867</v>
      </c>
      <c r="Q1933" s="49">
        <v>72</v>
      </c>
      <c r="R1933" s="50" t="s">
        <v>37</v>
      </c>
      <c r="S1933" s="51" t="s">
        <v>37</v>
      </c>
      <c r="T1933" s="51" t="s">
        <v>37</v>
      </c>
      <c r="U1933" s="44">
        <v>40547.300000000003</v>
      </c>
      <c r="V1933" s="45">
        <v>407023</v>
      </c>
      <c r="W1933" s="45">
        <v>38509</v>
      </c>
    </row>
    <row r="1934" spans="1:23" x14ac:dyDescent="0.2">
      <c r="A1934" s="41">
        <v>2010</v>
      </c>
      <c r="B1934" s="42">
        <v>13318</v>
      </c>
      <c r="C1934" s="43" t="s">
        <v>825</v>
      </c>
      <c r="D1934" s="41" t="s">
        <v>23</v>
      </c>
      <c r="E1934" s="43" t="s">
        <v>24</v>
      </c>
      <c r="F1934" s="41" t="s">
        <v>25</v>
      </c>
      <c r="G1934" s="43" t="s">
        <v>258</v>
      </c>
      <c r="H1934" s="43" t="s">
        <v>31</v>
      </c>
      <c r="I1934" s="44">
        <v>837.9</v>
      </c>
      <c r="J1934" s="45">
        <v>7150</v>
      </c>
      <c r="K1934" s="45">
        <v>1369</v>
      </c>
      <c r="L1934" s="46">
        <v>319.10000000000002</v>
      </c>
      <c r="M1934" s="47">
        <v>3161</v>
      </c>
      <c r="N1934" s="47">
        <v>217</v>
      </c>
      <c r="O1934" s="48">
        <v>5.7</v>
      </c>
      <c r="P1934" s="49">
        <v>65</v>
      </c>
      <c r="Q1934" s="49">
        <v>1</v>
      </c>
      <c r="R1934" s="50" t="s">
        <v>37</v>
      </c>
      <c r="S1934" s="51" t="s">
        <v>37</v>
      </c>
      <c r="T1934" s="51" t="s">
        <v>37</v>
      </c>
      <c r="U1934" s="44">
        <v>1162.7</v>
      </c>
      <c r="V1934" s="45">
        <v>10376</v>
      </c>
      <c r="W1934" s="45">
        <v>1587</v>
      </c>
    </row>
    <row r="1935" spans="1:23" x14ac:dyDescent="0.2">
      <c r="A1935" s="41">
        <v>2010</v>
      </c>
      <c r="B1935" s="42">
        <v>13332</v>
      </c>
      <c r="C1935" s="43" t="s">
        <v>827</v>
      </c>
      <c r="D1935" s="41" t="s">
        <v>23</v>
      </c>
      <c r="E1935" s="43" t="s">
        <v>24</v>
      </c>
      <c r="F1935" s="41" t="s">
        <v>25</v>
      </c>
      <c r="G1935" s="43" t="s">
        <v>92</v>
      </c>
      <c r="H1935" s="43" t="s">
        <v>31</v>
      </c>
      <c r="I1935" s="44">
        <v>24969</v>
      </c>
      <c r="J1935" s="45">
        <v>222826</v>
      </c>
      <c r="K1935" s="45">
        <v>13507</v>
      </c>
      <c r="L1935" s="46">
        <v>3167</v>
      </c>
      <c r="M1935" s="47">
        <v>28652</v>
      </c>
      <c r="N1935" s="47">
        <v>1060</v>
      </c>
      <c r="O1935" s="48">
        <v>9516</v>
      </c>
      <c r="P1935" s="49">
        <v>121767</v>
      </c>
      <c r="Q1935" s="49">
        <v>9</v>
      </c>
      <c r="R1935" s="50" t="s">
        <v>37</v>
      </c>
      <c r="S1935" s="51" t="s">
        <v>37</v>
      </c>
      <c r="T1935" s="51" t="s">
        <v>37</v>
      </c>
      <c r="U1935" s="44">
        <v>37652</v>
      </c>
      <c r="V1935" s="45">
        <v>373245</v>
      </c>
      <c r="W1935" s="45">
        <v>14576</v>
      </c>
    </row>
    <row r="1936" spans="1:23" x14ac:dyDescent="0.2">
      <c r="A1936" s="41">
        <v>2010</v>
      </c>
      <c r="B1936" s="42">
        <v>13334</v>
      </c>
      <c r="C1936" s="43" t="s">
        <v>2929</v>
      </c>
      <c r="D1936" s="41" t="s">
        <v>23</v>
      </c>
      <c r="E1936" s="43" t="s">
        <v>24</v>
      </c>
      <c r="F1936" s="41" t="s">
        <v>25</v>
      </c>
      <c r="G1936" s="43" t="s">
        <v>241</v>
      </c>
      <c r="H1936" s="43" t="s">
        <v>27</v>
      </c>
      <c r="I1936" s="44">
        <v>5168</v>
      </c>
      <c r="J1936" s="45">
        <v>55971</v>
      </c>
      <c r="K1936" s="45">
        <v>4705</v>
      </c>
      <c r="L1936" s="46">
        <v>2992</v>
      </c>
      <c r="M1936" s="47">
        <v>31199</v>
      </c>
      <c r="N1936" s="47">
        <v>894</v>
      </c>
      <c r="O1936" s="48">
        <v>5342</v>
      </c>
      <c r="P1936" s="49">
        <v>71046</v>
      </c>
      <c r="Q1936" s="49">
        <v>30</v>
      </c>
      <c r="R1936" s="50" t="s">
        <v>37</v>
      </c>
      <c r="S1936" s="51" t="s">
        <v>37</v>
      </c>
      <c r="T1936" s="51" t="s">
        <v>37</v>
      </c>
      <c r="U1936" s="44">
        <v>13502</v>
      </c>
      <c r="V1936" s="45">
        <v>158216</v>
      </c>
      <c r="W1936" s="45">
        <v>5629</v>
      </c>
    </row>
    <row r="1937" spans="1:23" x14ac:dyDescent="0.2">
      <c r="A1937" s="41">
        <v>2010</v>
      </c>
      <c r="B1937" s="42">
        <v>13337</v>
      </c>
      <c r="C1937" s="43" t="s">
        <v>828</v>
      </c>
      <c r="D1937" s="41" t="s">
        <v>23</v>
      </c>
      <c r="E1937" s="43" t="s">
        <v>24</v>
      </c>
      <c r="F1937" s="41" t="s">
        <v>25</v>
      </c>
      <c r="G1937" s="43" t="s">
        <v>241</v>
      </c>
      <c r="H1937" s="43" t="s">
        <v>153</v>
      </c>
      <c r="I1937" s="44">
        <v>85131</v>
      </c>
      <c r="J1937" s="45">
        <v>859036</v>
      </c>
      <c r="K1937" s="45">
        <v>69278</v>
      </c>
      <c r="L1937" s="46">
        <v>86972</v>
      </c>
      <c r="M1937" s="47">
        <v>1114219</v>
      </c>
      <c r="N1937" s="47">
        <v>17684</v>
      </c>
      <c r="O1937" s="48">
        <v>64063</v>
      </c>
      <c r="P1937" s="49">
        <v>1238840</v>
      </c>
      <c r="Q1937" s="49">
        <v>790</v>
      </c>
      <c r="R1937" s="50" t="s">
        <v>37</v>
      </c>
      <c r="S1937" s="51" t="s">
        <v>37</v>
      </c>
      <c r="T1937" s="51" t="s">
        <v>37</v>
      </c>
      <c r="U1937" s="44">
        <v>236166</v>
      </c>
      <c r="V1937" s="45">
        <v>3212095</v>
      </c>
      <c r="W1937" s="45">
        <v>87752</v>
      </c>
    </row>
    <row r="1938" spans="1:23" x14ac:dyDescent="0.2">
      <c r="A1938" s="41">
        <v>2010</v>
      </c>
      <c r="B1938" s="42">
        <v>13337</v>
      </c>
      <c r="C1938" s="43" t="s">
        <v>828</v>
      </c>
      <c r="D1938" s="41" t="s">
        <v>23</v>
      </c>
      <c r="E1938" s="43" t="s">
        <v>24</v>
      </c>
      <c r="F1938" s="41" t="s">
        <v>25</v>
      </c>
      <c r="G1938" s="43" t="s">
        <v>173</v>
      </c>
      <c r="H1938" s="43" t="s">
        <v>153</v>
      </c>
      <c r="I1938" s="44">
        <v>1246</v>
      </c>
      <c r="J1938" s="45">
        <v>15918</v>
      </c>
      <c r="K1938" s="45">
        <v>1023</v>
      </c>
      <c r="L1938" s="46">
        <v>1249</v>
      </c>
      <c r="M1938" s="47">
        <v>19598</v>
      </c>
      <c r="N1938" s="47">
        <v>214</v>
      </c>
      <c r="O1938" s="48" t="s">
        <v>37</v>
      </c>
      <c r="P1938" s="49" t="s">
        <v>37</v>
      </c>
      <c r="Q1938" s="49" t="s">
        <v>37</v>
      </c>
      <c r="R1938" s="50" t="s">
        <v>37</v>
      </c>
      <c r="S1938" s="51" t="s">
        <v>37</v>
      </c>
      <c r="T1938" s="51" t="s">
        <v>37</v>
      </c>
      <c r="U1938" s="44">
        <v>2495</v>
      </c>
      <c r="V1938" s="45">
        <v>35516</v>
      </c>
      <c r="W1938" s="45">
        <v>1237</v>
      </c>
    </row>
    <row r="1939" spans="1:23" x14ac:dyDescent="0.2">
      <c r="A1939" s="41">
        <v>2010</v>
      </c>
      <c r="B1939" s="42">
        <v>13352</v>
      </c>
      <c r="C1939" s="43" t="s">
        <v>829</v>
      </c>
      <c r="D1939" s="41" t="s">
        <v>23</v>
      </c>
      <c r="E1939" s="43" t="s">
        <v>24</v>
      </c>
      <c r="F1939" s="41" t="s">
        <v>25</v>
      </c>
      <c r="G1939" s="43" t="s">
        <v>82</v>
      </c>
      <c r="H1939" s="43" t="s">
        <v>27</v>
      </c>
      <c r="I1939" s="44">
        <v>1987</v>
      </c>
      <c r="J1939" s="45">
        <v>11461</v>
      </c>
      <c r="K1939" s="45">
        <v>2015</v>
      </c>
      <c r="L1939" s="46">
        <v>1310</v>
      </c>
      <c r="M1939" s="47">
        <v>10492</v>
      </c>
      <c r="N1939" s="47">
        <v>236</v>
      </c>
      <c r="O1939" s="48">
        <v>0</v>
      </c>
      <c r="P1939" s="49">
        <v>0</v>
      </c>
      <c r="Q1939" s="49">
        <v>0</v>
      </c>
      <c r="R1939" s="50">
        <v>0</v>
      </c>
      <c r="S1939" s="51">
        <v>0</v>
      </c>
      <c r="T1939" s="51">
        <v>0</v>
      </c>
      <c r="U1939" s="44">
        <v>3297</v>
      </c>
      <c r="V1939" s="45">
        <v>21953</v>
      </c>
      <c r="W1939" s="45">
        <v>2251</v>
      </c>
    </row>
    <row r="1940" spans="1:23" x14ac:dyDescent="0.2">
      <c r="A1940" s="41">
        <v>2010</v>
      </c>
      <c r="B1940" s="42">
        <v>13374</v>
      </c>
      <c r="C1940" s="43" t="s">
        <v>830</v>
      </c>
      <c r="D1940" s="41" t="s">
        <v>39</v>
      </c>
      <c r="E1940" s="43" t="s">
        <v>40</v>
      </c>
      <c r="F1940" s="41" t="s">
        <v>25</v>
      </c>
      <c r="G1940" s="43" t="s">
        <v>57</v>
      </c>
      <c r="H1940" s="43" t="s">
        <v>41</v>
      </c>
      <c r="I1940" s="44">
        <v>0</v>
      </c>
      <c r="J1940" s="45">
        <v>0</v>
      </c>
      <c r="K1940" s="45">
        <v>0</v>
      </c>
      <c r="L1940" s="46">
        <v>173701</v>
      </c>
      <c r="M1940" s="47">
        <v>2553461</v>
      </c>
      <c r="N1940" s="47">
        <v>201</v>
      </c>
      <c r="O1940" s="48">
        <v>79387</v>
      </c>
      <c r="P1940" s="49">
        <v>1354774</v>
      </c>
      <c r="Q1940" s="49">
        <v>24</v>
      </c>
      <c r="R1940" s="50">
        <v>0</v>
      </c>
      <c r="S1940" s="51">
        <v>0</v>
      </c>
      <c r="T1940" s="51">
        <v>0</v>
      </c>
      <c r="U1940" s="44">
        <v>253088</v>
      </c>
      <c r="V1940" s="45">
        <v>3908235</v>
      </c>
      <c r="W1940" s="45">
        <v>225</v>
      </c>
    </row>
    <row r="1941" spans="1:23" x14ac:dyDescent="0.2">
      <c r="A1941" s="41">
        <v>2010</v>
      </c>
      <c r="B1941" s="42">
        <v>13374</v>
      </c>
      <c r="C1941" s="43" t="s">
        <v>830</v>
      </c>
      <c r="D1941" s="41" t="s">
        <v>39</v>
      </c>
      <c r="E1941" s="43" t="s">
        <v>40</v>
      </c>
      <c r="F1941" s="41" t="s">
        <v>25</v>
      </c>
      <c r="G1941" s="43" t="s">
        <v>201</v>
      </c>
      <c r="H1941" s="43" t="s">
        <v>41</v>
      </c>
      <c r="I1941" s="44">
        <v>0</v>
      </c>
      <c r="J1941" s="45">
        <v>0</v>
      </c>
      <c r="K1941" s="45">
        <v>0</v>
      </c>
      <c r="L1941" s="46">
        <v>265518</v>
      </c>
      <c r="M1941" s="47">
        <v>2516320</v>
      </c>
      <c r="N1941" s="47">
        <v>1630</v>
      </c>
      <c r="O1941" s="48">
        <v>126913</v>
      </c>
      <c r="P1941" s="49">
        <v>1164209</v>
      </c>
      <c r="Q1941" s="49">
        <v>615</v>
      </c>
      <c r="R1941" s="50">
        <v>0</v>
      </c>
      <c r="S1941" s="51">
        <v>0</v>
      </c>
      <c r="T1941" s="51">
        <v>0</v>
      </c>
      <c r="U1941" s="44">
        <v>392431</v>
      </c>
      <c r="V1941" s="45">
        <v>3680529</v>
      </c>
      <c r="W1941" s="45">
        <v>2245</v>
      </c>
    </row>
    <row r="1942" spans="1:23" x14ac:dyDescent="0.2">
      <c r="A1942" s="41">
        <v>2010</v>
      </c>
      <c r="B1942" s="42">
        <v>13374</v>
      </c>
      <c r="C1942" s="43" t="s">
        <v>830</v>
      </c>
      <c r="D1942" s="41" t="s">
        <v>39</v>
      </c>
      <c r="E1942" s="43" t="s">
        <v>40</v>
      </c>
      <c r="F1942" s="41" t="s">
        <v>25</v>
      </c>
      <c r="G1942" s="43" t="s">
        <v>510</v>
      </c>
      <c r="H1942" s="43" t="s">
        <v>41</v>
      </c>
      <c r="I1942" s="44">
        <v>0</v>
      </c>
      <c r="J1942" s="45">
        <v>0</v>
      </c>
      <c r="K1942" s="45">
        <v>0</v>
      </c>
      <c r="L1942" s="46">
        <v>204057</v>
      </c>
      <c r="M1942" s="47">
        <v>2369901</v>
      </c>
      <c r="N1942" s="47">
        <v>205</v>
      </c>
      <c r="O1942" s="48">
        <v>947</v>
      </c>
      <c r="P1942" s="49">
        <v>12091</v>
      </c>
      <c r="Q1942" s="49">
        <v>1</v>
      </c>
      <c r="R1942" s="50">
        <v>4579</v>
      </c>
      <c r="S1942" s="51">
        <v>45388</v>
      </c>
      <c r="T1942" s="51">
        <v>2</v>
      </c>
      <c r="U1942" s="44">
        <v>209583</v>
      </c>
      <c r="V1942" s="45">
        <v>2427380</v>
      </c>
      <c r="W1942" s="45">
        <v>208</v>
      </c>
    </row>
    <row r="1943" spans="1:23" x14ac:dyDescent="0.2">
      <c r="A1943" s="41">
        <v>2010</v>
      </c>
      <c r="B1943" s="42">
        <v>13374</v>
      </c>
      <c r="C1943" s="43" t="s">
        <v>830</v>
      </c>
      <c r="D1943" s="41" t="s">
        <v>39</v>
      </c>
      <c r="E1943" s="43" t="s">
        <v>40</v>
      </c>
      <c r="F1943" s="41" t="s">
        <v>25</v>
      </c>
      <c r="G1943" s="43" t="s">
        <v>160</v>
      </c>
      <c r="H1943" s="43" t="s">
        <v>41</v>
      </c>
      <c r="I1943" s="44">
        <v>0</v>
      </c>
      <c r="J1943" s="45">
        <v>0</v>
      </c>
      <c r="K1943" s="45">
        <v>0</v>
      </c>
      <c r="L1943" s="46">
        <v>52044</v>
      </c>
      <c r="M1943" s="47">
        <v>638164</v>
      </c>
      <c r="N1943" s="47">
        <v>120</v>
      </c>
      <c r="O1943" s="48">
        <v>18252</v>
      </c>
      <c r="P1943" s="49">
        <v>236226</v>
      </c>
      <c r="Q1943" s="49">
        <v>28</v>
      </c>
      <c r="R1943" s="50" t="s">
        <v>37</v>
      </c>
      <c r="S1943" s="51" t="s">
        <v>37</v>
      </c>
      <c r="T1943" s="51" t="s">
        <v>37</v>
      </c>
      <c r="U1943" s="44">
        <v>70296</v>
      </c>
      <c r="V1943" s="45">
        <v>874390</v>
      </c>
      <c r="W1943" s="45">
        <v>148</v>
      </c>
    </row>
    <row r="1944" spans="1:23" x14ac:dyDescent="0.2">
      <c r="A1944" s="41">
        <v>2010</v>
      </c>
      <c r="B1944" s="42">
        <v>13374</v>
      </c>
      <c r="C1944" s="43" t="s">
        <v>830</v>
      </c>
      <c r="D1944" s="41" t="s">
        <v>39</v>
      </c>
      <c r="E1944" s="43" t="s">
        <v>40</v>
      </c>
      <c r="F1944" s="41" t="s">
        <v>25</v>
      </c>
      <c r="G1944" s="43" t="s">
        <v>124</v>
      </c>
      <c r="H1944" s="43" t="s">
        <v>41</v>
      </c>
      <c r="I1944" s="44">
        <v>0</v>
      </c>
      <c r="J1944" s="45">
        <v>0</v>
      </c>
      <c r="K1944" s="45">
        <v>0</v>
      </c>
      <c r="L1944" s="46">
        <v>361499</v>
      </c>
      <c r="M1944" s="47">
        <v>5309426</v>
      </c>
      <c r="N1944" s="47">
        <v>2100</v>
      </c>
      <c r="O1944" s="48">
        <v>208909</v>
      </c>
      <c r="P1944" s="49">
        <v>3164396</v>
      </c>
      <c r="Q1944" s="49">
        <v>643</v>
      </c>
      <c r="R1944" s="50">
        <v>938</v>
      </c>
      <c r="S1944" s="51">
        <v>17243</v>
      </c>
      <c r="T1944" s="51">
        <v>1</v>
      </c>
      <c r="U1944" s="44">
        <v>571346</v>
      </c>
      <c r="V1944" s="45">
        <v>8491065</v>
      </c>
      <c r="W1944" s="45">
        <v>2744</v>
      </c>
    </row>
    <row r="1945" spans="1:23" x14ac:dyDescent="0.2">
      <c r="A1945" s="41">
        <v>2010</v>
      </c>
      <c r="B1945" s="42">
        <v>13374</v>
      </c>
      <c r="C1945" s="43" t="s">
        <v>830</v>
      </c>
      <c r="D1945" s="41" t="s">
        <v>39</v>
      </c>
      <c r="E1945" s="43" t="s">
        <v>40</v>
      </c>
      <c r="F1945" s="41" t="s">
        <v>25</v>
      </c>
      <c r="G1945" s="43" t="s">
        <v>203</v>
      </c>
      <c r="H1945" s="43" t="s">
        <v>41</v>
      </c>
      <c r="I1945" s="44">
        <v>0</v>
      </c>
      <c r="J1945" s="45">
        <v>0</v>
      </c>
      <c r="K1945" s="45">
        <v>0</v>
      </c>
      <c r="L1945" s="46">
        <v>345548</v>
      </c>
      <c r="M1945" s="47">
        <v>3478609</v>
      </c>
      <c r="N1945" s="47">
        <v>2165</v>
      </c>
      <c r="O1945" s="48">
        <v>128421</v>
      </c>
      <c r="P1945" s="49">
        <v>1289164</v>
      </c>
      <c r="Q1945" s="49">
        <v>555</v>
      </c>
      <c r="R1945" s="50">
        <v>0</v>
      </c>
      <c r="S1945" s="51">
        <v>0</v>
      </c>
      <c r="T1945" s="51">
        <v>0</v>
      </c>
      <c r="U1945" s="44">
        <v>473969</v>
      </c>
      <c r="V1945" s="45">
        <v>4767773</v>
      </c>
      <c r="W1945" s="45">
        <v>2720</v>
      </c>
    </row>
    <row r="1946" spans="1:23" x14ac:dyDescent="0.2">
      <c r="A1946" s="41">
        <v>2010</v>
      </c>
      <c r="B1946" s="42">
        <v>13374</v>
      </c>
      <c r="C1946" s="43" t="s">
        <v>830</v>
      </c>
      <c r="D1946" s="41" t="s">
        <v>39</v>
      </c>
      <c r="E1946" s="43" t="s">
        <v>40</v>
      </c>
      <c r="F1946" s="41" t="s">
        <v>25</v>
      </c>
      <c r="G1946" s="43" t="s">
        <v>30</v>
      </c>
      <c r="H1946" s="43" t="s">
        <v>41</v>
      </c>
      <c r="I1946" s="44">
        <v>0</v>
      </c>
      <c r="J1946" s="45">
        <v>0</v>
      </c>
      <c r="K1946" s="45">
        <v>0</v>
      </c>
      <c r="L1946" s="46">
        <v>317893</v>
      </c>
      <c r="M1946" s="47">
        <v>3030721</v>
      </c>
      <c r="N1946" s="47">
        <v>875</v>
      </c>
      <c r="O1946" s="48">
        <v>73192</v>
      </c>
      <c r="P1946" s="49">
        <v>924434</v>
      </c>
      <c r="Q1946" s="49">
        <v>120</v>
      </c>
      <c r="R1946" s="50">
        <v>29131</v>
      </c>
      <c r="S1946" s="51">
        <v>323857</v>
      </c>
      <c r="T1946" s="51">
        <v>2</v>
      </c>
      <c r="U1946" s="44">
        <v>420216</v>
      </c>
      <c r="V1946" s="45">
        <v>4279012</v>
      </c>
      <c r="W1946" s="45">
        <v>997</v>
      </c>
    </row>
    <row r="1947" spans="1:23" x14ac:dyDescent="0.2">
      <c r="A1947" s="41">
        <v>2010</v>
      </c>
      <c r="B1947" s="42">
        <v>13374</v>
      </c>
      <c r="C1947" s="43" t="s">
        <v>830</v>
      </c>
      <c r="D1947" s="41" t="s">
        <v>39</v>
      </c>
      <c r="E1947" s="43" t="s">
        <v>40</v>
      </c>
      <c r="F1947" s="41" t="s">
        <v>25</v>
      </c>
      <c r="G1947" s="43" t="s">
        <v>134</v>
      </c>
      <c r="H1947" s="43" t="s">
        <v>41</v>
      </c>
      <c r="I1947" s="44">
        <v>0</v>
      </c>
      <c r="J1947" s="45">
        <v>0</v>
      </c>
      <c r="K1947" s="45">
        <v>0</v>
      </c>
      <c r="L1947" s="46">
        <v>67151</v>
      </c>
      <c r="M1947" s="47">
        <v>704002</v>
      </c>
      <c r="N1947" s="47">
        <v>388</v>
      </c>
      <c r="O1947" s="48">
        <v>25217</v>
      </c>
      <c r="P1947" s="49">
        <v>283996</v>
      </c>
      <c r="Q1947" s="49">
        <v>63</v>
      </c>
      <c r="R1947" s="50">
        <v>0</v>
      </c>
      <c r="S1947" s="51">
        <v>0</v>
      </c>
      <c r="T1947" s="51">
        <v>0</v>
      </c>
      <c r="U1947" s="44">
        <v>92368</v>
      </c>
      <c r="V1947" s="45">
        <v>987998</v>
      </c>
      <c r="W1947" s="45">
        <v>451</v>
      </c>
    </row>
    <row r="1948" spans="1:23" x14ac:dyDescent="0.2">
      <c r="A1948" s="41">
        <v>2010</v>
      </c>
      <c r="B1948" s="42">
        <v>13374</v>
      </c>
      <c r="C1948" s="43" t="s">
        <v>830</v>
      </c>
      <c r="D1948" s="41" t="s">
        <v>39</v>
      </c>
      <c r="E1948" s="43" t="s">
        <v>40</v>
      </c>
      <c r="F1948" s="41" t="s">
        <v>25</v>
      </c>
      <c r="G1948" s="43" t="s">
        <v>82</v>
      </c>
      <c r="H1948" s="43" t="s">
        <v>41</v>
      </c>
      <c r="I1948" s="44">
        <v>0</v>
      </c>
      <c r="J1948" s="45">
        <v>0</v>
      </c>
      <c r="K1948" s="45">
        <v>0</v>
      </c>
      <c r="L1948" s="46">
        <v>99145</v>
      </c>
      <c r="M1948" s="47">
        <v>1544154</v>
      </c>
      <c r="N1948" s="47">
        <v>392</v>
      </c>
      <c r="O1948" s="48">
        <v>53716</v>
      </c>
      <c r="P1948" s="49">
        <v>850023</v>
      </c>
      <c r="Q1948" s="49">
        <v>112</v>
      </c>
      <c r="R1948" s="50">
        <v>0</v>
      </c>
      <c r="S1948" s="51">
        <v>0</v>
      </c>
      <c r="T1948" s="51">
        <v>0</v>
      </c>
      <c r="U1948" s="44">
        <v>152861</v>
      </c>
      <c r="V1948" s="45">
        <v>2394177</v>
      </c>
      <c r="W1948" s="45">
        <v>504</v>
      </c>
    </row>
    <row r="1949" spans="1:23" x14ac:dyDescent="0.2">
      <c r="A1949" s="41">
        <v>2010</v>
      </c>
      <c r="B1949" s="42">
        <v>13374</v>
      </c>
      <c r="C1949" s="43" t="s">
        <v>830</v>
      </c>
      <c r="D1949" s="41" t="s">
        <v>39</v>
      </c>
      <c r="E1949" s="43" t="s">
        <v>40</v>
      </c>
      <c r="F1949" s="41" t="s">
        <v>25</v>
      </c>
      <c r="G1949" s="43" t="s">
        <v>511</v>
      </c>
      <c r="H1949" s="43" t="s">
        <v>41</v>
      </c>
      <c r="I1949" s="44">
        <v>0</v>
      </c>
      <c r="J1949" s="45">
        <v>0</v>
      </c>
      <c r="K1949" s="45">
        <v>0</v>
      </c>
      <c r="L1949" s="46">
        <v>42178</v>
      </c>
      <c r="M1949" s="47">
        <v>514698</v>
      </c>
      <c r="N1949" s="47">
        <v>189</v>
      </c>
      <c r="O1949" s="48">
        <v>27575</v>
      </c>
      <c r="P1949" s="49">
        <v>319366</v>
      </c>
      <c r="Q1949" s="49">
        <v>65</v>
      </c>
      <c r="R1949" s="50">
        <v>0</v>
      </c>
      <c r="S1949" s="51">
        <v>0</v>
      </c>
      <c r="T1949" s="51">
        <v>0</v>
      </c>
      <c r="U1949" s="44">
        <v>69753</v>
      </c>
      <c r="V1949" s="45">
        <v>834064</v>
      </c>
      <c r="W1949" s="45">
        <v>254</v>
      </c>
    </row>
    <row r="1950" spans="1:23" x14ac:dyDescent="0.2">
      <c r="A1950" s="41">
        <v>2010</v>
      </c>
      <c r="B1950" s="42">
        <v>13374</v>
      </c>
      <c r="C1950" s="43" t="s">
        <v>830</v>
      </c>
      <c r="D1950" s="41" t="s">
        <v>39</v>
      </c>
      <c r="E1950" s="43" t="s">
        <v>40</v>
      </c>
      <c r="F1950" s="41" t="s">
        <v>25</v>
      </c>
      <c r="G1950" s="43" t="s">
        <v>122</v>
      </c>
      <c r="H1950" s="43" t="s">
        <v>41</v>
      </c>
      <c r="I1950" s="44">
        <v>1325</v>
      </c>
      <c r="J1950" s="45">
        <v>12515</v>
      </c>
      <c r="K1950" s="45">
        <v>2735</v>
      </c>
      <c r="L1950" s="46">
        <v>331259</v>
      </c>
      <c r="M1950" s="47">
        <v>4010485</v>
      </c>
      <c r="N1950" s="47">
        <v>704</v>
      </c>
      <c r="O1950" s="48">
        <v>65761</v>
      </c>
      <c r="P1950" s="49">
        <v>786639</v>
      </c>
      <c r="Q1950" s="49">
        <v>97</v>
      </c>
      <c r="R1950" s="50">
        <v>9555</v>
      </c>
      <c r="S1950" s="51">
        <v>100548</v>
      </c>
      <c r="T1950" s="51">
        <v>3</v>
      </c>
      <c r="U1950" s="44">
        <v>407900</v>
      </c>
      <c r="V1950" s="45">
        <v>4910187</v>
      </c>
      <c r="W1950" s="45">
        <v>3539</v>
      </c>
    </row>
    <row r="1951" spans="1:23" x14ac:dyDescent="0.2">
      <c r="A1951" s="41">
        <v>2010</v>
      </c>
      <c r="B1951" s="42">
        <v>13374</v>
      </c>
      <c r="C1951" s="43" t="s">
        <v>830</v>
      </c>
      <c r="D1951" s="41" t="s">
        <v>39</v>
      </c>
      <c r="E1951" s="43" t="s">
        <v>40</v>
      </c>
      <c r="F1951" s="41" t="s">
        <v>25</v>
      </c>
      <c r="G1951" s="43" t="s">
        <v>42</v>
      </c>
      <c r="H1951" s="43" t="s">
        <v>41</v>
      </c>
      <c r="I1951" s="44">
        <v>0</v>
      </c>
      <c r="J1951" s="45">
        <v>0</v>
      </c>
      <c r="K1951" s="45">
        <v>0</v>
      </c>
      <c r="L1951" s="46">
        <v>470856</v>
      </c>
      <c r="M1951" s="47">
        <v>5490409</v>
      </c>
      <c r="N1951" s="47">
        <v>799</v>
      </c>
      <c r="O1951" s="48">
        <v>75166</v>
      </c>
      <c r="P1951" s="49">
        <v>1069828</v>
      </c>
      <c r="Q1951" s="49">
        <v>73</v>
      </c>
      <c r="R1951" s="50">
        <v>10847</v>
      </c>
      <c r="S1951" s="51">
        <v>115106</v>
      </c>
      <c r="T1951" s="51">
        <v>1</v>
      </c>
      <c r="U1951" s="44">
        <v>556869</v>
      </c>
      <c r="V1951" s="45">
        <v>6675343</v>
      </c>
      <c r="W1951" s="45">
        <v>873</v>
      </c>
    </row>
    <row r="1952" spans="1:23" x14ac:dyDescent="0.2">
      <c r="A1952" s="41">
        <v>2010</v>
      </c>
      <c r="B1952" s="42">
        <v>13374</v>
      </c>
      <c r="C1952" s="43" t="s">
        <v>830</v>
      </c>
      <c r="D1952" s="41" t="s">
        <v>39</v>
      </c>
      <c r="E1952" s="43" t="s">
        <v>40</v>
      </c>
      <c r="F1952" s="41" t="s">
        <v>25</v>
      </c>
      <c r="G1952" s="43" t="s">
        <v>161</v>
      </c>
      <c r="H1952" s="43" t="s">
        <v>41</v>
      </c>
      <c r="I1952" s="44">
        <v>0</v>
      </c>
      <c r="J1952" s="45">
        <v>0</v>
      </c>
      <c r="K1952" s="45">
        <v>0</v>
      </c>
      <c r="L1952" s="46">
        <v>36777</v>
      </c>
      <c r="M1952" s="47">
        <v>650795</v>
      </c>
      <c r="N1952" s="47">
        <v>279</v>
      </c>
      <c r="O1952" s="48">
        <v>19266</v>
      </c>
      <c r="P1952" s="49">
        <v>396348</v>
      </c>
      <c r="Q1952" s="49">
        <v>47</v>
      </c>
      <c r="R1952" s="50">
        <v>0</v>
      </c>
      <c r="S1952" s="51">
        <v>0</v>
      </c>
      <c r="T1952" s="51">
        <v>0</v>
      </c>
      <c r="U1952" s="44">
        <v>56043</v>
      </c>
      <c r="V1952" s="45">
        <v>1047143</v>
      </c>
      <c r="W1952" s="45">
        <v>326</v>
      </c>
    </row>
    <row r="1953" spans="1:23" x14ac:dyDescent="0.2">
      <c r="A1953" s="41">
        <v>2010</v>
      </c>
      <c r="B1953" s="42">
        <v>13374</v>
      </c>
      <c r="C1953" s="43" t="s">
        <v>830</v>
      </c>
      <c r="D1953" s="41" t="s">
        <v>39</v>
      </c>
      <c r="E1953" s="43" t="s">
        <v>40</v>
      </c>
      <c r="F1953" s="41" t="s">
        <v>25</v>
      </c>
      <c r="G1953" s="43" t="s">
        <v>168</v>
      </c>
      <c r="H1953" s="43" t="s">
        <v>41</v>
      </c>
      <c r="I1953" s="44">
        <v>0</v>
      </c>
      <c r="J1953" s="45">
        <v>0</v>
      </c>
      <c r="K1953" s="45">
        <v>0</v>
      </c>
      <c r="L1953" s="46">
        <v>1132</v>
      </c>
      <c r="M1953" s="47">
        <v>25484</v>
      </c>
      <c r="N1953" s="47">
        <v>2</v>
      </c>
      <c r="O1953" s="48">
        <v>0</v>
      </c>
      <c r="P1953" s="49">
        <v>0</v>
      </c>
      <c r="Q1953" s="49">
        <v>0</v>
      </c>
      <c r="R1953" s="50">
        <v>0</v>
      </c>
      <c r="S1953" s="51">
        <v>0</v>
      </c>
      <c r="T1953" s="51">
        <v>0</v>
      </c>
      <c r="U1953" s="44">
        <v>1132</v>
      </c>
      <c r="V1953" s="45">
        <v>25484</v>
      </c>
      <c r="W1953" s="45">
        <v>2</v>
      </c>
    </row>
    <row r="1954" spans="1:23" x14ac:dyDescent="0.2">
      <c r="A1954" s="41">
        <v>2010</v>
      </c>
      <c r="B1954" s="42">
        <v>13374</v>
      </c>
      <c r="C1954" s="43" t="s">
        <v>830</v>
      </c>
      <c r="D1954" s="41" t="s">
        <v>39</v>
      </c>
      <c r="E1954" s="43" t="s">
        <v>40</v>
      </c>
      <c r="F1954" s="41" t="s">
        <v>25</v>
      </c>
      <c r="G1954" s="43" t="s">
        <v>44</v>
      </c>
      <c r="H1954" s="43" t="s">
        <v>41</v>
      </c>
      <c r="I1954" s="44">
        <v>0</v>
      </c>
      <c r="J1954" s="45">
        <v>0</v>
      </c>
      <c r="K1954" s="45">
        <v>0</v>
      </c>
      <c r="L1954" s="46">
        <v>235453</v>
      </c>
      <c r="M1954" s="47">
        <v>3129095</v>
      </c>
      <c r="N1954" s="47">
        <v>1175</v>
      </c>
      <c r="O1954" s="48">
        <v>40965</v>
      </c>
      <c r="P1954" s="49">
        <v>576138</v>
      </c>
      <c r="Q1954" s="49">
        <v>112</v>
      </c>
      <c r="R1954" s="50">
        <v>218</v>
      </c>
      <c r="S1954" s="51">
        <v>2904</v>
      </c>
      <c r="T1954" s="51">
        <v>2</v>
      </c>
      <c r="U1954" s="44">
        <v>276636</v>
      </c>
      <c r="V1954" s="45">
        <v>3708137</v>
      </c>
      <c r="W1954" s="45">
        <v>1289</v>
      </c>
    </row>
    <row r="1955" spans="1:23" x14ac:dyDescent="0.2">
      <c r="A1955" s="41">
        <v>2010</v>
      </c>
      <c r="B1955" s="42">
        <v>13374</v>
      </c>
      <c r="C1955" s="43" t="s">
        <v>830</v>
      </c>
      <c r="D1955" s="41" t="s">
        <v>39</v>
      </c>
      <c r="E1955" s="43" t="s">
        <v>40</v>
      </c>
      <c r="F1955" s="41" t="s">
        <v>25</v>
      </c>
      <c r="G1955" s="43" t="s">
        <v>180</v>
      </c>
      <c r="H1955" s="43" t="s">
        <v>41</v>
      </c>
      <c r="I1955" s="44">
        <v>0</v>
      </c>
      <c r="J1955" s="45">
        <v>0</v>
      </c>
      <c r="K1955" s="45">
        <v>0</v>
      </c>
      <c r="L1955" s="46">
        <v>35693</v>
      </c>
      <c r="M1955" s="47">
        <v>387627</v>
      </c>
      <c r="N1955" s="47">
        <v>166</v>
      </c>
      <c r="O1955" s="48">
        <v>17572</v>
      </c>
      <c r="P1955" s="49">
        <v>191168</v>
      </c>
      <c r="Q1955" s="49">
        <v>49</v>
      </c>
      <c r="R1955" s="50">
        <v>1464</v>
      </c>
      <c r="S1955" s="51">
        <v>16105</v>
      </c>
      <c r="T1955" s="51">
        <v>1</v>
      </c>
      <c r="U1955" s="44">
        <v>54729</v>
      </c>
      <c r="V1955" s="45">
        <v>594900</v>
      </c>
      <c r="W1955" s="45">
        <v>216</v>
      </c>
    </row>
    <row r="1956" spans="1:23" x14ac:dyDescent="0.2">
      <c r="A1956" s="41">
        <v>2010</v>
      </c>
      <c r="B1956" s="42">
        <v>13374</v>
      </c>
      <c r="C1956" s="43" t="s">
        <v>830</v>
      </c>
      <c r="D1956" s="41" t="s">
        <v>91</v>
      </c>
      <c r="E1956" s="43" t="s">
        <v>24</v>
      </c>
      <c r="F1956" s="41" t="s">
        <v>25</v>
      </c>
      <c r="G1956" s="43" t="s">
        <v>92</v>
      </c>
      <c r="H1956" s="43" t="s">
        <v>41</v>
      </c>
      <c r="I1956" s="44">
        <v>0</v>
      </c>
      <c r="J1956" s="45">
        <v>0</v>
      </c>
      <c r="K1956" s="45">
        <v>0</v>
      </c>
      <c r="L1956" s="46">
        <v>375201</v>
      </c>
      <c r="M1956" s="47">
        <v>5249098</v>
      </c>
      <c r="N1956" s="47">
        <v>2382</v>
      </c>
      <c r="O1956" s="48">
        <v>262751</v>
      </c>
      <c r="P1956" s="49">
        <v>4630754</v>
      </c>
      <c r="Q1956" s="49">
        <v>171</v>
      </c>
      <c r="R1956" s="50" t="s">
        <v>37</v>
      </c>
      <c r="S1956" s="51" t="s">
        <v>37</v>
      </c>
      <c r="T1956" s="51" t="s">
        <v>37</v>
      </c>
      <c r="U1956" s="44">
        <v>637952</v>
      </c>
      <c r="V1956" s="45">
        <v>9879852</v>
      </c>
      <c r="W1956" s="45">
        <v>2553</v>
      </c>
    </row>
    <row r="1957" spans="1:23" x14ac:dyDescent="0.2">
      <c r="A1957" s="41">
        <v>2010</v>
      </c>
      <c r="B1957" s="42">
        <v>13375</v>
      </c>
      <c r="C1957" s="43" t="s">
        <v>2930</v>
      </c>
      <c r="D1957" s="41" t="s">
        <v>23</v>
      </c>
      <c r="E1957" s="43" t="s">
        <v>24</v>
      </c>
      <c r="F1957" s="41" t="s">
        <v>25</v>
      </c>
      <c r="G1957" s="43" t="s">
        <v>241</v>
      </c>
      <c r="H1957" s="43" t="s">
        <v>27</v>
      </c>
      <c r="I1957" s="44">
        <v>322</v>
      </c>
      <c r="J1957" s="45">
        <v>3331</v>
      </c>
      <c r="K1957" s="45">
        <v>263</v>
      </c>
      <c r="L1957" s="46">
        <v>186</v>
      </c>
      <c r="M1957" s="47">
        <v>2327</v>
      </c>
      <c r="N1957" s="47">
        <v>77</v>
      </c>
      <c r="O1957" s="48" t="s">
        <v>37</v>
      </c>
      <c r="P1957" s="49" t="s">
        <v>37</v>
      </c>
      <c r="Q1957" s="49" t="s">
        <v>37</v>
      </c>
      <c r="R1957" s="50" t="s">
        <v>37</v>
      </c>
      <c r="S1957" s="51" t="s">
        <v>37</v>
      </c>
      <c r="T1957" s="51" t="s">
        <v>37</v>
      </c>
      <c r="U1957" s="44">
        <v>508</v>
      </c>
      <c r="V1957" s="45">
        <v>5658</v>
      </c>
      <c r="W1957" s="45">
        <v>340</v>
      </c>
    </row>
    <row r="1958" spans="1:23" x14ac:dyDescent="0.2">
      <c r="A1958" s="41">
        <v>2010</v>
      </c>
      <c r="B1958" s="42">
        <v>13380</v>
      </c>
      <c r="C1958" s="43" t="s">
        <v>2931</v>
      </c>
      <c r="D1958" s="41" t="s">
        <v>23</v>
      </c>
      <c r="E1958" s="43" t="s">
        <v>24</v>
      </c>
      <c r="F1958" s="41" t="s">
        <v>25</v>
      </c>
      <c r="G1958" s="43" t="s">
        <v>76</v>
      </c>
      <c r="H1958" s="43" t="s">
        <v>27</v>
      </c>
      <c r="I1958" s="44">
        <v>1436</v>
      </c>
      <c r="J1958" s="45">
        <v>13922</v>
      </c>
      <c r="K1958" s="45">
        <v>1353</v>
      </c>
      <c r="L1958" s="46">
        <v>434</v>
      </c>
      <c r="M1958" s="47">
        <v>4185</v>
      </c>
      <c r="N1958" s="47">
        <v>218</v>
      </c>
      <c r="O1958" s="48">
        <v>2142</v>
      </c>
      <c r="P1958" s="49">
        <v>25586</v>
      </c>
      <c r="Q1958" s="49">
        <v>108</v>
      </c>
      <c r="R1958" s="50" t="s">
        <v>37</v>
      </c>
      <c r="S1958" s="51" t="s">
        <v>37</v>
      </c>
      <c r="T1958" s="51" t="s">
        <v>37</v>
      </c>
      <c r="U1958" s="44">
        <v>4012</v>
      </c>
      <c r="V1958" s="45">
        <v>43693</v>
      </c>
      <c r="W1958" s="45">
        <v>1679</v>
      </c>
    </row>
    <row r="1959" spans="1:23" x14ac:dyDescent="0.2">
      <c r="A1959" s="41">
        <v>2010</v>
      </c>
      <c r="B1959" s="42">
        <v>13382</v>
      </c>
      <c r="C1959" s="43" t="s">
        <v>2932</v>
      </c>
      <c r="D1959" s="41" t="s">
        <v>23</v>
      </c>
      <c r="E1959" s="43" t="s">
        <v>24</v>
      </c>
      <c r="F1959" s="41" t="s">
        <v>25</v>
      </c>
      <c r="G1959" s="43" t="s">
        <v>87</v>
      </c>
      <c r="H1959" s="43" t="s">
        <v>27</v>
      </c>
      <c r="I1959" s="44">
        <v>319</v>
      </c>
      <c r="J1959" s="45">
        <v>3680</v>
      </c>
      <c r="K1959" s="45">
        <v>402</v>
      </c>
      <c r="L1959" s="46">
        <v>84</v>
      </c>
      <c r="M1959" s="47">
        <v>1534</v>
      </c>
      <c r="N1959" s="47">
        <v>81</v>
      </c>
      <c r="O1959" s="48" t="s">
        <v>37</v>
      </c>
      <c r="P1959" s="49" t="s">
        <v>37</v>
      </c>
      <c r="Q1959" s="49" t="s">
        <v>37</v>
      </c>
      <c r="R1959" s="50" t="s">
        <v>37</v>
      </c>
      <c r="S1959" s="51" t="s">
        <v>37</v>
      </c>
      <c r="T1959" s="51" t="s">
        <v>37</v>
      </c>
      <c r="U1959" s="44">
        <v>403</v>
      </c>
      <c r="V1959" s="45">
        <v>5214</v>
      </c>
      <c r="W1959" s="45">
        <v>483</v>
      </c>
    </row>
    <row r="1960" spans="1:23" x14ac:dyDescent="0.2">
      <c r="A1960" s="41">
        <v>2010</v>
      </c>
      <c r="B1960" s="42">
        <v>13386</v>
      </c>
      <c r="C1960" s="43" t="s">
        <v>2933</v>
      </c>
      <c r="D1960" s="41" t="s">
        <v>23</v>
      </c>
      <c r="E1960" s="43" t="s">
        <v>24</v>
      </c>
      <c r="F1960" s="41" t="s">
        <v>25</v>
      </c>
      <c r="G1960" s="43" t="s">
        <v>76</v>
      </c>
      <c r="H1960" s="43" t="s">
        <v>31</v>
      </c>
      <c r="I1960" s="44">
        <v>4056</v>
      </c>
      <c r="J1960" s="45">
        <v>39431</v>
      </c>
      <c r="K1960" s="45">
        <v>2976</v>
      </c>
      <c r="L1960" s="46">
        <v>889</v>
      </c>
      <c r="M1960" s="47">
        <v>7591</v>
      </c>
      <c r="N1960" s="47">
        <v>349</v>
      </c>
      <c r="O1960" s="48">
        <v>3</v>
      </c>
      <c r="P1960" s="49">
        <v>24</v>
      </c>
      <c r="Q1960" s="49">
        <v>8</v>
      </c>
      <c r="R1960" s="50" t="s">
        <v>37</v>
      </c>
      <c r="S1960" s="51" t="s">
        <v>37</v>
      </c>
      <c r="T1960" s="51" t="s">
        <v>37</v>
      </c>
      <c r="U1960" s="44">
        <v>4948</v>
      </c>
      <c r="V1960" s="45">
        <v>47046</v>
      </c>
      <c r="W1960" s="45">
        <v>3333</v>
      </c>
    </row>
    <row r="1961" spans="1:23" x14ac:dyDescent="0.2">
      <c r="A1961" s="41">
        <v>2010</v>
      </c>
      <c r="B1961" s="42">
        <v>13387</v>
      </c>
      <c r="C1961" s="43" t="s">
        <v>2934</v>
      </c>
      <c r="D1961" s="41" t="s">
        <v>23</v>
      </c>
      <c r="E1961" s="43" t="s">
        <v>24</v>
      </c>
      <c r="F1961" s="41" t="s">
        <v>25</v>
      </c>
      <c r="G1961" s="43" t="s">
        <v>89</v>
      </c>
      <c r="H1961" s="43" t="s">
        <v>31</v>
      </c>
      <c r="I1961" s="44">
        <v>1308</v>
      </c>
      <c r="J1961" s="45">
        <v>18586</v>
      </c>
      <c r="K1961" s="45">
        <v>1193</v>
      </c>
      <c r="L1961" s="46">
        <v>826</v>
      </c>
      <c r="M1961" s="47">
        <v>13022</v>
      </c>
      <c r="N1961" s="47">
        <v>250</v>
      </c>
      <c r="O1961" s="48">
        <v>670</v>
      </c>
      <c r="P1961" s="49">
        <v>11569</v>
      </c>
      <c r="Q1961" s="49">
        <v>97</v>
      </c>
      <c r="R1961" s="50" t="s">
        <v>37</v>
      </c>
      <c r="S1961" s="51" t="s">
        <v>37</v>
      </c>
      <c r="T1961" s="51" t="s">
        <v>37</v>
      </c>
      <c r="U1961" s="44">
        <v>2804</v>
      </c>
      <c r="V1961" s="45">
        <v>43177</v>
      </c>
      <c r="W1961" s="45">
        <v>1540</v>
      </c>
    </row>
    <row r="1962" spans="1:23" x14ac:dyDescent="0.2">
      <c r="A1962" s="41">
        <v>2010</v>
      </c>
      <c r="B1962" s="42">
        <v>13388</v>
      </c>
      <c r="C1962" s="43" t="s">
        <v>2935</v>
      </c>
      <c r="D1962" s="41" t="s">
        <v>23</v>
      </c>
      <c r="E1962" s="43" t="s">
        <v>24</v>
      </c>
      <c r="F1962" s="41" t="s">
        <v>25</v>
      </c>
      <c r="G1962" s="43" t="s">
        <v>195</v>
      </c>
      <c r="H1962" s="43" t="s">
        <v>27</v>
      </c>
      <c r="I1962" s="44">
        <v>1206</v>
      </c>
      <c r="J1962" s="45">
        <v>20649</v>
      </c>
      <c r="K1962" s="45">
        <v>1893</v>
      </c>
      <c r="L1962" s="46">
        <v>2393</v>
      </c>
      <c r="M1962" s="47">
        <v>36893</v>
      </c>
      <c r="N1962" s="47">
        <v>313</v>
      </c>
      <c r="O1962" s="48" t="s">
        <v>37</v>
      </c>
      <c r="P1962" s="49" t="s">
        <v>37</v>
      </c>
      <c r="Q1962" s="49" t="s">
        <v>37</v>
      </c>
      <c r="R1962" s="50" t="s">
        <v>37</v>
      </c>
      <c r="S1962" s="51" t="s">
        <v>37</v>
      </c>
      <c r="T1962" s="51" t="s">
        <v>37</v>
      </c>
      <c r="U1962" s="44">
        <v>3599</v>
      </c>
      <c r="V1962" s="45">
        <v>57542</v>
      </c>
      <c r="W1962" s="45">
        <v>2206</v>
      </c>
    </row>
    <row r="1963" spans="1:23" x14ac:dyDescent="0.2">
      <c r="A1963" s="41">
        <v>2010</v>
      </c>
      <c r="B1963" s="42">
        <v>13407</v>
      </c>
      <c r="C1963" s="43" t="s">
        <v>831</v>
      </c>
      <c r="D1963" s="41" t="s">
        <v>23</v>
      </c>
      <c r="E1963" s="43" t="s">
        <v>24</v>
      </c>
      <c r="F1963" s="41" t="s">
        <v>25</v>
      </c>
      <c r="G1963" s="43" t="s">
        <v>192</v>
      </c>
      <c r="H1963" s="43" t="s">
        <v>51</v>
      </c>
      <c r="I1963" s="44">
        <v>1088830</v>
      </c>
      <c r="J1963" s="45">
        <v>8684388</v>
      </c>
      <c r="K1963" s="45">
        <v>728069</v>
      </c>
      <c r="L1963" s="46">
        <v>449040</v>
      </c>
      <c r="M1963" s="47">
        <v>4510827</v>
      </c>
      <c r="N1963" s="47">
        <v>100260</v>
      </c>
      <c r="O1963" s="48">
        <v>670314</v>
      </c>
      <c r="P1963" s="49">
        <v>7669629</v>
      </c>
      <c r="Q1963" s="49">
        <v>1672</v>
      </c>
      <c r="R1963" s="50">
        <v>798</v>
      </c>
      <c r="S1963" s="51">
        <v>8491</v>
      </c>
      <c r="T1963" s="51">
        <v>18</v>
      </c>
      <c r="U1963" s="44">
        <v>2208982</v>
      </c>
      <c r="V1963" s="45">
        <v>20873335</v>
      </c>
      <c r="W1963" s="45">
        <v>830019</v>
      </c>
    </row>
    <row r="1964" spans="1:23" x14ac:dyDescent="0.2">
      <c r="A1964" s="41">
        <v>2010</v>
      </c>
      <c r="B1964" s="42">
        <v>13407</v>
      </c>
      <c r="C1964" s="43" t="s">
        <v>831</v>
      </c>
      <c r="D1964" s="41" t="s">
        <v>112</v>
      </c>
      <c r="E1964" s="43" t="s">
        <v>113</v>
      </c>
      <c r="F1964" s="41" t="s">
        <v>25</v>
      </c>
      <c r="G1964" s="43" t="s">
        <v>192</v>
      </c>
      <c r="H1964" s="43" t="s">
        <v>51</v>
      </c>
      <c r="I1964" s="44">
        <v>0</v>
      </c>
      <c r="J1964" s="45">
        <v>0</v>
      </c>
      <c r="K1964" s="45">
        <v>0</v>
      </c>
      <c r="L1964" s="46">
        <v>2834</v>
      </c>
      <c r="M1964" s="47">
        <v>277017</v>
      </c>
      <c r="N1964" s="47">
        <v>40</v>
      </c>
      <c r="O1964" s="48">
        <v>0</v>
      </c>
      <c r="P1964" s="49">
        <v>0</v>
      </c>
      <c r="Q1964" s="49">
        <v>0</v>
      </c>
      <c r="R1964" s="50">
        <v>0</v>
      </c>
      <c r="S1964" s="51">
        <v>0</v>
      </c>
      <c r="T1964" s="51">
        <v>0</v>
      </c>
      <c r="U1964" s="44">
        <v>2834</v>
      </c>
      <c r="V1964" s="45">
        <v>277017</v>
      </c>
      <c r="W1964" s="45">
        <v>40</v>
      </c>
    </row>
    <row r="1965" spans="1:23" x14ac:dyDescent="0.2">
      <c r="A1965" s="41">
        <v>2010</v>
      </c>
      <c r="B1965" s="42">
        <v>13412</v>
      </c>
      <c r="C1965" s="43" t="s">
        <v>2936</v>
      </c>
      <c r="D1965" s="41" t="s">
        <v>23</v>
      </c>
      <c r="E1965" s="43" t="s">
        <v>24</v>
      </c>
      <c r="F1965" s="41" t="s">
        <v>25</v>
      </c>
      <c r="G1965" s="43" t="s">
        <v>26</v>
      </c>
      <c r="H1965" s="43" t="s">
        <v>27</v>
      </c>
      <c r="I1965" s="44">
        <v>11743</v>
      </c>
      <c r="J1965" s="45">
        <v>127487</v>
      </c>
      <c r="K1965" s="45">
        <v>7922</v>
      </c>
      <c r="L1965" s="46">
        <v>10498</v>
      </c>
      <c r="M1965" s="47">
        <v>105411</v>
      </c>
      <c r="N1965" s="47">
        <v>2548</v>
      </c>
      <c r="O1965" s="48">
        <v>5063</v>
      </c>
      <c r="P1965" s="49">
        <v>47532</v>
      </c>
      <c r="Q1965" s="49">
        <v>5</v>
      </c>
      <c r="R1965" s="50">
        <v>0</v>
      </c>
      <c r="S1965" s="51">
        <v>0</v>
      </c>
      <c r="T1965" s="51">
        <v>0</v>
      </c>
      <c r="U1965" s="44">
        <v>27304</v>
      </c>
      <c r="V1965" s="45">
        <v>280430</v>
      </c>
      <c r="W1965" s="45">
        <v>10475</v>
      </c>
    </row>
    <row r="1966" spans="1:23" x14ac:dyDescent="0.2">
      <c r="A1966" s="41">
        <v>2010</v>
      </c>
      <c r="B1966" s="42">
        <v>13416</v>
      </c>
      <c r="C1966" s="43" t="s">
        <v>2937</v>
      </c>
      <c r="D1966" s="41" t="s">
        <v>23</v>
      </c>
      <c r="E1966" s="43" t="s">
        <v>24</v>
      </c>
      <c r="F1966" s="41" t="s">
        <v>25</v>
      </c>
      <c r="G1966" s="43" t="s">
        <v>67</v>
      </c>
      <c r="H1966" s="43" t="s">
        <v>27</v>
      </c>
      <c r="I1966" s="44">
        <v>31906</v>
      </c>
      <c r="J1966" s="45">
        <v>257455</v>
      </c>
      <c r="K1966" s="45">
        <v>17997</v>
      </c>
      <c r="L1966" s="46">
        <v>27294</v>
      </c>
      <c r="M1966" s="47">
        <v>204405</v>
      </c>
      <c r="N1966" s="47">
        <v>3429</v>
      </c>
      <c r="O1966" s="48">
        <v>2367</v>
      </c>
      <c r="P1966" s="49">
        <v>23212</v>
      </c>
      <c r="Q1966" s="49">
        <v>7</v>
      </c>
      <c r="R1966" s="50" t="s">
        <v>37</v>
      </c>
      <c r="S1966" s="51" t="s">
        <v>37</v>
      </c>
      <c r="T1966" s="51" t="s">
        <v>37</v>
      </c>
      <c r="U1966" s="44">
        <v>61567</v>
      </c>
      <c r="V1966" s="45">
        <v>485072</v>
      </c>
      <c r="W1966" s="45">
        <v>21433</v>
      </c>
    </row>
    <row r="1967" spans="1:23" x14ac:dyDescent="0.2">
      <c r="A1967" s="41">
        <v>2010</v>
      </c>
      <c r="B1967" s="42">
        <v>13418</v>
      </c>
      <c r="C1967" s="43" t="s">
        <v>2938</v>
      </c>
      <c r="D1967" s="41" t="s">
        <v>23</v>
      </c>
      <c r="E1967" s="43" t="s">
        <v>24</v>
      </c>
      <c r="F1967" s="41" t="s">
        <v>25</v>
      </c>
      <c r="G1967" s="43" t="s">
        <v>92</v>
      </c>
      <c r="H1967" s="43" t="s">
        <v>27</v>
      </c>
      <c r="I1967" s="44">
        <v>32804.199999999997</v>
      </c>
      <c r="J1967" s="45">
        <v>396349</v>
      </c>
      <c r="K1967" s="45">
        <v>24467</v>
      </c>
      <c r="L1967" s="46">
        <v>26199.3</v>
      </c>
      <c r="M1967" s="47">
        <v>347011</v>
      </c>
      <c r="N1967" s="47">
        <v>4890</v>
      </c>
      <c r="O1967" s="48">
        <v>27057.5</v>
      </c>
      <c r="P1967" s="49">
        <v>439494</v>
      </c>
      <c r="Q1967" s="49">
        <v>13</v>
      </c>
      <c r="R1967" s="50" t="s">
        <v>37</v>
      </c>
      <c r="S1967" s="51" t="s">
        <v>37</v>
      </c>
      <c r="T1967" s="51" t="s">
        <v>37</v>
      </c>
      <c r="U1967" s="44">
        <v>86061</v>
      </c>
      <c r="V1967" s="45">
        <v>1182854</v>
      </c>
      <c r="W1967" s="45">
        <v>29370</v>
      </c>
    </row>
    <row r="1968" spans="1:23" x14ac:dyDescent="0.2">
      <c r="A1968" s="41">
        <v>2010</v>
      </c>
      <c r="B1968" s="42">
        <v>13420</v>
      </c>
      <c r="C1968" s="43" t="s">
        <v>2939</v>
      </c>
      <c r="D1968" s="41" t="s">
        <v>23</v>
      </c>
      <c r="E1968" s="43" t="s">
        <v>24</v>
      </c>
      <c r="F1968" s="41" t="s">
        <v>25</v>
      </c>
      <c r="G1968" s="43" t="s">
        <v>161</v>
      </c>
      <c r="H1968" s="43" t="s">
        <v>27</v>
      </c>
      <c r="I1968" s="44">
        <v>1230</v>
      </c>
      <c r="J1968" s="45">
        <v>15697</v>
      </c>
      <c r="K1968" s="45">
        <v>1333</v>
      </c>
      <c r="L1968" s="46">
        <v>1548</v>
      </c>
      <c r="M1968" s="47">
        <v>20409</v>
      </c>
      <c r="N1968" s="47">
        <v>242</v>
      </c>
      <c r="O1968" s="48">
        <v>1671</v>
      </c>
      <c r="P1968" s="49">
        <v>22848</v>
      </c>
      <c r="Q1968" s="49">
        <v>4</v>
      </c>
      <c r="R1968" s="50">
        <v>0</v>
      </c>
      <c r="S1968" s="51">
        <v>0</v>
      </c>
      <c r="T1968" s="51">
        <v>0</v>
      </c>
      <c r="U1968" s="44">
        <v>4449</v>
      </c>
      <c r="V1968" s="45">
        <v>58954</v>
      </c>
      <c r="W1968" s="45">
        <v>1579</v>
      </c>
    </row>
    <row r="1969" spans="1:23" x14ac:dyDescent="0.2">
      <c r="A1969" s="41">
        <v>2010</v>
      </c>
      <c r="B1969" s="42">
        <v>13423</v>
      </c>
      <c r="C1969" s="43" t="s">
        <v>2940</v>
      </c>
      <c r="D1969" s="41" t="s">
        <v>23</v>
      </c>
      <c r="E1969" s="43" t="s">
        <v>24</v>
      </c>
      <c r="F1969" s="41" t="s">
        <v>25</v>
      </c>
      <c r="G1969" s="43" t="s">
        <v>72</v>
      </c>
      <c r="H1969" s="43" t="s">
        <v>27</v>
      </c>
      <c r="I1969" s="44">
        <v>697</v>
      </c>
      <c r="J1969" s="45">
        <v>6564</v>
      </c>
      <c r="K1969" s="45">
        <v>736</v>
      </c>
      <c r="L1969" s="46">
        <v>519</v>
      </c>
      <c r="M1969" s="47">
        <v>5317</v>
      </c>
      <c r="N1969" s="47">
        <v>132</v>
      </c>
      <c r="O1969" s="48">
        <v>0</v>
      </c>
      <c r="P1969" s="49">
        <v>0</v>
      </c>
      <c r="Q1969" s="49">
        <v>0</v>
      </c>
      <c r="R1969" s="50">
        <v>0</v>
      </c>
      <c r="S1969" s="51">
        <v>0</v>
      </c>
      <c r="T1969" s="51">
        <v>0</v>
      </c>
      <c r="U1969" s="44">
        <v>1216</v>
      </c>
      <c r="V1969" s="45">
        <v>11881</v>
      </c>
      <c r="W1969" s="45">
        <v>868</v>
      </c>
    </row>
    <row r="1970" spans="1:23" x14ac:dyDescent="0.2">
      <c r="A1970" s="41">
        <v>2010</v>
      </c>
      <c r="B1970" s="42">
        <v>13424</v>
      </c>
      <c r="C1970" s="43" t="s">
        <v>2941</v>
      </c>
      <c r="D1970" s="41" t="s">
        <v>23</v>
      </c>
      <c r="E1970" s="43" t="s">
        <v>24</v>
      </c>
      <c r="F1970" s="41" t="s">
        <v>25</v>
      </c>
      <c r="G1970" s="43" t="s">
        <v>160</v>
      </c>
      <c r="H1970" s="43" t="s">
        <v>27</v>
      </c>
      <c r="I1970" s="44">
        <v>3232</v>
      </c>
      <c r="J1970" s="45">
        <v>21515</v>
      </c>
      <c r="K1970" s="45">
        <v>2249</v>
      </c>
      <c r="L1970" s="46">
        <v>7287</v>
      </c>
      <c r="M1970" s="47">
        <v>56280</v>
      </c>
      <c r="N1970" s="47">
        <v>320</v>
      </c>
      <c r="O1970" s="48" t="s">
        <v>37</v>
      </c>
      <c r="P1970" s="49" t="s">
        <v>37</v>
      </c>
      <c r="Q1970" s="49" t="s">
        <v>37</v>
      </c>
      <c r="R1970" s="50" t="s">
        <v>37</v>
      </c>
      <c r="S1970" s="51" t="s">
        <v>37</v>
      </c>
      <c r="T1970" s="51" t="s">
        <v>37</v>
      </c>
      <c r="U1970" s="44">
        <v>10519</v>
      </c>
      <c r="V1970" s="45">
        <v>77795</v>
      </c>
      <c r="W1970" s="45">
        <v>2569</v>
      </c>
    </row>
    <row r="1971" spans="1:23" x14ac:dyDescent="0.2">
      <c r="A1971" s="41">
        <v>2010</v>
      </c>
      <c r="B1971" s="42">
        <v>13437</v>
      </c>
      <c r="C1971" s="43" t="s">
        <v>835</v>
      </c>
      <c r="D1971" s="41" t="s">
        <v>23</v>
      </c>
      <c r="E1971" s="43" t="s">
        <v>24</v>
      </c>
      <c r="F1971" s="41" t="s">
        <v>25</v>
      </c>
      <c r="G1971" s="43" t="s">
        <v>98</v>
      </c>
      <c r="H1971" s="43" t="s">
        <v>27</v>
      </c>
      <c r="I1971" s="44">
        <v>1883</v>
      </c>
      <c r="J1971" s="45">
        <v>22176</v>
      </c>
      <c r="K1971" s="45">
        <v>1424</v>
      </c>
      <c r="L1971" s="46">
        <v>1571</v>
      </c>
      <c r="M1971" s="47">
        <v>16931</v>
      </c>
      <c r="N1971" s="47">
        <v>321</v>
      </c>
      <c r="O1971" s="48">
        <v>6468</v>
      </c>
      <c r="P1971" s="49">
        <v>93890</v>
      </c>
      <c r="Q1971" s="49">
        <v>5</v>
      </c>
      <c r="R1971" s="50">
        <v>0</v>
      </c>
      <c r="S1971" s="51">
        <v>0</v>
      </c>
      <c r="T1971" s="51">
        <v>0</v>
      </c>
      <c r="U1971" s="44">
        <v>9922</v>
      </c>
      <c r="V1971" s="45">
        <v>132997</v>
      </c>
      <c r="W1971" s="45">
        <v>1750</v>
      </c>
    </row>
    <row r="1972" spans="1:23" x14ac:dyDescent="0.2">
      <c r="A1972" s="41">
        <v>2010</v>
      </c>
      <c r="B1972" s="42">
        <v>13438</v>
      </c>
      <c r="C1972" s="43" t="s">
        <v>2942</v>
      </c>
      <c r="D1972" s="41" t="s">
        <v>23</v>
      </c>
      <c r="E1972" s="43" t="s">
        <v>24</v>
      </c>
      <c r="F1972" s="41" t="s">
        <v>25</v>
      </c>
      <c r="G1972" s="43" t="s">
        <v>35</v>
      </c>
      <c r="H1972" s="43" t="s">
        <v>27</v>
      </c>
      <c r="I1972" s="44">
        <v>999</v>
      </c>
      <c r="J1972" s="45">
        <v>8185</v>
      </c>
      <c r="K1972" s="45">
        <v>991</v>
      </c>
      <c r="L1972" s="46">
        <v>1147.3</v>
      </c>
      <c r="M1972" s="47">
        <v>10710</v>
      </c>
      <c r="N1972" s="47">
        <v>187</v>
      </c>
      <c r="O1972" s="48">
        <v>504.3</v>
      </c>
      <c r="P1972" s="49">
        <v>5905</v>
      </c>
      <c r="Q1972" s="49">
        <v>1</v>
      </c>
      <c r="R1972" s="50">
        <v>0</v>
      </c>
      <c r="S1972" s="51">
        <v>0</v>
      </c>
      <c r="T1972" s="51">
        <v>0</v>
      </c>
      <c r="U1972" s="44">
        <v>2650.6</v>
      </c>
      <c r="V1972" s="45">
        <v>24800</v>
      </c>
      <c r="W1972" s="45">
        <v>1179</v>
      </c>
    </row>
    <row r="1973" spans="1:23" x14ac:dyDescent="0.2">
      <c r="A1973" s="41">
        <v>2010</v>
      </c>
      <c r="B1973" s="42">
        <v>13441</v>
      </c>
      <c r="C1973" s="43" t="s">
        <v>837</v>
      </c>
      <c r="D1973" s="41" t="s">
        <v>23</v>
      </c>
      <c r="E1973" s="43" t="s">
        <v>24</v>
      </c>
      <c r="F1973" s="41" t="s">
        <v>25</v>
      </c>
      <c r="G1973" s="43" t="s">
        <v>511</v>
      </c>
      <c r="H1973" s="43" t="s">
        <v>31</v>
      </c>
      <c r="I1973" s="44">
        <v>85035</v>
      </c>
      <c r="J1973" s="45">
        <v>441564</v>
      </c>
      <c r="K1973" s="45">
        <v>68090</v>
      </c>
      <c r="L1973" s="46">
        <v>30156</v>
      </c>
      <c r="M1973" s="47">
        <v>172464</v>
      </c>
      <c r="N1973" s="47">
        <v>9750</v>
      </c>
      <c r="O1973" s="48">
        <v>4960</v>
      </c>
      <c r="P1973" s="49">
        <v>43076</v>
      </c>
      <c r="Q1973" s="49">
        <v>7</v>
      </c>
      <c r="R1973" s="50" t="s">
        <v>37</v>
      </c>
      <c r="S1973" s="51" t="s">
        <v>37</v>
      </c>
      <c r="T1973" s="51" t="s">
        <v>37</v>
      </c>
      <c r="U1973" s="44">
        <v>120151</v>
      </c>
      <c r="V1973" s="45">
        <v>657104</v>
      </c>
      <c r="W1973" s="45">
        <v>77847</v>
      </c>
    </row>
    <row r="1974" spans="1:23" x14ac:dyDescent="0.2">
      <c r="A1974" s="41">
        <v>2010</v>
      </c>
      <c r="B1974" s="42">
        <v>13441</v>
      </c>
      <c r="C1974" s="43" t="s">
        <v>837</v>
      </c>
      <c r="D1974" s="41" t="s">
        <v>112</v>
      </c>
      <c r="E1974" s="43" t="s">
        <v>113</v>
      </c>
      <c r="F1974" s="41" t="s">
        <v>25</v>
      </c>
      <c r="G1974" s="43" t="s">
        <v>511</v>
      </c>
      <c r="H1974" s="43" t="s">
        <v>31</v>
      </c>
      <c r="I1974" s="44">
        <v>116</v>
      </c>
      <c r="J1974" s="45">
        <v>1203</v>
      </c>
      <c r="K1974" s="45">
        <v>147</v>
      </c>
      <c r="L1974" s="46">
        <v>4816</v>
      </c>
      <c r="M1974" s="47">
        <v>64512</v>
      </c>
      <c r="N1974" s="47">
        <v>573</v>
      </c>
      <c r="O1974" s="48">
        <v>1216</v>
      </c>
      <c r="P1974" s="49">
        <v>16318</v>
      </c>
      <c r="Q1974" s="49">
        <v>2</v>
      </c>
      <c r="R1974" s="50" t="s">
        <v>37</v>
      </c>
      <c r="S1974" s="51" t="s">
        <v>37</v>
      </c>
      <c r="T1974" s="51" t="s">
        <v>37</v>
      </c>
      <c r="U1974" s="44">
        <v>6148</v>
      </c>
      <c r="V1974" s="45">
        <v>82033</v>
      </c>
      <c r="W1974" s="45">
        <v>722</v>
      </c>
    </row>
    <row r="1975" spans="1:23" x14ac:dyDescent="0.2">
      <c r="A1975" s="41">
        <v>2010</v>
      </c>
      <c r="B1975" s="42">
        <v>13444</v>
      </c>
      <c r="C1975" s="43" t="s">
        <v>2943</v>
      </c>
      <c r="D1975" s="41" t="s">
        <v>23</v>
      </c>
      <c r="E1975" s="43" t="s">
        <v>24</v>
      </c>
      <c r="F1975" s="41" t="s">
        <v>25</v>
      </c>
      <c r="G1975" s="43" t="s">
        <v>87</v>
      </c>
      <c r="H1975" s="43" t="s">
        <v>27</v>
      </c>
      <c r="I1975" s="44">
        <v>1036</v>
      </c>
      <c r="J1975" s="45">
        <v>15325</v>
      </c>
      <c r="K1975" s="45">
        <v>1723</v>
      </c>
      <c r="L1975" s="46">
        <v>909</v>
      </c>
      <c r="M1975" s="47">
        <v>12989</v>
      </c>
      <c r="N1975" s="47">
        <v>838</v>
      </c>
      <c r="O1975" s="48">
        <v>1492</v>
      </c>
      <c r="P1975" s="49">
        <v>26834</v>
      </c>
      <c r="Q1975" s="49">
        <v>25</v>
      </c>
      <c r="R1975" s="50" t="s">
        <v>37</v>
      </c>
      <c r="S1975" s="51" t="s">
        <v>37</v>
      </c>
      <c r="T1975" s="51" t="s">
        <v>37</v>
      </c>
      <c r="U1975" s="44">
        <v>3437</v>
      </c>
      <c r="V1975" s="45">
        <v>55148</v>
      </c>
      <c r="W1975" s="45">
        <v>2586</v>
      </c>
    </row>
    <row r="1976" spans="1:23" x14ac:dyDescent="0.2">
      <c r="A1976" s="41">
        <v>2010</v>
      </c>
      <c r="B1976" s="42">
        <v>13448</v>
      </c>
      <c r="C1976" s="43" t="s">
        <v>2944</v>
      </c>
      <c r="D1976" s="41" t="s">
        <v>23</v>
      </c>
      <c r="E1976" s="43" t="s">
        <v>24</v>
      </c>
      <c r="F1976" s="41" t="s">
        <v>25</v>
      </c>
      <c r="G1976" s="43" t="s">
        <v>35</v>
      </c>
      <c r="H1976" s="43" t="s">
        <v>27</v>
      </c>
      <c r="I1976" s="44">
        <v>2255.8000000000002</v>
      </c>
      <c r="J1976" s="45">
        <v>19665</v>
      </c>
      <c r="K1976" s="45">
        <v>2047</v>
      </c>
      <c r="L1976" s="46">
        <v>2502.6</v>
      </c>
      <c r="M1976" s="47">
        <v>22841</v>
      </c>
      <c r="N1976" s="47">
        <v>354</v>
      </c>
      <c r="O1976" s="48">
        <v>0</v>
      </c>
      <c r="P1976" s="49">
        <v>0</v>
      </c>
      <c r="Q1976" s="49">
        <v>0</v>
      </c>
      <c r="R1976" s="50">
        <v>0</v>
      </c>
      <c r="S1976" s="51">
        <v>0</v>
      </c>
      <c r="T1976" s="51">
        <v>0</v>
      </c>
      <c r="U1976" s="44">
        <v>4758.3999999999996</v>
      </c>
      <c r="V1976" s="45">
        <v>42506</v>
      </c>
      <c r="W1976" s="45">
        <v>2401</v>
      </c>
    </row>
    <row r="1977" spans="1:23" x14ac:dyDescent="0.2">
      <c r="A1977" s="41">
        <v>2010</v>
      </c>
      <c r="B1977" s="42">
        <v>13464</v>
      </c>
      <c r="C1977" s="43" t="s">
        <v>2945</v>
      </c>
      <c r="D1977" s="41" t="s">
        <v>23</v>
      </c>
      <c r="E1977" s="43" t="s">
        <v>24</v>
      </c>
      <c r="F1977" s="41" t="s">
        <v>25</v>
      </c>
      <c r="G1977" s="43" t="s">
        <v>161</v>
      </c>
      <c r="H1977" s="43" t="s">
        <v>27</v>
      </c>
      <c r="I1977" s="44">
        <v>304</v>
      </c>
      <c r="J1977" s="45">
        <v>3457</v>
      </c>
      <c r="K1977" s="45">
        <v>390</v>
      </c>
      <c r="L1977" s="46">
        <v>382</v>
      </c>
      <c r="M1977" s="47">
        <v>2943</v>
      </c>
      <c r="N1977" s="47">
        <v>63</v>
      </c>
      <c r="O1977" s="48">
        <v>250</v>
      </c>
      <c r="P1977" s="49">
        <v>3198</v>
      </c>
      <c r="Q1977" s="49">
        <v>4</v>
      </c>
      <c r="R1977" s="50">
        <v>0</v>
      </c>
      <c r="S1977" s="51">
        <v>0</v>
      </c>
      <c r="T1977" s="51">
        <v>0</v>
      </c>
      <c r="U1977" s="44">
        <v>936</v>
      </c>
      <c r="V1977" s="45">
        <v>9598</v>
      </c>
      <c r="W1977" s="45">
        <v>457</v>
      </c>
    </row>
    <row r="1978" spans="1:23" x14ac:dyDescent="0.2">
      <c r="A1978" s="41">
        <v>2010</v>
      </c>
      <c r="B1978" s="42">
        <v>13465</v>
      </c>
      <c r="C1978" s="43" t="s">
        <v>2946</v>
      </c>
      <c r="D1978" s="41" t="s">
        <v>23</v>
      </c>
      <c r="E1978" s="43" t="s">
        <v>24</v>
      </c>
      <c r="F1978" s="41" t="s">
        <v>25</v>
      </c>
      <c r="G1978" s="43" t="s">
        <v>46</v>
      </c>
      <c r="H1978" s="43" t="s">
        <v>27</v>
      </c>
      <c r="I1978" s="44">
        <v>39</v>
      </c>
      <c r="J1978" s="45">
        <v>368</v>
      </c>
      <c r="K1978" s="45">
        <v>50</v>
      </c>
      <c r="L1978" s="46">
        <v>15</v>
      </c>
      <c r="M1978" s="47">
        <v>160</v>
      </c>
      <c r="N1978" s="47">
        <v>7</v>
      </c>
      <c r="O1978" s="48" t="s">
        <v>37</v>
      </c>
      <c r="P1978" s="49" t="s">
        <v>37</v>
      </c>
      <c r="Q1978" s="49" t="s">
        <v>37</v>
      </c>
      <c r="R1978" s="50" t="s">
        <v>37</v>
      </c>
      <c r="S1978" s="51" t="s">
        <v>37</v>
      </c>
      <c r="T1978" s="51" t="s">
        <v>37</v>
      </c>
      <c r="U1978" s="44">
        <v>54</v>
      </c>
      <c r="V1978" s="45">
        <v>528</v>
      </c>
      <c r="W1978" s="45">
        <v>57</v>
      </c>
    </row>
    <row r="1979" spans="1:23" x14ac:dyDescent="0.2">
      <c r="A1979" s="41">
        <v>2010</v>
      </c>
      <c r="B1979" s="42">
        <v>13466</v>
      </c>
      <c r="C1979" s="43" t="s">
        <v>2947</v>
      </c>
      <c r="D1979" s="41" t="s">
        <v>23</v>
      </c>
      <c r="E1979" s="43" t="s">
        <v>24</v>
      </c>
      <c r="F1979" s="41" t="s">
        <v>25</v>
      </c>
      <c r="G1979" s="43" t="s">
        <v>35</v>
      </c>
      <c r="H1979" s="43" t="s">
        <v>27</v>
      </c>
      <c r="I1979" s="44">
        <v>575</v>
      </c>
      <c r="J1979" s="45">
        <v>5285</v>
      </c>
      <c r="K1979" s="45">
        <v>664</v>
      </c>
      <c r="L1979" s="46">
        <v>353</v>
      </c>
      <c r="M1979" s="47">
        <v>4226</v>
      </c>
      <c r="N1979" s="47">
        <v>164</v>
      </c>
      <c r="O1979" s="48">
        <v>1310</v>
      </c>
      <c r="P1979" s="49">
        <v>14700</v>
      </c>
      <c r="Q1979" s="49">
        <v>24</v>
      </c>
      <c r="R1979" s="50">
        <v>0</v>
      </c>
      <c r="S1979" s="51">
        <v>0</v>
      </c>
      <c r="T1979" s="51">
        <v>0</v>
      </c>
      <c r="U1979" s="44">
        <v>2238</v>
      </c>
      <c r="V1979" s="45">
        <v>24211</v>
      </c>
      <c r="W1979" s="45">
        <v>852</v>
      </c>
    </row>
    <row r="1980" spans="1:23" x14ac:dyDescent="0.2">
      <c r="A1980" s="41">
        <v>2010</v>
      </c>
      <c r="B1980" s="42">
        <v>13467</v>
      </c>
      <c r="C1980" s="43" t="s">
        <v>839</v>
      </c>
      <c r="D1980" s="41" t="s">
        <v>23</v>
      </c>
      <c r="E1980" s="43" t="s">
        <v>24</v>
      </c>
      <c r="F1980" s="41" t="s">
        <v>25</v>
      </c>
      <c r="G1980" s="43" t="s">
        <v>35</v>
      </c>
      <c r="H1980" s="43" t="s">
        <v>27</v>
      </c>
      <c r="I1980" s="44">
        <v>2966</v>
      </c>
      <c r="J1980" s="45">
        <v>27123</v>
      </c>
      <c r="K1980" s="45">
        <v>3291</v>
      </c>
      <c r="L1980" s="46">
        <v>3624.1</v>
      </c>
      <c r="M1980" s="47">
        <v>38471</v>
      </c>
      <c r="N1980" s="47">
        <v>498</v>
      </c>
      <c r="O1980" s="48">
        <v>8906.5</v>
      </c>
      <c r="P1980" s="49">
        <v>116215</v>
      </c>
      <c r="Q1980" s="49">
        <v>6</v>
      </c>
      <c r="R1980" s="50">
        <v>0</v>
      </c>
      <c r="S1980" s="51">
        <v>0</v>
      </c>
      <c r="T1980" s="51">
        <v>0</v>
      </c>
      <c r="U1980" s="44">
        <v>15496.6</v>
      </c>
      <c r="V1980" s="45">
        <v>181809</v>
      </c>
      <c r="W1980" s="45">
        <v>3795</v>
      </c>
    </row>
    <row r="1981" spans="1:23" x14ac:dyDescent="0.2">
      <c r="A1981" s="41">
        <v>2010</v>
      </c>
      <c r="B1981" s="42">
        <v>13468</v>
      </c>
      <c r="C1981" s="43" t="s">
        <v>2948</v>
      </c>
      <c r="D1981" s="41" t="s">
        <v>23</v>
      </c>
      <c r="E1981" s="43" t="s">
        <v>24</v>
      </c>
      <c r="F1981" s="41" t="s">
        <v>25</v>
      </c>
      <c r="G1981" s="43" t="s">
        <v>87</v>
      </c>
      <c r="H1981" s="43" t="s">
        <v>27</v>
      </c>
      <c r="I1981" s="44">
        <v>1048.3</v>
      </c>
      <c r="J1981" s="45">
        <v>10081</v>
      </c>
      <c r="K1981" s="45">
        <v>1120</v>
      </c>
      <c r="L1981" s="46">
        <v>447</v>
      </c>
      <c r="M1981" s="47">
        <v>4335</v>
      </c>
      <c r="N1981" s="47">
        <v>149</v>
      </c>
      <c r="O1981" s="48" t="s">
        <v>37</v>
      </c>
      <c r="P1981" s="49" t="s">
        <v>37</v>
      </c>
      <c r="Q1981" s="49" t="s">
        <v>37</v>
      </c>
      <c r="R1981" s="50" t="s">
        <v>37</v>
      </c>
      <c r="S1981" s="51" t="s">
        <v>37</v>
      </c>
      <c r="T1981" s="51" t="s">
        <v>37</v>
      </c>
      <c r="U1981" s="44">
        <v>1495.3</v>
      </c>
      <c r="V1981" s="45">
        <v>14416</v>
      </c>
      <c r="W1981" s="45">
        <v>1269</v>
      </c>
    </row>
    <row r="1982" spans="1:23" x14ac:dyDescent="0.2">
      <c r="A1982" s="41">
        <v>2010</v>
      </c>
      <c r="B1982" s="42">
        <v>13470</v>
      </c>
      <c r="C1982" s="43" t="s">
        <v>2949</v>
      </c>
      <c r="D1982" s="41" t="s">
        <v>23</v>
      </c>
      <c r="E1982" s="43" t="s">
        <v>24</v>
      </c>
      <c r="F1982" s="41" t="s">
        <v>25</v>
      </c>
      <c r="G1982" s="43" t="s">
        <v>175</v>
      </c>
      <c r="H1982" s="43" t="s">
        <v>27</v>
      </c>
      <c r="I1982" s="44">
        <v>1701</v>
      </c>
      <c r="J1982" s="45">
        <v>28180</v>
      </c>
      <c r="K1982" s="45">
        <v>1472</v>
      </c>
      <c r="L1982" s="46">
        <v>721</v>
      </c>
      <c r="M1982" s="47">
        <v>10470</v>
      </c>
      <c r="N1982" s="47">
        <v>277</v>
      </c>
      <c r="O1982" s="48">
        <v>367</v>
      </c>
      <c r="P1982" s="49">
        <v>5662</v>
      </c>
      <c r="Q1982" s="49">
        <v>8</v>
      </c>
      <c r="R1982" s="50" t="s">
        <v>37</v>
      </c>
      <c r="S1982" s="51" t="s">
        <v>37</v>
      </c>
      <c r="T1982" s="51" t="s">
        <v>37</v>
      </c>
      <c r="U1982" s="44">
        <v>2789</v>
      </c>
      <c r="V1982" s="45">
        <v>44312</v>
      </c>
      <c r="W1982" s="45">
        <v>1757</v>
      </c>
    </row>
    <row r="1983" spans="1:23" x14ac:dyDescent="0.2">
      <c r="A1983" s="41">
        <v>2010</v>
      </c>
      <c r="B1983" s="42">
        <v>13471</v>
      </c>
      <c r="C1983" s="43" t="s">
        <v>2950</v>
      </c>
      <c r="D1983" s="41" t="s">
        <v>23</v>
      </c>
      <c r="E1983" s="43" t="s">
        <v>24</v>
      </c>
      <c r="F1983" s="41" t="s">
        <v>25</v>
      </c>
      <c r="G1983" s="43" t="s">
        <v>111</v>
      </c>
      <c r="H1983" s="43" t="s">
        <v>27</v>
      </c>
      <c r="I1983" s="44">
        <v>1215</v>
      </c>
      <c r="J1983" s="45">
        <v>13720</v>
      </c>
      <c r="K1983" s="45">
        <v>1368</v>
      </c>
      <c r="L1983" s="46">
        <v>1950</v>
      </c>
      <c r="M1983" s="47">
        <v>19283</v>
      </c>
      <c r="N1983" s="47">
        <v>428</v>
      </c>
      <c r="O1983" s="48">
        <v>0</v>
      </c>
      <c r="P1983" s="49">
        <v>0</v>
      </c>
      <c r="Q1983" s="49">
        <v>0</v>
      </c>
      <c r="R1983" s="50">
        <v>0</v>
      </c>
      <c r="S1983" s="51">
        <v>0</v>
      </c>
      <c r="T1983" s="51">
        <v>0</v>
      </c>
      <c r="U1983" s="44">
        <v>3165</v>
      </c>
      <c r="V1983" s="45">
        <v>33003</v>
      </c>
      <c r="W1983" s="45">
        <v>1796</v>
      </c>
    </row>
    <row r="1984" spans="1:23" x14ac:dyDescent="0.2">
      <c r="A1984" s="41">
        <v>2010</v>
      </c>
      <c r="B1984" s="42">
        <v>13477</v>
      </c>
      <c r="C1984" s="43" t="s">
        <v>2951</v>
      </c>
      <c r="D1984" s="41" t="s">
        <v>23</v>
      </c>
      <c r="E1984" s="43" t="s">
        <v>24</v>
      </c>
      <c r="F1984" s="41" t="s">
        <v>25</v>
      </c>
      <c r="G1984" s="43" t="s">
        <v>60</v>
      </c>
      <c r="H1984" s="43" t="s">
        <v>31</v>
      </c>
      <c r="I1984" s="44">
        <v>120</v>
      </c>
      <c r="J1984" s="45">
        <v>162</v>
      </c>
      <c r="K1984" s="45">
        <v>36</v>
      </c>
      <c r="L1984" s="46">
        <v>160.69999999999999</v>
      </c>
      <c r="M1984" s="47">
        <v>217</v>
      </c>
      <c r="N1984" s="47">
        <v>24</v>
      </c>
      <c r="O1984" s="48">
        <v>0</v>
      </c>
      <c r="P1984" s="49">
        <v>0</v>
      </c>
      <c r="Q1984" s="49">
        <v>0</v>
      </c>
      <c r="R1984" s="50" t="s">
        <v>37</v>
      </c>
      <c r="S1984" s="51" t="s">
        <v>37</v>
      </c>
      <c r="T1984" s="51" t="s">
        <v>37</v>
      </c>
      <c r="U1984" s="44">
        <v>280.7</v>
      </c>
      <c r="V1984" s="45">
        <v>379</v>
      </c>
      <c r="W1984" s="45">
        <v>60</v>
      </c>
    </row>
    <row r="1985" spans="1:23" x14ac:dyDescent="0.2">
      <c r="A1985" s="41">
        <v>2010</v>
      </c>
      <c r="B1985" s="42">
        <v>13478</v>
      </c>
      <c r="C1985" s="43" t="s">
        <v>2952</v>
      </c>
      <c r="D1985" s="41" t="s">
        <v>23</v>
      </c>
      <c r="E1985" s="43" t="s">
        <v>24</v>
      </c>
      <c r="F1985" s="41" t="s">
        <v>25</v>
      </c>
      <c r="G1985" s="43" t="s">
        <v>80</v>
      </c>
      <c r="H1985" s="43" t="s">
        <v>51</v>
      </c>
      <c r="I1985" s="44">
        <v>196560.9</v>
      </c>
      <c r="J1985" s="45">
        <v>1860713</v>
      </c>
      <c r="K1985" s="45">
        <v>136556</v>
      </c>
      <c r="L1985" s="46">
        <v>242661</v>
      </c>
      <c r="M1985" s="47">
        <v>2697329</v>
      </c>
      <c r="N1985" s="47">
        <v>15110</v>
      </c>
      <c r="O1985" s="48">
        <v>35825.9</v>
      </c>
      <c r="P1985" s="49">
        <v>503144</v>
      </c>
      <c r="Q1985" s="49">
        <v>2278</v>
      </c>
      <c r="R1985" s="50">
        <v>1020.3</v>
      </c>
      <c r="S1985" s="51">
        <v>10784</v>
      </c>
      <c r="T1985" s="51">
        <v>23</v>
      </c>
      <c r="U1985" s="44">
        <v>476068.1</v>
      </c>
      <c r="V1985" s="45">
        <v>5071970</v>
      </c>
      <c r="W1985" s="45">
        <v>153967</v>
      </c>
    </row>
    <row r="1986" spans="1:23" x14ac:dyDescent="0.2">
      <c r="A1986" s="41">
        <v>2010</v>
      </c>
      <c r="B1986" s="42">
        <v>13480</v>
      </c>
      <c r="C1986" s="43" t="s">
        <v>2953</v>
      </c>
      <c r="D1986" s="41" t="s">
        <v>23</v>
      </c>
      <c r="E1986" s="43" t="s">
        <v>24</v>
      </c>
      <c r="F1986" s="41" t="s">
        <v>25</v>
      </c>
      <c r="G1986" s="43" t="s">
        <v>46</v>
      </c>
      <c r="H1986" s="43" t="s">
        <v>27</v>
      </c>
      <c r="I1986" s="44">
        <v>2036</v>
      </c>
      <c r="J1986" s="45">
        <v>18416</v>
      </c>
      <c r="K1986" s="45">
        <v>2213</v>
      </c>
      <c r="L1986" s="46">
        <v>918</v>
      </c>
      <c r="M1986" s="47">
        <v>9148</v>
      </c>
      <c r="N1986" s="47">
        <v>253</v>
      </c>
      <c r="O1986" s="48">
        <v>2959</v>
      </c>
      <c r="P1986" s="49">
        <v>34519</v>
      </c>
      <c r="Q1986" s="49">
        <v>41</v>
      </c>
      <c r="R1986" s="50" t="s">
        <v>37</v>
      </c>
      <c r="S1986" s="51" t="s">
        <v>37</v>
      </c>
      <c r="T1986" s="51" t="s">
        <v>37</v>
      </c>
      <c r="U1986" s="44">
        <v>5913</v>
      </c>
      <c r="V1986" s="45">
        <v>62083</v>
      </c>
      <c r="W1986" s="45">
        <v>2507</v>
      </c>
    </row>
    <row r="1987" spans="1:23" x14ac:dyDescent="0.2">
      <c r="A1987" s="41">
        <v>2010</v>
      </c>
      <c r="B1987" s="42">
        <v>13481</v>
      </c>
      <c r="C1987" s="43" t="s">
        <v>841</v>
      </c>
      <c r="D1987" s="41" t="s">
        <v>23</v>
      </c>
      <c r="E1987" s="43" t="s">
        <v>24</v>
      </c>
      <c r="F1987" s="41" t="s">
        <v>25</v>
      </c>
      <c r="G1987" s="43" t="s">
        <v>35</v>
      </c>
      <c r="H1987" s="43" t="s">
        <v>27</v>
      </c>
      <c r="I1987" s="44">
        <v>3419.3</v>
      </c>
      <c r="J1987" s="45">
        <v>32078</v>
      </c>
      <c r="K1987" s="45">
        <v>3589</v>
      </c>
      <c r="L1987" s="46">
        <v>5293.9</v>
      </c>
      <c r="M1987" s="47">
        <v>54598</v>
      </c>
      <c r="N1987" s="47">
        <v>633</v>
      </c>
      <c r="O1987" s="48">
        <v>280.10000000000002</v>
      </c>
      <c r="P1987" s="49">
        <v>2780</v>
      </c>
      <c r="Q1987" s="49">
        <v>1</v>
      </c>
      <c r="R1987" s="50">
        <v>0</v>
      </c>
      <c r="S1987" s="51">
        <v>0</v>
      </c>
      <c r="T1987" s="51">
        <v>0</v>
      </c>
      <c r="U1987" s="44">
        <v>8993.2999999999993</v>
      </c>
      <c r="V1987" s="45">
        <v>89456</v>
      </c>
      <c r="W1987" s="45">
        <v>4223</v>
      </c>
    </row>
    <row r="1988" spans="1:23" x14ac:dyDescent="0.2">
      <c r="A1988" s="41">
        <v>2010</v>
      </c>
      <c r="B1988" s="42">
        <v>13482</v>
      </c>
      <c r="C1988" s="43" t="s">
        <v>842</v>
      </c>
      <c r="D1988" s="41" t="s">
        <v>23</v>
      </c>
      <c r="E1988" s="43" t="s">
        <v>24</v>
      </c>
      <c r="F1988" s="41" t="s">
        <v>25</v>
      </c>
      <c r="G1988" s="43" t="s">
        <v>67</v>
      </c>
      <c r="H1988" s="43" t="s">
        <v>16</v>
      </c>
      <c r="I1988" s="44">
        <v>4654</v>
      </c>
      <c r="J1988" s="45">
        <v>56138</v>
      </c>
      <c r="K1988" s="45">
        <v>5675</v>
      </c>
      <c r="L1988" s="46">
        <v>11157</v>
      </c>
      <c r="M1988" s="47">
        <v>169974</v>
      </c>
      <c r="N1988" s="47">
        <v>1895</v>
      </c>
      <c r="O1988" s="48">
        <v>460</v>
      </c>
      <c r="P1988" s="49">
        <v>6743</v>
      </c>
      <c r="Q1988" s="49">
        <v>2</v>
      </c>
      <c r="R1988" s="50" t="s">
        <v>37</v>
      </c>
      <c r="S1988" s="51" t="s">
        <v>37</v>
      </c>
      <c r="T1988" s="51" t="s">
        <v>37</v>
      </c>
      <c r="U1988" s="44">
        <v>16271</v>
      </c>
      <c r="V1988" s="45">
        <v>232855</v>
      </c>
      <c r="W1988" s="45">
        <v>7572</v>
      </c>
    </row>
    <row r="1989" spans="1:23" x14ac:dyDescent="0.2">
      <c r="A1989" s="41">
        <v>2010</v>
      </c>
      <c r="B1989" s="42">
        <v>13483</v>
      </c>
      <c r="C1989" s="43" t="s">
        <v>2954</v>
      </c>
      <c r="D1989" s="41" t="s">
        <v>23</v>
      </c>
      <c r="E1989" s="43" t="s">
        <v>24</v>
      </c>
      <c r="F1989" s="41" t="s">
        <v>25</v>
      </c>
      <c r="G1989" s="43" t="s">
        <v>80</v>
      </c>
      <c r="H1989" s="43" t="s">
        <v>27</v>
      </c>
      <c r="I1989" s="44">
        <v>1775.5</v>
      </c>
      <c r="J1989" s="45">
        <v>25180</v>
      </c>
      <c r="K1989" s="45">
        <v>1770</v>
      </c>
      <c r="L1989" s="46">
        <v>2295.1999999999998</v>
      </c>
      <c r="M1989" s="47">
        <v>34856</v>
      </c>
      <c r="N1989" s="47">
        <v>380</v>
      </c>
      <c r="O1989" s="48" t="s">
        <v>37</v>
      </c>
      <c r="P1989" s="49" t="s">
        <v>37</v>
      </c>
      <c r="Q1989" s="49" t="s">
        <v>37</v>
      </c>
      <c r="R1989" s="50" t="s">
        <v>37</v>
      </c>
      <c r="S1989" s="51" t="s">
        <v>37</v>
      </c>
      <c r="T1989" s="51" t="s">
        <v>37</v>
      </c>
      <c r="U1989" s="44">
        <v>4070.7</v>
      </c>
      <c r="V1989" s="45">
        <v>60036</v>
      </c>
      <c r="W1989" s="45">
        <v>2150</v>
      </c>
    </row>
    <row r="1990" spans="1:23" x14ac:dyDescent="0.2">
      <c r="A1990" s="41">
        <v>2010</v>
      </c>
      <c r="B1990" s="42">
        <v>13485</v>
      </c>
      <c r="C1990" s="43" t="s">
        <v>843</v>
      </c>
      <c r="D1990" s="41" t="s">
        <v>23</v>
      </c>
      <c r="E1990" s="43" t="s">
        <v>24</v>
      </c>
      <c r="F1990" s="41" t="s">
        <v>25</v>
      </c>
      <c r="G1990" s="43" t="s">
        <v>142</v>
      </c>
      <c r="H1990" s="43" t="s">
        <v>27</v>
      </c>
      <c r="I1990" s="44">
        <v>32037</v>
      </c>
      <c r="J1990" s="45">
        <v>265763</v>
      </c>
      <c r="K1990" s="45">
        <v>22018</v>
      </c>
      <c r="L1990" s="46">
        <v>15982</v>
      </c>
      <c r="M1990" s="47">
        <v>130090</v>
      </c>
      <c r="N1990" s="47">
        <v>3060</v>
      </c>
      <c r="O1990" s="48" t="s">
        <v>37</v>
      </c>
      <c r="P1990" s="49" t="s">
        <v>37</v>
      </c>
      <c r="Q1990" s="49" t="s">
        <v>37</v>
      </c>
      <c r="R1990" s="50" t="s">
        <v>37</v>
      </c>
      <c r="S1990" s="51" t="s">
        <v>37</v>
      </c>
      <c r="T1990" s="51" t="s">
        <v>37</v>
      </c>
      <c r="U1990" s="44">
        <v>48019</v>
      </c>
      <c r="V1990" s="45">
        <v>395853</v>
      </c>
      <c r="W1990" s="45">
        <v>25078</v>
      </c>
    </row>
    <row r="1991" spans="1:23" x14ac:dyDescent="0.2">
      <c r="A1991" s="41">
        <v>2010</v>
      </c>
      <c r="B1991" s="42">
        <v>13488</v>
      </c>
      <c r="C1991" s="43" t="s">
        <v>2955</v>
      </c>
      <c r="D1991" s="41" t="s">
        <v>23</v>
      </c>
      <c r="E1991" s="43" t="s">
        <v>24</v>
      </c>
      <c r="F1991" s="41" t="s">
        <v>25</v>
      </c>
      <c r="G1991" s="43" t="s">
        <v>46</v>
      </c>
      <c r="H1991" s="43" t="s">
        <v>27</v>
      </c>
      <c r="I1991" s="44">
        <v>5721</v>
      </c>
      <c r="J1991" s="45">
        <v>46452</v>
      </c>
      <c r="K1991" s="45">
        <v>5952</v>
      </c>
      <c r="L1991" s="46">
        <v>6900</v>
      </c>
      <c r="M1991" s="47">
        <v>69276</v>
      </c>
      <c r="N1991" s="47">
        <v>1067</v>
      </c>
      <c r="O1991" s="48">
        <v>7575</v>
      </c>
      <c r="P1991" s="49">
        <v>81715</v>
      </c>
      <c r="Q1991" s="49">
        <v>9</v>
      </c>
      <c r="R1991" s="50">
        <v>0</v>
      </c>
      <c r="S1991" s="51">
        <v>0</v>
      </c>
      <c r="T1991" s="51">
        <v>0</v>
      </c>
      <c r="U1991" s="44">
        <v>20196</v>
      </c>
      <c r="V1991" s="45">
        <v>197443</v>
      </c>
      <c r="W1991" s="45">
        <v>7028</v>
      </c>
    </row>
    <row r="1992" spans="1:23" x14ac:dyDescent="0.2">
      <c r="A1992" s="41">
        <v>2010</v>
      </c>
      <c r="B1992" s="42">
        <v>13489</v>
      </c>
      <c r="C1992" s="43" t="s">
        <v>2956</v>
      </c>
      <c r="D1992" s="41" t="s">
        <v>23</v>
      </c>
      <c r="E1992" s="43" t="s">
        <v>24</v>
      </c>
      <c r="F1992" s="41" t="s">
        <v>25</v>
      </c>
      <c r="G1992" s="43" t="s">
        <v>44</v>
      </c>
      <c r="H1992" s="43" t="s">
        <v>27</v>
      </c>
      <c r="I1992" s="44">
        <v>651.70000000000005</v>
      </c>
      <c r="J1992" s="45">
        <v>4654</v>
      </c>
      <c r="K1992" s="45">
        <v>578</v>
      </c>
      <c r="L1992" s="46">
        <v>1883.3</v>
      </c>
      <c r="M1992" s="47">
        <v>14981</v>
      </c>
      <c r="N1992" s="47">
        <v>158</v>
      </c>
      <c r="O1992" s="48" t="s">
        <v>37</v>
      </c>
      <c r="P1992" s="49" t="s">
        <v>37</v>
      </c>
      <c r="Q1992" s="49" t="s">
        <v>37</v>
      </c>
      <c r="R1992" s="50" t="s">
        <v>37</v>
      </c>
      <c r="S1992" s="51" t="s">
        <v>37</v>
      </c>
      <c r="T1992" s="51" t="s">
        <v>37</v>
      </c>
      <c r="U1992" s="44">
        <v>2535</v>
      </c>
      <c r="V1992" s="45">
        <v>19635</v>
      </c>
      <c r="W1992" s="45">
        <v>736</v>
      </c>
    </row>
    <row r="1993" spans="1:23" x14ac:dyDescent="0.2">
      <c r="A1993" s="41">
        <v>2010</v>
      </c>
      <c r="B1993" s="42">
        <v>13495</v>
      </c>
      <c r="C1993" s="43" t="s">
        <v>2957</v>
      </c>
      <c r="D1993" s="41" t="s">
        <v>23</v>
      </c>
      <c r="E1993" s="43" t="s">
        <v>24</v>
      </c>
      <c r="F1993" s="41" t="s">
        <v>25</v>
      </c>
      <c r="G1993" s="43" t="s">
        <v>46</v>
      </c>
      <c r="H1993" s="43" t="s">
        <v>27</v>
      </c>
      <c r="I1993" s="44">
        <v>192</v>
      </c>
      <c r="J1993" s="45">
        <v>2142</v>
      </c>
      <c r="K1993" s="45">
        <v>184</v>
      </c>
      <c r="L1993" s="46">
        <v>161</v>
      </c>
      <c r="M1993" s="47">
        <v>1967</v>
      </c>
      <c r="N1993" s="47">
        <v>34</v>
      </c>
      <c r="O1993" s="48" t="s">
        <v>37</v>
      </c>
      <c r="P1993" s="49" t="s">
        <v>37</v>
      </c>
      <c r="Q1993" s="49" t="s">
        <v>37</v>
      </c>
      <c r="R1993" s="50" t="s">
        <v>37</v>
      </c>
      <c r="S1993" s="51" t="s">
        <v>37</v>
      </c>
      <c r="T1993" s="51" t="s">
        <v>37</v>
      </c>
      <c r="U1993" s="44">
        <v>353</v>
      </c>
      <c r="V1993" s="45">
        <v>4109</v>
      </c>
      <c r="W1993" s="45">
        <v>218</v>
      </c>
    </row>
    <row r="1994" spans="1:23" x14ac:dyDescent="0.2">
      <c r="A1994" s="41">
        <v>2010</v>
      </c>
      <c r="B1994" s="42">
        <v>13511</v>
      </c>
      <c r="C1994" s="43" t="s">
        <v>844</v>
      </c>
      <c r="D1994" s="41" t="s">
        <v>23</v>
      </c>
      <c r="E1994" s="43" t="s">
        <v>24</v>
      </c>
      <c r="F1994" s="41" t="s">
        <v>25</v>
      </c>
      <c r="G1994" s="43" t="s">
        <v>42</v>
      </c>
      <c r="H1994" s="43" t="s">
        <v>51</v>
      </c>
      <c r="I1994" s="44">
        <v>570194</v>
      </c>
      <c r="J1994" s="45">
        <v>5120503</v>
      </c>
      <c r="K1994" s="45">
        <v>611712</v>
      </c>
      <c r="L1994" s="46">
        <v>181213</v>
      </c>
      <c r="M1994" s="47">
        <v>1774115</v>
      </c>
      <c r="N1994" s="47">
        <v>71547</v>
      </c>
      <c r="O1994" s="48">
        <v>35366</v>
      </c>
      <c r="P1994" s="49">
        <v>585294</v>
      </c>
      <c r="Q1994" s="49">
        <v>939</v>
      </c>
      <c r="R1994" s="50">
        <v>2488</v>
      </c>
      <c r="S1994" s="51">
        <v>27961</v>
      </c>
      <c r="T1994" s="51">
        <v>4</v>
      </c>
      <c r="U1994" s="44">
        <v>789261</v>
      </c>
      <c r="V1994" s="45">
        <v>7507873</v>
      </c>
      <c r="W1994" s="45">
        <v>684202</v>
      </c>
    </row>
    <row r="1995" spans="1:23" x14ac:dyDescent="0.2">
      <c r="A1995" s="41">
        <v>2010</v>
      </c>
      <c r="B1995" s="42">
        <v>13511</v>
      </c>
      <c r="C1995" s="43" t="s">
        <v>844</v>
      </c>
      <c r="D1995" s="41" t="s">
        <v>112</v>
      </c>
      <c r="E1995" s="43" t="s">
        <v>113</v>
      </c>
      <c r="F1995" s="41" t="s">
        <v>25</v>
      </c>
      <c r="G1995" s="43" t="s">
        <v>42</v>
      </c>
      <c r="H1995" s="43" t="s">
        <v>51</v>
      </c>
      <c r="I1995" s="44">
        <v>68138</v>
      </c>
      <c r="J1995" s="45">
        <v>1398004</v>
      </c>
      <c r="K1995" s="45">
        <v>149116</v>
      </c>
      <c r="L1995" s="46">
        <v>118592</v>
      </c>
      <c r="M1995" s="47">
        <v>3759408</v>
      </c>
      <c r="N1995" s="47">
        <v>43011</v>
      </c>
      <c r="O1995" s="48">
        <v>29577</v>
      </c>
      <c r="P1995" s="49">
        <v>2382846</v>
      </c>
      <c r="Q1995" s="49">
        <v>1409</v>
      </c>
      <c r="R1995" s="50" t="s">
        <v>37</v>
      </c>
      <c r="S1995" s="51" t="s">
        <v>37</v>
      </c>
      <c r="T1995" s="51" t="s">
        <v>37</v>
      </c>
      <c r="U1995" s="44">
        <v>216307</v>
      </c>
      <c r="V1995" s="45">
        <v>7540258</v>
      </c>
      <c r="W1995" s="45">
        <v>193536</v>
      </c>
    </row>
    <row r="1996" spans="1:23" x14ac:dyDescent="0.2">
      <c r="A1996" s="41">
        <v>2010</v>
      </c>
      <c r="B1996" s="42">
        <v>13519</v>
      </c>
      <c r="C1996" s="43" t="s">
        <v>2958</v>
      </c>
      <c r="D1996" s="41" t="s">
        <v>23</v>
      </c>
      <c r="E1996" s="43" t="s">
        <v>24</v>
      </c>
      <c r="F1996" s="41" t="s">
        <v>25</v>
      </c>
      <c r="G1996" s="43" t="s">
        <v>160</v>
      </c>
      <c r="H1996" s="43" t="s">
        <v>27</v>
      </c>
      <c r="I1996" s="44">
        <v>14727</v>
      </c>
      <c r="J1996" s="45">
        <v>95050</v>
      </c>
      <c r="K1996" s="45">
        <v>10425</v>
      </c>
      <c r="L1996" s="46">
        <v>10709</v>
      </c>
      <c r="M1996" s="47">
        <v>70985</v>
      </c>
      <c r="N1996" s="47">
        <v>1572</v>
      </c>
      <c r="O1996" s="48">
        <v>32021</v>
      </c>
      <c r="P1996" s="49">
        <v>240018</v>
      </c>
      <c r="Q1996" s="49">
        <v>53</v>
      </c>
      <c r="R1996" s="50" t="s">
        <v>37</v>
      </c>
      <c r="S1996" s="51" t="s">
        <v>37</v>
      </c>
      <c r="T1996" s="51" t="s">
        <v>37</v>
      </c>
      <c r="U1996" s="44">
        <v>57457</v>
      </c>
      <c r="V1996" s="45">
        <v>406053</v>
      </c>
      <c r="W1996" s="45">
        <v>12050</v>
      </c>
    </row>
    <row r="1997" spans="1:23" x14ac:dyDescent="0.2">
      <c r="A1997" s="41">
        <v>2010</v>
      </c>
      <c r="B1997" s="42">
        <v>13520</v>
      </c>
      <c r="C1997" s="43" t="s">
        <v>846</v>
      </c>
      <c r="D1997" s="41" t="s">
        <v>23</v>
      </c>
      <c r="E1997" s="43" t="s">
        <v>24</v>
      </c>
      <c r="F1997" s="41" t="s">
        <v>25</v>
      </c>
      <c r="G1997" s="43" t="s">
        <v>175</v>
      </c>
      <c r="H1997" s="43" t="s">
        <v>31</v>
      </c>
      <c r="I1997" s="44">
        <v>27135</v>
      </c>
      <c r="J1997" s="45">
        <v>275277</v>
      </c>
      <c r="K1997" s="45">
        <v>16625</v>
      </c>
      <c r="L1997" s="46">
        <v>3320</v>
      </c>
      <c r="M1997" s="47">
        <v>34758</v>
      </c>
      <c r="N1997" s="47">
        <v>135</v>
      </c>
      <c r="O1997" s="48">
        <v>4418</v>
      </c>
      <c r="P1997" s="49">
        <v>70365</v>
      </c>
      <c r="Q1997" s="49">
        <v>4</v>
      </c>
      <c r="R1997" s="50" t="s">
        <v>37</v>
      </c>
      <c r="S1997" s="51" t="s">
        <v>37</v>
      </c>
      <c r="T1997" s="51" t="s">
        <v>37</v>
      </c>
      <c r="U1997" s="44">
        <v>34873</v>
      </c>
      <c r="V1997" s="45">
        <v>380400</v>
      </c>
      <c r="W1997" s="45">
        <v>16764</v>
      </c>
    </row>
    <row r="1998" spans="1:23" x14ac:dyDescent="0.2">
      <c r="A1998" s="41">
        <v>2010</v>
      </c>
      <c r="B1998" s="42">
        <v>13521</v>
      </c>
      <c r="C1998" s="43" t="s">
        <v>2959</v>
      </c>
      <c r="D1998" s="41" t="s">
        <v>23</v>
      </c>
      <c r="E1998" s="43" t="s">
        <v>24</v>
      </c>
      <c r="F1998" s="41" t="s">
        <v>25</v>
      </c>
      <c r="G1998" s="43" t="s">
        <v>142</v>
      </c>
      <c r="H1998" s="43" t="s">
        <v>27</v>
      </c>
      <c r="I1998" s="44">
        <v>2350</v>
      </c>
      <c r="J1998" s="45">
        <v>17328</v>
      </c>
      <c r="K1998" s="45">
        <v>1227</v>
      </c>
      <c r="L1998" s="46">
        <v>1470</v>
      </c>
      <c r="M1998" s="47">
        <v>10258</v>
      </c>
      <c r="N1998" s="47">
        <v>255</v>
      </c>
      <c r="O1998" s="48">
        <v>739</v>
      </c>
      <c r="P1998" s="49">
        <v>5666</v>
      </c>
      <c r="Q1998" s="49">
        <v>33</v>
      </c>
      <c r="R1998" s="50" t="s">
        <v>37</v>
      </c>
      <c r="S1998" s="51" t="s">
        <v>37</v>
      </c>
      <c r="T1998" s="51" t="s">
        <v>37</v>
      </c>
      <c r="U1998" s="44">
        <v>4559</v>
      </c>
      <c r="V1998" s="45">
        <v>33252</v>
      </c>
      <c r="W1998" s="45">
        <v>1515</v>
      </c>
    </row>
    <row r="1999" spans="1:23" x14ac:dyDescent="0.2">
      <c r="A1999" s="41">
        <v>2010</v>
      </c>
      <c r="B1999" s="42">
        <v>13523</v>
      </c>
      <c r="C1999" s="43" t="s">
        <v>2959</v>
      </c>
      <c r="D1999" s="41" t="s">
        <v>23</v>
      </c>
      <c r="E1999" s="43" t="s">
        <v>24</v>
      </c>
      <c r="F1999" s="41" t="s">
        <v>25</v>
      </c>
      <c r="G1999" s="43" t="s">
        <v>48</v>
      </c>
      <c r="H1999" s="43" t="s">
        <v>27</v>
      </c>
      <c r="I1999" s="44">
        <v>5250</v>
      </c>
      <c r="J1999" s="45">
        <v>53010</v>
      </c>
      <c r="K1999" s="45">
        <v>4060</v>
      </c>
      <c r="L1999" s="46">
        <v>6338</v>
      </c>
      <c r="M1999" s="47">
        <v>67052</v>
      </c>
      <c r="N1999" s="47">
        <v>870</v>
      </c>
      <c r="O1999" s="48">
        <v>6141</v>
      </c>
      <c r="P1999" s="49">
        <v>85230</v>
      </c>
      <c r="Q1999" s="49">
        <v>13</v>
      </c>
      <c r="R1999" s="50" t="s">
        <v>37</v>
      </c>
      <c r="S1999" s="51" t="s">
        <v>37</v>
      </c>
      <c r="T1999" s="51" t="s">
        <v>37</v>
      </c>
      <c r="U1999" s="44">
        <v>17729</v>
      </c>
      <c r="V1999" s="45">
        <v>205292</v>
      </c>
      <c r="W1999" s="45">
        <v>4943</v>
      </c>
    </row>
    <row r="2000" spans="1:23" x14ac:dyDescent="0.2">
      <c r="A2000" s="41">
        <v>2010</v>
      </c>
      <c r="B2000" s="42">
        <v>13524</v>
      </c>
      <c r="C2000" s="43" t="s">
        <v>848</v>
      </c>
      <c r="D2000" s="41" t="s">
        <v>23</v>
      </c>
      <c r="E2000" s="43" t="s">
        <v>24</v>
      </c>
      <c r="F2000" s="41" t="s">
        <v>25</v>
      </c>
      <c r="G2000" s="43" t="s">
        <v>48</v>
      </c>
      <c r="H2000" s="43" t="s">
        <v>31</v>
      </c>
      <c r="I2000" s="44">
        <v>20886</v>
      </c>
      <c r="J2000" s="45">
        <v>177510</v>
      </c>
      <c r="K2000" s="45">
        <v>11835</v>
      </c>
      <c r="L2000" s="46">
        <v>3339</v>
      </c>
      <c r="M2000" s="47">
        <v>28613</v>
      </c>
      <c r="N2000" s="47">
        <v>708</v>
      </c>
      <c r="O2000" s="48">
        <v>7097</v>
      </c>
      <c r="P2000" s="49">
        <v>86926</v>
      </c>
      <c r="Q2000" s="49">
        <v>18</v>
      </c>
      <c r="R2000" s="50" t="s">
        <v>37</v>
      </c>
      <c r="S2000" s="51" t="s">
        <v>37</v>
      </c>
      <c r="T2000" s="51" t="s">
        <v>37</v>
      </c>
      <c r="U2000" s="44">
        <v>31322</v>
      </c>
      <c r="V2000" s="45">
        <v>293049</v>
      </c>
      <c r="W2000" s="45">
        <v>12561</v>
      </c>
    </row>
    <row r="2001" spans="1:23" x14ac:dyDescent="0.2">
      <c r="A2001" s="41">
        <v>2010</v>
      </c>
      <c r="B2001" s="42">
        <v>13525</v>
      </c>
      <c r="C2001" s="43" t="s">
        <v>2960</v>
      </c>
      <c r="D2001" s="41" t="s">
        <v>23</v>
      </c>
      <c r="E2001" s="43" t="s">
        <v>24</v>
      </c>
      <c r="F2001" s="41" t="s">
        <v>25</v>
      </c>
      <c r="G2001" s="43" t="s">
        <v>82</v>
      </c>
      <c r="H2001" s="43" t="s">
        <v>27</v>
      </c>
      <c r="I2001" s="44">
        <v>1430.4</v>
      </c>
      <c r="J2001" s="45">
        <v>13039</v>
      </c>
      <c r="K2001" s="45">
        <v>1158</v>
      </c>
      <c r="L2001" s="46">
        <v>379</v>
      </c>
      <c r="M2001" s="47">
        <v>3664</v>
      </c>
      <c r="N2001" s="47">
        <v>228</v>
      </c>
      <c r="O2001" s="48">
        <v>222.6</v>
      </c>
      <c r="P2001" s="49">
        <v>1600</v>
      </c>
      <c r="Q2001" s="49">
        <v>16</v>
      </c>
      <c r="R2001" s="50">
        <v>0</v>
      </c>
      <c r="S2001" s="51">
        <v>0</v>
      </c>
      <c r="T2001" s="51">
        <v>0</v>
      </c>
      <c r="U2001" s="44">
        <v>2032</v>
      </c>
      <c r="V2001" s="45">
        <v>18303</v>
      </c>
      <c r="W2001" s="45">
        <v>1402</v>
      </c>
    </row>
    <row r="2002" spans="1:23" x14ac:dyDescent="0.2">
      <c r="A2002" s="41">
        <v>2010</v>
      </c>
      <c r="B2002" s="42">
        <v>13527</v>
      </c>
      <c r="C2002" s="43" t="s">
        <v>2961</v>
      </c>
      <c r="D2002" s="41" t="s">
        <v>23</v>
      </c>
      <c r="E2002" s="43" t="s">
        <v>24</v>
      </c>
      <c r="F2002" s="41" t="s">
        <v>25</v>
      </c>
      <c r="G2002" s="43" t="s">
        <v>175</v>
      </c>
      <c r="H2002" s="43" t="s">
        <v>27</v>
      </c>
      <c r="I2002" s="44">
        <v>386</v>
      </c>
      <c r="J2002" s="45">
        <v>3591</v>
      </c>
      <c r="K2002" s="45">
        <v>233</v>
      </c>
      <c r="L2002" s="46">
        <v>23</v>
      </c>
      <c r="M2002" s="47">
        <v>224</v>
      </c>
      <c r="N2002" s="47">
        <v>9</v>
      </c>
      <c r="O2002" s="48">
        <v>0</v>
      </c>
      <c r="P2002" s="49">
        <v>0</v>
      </c>
      <c r="Q2002" s="49">
        <v>0</v>
      </c>
      <c r="R2002" s="50">
        <v>0</v>
      </c>
      <c r="S2002" s="51">
        <v>0</v>
      </c>
      <c r="T2002" s="51">
        <v>0</v>
      </c>
      <c r="U2002" s="44">
        <v>409</v>
      </c>
      <c r="V2002" s="45">
        <v>3815</v>
      </c>
      <c r="W2002" s="45">
        <v>242</v>
      </c>
    </row>
    <row r="2003" spans="1:23" x14ac:dyDescent="0.2">
      <c r="A2003" s="41">
        <v>2010</v>
      </c>
      <c r="B2003" s="42">
        <v>13530</v>
      </c>
      <c r="C2003" s="43" t="s">
        <v>2962</v>
      </c>
      <c r="D2003" s="41" t="s">
        <v>23</v>
      </c>
      <c r="E2003" s="43" t="s">
        <v>24</v>
      </c>
      <c r="F2003" s="41" t="s">
        <v>25</v>
      </c>
      <c r="G2003" s="43" t="s">
        <v>78</v>
      </c>
      <c r="H2003" s="43" t="s">
        <v>27</v>
      </c>
      <c r="I2003" s="44">
        <v>928</v>
      </c>
      <c r="J2003" s="45">
        <v>11653</v>
      </c>
      <c r="K2003" s="45">
        <v>1189</v>
      </c>
      <c r="L2003" s="46">
        <v>143</v>
      </c>
      <c r="M2003" s="47">
        <v>1717</v>
      </c>
      <c r="N2003" s="47">
        <v>144</v>
      </c>
      <c r="O2003" s="48">
        <v>522</v>
      </c>
      <c r="P2003" s="49">
        <v>11943</v>
      </c>
      <c r="Q2003" s="49">
        <v>44</v>
      </c>
      <c r="R2003" s="50" t="s">
        <v>37</v>
      </c>
      <c r="S2003" s="51" t="s">
        <v>37</v>
      </c>
      <c r="T2003" s="51" t="s">
        <v>37</v>
      </c>
      <c r="U2003" s="44">
        <v>1593</v>
      </c>
      <c r="V2003" s="45">
        <v>25313</v>
      </c>
      <c r="W2003" s="45">
        <v>1377</v>
      </c>
    </row>
    <row r="2004" spans="1:23" x14ac:dyDescent="0.2">
      <c r="A2004" s="41">
        <v>2010</v>
      </c>
      <c r="B2004" s="42">
        <v>13547</v>
      </c>
      <c r="C2004" s="43" t="s">
        <v>849</v>
      </c>
      <c r="D2004" s="41" t="s">
        <v>23</v>
      </c>
      <c r="E2004" s="43" t="s">
        <v>24</v>
      </c>
      <c r="F2004" s="41" t="s">
        <v>25</v>
      </c>
      <c r="G2004" s="43" t="s">
        <v>65</v>
      </c>
      <c r="H2004" s="43" t="s">
        <v>27</v>
      </c>
      <c r="I2004" s="44">
        <v>9432</v>
      </c>
      <c r="J2004" s="45">
        <v>90246</v>
      </c>
      <c r="K2004" s="45">
        <v>7435</v>
      </c>
      <c r="L2004" s="46">
        <v>15703</v>
      </c>
      <c r="M2004" s="47">
        <v>151216</v>
      </c>
      <c r="N2004" s="47">
        <v>1632</v>
      </c>
      <c r="O2004" s="48">
        <v>6222</v>
      </c>
      <c r="P2004" s="49">
        <v>95623</v>
      </c>
      <c r="Q2004" s="49">
        <v>1</v>
      </c>
      <c r="R2004" s="50" t="s">
        <v>37</v>
      </c>
      <c r="S2004" s="51" t="s">
        <v>37</v>
      </c>
      <c r="T2004" s="51" t="s">
        <v>37</v>
      </c>
      <c r="U2004" s="44">
        <v>31357</v>
      </c>
      <c r="V2004" s="45">
        <v>337085</v>
      </c>
      <c r="W2004" s="45">
        <v>9068</v>
      </c>
    </row>
    <row r="2005" spans="1:23" x14ac:dyDescent="0.2">
      <c r="A2005" s="41">
        <v>2010</v>
      </c>
      <c r="B2005" s="42">
        <v>13550</v>
      </c>
      <c r="C2005" s="43" t="s">
        <v>850</v>
      </c>
      <c r="D2005" s="41" t="s">
        <v>23</v>
      </c>
      <c r="E2005" s="43" t="s">
        <v>24</v>
      </c>
      <c r="F2005" s="41" t="s">
        <v>25</v>
      </c>
      <c r="G2005" s="43" t="s">
        <v>98</v>
      </c>
      <c r="H2005" s="43" t="s">
        <v>27</v>
      </c>
      <c r="I2005" s="44">
        <v>24750</v>
      </c>
      <c r="J2005" s="45">
        <v>269556</v>
      </c>
      <c r="K2005" s="45">
        <v>17579</v>
      </c>
      <c r="L2005" s="46">
        <v>13924</v>
      </c>
      <c r="M2005" s="47">
        <v>131750</v>
      </c>
      <c r="N2005" s="47">
        <v>4191</v>
      </c>
      <c r="O2005" s="48">
        <v>11827</v>
      </c>
      <c r="P2005" s="49">
        <v>181321</v>
      </c>
      <c r="Q2005" s="49">
        <v>10</v>
      </c>
      <c r="R2005" s="50">
        <v>0</v>
      </c>
      <c r="S2005" s="51">
        <v>0</v>
      </c>
      <c r="T2005" s="51">
        <v>0</v>
      </c>
      <c r="U2005" s="44">
        <v>50501</v>
      </c>
      <c r="V2005" s="45">
        <v>582627</v>
      </c>
      <c r="W2005" s="45">
        <v>21780</v>
      </c>
    </row>
    <row r="2006" spans="1:23" x14ac:dyDescent="0.2">
      <c r="A2006" s="41">
        <v>2010</v>
      </c>
      <c r="B2006" s="42">
        <v>13560</v>
      </c>
      <c r="C2006" s="43" t="s">
        <v>2963</v>
      </c>
      <c r="D2006" s="41" t="s">
        <v>23</v>
      </c>
      <c r="E2006" s="43" t="s">
        <v>24</v>
      </c>
      <c r="F2006" s="41" t="s">
        <v>25</v>
      </c>
      <c r="G2006" s="43" t="s">
        <v>124</v>
      </c>
      <c r="H2006" s="43" t="s">
        <v>27</v>
      </c>
      <c r="I2006" s="44">
        <v>1222</v>
      </c>
      <c r="J2006" s="45">
        <v>13786</v>
      </c>
      <c r="K2006" s="45">
        <v>1405</v>
      </c>
      <c r="L2006" s="46">
        <v>1363</v>
      </c>
      <c r="M2006" s="47">
        <v>16539</v>
      </c>
      <c r="N2006" s="47">
        <v>293</v>
      </c>
      <c r="O2006" s="48" t="s">
        <v>37</v>
      </c>
      <c r="P2006" s="49" t="s">
        <v>37</v>
      </c>
      <c r="Q2006" s="49" t="s">
        <v>37</v>
      </c>
      <c r="R2006" s="50" t="s">
        <v>37</v>
      </c>
      <c r="S2006" s="51" t="s">
        <v>37</v>
      </c>
      <c r="T2006" s="51" t="s">
        <v>37</v>
      </c>
      <c r="U2006" s="44">
        <v>2585</v>
      </c>
      <c r="V2006" s="45">
        <v>30325</v>
      </c>
      <c r="W2006" s="45">
        <v>1698</v>
      </c>
    </row>
    <row r="2007" spans="1:23" x14ac:dyDescent="0.2">
      <c r="A2007" s="41">
        <v>2010</v>
      </c>
      <c r="B2007" s="42">
        <v>13561</v>
      </c>
      <c r="C2007" s="43" t="s">
        <v>2964</v>
      </c>
      <c r="D2007" s="41" t="s">
        <v>23</v>
      </c>
      <c r="E2007" s="43" t="s">
        <v>24</v>
      </c>
      <c r="F2007" s="41" t="s">
        <v>25</v>
      </c>
      <c r="G2007" s="43" t="s">
        <v>67</v>
      </c>
      <c r="H2007" s="43" t="s">
        <v>27</v>
      </c>
      <c r="I2007" s="44">
        <v>5285</v>
      </c>
      <c r="J2007" s="45">
        <v>51725</v>
      </c>
      <c r="K2007" s="45">
        <v>3967</v>
      </c>
      <c r="L2007" s="46">
        <v>3916</v>
      </c>
      <c r="M2007" s="47">
        <v>53264</v>
      </c>
      <c r="N2007" s="47">
        <v>486</v>
      </c>
      <c r="O2007" s="48">
        <v>3702</v>
      </c>
      <c r="P2007" s="49">
        <v>53765</v>
      </c>
      <c r="Q2007" s="49">
        <v>69</v>
      </c>
      <c r="R2007" s="50" t="s">
        <v>37</v>
      </c>
      <c r="S2007" s="51" t="s">
        <v>37</v>
      </c>
      <c r="T2007" s="51" t="s">
        <v>37</v>
      </c>
      <c r="U2007" s="44">
        <v>12903</v>
      </c>
      <c r="V2007" s="45">
        <v>158754</v>
      </c>
      <c r="W2007" s="45">
        <v>4522</v>
      </c>
    </row>
    <row r="2008" spans="1:23" x14ac:dyDescent="0.2">
      <c r="A2008" s="41">
        <v>2010</v>
      </c>
      <c r="B2008" s="42">
        <v>13563</v>
      </c>
      <c r="C2008" s="43" t="s">
        <v>2965</v>
      </c>
      <c r="D2008" s="41" t="s">
        <v>23</v>
      </c>
      <c r="E2008" s="43" t="s">
        <v>24</v>
      </c>
      <c r="F2008" s="41" t="s">
        <v>25</v>
      </c>
      <c r="G2008" s="43" t="s">
        <v>161</v>
      </c>
      <c r="H2008" s="43" t="s">
        <v>27</v>
      </c>
      <c r="I2008" s="44">
        <v>1995</v>
      </c>
      <c r="J2008" s="45">
        <v>19098</v>
      </c>
      <c r="K2008" s="45">
        <v>2253</v>
      </c>
      <c r="L2008" s="46">
        <v>2235</v>
      </c>
      <c r="M2008" s="47">
        <v>26054</v>
      </c>
      <c r="N2008" s="47">
        <v>322</v>
      </c>
      <c r="O2008" s="48" t="s">
        <v>37</v>
      </c>
      <c r="P2008" s="49" t="s">
        <v>37</v>
      </c>
      <c r="Q2008" s="49" t="s">
        <v>37</v>
      </c>
      <c r="R2008" s="50" t="s">
        <v>37</v>
      </c>
      <c r="S2008" s="51" t="s">
        <v>37</v>
      </c>
      <c r="T2008" s="51" t="s">
        <v>37</v>
      </c>
      <c r="U2008" s="44">
        <v>4230</v>
      </c>
      <c r="V2008" s="45">
        <v>45152</v>
      </c>
      <c r="W2008" s="45">
        <v>2575</v>
      </c>
    </row>
    <row r="2009" spans="1:23" x14ac:dyDescent="0.2">
      <c r="A2009" s="41">
        <v>2010</v>
      </c>
      <c r="B2009" s="42">
        <v>13566</v>
      </c>
      <c r="C2009" s="43" t="s">
        <v>2966</v>
      </c>
      <c r="D2009" s="41" t="s">
        <v>23</v>
      </c>
      <c r="E2009" s="43" t="s">
        <v>24</v>
      </c>
      <c r="F2009" s="41" t="s">
        <v>25</v>
      </c>
      <c r="G2009" s="43" t="s">
        <v>72</v>
      </c>
      <c r="H2009" s="43" t="s">
        <v>31</v>
      </c>
      <c r="I2009" s="44">
        <v>1982</v>
      </c>
      <c r="J2009" s="45">
        <v>17773</v>
      </c>
      <c r="K2009" s="45">
        <v>1259</v>
      </c>
      <c r="L2009" s="46">
        <v>115</v>
      </c>
      <c r="M2009" s="47">
        <v>1014</v>
      </c>
      <c r="N2009" s="47">
        <v>83</v>
      </c>
      <c r="O2009" s="48">
        <v>1833</v>
      </c>
      <c r="P2009" s="49">
        <v>18658</v>
      </c>
      <c r="Q2009" s="49">
        <v>48</v>
      </c>
      <c r="R2009" s="50" t="s">
        <v>37</v>
      </c>
      <c r="S2009" s="51" t="s">
        <v>37</v>
      </c>
      <c r="T2009" s="51" t="s">
        <v>37</v>
      </c>
      <c r="U2009" s="44">
        <v>3930</v>
      </c>
      <c r="V2009" s="45">
        <v>37445</v>
      </c>
      <c r="W2009" s="45">
        <v>1390</v>
      </c>
    </row>
    <row r="2010" spans="1:23" x14ac:dyDescent="0.2">
      <c r="A2010" s="41">
        <v>2010</v>
      </c>
      <c r="B2010" s="42">
        <v>13570</v>
      </c>
      <c r="C2010" s="43" t="s">
        <v>2967</v>
      </c>
      <c r="D2010" s="41" t="s">
        <v>23</v>
      </c>
      <c r="E2010" s="43" t="s">
        <v>24</v>
      </c>
      <c r="F2010" s="41" t="s">
        <v>25</v>
      </c>
      <c r="G2010" s="43" t="s">
        <v>76</v>
      </c>
      <c r="H2010" s="43" t="s">
        <v>31</v>
      </c>
      <c r="I2010" s="44">
        <v>3312</v>
      </c>
      <c r="J2010" s="45">
        <v>24461</v>
      </c>
      <c r="K2010" s="45">
        <v>2690</v>
      </c>
      <c r="L2010" s="46">
        <v>4416</v>
      </c>
      <c r="M2010" s="47">
        <v>36338</v>
      </c>
      <c r="N2010" s="47">
        <v>1133</v>
      </c>
      <c r="O2010" s="48">
        <v>810</v>
      </c>
      <c r="P2010" s="49">
        <v>10221</v>
      </c>
      <c r="Q2010" s="49">
        <v>2</v>
      </c>
      <c r="R2010" s="50" t="s">
        <v>37</v>
      </c>
      <c r="S2010" s="51" t="s">
        <v>37</v>
      </c>
      <c r="T2010" s="51" t="s">
        <v>37</v>
      </c>
      <c r="U2010" s="44">
        <v>8538</v>
      </c>
      <c r="V2010" s="45">
        <v>71020</v>
      </c>
      <c r="W2010" s="45">
        <v>3825</v>
      </c>
    </row>
    <row r="2011" spans="1:23" x14ac:dyDescent="0.2">
      <c r="A2011" s="41">
        <v>2010</v>
      </c>
      <c r="B2011" s="42">
        <v>13573</v>
      </c>
      <c r="C2011" s="43" t="s">
        <v>851</v>
      </c>
      <c r="D2011" s="41" t="s">
        <v>23</v>
      </c>
      <c r="E2011" s="43" t="s">
        <v>24</v>
      </c>
      <c r="F2011" s="41" t="s">
        <v>25</v>
      </c>
      <c r="G2011" s="43" t="s">
        <v>42</v>
      </c>
      <c r="H2011" s="43" t="s">
        <v>51</v>
      </c>
      <c r="I2011" s="44">
        <v>1485491</v>
      </c>
      <c r="J2011" s="45">
        <v>9542752</v>
      </c>
      <c r="K2011" s="45">
        <v>1224605</v>
      </c>
      <c r="L2011" s="46">
        <v>530108.80000000005</v>
      </c>
      <c r="M2011" s="47">
        <v>3873456</v>
      </c>
      <c r="N2011" s="47">
        <v>101607</v>
      </c>
      <c r="O2011" s="48">
        <v>223480.5</v>
      </c>
      <c r="P2011" s="49">
        <v>1490309</v>
      </c>
      <c r="Q2011" s="49">
        <v>748</v>
      </c>
      <c r="R2011" s="50">
        <v>196.8</v>
      </c>
      <c r="S2011" s="51">
        <v>709</v>
      </c>
      <c r="T2011" s="51">
        <v>2</v>
      </c>
      <c r="U2011" s="44">
        <v>2239277.1</v>
      </c>
      <c r="V2011" s="45">
        <v>14907226</v>
      </c>
      <c r="W2011" s="45">
        <v>1326962</v>
      </c>
    </row>
    <row r="2012" spans="1:23" x14ac:dyDescent="0.2">
      <c r="A2012" s="41">
        <v>2010</v>
      </c>
      <c r="B2012" s="42">
        <v>13573</v>
      </c>
      <c r="C2012" s="43" t="s">
        <v>851</v>
      </c>
      <c r="D2012" s="41" t="s">
        <v>112</v>
      </c>
      <c r="E2012" s="43" t="s">
        <v>113</v>
      </c>
      <c r="F2012" s="41" t="s">
        <v>25</v>
      </c>
      <c r="G2012" s="43" t="s">
        <v>42</v>
      </c>
      <c r="H2012" s="43" t="s">
        <v>51</v>
      </c>
      <c r="I2012" s="44">
        <v>182438.6</v>
      </c>
      <c r="J2012" s="45">
        <v>2039312</v>
      </c>
      <c r="K2012" s="45">
        <v>230164</v>
      </c>
      <c r="L2012" s="46">
        <v>540506.30000000005</v>
      </c>
      <c r="M2012" s="47">
        <v>8972038</v>
      </c>
      <c r="N2012" s="47">
        <v>63113</v>
      </c>
      <c r="O2012" s="48">
        <v>136814.39999999999</v>
      </c>
      <c r="P2012" s="49">
        <v>3594942</v>
      </c>
      <c r="Q2012" s="49">
        <v>952</v>
      </c>
      <c r="R2012" s="50" t="s">
        <v>37</v>
      </c>
      <c r="S2012" s="51" t="s">
        <v>37</v>
      </c>
      <c r="T2012" s="51" t="s">
        <v>37</v>
      </c>
      <c r="U2012" s="44">
        <v>859759.3</v>
      </c>
      <c r="V2012" s="45">
        <v>14606292</v>
      </c>
      <c r="W2012" s="45">
        <v>294229</v>
      </c>
    </row>
    <row r="2013" spans="1:23" x14ac:dyDescent="0.2">
      <c r="A2013" s="41">
        <v>2010</v>
      </c>
      <c r="B2013" s="42">
        <v>13577</v>
      </c>
      <c r="C2013" s="43" t="s">
        <v>2968</v>
      </c>
      <c r="D2013" s="41" t="s">
        <v>23</v>
      </c>
      <c r="E2013" s="43" t="s">
        <v>24</v>
      </c>
      <c r="F2013" s="41" t="s">
        <v>25</v>
      </c>
      <c r="G2013" s="43" t="s">
        <v>104</v>
      </c>
      <c r="H2013" s="43" t="s">
        <v>27</v>
      </c>
      <c r="I2013" s="44">
        <v>5740</v>
      </c>
      <c r="J2013" s="45">
        <v>82643</v>
      </c>
      <c r="K2013" s="45">
        <v>6063</v>
      </c>
      <c r="L2013" s="46">
        <v>1939</v>
      </c>
      <c r="M2013" s="47">
        <v>25350</v>
      </c>
      <c r="N2013" s="47">
        <v>524</v>
      </c>
      <c r="O2013" s="48">
        <v>4723</v>
      </c>
      <c r="P2013" s="49">
        <v>81266</v>
      </c>
      <c r="Q2013" s="49">
        <v>7</v>
      </c>
      <c r="R2013" s="50" t="s">
        <v>37</v>
      </c>
      <c r="S2013" s="51" t="s">
        <v>37</v>
      </c>
      <c r="T2013" s="51" t="s">
        <v>37</v>
      </c>
      <c r="U2013" s="44">
        <v>12402</v>
      </c>
      <c r="V2013" s="45">
        <v>189259</v>
      </c>
      <c r="W2013" s="45">
        <v>6594</v>
      </c>
    </row>
    <row r="2014" spans="1:23" x14ac:dyDescent="0.2">
      <c r="A2014" s="41">
        <v>2010</v>
      </c>
      <c r="B2014" s="42">
        <v>13587</v>
      </c>
      <c r="C2014" s="43" t="s">
        <v>2969</v>
      </c>
      <c r="D2014" s="41" t="s">
        <v>23</v>
      </c>
      <c r="E2014" s="43" t="s">
        <v>24</v>
      </c>
      <c r="F2014" s="41" t="s">
        <v>25</v>
      </c>
      <c r="G2014" s="43" t="s">
        <v>42</v>
      </c>
      <c r="H2014" s="43" t="s">
        <v>1749</v>
      </c>
      <c r="I2014" s="44" t="s">
        <v>37</v>
      </c>
      <c r="J2014" s="45" t="s">
        <v>37</v>
      </c>
      <c r="K2014" s="45" t="s">
        <v>37</v>
      </c>
      <c r="L2014" s="46" t="s">
        <v>37</v>
      </c>
      <c r="M2014" s="47" t="s">
        <v>37</v>
      </c>
      <c r="N2014" s="47" t="s">
        <v>37</v>
      </c>
      <c r="O2014" s="48">
        <v>20066</v>
      </c>
      <c r="P2014" s="49">
        <v>232561</v>
      </c>
      <c r="Q2014" s="49">
        <v>1</v>
      </c>
      <c r="R2014" s="50" t="s">
        <v>37</v>
      </c>
      <c r="S2014" s="51" t="s">
        <v>37</v>
      </c>
      <c r="T2014" s="51" t="s">
        <v>37</v>
      </c>
      <c r="U2014" s="44">
        <v>20066</v>
      </c>
      <c r="V2014" s="45">
        <v>232561</v>
      </c>
      <c r="W2014" s="45">
        <v>1</v>
      </c>
    </row>
    <row r="2015" spans="1:23" x14ac:dyDescent="0.2">
      <c r="A2015" s="41">
        <v>2010</v>
      </c>
      <c r="B2015" s="42">
        <v>13602</v>
      </c>
      <c r="C2015" s="43" t="s">
        <v>2970</v>
      </c>
      <c r="D2015" s="41" t="s">
        <v>23</v>
      </c>
      <c r="E2015" s="43" t="s">
        <v>24</v>
      </c>
      <c r="F2015" s="41" t="s">
        <v>25</v>
      </c>
      <c r="G2015" s="43" t="s">
        <v>161</v>
      </c>
      <c r="H2015" s="43" t="s">
        <v>27</v>
      </c>
      <c r="I2015" s="44">
        <v>9086</v>
      </c>
      <c r="J2015" s="45">
        <v>88254</v>
      </c>
      <c r="K2015" s="45">
        <v>10028</v>
      </c>
      <c r="L2015" s="46">
        <v>10553</v>
      </c>
      <c r="M2015" s="47">
        <v>98558</v>
      </c>
      <c r="N2015" s="47">
        <v>1013</v>
      </c>
      <c r="O2015" s="48">
        <v>7207</v>
      </c>
      <c r="P2015" s="49">
        <v>74288</v>
      </c>
      <c r="Q2015" s="49">
        <v>109</v>
      </c>
      <c r="R2015" s="50" t="s">
        <v>37</v>
      </c>
      <c r="S2015" s="51" t="s">
        <v>37</v>
      </c>
      <c r="T2015" s="51" t="s">
        <v>37</v>
      </c>
      <c r="U2015" s="44">
        <v>26846</v>
      </c>
      <c r="V2015" s="45">
        <v>261100</v>
      </c>
      <c r="W2015" s="45">
        <v>11150</v>
      </c>
    </row>
    <row r="2016" spans="1:23" x14ac:dyDescent="0.2">
      <c r="A2016" s="41">
        <v>2010</v>
      </c>
      <c r="B2016" s="42">
        <v>13603</v>
      </c>
      <c r="C2016" s="43" t="s">
        <v>2964</v>
      </c>
      <c r="D2016" s="41" t="s">
        <v>23</v>
      </c>
      <c r="E2016" s="43" t="s">
        <v>24</v>
      </c>
      <c r="F2016" s="41" t="s">
        <v>25</v>
      </c>
      <c r="G2016" s="43" t="s">
        <v>92</v>
      </c>
      <c r="H2016" s="43" t="s">
        <v>27</v>
      </c>
      <c r="I2016" s="44">
        <v>1131.5</v>
      </c>
      <c r="J2016" s="45">
        <v>11402</v>
      </c>
      <c r="K2016" s="45">
        <v>846</v>
      </c>
      <c r="L2016" s="46">
        <v>1097</v>
      </c>
      <c r="M2016" s="47">
        <v>12546</v>
      </c>
      <c r="N2016" s="47">
        <v>209</v>
      </c>
      <c r="O2016" s="48" t="s">
        <v>37</v>
      </c>
      <c r="P2016" s="49" t="s">
        <v>37</v>
      </c>
      <c r="Q2016" s="49" t="s">
        <v>37</v>
      </c>
      <c r="R2016" s="50" t="s">
        <v>37</v>
      </c>
      <c r="S2016" s="51" t="s">
        <v>37</v>
      </c>
      <c r="T2016" s="51" t="s">
        <v>37</v>
      </c>
      <c r="U2016" s="44">
        <v>2228.5</v>
      </c>
      <c r="V2016" s="45">
        <v>23948</v>
      </c>
      <c r="W2016" s="45">
        <v>1055</v>
      </c>
    </row>
    <row r="2017" spans="1:23" x14ac:dyDescent="0.2">
      <c r="A2017" s="41">
        <v>2010</v>
      </c>
      <c r="B2017" s="42">
        <v>13604</v>
      </c>
      <c r="C2017" s="43" t="s">
        <v>2970</v>
      </c>
      <c r="D2017" s="41" t="s">
        <v>23</v>
      </c>
      <c r="E2017" s="43" t="s">
        <v>24</v>
      </c>
      <c r="F2017" s="41" t="s">
        <v>25</v>
      </c>
      <c r="G2017" s="43" t="s">
        <v>82</v>
      </c>
      <c r="H2017" s="43" t="s">
        <v>27</v>
      </c>
      <c r="I2017" s="44">
        <v>4885.8</v>
      </c>
      <c r="J2017" s="45">
        <v>50816</v>
      </c>
      <c r="K2017" s="45">
        <v>6283</v>
      </c>
      <c r="L2017" s="46">
        <v>4493.6000000000004</v>
      </c>
      <c r="M2017" s="47">
        <v>46054</v>
      </c>
      <c r="N2017" s="47">
        <v>1127</v>
      </c>
      <c r="O2017" s="48">
        <v>2358.1999999999998</v>
      </c>
      <c r="P2017" s="49">
        <v>31489</v>
      </c>
      <c r="Q2017" s="49">
        <v>18</v>
      </c>
      <c r="R2017" s="50" t="s">
        <v>37</v>
      </c>
      <c r="S2017" s="51" t="s">
        <v>37</v>
      </c>
      <c r="T2017" s="51" t="s">
        <v>37</v>
      </c>
      <c r="U2017" s="44">
        <v>11737.6</v>
      </c>
      <c r="V2017" s="45">
        <v>128359</v>
      </c>
      <c r="W2017" s="45">
        <v>7428</v>
      </c>
    </row>
    <row r="2018" spans="1:23" x14ac:dyDescent="0.2">
      <c r="A2018" s="41">
        <v>2010</v>
      </c>
      <c r="B2018" s="42">
        <v>13610</v>
      </c>
      <c r="C2018" s="43" t="s">
        <v>2971</v>
      </c>
      <c r="D2018" s="41" t="s">
        <v>23</v>
      </c>
      <c r="E2018" s="43" t="s">
        <v>24</v>
      </c>
      <c r="F2018" s="41" t="s">
        <v>25</v>
      </c>
      <c r="G2018" s="43" t="s">
        <v>241</v>
      </c>
      <c r="H2018" s="43" t="s">
        <v>31</v>
      </c>
      <c r="I2018" s="44">
        <v>5187</v>
      </c>
      <c r="J2018" s="45">
        <v>54264</v>
      </c>
      <c r="K2018" s="45">
        <v>4662</v>
      </c>
      <c r="L2018" s="46" t="s">
        <v>37</v>
      </c>
      <c r="M2018" s="47" t="s">
        <v>37</v>
      </c>
      <c r="N2018" s="47" t="s">
        <v>37</v>
      </c>
      <c r="O2018" s="48">
        <v>5168.8999999999996</v>
      </c>
      <c r="P2018" s="49">
        <v>52430</v>
      </c>
      <c r="Q2018" s="49">
        <v>1104</v>
      </c>
      <c r="R2018" s="50" t="s">
        <v>37</v>
      </c>
      <c r="S2018" s="51" t="s">
        <v>37</v>
      </c>
      <c r="T2018" s="51" t="s">
        <v>37</v>
      </c>
      <c r="U2018" s="44">
        <v>10355.9</v>
      </c>
      <c r="V2018" s="45">
        <v>106694</v>
      </c>
      <c r="W2018" s="45">
        <v>5766</v>
      </c>
    </row>
    <row r="2019" spans="1:23" x14ac:dyDescent="0.2">
      <c r="A2019" s="41">
        <v>2010</v>
      </c>
      <c r="B2019" s="42">
        <v>13640</v>
      </c>
      <c r="C2019" s="43" t="s">
        <v>853</v>
      </c>
      <c r="D2019" s="41" t="s">
        <v>23</v>
      </c>
      <c r="E2019" s="43" t="s">
        <v>24</v>
      </c>
      <c r="F2019" s="41" t="s">
        <v>25</v>
      </c>
      <c r="G2019" s="43" t="s">
        <v>33</v>
      </c>
      <c r="H2019" s="43" t="s">
        <v>31</v>
      </c>
      <c r="I2019" s="44">
        <v>275143</v>
      </c>
      <c r="J2019" s="45">
        <v>2100953</v>
      </c>
      <c r="K2019" s="45">
        <v>134100</v>
      </c>
      <c r="L2019" s="46">
        <v>111647</v>
      </c>
      <c r="M2019" s="47">
        <v>1156839</v>
      </c>
      <c r="N2019" s="47">
        <v>11032</v>
      </c>
      <c r="O2019" s="48">
        <v>48949</v>
      </c>
      <c r="P2019" s="49">
        <v>308364</v>
      </c>
      <c r="Q2019" s="49">
        <v>91</v>
      </c>
      <c r="R2019" s="50" t="s">
        <v>37</v>
      </c>
      <c r="S2019" s="51" t="s">
        <v>37</v>
      </c>
      <c r="T2019" s="51" t="s">
        <v>37</v>
      </c>
      <c r="U2019" s="44">
        <v>435739</v>
      </c>
      <c r="V2019" s="45">
        <v>3566156</v>
      </c>
      <c r="W2019" s="45">
        <v>145223</v>
      </c>
    </row>
    <row r="2020" spans="1:23" x14ac:dyDescent="0.2">
      <c r="A2020" s="41">
        <v>2010</v>
      </c>
      <c r="B2020" s="42">
        <v>13642</v>
      </c>
      <c r="C2020" s="43" t="s">
        <v>2972</v>
      </c>
      <c r="D2020" s="41" t="s">
        <v>23</v>
      </c>
      <c r="E2020" s="43" t="s">
        <v>24</v>
      </c>
      <c r="F2020" s="41" t="s">
        <v>25</v>
      </c>
      <c r="G2020" s="43" t="s">
        <v>60</v>
      </c>
      <c r="H2020" s="43" t="s">
        <v>27</v>
      </c>
      <c r="I2020" s="44">
        <v>3308</v>
      </c>
      <c r="J2020" s="45">
        <v>9181</v>
      </c>
      <c r="K2020" s="45">
        <v>1694</v>
      </c>
      <c r="L2020" s="46">
        <v>7969</v>
      </c>
      <c r="M2020" s="47">
        <v>24105</v>
      </c>
      <c r="N2020" s="47">
        <v>401</v>
      </c>
      <c r="O2020" s="48">
        <v>0</v>
      </c>
      <c r="P2020" s="49">
        <v>0</v>
      </c>
      <c r="Q2020" s="49">
        <v>0</v>
      </c>
      <c r="R2020" s="50">
        <v>0</v>
      </c>
      <c r="S2020" s="51">
        <v>0</v>
      </c>
      <c r="T2020" s="51">
        <v>0</v>
      </c>
      <c r="U2020" s="44">
        <v>11277</v>
      </c>
      <c r="V2020" s="45">
        <v>33286</v>
      </c>
      <c r="W2020" s="45">
        <v>2095</v>
      </c>
    </row>
    <row r="2021" spans="1:23" x14ac:dyDescent="0.2">
      <c r="A2021" s="41">
        <v>2010</v>
      </c>
      <c r="B2021" s="42">
        <v>13646</v>
      </c>
      <c r="C2021" s="43" t="s">
        <v>2973</v>
      </c>
      <c r="D2021" s="41" t="s">
        <v>23</v>
      </c>
      <c r="E2021" s="43" t="s">
        <v>24</v>
      </c>
      <c r="F2021" s="41" t="s">
        <v>25</v>
      </c>
      <c r="G2021" s="43" t="s">
        <v>65</v>
      </c>
      <c r="H2021" s="43" t="s">
        <v>27</v>
      </c>
      <c r="I2021" s="44">
        <v>3858</v>
      </c>
      <c r="J2021" s="45">
        <v>35799</v>
      </c>
      <c r="K2021" s="45">
        <v>3247</v>
      </c>
      <c r="L2021" s="46">
        <v>6251</v>
      </c>
      <c r="M2021" s="47">
        <v>68018</v>
      </c>
      <c r="N2021" s="47">
        <v>750</v>
      </c>
      <c r="O2021" s="48">
        <v>0</v>
      </c>
      <c r="P2021" s="49">
        <v>0</v>
      </c>
      <c r="Q2021" s="49">
        <v>0</v>
      </c>
      <c r="R2021" s="50">
        <v>0</v>
      </c>
      <c r="S2021" s="51">
        <v>0</v>
      </c>
      <c r="T2021" s="51">
        <v>0</v>
      </c>
      <c r="U2021" s="44">
        <v>10109</v>
      </c>
      <c r="V2021" s="45">
        <v>103817</v>
      </c>
      <c r="W2021" s="45">
        <v>3997</v>
      </c>
    </row>
    <row r="2022" spans="1:23" x14ac:dyDescent="0.2">
      <c r="A2022" s="41">
        <v>2010</v>
      </c>
      <c r="B2022" s="42">
        <v>13647</v>
      </c>
      <c r="C2022" s="43" t="s">
        <v>854</v>
      </c>
      <c r="D2022" s="41" t="s">
        <v>23</v>
      </c>
      <c r="E2022" s="43" t="s">
        <v>24</v>
      </c>
      <c r="F2022" s="41" t="s">
        <v>25</v>
      </c>
      <c r="G2022" s="43" t="s">
        <v>72</v>
      </c>
      <c r="H2022" s="43" t="s">
        <v>31</v>
      </c>
      <c r="I2022" s="44">
        <v>14945</v>
      </c>
      <c r="J2022" s="45">
        <v>135751</v>
      </c>
      <c r="K2022" s="45">
        <v>10438</v>
      </c>
      <c r="L2022" s="46">
        <v>6563</v>
      </c>
      <c r="M2022" s="47">
        <v>69762</v>
      </c>
      <c r="N2022" s="47">
        <v>461</v>
      </c>
      <c r="O2022" s="48" t="s">
        <v>37</v>
      </c>
      <c r="P2022" s="49" t="s">
        <v>37</v>
      </c>
      <c r="Q2022" s="49" t="s">
        <v>37</v>
      </c>
      <c r="R2022" s="50" t="s">
        <v>37</v>
      </c>
      <c r="S2022" s="51" t="s">
        <v>37</v>
      </c>
      <c r="T2022" s="51" t="s">
        <v>37</v>
      </c>
      <c r="U2022" s="44">
        <v>21508</v>
      </c>
      <c r="V2022" s="45">
        <v>205513</v>
      </c>
      <c r="W2022" s="45">
        <v>10899</v>
      </c>
    </row>
    <row r="2023" spans="1:23" x14ac:dyDescent="0.2">
      <c r="A2023" s="41">
        <v>2010</v>
      </c>
      <c r="B2023" s="42">
        <v>13651</v>
      </c>
      <c r="C2023" s="43" t="s">
        <v>855</v>
      </c>
      <c r="D2023" s="41" t="s">
        <v>23</v>
      </c>
      <c r="E2023" s="43" t="s">
        <v>24</v>
      </c>
      <c r="F2023" s="41" t="s">
        <v>25</v>
      </c>
      <c r="G2023" s="43" t="s">
        <v>104</v>
      </c>
      <c r="H2023" s="43" t="s">
        <v>31</v>
      </c>
      <c r="I2023" s="44">
        <v>48360.2</v>
      </c>
      <c r="J2023" s="45">
        <v>509124</v>
      </c>
      <c r="K2023" s="45">
        <v>30911</v>
      </c>
      <c r="L2023" s="46">
        <v>10204.6</v>
      </c>
      <c r="M2023" s="47">
        <v>112280</v>
      </c>
      <c r="N2023" s="47">
        <v>1962</v>
      </c>
      <c r="O2023" s="48">
        <v>8664.2999999999993</v>
      </c>
      <c r="P2023" s="49">
        <v>149669</v>
      </c>
      <c r="Q2023" s="49">
        <v>2</v>
      </c>
      <c r="R2023" s="50" t="s">
        <v>37</v>
      </c>
      <c r="S2023" s="51" t="s">
        <v>37</v>
      </c>
      <c r="T2023" s="51" t="s">
        <v>37</v>
      </c>
      <c r="U2023" s="44">
        <v>67229.100000000006</v>
      </c>
      <c r="V2023" s="45">
        <v>771073</v>
      </c>
      <c r="W2023" s="45">
        <v>32875</v>
      </c>
    </row>
    <row r="2024" spans="1:23" x14ac:dyDescent="0.2">
      <c r="A2024" s="41">
        <v>2010</v>
      </c>
      <c r="B2024" s="42">
        <v>13664</v>
      </c>
      <c r="C2024" s="43" t="s">
        <v>856</v>
      </c>
      <c r="D2024" s="41" t="s">
        <v>23</v>
      </c>
      <c r="E2024" s="43" t="s">
        <v>24</v>
      </c>
      <c r="F2024" s="41" t="s">
        <v>25</v>
      </c>
      <c r="G2024" s="43" t="s">
        <v>241</v>
      </c>
      <c r="H2024" s="43" t="s">
        <v>153</v>
      </c>
      <c r="I2024" s="44">
        <v>20947</v>
      </c>
      <c r="J2024" s="45">
        <v>251914</v>
      </c>
      <c r="K2024" s="45">
        <v>13001</v>
      </c>
      <c r="L2024" s="46">
        <v>6128</v>
      </c>
      <c r="M2024" s="47">
        <v>64956</v>
      </c>
      <c r="N2024" s="47">
        <v>3514</v>
      </c>
      <c r="O2024" s="48">
        <v>21068</v>
      </c>
      <c r="P2024" s="49">
        <v>335969</v>
      </c>
      <c r="Q2024" s="49">
        <v>1527</v>
      </c>
      <c r="R2024" s="50" t="s">
        <v>37</v>
      </c>
      <c r="S2024" s="51" t="s">
        <v>37</v>
      </c>
      <c r="T2024" s="51" t="s">
        <v>37</v>
      </c>
      <c r="U2024" s="44">
        <v>48143</v>
      </c>
      <c r="V2024" s="45">
        <v>652839</v>
      </c>
      <c r="W2024" s="45">
        <v>18042</v>
      </c>
    </row>
    <row r="2025" spans="1:23" x14ac:dyDescent="0.2">
      <c r="A2025" s="41">
        <v>2010</v>
      </c>
      <c r="B2025" s="42">
        <v>13669</v>
      </c>
      <c r="C2025" s="43" t="s">
        <v>857</v>
      </c>
      <c r="D2025" s="41" t="s">
        <v>23</v>
      </c>
      <c r="E2025" s="43" t="s">
        <v>24</v>
      </c>
      <c r="F2025" s="41" t="s">
        <v>25</v>
      </c>
      <c r="G2025" s="43" t="s">
        <v>54</v>
      </c>
      <c r="H2025" s="43" t="s">
        <v>31</v>
      </c>
      <c r="I2025" s="44">
        <v>22042</v>
      </c>
      <c r="J2025" s="45">
        <v>234747</v>
      </c>
      <c r="K2025" s="45">
        <v>13575</v>
      </c>
      <c r="L2025" s="46">
        <v>9679</v>
      </c>
      <c r="M2025" s="47">
        <v>89536</v>
      </c>
      <c r="N2025" s="47">
        <v>4646</v>
      </c>
      <c r="O2025" s="48">
        <v>2586</v>
      </c>
      <c r="P2025" s="49">
        <v>29771</v>
      </c>
      <c r="Q2025" s="49">
        <v>3</v>
      </c>
      <c r="R2025" s="50">
        <v>0</v>
      </c>
      <c r="S2025" s="51">
        <v>0</v>
      </c>
      <c r="T2025" s="51">
        <v>0</v>
      </c>
      <c r="U2025" s="44">
        <v>34307</v>
      </c>
      <c r="V2025" s="45">
        <v>354054</v>
      </c>
      <c r="W2025" s="45">
        <v>18224</v>
      </c>
    </row>
    <row r="2026" spans="1:23" x14ac:dyDescent="0.2">
      <c r="A2026" s="41">
        <v>2010</v>
      </c>
      <c r="B2026" s="42">
        <v>13675</v>
      </c>
      <c r="C2026" s="43" t="s">
        <v>2974</v>
      </c>
      <c r="D2026" s="41" t="s">
        <v>23</v>
      </c>
      <c r="E2026" s="43" t="s">
        <v>24</v>
      </c>
      <c r="F2026" s="41" t="s">
        <v>25</v>
      </c>
      <c r="G2026" s="43" t="s">
        <v>87</v>
      </c>
      <c r="H2026" s="43" t="s">
        <v>31</v>
      </c>
      <c r="I2026" s="44">
        <v>6966</v>
      </c>
      <c r="J2026" s="45">
        <v>63564</v>
      </c>
      <c r="K2026" s="45">
        <v>3541</v>
      </c>
      <c r="L2026" s="46">
        <v>310</v>
      </c>
      <c r="M2026" s="47">
        <v>2489</v>
      </c>
      <c r="N2026" s="47">
        <v>175</v>
      </c>
      <c r="O2026" s="48">
        <v>5655</v>
      </c>
      <c r="P2026" s="49">
        <v>98655</v>
      </c>
      <c r="Q2026" s="49">
        <v>55</v>
      </c>
      <c r="R2026" s="50" t="s">
        <v>37</v>
      </c>
      <c r="S2026" s="51" t="s">
        <v>37</v>
      </c>
      <c r="T2026" s="51" t="s">
        <v>37</v>
      </c>
      <c r="U2026" s="44">
        <v>12931</v>
      </c>
      <c r="V2026" s="45">
        <v>164708</v>
      </c>
      <c r="W2026" s="45">
        <v>3771</v>
      </c>
    </row>
    <row r="2027" spans="1:23" x14ac:dyDescent="0.2">
      <c r="A2027" s="41">
        <v>2010</v>
      </c>
      <c r="B2027" s="42">
        <v>13676</v>
      </c>
      <c r="C2027" s="43" t="s">
        <v>858</v>
      </c>
      <c r="D2027" s="41" t="s">
        <v>23</v>
      </c>
      <c r="E2027" s="43" t="s">
        <v>24</v>
      </c>
      <c r="F2027" s="41" t="s">
        <v>25</v>
      </c>
      <c r="G2027" s="43" t="s">
        <v>117</v>
      </c>
      <c r="H2027" s="43" t="s">
        <v>31</v>
      </c>
      <c r="I2027" s="44">
        <v>43344</v>
      </c>
      <c r="J2027" s="45">
        <v>435720</v>
      </c>
      <c r="K2027" s="45">
        <v>33366</v>
      </c>
      <c r="L2027" s="46">
        <v>8612</v>
      </c>
      <c r="M2027" s="47">
        <v>96384</v>
      </c>
      <c r="N2027" s="47">
        <v>2554</v>
      </c>
      <c r="O2027" s="48">
        <v>5801</v>
      </c>
      <c r="P2027" s="49">
        <v>86690</v>
      </c>
      <c r="Q2027" s="49">
        <v>7</v>
      </c>
      <c r="R2027" s="50" t="s">
        <v>37</v>
      </c>
      <c r="S2027" s="51" t="s">
        <v>37</v>
      </c>
      <c r="T2027" s="51" t="s">
        <v>37</v>
      </c>
      <c r="U2027" s="44">
        <v>57757</v>
      </c>
      <c r="V2027" s="45">
        <v>618794</v>
      </c>
      <c r="W2027" s="45">
        <v>35927</v>
      </c>
    </row>
    <row r="2028" spans="1:23" x14ac:dyDescent="0.2">
      <c r="A2028" s="41">
        <v>2010</v>
      </c>
      <c r="B2028" s="42">
        <v>13679</v>
      </c>
      <c r="C2028" s="43" t="s">
        <v>2975</v>
      </c>
      <c r="D2028" s="41" t="s">
        <v>23</v>
      </c>
      <c r="E2028" s="43" t="s">
        <v>24</v>
      </c>
      <c r="F2028" s="41" t="s">
        <v>25</v>
      </c>
      <c r="G2028" s="43" t="s">
        <v>203</v>
      </c>
      <c r="H2028" s="43" t="s">
        <v>27</v>
      </c>
      <c r="I2028" s="44">
        <v>14686</v>
      </c>
      <c r="J2028" s="45">
        <v>111410</v>
      </c>
      <c r="K2028" s="45">
        <v>11829</v>
      </c>
      <c r="L2028" s="46">
        <v>4620</v>
      </c>
      <c r="M2028" s="47">
        <v>33908</v>
      </c>
      <c r="N2028" s="47">
        <v>1976</v>
      </c>
      <c r="O2028" s="48">
        <v>11098</v>
      </c>
      <c r="P2028" s="49">
        <v>87664</v>
      </c>
      <c r="Q2028" s="49">
        <v>124</v>
      </c>
      <c r="R2028" s="50" t="s">
        <v>37</v>
      </c>
      <c r="S2028" s="51" t="s">
        <v>37</v>
      </c>
      <c r="T2028" s="51" t="s">
        <v>37</v>
      </c>
      <c r="U2028" s="44">
        <v>30404</v>
      </c>
      <c r="V2028" s="45">
        <v>232982</v>
      </c>
      <c r="W2028" s="45">
        <v>13929</v>
      </c>
    </row>
    <row r="2029" spans="1:23" x14ac:dyDescent="0.2">
      <c r="A2029" s="41">
        <v>2010</v>
      </c>
      <c r="B2029" s="42">
        <v>13681</v>
      </c>
      <c r="C2029" s="43" t="s">
        <v>2976</v>
      </c>
      <c r="D2029" s="41" t="s">
        <v>23</v>
      </c>
      <c r="E2029" s="43" t="s">
        <v>24</v>
      </c>
      <c r="F2029" s="41" t="s">
        <v>25</v>
      </c>
      <c r="G2029" s="43" t="s">
        <v>46</v>
      </c>
      <c r="H2029" s="43" t="s">
        <v>27</v>
      </c>
      <c r="I2029" s="44">
        <v>1549</v>
      </c>
      <c r="J2029" s="45">
        <v>12355</v>
      </c>
      <c r="K2029" s="45">
        <v>1662</v>
      </c>
      <c r="L2029" s="46">
        <v>1280</v>
      </c>
      <c r="M2029" s="47">
        <v>11260</v>
      </c>
      <c r="N2029" s="47">
        <v>243</v>
      </c>
      <c r="O2029" s="48">
        <v>341</v>
      </c>
      <c r="P2029" s="49">
        <v>4546</v>
      </c>
      <c r="Q2029" s="49">
        <v>8</v>
      </c>
      <c r="R2029" s="50" t="s">
        <v>37</v>
      </c>
      <c r="S2029" s="51" t="s">
        <v>37</v>
      </c>
      <c r="T2029" s="51" t="s">
        <v>37</v>
      </c>
      <c r="U2029" s="44">
        <v>3170</v>
      </c>
      <c r="V2029" s="45">
        <v>28161</v>
      </c>
      <c r="W2029" s="45">
        <v>1913</v>
      </c>
    </row>
    <row r="2030" spans="1:23" x14ac:dyDescent="0.2">
      <c r="A2030" s="41">
        <v>2010</v>
      </c>
      <c r="B2030" s="42">
        <v>13684</v>
      </c>
      <c r="C2030" s="43" t="s">
        <v>2977</v>
      </c>
      <c r="D2030" s="41" t="s">
        <v>23</v>
      </c>
      <c r="E2030" s="43" t="s">
        <v>24</v>
      </c>
      <c r="F2030" s="41" t="s">
        <v>25</v>
      </c>
      <c r="G2030" s="43" t="s">
        <v>87</v>
      </c>
      <c r="H2030" s="43" t="s">
        <v>31</v>
      </c>
      <c r="I2030" s="44">
        <v>22.7</v>
      </c>
      <c r="J2030" s="45">
        <v>231</v>
      </c>
      <c r="K2030" s="45">
        <v>11</v>
      </c>
      <c r="L2030" s="46">
        <v>0.4</v>
      </c>
      <c r="M2030" s="47">
        <v>2</v>
      </c>
      <c r="N2030" s="47">
        <v>1</v>
      </c>
      <c r="O2030" s="48" t="s">
        <v>37</v>
      </c>
      <c r="P2030" s="49" t="s">
        <v>37</v>
      </c>
      <c r="Q2030" s="49" t="s">
        <v>37</v>
      </c>
      <c r="R2030" s="50" t="s">
        <v>37</v>
      </c>
      <c r="S2030" s="51" t="s">
        <v>37</v>
      </c>
      <c r="T2030" s="51" t="s">
        <v>37</v>
      </c>
      <c r="U2030" s="44">
        <v>23.1</v>
      </c>
      <c r="V2030" s="45">
        <v>233</v>
      </c>
      <c r="W2030" s="45">
        <v>12</v>
      </c>
    </row>
    <row r="2031" spans="1:23" x14ac:dyDescent="0.2">
      <c r="A2031" s="41">
        <v>2010</v>
      </c>
      <c r="B2031" s="42">
        <v>13684</v>
      </c>
      <c r="C2031" s="43" t="s">
        <v>2977</v>
      </c>
      <c r="D2031" s="41" t="s">
        <v>23</v>
      </c>
      <c r="E2031" s="43" t="s">
        <v>24</v>
      </c>
      <c r="F2031" s="41" t="s">
        <v>25</v>
      </c>
      <c r="G2031" s="43" t="s">
        <v>46</v>
      </c>
      <c r="H2031" s="43" t="s">
        <v>31</v>
      </c>
      <c r="I2031" s="44">
        <v>9262.4</v>
      </c>
      <c r="J2031" s="45">
        <v>94442</v>
      </c>
      <c r="K2031" s="45">
        <v>4825</v>
      </c>
      <c r="L2031" s="46">
        <v>3802.5</v>
      </c>
      <c r="M2031" s="47">
        <v>59556</v>
      </c>
      <c r="N2031" s="47">
        <v>268</v>
      </c>
      <c r="O2031" s="48" t="s">
        <v>37</v>
      </c>
      <c r="P2031" s="49" t="s">
        <v>37</v>
      </c>
      <c r="Q2031" s="49" t="s">
        <v>37</v>
      </c>
      <c r="R2031" s="50" t="s">
        <v>37</v>
      </c>
      <c r="S2031" s="51" t="s">
        <v>37</v>
      </c>
      <c r="T2031" s="51" t="s">
        <v>37</v>
      </c>
      <c r="U2031" s="44">
        <v>13064.9</v>
      </c>
      <c r="V2031" s="45">
        <v>153998</v>
      </c>
      <c r="W2031" s="45">
        <v>5093</v>
      </c>
    </row>
    <row r="2032" spans="1:23" x14ac:dyDescent="0.2">
      <c r="A2032" s="41">
        <v>2010</v>
      </c>
      <c r="B2032" s="42">
        <v>13685</v>
      </c>
      <c r="C2032" s="43" t="s">
        <v>2978</v>
      </c>
      <c r="D2032" s="41" t="s">
        <v>23</v>
      </c>
      <c r="E2032" s="43" t="s">
        <v>24</v>
      </c>
      <c r="F2032" s="41" t="s">
        <v>25</v>
      </c>
      <c r="G2032" s="43" t="s">
        <v>241</v>
      </c>
      <c r="H2032" s="43" t="s">
        <v>31</v>
      </c>
      <c r="I2032" s="44">
        <v>639</v>
      </c>
      <c r="J2032" s="45">
        <v>4570</v>
      </c>
      <c r="K2032" s="45">
        <v>553</v>
      </c>
      <c r="L2032" s="46">
        <v>253</v>
      </c>
      <c r="M2032" s="47">
        <v>1606</v>
      </c>
      <c r="N2032" s="47">
        <v>284</v>
      </c>
      <c r="O2032" s="48">
        <v>204</v>
      </c>
      <c r="P2032" s="49">
        <v>2072</v>
      </c>
      <c r="Q2032" s="49">
        <v>44</v>
      </c>
      <c r="R2032" s="50" t="s">
        <v>37</v>
      </c>
      <c r="S2032" s="51" t="s">
        <v>37</v>
      </c>
      <c r="T2032" s="51" t="s">
        <v>37</v>
      </c>
      <c r="U2032" s="44">
        <v>1096</v>
      </c>
      <c r="V2032" s="45">
        <v>8248</v>
      </c>
      <c r="W2032" s="45">
        <v>881</v>
      </c>
    </row>
    <row r="2033" spans="1:23" x14ac:dyDescent="0.2">
      <c r="A2033" s="41">
        <v>2010</v>
      </c>
      <c r="B2033" s="42">
        <v>13685</v>
      </c>
      <c r="C2033" s="43" t="s">
        <v>2978</v>
      </c>
      <c r="D2033" s="41" t="s">
        <v>23</v>
      </c>
      <c r="E2033" s="43" t="s">
        <v>24</v>
      </c>
      <c r="F2033" s="41" t="s">
        <v>25</v>
      </c>
      <c r="G2033" s="43" t="s">
        <v>173</v>
      </c>
      <c r="H2033" s="43" t="s">
        <v>31</v>
      </c>
      <c r="I2033" s="44">
        <v>7</v>
      </c>
      <c r="J2033" s="45">
        <v>52</v>
      </c>
      <c r="K2033" s="45">
        <v>6</v>
      </c>
      <c r="L2033" s="46">
        <v>6</v>
      </c>
      <c r="M2033" s="47">
        <v>36</v>
      </c>
      <c r="N2033" s="47">
        <v>9</v>
      </c>
      <c r="O2033" s="48" t="s">
        <v>37</v>
      </c>
      <c r="P2033" s="49" t="s">
        <v>37</v>
      </c>
      <c r="Q2033" s="49" t="s">
        <v>37</v>
      </c>
      <c r="R2033" s="50" t="s">
        <v>37</v>
      </c>
      <c r="S2033" s="51" t="s">
        <v>37</v>
      </c>
      <c r="T2033" s="51" t="s">
        <v>37</v>
      </c>
      <c r="U2033" s="44">
        <v>13</v>
      </c>
      <c r="V2033" s="45">
        <v>88</v>
      </c>
      <c r="W2033" s="45">
        <v>15</v>
      </c>
    </row>
    <row r="2034" spans="1:23" x14ac:dyDescent="0.2">
      <c r="A2034" s="41">
        <v>2010</v>
      </c>
      <c r="B2034" s="42">
        <v>13685</v>
      </c>
      <c r="C2034" s="43" t="s">
        <v>2978</v>
      </c>
      <c r="D2034" s="41" t="s">
        <v>23</v>
      </c>
      <c r="E2034" s="43" t="s">
        <v>24</v>
      </c>
      <c r="F2034" s="41" t="s">
        <v>25</v>
      </c>
      <c r="G2034" s="43" t="s">
        <v>273</v>
      </c>
      <c r="H2034" s="43" t="s">
        <v>31</v>
      </c>
      <c r="I2034" s="44">
        <v>1135</v>
      </c>
      <c r="J2034" s="45">
        <v>8122</v>
      </c>
      <c r="K2034" s="45">
        <v>927</v>
      </c>
      <c r="L2034" s="46">
        <v>2321</v>
      </c>
      <c r="M2034" s="47">
        <v>18343</v>
      </c>
      <c r="N2034" s="47">
        <v>933</v>
      </c>
      <c r="O2034" s="48">
        <v>1407</v>
      </c>
      <c r="P2034" s="49">
        <v>14274</v>
      </c>
      <c r="Q2034" s="49">
        <v>96</v>
      </c>
      <c r="R2034" s="50" t="s">
        <v>37</v>
      </c>
      <c r="S2034" s="51" t="s">
        <v>37</v>
      </c>
      <c r="T2034" s="51" t="s">
        <v>37</v>
      </c>
      <c r="U2034" s="44">
        <v>4863</v>
      </c>
      <c r="V2034" s="45">
        <v>40739</v>
      </c>
      <c r="W2034" s="45">
        <v>1956</v>
      </c>
    </row>
    <row r="2035" spans="1:23" x14ac:dyDescent="0.2">
      <c r="A2035" s="41">
        <v>2010</v>
      </c>
      <c r="B2035" s="42">
        <v>13690</v>
      </c>
      <c r="C2035" s="43" t="s">
        <v>2979</v>
      </c>
      <c r="D2035" s="41" t="s">
        <v>23</v>
      </c>
      <c r="E2035" s="43" t="s">
        <v>24</v>
      </c>
      <c r="F2035" s="41" t="s">
        <v>25</v>
      </c>
      <c r="G2035" s="43" t="s">
        <v>175</v>
      </c>
      <c r="H2035" s="43" t="s">
        <v>31</v>
      </c>
      <c r="I2035" s="44">
        <v>6106</v>
      </c>
      <c r="J2035" s="45">
        <v>50189</v>
      </c>
      <c r="K2035" s="45">
        <v>4283</v>
      </c>
      <c r="L2035" s="46">
        <v>8268</v>
      </c>
      <c r="M2035" s="47">
        <v>119102</v>
      </c>
      <c r="N2035" s="47">
        <v>450</v>
      </c>
      <c r="O2035" s="48" t="s">
        <v>37</v>
      </c>
      <c r="P2035" s="49" t="s">
        <v>37</v>
      </c>
      <c r="Q2035" s="49" t="s">
        <v>37</v>
      </c>
      <c r="R2035" s="50" t="s">
        <v>37</v>
      </c>
      <c r="S2035" s="51" t="s">
        <v>37</v>
      </c>
      <c r="T2035" s="51" t="s">
        <v>37</v>
      </c>
      <c r="U2035" s="44">
        <v>14374</v>
      </c>
      <c r="V2035" s="45">
        <v>169291</v>
      </c>
      <c r="W2035" s="45">
        <v>4733</v>
      </c>
    </row>
    <row r="2036" spans="1:23" x14ac:dyDescent="0.2">
      <c r="A2036" s="41">
        <v>2010</v>
      </c>
      <c r="B2036" s="42">
        <v>13693</v>
      </c>
      <c r="C2036" s="43" t="s">
        <v>860</v>
      </c>
      <c r="D2036" s="41" t="s">
        <v>23</v>
      </c>
      <c r="E2036" s="43" t="s">
        <v>24</v>
      </c>
      <c r="F2036" s="41" t="s">
        <v>25</v>
      </c>
      <c r="G2036" s="43" t="s">
        <v>161</v>
      </c>
      <c r="H2036" s="43" t="s">
        <v>31</v>
      </c>
      <c r="I2036" s="44">
        <v>14118</v>
      </c>
      <c r="J2036" s="45">
        <v>131265</v>
      </c>
      <c r="K2036" s="45">
        <v>8603</v>
      </c>
      <c r="L2036" s="46">
        <v>3164</v>
      </c>
      <c r="M2036" s="47">
        <v>30278</v>
      </c>
      <c r="N2036" s="47">
        <v>1081</v>
      </c>
      <c r="O2036" s="48">
        <v>7952</v>
      </c>
      <c r="P2036" s="49">
        <v>139490</v>
      </c>
      <c r="Q2036" s="49">
        <v>13</v>
      </c>
      <c r="R2036" s="50" t="s">
        <v>37</v>
      </c>
      <c r="S2036" s="51" t="s">
        <v>37</v>
      </c>
      <c r="T2036" s="51" t="s">
        <v>37</v>
      </c>
      <c r="U2036" s="44">
        <v>25234</v>
      </c>
      <c r="V2036" s="45">
        <v>301033</v>
      </c>
      <c r="W2036" s="45">
        <v>9697</v>
      </c>
    </row>
    <row r="2037" spans="1:23" x14ac:dyDescent="0.2">
      <c r="A2037" s="41">
        <v>2010</v>
      </c>
      <c r="B2037" s="42">
        <v>13694</v>
      </c>
      <c r="C2037" s="43" t="s">
        <v>860</v>
      </c>
      <c r="D2037" s="41" t="s">
        <v>23</v>
      </c>
      <c r="E2037" s="43" t="s">
        <v>24</v>
      </c>
      <c r="F2037" s="41" t="s">
        <v>25</v>
      </c>
      <c r="G2037" s="43" t="s">
        <v>145</v>
      </c>
      <c r="H2037" s="43" t="s">
        <v>31</v>
      </c>
      <c r="I2037" s="44">
        <v>8780</v>
      </c>
      <c r="J2037" s="45">
        <v>120227</v>
      </c>
      <c r="K2037" s="45">
        <v>5960</v>
      </c>
      <c r="L2037" s="46">
        <v>8116</v>
      </c>
      <c r="M2037" s="47">
        <v>98075</v>
      </c>
      <c r="N2037" s="47">
        <v>1542</v>
      </c>
      <c r="O2037" s="48">
        <v>290</v>
      </c>
      <c r="P2037" s="49">
        <v>4653</v>
      </c>
      <c r="Q2037" s="49">
        <v>4</v>
      </c>
      <c r="R2037" s="50" t="s">
        <v>37</v>
      </c>
      <c r="S2037" s="51" t="s">
        <v>37</v>
      </c>
      <c r="T2037" s="51" t="s">
        <v>37</v>
      </c>
      <c r="U2037" s="44">
        <v>17186</v>
      </c>
      <c r="V2037" s="45">
        <v>222955</v>
      </c>
      <c r="W2037" s="45">
        <v>7506</v>
      </c>
    </row>
    <row r="2038" spans="1:23" x14ac:dyDescent="0.2">
      <c r="A2038" s="41">
        <v>2010</v>
      </c>
      <c r="B2038" s="42">
        <v>13697</v>
      </c>
      <c r="C2038" s="43" t="s">
        <v>861</v>
      </c>
      <c r="D2038" s="41" t="s">
        <v>23</v>
      </c>
      <c r="E2038" s="43" t="s">
        <v>24</v>
      </c>
      <c r="F2038" s="41" t="s">
        <v>25</v>
      </c>
      <c r="G2038" s="43" t="s">
        <v>35</v>
      </c>
      <c r="H2038" s="43" t="s">
        <v>51</v>
      </c>
      <c r="I2038" s="44">
        <v>3313.2</v>
      </c>
      <c r="J2038" s="45">
        <v>22507</v>
      </c>
      <c r="K2038" s="45">
        <v>4474</v>
      </c>
      <c r="L2038" s="46">
        <v>1150.5999999999999</v>
      </c>
      <c r="M2038" s="47">
        <v>8488</v>
      </c>
      <c r="N2038" s="47">
        <v>438</v>
      </c>
      <c r="O2038" s="48">
        <v>149.6</v>
      </c>
      <c r="P2038" s="49">
        <v>1314</v>
      </c>
      <c r="Q2038" s="49">
        <v>3</v>
      </c>
      <c r="R2038" s="50" t="s">
        <v>37</v>
      </c>
      <c r="S2038" s="51" t="s">
        <v>37</v>
      </c>
      <c r="T2038" s="51" t="s">
        <v>37</v>
      </c>
      <c r="U2038" s="44">
        <v>4613.3999999999996</v>
      </c>
      <c r="V2038" s="45">
        <v>32309</v>
      </c>
      <c r="W2038" s="45">
        <v>4915</v>
      </c>
    </row>
    <row r="2039" spans="1:23" x14ac:dyDescent="0.2">
      <c r="A2039" s="41">
        <v>2010</v>
      </c>
      <c r="B2039" s="42">
        <v>13698</v>
      </c>
      <c r="C2039" s="43" t="s">
        <v>2980</v>
      </c>
      <c r="D2039" s="41" t="s">
        <v>23</v>
      </c>
      <c r="E2039" s="43" t="s">
        <v>24</v>
      </c>
      <c r="F2039" s="41" t="s">
        <v>25</v>
      </c>
      <c r="G2039" s="43" t="s">
        <v>241</v>
      </c>
      <c r="H2039" s="43" t="s">
        <v>153</v>
      </c>
      <c r="I2039" s="44">
        <v>4434</v>
      </c>
      <c r="J2039" s="45">
        <v>46079</v>
      </c>
      <c r="K2039" s="45">
        <v>3581</v>
      </c>
      <c r="L2039" s="46">
        <v>2113</v>
      </c>
      <c r="M2039" s="47">
        <v>24107</v>
      </c>
      <c r="N2039" s="47">
        <v>892</v>
      </c>
      <c r="O2039" s="48">
        <v>3219</v>
      </c>
      <c r="P2039" s="49">
        <v>24372</v>
      </c>
      <c r="Q2039" s="49">
        <v>805</v>
      </c>
      <c r="R2039" s="50" t="s">
        <v>37</v>
      </c>
      <c r="S2039" s="51" t="s">
        <v>37</v>
      </c>
      <c r="T2039" s="51" t="s">
        <v>37</v>
      </c>
      <c r="U2039" s="44">
        <v>9766</v>
      </c>
      <c r="V2039" s="45">
        <v>94558</v>
      </c>
      <c r="W2039" s="45">
        <v>5278</v>
      </c>
    </row>
    <row r="2040" spans="1:23" x14ac:dyDescent="0.2">
      <c r="A2040" s="41">
        <v>2010</v>
      </c>
      <c r="B2040" s="42">
        <v>13700</v>
      </c>
      <c r="C2040" s="43" t="s">
        <v>2981</v>
      </c>
      <c r="D2040" s="41" t="s">
        <v>23</v>
      </c>
      <c r="E2040" s="43" t="s">
        <v>24</v>
      </c>
      <c r="F2040" s="41" t="s">
        <v>25</v>
      </c>
      <c r="G2040" s="43" t="s">
        <v>46</v>
      </c>
      <c r="H2040" s="43" t="s">
        <v>31</v>
      </c>
      <c r="I2040" s="44">
        <v>5446</v>
      </c>
      <c r="J2040" s="45">
        <v>39086</v>
      </c>
      <c r="K2040" s="45">
        <v>4942</v>
      </c>
      <c r="L2040" s="46">
        <v>1057</v>
      </c>
      <c r="M2040" s="47">
        <v>9487</v>
      </c>
      <c r="N2040" s="47">
        <v>345</v>
      </c>
      <c r="O2040" s="48">
        <v>38</v>
      </c>
      <c r="P2040" s="49">
        <v>201</v>
      </c>
      <c r="Q2040" s="49">
        <v>1</v>
      </c>
      <c r="R2040" s="50" t="s">
        <v>37</v>
      </c>
      <c r="S2040" s="51" t="s">
        <v>37</v>
      </c>
      <c r="T2040" s="51" t="s">
        <v>37</v>
      </c>
      <c r="U2040" s="44">
        <v>6541</v>
      </c>
      <c r="V2040" s="45">
        <v>48774</v>
      </c>
      <c r="W2040" s="45">
        <v>5288</v>
      </c>
    </row>
    <row r="2041" spans="1:23" x14ac:dyDescent="0.2">
      <c r="A2041" s="41">
        <v>2010</v>
      </c>
      <c r="B2041" s="42">
        <v>13704</v>
      </c>
      <c r="C2041" s="43" t="s">
        <v>2982</v>
      </c>
      <c r="D2041" s="41" t="s">
        <v>23</v>
      </c>
      <c r="E2041" s="43" t="s">
        <v>24</v>
      </c>
      <c r="F2041" s="41" t="s">
        <v>25</v>
      </c>
      <c r="G2041" s="43" t="s">
        <v>161</v>
      </c>
      <c r="H2041" s="43" t="s">
        <v>31</v>
      </c>
      <c r="I2041" s="44">
        <v>8736</v>
      </c>
      <c r="J2041" s="45">
        <v>83676</v>
      </c>
      <c r="K2041" s="45">
        <v>5600</v>
      </c>
      <c r="L2041" s="46">
        <v>1433</v>
      </c>
      <c r="M2041" s="47">
        <v>15804</v>
      </c>
      <c r="N2041" s="47">
        <v>242</v>
      </c>
      <c r="O2041" s="48">
        <v>601</v>
      </c>
      <c r="P2041" s="49">
        <v>7556</v>
      </c>
      <c r="Q2041" s="49">
        <v>4</v>
      </c>
      <c r="R2041" s="50" t="s">
        <v>37</v>
      </c>
      <c r="S2041" s="51" t="s">
        <v>37</v>
      </c>
      <c r="T2041" s="51" t="s">
        <v>37</v>
      </c>
      <c r="U2041" s="44">
        <v>10770</v>
      </c>
      <c r="V2041" s="45">
        <v>107036</v>
      </c>
      <c r="W2041" s="45">
        <v>5846</v>
      </c>
    </row>
    <row r="2042" spans="1:23" x14ac:dyDescent="0.2">
      <c r="A2042" s="41">
        <v>2010</v>
      </c>
      <c r="B2042" s="42">
        <v>13716</v>
      </c>
      <c r="C2042" s="43" t="s">
        <v>862</v>
      </c>
      <c r="D2042" s="41" t="s">
        <v>23</v>
      </c>
      <c r="E2042" s="43" t="s">
        <v>24</v>
      </c>
      <c r="F2042" s="41" t="s">
        <v>25</v>
      </c>
      <c r="G2042" s="43" t="s">
        <v>65</v>
      </c>
      <c r="H2042" s="43" t="s">
        <v>31</v>
      </c>
      <c r="I2042" s="44">
        <v>142615</v>
      </c>
      <c r="J2042" s="45">
        <v>1627274</v>
      </c>
      <c r="K2042" s="45">
        <v>84249</v>
      </c>
      <c r="L2042" s="46">
        <v>51258</v>
      </c>
      <c r="M2042" s="47">
        <v>508057</v>
      </c>
      <c r="N2042" s="47">
        <v>14290</v>
      </c>
      <c r="O2042" s="48">
        <v>37933</v>
      </c>
      <c r="P2042" s="49">
        <v>544979</v>
      </c>
      <c r="Q2042" s="49">
        <v>70</v>
      </c>
      <c r="R2042" s="50">
        <v>0</v>
      </c>
      <c r="S2042" s="51">
        <v>0</v>
      </c>
      <c r="T2042" s="51">
        <v>0</v>
      </c>
      <c r="U2042" s="44">
        <v>231806</v>
      </c>
      <c r="V2042" s="45">
        <v>2680310</v>
      </c>
      <c r="W2042" s="45">
        <v>98609</v>
      </c>
    </row>
    <row r="2043" spans="1:23" x14ac:dyDescent="0.2">
      <c r="A2043" s="41">
        <v>2010</v>
      </c>
      <c r="B2043" s="42">
        <v>13718</v>
      </c>
      <c r="C2043" s="43" t="s">
        <v>2983</v>
      </c>
      <c r="D2043" s="41" t="s">
        <v>23</v>
      </c>
      <c r="E2043" s="43" t="s">
        <v>24</v>
      </c>
      <c r="F2043" s="41" t="s">
        <v>25</v>
      </c>
      <c r="G2043" s="43" t="s">
        <v>117</v>
      </c>
      <c r="H2043" s="43" t="s">
        <v>27</v>
      </c>
      <c r="I2043" s="44">
        <v>45859</v>
      </c>
      <c r="J2043" s="45">
        <v>406778</v>
      </c>
      <c r="K2043" s="45">
        <v>32866</v>
      </c>
      <c r="L2043" s="46">
        <v>26260</v>
      </c>
      <c r="M2043" s="47">
        <v>259085</v>
      </c>
      <c r="N2043" s="47">
        <v>4655</v>
      </c>
      <c r="O2043" s="48">
        <v>25786</v>
      </c>
      <c r="P2043" s="49">
        <v>292510</v>
      </c>
      <c r="Q2043" s="49">
        <v>181</v>
      </c>
      <c r="R2043" s="50">
        <v>34</v>
      </c>
      <c r="S2043" s="51">
        <v>260</v>
      </c>
      <c r="T2043" s="51">
        <v>1</v>
      </c>
      <c r="U2043" s="44">
        <v>97939</v>
      </c>
      <c r="V2043" s="45">
        <v>958633</v>
      </c>
      <c r="W2043" s="45">
        <v>37703</v>
      </c>
    </row>
    <row r="2044" spans="1:23" x14ac:dyDescent="0.2">
      <c r="A2044" s="41">
        <v>2010</v>
      </c>
      <c r="B2044" s="42">
        <v>13725</v>
      </c>
      <c r="C2044" s="43" t="s">
        <v>864</v>
      </c>
      <c r="D2044" s="41" t="s">
        <v>23</v>
      </c>
      <c r="E2044" s="43" t="s">
        <v>24</v>
      </c>
      <c r="F2044" s="41" t="s">
        <v>25</v>
      </c>
      <c r="G2044" s="43" t="s">
        <v>241</v>
      </c>
      <c r="H2044" s="43" t="s">
        <v>27</v>
      </c>
      <c r="I2044" s="44">
        <v>9799</v>
      </c>
      <c r="J2044" s="45">
        <v>121239</v>
      </c>
      <c r="K2044" s="45">
        <v>12540</v>
      </c>
      <c r="L2044" s="46">
        <v>12710</v>
      </c>
      <c r="M2044" s="47">
        <v>184436</v>
      </c>
      <c r="N2044" s="47">
        <v>2086</v>
      </c>
      <c r="O2044" s="48" t="s">
        <v>37</v>
      </c>
      <c r="P2044" s="49" t="s">
        <v>37</v>
      </c>
      <c r="Q2044" s="49" t="s">
        <v>37</v>
      </c>
      <c r="R2044" s="50" t="s">
        <v>37</v>
      </c>
      <c r="S2044" s="51" t="s">
        <v>37</v>
      </c>
      <c r="T2044" s="51" t="s">
        <v>37</v>
      </c>
      <c r="U2044" s="44">
        <v>22509</v>
      </c>
      <c r="V2044" s="45">
        <v>305675</v>
      </c>
      <c r="W2044" s="45">
        <v>14626</v>
      </c>
    </row>
    <row r="2045" spans="1:23" x14ac:dyDescent="0.2">
      <c r="A2045" s="41">
        <v>2010</v>
      </c>
      <c r="B2045" s="42">
        <v>13730</v>
      </c>
      <c r="C2045" s="43" t="s">
        <v>2984</v>
      </c>
      <c r="D2045" s="41" t="s">
        <v>23</v>
      </c>
      <c r="E2045" s="43" t="s">
        <v>24</v>
      </c>
      <c r="F2045" s="41" t="s">
        <v>25</v>
      </c>
      <c r="G2045" s="43" t="s">
        <v>46</v>
      </c>
      <c r="H2045" s="43" t="s">
        <v>27</v>
      </c>
      <c r="I2045" s="44">
        <v>4922.3</v>
      </c>
      <c r="J2045" s="45">
        <v>41735</v>
      </c>
      <c r="K2045" s="45">
        <v>5674</v>
      </c>
      <c r="L2045" s="46">
        <v>3105.3</v>
      </c>
      <c r="M2045" s="47">
        <v>29468</v>
      </c>
      <c r="N2045" s="47">
        <v>675</v>
      </c>
      <c r="O2045" s="48" t="s">
        <v>37</v>
      </c>
      <c r="P2045" s="49" t="s">
        <v>37</v>
      </c>
      <c r="Q2045" s="49" t="s">
        <v>37</v>
      </c>
      <c r="R2045" s="50" t="s">
        <v>37</v>
      </c>
      <c r="S2045" s="51" t="s">
        <v>37</v>
      </c>
      <c r="T2045" s="51" t="s">
        <v>37</v>
      </c>
      <c r="U2045" s="44">
        <v>8027.6</v>
      </c>
      <c r="V2045" s="45">
        <v>71203</v>
      </c>
      <c r="W2045" s="45">
        <v>6349</v>
      </c>
    </row>
    <row r="2046" spans="1:23" x14ac:dyDescent="0.2">
      <c r="A2046" s="41">
        <v>2010</v>
      </c>
      <c r="B2046" s="42">
        <v>13731</v>
      </c>
      <c r="C2046" s="43" t="s">
        <v>2985</v>
      </c>
      <c r="D2046" s="41" t="s">
        <v>23</v>
      </c>
      <c r="E2046" s="43" t="s">
        <v>24</v>
      </c>
      <c r="F2046" s="41" t="s">
        <v>25</v>
      </c>
      <c r="G2046" s="43" t="s">
        <v>46</v>
      </c>
      <c r="H2046" s="43" t="s">
        <v>31</v>
      </c>
      <c r="I2046" s="44">
        <v>8391</v>
      </c>
      <c r="J2046" s="45">
        <v>77144</v>
      </c>
      <c r="K2046" s="45">
        <v>5781</v>
      </c>
      <c r="L2046" s="46">
        <v>2938</v>
      </c>
      <c r="M2046" s="47">
        <v>32032</v>
      </c>
      <c r="N2046" s="47">
        <v>589</v>
      </c>
      <c r="O2046" s="48" t="s">
        <v>37</v>
      </c>
      <c r="P2046" s="49" t="s">
        <v>37</v>
      </c>
      <c r="Q2046" s="49" t="s">
        <v>37</v>
      </c>
      <c r="R2046" s="50" t="s">
        <v>37</v>
      </c>
      <c r="S2046" s="51" t="s">
        <v>37</v>
      </c>
      <c r="T2046" s="51" t="s">
        <v>37</v>
      </c>
      <c r="U2046" s="44">
        <v>11329</v>
      </c>
      <c r="V2046" s="45">
        <v>109176</v>
      </c>
      <c r="W2046" s="45">
        <v>6370</v>
      </c>
    </row>
    <row r="2047" spans="1:23" x14ac:dyDescent="0.2">
      <c r="A2047" s="41">
        <v>2010</v>
      </c>
      <c r="B2047" s="42">
        <v>13734</v>
      </c>
      <c r="C2047" s="43" t="s">
        <v>2986</v>
      </c>
      <c r="D2047" s="41" t="s">
        <v>23</v>
      </c>
      <c r="E2047" s="43" t="s">
        <v>24</v>
      </c>
      <c r="F2047" s="41" t="s">
        <v>25</v>
      </c>
      <c r="G2047" s="43" t="s">
        <v>78</v>
      </c>
      <c r="H2047" s="43" t="s">
        <v>31</v>
      </c>
      <c r="I2047" s="44">
        <v>45345</v>
      </c>
      <c r="J2047" s="45">
        <v>491003</v>
      </c>
      <c r="K2047" s="45">
        <v>34578</v>
      </c>
      <c r="L2047" s="46">
        <v>12325</v>
      </c>
      <c r="M2047" s="47">
        <v>131928</v>
      </c>
      <c r="N2047" s="47">
        <v>3843</v>
      </c>
      <c r="O2047" s="48">
        <v>1507</v>
      </c>
      <c r="P2047" s="49">
        <v>24495</v>
      </c>
      <c r="Q2047" s="49">
        <v>8</v>
      </c>
      <c r="R2047" s="50" t="s">
        <v>37</v>
      </c>
      <c r="S2047" s="51" t="s">
        <v>37</v>
      </c>
      <c r="T2047" s="51" t="s">
        <v>37</v>
      </c>
      <c r="U2047" s="44">
        <v>59177</v>
      </c>
      <c r="V2047" s="45">
        <v>647426</v>
      </c>
      <c r="W2047" s="45">
        <v>38429</v>
      </c>
    </row>
    <row r="2048" spans="1:23" x14ac:dyDescent="0.2">
      <c r="A2048" s="41">
        <v>2010</v>
      </c>
      <c r="B2048" s="42">
        <v>13735</v>
      </c>
      <c r="C2048" s="43" t="s">
        <v>866</v>
      </c>
      <c r="D2048" s="41" t="s">
        <v>23</v>
      </c>
      <c r="E2048" s="43" t="s">
        <v>24</v>
      </c>
      <c r="F2048" s="41" t="s">
        <v>25</v>
      </c>
      <c r="G2048" s="43" t="s">
        <v>26</v>
      </c>
      <c r="H2048" s="43" t="s">
        <v>31</v>
      </c>
      <c r="I2048" s="44">
        <v>41500</v>
      </c>
      <c r="J2048" s="45">
        <v>447298</v>
      </c>
      <c r="K2048" s="45">
        <v>23120</v>
      </c>
      <c r="L2048" s="46">
        <v>24569</v>
      </c>
      <c r="M2048" s="47">
        <v>238951</v>
      </c>
      <c r="N2048" s="47">
        <v>4914</v>
      </c>
      <c r="O2048" s="48">
        <v>20529</v>
      </c>
      <c r="P2048" s="49">
        <v>246385</v>
      </c>
      <c r="Q2048" s="49">
        <v>43</v>
      </c>
      <c r="R2048" s="50">
        <v>0</v>
      </c>
      <c r="S2048" s="51">
        <v>0</v>
      </c>
      <c r="T2048" s="51">
        <v>0</v>
      </c>
      <c r="U2048" s="44">
        <v>86598</v>
      </c>
      <c r="V2048" s="45">
        <v>932634</v>
      </c>
      <c r="W2048" s="45">
        <v>28077</v>
      </c>
    </row>
    <row r="2049" spans="1:23" x14ac:dyDescent="0.2">
      <c r="A2049" s="41">
        <v>2010</v>
      </c>
      <c r="B2049" s="42">
        <v>13739</v>
      </c>
      <c r="C2049" s="43" t="s">
        <v>2987</v>
      </c>
      <c r="D2049" s="41" t="s">
        <v>23</v>
      </c>
      <c r="E2049" s="43" t="s">
        <v>24</v>
      </c>
      <c r="F2049" s="41" t="s">
        <v>25</v>
      </c>
      <c r="G2049" s="43" t="s">
        <v>241</v>
      </c>
      <c r="H2049" s="43" t="s">
        <v>153</v>
      </c>
      <c r="I2049" s="44">
        <v>10073</v>
      </c>
      <c r="J2049" s="45">
        <v>125253</v>
      </c>
      <c r="K2049" s="45">
        <v>6687</v>
      </c>
      <c r="L2049" s="46">
        <v>7114</v>
      </c>
      <c r="M2049" s="47">
        <v>125530</v>
      </c>
      <c r="N2049" s="47">
        <v>961</v>
      </c>
      <c r="O2049" s="48">
        <v>1171</v>
      </c>
      <c r="P2049" s="49">
        <v>4432</v>
      </c>
      <c r="Q2049" s="49">
        <v>565</v>
      </c>
      <c r="R2049" s="50" t="s">
        <v>37</v>
      </c>
      <c r="S2049" s="51" t="s">
        <v>37</v>
      </c>
      <c r="T2049" s="51" t="s">
        <v>37</v>
      </c>
      <c r="U2049" s="44">
        <v>18358</v>
      </c>
      <c r="V2049" s="45">
        <v>255215</v>
      </c>
      <c r="W2049" s="45">
        <v>8213</v>
      </c>
    </row>
    <row r="2050" spans="1:23" x14ac:dyDescent="0.2">
      <c r="A2050" s="41">
        <v>2010</v>
      </c>
      <c r="B2050" s="42">
        <v>13749</v>
      </c>
      <c r="C2050" s="43" t="s">
        <v>2988</v>
      </c>
      <c r="D2050" s="41" t="s">
        <v>23</v>
      </c>
      <c r="E2050" s="43" t="s">
        <v>24</v>
      </c>
      <c r="F2050" s="41" t="s">
        <v>25</v>
      </c>
      <c r="G2050" s="43" t="s">
        <v>439</v>
      </c>
      <c r="H2050" s="43" t="s">
        <v>31</v>
      </c>
      <c r="I2050" s="44">
        <v>3314.1</v>
      </c>
      <c r="J2050" s="45">
        <v>28294</v>
      </c>
      <c r="K2050" s="45">
        <v>1885</v>
      </c>
      <c r="L2050" s="46">
        <v>2834.6</v>
      </c>
      <c r="M2050" s="47">
        <v>19345</v>
      </c>
      <c r="N2050" s="47">
        <v>1312</v>
      </c>
      <c r="O2050" s="48">
        <v>620.5</v>
      </c>
      <c r="P2050" s="49">
        <v>6444</v>
      </c>
      <c r="Q2050" s="49">
        <v>4</v>
      </c>
      <c r="R2050" s="50" t="s">
        <v>37</v>
      </c>
      <c r="S2050" s="51" t="s">
        <v>37</v>
      </c>
      <c r="T2050" s="51" t="s">
        <v>37</v>
      </c>
      <c r="U2050" s="44">
        <v>6769.2</v>
      </c>
      <c r="V2050" s="45">
        <v>54083</v>
      </c>
      <c r="W2050" s="45">
        <v>3201</v>
      </c>
    </row>
    <row r="2051" spans="1:23" x14ac:dyDescent="0.2">
      <c r="A2051" s="41">
        <v>2010</v>
      </c>
      <c r="B2051" s="42">
        <v>13750</v>
      </c>
      <c r="C2051" s="43" t="s">
        <v>868</v>
      </c>
      <c r="D2051" s="41" t="s">
        <v>23</v>
      </c>
      <c r="E2051" s="43" t="s">
        <v>24</v>
      </c>
      <c r="F2051" s="41" t="s">
        <v>25</v>
      </c>
      <c r="G2051" s="43" t="s">
        <v>173</v>
      </c>
      <c r="H2051" s="43" t="s">
        <v>31</v>
      </c>
      <c r="I2051" s="44">
        <v>10245.799999999999</v>
      </c>
      <c r="J2051" s="45">
        <v>140469</v>
      </c>
      <c r="K2051" s="45">
        <v>5156</v>
      </c>
      <c r="L2051" s="46">
        <v>3276.7</v>
      </c>
      <c r="M2051" s="47">
        <v>47516</v>
      </c>
      <c r="N2051" s="47">
        <v>630</v>
      </c>
      <c r="O2051" s="48">
        <v>6420</v>
      </c>
      <c r="P2051" s="49">
        <v>103813</v>
      </c>
      <c r="Q2051" s="49">
        <v>184</v>
      </c>
      <c r="R2051" s="50" t="s">
        <v>37</v>
      </c>
      <c r="S2051" s="51" t="s">
        <v>37</v>
      </c>
      <c r="T2051" s="51" t="s">
        <v>37</v>
      </c>
      <c r="U2051" s="44">
        <v>19942.5</v>
      </c>
      <c r="V2051" s="45">
        <v>291798</v>
      </c>
      <c r="W2051" s="45">
        <v>5970</v>
      </c>
    </row>
    <row r="2052" spans="1:23" x14ac:dyDescent="0.2">
      <c r="A2052" s="41">
        <v>2010</v>
      </c>
      <c r="B2052" s="42">
        <v>13756</v>
      </c>
      <c r="C2052" s="43" t="s">
        <v>869</v>
      </c>
      <c r="D2052" s="41" t="s">
        <v>23</v>
      </c>
      <c r="E2052" s="43" t="s">
        <v>24</v>
      </c>
      <c r="F2052" s="41" t="s">
        <v>25</v>
      </c>
      <c r="G2052" s="43" t="s">
        <v>72</v>
      </c>
      <c r="H2052" s="43" t="s">
        <v>51</v>
      </c>
      <c r="I2052" s="44">
        <v>393177</v>
      </c>
      <c r="J2052" s="45">
        <v>3625579</v>
      </c>
      <c r="K2052" s="45">
        <v>399963</v>
      </c>
      <c r="L2052" s="46">
        <v>388991</v>
      </c>
      <c r="M2052" s="47">
        <v>4086569</v>
      </c>
      <c r="N2052" s="47">
        <v>54427</v>
      </c>
      <c r="O2052" s="48">
        <v>508887</v>
      </c>
      <c r="P2052" s="49">
        <v>8459042</v>
      </c>
      <c r="Q2052" s="49">
        <v>2435</v>
      </c>
      <c r="R2052" s="50">
        <v>1816</v>
      </c>
      <c r="S2052" s="51">
        <v>19717</v>
      </c>
      <c r="T2052" s="51">
        <v>1</v>
      </c>
      <c r="U2052" s="44">
        <v>1292871</v>
      </c>
      <c r="V2052" s="45">
        <v>16190907</v>
      </c>
      <c r="W2052" s="45">
        <v>456826</v>
      </c>
    </row>
    <row r="2053" spans="1:23" x14ac:dyDescent="0.2">
      <c r="A2053" s="41">
        <v>2010</v>
      </c>
      <c r="B2053" s="42">
        <v>13757</v>
      </c>
      <c r="C2053" s="43" t="s">
        <v>870</v>
      </c>
      <c r="D2053" s="41" t="s">
        <v>23</v>
      </c>
      <c r="E2053" s="43" t="s">
        <v>24</v>
      </c>
      <c r="F2053" s="41" t="s">
        <v>25</v>
      </c>
      <c r="G2053" s="43" t="s">
        <v>92</v>
      </c>
      <c r="H2053" s="43" t="s">
        <v>31</v>
      </c>
      <c r="I2053" s="44">
        <v>3803</v>
      </c>
      <c r="J2053" s="45">
        <v>31327</v>
      </c>
      <c r="K2053" s="45">
        <v>2824</v>
      </c>
      <c r="L2053" s="46">
        <v>15157</v>
      </c>
      <c r="M2053" s="47">
        <v>150356</v>
      </c>
      <c r="N2053" s="47">
        <v>3143</v>
      </c>
      <c r="O2053" s="48">
        <v>4612</v>
      </c>
      <c r="P2053" s="49">
        <v>59292</v>
      </c>
      <c r="Q2053" s="49">
        <v>22</v>
      </c>
      <c r="R2053" s="50" t="s">
        <v>37</v>
      </c>
      <c r="S2053" s="51" t="s">
        <v>37</v>
      </c>
      <c r="T2053" s="51" t="s">
        <v>37</v>
      </c>
      <c r="U2053" s="44">
        <v>23572</v>
      </c>
      <c r="V2053" s="45">
        <v>240975</v>
      </c>
      <c r="W2053" s="45">
        <v>5989</v>
      </c>
    </row>
    <row r="2054" spans="1:23" x14ac:dyDescent="0.2">
      <c r="A2054" s="41">
        <v>2010</v>
      </c>
      <c r="B2054" s="42">
        <v>13758</v>
      </c>
      <c r="C2054" s="43" t="s">
        <v>871</v>
      </c>
      <c r="D2054" s="41" t="s">
        <v>23</v>
      </c>
      <c r="E2054" s="43" t="s">
        <v>24</v>
      </c>
      <c r="F2054" s="41" t="s">
        <v>25</v>
      </c>
      <c r="G2054" s="43" t="s">
        <v>438</v>
      </c>
      <c r="H2054" s="43" t="s">
        <v>31</v>
      </c>
      <c r="I2054" s="44">
        <v>14788</v>
      </c>
      <c r="J2054" s="45">
        <v>166681</v>
      </c>
      <c r="K2054" s="45">
        <v>13631</v>
      </c>
      <c r="L2054" s="46">
        <v>2662</v>
      </c>
      <c r="M2054" s="47">
        <v>32043</v>
      </c>
      <c r="N2054" s="47">
        <v>786</v>
      </c>
      <c r="O2054" s="48">
        <v>754</v>
      </c>
      <c r="P2054" s="49">
        <v>13924</v>
      </c>
      <c r="Q2054" s="49">
        <v>4</v>
      </c>
      <c r="R2054" s="50" t="s">
        <v>37</v>
      </c>
      <c r="S2054" s="51" t="s">
        <v>37</v>
      </c>
      <c r="T2054" s="51" t="s">
        <v>37</v>
      </c>
      <c r="U2054" s="44">
        <v>18204</v>
      </c>
      <c r="V2054" s="45">
        <v>212648</v>
      </c>
      <c r="W2054" s="45">
        <v>14421</v>
      </c>
    </row>
    <row r="2055" spans="1:23" x14ac:dyDescent="0.2">
      <c r="A2055" s="41">
        <v>2010</v>
      </c>
      <c r="B2055" s="42">
        <v>13758</v>
      </c>
      <c r="C2055" s="43" t="s">
        <v>871</v>
      </c>
      <c r="D2055" s="41" t="s">
        <v>23</v>
      </c>
      <c r="E2055" s="43" t="s">
        <v>24</v>
      </c>
      <c r="F2055" s="41" t="s">
        <v>25</v>
      </c>
      <c r="G2055" s="43" t="s">
        <v>439</v>
      </c>
      <c r="H2055" s="43" t="s">
        <v>31</v>
      </c>
      <c r="I2055" s="44">
        <v>3708</v>
      </c>
      <c r="J2055" s="45">
        <v>41167</v>
      </c>
      <c r="K2055" s="45">
        <v>3675</v>
      </c>
      <c r="L2055" s="46">
        <v>581</v>
      </c>
      <c r="M2055" s="47">
        <v>7346</v>
      </c>
      <c r="N2055" s="47">
        <v>250</v>
      </c>
      <c r="O2055" s="48">
        <v>2298</v>
      </c>
      <c r="P2055" s="49">
        <v>48034</v>
      </c>
      <c r="Q2055" s="49">
        <v>5</v>
      </c>
      <c r="R2055" s="50" t="s">
        <v>37</v>
      </c>
      <c r="S2055" s="51" t="s">
        <v>37</v>
      </c>
      <c r="T2055" s="51" t="s">
        <v>37</v>
      </c>
      <c r="U2055" s="44">
        <v>6587</v>
      </c>
      <c r="V2055" s="45">
        <v>96547</v>
      </c>
      <c r="W2055" s="45">
        <v>3930</v>
      </c>
    </row>
    <row r="2056" spans="1:23" x14ac:dyDescent="0.2">
      <c r="A2056" s="41">
        <v>2010</v>
      </c>
      <c r="B2056" s="42">
        <v>13758</v>
      </c>
      <c r="C2056" s="43" t="s">
        <v>871</v>
      </c>
      <c r="D2056" s="41" t="s">
        <v>23</v>
      </c>
      <c r="E2056" s="43" t="s">
        <v>24</v>
      </c>
      <c r="F2056" s="41" t="s">
        <v>25</v>
      </c>
      <c r="G2056" s="43" t="s">
        <v>89</v>
      </c>
      <c r="H2056" s="43" t="s">
        <v>31</v>
      </c>
      <c r="I2056" s="44">
        <v>11</v>
      </c>
      <c r="J2056" s="45">
        <v>112</v>
      </c>
      <c r="K2056" s="45">
        <v>14</v>
      </c>
      <c r="L2056" s="46">
        <v>0</v>
      </c>
      <c r="M2056" s="47">
        <v>0</v>
      </c>
      <c r="N2056" s="47">
        <v>0</v>
      </c>
      <c r="O2056" s="48">
        <v>0</v>
      </c>
      <c r="P2056" s="49">
        <v>0</v>
      </c>
      <c r="Q2056" s="49">
        <v>0</v>
      </c>
      <c r="R2056" s="50" t="s">
        <v>37</v>
      </c>
      <c r="S2056" s="51" t="s">
        <v>37</v>
      </c>
      <c r="T2056" s="51" t="s">
        <v>37</v>
      </c>
      <c r="U2056" s="44">
        <v>11</v>
      </c>
      <c r="V2056" s="45">
        <v>112</v>
      </c>
      <c r="W2056" s="45">
        <v>14</v>
      </c>
    </row>
    <row r="2057" spans="1:23" x14ac:dyDescent="0.2">
      <c r="A2057" s="41">
        <v>2010</v>
      </c>
      <c r="B2057" s="42">
        <v>13762</v>
      </c>
      <c r="C2057" s="43" t="s">
        <v>872</v>
      </c>
      <c r="D2057" s="41" t="s">
        <v>23</v>
      </c>
      <c r="E2057" s="43" t="s">
        <v>24</v>
      </c>
      <c r="F2057" s="41" t="s">
        <v>25</v>
      </c>
      <c r="G2057" s="43" t="s">
        <v>33</v>
      </c>
      <c r="H2057" s="43" t="s">
        <v>31</v>
      </c>
      <c r="I2057" s="44">
        <v>29602</v>
      </c>
      <c r="J2057" s="45">
        <v>231273</v>
      </c>
      <c r="K2057" s="45">
        <v>16341</v>
      </c>
      <c r="L2057" s="46">
        <v>5050</v>
      </c>
      <c r="M2057" s="47">
        <v>40314</v>
      </c>
      <c r="N2057" s="47">
        <v>2188</v>
      </c>
      <c r="O2057" s="48" t="s">
        <v>37</v>
      </c>
      <c r="P2057" s="49" t="s">
        <v>37</v>
      </c>
      <c r="Q2057" s="49" t="s">
        <v>37</v>
      </c>
      <c r="R2057" s="50" t="s">
        <v>37</v>
      </c>
      <c r="S2057" s="51" t="s">
        <v>37</v>
      </c>
      <c r="T2057" s="51" t="s">
        <v>37</v>
      </c>
      <c r="U2057" s="44">
        <v>34652</v>
      </c>
      <c r="V2057" s="45">
        <v>271587</v>
      </c>
      <c r="W2057" s="45">
        <v>18529</v>
      </c>
    </row>
    <row r="2058" spans="1:23" x14ac:dyDescent="0.2">
      <c r="A2058" s="41">
        <v>2010</v>
      </c>
      <c r="B2058" s="42">
        <v>13777</v>
      </c>
      <c r="C2058" s="43" t="s">
        <v>2989</v>
      </c>
      <c r="D2058" s="41" t="s">
        <v>23</v>
      </c>
      <c r="E2058" s="43" t="s">
        <v>24</v>
      </c>
      <c r="F2058" s="41" t="s">
        <v>25</v>
      </c>
      <c r="G2058" s="43" t="s">
        <v>258</v>
      </c>
      <c r="H2058" s="43" t="s">
        <v>31</v>
      </c>
      <c r="I2058" s="44">
        <v>2928</v>
      </c>
      <c r="J2058" s="45">
        <v>21709</v>
      </c>
      <c r="K2058" s="45">
        <v>3667</v>
      </c>
      <c r="L2058" s="46">
        <v>936</v>
      </c>
      <c r="M2058" s="47">
        <v>7297</v>
      </c>
      <c r="N2058" s="47">
        <v>538</v>
      </c>
      <c r="O2058" s="48">
        <v>1946</v>
      </c>
      <c r="P2058" s="49">
        <v>16702</v>
      </c>
      <c r="Q2058" s="49">
        <v>83</v>
      </c>
      <c r="R2058" s="50" t="s">
        <v>37</v>
      </c>
      <c r="S2058" s="51" t="s">
        <v>37</v>
      </c>
      <c r="T2058" s="51" t="s">
        <v>37</v>
      </c>
      <c r="U2058" s="44">
        <v>5810</v>
      </c>
      <c r="V2058" s="45">
        <v>45708</v>
      </c>
      <c r="W2058" s="45">
        <v>4288</v>
      </c>
    </row>
    <row r="2059" spans="1:23" x14ac:dyDescent="0.2">
      <c r="A2059" s="41">
        <v>2010</v>
      </c>
      <c r="B2059" s="42">
        <v>13780</v>
      </c>
      <c r="C2059" s="43" t="s">
        <v>2990</v>
      </c>
      <c r="D2059" s="41" t="s">
        <v>23</v>
      </c>
      <c r="E2059" s="43" t="s">
        <v>24</v>
      </c>
      <c r="F2059" s="41" t="s">
        <v>25</v>
      </c>
      <c r="G2059" s="43" t="s">
        <v>82</v>
      </c>
      <c r="H2059" s="43" t="s">
        <v>51</v>
      </c>
      <c r="I2059" s="44">
        <v>5203</v>
      </c>
      <c r="J2059" s="45">
        <v>54211</v>
      </c>
      <c r="K2059" s="45">
        <v>7736</v>
      </c>
      <c r="L2059" s="46">
        <v>4842</v>
      </c>
      <c r="M2059" s="47">
        <v>56042</v>
      </c>
      <c r="N2059" s="47">
        <v>1452</v>
      </c>
      <c r="O2059" s="48">
        <v>1976</v>
      </c>
      <c r="P2059" s="49">
        <v>30010</v>
      </c>
      <c r="Q2059" s="49">
        <v>2</v>
      </c>
      <c r="R2059" s="50" t="s">
        <v>37</v>
      </c>
      <c r="S2059" s="51" t="s">
        <v>37</v>
      </c>
      <c r="T2059" s="51" t="s">
        <v>37</v>
      </c>
      <c r="U2059" s="44">
        <v>12021</v>
      </c>
      <c r="V2059" s="45">
        <v>140263</v>
      </c>
      <c r="W2059" s="45">
        <v>9190</v>
      </c>
    </row>
    <row r="2060" spans="1:23" x14ac:dyDescent="0.2">
      <c r="A2060" s="41">
        <v>2010</v>
      </c>
      <c r="B2060" s="42">
        <v>13780</v>
      </c>
      <c r="C2060" s="43" t="s">
        <v>2990</v>
      </c>
      <c r="D2060" s="41" t="s">
        <v>23</v>
      </c>
      <c r="E2060" s="43" t="s">
        <v>24</v>
      </c>
      <c r="F2060" s="41" t="s">
        <v>25</v>
      </c>
      <c r="G2060" s="43" t="s">
        <v>35</v>
      </c>
      <c r="H2060" s="43" t="s">
        <v>51</v>
      </c>
      <c r="I2060" s="44">
        <v>207858</v>
      </c>
      <c r="J2060" s="45">
        <v>1907315</v>
      </c>
      <c r="K2060" s="45">
        <v>202594</v>
      </c>
      <c r="L2060" s="46">
        <v>234988</v>
      </c>
      <c r="M2060" s="47">
        <v>2699730</v>
      </c>
      <c r="N2060" s="47">
        <v>37375</v>
      </c>
      <c r="O2060" s="48">
        <v>99316</v>
      </c>
      <c r="P2060" s="49">
        <v>1570435</v>
      </c>
      <c r="Q2060" s="49">
        <v>94</v>
      </c>
      <c r="R2060" s="50" t="s">
        <v>37</v>
      </c>
      <c r="S2060" s="51" t="s">
        <v>37</v>
      </c>
      <c r="T2060" s="51" t="s">
        <v>37</v>
      </c>
      <c r="U2060" s="44">
        <v>542162</v>
      </c>
      <c r="V2060" s="45">
        <v>6177480</v>
      </c>
      <c r="W2060" s="45">
        <v>240063</v>
      </c>
    </row>
    <row r="2061" spans="1:23" x14ac:dyDescent="0.2">
      <c r="A2061" s="41">
        <v>2010</v>
      </c>
      <c r="B2061" s="42">
        <v>13781</v>
      </c>
      <c r="C2061" s="43" t="s">
        <v>874</v>
      </c>
      <c r="D2061" s="41" t="s">
        <v>23</v>
      </c>
      <c r="E2061" s="43" t="s">
        <v>24</v>
      </c>
      <c r="F2061" s="41" t="s">
        <v>25</v>
      </c>
      <c r="G2061" s="43" t="s">
        <v>46</v>
      </c>
      <c r="H2061" s="43" t="s">
        <v>51</v>
      </c>
      <c r="I2061" s="44">
        <v>965833</v>
      </c>
      <c r="J2061" s="45">
        <v>8947776</v>
      </c>
      <c r="K2061" s="45">
        <v>1087978</v>
      </c>
      <c r="L2061" s="46">
        <v>1123481</v>
      </c>
      <c r="M2061" s="47">
        <v>13638768</v>
      </c>
      <c r="N2061" s="47">
        <v>132538</v>
      </c>
      <c r="O2061" s="48">
        <v>587965</v>
      </c>
      <c r="P2061" s="49">
        <v>9053960</v>
      </c>
      <c r="Q2061" s="49">
        <v>457</v>
      </c>
      <c r="R2061" s="50">
        <v>1693</v>
      </c>
      <c r="S2061" s="51">
        <v>21795</v>
      </c>
      <c r="T2061" s="51">
        <v>1</v>
      </c>
      <c r="U2061" s="44">
        <v>2678972</v>
      </c>
      <c r="V2061" s="45">
        <v>31662299</v>
      </c>
      <c r="W2061" s="45">
        <v>1220974</v>
      </c>
    </row>
    <row r="2062" spans="1:23" x14ac:dyDescent="0.2">
      <c r="A2062" s="41">
        <v>2010</v>
      </c>
      <c r="B2062" s="42">
        <v>13781</v>
      </c>
      <c r="C2062" s="43" t="s">
        <v>874</v>
      </c>
      <c r="D2062" s="41" t="s">
        <v>23</v>
      </c>
      <c r="E2062" s="43" t="s">
        <v>24</v>
      </c>
      <c r="F2062" s="41" t="s">
        <v>25</v>
      </c>
      <c r="G2062" s="43" t="s">
        <v>145</v>
      </c>
      <c r="H2062" s="43" t="s">
        <v>51</v>
      </c>
      <c r="I2062" s="44">
        <v>62573</v>
      </c>
      <c r="J2062" s="45">
        <v>769024</v>
      </c>
      <c r="K2062" s="45">
        <v>76000</v>
      </c>
      <c r="L2062" s="46">
        <v>77505</v>
      </c>
      <c r="M2062" s="47">
        <v>1087274</v>
      </c>
      <c r="N2062" s="47">
        <v>12317</v>
      </c>
      <c r="O2062" s="48">
        <v>19729</v>
      </c>
      <c r="P2062" s="49">
        <v>349582</v>
      </c>
      <c r="Q2062" s="49">
        <v>20</v>
      </c>
      <c r="R2062" s="50" t="s">
        <v>37</v>
      </c>
      <c r="S2062" s="51" t="s">
        <v>37</v>
      </c>
      <c r="T2062" s="51" t="s">
        <v>37</v>
      </c>
      <c r="U2062" s="44">
        <v>159807</v>
      </c>
      <c r="V2062" s="45">
        <v>2205880</v>
      </c>
      <c r="W2062" s="45">
        <v>88337</v>
      </c>
    </row>
    <row r="2063" spans="1:23" x14ac:dyDescent="0.2">
      <c r="A2063" s="41">
        <v>2010</v>
      </c>
      <c r="B2063" s="42">
        <v>13781</v>
      </c>
      <c r="C2063" s="43" t="s">
        <v>874</v>
      </c>
      <c r="D2063" s="41" t="s">
        <v>23</v>
      </c>
      <c r="E2063" s="43" t="s">
        <v>24</v>
      </c>
      <c r="F2063" s="41" t="s">
        <v>25</v>
      </c>
      <c r="G2063" s="43" t="s">
        <v>173</v>
      </c>
      <c r="H2063" s="43" t="s">
        <v>51</v>
      </c>
      <c r="I2063" s="44">
        <v>67457</v>
      </c>
      <c r="J2063" s="45">
        <v>696823</v>
      </c>
      <c r="K2063" s="45">
        <v>72360</v>
      </c>
      <c r="L2063" s="46">
        <v>72051</v>
      </c>
      <c r="M2063" s="47">
        <v>968452</v>
      </c>
      <c r="N2063" s="47">
        <v>10804</v>
      </c>
      <c r="O2063" s="48">
        <v>20078</v>
      </c>
      <c r="P2063" s="49">
        <v>335016</v>
      </c>
      <c r="Q2063" s="49">
        <v>18</v>
      </c>
      <c r="R2063" s="50" t="s">
        <v>37</v>
      </c>
      <c r="S2063" s="51" t="s">
        <v>37</v>
      </c>
      <c r="T2063" s="51" t="s">
        <v>37</v>
      </c>
      <c r="U2063" s="44">
        <v>159586</v>
      </c>
      <c r="V2063" s="45">
        <v>2000291</v>
      </c>
      <c r="W2063" s="45">
        <v>83182</v>
      </c>
    </row>
    <row r="2064" spans="1:23" x14ac:dyDescent="0.2">
      <c r="A2064" s="41">
        <v>2010</v>
      </c>
      <c r="B2064" s="42">
        <v>13782</v>
      </c>
      <c r="C2064" s="43" t="s">
        <v>2991</v>
      </c>
      <c r="D2064" s="41" t="s">
        <v>23</v>
      </c>
      <c r="E2064" s="43" t="s">
        <v>24</v>
      </c>
      <c r="F2064" s="41" t="s">
        <v>25</v>
      </c>
      <c r="G2064" s="43" t="s">
        <v>72</v>
      </c>
      <c r="H2064" s="43" t="s">
        <v>27</v>
      </c>
      <c r="I2064" s="44">
        <v>159</v>
      </c>
      <c r="J2064" s="45">
        <v>2355</v>
      </c>
      <c r="K2064" s="45">
        <v>200</v>
      </c>
      <c r="L2064" s="46">
        <v>37</v>
      </c>
      <c r="M2064" s="47">
        <v>514</v>
      </c>
      <c r="N2064" s="47">
        <v>25</v>
      </c>
      <c r="O2064" s="48">
        <v>0</v>
      </c>
      <c r="P2064" s="49">
        <v>0</v>
      </c>
      <c r="Q2064" s="49">
        <v>0</v>
      </c>
      <c r="R2064" s="50" t="s">
        <v>37</v>
      </c>
      <c r="S2064" s="51" t="s">
        <v>37</v>
      </c>
      <c r="T2064" s="51" t="s">
        <v>37</v>
      </c>
      <c r="U2064" s="44">
        <v>196</v>
      </c>
      <c r="V2064" s="45">
        <v>2869</v>
      </c>
      <c r="W2064" s="45">
        <v>225</v>
      </c>
    </row>
    <row r="2065" spans="1:23" x14ac:dyDescent="0.2">
      <c r="A2065" s="41">
        <v>2010</v>
      </c>
      <c r="B2065" s="42">
        <v>13783</v>
      </c>
      <c r="C2065" s="43" t="s">
        <v>875</v>
      </c>
      <c r="D2065" s="41" t="s">
        <v>23</v>
      </c>
      <c r="E2065" s="43" t="s">
        <v>24</v>
      </c>
      <c r="F2065" s="41" t="s">
        <v>25</v>
      </c>
      <c r="G2065" s="43" t="s">
        <v>80</v>
      </c>
      <c r="H2065" s="43" t="s">
        <v>31</v>
      </c>
      <c r="I2065" s="44">
        <v>17465</v>
      </c>
      <c r="J2065" s="45">
        <v>215800</v>
      </c>
      <c r="K2065" s="45">
        <v>11379</v>
      </c>
      <c r="L2065" s="46">
        <v>3110</v>
      </c>
      <c r="M2065" s="47">
        <v>26932</v>
      </c>
      <c r="N2065" s="47">
        <v>3297</v>
      </c>
      <c r="O2065" s="48">
        <v>3040</v>
      </c>
      <c r="P2065" s="49">
        <v>26067</v>
      </c>
      <c r="Q2065" s="49">
        <v>1400</v>
      </c>
      <c r="R2065" s="50" t="s">
        <v>37</v>
      </c>
      <c r="S2065" s="51" t="s">
        <v>37</v>
      </c>
      <c r="T2065" s="51" t="s">
        <v>37</v>
      </c>
      <c r="U2065" s="44">
        <v>23615</v>
      </c>
      <c r="V2065" s="45">
        <v>268799</v>
      </c>
      <c r="W2065" s="45">
        <v>16076</v>
      </c>
    </row>
    <row r="2066" spans="1:23" x14ac:dyDescent="0.2">
      <c r="A2066" s="41">
        <v>2010</v>
      </c>
      <c r="B2066" s="42">
        <v>13788</v>
      </c>
      <c r="C2066" s="43" t="s">
        <v>876</v>
      </c>
      <c r="D2066" s="41" t="s">
        <v>23</v>
      </c>
      <c r="E2066" s="43" t="s">
        <v>24</v>
      </c>
      <c r="F2066" s="41" t="s">
        <v>25</v>
      </c>
      <c r="G2066" s="43" t="s">
        <v>168</v>
      </c>
      <c r="H2066" s="43" t="s">
        <v>153</v>
      </c>
      <c r="I2066" s="44">
        <v>8127.2</v>
      </c>
      <c r="J2066" s="45">
        <v>139818</v>
      </c>
      <c r="K2066" s="45">
        <v>9178</v>
      </c>
      <c r="L2066" s="46">
        <v>947.9</v>
      </c>
      <c r="M2066" s="47">
        <v>16931</v>
      </c>
      <c r="N2066" s="47">
        <v>427</v>
      </c>
      <c r="O2066" s="48">
        <v>17699.599999999999</v>
      </c>
      <c r="P2066" s="49">
        <v>423189</v>
      </c>
      <c r="Q2066" s="49">
        <v>212</v>
      </c>
      <c r="R2066" s="50" t="s">
        <v>37</v>
      </c>
      <c r="S2066" s="51" t="s">
        <v>37</v>
      </c>
      <c r="T2066" s="51" t="s">
        <v>37</v>
      </c>
      <c r="U2066" s="44">
        <v>26774.7</v>
      </c>
      <c r="V2066" s="45">
        <v>579938</v>
      </c>
      <c r="W2066" s="45">
        <v>9817</v>
      </c>
    </row>
    <row r="2067" spans="1:23" x14ac:dyDescent="0.2">
      <c r="A2067" s="41">
        <v>2010</v>
      </c>
      <c r="B2067" s="42">
        <v>13789</v>
      </c>
      <c r="C2067" s="43" t="s">
        <v>2992</v>
      </c>
      <c r="D2067" s="41" t="s">
        <v>23</v>
      </c>
      <c r="E2067" s="43" t="s">
        <v>24</v>
      </c>
      <c r="F2067" s="41" t="s">
        <v>25</v>
      </c>
      <c r="G2067" s="43" t="s">
        <v>220</v>
      </c>
      <c r="H2067" s="43" t="s">
        <v>27</v>
      </c>
      <c r="I2067" s="44">
        <v>1404</v>
      </c>
      <c r="J2067" s="45">
        <v>10500</v>
      </c>
      <c r="K2067" s="45">
        <v>1656</v>
      </c>
      <c r="L2067" s="46">
        <v>692</v>
      </c>
      <c r="M2067" s="47">
        <v>4836</v>
      </c>
      <c r="N2067" s="47">
        <v>609</v>
      </c>
      <c r="O2067" s="48">
        <v>1745</v>
      </c>
      <c r="P2067" s="49">
        <v>13965</v>
      </c>
      <c r="Q2067" s="49">
        <v>15</v>
      </c>
      <c r="R2067" s="50" t="s">
        <v>37</v>
      </c>
      <c r="S2067" s="51" t="s">
        <v>37</v>
      </c>
      <c r="T2067" s="51" t="s">
        <v>37</v>
      </c>
      <c r="U2067" s="44">
        <v>3841</v>
      </c>
      <c r="V2067" s="45">
        <v>29301</v>
      </c>
      <c r="W2067" s="45">
        <v>2280</v>
      </c>
    </row>
    <row r="2068" spans="1:23" x14ac:dyDescent="0.2">
      <c r="A2068" s="41">
        <v>2010</v>
      </c>
      <c r="B2068" s="42">
        <v>13799</v>
      </c>
      <c r="C2068" s="43" t="s">
        <v>877</v>
      </c>
      <c r="D2068" s="41" t="s">
        <v>23</v>
      </c>
      <c r="E2068" s="43" t="s">
        <v>24</v>
      </c>
      <c r="F2068" s="41" t="s">
        <v>25</v>
      </c>
      <c r="G2068" s="43" t="s">
        <v>76</v>
      </c>
      <c r="H2068" s="43" t="s">
        <v>31</v>
      </c>
      <c r="I2068" s="44">
        <v>16224</v>
      </c>
      <c r="J2068" s="45">
        <v>142190</v>
      </c>
      <c r="K2068" s="45">
        <v>14022</v>
      </c>
      <c r="L2068" s="46">
        <v>23436</v>
      </c>
      <c r="M2068" s="47">
        <v>205235</v>
      </c>
      <c r="N2068" s="47">
        <v>9521</v>
      </c>
      <c r="O2068" s="48">
        <v>7200</v>
      </c>
      <c r="P2068" s="49">
        <v>81370</v>
      </c>
      <c r="Q2068" s="49">
        <v>881</v>
      </c>
      <c r="R2068" s="50">
        <v>0</v>
      </c>
      <c r="S2068" s="51">
        <v>0</v>
      </c>
      <c r="T2068" s="51">
        <v>0</v>
      </c>
      <c r="U2068" s="44">
        <v>46860</v>
      </c>
      <c r="V2068" s="45">
        <v>428795</v>
      </c>
      <c r="W2068" s="45">
        <v>24424</v>
      </c>
    </row>
    <row r="2069" spans="1:23" x14ac:dyDescent="0.2">
      <c r="A2069" s="41">
        <v>2010</v>
      </c>
      <c r="B2069" s="42">
        <v>13805</v>
      </c>
      <c r="C2069" s="43" t="s">
        <v>2993</v>
      </c>
      <c r="D2069" s="41" t="s">
        <v>23</v>
      </c>
      <c r="E2069" s="43" t="s">
        <v>24</v>
      </c>
      <c r="F2069" s="41" t="s">
        <v>25</v>
      </c>
      <c r="G2069" s="43" t="s">
        <v>241</v>
      </c>
      <c r="H2069" s="43" t="s">
        <v>153</v>
      </c>
      <c r="I2069" s="44">
        <v>3108</v>
      </c>
      <c r="J2069" s="45">
        <v>22241</v>
      </c>
      <c r="K2069" s="45">
        <v>1382</v>
      </c>
      <c r="L2069" s="46">
        <v>1370</v>
      </c>
      <c r="M2069" s="47">
        <v>8342</v>
      </c>
      <c r="N2069" s="47">
        <v>1219</v>
      </c>
      <c r="O2069" s="48">
        <v>5389</v>
      </c>
      <c r="P2069" s="49">
        <v>46502</v>
      </c>
      <c r="Q2069" s="49">
        <v>658</v>
      </c>
      <c r="R2069" s="50" t="s">
        <v>37</v>
      </c>
      <c r="S2069" s="51" t="s">
        <v>37</v>
      </c>
      <c r="T2069" s="51" t="s">
        <v>37</v>
      </c>
      <c r="U2069" s="44">
        <v>9867</v>
      </c>
      <c r="V2069" s="45">
        <v>77085</v>
      </c>
      <c r="W2069" s="45">
        <v>3259</v>
      </c>
    </row>
    <row r="2070" spans="1:23" x14ac:dyDescent="0.2">
      <c r="A2070" s="41">
        <v>2010</v>
      </c>
      <c r="B2070" s="42">
        <v>13807</v>
      </c>
      <c r="C2070" s="43" t="s">
        <v>2994</v>
      </c>
      <c r="D2070" s="41" t="s">
        <v>23</v>
      </c>
      <c r="E2070" s="43" t="s">
        <v>24</v>
      </c>
      <c r="F2070" s="41" t="s">
        <v>25</v>
      </c>
      <c r="G2070" s="43" t="s">
        <v>78</v>
      </c>
      <c r="H2070" s="43" t="s">
        <v>31</v>
      </c>
      <c r="I2070" s="44">
        <v>10834</v>
      </c>
      <c r="J2070" s="45">
        <v>91313</v>
      </c>
      <c r="K2070" s="45">
        <v>8631</v>
      </c>
      <c r="L2070" s="46">
        <v>11753</v>
      </c>
      <c r="M2070" s="47">
        <v>125949</v>
      </c>
      <c r="N2070" s="47">
        <v>2580</v>
      </c>
      <c r="O2070" s="48">
        <v>4284</v>
      </c>
      <c r="P2070" s="49">
        <v>75594</v>
      </c>
      <c r="Q2070" s="49">
        <v>7</v>
      </c>
      <c r="R2070" s="50" t="s">
        <v>37</v>
      </c>
      <c r="S2070" s="51" t="s">
        <v>37</v>
      </c>
      <c r="T2070" s="51" t="s">
        <v>37</v>
      </c>
      <c r="U2070" s="44">
        <v>26871</v>
      </c>
      <c r="V2070" s="45">
        <v>292856</v>
      </c>
      <c r="W2070" s="45">
        <v>11218</v>
      </c>
    </row>
    <row r="2071" spans="1:23" x14ac:dyDescent="0.2">
      <c r="A2071" s="41">
        <v>2010</v>
      </c>
      <c r="B2071" s="42">
        <v>13809</v>
      </c>
      <c r="C2071" s="43" t="s">
        <v>2995</v>
      </c>
      <c r="D2071" s="41" t="s">
        <v>23</v>
      </c>
      <c r="E2071" s="43" t="s">
        <v>24</v>
      </c>
      <c r="F2071" s="41" t="s">
        <v>25</v>
      </c>
      <c r="G2071" s="43" t="s">
        <v>173</v>
      </c>
      <c r="H2071" s="43" t="s">
        <v>51</v>
      </c>
      <c r="I2071" s="44">
        <v>44896</v>
      </c>
      <c r="J2071" s="45">
        <v>555401</v>
      </c>
      <c r="K2071" s="45">
        <v>48479</v>
      </c>
      <c r="L2071" s="46">
        <v>51258</v>
      </c>
      <c r="M2071" s="47">
        <v>671699</v>
      </c>
      <c r="N2071" s="47">
        <v>12158</v>
      </c>
      <c r="O2071" s="48">
        <v>14150</v>
      </c>
      <c r="P2071" s="49">
        <v>267621</v>
      </c>
      <c r="Q2071" s="49">
        <v>59</v>
      </c>
      <c r="R2071" s="50" t="s">
        <v>37</v>
      </c>
      <c r="S2071" s="51" t="s">
        <v>37</v>
      </c>
      <c r="T2071" s="51" t="s">
        <v>37</v>
      </c>
      <c r="U2071" s="44">
        <v>110304</v>
      </c>
      <c r="V2071" s="45">
        <v>1494721</v>
      </c>
      <c r="W2071" s="45">
        <v>60696</v>
      </c>
    </row>
    <row r="2072" spans="1:23" x14ac:dyDescent="0.2">
      <c r="A2072" s="41">
        <v>2010</v>
      </c>
      <c r="B2072" s="42">
        <v>13815</v>
      </c>
      <c r="C2072" s="43" t="s">
        <v>880</v>
      </c>
      <c r="D2072" s="41" t="s">
        <v>23</v>
      </c>
      <c r="E2072" s="43" t="s">
        <v>24</v>
      </c>
      <c r="F2072" s="41" t="s">
        <v>25</v>
      </c>
      <c r="G2072" s="43" t="s">
        <v>46</v>
      </c>
      <c r="H2072" s="43" t="s">
        <v>51</v>
      </c>
      <c r="I2072" s="44">
        <v>49</v>
      </c>
      <c r="J2072" s="45">
        <v>358</v>
      </c>
      <c r="K2072" s="45">
        <v>71</v>
      </c>
      <c r="L2072" s="46">
        <v>28</v>
      </c>
      <c r="M2072" s="47">
        <v>194</v>
      </c>
      <c r="N2072" s="47">
        <v>21</v>
      </c>
      <c r="O2072" s="48">
        <v>0</v>
      </c>
      <c r="P2072" s="49">
        <v>0</v>
      </c>
      <c r="Q2072" s="49">
        <v>0</v>
      </c>
      <c r="R2072" s="50">
        <v>0</v>
      </c>
      <c r="S2072" s="51">
        <v>0</v>
      </c>
      <c r="T2072" s="51">
        <v>0</v>
      </c>
      <c r="U2072" s="44">
        <v>77</v>
      </c>
      <c r="V2072" s="45">
        <v>552</v>
      </c>
      <c r="W2072" s="45">
        <v>92</v>
      </c>
    </row>
    <row r="2073" spans="1:23" x14ac:dyDescent="0.2">
      <c r="A2073" s="41">
        <v>2010</v>
      </c>
      <c r="B2073" s="42">
        <v>13815</v>
      </c>
      <c r="C2073" s="43" t="s">
        <v>880</v>
      </c>
      <c r="D2073" s="41" t="s">
        <v>23</v>
      </c>
      <c r="E2073" s="43" t="s">
        <v>24</v>
      </c>
      <c r="F2073" s="41" t="s">
        <v>25</v>
      </c>
      <c r="G2073" s="43" t="s">
        <v>35</v>
      </c>
      <c r="H2073" s="43" t="s">
        <v>51</v>
      </c>
      <c r="I2073" s="44">
        <v>10107</v>
      </c>
      <c r="J2073" s="45">
        <v>76284</v>
      </c>
      <c r="K2073" s="45">
        <v>11665</v>
      </c>
      <c r="L2073" s="46">
        <v>5717</v>
      </c>
      <c r="M2073" s="47">
        <v>48483</v>
      </c>
      <c r="N2073" s="47">
        <v>1507</v>
      </c>
      <c r="O2073" s="48">
        <v>3742</v>
      </c>
      <c r="P2073" s="49">
        <v>40925</v>
      </c>
      <c r="Q2073" s="49">
        <v>27</v>
      </c>
      <c r="R2073" s="50">
        <v>0</v>
      </c>
      <c r="S2073" s="51">
        <v>0</v>
      </c>
      <c r="T2073" s="51">
        <v>0</v>
      </c>
      <c r="U2073" s="44">
        <v>19566</v>
      </c>
      <c r="V2073" s="45">
        <v>165692</v>
      </c>
      <c r="W2073" s="45">
        <v>13199</v>
      </c>
    </row>
    <row r="2074" spans="1:23" x14ac:dyDescent="0.2">
      <c r="A2074" s="41">
        <v>2010</v>
      </c>
      <c r="B2074" s="42">
        <v>13816</v>
      </c>
      <c r="C2074" s="43" t="s">
        <v>2996</v>
      </c>
      <c r="D2074" s="41" t="s">
        <v>23</v>
      </c>
      <c r="E2074" s="43" t="s">
        <v>24</v>
      </c>
      <c r="F2074" s="41" t="s">
        <v>25</v>
      </c>
      <c r="G2074" s="43" t="s">
        <v>145</v>
      </c>
      <c r="H2074" s="43" t="s">
        <v>27</v>
      </c>
      <c r="I2074" s="44">
        <v>570</v>
      </c>
      <c r="J2074" s="45">
        <v>7611</v>
      </c>
      <c r="K2074" s="45">
        <v>462</v>
      </c>
      <c r="L2074" s="46">
        <v>765</v>
      </c>
      <c r="M2074" s="47">
        <v>9149</v>
      </c>
      <c r="N2074" s="47">
        <v>131</v>
      </c>
      <c r="O2074" s="48">
        <v>78</v>
      </c>
      <c r="P2074" s="49">
        <v>880</v>
      </c>
      <c r="Q2074" s="49">
        <v>1</v>
      </c>
      <c r="R2074" s="50">
        <v>0</v>
      </c>
      <c r="S2074" s="51">
        <v>0</v>
      </c>
      <c r="T2074" s="51">
        <v>0</v>
      </c>
      <c r="U2074" s="44">
        <v>1413</v>
      </c>
      <c r="V2074" s="45">
        <v>17640</v>
      </c>
      <c r="W2074" s="45">
        <v>594</v>
      </c>
    </row>
    <row r="2075" spans="1:23" x14ac:dyDescent="0.2">
      <c r="A2075" s="41">
        <v>2010</v>
      </c>
      <c r="B2075" s="42">
        <v>13819</v>
      </c>
      <c r="C2075" s="43" t="s">
        <v>2997</v>
      </c>
      <c r="D2075" s="41" t="s">
        <v>23</v>
      </c>
      <c r="E2075" s="43" t="s">
        <v>24</v>
      </c>
      <c r="F2075" s="41" t="s">
        <v>25</v>
      </c>
      <c r="G2075" s="43" t="s">
        <v>76</v>
      </c>
      <c r="H2075" s="43" t="s">
        <v>27</v>
      </c>
      <c r="I2075" s="44">
        <v>1482</v>
      </c>
      <c r="J2075" s="45">
        <v>11696</v>
      </c>
      <c r="K2075" s="45">
        <v>1433</v>
      </c>
      <c r="L2075" s="46">
        <v>1420</v>
      </c>
      <c r="M2075" s="47">
        <v>12155</v>
      </c>
      <c r="N2075" s="47">
        <v>306</v>
      </c>
      <c r="O2075" s="48">
        <v>192</v>
      </c>
      <c r="P2075" s="49">
        <v>1879</v>
      </c>
      <c r="Q2075" s="49">
        <v>2</v>
      </c>
      <c r="R2075" s="50">
        <v>0</v>
      </c>
      <c r="S2075" s="51">
        <v>0</v>
      </c>
      <c r="T2075" s="51">
        <v>0</v>
      </c>
      <c r="U2075" s="44">
        <v>3094</v>
      </c>
      <c r="V2075" s="45">
        <v>25730</v>
      </c>
      <c r="W2075" s="45">
        <v>1741</v>
      </c>
    </row>
    <row r="2076" spans="1:23" x14ac:dyDescent="0.2">
      <c r="A2076" s="41">
        <v>2010</v>
      </c>
      <c r="B2076" s="42">
        <v>13825</v>
      </c>
      <c r="C2076" s="43" t="s">
        <v>2998</v>
      </c>
      <c r="D2076" s="41" t="s">
        <v>23</v>
      </c>
      <c r="E2076" s="43" t="s">
        <v>24</v>
      </c>
      <c r="F2076" s="41" t="s">
        <v>25</v>
      </c>
      <c r="G2076" s="43" t="s">
        <v>201</v>
      </c>
      <c r="H2076" s="43" t="s">
        <v>27</v>
      </c>
      <c r="I2076" s="44">
        <v>4564</v>
      </c>
      <c r="J2076" s="45">
        <v>27638</v>
      </c>
      <c r="K2076" s="45">
        <v>2918</v>
      </c>
      <c r="L2076" s="46">
        <v>4474</v>
      </c>
      <c r="M2076" s="47">
        <v>25516</v>
      </c>
      <c r="N2076" s="47">
        <v>871</v>
      </c>
      <c r="O2076" s="48">
        <v>979</v>
      </c>
      <c r="P2076" s="49">
        <v>5655</v>
      </c>
      <c r="Q2076" s="49">
        <v>41</v>
      </c>
      <c r="R2076" s="50" t="s">
        <v>37</v>
      </c>
      <c r="S2076" s="51" t="s">
        <v>37</v>
      </c>
      <c r="T2076" s="51" t="s">
        <v>37</v>
      </c>
      <c r="U2076" s="44">
        <v>10017</v>
      </c>
      <c r="V2076" s="45">
        <v>58809</v>
      </c>
      <c r="W2076" s="45">
        <v>3830</v>
      </c>
    </row>
    <row r="2077" spans="1:23" x14ac:dyDescent="0.2">
      <c r="A2077" s="41">
        <v>2010</v>
      </c>
      <c r="B2077" s="42">
        <v>13826</v>
      </c>
      <c r="C2077" s="43" t="s">
        <v>881</v>
      </c>
      <c r="D2077" s="41" t="s">
        <v>23</v>
      </c>
      <c r="E2077" s="43" t="s">
        <v>24</v>
      </c>
      <c r="F2077" s="41" t="s">
        <v>25</v>
      </c>
      <c r="G2077" s="43" t="s">
        <v>82</v>
      </c>
      <c r="H2077" s="43" t="s">
        <v>27</v>
      </c>
      <c r="I2077" s="44">
        <v>2130</v>
      </c>
      <c r="J2077" s="45">
        <v>16614</v>
      </c>
      <c r="K2077" s="45">
        <v>1822</v>
      </c>
      <c r="L2077" s="46">
        <v>1014</v>
      </c>
      <c r="M2077" s="47">
        <v>7837</v>
      </c>
      <c r="N2077" s="47">
        <v>244</v>
      </c>
      <c r="O2077" s="48">
        <v>484</v>
      </c>
      <c r="P2077" s="49">
        <v>4785</v>
      </c>
      <c r="Q2077" s="49">
        <v>1</v>
      </c>
      <c r="R2077" s="50">
        <v>0</v>
      </c>
      <c r="S2077" s="51">
        <v>0</v>
      </c>
      <c r="T2077" s="51">
        <v>0</v>
      </c>
      <c r="U2077" s="44">
        <v>3628</v>
      </c>
      <c r="V2077" s="45">
        <v>29236</v>
      </c>
      <c r="W2077" s="45">
        <v>2067</v>
      </c>
    </row>
    <row r="2078" spans="1:23" x14ac:dyDescent="0.2">
      <c r="A2078" s="41">
        <v>2010</v>
      </c>
      <c r="B2078" s="42">
        <v>13830</v>
      </c>
      <c r="C2078" s="43" t="s">
        <v>2999</v>
      </c>
      <c r="D2078" s="41" t="s">
        <v>91</v>
      </c>
      <c r="E2078" s="43" t="s">
        <v>24</v>
      </c>
      <c r="F2078" s="41" t="s">
        <v>25</v>
      </c>
      <c r="G2078" s="43" t="s">
        <v>92</v>
      </c>
      <c r="H2078" s="43" t="s">
        <v>31</v>
      </c>
      <c r="I2078" s="44">
        <v>57939.1</v>
      </c>
      <c r="J2078" s="45">
        <v>489574</v>
      </c>
      <c r="K2078" s="45">
        <v>31493</v>
      </c>
      <c r="L2078" s="46">
        <v>16249.9</v>
      </c>
      <c r="M2078" s="47">
        <v>131148</v>
      </c>
      <c r="N2078" s="47">
        <v>4783</v>
      </c>
      <c r="O2078" s="48">
        <v>1389.1</v>
      </c>
      <c r="P2078" s="49">
        <v>11485</v>
      </c>
      <c r="Q2078" s="49">
        <v>8</v>
      </c>
      <c r="R2078" s="50" t="s">
        <v>37</v>
      </c>
      <c r="S2078" s="51" t="s">
        <v>37</v>
      </c>
      <c r="T2078" s="51" t="s">
        <v>37</v>
      </c>
      <c r="U2078" s="44">
        <v>75578.100000000006</v>
      </c>
      <c r="V2078" s="45">
        <v>632207</v>
      </c>
      <c r="W2078" s="45">
        <v>36284</v>
      </c>
    </row>
    <row r="2079" spans="1:23" x14ac:dyDescent="0.2">
      <c r="A2079" s="41">
        <v>2010</v>
      </c>
      <c r="B2079" s="42">
        <v>13831</v>
      </c>
      <c r="C2079" s="43" t="s">
        <v>3000</v>
      </c>
      <c r="D2079" s="41" t="s">
        <v>23</v>
      </c>
      <c r="E2079" s="43" t="s">
        <v>24</v>
      </c>
      <c r="F2079" s="41" t="s">
        <v>25</v>
      </c>
      <c r="G2079" s="43" t="s">
        <v>201</v>
      </c>
      <c r="H2079" s="43" t="s">
        <v>27</v>
      </c>
      <c r="I2079" s="44">
        <v>20744</v>
      </c>
      <c r="J2079" s="45">
        <v>129483</v>
      </c>
      <c r="K2079" s="45">
        <v>17504</v>
      </c>
      <c r="L2079" s="46">
        <v>24293</v>
      </c>
      <c r="M2079" s="47">
        <v>176408</v>
      </c>
      <c r="N2079" s="47">
        <v>2592</v>
      </c>
      <c r="O2079" s="48">
        <v>4807</v>
      </c>
      <c r="P2079" s="49">
        <v>36447</v>
      </c>
      <c r="Q2079" s="49">
        <v>16</v>
      </c>
      <c r="R2079" s="50" t="s">
        <v>37</v>
      </c>
      <c r="S2079" s="51" t="s">
        <v>37</v>
      </c>
      <c r="T2079" s="51" t="s">
        <v>37</v>
      </c>
      <c r="U2079" s="44">
        <v>49844</v>
      </c>
      <c r="V2079" s="45">
        <v>342338</v>
      </c>
      <c r="W2079" s="45">
        <v>20112</v>
      </c>
    </row>
    <row r="2080" spans="1:23" x14ac:dyDescent="0.2">
      <c r="A2080" s="41">
        <v>2010</v>
      </c>
      <c r="B2080" s="42">
        <v>13838</v>
      </c>
      <c r="C2080" s="43" t="s">
        <v>3001</v>
      </c>
      <c r="D2080" s="41" t="s">
        <v>23</v>
      </c>
      <c r="E2080" s="43" t="s">
        <v>24</v>
      </c>
      <c r="F2080" s="41" t="s">
        <v>25</v>
      </c>
      <c r="G2080" s="43" t="s">
        <v>78</v>
      </c>
      <c r="H2080" s="43" t="s">
        <v>31</v>
      </c>
      <c r="I2080" s="44">
        <v>6985</v>
      </c>
      <c r="J2080" s="45">
        <v>61014</v>
      </c>
      <c r="K2080" s="45">
        <v>5195</v>
      </c>
      <c r="L2080" s="46">
        <v>3933.2</v>
      </c>
      <c r="M2080" s="47">
        <v>36508</v>
      </c>
      <c r="N2080" s="47">
        <v>1074</v>
      </c>
      <c r="O2080" s="48">
        <v>7386.8</v>
      </c>
      <c r="P2080" s="49">
        <v>143382</v>
      </c>
      <c r="Q2080" s="49">
        <v>120</v>
      </c>
      <c r="R2080" s="50" t="s">
        <v>37</v>
      </c>
      <c r="S2080" s="51" t="s">
        <v>37</v>
      </c>
      <c r="T2080" s="51" t="s">
        <v>37</v>
      </c>
      <c r="U2080" s="44">
        <v>18305</v>
      </c>
      <c r="V2080" s="45">
        <v>240904</v>
      </c>
      <c r="W2080" s="45">
        <v>6389</v>
      </c>
    </row>
    <row r="2081" spans="1:23" x14ac:dyDescent="0.2">
      <c r="A2081" s="41">
        <v>2010</v>
      </c>
      <c r="B2081" s="42">
        <v>13839</v>
      </c>
      <c r="C2081" s="43" t="s">
        <v>3002</v>
      </c>
      <c r="D2081" s="41" t="s">
        <v>23</v>
      </c>
      <c r="E2081" s="43" t="s">
        <v>24</v>
      </c>
      <c r="F2081" s="41" t="s">
        <v>25</v>
      </c>
      <c r="G2081" s="43" t="s">
        <v>203</v>
      </c>
      <c r="H2081" s="43" t="s">
        <v>27</v>
      </c>
      <c r="I2081" s="44">
        <v>12578</v>
      </c>
      <c r="J2081" s="45">
        <v>92585</v>
      </c>
      <c r="K2081" s="45">
        <v>13067</v>
      </c>
      <c r="L2081" s="46">
        <v>19191</v>
      </c>
      <c r="M2081" s="47">
        <v>113425</v>
      </c>
      <c r="N2081" s="47">
        <v>2179</v>
      </c>
      <c r="O2081" s="48">
        <v>16505</v>
      </c>
      <c r="P2081" s="49">
        <v>123021</v>
      </c>
      <c r="Q2081" s="49">
        <v>74</v>
      </c>
      <c r="R2081" s="50" t="s">
        <v>37</v>
      </c>
      <c r="S2081" s="51" t="s">
        <v>37</v>
      </c>
      <c r="T2081" s="51" t="s">
        <v>37</v>
      </c>
      <c r="U2081" s="44">
        <v>48274</v>
      </c>
      <c r="V2081" s="45">
        <v>329031</v>
      </c>
      <c r="W2081" s="45">
        <v>15320</v>
      </c>
    </row>
    <row r="2082" spans="1:23" x14ac:dyDescent="0.2">
      <c r="A2082" s="41">
        <v>2010</v>
      </c>
      <c r="B2082" s="42">
        <v>13853</v>
      </c>
      <c r="C2082" s="43" t="s">
        <v>3003</v>
      </c>
      <c r="D2082" s="41" t="s">
        <v>23</v>
      </c>
      <c r="E2082" s="43" t="s">
        <v>24</v>
      </c>
      <c r="F2082" s="41" t="s">
        <v>25</v>
      </c>
      <c r="G2082" s="43" t="s">
        <v>173</v>
      </c>
      <c r="H2082" s="43" t="s">
        <v>31</v>
      </c>
      <c r="I2082" s="44">
        <v>2908</v>
      </c>
      <c r="J2082" s="45">
        <v>36150</v>
      </c>
      <c r="K2082" s="45">
        <v>2112</v>
      </c>
      <c r="L2082" s="46">
        <v>2189</v>
      </c>
      <c r="M2082" s="47">
        <v>27483</v>
      </c>
      <c r="N2082" s="47">
        <v>524</v>
      </c>
      <c r="O2082" s="48">
        <v>676</v>
      </c>
      <c r="P2082" s="49">
        <v>9236</v>
      </c>
      <c r="Q2082" s="49">
        <v>200</v>
      </c>
      <c r="R2082" s="50" t="s">
        <v>37</v>
      </c>
      <c r="S2082" s="51" t="s">
        <v>37</v>
      </c>
      <c r="T2082" s="51" t="s">
        <v>37</v>
      </c>
      <c r="U2082" s="44">
        <v>5773</v>
      </c>
      <c r="V2082" s="45">
        <v>72869</v>
      </c>
      <c r="W2082" s="45">
        <v>2836</v>
      </c>
    </row>
    <row r="2083" spans="1:23" x14ac:dyDescent="0.2">
      <c r="A2083" s="41">
        <v>2010</v>
      </c>
      <c r="B2083" s="42">
        <v>13870</v>
      </c>
      <c r="C2083" s="43" t="s">
        <v>3004</v>
      </c>
      <c r="D2083" s="41" t="s">
        <v>23</v>
      </c>
      <c r="E2083" s="43" t="s">
        <v>24</v>
      </c>
      <c r="F2083" s="41" t="s">
        <v>25</v>
      </c>
      <c r="G2083" s="43" t="s">
        <v>60</v>
      </c>
      <c r="H2083" s="43" t="s">
        <v>31</v>
      </c>
      <c r="I2083" s="44">
        <v>1921</v>
      </c>
      <c r="J2083" s="45">
        <v>5641</v>
      </c>
      <c r="K2083" s="45">
        <v>979</v>
      </c>
      <c r="L2083" s="46">
        <v>1721</v>
      </c>
      <c r="M2083" s="47">
        <v>4800</v>
      </c>
      <c r="N2083" s="47">
        <v>169</v>
      </c>
      <c r="O2083" s="48">
        <v>2460</v>
      </c>
      <c r="P2083" s="49">
        <v>7559</v>
      </c>
      <c r="Q2083" s="49">
        <v>296</v>
      </c>
      <c r="R2083" s="50" t="s">
        <v>37</v>
      </c>
      <c r="S2083" s="51" t="s">
        <v>37</v>
      </c>
      <c r="T2083" s="51" t="s">
        <v>37</v>
      </c>
      <c r="U2083" s="44">
        <v>6102</v>
      </c>
      <c r="V2083" s="45">
        <v>18000</v>
      </c>
      <c r="W2083" s="45">
        <v>1444</v>
      </c>
    </row>
    <row r="2084" spans="1:23" x14ac:dyDescent="0.2">
      <c r="A2084" s="41">
        <v>2010</v>
      </c>
      <c r="B2084" s="42">
        <v>13931</v>
      </c>
      <c r="C2084" s="43" t="s">
        <v>3005</v>
      </c>
      <c r="D2084" s="41" t="s">
        <v>23</v>
      </c>
      <c r="E2084" s="43" t="s">
        <v>24</v>
      </c>
      <c r="F2084" s="41" t="s">
        <v>25</v>
      </c>
      <c r="G2084" s="43" t="s">
        <v>67</v>
      </c>
      <c r="H2084" s="43" t="s">
        <v>27</v>
      </c>
      <c r="I2084" s="44">
        <v>299.7</v>
      </c>
      <c r="J2084" s="45">
        <v>2635</v>
      </c>
      <c r="K2084" s="45">
        <v>204</v>
      </c>
      <c r="L2084" s="46">
        <v>46.6</v>
      </c>
      <c r="M2084" s="47">
        <v>445</v>
      </c>
      <c r="N2084" s="47">
        <v>27</v>
      </c>
      <c r="O2084" s="48" t="s">
        <v>37</v>
      </c>
      <c r="P2084" s="49" t="s">
        <v>37</v>
      </c>
      <c r="Q2084" s="49" t="s">
        <v>37</v>
      </c>
      <c r="R2084" s="50" t="s">
        <v>37</v>
      </c>
      <c r="S2084" s="51" t="s">
        <v>37</v>
      </c>
      <c r="T2084" s="51" t="s">
        <v>37</v>
      </c>
      <c r="U2084" s="44">
        <v>346.3</v>
      </c>
      <c r="V2084" s="45">
        <v>3080</v>
      </c>
      <c r="W2084" s="45">
        <v>231</v>
      </c>
    </row>
    <row r="2085" spans="1:23" x14ac:dyDescent="0.2">
      <c r="A2085" s="41">
        <v>2010</v>
      </c>
      <c r="B2085" s="42">
        <v>13932</v>
      </c>
      <c r="C2085" s="43" t="s">
        <v>3006</v>
      </c>
      <c r="D2085" s="41" t="s">
        <v>23</v>
      </c>
      <c r="E2085" s="43" t="s">
        <v>24</v>
      </c>
      <c r="F2085" s="41" t="s">
        <v>25</v>
      </c>
      <c r="G2085" s="43" t="s">
        <v>161</v>
      </c>
      <c r="H2085" s="43" t="s">
        <v>27</v>
      </c>
      <c r="I2085" s="44">
        <v>1240</v>
      </c>
      <c r="J2085" s="45">
        <v>11430</v>
      </c>
      <c r="K2085" s="45">
        <v>1551</v>
      </c>
      <c r="L2085" s="46">
        <v>713</v>
      </c>
      <c r="M2085" s="47">
        <v>6163</v>
      </c>
      <c r="N2085" s="47">
        <v>196</v>
      </c>
      <c r="O2085" s="48">
        <v>564</v>
      </c>
      <c r="P2085" s="49">
        <v>6207</v>
      </c>
      <c r="Q2085" s="49">
        <v>3</v>
      </c>
      <c r="R2085" s="50" t="s">
        <v>37</v>
      </c>
      <c r="S2085" s="51" t="s">
        <v>37</v>
      </c>
      <c r="T2085" s="51" t="s">
        <v>37</v>
      </c>
      <c r="U2085" s="44">
        <v>2517</v>
      </c>
      <c r="V2085" s="45">
        <v>23800</v>
      </c>
      <c r="W2085" s="45">
        <v>1750</v>
      </c>
    </row>
    <row r="2086" spans="1:23" x14ac:dyDescent="0.2">
      <c r="A2086" s="41">
        <v>2010</v>
      </c>
      <c r="B2086" s="42">
        <v>13933</v>
      </c>
      <c r="C2086" s="43" t="s">
        <v>885</v>
      </c>
      <c r="D2086" s="41" t="s">
        <v>23</v>
      </c>
      <c r="E2086" s="43" t="s">
        <v>24</v>
      </c>
      <c r="F2086" s="41" t="s">
        <v>25</v>
      </c>
      <c r="G2086" s="43" t="s">
        <v>98</v>
      </c>
      <c r="H2086" s="43" t="s">
        <v>27</v>
      </c>
      <c r="I2086" s="44">
        <v>17769</v>
      </c>
      <c r="J2086" s="45">
        <v>179649</v>
      </c>
      <c r="K2086" s="45">
        <v>13690</v>
      </c>
      <c r="L2086" s="46">
        <v>28560</v>
      </c>
      <c r="M2086" s="47">
        <v>280284</v>
      </c>
      <c r="N2086" s="47">
        <v>2280</v>
      </c>
      <c r="O2086" s="48">
        <v>6238</v>
      </c>
      <c r="P2086" s="49">
        <v>75307</v>
      </c>
      <c r="Q2086" s="49">
        <v>9</v>
      </c>
      <c r="R2086" s="50">
        <v>0</v>
      </c>
      <c r="S2086" s="51">
        <v>0</v>
      </c>
      <c r="T2086" s="51">
        <v>0</v>
      </c>
      <c r="U2086" s="44">
        <v>52567</v>
      </c>
      <c r="V2086" s="45">
        <v>535240</v>
      </c>
      <c r="W2086" s="45">
        <v>15979</v>
      </c>
    </row>
    <row r="2087" spans="1:23" x14ac:dyDescent="0.2">
      <c r="A2087" s="41">
        <v>2010</v>
      </c>
      <c r="B2087" s="42">
        <v>13934</v>
      </c>
      <c r="C2087" s="43" t="s">
        <v>3007</v>
      </c>
      <c r="D2087" s="41" t="s">
        <v>23</v>
      </c>
      <c r="E2087" s="43" t="s">
        <v>24</v>
      </c>
      <c r="F2087" s="41" t="s">
        <v>25</v>
      </c>
      <c r="G2087" s="43" t="s">
        <v>65</v>
      </c>
      <c r="H2087" s="43" t="s">
        <v>31</v>
      </c>
      <c r="I2087" s="44">
        <v>16024</v>
      </c>
      <c r="J2087" s="45">
        <v>149822</v>
      </c>
      <c r="K2087" s="45">
        <v>10777</v>
      </c>
      <c r="L2087" s="46">
        <v>2972</v>
      </c>
      <c r="M2087" s="47">
        <v>29748</v>
      </c>
      <c r="N2087" s="47">
        <v>682</v>
      </c>
      <c r="O2087" s="48">
        <v>1850</v>
      </c>
      <c r="P2087" s="49">
        <v>21195</v>
      </c>
      <c r="Q2087" s="49">
        <v>412</v>
      </c>
      <c r="R2087" s="50" t="s">
        <v>37</v>
      </c>
      <c r="S2087" s="51" t="s">
        <v>37</v>
      </c>
      <c r="T2087" s="51" t="s">
        <v>37</v>
      </c>
      <c r="U2087" s="44">
        <v>20846</v>
      </c>
      <c r="V2087" s="45">
        <v>200765</v>
      </c>
      <c r="W2087" s="45">
        <v>11871</v>
      </c>
    </row>
    <row r="2088" spans="1:23" x14ac:dyDescent="0.2">
      <c r="A2088" s="41">
        <v>2010</v>
      </c>
      <c r="B2088" s="42">
        <v>13936</v>
      </c>
      <c r="C2088" s="43" t="s">
        <v>886</v>
      </c>
      <c r="D2088" s="41" t="s">
        <v>23</v>
      </c>
      <c r="E2088" s="43" t="s">
        <v>24</v>
      </c>
      <c r="F2088" s="41" t="s">
        <v>25</v>
      </c>
      <c r="G2088" s="43" t="s">
        <v>35</v>
      </c>
      <c r="H2088" s="43" t="s">
        <v>31</v>
      </c>
      <c r="I2088" s="44">
        <v>19556</v>
      </c>
      <c r="J2088" s="45">
        <v>143946</v>
      </c>
      <c r="K2088" s="45">
        <v>14604</v>
      </c>
      <c r="L2088" s="46">
        <v>5155</v>
      </c>
      <c r="M2088" s="47">
        <v>44980</v>
      </c>
      <c r="N2088" s="47">
        <v>1362</v>
      </c>
      <c r="O2088" s="48">
        <v>5153</v>
      </c>
      <c r="P2088" s="49">
        <v>73403</v>
      </c>
      <c r="Q2088" s="49">
        <v>19</v>
      </c>
      <c r="R2088" s="50" t="s">
        <v>37</v>
      </c>
      <c r="S2088" s="51" t="s">
        <v>37</v>
      </c>
      <c r="T2088" s="51" t="s">
        <v>37</v>
      </c>
      <c r="U2088" s="44">
        <v>29864</v>
      </c>
      <c r="V2088" s="45">
        <v>262329</v>
      </c>
      <c r="W2088" s="45">
        <v>15985</v>
      </c>
    </row>
    <row r="2089" spans="1:23" x14ac:dyDescent="0.2">
      <c r="A2089" s="41">
        <v>2010</v>
      </c>
      <c r="B2089" s="42">
        <v>13948</v>
      </c>
      <c r="C2089" s="43" t="s">
        <v>3008</v>
      </c>
      <c r="D2089" s="41" t="s">
        <v>23</v>
      </c>
      <c r="E2089" s="43" t="s">
        <v>24</v>
      </c>
      <c r="F2089" s="41" t="s">
        <v>25</v>
      </c>
      <c r="G2089" s="43" t="s">
        <v>76</v>
      </c>
      <c r="H2089" s="43" t="s">
        <v>27</v>
      </c>
      <c r="I2089" s="44">
        <v>987</v>
      </c>
      <c r="J2089" s="45">
        <v>8047</v>
      </c>
      <c r="K2089" s="45">
        <v>989</v>
      </c>
      <c r="L2089" s="46">
        <v>875</v>
      </c>
      <c r="M2089" s="47">
        <v>6855</v>
      </c>
      <c r="N2089" s="47">
        <v>281</v>
      </c>
      <c r="O2089" s="48" t="s">
        <v>37</v>
      </c>
      <c r="P2089" s="49" t="s">
        <v>37</v>
      </c>
      <c r="Q2089" s="49" t="s">
        <v>37</v>
      </c>
      <c r="R2089" s="50" t="s">
        <v>37</v>
      </c>
      <c r="S2089" s="51" t="s">
        <v>37</v>
      </c>
      <c r="T2089" s="51" t="s">
        <v>37</v>
      </c>
      <c r="U2089" s="44">
        <v>1862</v>
      </c>
      <c r="V2089" s="45">
        <v>14902</v>
      </c>
      <c r="W2089" s="45">
        <v>1270</v>
      </c>
    </row>
    <row r="2090" spans="1:23" x14ac:dyDescent="0.2">
      <c r="A2090" s="41">
        <v>2010</v>
      </c>
      <c r="B2090" s="42">
        <v>13949</v>
      </c>
      <c r="C2090" s="43" t="s">
        <v>3008</v>
      </c>
      <c r="D2090" s="41" t="s">
        <v>23</v>
      </c>
      <c r="E2090" s="43" t="s">
        <v>24</v>
      </c>
      <c r="F2090" s="41" t="s">
        <v>25</v>
      </c>
      <c r="G2090" s="43" t="s">
        <v>161</v>
      </c>
      <c r="H2090" s="43" t="s">
        <v>27</v>
      </c>
      <c r="I2090" s="44">
        <v>2350</v>
      </c>
      <c r="J2090" s="45">
        <v>21008</v>
      </c>
      <c r="K2090" s="45">
        <v>2767</v>
      </c>
      <c r="L2090" s="46">
        <v>8153</v>
      </c>
      <c r="M2090" s="47">
        <v>81292</v>
      </c>
      <c r="N2090" s="47">
        <v>360</v>
      </c>
      <c r="O2090" s="48" t="s">
        <v>37</v>
      </c>
      <c r="P2090" s="49" t="s">
        <v>37</v>
      </c>
      <c r="Q2090" s="49" t="s">
        <v>37</v>
      </c>
      <c r="R2090" s="50" t="s">
        <v>37</v>
      </c>
      <c r="S2090" s="51" t="s">
        <v>37</v>
      </c>
      <c r="T2090" s="51" t="s">
        <v>37</v>
      </c>
      <c r="U2090" s="44">
        <v>10503</v>
      </c>
      <c r="V2090" s="45">
        <v>102300</v>
      </c>
      <c r="W2090" s="45">
        <v>3127</v>
      </c>
    </row>
    <row r="2091" spans="1:23" x14ac:dyDescent="0.2">
      <c r="A2091" s="41">
        <v>2010</v>
      </c>
      <c r="B2091" s="42">
        <v>13950</v>
      </c>
      <c r="C2091" s="43" t="s">
        <v>3009</v>
      </c>
      <c r="D2091" s="41" t="s">
        <v>23</v>
      </c>
      <c r="E2091" s="43" t="s">
        <v>24</v>
      </c>
      <c r="F2091" s="41" t="s">
        <v>25</v>
      </c>
      <c r="G2091" s="43" t="s">
        <v>161</v>
      </c>
      <c r="H2091" s="43" t="s">
        <v>27</v>
      </c>
      <c r="I2091" s="44" t="s">
        <v>37</v>
      </c>
      <c r="J2091" s="45" t="s">
        <v>37</v>
      </c>
      <c r="K2091" s="45" t="s">
        <v>37</v>
      </c>
      <c r="L2091" s="46" t="s">
        <v>37</v>
      </c>
      <c r="M2091" s="47" t="s">
        <v>37</v>
      </c>
      <c r="N2091" s="47" t="s">
        <v>37</v>
      </c>
      <c r="O2091" s="48">
        <v>2970</v>
      </c>
      <c r="P2091" s="49">
        <v>34939</v>
      </c>
      <c r="Q2091" s="49">
        <v>20</v>
      </c>
      <c r="R2091" s="50" t="s">
        <v>37</v>
      </c>
      <c r="S2091" s="51" t="s">
        <v>37</v>
      </c>
      <c r="T2091" s="51" t="s">
        <v>37</v>
      </c>
      <c r="U2091" s="44">
        <v>2970</v>
      </c>
      <c r="V2091" s="45">
        <v>34939</v>
      </c>
      <c r="W2091" s="45">
        <v>20</v>
      </c>
    </row>
    <row r="2092" spans="1:23" x14ac:dyDescent="0.2">
      <c r="A2092" s="41">
        <v>2010</v>
      </c>
      <c r="B2092" s="42">
        <v>13955</v>
      </c>
      <c r="C2092" s="43" t="s">
        <v>887</v>
      </c>
      <c r="D2092" s="41" t="s">
        <v>23</v>
      </c>
      <c r="E2092" s="43" t="s">
        <v>24</v>
      </c>
      <c r="F2092" s="41" t="s">
        <v>25</v>
      </c>
      <c r="G2092" s="43" t="s">
        <v>142</v>
      </c>
      <c r="H2092" s="43" t="s">
        <v>27</v>
      </c>
      <c r="I2092" s="44">
        <v>69166</v>
      </c>
      <c r="J2092" s="45">
        <v>537830</v>
      </c>
      <c r="K2092" s="45">
        <v>39521</v>
      </c>
      <c r="L2092" s="46">
        <v>24465</v>
      </c>
      <c r="M2092" s="47">
        <v>197667</v>
      </c>
      <c r="N2092" s="47">
        <v>7220</v>
      </c>
      <c r="O2092" s="48">
        <v>67638</v>
      </c>
      <c r="P2092" s="49">
        <v>550718</v>
      </c>
      <c r="Q2092" s="49">
        <v>1001</v>
      </c>
      <c r="R2092" s="50" t="s">
        <v>37</v>
      </c>
      <c r="S2092" s="51" t="s">
        <v>37</v>
      </c>
      <c r="T2092" s="51" t="s">
        <v>37</v>
      </c>
      <c r="U2092" s="44">
        <v>161269</v>
      </c>
      <c r="V2092" s="45">
        <v>1286215</v>
      </c>
      <c r="W2092" s="45">
        <v>47742</v>
      </c>
    </row>
    <row r="2093" spans="1:23" x14ac:dyDescent="0.2">
      <c r="A2093" s="41">
        <v>2010</v>
      </c>
      <c r="B2093" s="42">
        <v>13961</v>
      </c>
      <c r="C2093" s="43" t="s">
        <v>3010</v>
      </c>
      <c r="D2093" s="41" t="s">
        <v>23</v>
      </c>
      <c r="E2093" s="43" t="s">
        <v>24</v>
      </c>
      <c r="F2093" s="41" t="s">
        <v>25</v>
      </c>
      <c r="G2093" s="43" t="s">
        <v>50</v>
      </c>
      <c r="H2093" s="43" t="s">
        <v>153</v>
      </c>
      <c r="I2093" s="44">
        <v>21</v>
      </c>
      <c r="J2093" s="45">
        <v>340</v>
      </c>
      <c r="K2093" s="45">
        <v>22</v>
      </c>
      <c r="L2093" s="46">
        <v>748</v>
      </c>
      <c r="M2093" s="47">
        <v>12484</v>
      </c>
      <c r="N2093" s="47">
        <v>65</v>
      </c>
      <c r="O2093" s="48" t="s">
        <v>37</v>
      </c>
      <c r="P2093" s="49" t="s">
        <v>37</v>
      </c>
      <c r="Q2093" s="49" t="s">
        <v>37</v>
      </c>
      <c r="R2093" s="50" t="s">
        <v>37</v>
      </c>
      <c r="S2093" s="51" t="s">
        <v>37</v>
      </c>
      <c r="T2093" s="51" t="s">
        <v>37</v>
      </c>
      <c r="U2093" s="44">
        <v>769</v>
      </c>
      <c r="V2093" s="45">
        <v>12824</v>
      </c>
      <c r="W2093" s="45">
        <v>87</v>
      </c>
    </row>
    <row r="2094" spans="1:23" x14ac:dyDescent="0.2">
      <c r="A2094" s="41">
        <v>2010</v>
      </c>
      <c r="B2094" s="42">
        <v>13962</v>
      </c>
      <c r="C2094" s="43" t="s">
        <v>888</v>
      </c>
      <c r="D2094" s="41" t="s">
        <v>23</v>
      </c>
      <c r="E2094" s="43" t="s">
        <v>24</v>
      </c>
      <c r="F2094" s="41" t="s">
        <v>25</v>
      </c>
      <c r="G2094" s="43" t="s">
        <v>65</v>
      </c>
      <c r="H2094" s="43" t="s">
        <v>31</v>
      </c>
      <c r="I2094" s="44">
        <v>20498</v>
      </c>
      <c r="J2094" s="45">
        <v>168487</v>
      </c>
      <c r="K2094" s="45">
        <v>11097</v>
      </c>
      <c r="L2094" s="46">
        <v>3554</v>
      </c>
      <c r="M2094" s="47">
        <v>27502</v>
      </c>
      <c r="N2094" s="47">
        <v>1495</v>
      </c>
      <c r="O2094" s="48">
        <v>6058</v>
      </c>
      <c r="P2094" s="49">
        <v>114102</v>
      </c>
      <c r="Q2094" s="49">
        <v>9</v>
      </c>
      <c r="R2094" s="50" t="s">
        <v>37</v>
      </c>
      <c r="S2094" s="51" t="s">
        <v>37</v>
      </c>
      <c r="T2094" s="51" t="s">
        <v>37</v>
      </c>
      <c r="U2094" s="44">
        <v>30110</v>
      </c>
      <c r="V2094" s="45">
        <v>310091</v>
      </c>
      <c r="W2094" s="45">
        <v>12601</v>
      </c>
    </row>
    <row r="2095" spans="1:23" x14ac:dyDescent="0.2">
      <c r="A2095" s="41">
        <v>2010</v>
      </c>
      <c r="B2095" s="42">
        <v>13963</v>
      </c>
      <c r="C2095" s="43" t="s">
        <v>889</v>
      </c>
      <c r="D2095" s="41" t="s">
        <v>23</v>
      </c>
      <c r="E2095" s="43" t="s">
        <v>24</v>
      </c>
      <c r="F2095" s="41" t="s">
        <v>25</v>
      </c>
      <c r="G2095" s="43" t="s">
        <v>35</v>
      </c>
      <c r="H2095" s="43" t="s">
        <v>27</v>
      </c>
      <c r="I2095" s="44">
        <v>7846.6</v>
      </c>
      <c r="J2095" s="45">
        <v>72508</v>
      </c>
      <c r="K2095" s="45">
        <v>7576</v>
      </c>
      <c r="L2095" s="46">
        <v>11546.4</v>
      </c>
      <c r="M2095" s="47">
        <v>126262</v>
      </c>
      <c r="N2095" s="47">
        <v>1149</v>
      </c>
      <c r="O2095" s="48">
        <v>3356.7</v>
      </c>
      <c r="P2095" s="49">
        <v>36661</v>
      </c>
      <c r="Q2095" s="49">
        <v>7</v>
      </c>
      <c r="R2095" s="50">
        <v>0</v>
      </c>
      <c r="S2095" s="51">
        <v>0</v>
      </c>
      <c r="T2095" s="51">
        <v>0</v>
      </c>
      <c r="U2095" s="44">
        <v>22749.7</v>
      </c>
      <c r="V2095" s="45">
        <v>235431</v>
      </c>
      <c r="W2095" s="45">
        <v>8732</v>
      </c>
    </row>
    <row r="2096" spans="1:23" x14ac:dyDescent="0.2">
      <c r="A2096" s="41">
        <v>2010</v>
      </c>
      <c r="B2096" s="42">
        <v>13964</v>
      </c>
      <c r="C2096" s="43" t="s">
        <v>3011</v>
      </c>
      <c r="D2096" s="41" t="s">
        <v>23</v>
      </c>
      <c r="E2096" s="43" t="s">
        <v>24</v>
      </c>
      <c r="F2096" s="41" t="s">
        <v>25</v>
      </c>
      <c r="G2096" s="43" t="s">
        <v>35</v>
      </c>
      <c r="H2096" s="43" t="s">
        <v>31</v>
      </c>
      <c r="I2096" s="44">
        <v>12592.5</v>
      </c>
      <c r="J2096" s="45">
        <v>91718</v>
      </c>
      <c r="K2096" s="45">
        <v>9276</v>
      </c>
      <c r="L2096" s="46">
        <v>1012.3</v>
      </c>
      <c r="M2096" s="47">
        <v>8346</v>
      </c>
      <c r="N2096" s="47">
        <v>277</v>
      </c>
      <c r="O2096" s="48">
        <v>565.1</v>
      </c>
      <c r="P2096" s="49">
        <v>5813</v>
      </c>
      <c r="Q2096" s="49">
        <v>13</v>
      </c>
      <c r="R2096" s="50" t="s">
        <v>37</v>
      </c>
      <c r="S2096" s="51" t="s">
        <v>37</v>
      </c>
      <c r="T2096" s="51" t="s">
        <v>37</v>
      </c>
      <c r="U2096" s="44">
        <v>14169.9</v>
      </c>
      <c r="V2096" s="45">
        <v>105877</v>
      </c>
      <c r="W2096" s="45">
        <v>9566</v>
      </c>
    </row>
    <row r="2097" spans="1:23" x14ac:dyDescent="0.2">
      <c r="A2097" s="41">
        <v>2010</v>
      </c>
      <c r="B2097" s="42">
        <v>13965</v>
      </c>
      <c r="C2097" s="43" t="s">
        <v>890</v>
      </c>
      <c r="D2097" s="41" t="s">
        <v>23</v>
      </c>
      <c r="E2097" s="43" t="s">
        <v>24</v>
      </c>
      <c r="F2097" s="41" t="s">
        <v>25</v>
      </c>
      <c r="G2097" s="43" t="s">
        <v>35</v>
      </c>
      <c r="H2097" s="43" t="s">
        <v>27</v>
      </c>
      <c r="I2097" s="44">
        <v>1187.4000000000001</v>
      </c>
      <c r="J2097" s="45">
        <v>9818</v>
      </c>
      <c r="K2097" s="45">
        <v>1323</v>
      </c>
      <c r="L2097" s="46">
        <v>1913</v>
      </c>
      <c r="M2097" s="47">
        <v>17942</v>
      </c>
      <c r="N2097" s="47">
        <v>255</v>
      </c>
      <c r="O2097" s="48">
        <v>0</v>
      </c>
      <c r="P2097" s="49">
        <v>0</v>
      </c>
      <c r="Q2097" s="49">
        <v>0</v>
      </c>
      <c r="R2097" s="50">
        <v>0</v>
      </c>
      <c r="S2097" s="51">
        <v>0</v>
      </c>
      <c r="T2097" s="51">
        <v>0</v>
      </c>
      <c r="U2097" s="44">
        <v>3100.4</v>
      </c>
      <c r="V2097" s="45">
        <v>27760</v>
      </c>
      <c r="W2097" s="45">
        <v>1578</v>
      </c>
    </row>
    <row r="2098" spans="1:23" x14ac:dyDescent="0.2">
      <c r="A2098" s="41">
        <v>2010</v>
      </c>
      <c r="B2098" s="42">
        <v>13966</v>
      </c>
      <c r="C2098" s="43" t="s">
        <v>3012</v>
      </c>
      <c r="D2098" s="41" t="s">
        <v>23</v>
      </c>
      <c r="E2098" s="43" t="s">
        <v>24</v>
      </c>
      <c r="F2098" s="41" t="s">
        <v>25</v>
      </c>
      <c r="G2098" s="43" t="s">
        <v>78</v>
      </c>
      <c r="H2098" s="43" t="s">
        <v>27</v>
      </c>
      <c r="I2098" s="44">
        <v>276</v>
      </c>
      <c r="J2098" s="45">
        <v>2621</v>
      </c>
      <c r="K2098" s="45">
        <v>251</v>
      </c>
      <c r="L2098" s="46">
        <v>33</v>
      </c>
      <c r="M2098" s="47">
        <v>335</v>
      </c>
      <c r="N2098" s="47">
        <v>27</v>
      </c>
      <c r="O2098" s="48" t="s">
        <v>37</v>
      </c>
      <c r="P2098" s="49" t="s">
        <v>37</v>
      </c>
      <c r="Q2098" s="49" t="s">
        <v>37</v>
      </c>
      <c r="R2098" s="50" t="s">
        <v>37</v>
      </c>
      <c r="S2098" s="51" t="s">
        <v>37</v>
      </c>
      <c r="T2098" s="51" t="s">
        <v>37</v>
      </c>
      <c r="U2098" s="44">
        <v>309</v>
      </c>
      <c r="V2098" s="45">
        <v>2956</v>
      </c>
      <c r="W2098" s="45">
        <v>278</v>
      </c>
    </row>
    <row r="2099" spans="1:23" x14ac:dyDescent="0.2">
      <c r="A2099" s="41">
        <v>2010</v>
      </c>
      <c r="B2099" s="42">
        <v>13971</v>
      </c>
      <c r="C2099" s="43" t="s">
        <v>3013</v>
      </c>
      <c r="D2099" s="41" t="s">
        <v>23</v>
      </c>
      <c r="E2099" s="43" t="s">
        <v>24</v>
      </c>
      <c r="F2099" s="41" t="s">
        <v>25</v>
      </c>
      <c r="G2099" s="43" t="s">
        <v>175</v>
      </c>
      <c r="H2099" s="43" t="s">
        <v>27</v>
      </c>
      <c r="I2099" s="44">
        <v>2645</v>
      </c>
      <c r="J2099" s="45">
        <v>25291</v>
      </c>
      <c r="K2099" s="45">
        <v>2087</v>
      </c>
      <c r="L2099" s="46">
        <v>1169</v>
      </c>
      <c r="M2099" s="47">
        <v>9473</v>
      </c>
      <c r="N2099" s="47">
        <v>287</v>
      </c>
      <c r="O2099" s="48">
        <v>921</v>
      </c>
      <c r="P2099" s="49">
        <v>7725</v>
      </c>
      <c r="Q2099" s="49">
        <v>29</v>
      </c>
      <c r="R2099" s="50" t="s">
        <v>37</v>
      </c>
      <c r="S2099" s="51" t="s">
        <v>37</v>
      </c>
      <c r="T2099" s="51" t="s">
        <v>37</v>
      </c>
      <c r="U2099" s="44">
        <v>4735</v>
      </c>
      <c r="V2099" s="45">
        <v>42489</v>
      </c>
      <c r="W2099" s="45">
        <v>2403</v>
      </c>
    </row>
    <row r="2100" spans="1:23" x14ac:dyDescent="0.2">
      <c r="A2100" s="41">
        <v>2010</v>
      </c>
      <c r="B2100" s="42">
        <v>13990</v>
      </c>
      <c r="C2100" s="43" t="s">
        <v>3014</v>
      </c>
      <c r="D2100" s="41" t="s">
        <v>23</v>
      </c>
      <c r="E2100" s="43" t="s">
        <v>24</v>
      </c>
      <c r="F2100" s="41" t="s">
        <v>25</v>
      </c>
      <c r="G2100" s="43" t="s">
        <v>87</v>
      </c>
      <c r="H2100" s="43" t="s">
        <v>27</v>
      </c>
      <c r="I2100" s="44">
        <v>1125.5</v>
      </c>
      <c r="J2100" s="45">
        <v>8496</v>
      </c>
      <c r="K2100" s="45">
        <v>966</v>
      </c>
      <c r="L2100" s="46">
        <v>166.8</v>
      </c>
      <c r="M2100" s="47">
        <v>1286</v>
      </c>
      <c r="N2100" s="47">
        <v>124</v>
      </c>
      <c r="O2100" s="48">
        <v>397.4</v>
      </c>
      <c r="P2100" s="49">
        <v>3462</v>
      </c>
      <c r="Q2100" s="49">
        <v>46</v>
      </c>
      <c r="R2100" s="50">
        <v>0</v>
      </c>
      <c r="S2100" s="51">
        <v>0</v>
      </c>
      <c r="T2100" s="51">
        <v>0</v>
      </c>
      <c r="U2100" s="44">
        <v>1689.7</v>
      </c>
      <c r="V2100" s="45">
        <v>13244</v>
      </c>
      <c r="W2100" s="45">
        <v>1136</v>
      </c>
    </row>
    <row r="2101" spans="1:23" x14ac:dyDescent="0.2">
      <c r="A2101" s="41">
        <v>2010</v>
      </c>
      <c r="B2101" s="42">
        <v>13993</v>
      </c>
      <c r="C2101" s="43" t="s">
        <v>3015</v>
      </c>
      <c r="D2101" s="41" t="s">
        <v>23</v>
      </c>
      <c r="E2101" s="43" t="s">
        <v>24</v>
      </c>
      <c r="F2101" s="41" t="s">
        <v>25</v>
      </c>
      <c r="G2101" s="43" t="s">
        <v>124</v>
      </c>
      <c r="H2101" s="43" t="s">
        <v>27</v>
      </c>
      <c r="I2101" s="44">
        <v>1350.8</v>
      </c>
      <c r="J2101" s="45">
        <v>15567</v>
      </c>
      <c r="K2101" s="45">
        <v>2074</v>
      </c>
      <c r="L2101" s="46">
        <v>330</v>
      </c>
      <c r="M2101" s="47">
        <v>3500</v>
      </c>
      <c r="N2101" s="47">
        <v>171</v>
      </c>
      <c r="O2101" s="48">
        <v>1313.8</v>
      </c>
      <c r="P2101" s="49">
        <v>17749</v>
      </c>
      <c r="Q2101" s="49">
        <v>20</v>
      </c>
      <c r="R2101" s="50" t="s">
        <v>37</v>
      </c>
      <c r="S2101" s="51" t="s">
        <v>37</v>
      </c>
      <c r="T2101" s="51" t="s">
        <v>37</v>
      </c>
      <c r="U2101" s="44">
        <v>2994.6</v>
      </c>
      <c r="V2101" s="45">
        <v>36816</v>
      </c>
      <c r="W2101" s="45">
        <v>2265</v>
      </c>
    </row>
    <row r="2102" spans="1:23" x14ac:dyDescent="0.2">
      <c r="A2102" s="41">
        <v>2010</v>
      </c>
      <c r="B2102" s="42">
        <v>13997</v>
      </c>
      <c r="C2102" s="43" t="s">
        <v>3016</v>
      </c>
      <c r="D2102" s="41" t="s">
        <v>23</v>
      </c>
      <c r="E2102" s="43" t="s">
        <v>24</v>
      </c>
      <c r="F2102" s="41" t="s">
        <v>25</v>
      </c>
      <c r="G2102" s="43" t="s">
        <v>161</v>
      </c>
      <c r="H2102" s="43" t="s">
        <v>27</v>
      </c>
      <c r="I2102" s="44">
        <v>457</v>
      </c>
      <c r="J2102" s="45">
        <v>4715</v>
      </c>
      <c r="K2102" s="45">
        <v>421</v>
      </c>
      <c r="L2102" s="46">
        <v>16</v>
      </c>
      <c r="M2102" s="47">
        <v>138</v>
      </c>
      <c r="N2102" s="47">
        <v>11</v>
      </c>
      <c r="O2102" s="48">
        <v>135</v>
      </c>
      <c r="P2102" s="49">
        <v>1248</v>
      </c>
      <c r="Q2102" s="49">
        <v>9</v>
      </c>
      <c r="R2102" s="50" t="s">
        <v>37</v>
      </c>
      <c r="S2102" s="51" t="s">
        <v>37</v>
      </c>
      <c r="T2102" s="51" t="s">
        <v>37</v>
      </c>
      <c r="U2102" s="44">
        <v>608</v>
      </c>
      <c r="V2102" s="45">
        <v>6101</v>
      </c>
      <c r="W2102" s="45">
        <v>441</v>
      </c>
    </row>
    <row r="2103" spans="1:23" x14ac:dyDescent="0.2">
      <c r="A2103" s="41">
        <v>2010</v>
      </c>
      <c r="B2103" s="42">
        <v>13998</v>
      </c>
      <c r="C2103" s="43" t="s">
        <v>891</v>
      </c>
      <c r="D2103" s="41" t="s">
        <v>23</v>
      </c>
      <c r="E2103" s="43" t="s">
        <v>24</v>
      </c>
      <c r="F2103" s="41" t="s">
        <v>25</v>
      </c>
      <c r="G2103" s="43" t="s">
        <v>161</v>
      </c>
      <c r="H2103" s="43" t="s">
        <v>51</v>
      </c>
      <c r="I2103" s="44">
        <v>599990.30000000005</v>
      </c>
      <c r="J2103" s="45">
        <v>5519305</v>
      </c>
      <c r="K2103" s="45">
        <v>492221</v>
      </c>
      <c r="L2103" s="46">
        <v>236018.1</v>
      </c>
      <c r="M2103" s="47">
        <v>2230891</v>
      </c>
      <c r="N2103" s="47">
        <v>54689</v>
      </c>
      <c r="O2103" s="48">
        <v>141699</v>
      </c>
      <c r="P2103" s="49">
        <v>2178648</v>
      </c>
      <c r="Q2103" s="49">
        <v>319</v>
      </c>
      <c r="R2103" s="50">
        <v>0</v>
      </c>
      <c r="S2103" s="51">
        <v>0</v>
      </c>
      <c r="T2103" s="51">
        <v>0</v>
      </c>
      <c r="U2103" s="44">
        <v>977707.4</v>
      </c>
      <c r="V2103" s="45">
        <v>9928844</v>
      </c>
      <c r="W2103" s="45">
        <v>547229</v>
      </c>
    </row>
    <row r="2104" spans="1:23" x14ac:dyDescent="0.2">
      <c r="A2104" s="41">
        <v>2010</v>
      </c>
      <c r="B2104" s="42">
        <v>13998</v>
      </c>
      <c r="C2104" s="43" t="s">
        <v>891</v>
      </c>
      <c r="D2104" s="41" t="s">
        <v>112</v>
      </c>
      <c r="E2104" s="43" t="s">
        <v>113</v>
      </c>
      <c r="F2104" s="41" t="s">
        <v>25</v>
      </c>
      <c r="G2104" s="43" t="s">
        <v>161</v>
      </c>
      <c r="H2104" s="43" t="s">
        <v>51</v>
      </c>
      <c r="I2104" s="44">
        <v>174445.4</v>
      </c>
      <c r="J2104" s="45">
        <v>3974035</v>
      </c>
      <c r="K2104" s="45">
        <v>429883</v>
      </c>
      <c r="L2104" s="46">
        <v>166963.29999999999</v>
      </c>
      <c r="M2104" s="47">
        <v>4921474</v>
      </c>
      <c r="N2104" s="47">
        <v>59288</v>
      </c>
      <c r="O2104" s="48">
        <v>43152.800000000003</v>
      </c>
      <c r="P2104" s="49">
        <v>5331017</v>
      </c>
      <c r="Q2104" s="49">
        <v>581</v>
      </c>
      <c r="R2104" s="50">
        <v>0</v>
      </c>
      <c r="S2104" s="51">
        <v>0</v>
      </c>
      <c r="T2104" s="51">
        <v>0</v>
      </c>
      <c r="U2104" s="44">
        <v>384561.5</v>
      </c>
      <c r="V2104" s="45">
        <v>14226526</v>
      </c>
      <c r="W2104" s="45">
        <v>489752</v>
      </c>
    </row>
    <row r="2105" spans="1:23" x14ac:dyDescent="0.2">
      <c r="A2105" s="41">
        <v>2010</v>
      </c>
      <c r="B2105" s="42">
        <v>14006</v>
      </c>
      <c r="C2105" s="43" t="s">
        <v>892</v>
      </c>
      <c r="D2105" s="41" t="s">
        <v>23</v>
      </c>
      <c r="E2105" s="43" t="s">
        <v>24</v>
      </c>
      <c r="F2105" s="41" t="s">
        <v>25</v>
      </c>
      <c r="G2105" s="43" t="s">
        <v>161</v>
      </c>
      <c r="H2105" s="43" t="s">
        <v>51</v>
      </c>
      <c r="I2105" s="44">
        <v>735550.8</v>
      </c>
      <c r="J2105" s="45">
        <v>7581485</v>
      </c>
      <c r="K2105" s="45">
        <v>606316</v>
      </c>
      <c r="L2105" s="46">
        <v>475683.2</v>
      </c>
      <c r="M2105" s="47">
        <v>5816681</v>
      </c>
      <c r="N2105" s="47">
        <v>95766</v>
      </c>
      <c r="O2105" s="48">
        <v>662144.30000000005</v>
      </c>
      <c r="P2105" s="49">
        <v>12799826</v>
      </c>
      <c r="Q2105" s="49">
        <v>7167</v>
      </c>
      <c r="R2105" s="50" t="s">
        <v>37</v>
      </c>
      <c r="S2105" s="51" t="s">
        <v>37</v>
      </c>
      <c r="T2105" s="51" t="s">
        <v>37</v>
      </c>
      <c r="U2105" s="44">
        <v>1873378.3</v>
      </c>
      <c r="V2105" s="45">
        <v>26197992</v>
      </c>
      <c r="W2105" s="45">
        <v>709249</v>
      </c>
    </row>
    <row r="2106" spans="1:23" x14ac:dyDescent="0.2">
      <c r="A2106" s="41">
        <v>2010</v>
      </c>
      <c r="B2106" s="42">
        <v>14006</v>
      </c>
      <c r="C2106" s="43" t="s">
        <v>892</v>
      </c>
      <c r="D2106" s="41" t="s">
        <v>112</v>
      </c>
      <c r="E2106" s="43" t="s">
        <v>113</v>
      </c>
      <c r="F2106" s="41" t="s">
        <v>25</v>
      </c>
      <c r="G2106" s="43" t="s">
        <v>161</v>
      </c>
      <c r="H2106" s="43" t="s">
        <v>51</v>
      </c>
      <c r="I2106" s="44">
        <v>1.2</v>
      </c>
      <c r="J2106" s="45">
        <v>32</v>
      </c>
      <c r="K2106" s="45">
        <v>3</v>
      </c>
      <c r="L2106" s="46">
        <v>42</v>
      </c>
      <c r="M2106" s="47">
        <v>1683</v>
      </c>
      <c r="N2106" s="47">
        <v>42</v>
      </c>
      <c r="O2106" s="48">
        <v>1.5</v>
      </c>
      <c r="P2106" s="49">
        <v>46</v>
      </c>
      <c r="Q2106" s="49">
        <v>1</v>
      </c>
      <c r="R2106" s="50" t="s">
        <v>37</v>
      </c>
      <c r="S2106" s="51" t="s">
        <v>37</v>
      </c>
      <c r="T2106" s="51" t="s">
        <v>37</v>
      </c>
      <c r="U2106" s="44">
        <v>44.7</v>
      </c>
      <c r="V2106" s="45">
        <v>1761</v>
      </c>
      <c r="W2106" s="45">
        <v>46</v>
      </c>
    </row>
    <row r="2107" spans="1:23" x14ac:dyDescent="0.2">
      <c r="A2107" s="41">
        <v>2010</v>
      </c>
      <c r="B2107" s="42">
        <v>14012</v>
      </c>
      <c r="C2107" s="43" t="s">
        <v>3017</v>
      </c>
      <c r="D2107" s="41" t="s">
        <v>23</v>
      </c>
      <c r="E2107" s="43" t="s">
        <v>24</v>
      </c>
      <c r="F2107" s="41" t="s">
        <v>25</v>
      </c>
      <c r="G2107" s="43" t="s">
        <v>89</v>
      </c>
      <c r="H2107" s="43" t="s">
        <v>31</v>
      </c>
      <c r="I2107" s="44">
        <v>5583</v>
      </c>
      <c r="J2107" s="45">
        <v>75949</v>
      </c>
      <c r="K2107" s="45">
        <v>4067</v>
      </c>
      <c r="L2107" s="46">
        <v>263</v>
      </c>
      <c r="M2107" s="47">
        <v>3745</v>
      </c>
      <c r="N2107" s="47">
        <v>108</v>
      </c>
      <c r="O2107" s="48">
        <v>5</v>
      </c>
      <c r="P2107" s="49">
        <v>47</v>
      </c>
      <c r="Q2107" s="49">
        <v>11</v>
      </c>
      <c r="R2107" s="50" t="s">
        <v>37</v>
      </c>
      <c r="S2107" s="51" t="s">
        <v>37</v>
      </c>
      <c r="T2107" s="51" t="s">
        <v>37</v>
      </c>
      <c r="U2107" s="44">
        <v>5851</v>
      </c>
      <c r="V2107" s="45">
        <v>79741</v>
      </c>
      <c r="W2107" s="45">
        <v>4186</v>
      </c>
    </row>
    <row r="2108" spans="1:23" x14ac:dyDescent="0.2">
      <c r="A2108" s="41">
        <v>2010</v>
      </c>
      <c r="B2108" s="42">
        <v>14015</v>
      </c>
      <c r="C2108" s="43" t="s">
        <v>893</v>
      </c>
      <c r="D2108" s="41" t="s">
        <v>23</v>
      </c>
      <c r="E2108" s="43" t="s">
        <v>24</v>
      </c>
      <c r="F2108" s="41" t="s">
        <v>25</v>
      </c>
      <c r="G2108" s="43" t="s">
        <v>161</v>
      </c>
      <c r="H2108" s="43" t="s">
        <v>51</v>
      </c>
      <c r="I2108" s="44" t="s">
        <v>37</v>
      </c>
      <c r="J2108" s="45" t="s">
        <v>37</v>
      </c>
      <c r="K2108" s="45" t="s">
        <v>37</v>
      </c>
      <c r="L2108" s="46" t="s">
        <v>37</v>
      </c>
      <c r="M2108" s="47" t="s">
        <v>37</v>
      </c>
      <c r="N2108" s="47" t="s">
        <v>37</v>
      </c>
      <c r="O2108" s="48">
        <v>11207</v>
      </c>
      <c r="P2108" s="49">
        <v>249139</v>
      </c>
      <c r="Q2108" s="49">
        <v>1</v>
      </c>
      <c r="R2108" s="50" t="s">
        <v>37</v>
      </c>
      <c r="S2108" s="51" t="s">
        <v>37</v>
      </c>
      <c r="T2108" s="51" t="s">
        <v>37</v>
      </c>
      <c r="U2108" s="44">
        <v>11207</v>
      </c>
      <c r="V2108" s="45">
        <v>249139</v>
      </c>
      <c r="W2108" s="45">
        <v>1</v>
      </c>
    </row>
    <row r="2109" spans="1:23" x14ac:dyDescent="0.2">
      <c r="A2109" s="41">
        <v>2010</v>
      </c>
      <c r="B2109" s="42">
        <v>14022</v>
      </c>
      <c r="C2109" s="43" t="s">
        <v>3005</v>
      </c>
      <c r="D2109" s="41" t="s">
        <v>23</v>
      </c>
      <c r="E2109" s="43" t="s">
        <v>24</v>
      </c>
      <c r="F2109" s="41" t="s">
        <v>25</v>
      </c>
      <c r="G2109" s="43" t="s">
        <v>195</v>
      </c>
      <c r="H2109" s="43" t="s">
        <v>27</v>
      </c>
      <c r="I2109" s="44">
        <v>191</v>
      </c>
      <c r="J2109" s="45">
        <v>2643</v>
      </c>
      <c r="K2109" s="45">
        <v>260</v>
      </c>
      <c r="L2109" s="46">
        <v>16</v>
      </c>
      <c r="M2109" s="47">
        <v>242</v>
      </c>
      <c r="N2109" s="47">
        <v>10</v>
      </c>
      <c r="O2109" s="48">
        <v>3</v>
      </c>
      <c r="P2109" s="49">
        <v>41</v>
      </c>
      <c r="Q2109" s="49">
        <v>2</v>
      </c>
      <c r="R2109" s="50" t="s">
        <v>37</v>
      </c>
      <c r="S2109" s="51" t="s">
        <v>37</v>
      </c>
      <c r="T2109" s="51" t="s">
        <v>37</v>
      </c>
      <c r="U2109" s="44">
        <v>210</v>
      </c>
      <c r="V2109" s="45">
        <v>2926</v>
      </c>
      <c r="W2109" s="45">
        <v>272</v>
      </c>
    </row>
    <row r="2110" spans="1:23" x14ac:dyDescent="0.2">
      <c r="A2110" s="41">
        <v>2010</v>
      </c>
      <c r="B2110" s="42">
        <v>14054</v>
      </c>
      <c r="C2110" s="43" t="s">
        <v>3018</v>
      </c>
      <c r="D2110" s="41" t="s">
        <v>23</v>
      </c>
      <c r="E2110" s="43" t="s">
        <v>24</v>
      </c>
      <c r="F2110" s="41" t="s">
        <v>25</v>
      </c>
      <c r="G2110" s="43" t="s">
        <v>311</v>
      </c>
      <c r="H2110" s="43" t="s">
        <v>27</v>
      </c>
      <c r="I2110" s="44">
        <v>442</v>
      </c>
      <c r="J2110" s="45">
        <v>4578</v>
      </c>
      <c r="K2110" s="45">
        <v>626</v>
      </c>
      <c r="L2110" s="46">
        <v>199</v>
      </c>
      <c r="M2110" s="47">
        <v>2363</v>
      </c>
      <c r="N2110" s="47">
        <v>79</v>
      </c>
      <c r="O2110" s="48" t="s">
        <v>37</v>
      </c>
      <c r="P2110" s="49" t="s">
        <v>37</v>
      </c>
      <c r="Q2110" s="49" t="s">
        <v>37</v>
      </c>
      <c r="R2110" s="50" t="s">
        <v>37</v>
      </c>
      <c r="S2110" s="51" t="s">
        <v>37</v>
      </c>
      <c r="T2110" s="51" t="s">
        <v>37</v>
      </c>
      <c r="U2110" s="44">
        <v>641</v>
      </c>
      <c r="V2110" s="45">
        <v>6941</v>
      </c>
      <c r="W2110" s="45">
        <v>705</v>
      </c>
    </row>
    <row r="2111" spans="1:23" x14ac:dyDescent="0.2">
      <c r="A2111" s="41">
        <v>2010</v>
      </c>
      <c r="B2111" s="42">
        <v>14055</v>
      </c>
      <c r="C2111" s="43" t="s">
        <v>894</v>
      </c>
      <c r="D2111" s="41" t="s">
        <v>23</v>
      </c>
      <c r="E2111" s="43" t="s">
        <v>24</v>
      </c>
      <c r="F2111" s="41" t="s">
        <v>25</v>
      </c>
      <c r="G2111" s="43" t="s">
        <v>89</v>
      </c>
      <c r="H2111" s="43" t="s">
        <v>153</v>
      </c>
      <c r="I2111" s="44">
        <v>14961.7</v>
      </c>
      <c r="J2111" s="45">
        <v>289164</v>
      </c>
      <c r="K2111" s="45">
        <v>16857</v>
      </c>
      <c r="L2111" s="46">
        <v>13158</v>
      </c>
      <c r="M2111" s="47">
        <v>259331</v>
      </c>
      <c r="N2111" s="47">
        <v>3740</v>
      </c>
      <c r="O2111" s="48">
        <v>982.6</v>
      </c>
      <c r="P2111" s="49">
        <v>21602</v>
      </c>
      <c r="Q2111" s="49">
        <v>4</v>
      </c>
      <c r="R2111" s="50" t="s">
        <v>37</v>
      </c>
      <c r="S2111" s="51" t="s">
        <v>37</v>
      </c>
      <c r="T2111" s="51" t="s">
        <v>37</v>
      </c>
      <c r="U2111" s="44">
        <v>29102.3</v>
      </c>
      <c r="V2111" s="45">
        <v>570097</v>
      </c>
      <c r="W2111" s="45">
        <v>20601</v>
      </c>
    </row>
    <row r="2112" spans="1:23" x14ac:dyDescent="0.2">
      <c r="A2112" s="41">
        <v>2010</v>
      </c>
      <c r="B2112" s="42">
        <v>14057</v>
      </c>
      <c r="C2112" s="43" t="s">
        <v>3019</v>
      </c>
      <c r="D2112" s="41" t="s">
        <v>23</v>
      </c>
      <c r="E2112" s="43" t="s">
        <v>24</v>
      </c>
      <c r="F2112" s="41" t="s">
        <v>25</v>
      </c>
      <c r="G2112" s="43" t="s">
        <v>78</v>
      </c>
      <c r="H2112" s="43" t="s">
        <v>27</v>
      </c>
      <c r="I2112" s="44">
        <v>605</v>
      </c>
      <c r="J2112" s="45">
        <v>6484</v>
      </c>
      <c r="K2112" s="45">
        <v>557</v>
      </c>
      <c r="L2112" s="46">
        <v>476.2</v>
      </c>
      <c r="M2112" s="47">
        <v>5917</v>
      </c>
      <c r="N2112" s="47">
        <v>111</v>
      </c>
      <c r="O2112" s="48">
        <v>579</v>
      </c>
      <c r="P2112" s="49">
        <v>8969</v>
      </c>
      <c r="Q2112" s="49">
        <v>3</v>
      </c>
      <c r="R2112" s="50" t="s">
        <v>37</v>
      </c>
      <c r="S2112" s="51" t="s">
        <v>37</v>
      </c>
      <c r="T2112" s="51" t="s">
        <v>37</v>
      </c>
      <c r="U2112" s="44">
        <v>1660.2</v>
      </c>
      <c r="V2112" s="45">
        <v>21370</v>
      </c>
      <c r="W2112" s="45">
        <v>671</v>
      </c>
    </row>
    <row r="2113" spans="1:23" x14ac:dyDescent="0.2">
      <c r="A2113" s="41">
        <v>2010</v>
      </c>
      <c r="B2113" s="42">
        <v>14062</v>
      </c>
      <c r="C2113" s="43" t="s">
        <v>895</v>
      </c>
      <c r="D2113" s="41" t="s">
        <v>23</v>
      </c>
      <c r="E2113" s="43" t="s">
        <v>24</v>
      </c>
      <c r="F2113" s="41" t="s">
        <v>25</v>
      </c>
      <c r="G2113" s="43" t="s">
        <v>78</v>
      </c>
      <c r="H2113" s="43" t="s">
        <v>31</v>
      </c>
      <c r="I2113" s="44">
        <v>75805</v>
      </c>
      <c r="J2113" s="45">
        <v>756271</v>
      </c>
      <c r="K2113" s="45">
        <v>44513</v>
      </c>
      <c r="L2113" s="46">
        <v>21982</v>
      </c>
      <c r="M2113" s="47">
        <v>209883</v>
      </c>
      <c r="N2113" s="47">
        <v>4013</v>
      </c>
      <c r="O2113" s="48">
        <v>9096</v>
      </c>
      <c r="P2113" s="49">
        <v>125827</v>
      </c>
      <c r="Q2113" s="49">
        <v>50</v>
      </c>
      <c r="R2113" s="50" t="s">
        <v>37</v>
      </c>
      <c r="S2113" s="51" t="s">
        <v>37</v>
      </c>
      <c r="T2113" s="51" t="s">
        <v>37</v>
      </c>
      <c r="U2113" s="44">
        <v>106883</v>
      </c>
      <c r="V2113" s="45">
        <v>1091981</v>
      </c>
      <c r="W2113" s="45">
        <v>48576</v>
      </c>
    </row>
    <row r="2114" spans="1:23" x14ac:dyDescent="0.2">
      <c r="A2114" s="41">
        <v>2010</v>
      </c>
      <c r="B2114" s="42">
        <v>14063</v>
      </c>
      <c r="C2114" s="43" t="s">
        <v>896</v>
      </c>
      <c r="D2114" s="41" t="s">
        <v>23</v>
      </c>
      <c r="E2114" s="43" t="s">
        <v>24</v>
      </c>
      <c r="F2114" s="41" t="s">
        <v>25</v>
      </c>
      <c r="G2114" s="43" t="s">
        <v>117</v>
      </c>
      <c r="H2114" s="43" t="s">
        <v>51</v>
      </c>
      <c r="I2114" s="44">
        <v>59689</v>
      </c>
      <c r="J2114" s="45">
        <v>793721</v>
      </c>
      <c r="K2114" s="45">
        <v>54342</v>
      </c>
      <c r="L2114" s="46">
        <v>58508</v>
      </c>
      <c r="M2114" s="47">
        <v>894775</v>
      </c>
      <c r="N2114" s="47">
        <v>10280</v>
      </c>
      <c r="O2114" s="48">
        <v>58522</v>
      </c>
      <c r="P2114" s="49">
        <v>1149424</v>
      </c>
      <c r="Q2114" s="49">
        <v>431</v>
      </c>
      <c r="R2114" s="50" t="s">
        <v>37</v>
      </c>
      <c r="S2114" s="51" t="s">
        <v>37</v>
      </c>
      <c r="T2114" s="51" t="s">
        <v>37</v>
      </c>
      <c r="U2114" s="44">
        <v>176719</v>
      </c>
      <c r="V2114" s="45">
        <v>2837920</v>
      </c>
      <c r="W2114" s="45">
        <v>65053</v>
      </c>
    </row>
    <row r="2115" spans="1:23" x14ac:dyDescent="0.2">
      <c r="A2115" s="41">
        <v>2010</v>
      </c>
      <c r="B2115" s="42">
        <v>14063</v>
      </c>
      <c r="C2115" s="43" t="s">
        <v>896</v>
      </c>
      <c r="D2115" s="41" t="s">
        <v>23</v>
      </c>
      <c r="E2115" s="43" t="s">
        <v>24</v>
      </c>
      <c r="F2115" s="41" t="s">
        <v>25</v>
      </c>
      <c r="G2115" s="43" t="s">
        <v>78</v>
      </c>
      <c r="H2115" s="43" t="s">
        <v>51</v>
      </c>
      <c r="I2115" s="44">
        <v>835073</v>
      </c>
      <c r="J2115" s="45">
        <v>8759063</v>
      </c>
      <c r="K2115" s="45">
        <v>614181</v>
      </c>
      <c r="L2115" s="46">
        <v>663281</v>
      </c>
      <c r="M2115" s="47">
        <v>8856116</v>
      </c>
      <c r="N2115" s="47">
        <v>91912</v>
      </c>
      <c r="O2115" s="48">
        <v>316806</v>
      </c>
      <c r="P2115" s="49">
        <v>5713762</v>
      </c>
      <c r="Q2115" s="49">
        <v>9034</v>
      </c>
      <c r="R2115" s="50" t="s">
        <v>37</v>
      </c>
      <c r="S2115" s="51" t="s">
        <v>37</v>
      </c>
      <c r="T2115" s="51" t="s">
        <v>37</v>
      </c>
      <c r="U2115" s="44">
        <v>1815160</v>
      </c>
      <c r="V2115" s="45">
        <v>23328941</v>
      </c>
      <c r="W2115" s="45">
        <v>715127</v>
      </c>
    </row>
    <row r="2116" spans="1:23" x14ac:dyDescent="0.2">
      <c r="A2116" s="41">
        <v>2010</v>
      </c>
      <c r="B2116" s="42">
        <v>14074</v>
      </c>
      <c r="C2116" s="43" t="s">
        <v>3020</v>
      </c>
      <c r="D2116" s="41" t="s">
        <v>23</v>
      </c>
      <c r="E2116" s="43" t="s">
        <v>24</v>
      </c>
      <c r="F2116" s="41" t="s">
        <v>25</v>
      </c>
      <c r="G2116" s="43" t="s">
        <v>89</v>
      </c>
      <c r="H2116" s="43" t="s">
        <v>31</v>
      </c>
      <c r="I2116" s="44">
        <v>3661.3</v>
      </c>
      <c r="J2116" s="45">
        <v>34578</v>
      </c>
      <c r="K2116" s="45">
        <v>3171</v>
      </c>
      <c r="L2116" s="46">
        <v>988.3</v>
      </c>
      <c r="M2116" s="47">
        <v>16808</v>
      </c>
      <c r="N2116" s="47">
        <v>300</v>
      </c>
      <c r="O2116" s="48" t="s">
        <v>37</v>
      </c>
      <c r="P2116" s="49" t="s">
        <v>37</v>
      </c>
      <c r="Q2116" s="49" t="s">
        <v>37</v>
      </c>
      <c r="R2116" s="50" t="s">
        <v>37</v>
      </c>
      <c r="S2116" s="51" t="s">
        <v>37</v>
      </c>
      <c r="T2116" s="51" t="s">
        <v>37</v>
      </c>
      <c r="U2116" s="44">
        <v>4649.6000000000004</v>
      </c>
      <c r="V2116" s="45">
        <v>51386</v>
      </c>
      <c r="W2116" s="45">
        <v>3471</v>
      </c>
    </row>
    <row r="2117" spans="1:23" x14ac:dyDescent="0.2">
      <c r="A2117" s="41">
        <v>2010</v>
      </c>
      <c r="B2117" s="42">
        <v>14078</v>
      </c>
      <c r="C2117" s="43" t="s">
        <v>897</v>
      </c>
      <c r="D2117" s="41" t="s">
        <v>23</v>
      </c>
      <c r="E2117" s="43" t="s">
        <v>24</v>
      </c>
      <c r="F2117" s="41" t="s">
        <v>25</v>
      </c>
      <c r="G2117" s="43" t="s">
        <v>26</v>
      </c>
      <c r="H2117" s="43" t="s">
        <v>27</v>
      </c>
      <c r="I2117" s="44">
        <v>6721</v>
      </c>
      <c r="J2117" s="45">
        <v>67959</v>
      </c>
      <c r="K2117" s="45">
        <v>4042</v>
      </c>
      <c r="L2117" s="46">
        <v>3369</v>
      </c>
      <c r="M2117" s="47">
        <v>30168</v>
      </c>
      <c r="N2117" s="47">
        <v>980</v>
      </c>
      <c r="O2117" s="48">
        <v>240</v>
      </c>
      <c r="P2117" s="49">
        <v>2023</v>
      </c>
      <c r="Q2117" s="49">
        <v>1</v>
      </c>
      <c r="R2117" s="50">
        <v>0</v>
      </c>
      <c r="S2117" s="51">
        <v>0</v>
      </c>
      <c r="T2117" s="51">
        <v>0</v>
      </c>
      <c r="U2117" s="44">
        <v>10330</v>
      </c>
      <c r="V2117" s="45">
        <v>100150</v>
      </c>
      <c r="W2117" s="45">
        <v>5023</v>
      </c>
    </row>
    <row r="2118" spans="1:23" x14ac:dyDescent="0.2">
      <c r="A2118" s="41">
        <v>2010</v>
      </c>
      <c r="B2118" s="42">
        <v>14103</v>
      </c>
      <c r="C2118" s="43" t="s">
        <v>3021</v>
      </c>
      <c r="D2118" s="41" t="s">
        <v>23</v>
      </c>
      <c r="E2118" s="43" t="s">
        <v>24</v>
      </c>
      <c r="F2118" s="41" t="s">
        <v>25</v>
      </c>
      <c r="G2118" s="43" t="s">
        <v>104</v>
      </c>
      <c r="H2118" s="43" t="s">
        <v>27</v>
      </c>
      <c r="I2118" s="44">
        <v>1394</v>
      </c>
      <c r="J2118" s="45">
        <v>15160</v>
      </c>
      <c r="K2118" s="45">
        <v>1093</v>
      </c>
      <c r="L2118" s="46">
        <v>1091</v>
      </c>
      <c r="M2118" s="47">
        <v>10045</v>
      </c>
      <c r="N2118" s="47">
        <v>194</v>
      </c>
      <c r="O2118" s="48" t="s">
        <v>37</v>
      </c>
      <c r="P2118" s="49" t="s">
        <v>37</v>
      </c>
      <c r="Q2118" s="49" t="s">
        <v>37</v>
      </c>
      <c r="R2118" s="50" t="s">
        <v>37</v>
      </c>
      <c r="S2118" s="51" t="s">
        <v>37</v>
      </c>
      <c r="T2118" s="51" t="s">
        <v>37</v>
      </c>
      <c r="U2118" s="44">
        <v>2485</v>
      </c>
      <c r="V2118" s="45">
        <v>25205</v>
      </c>
      <c r="W2118" s="45">
        <v>1287</v>
      </c>
    </row>
    <row r="2119" spans="1:23" x14ac:dyDescent="0.2">
      <c r="A2119" s="41">
        <v>2010</v>
      </c>
      <c r="B2119" s="42">
        <v>14107</v>
      </c>
      <c r="C2119" s="43" t="s">
        <v>3022</v>
      </c>
      <c r="D2119" s="41" t="s">
        <v>23</v>
      </c>
      <c r="E2119" s="43" t="s">
        <v>24</v>
      </c>
      <c r="F2119" s="41" t="s">
        <v>25</v>
      </c>
      <c r="G2119" s="43" t="s">
        <v>46</v>
      </c>
      <c r="H2119" s="43" t="s">
        <v>27</v>
      </c>
      <c r="I2119" s="44">
        <v>839</v>
      </c>
      <c r="J2119" s="45">
        <v>12377</v>
      </c>
      <c r="K2119" s="45">
        <v>1071</v>
      </c>
      <c r="L2119" s="46">
        <v>236</v>
      </c>
      <c r="M2119" s="47">
        <v>3032</v>
      </c>
      <c r="N2119" s="47">
        <v>154</v>
      </c>
      <c r="O2119" s="48">
        <v>916</v>
      </c>
      <c r="P2119" s="49">
        <v>13152</v>
      </c>
      <c r="Q2119" s="49">
        <v>65</v>
      </c>
      <c r="R2119" s="50" t="s">
        <v>37</v>
      </c>
      <c r="S2119" s="51" t="s">
        <v>37</v>
      </c>
      <c r="T2119" s="51" t="s">
        <v>37</v>
      </c>
      <c r="U2119" s="44">
        <v>1991</v>
      </c>
      <c r="V2119" s="45">
        <v>28561</v>
      </c>
      <c r="W2119" s="45">
        <v>1290</v>
      </c>
    </row>
    <row r="2120" spans="1:23" x14ac:dyDescent="0.2">
      <c r="A2120" s="41">
        <v>2010</v>
      </c>
      <c r="B2120" s="42">
        <v>14109</v>
      </c>
      <c r="C2120" s="43" t="s">
        <v>898</v>
      </c>
      <c r="D2120" s="41" t="s">
        <v>23</v>
      </c>
      <c r="E2120" s="43" t="s">
        <v>24</v>
      </c>
      <c r="F2120" s="41" t="s">
        <v>25</v>
      </c>
      <c r="G2120" s="43" t="s">
        <v>168</v>
      </c>
      <c r="H2120" s="43" t="s">
        <v>31</v>
      </c>
      <c r="I2120" s="44">
        <v>22280.9</v>
      </c>
      <c r="J2120" s="45">
        <v>282560</v>
      </c>
      <c r="K2120" s="45">
        <v>24768</v>
      </c>
      <c r="L2120" s="46">
        <v>15267.9</v>
      </c>
      <c r="M2120" s="47">
        <v>232027</v>
      </c>
      <c r="N2120" s="47">
        <v>5203</v>
      </c>
      <c r="O2120" s="48">
        <v>4837.7</v>
      </c>
      <c r="P2120" s="49">
        <v>99435</v>
      </c>
      <c r="Q2120" s="49">
        <v>10</v>
      </c>
      <c r="R2120" s="50" t="s">
        <v>37</v>
      </c>
      <c r="S2120" s="51" t="s">
        <v>37</v>
      </c>
      <c r="T2120" s="51" t="s">
        <v>37</v>
      </c>
      <c r="U2120" s="44">
        <v>42386.5</v>
      </c>
      <c r="V2120" s="45">
        <v>614022</v>
      </c>
      <c r="W2120" s="45">
        <v>29981</v>
      </c>
    </row>
    <row r="2121" spans="1:23" x14ac:dyDescent="0.2">
      <c r="A2121" s="41">
        <v>2010</v>
      </c>
      <c r="B2121" s="42">
        <v>14124</v>
      </c>
      <c r="C2121" s="43" t="s">
        <v>3023</v>
      </c>
      <c r="D2121" s="41" t="s">
        <v>23</v>
      </c>
      <c r="E2121" s="43" t="s">
        <v>24</v>
      </c>
      <c r="F2121" s="41" t="s">
        <v>25</v>
      </c>
      <c r="G2121" s="43" t="s">
        <v>44</v>
      </c>
      <c r="H2121" s="43" t="s">
        <v>27</v>
      </c>
      <c r="I2121" s="44">
        <v>3128.2</v>
      </c>
      <c r="J2121" s="45">
        <v>16834</v>
      </c>
      <c r="K2121" s="45">
        <v>2440</v>
      </c>
      <c r="L2121" s="46">
        <v>743.5</v>
      </c>
      <c r="M2121" s="47">
        <v>3949</v>
      </c>
      <c r="N2121" s="47">
        <v>148</v>
      </c>
      <c r="O2121" s="48">
        <v>225.6</v>
      </c>
      <c r="P2121" s="49">
        <v>1140</v>
      </c>
      <c r="Q2121" s="49">
        <v>9</v>
      </c>
      <c r="R2121" s="50">
        <v>0</v>
      </c>
      <c r="S2121" s="51">
        <v>0</v>
      </c>
      <c r="T2121" s="51">
        <v>0</v>
      </c>
      <c r="U2121" s="44">
        <v>4097.3</v>
      </c>
      <c r="V2121" s="45">
        <v>21923</v>
      </c>
      <c r="W2121" s="45">
        <v>2597</v>
      </c>
    </row>
    <row r="2122" spans="1:23" x14ac:dyDescent="0.2">
      <c r="A2122" s="41">
        <v>2010</v>
      </c>
      <c r="B2122" s="42">
        <v>14125</v>
      </c>
      <c r="C2122" s="43" t="s">
        <v>3024</v>
      </c>
      <c r="D2122" s="41" t="s">
        <v>23</v>
      </c>
      <c r="E2122" s="43" t="s">
        <v>24</v>
      </c>
      <c r="F2122" s="41" t="s">
        <v>25</v>
      </c>
      <c r="G2122" s="43" t="s">
        <v>42</v>
      </c>
      <c r="H2122" s="43" t="s">
        <v>31</v>
      </c>
      <c r="I2122" s="44">
        <v>2212</v>
      </c>
      <c r="J2122" s="45">
        <v>20673</v>
      </c>
      <c r="K2122" s="45">
        <v>1908</v>
      </c>
      <c r="L2122" s="46">
        <v>80</v>
      </c>
      <c r="M2122" s="47">
        <v>528</v>
      </c>
      <c r="N2122" s="47">
        <v>9</v>
      </c>
      <c r="O2122" s="48" t="s">
        <v>37</v>
      </c>
      <c r="P2122" s="49" t="s">
        <v>37</v>
      </c>
      <c r="Q2122" s="49" t="s">
        <v>37</v>
      </c>
      <c r="R2122" s="50" t="s">
        <v>37</v>
      </c>
      <c r="S2122" s="51" t="s">
        <v>37</v>
      </c>
      <c r="T2122" s="51" t="s">
        <v>37</v>
      </c>
      <c r="U2122" s="44">
        <v>2292</v>
      </c>
      <c r="V2122" s="45">
        <v>21201</v>
      </c>
      <c r="W2122" s="45">
        <v>1917</v>
      </c>
    </row>
    <row r="2123" spans="1:23" x14ac:dyDescent="0.2">
      <c r="A2123" s="41">
        <v>2010</v>
      </c>
      <c r="B2123" s="42">
        <v>14127</v>
      </c>
      <c r="C2123" s="43" t="s">
        <v>899</v>
      </c>
      <c r="D2123" s="41" t="s">
        <v>23</v>
      </c>
      <c r="E2123" s="43" t="s">
        <v>24</v>
      </c>
      <c r="F2123" s="41" t="s">
        <v>25</v>
      </c>
      <c r="G2123" s="43" t="s">
        <v>241</v>
      </c>
      <c r="H2123" s="43" t="s">
        <v>153</v>
      </c>
      <c r="I2123" s="44">
        <v>336324</v>
      </c>
      <c r="J2123" s="45">
        <v>3648180</v>
      </c>
      <c r="K2123" s="45">
        <v>303374</v>
      </c>
      <c r="L2123" s="46">
        <v>284662</v>
      </c>
      <c r="M2123" s="47">
        <v>3772964</v>
      </c>
      <c r="N2123" s="47">
        <v>43225</v>
      </c>
      <c r="O2123" s="48">
        <v>164561</v>
      </c>
      <c r="P2123" s="49">
        <v>3403949</v>
      </c>
      <c r="Q2123" s="49">
        <v>154</v>
      </c>
      <c r="R2123" s="50" t="s">
        <v>37</v>
      </c>
      <c r="S2123" s="51" t="s">
        <v>37</v>
      </c>
      <c r="T2123" s="51" t="s">
        <v>37</v>
      </c>
      <c r="U2123" s="44">
        <v>785547</v>
      </c>
      <c r="V2123" s="45">
        <v>10825093</v>
      </c>
      <c r="W2123" s="45">
        <v>346753</v>
      </c>
    </row>
    <row r="2124" spans="1:23" x14ac:dyDescent="0.2">
      <c r="A2124" s="41">
        <v>2010</v>
      </c>
      <c r="B2124" s="42">
        <v>14132</v>
      </c>
      <c r="C2124" s="43" t="s">
        <v>3025</v>
      </c>
      <c r="D2124" s="41" t="s">
        <v>23</v>
      </c>
      <c r="E2124" s="43" t="s">
        <v>24</v>
      </c>
      <c r="F2124" s="41" t="s">
        <v>25</v>
      </c>
      <c r="G2124" s="43" t="s">
        <v>87</v>
      </c>
      <c r="H2124" s="43" t="s">
        <v>27</v>
      </c>
      <c r="I2124" s="44">
        <v>1127</v>
      </c>
      <c r="J2124" s="45">
        <v>18249</v>
      </c>
      <c r="K2124" s="45">
        <v>1350</v>
      </c>
      <c r="L2124" s="46">
        <v>1105</v>
      </c>
      <c r="M2124" s="47">
        <v>16481</v>
      </c>
      <c r="N2124" s="47">
        <v>251</v>
      </c>
      <c r="O2124" s="48">
        <v>0</v>
      </c>
      <c r="P2124" s="49">
        <v>0</v>
      </c>
      <c r="Q2124" s="49">
        <v>0</v>
      </c>
      <c r="R2124" s="50">
        <v>0</v>
      </c>
      <c r="S2124" s="51">
        <v>0</v>
      </c>
      <c r="T2124" s="51">
        <v>0</v>
      </c>
      <c r="U2124" s="44">
        <v>2232</v>
      </c>
      <c r="V2124" s="45">
        <v>34730</v>
      </c>
      <c r="W2124" s="45">
        <v>1601</v>
      </c>
    </row>
    <row r="2125" spans="1:23" x14ac:dyDescent="0.2">
      <c r="A2125" s="41">
        <v>2010</v>
      </c>
      <c r="B2125" s="42">
        <v>14138</v>
      </c>
      <c r="C2125" s="43" t="s">
        <v>3026</v>
      </c>
      <c r="D2125" s="41" t="s">
        <v>23</v>
      </c>
      <c r="E2125" s="43" t="s">
        <v>24</v>
      </c>
      <c r="F2125" s="41" t="s">
        <v>25</v>
      </c>
      <c r="G2125" s="43" t="s">
        <v>173</v>
      </c>
      <c r="H2125" s="43" t="s">
        <v>27</v>
      </c>
      <c r="I2125" s="44">
        <v>629</v>
      </c>
      <c r="J2125" s="45">
        <v>6540</v>
      </c>
      <c r="K2125" s="45">
        <v>499</v>
      </c>
      <c r="L2125" s="46">
        <v>145</v>
      </c>
      <c r="M2125" s="47">
        <v>782</v>
      </c>
      <c r="N2125" s="47">
        <v>95</v>
      </c>
      <c r="O2125" s="48">
        <v>0</v>
      </c>
      <c r="P2125" s="49">
        <v>0</v>
      </c>
      <c r="Q2125" s="49">
        <v>0</v>
      </c>
      <c r="R2125" s="50">
        <v>0</v>
      </c>
      <c r="S2125" s="51">
        <v>0</v>
      </c>
      <c r="T2125" s="51">
        <v>0</v>
      </c>
      <c r="U2125" s="44">
        <v>774</v>
      </c>
      <c r="V2125" s="45">
        <v>7322</v>
      </c>
      <c r="W2125" s="45">
        <v>594</v>
      </c>
    </row>
    <row r="2126" spans="1:23" x14ac:dyDescent="0.2">
      <c r="A2126" s="41">
        <v>2010</v>
      </c>
      <c r="B2126" s="42">
        <v>14146</v>
      </c>
      <c r="C2126" s="43" t="s">
        <v>3027</v>
      </c>
      <c r="D2126" s="41" t="s">
        <v>23</v>
      </c>
      <c r="E2126" s="43" t="s">
        <v>24</v>
      </c>
      <c r="F2126" s="41" t="s">
        <v>25</v>
      </c>
      <c r="G2126" s="43" t="s">
        <v>54</v>
      </c>
      <c r="H2126" s="43" t="s">
        <v>27</v>
      </c>
      <c r="I2126" s="44">
        <v>11783</v>
      </c>
      <c r="J2126" s="45">
        <v>147542</v>
      </c>
      <c r="K2126" s="45">
        <v>9721</v>
      </c>
      <c r="L2126" s="46">
        <v>14356</v>
      </c>
      <c r="M2126" s="47">
        <v>173096</v>
      </c>
      <c r="N2126" s="47">
        <v>1849</v>
      </c>
      <c r="O2126" s="48">
        <v>4277</v>
      </c>
      <c r="P2126" s="49">
        <v>68092</v>
      </c>
      <c r="Q2126" s="49">
        <v>7</v>
      </c>
      <c r="R2126" s="50">
        <v>0</v>
      </c>
      <c r="S2126" s="51">
        <v>0</v>
      </c>
      <c r="T2126" s="51">
        <v>0</v>
      </c>
      <c r="U2126" s="44">
        <v>30416</v>
      </c>
      <c r="V2126" s="45">
        <v>388730</v>
      </c>
      <c r="W2126" s="45">
        <v>11577</v>
      </c>
    </row>
    <row r="2127" spans="1:23" x14ac:dyDescent="0.2">
      <c r="A2127" s="41">
        <v>2010</v>
      </c>
      <c r="B2127" s="42">
        <v>14149</v>
      </c>
      <c r="C2127" s="43" t="s">
        <v>3028</v>
      </c>
      <c r="D2127" s="41" t="s">
        <v>23</v>
      </c>
      <c r="E2127" s="43" t="s">
        <v>24</v>
      </c>
      <c r="F2127" s="41" t="s">
        <v>25</v>
      </c>
      <c r="G2127" s="43" t="s">
        <v>57</v>
      </c>
      <c r="H2127" s="43" t="s">
        <v>1749</v>
      </c>
      <c r="I2127" s="44" t="s">
        <v>37</v>
      </c>
      <c r="J2127" s="45" t="s">
        <v>37</v>
      </c>
      <c r="K2127" s="45" t="s">
        <v>37</v>
      </c>
      <c r="L2127" s="46">
        <v>602</v>
      </c>
      <c r="M2127" s="47">
        <v>14607</v>
      </c>
      <c r="N2127" s="47">
        <v>1</v>
      </c>
      <c r="O2127" s="48" t="s">
        <v>37</v>
      </c>
      <c r="P2127" s="49" t="s">
        <v>37</v>
      </c>
      <c r="Q2127" s="49" t="s">
        <v>37</v>
      </c>
      <c r="R2127" s="50" t="s">
        <v>37</v>
      </c>
      <c r="S2127" s="51" t="s">
        <v>37</v>
      </c>
      <c r="T2127" s="51" t="s">
        <v>37</v>
      </c>
      <c r="U2127" s="44">
        <v>602</v>
      </c>
      <c r="V2127" s="45">
        <v>14607</v>
      </c>
      <c r="W2127" s="45">
        <v>1</v>
      </c>
    </row>
    <row r="2128" spans="1:23" x14ac:dyDescent="0.2">
      <c r="A2128" s="41">
        <v>2010</v>
      </c>
      <c r="B2128" s="42">
        <v>14151</v>
      </c>
      <c r="C2128" s="43" t="s">
        <v>3029</v>
      </c>
      <c r="D2128" s="41" t="s">
        <v>23</v>
      </c>
      <c r="E2128" s="43" t="s">
        <v>24</v>
      </c>
      <c r="F2128" s="41" t="s">
        <v>25</v>
      </c>
      <c r="G2128" s="43" t="s">
        <v>54</v>
      </c>
      <c r="H2128" s="43" t="s">
        <v>27</v>
      </c>
      <c r="I2128" s="44">
        <v>5066</v>
      </c>
      <c r="J2128" s="45">
        <v>37541</v>
      </c>
      <c r="K2128" s="45">
        <v>2694</v>
      </c>
      <c r="L2128" s="46">
        <v>1851</v>
      </c>
      <c r="M2128" s="47">
        <v>12150</v>
      </c>
      <c r="N2128" s="47">
        <v>873</v>
      </c>
      <c r="O2128" s="48">
        <v>4960</v>
      </c>
      <c r="P2128" s="49">
        <v>48942</v>
      </c>
      <c r="Q2128" s="49">
        <v>128</v>
      </c>
      <c r="R2128" s="50">
        <v>0</v>
      </c>
      <c r="S2128" s="51">
        <v>0</v>
      </c>
      <c r="T2128" s="51">
        <v>0</v>
      </c>
      <c r="U2128" s="44">
        <v>11877</v>
      </c>
      <c r="V2128" s="45">
        <v>98633</v>
      </c>
      <c r="W2128" s="45">
        <v>3695</v>
      </c>
    </row>
    <row r="2129" spans="1:23" x14ac:dyDescent="0.2">
      <c r="A2129" s="41">
        <v>2010</v>
      </c>
      <c r="B2129" s="42">
        <v>14154</v>
      </c>
      <c r="C2129" s="43" t="s">
        <v>901</v>
      </c>
      <c r="D2129" s="41" t="s">
        <v>23</v>
      </c>
      <c r="E2129" s="43" t="s">
        <v>24</v>
      </c>
      <c r="F2129" s="41" t="s">
        <v>25</v>
      </c>
      <c r="G2129" s="43" t="s">
        <v>42</v>
      </c>
      <c r="H2129" s="43" t="s">
        <v>51</v>
      </c>
      <c r="I2129" s="44">
        <v>210586</v>
      </c>
      <c r="J2129" s="45">
        <v>1115190</v>
      </c>
      <c r="K2129" s="45">
        <v>132344</v>
      </c>
      <c r="L2129" s="46">
        <v>119177</v>
      </c>
      <c r="M2129" s="47">
        <v>833035</v>
      </c>
      <c r="N2129" s="47">
        <v>19322</v>
      </c>
      <c r="O2129" s="48">
        <v>17661</v>
      </c>
      <c r="P2129" s="49">
        <v>218641</v>
      </c>
      <c r="Q2129" s="49">
        <v>57</v>
      </c>
      <c r="R2129" s="50">
        <v>0</v>
      </c>
      <c r="S2129" s="51">
        <v>0</v>
      </c>
      <c r="T2129" s="51">
        <v>0</v>
      </c>
      <c r="U2129" s="44">
        <v>347424</v>
      </c>
      <c r="V2129" s="45">
        <v>2166866</v>
      </c>
      <c r="W2129" s="45">
        <v>151723</v>
      </c>
    </row>
    <row r="2130" spans="1:23" x14ac:dyDescent="0.2">
      <c r="A2130" s="41">
        <v>2010</v>
      </c>
      <c r="B2130" s="42">
        <v>14154</v>
      </c>
      <c r="C2130" s="43" t="s">
        <v>901</v>
      </c>
      <c r="D2130" s="41" t="s">
        <v>112</v>
      </c>
      <c r="E2130" s="43" t="s">
        <v>113</v>
      </c>
      <c r="F2130" s="41" t="s">
        <v>25</v>
      </c>
      <c r="G2130" s="43" t="s">
        <v>42</v>
      </c>
      <c r="H2130" s="43" t="s">
        <v>51</v>
      </c>
      <c r="I2130" s="44">
        <v>49859</v>
      </c>
      <c r="J2130" s="45">
        <v>574983</v>
      </c>
      <c r="K2130" s="45">
        <v>61103</v>
      </c>
      <c r="L2130" s="46">
        <v>57023</v>
      </c>
      <c r="M2130" s="47">
        <v>1129933</v>
      </c>
      <c r="N2130" s="47">
        <v>11424</v>
      </c>
      <c r="O2130" s="48">
        <v>5805</v>
      </c>
      <c r="P2130" s="49">
        <v>202350</v>
      </c>
      <c r="Q2130" s="49">
        <v>43</v>
      </c>
      <c r="R2130" s="50">
        <v>0</v>
      </c>
      <c r="S2130" s="51">
        <v>0</v>
      </c>
      <c r="T2130" s="51">
        <v>0</v>
      </c>
      <c r="U2130" s="44">
        <v>112687</v>
      </c>
      <c r="V2130" s="45">
        <v>1907266</v>
      </c>
      <c r="W2130" s="45">
        <v>72570</v>
      </c>
    </row>
    <row r="2131" spans="1:23" x14ac:dyDescent="0.2">
      <c r="A2131" s="41">
        <v>2010</v>
      </c>
      <c r="B2131" s="42">
        <v>14156</v>
      </c>
      <c r="C2131" s="43" t="s">
        <v>3030</v>
      </c>
      <c r="D2131" s="41" t="s">
        <v>23</v>
      </c>
      <c r="E2131" s="43" t="s">
        <v>24</v>
      </c>
      <c r="F2131" s="41" t="s">
        <v>25</v>
      </c>
      <c r="G2131" s="43" t="s">
        <v>82</v>
      </c>
      <c r="H2131" s="43" t="s">
        <v>31</v>
      </c>
      <c r="I2131" s="44">
        <v>4309</v>
      </c>
      <c r="J2131" s="45">
        <v>20046</v>
      </c>
      <c r="K2131" s="45">
        <v>4651</v>
      </c>
      <c r="L2131" s="46">
        <v>323</v>
      </c>
      <c r="M2131" s="47">
        <v>1935</v>
      </c>
      <c r="N2131" s="47">
        <v>172</v>
      </c>
      <c r="O2131" s="48">
        <v>471</v>
      </c>
      <c r="P2131" s="49">
        <v>2573</v>
      </c>
      <c r="Q2131" s="49">
        <v>30</v>
      </c>
      <c r="R2131" s="50" t="s">
        <v>37</v>
      </c>
      <c r="S2131" s="51" t="s">
        <v>37</v>
      </c>
      <c r="T2131" s="51" t="s">
        <v>37</v>
      </c>
      <c r="U2131" s="44">
        <v>5103</v>
      </c>
      <c r="V2131" s="45">
        <v>24554</v>
      </c>
      <c r="W2131" s="45">
        <v>4853</v>
      </c>
    </row>
    <row r="2132" spans="1:23" x14ac:dyDescent="0.2">
      <c r="A2132" s="41">
        <v>2010</v>
      </c>
      <c r="B2132" s="42">
        <v>14159</v>
      </c>
      <c r="C2132" s="43" t="s">
        <v>3031</v>
      </c>
      <c r="D2132" s="41" t="s">
        <v>23</v>
      </c>
      <c r="E2132" s="43" t="s">
        <v>24</v>
      </c>
      <c r="F2132" s="41" t="s">
        <v>25</v>
      </c>
      <c r="G2132" s="43" t="s">
        <v>87</v>
      </c>
      <c r="H2132" s="43" t="s">
        <v>27</v>
      </c>
      <c r="I2132" s="44">
        <v>2030</v>
      </c>
      <c r="J2132" s="45">
        <v>23652</v>
      </c>
      <c r="K2132" s="45">
        <v>1874</v>
      </c>
      <c r="L2132" s="46">
        <v>748</v>
      </c>
      <c r="M2132" s="47">
        <v>8664</v>
      </c>
      <c r="N2132" s="47">
        <v>299</v>
      </c>
      <c r="O2132" s="48">
        <v>4552</v>
      </c>
      <c r="P2132" s="49">
        <v>61945</v>
      </c>
      <c r="Q2132" s="49">
        <v>80</v>
      </c>
      <c r="R2132" s="50" t="s">
        <v>37</v>
      </c>
      <c r="S2132" s="51" t="s">
        <v>37</v>
      </c>
      <c r="T2132" s="51" t="s">
        <v>37</v>
      </c>
      <c r="U2132" s="44">
        <v>7330</v>
      </c>
      <c r="V2132" s="45">
        <v>94261</v>
      </c>
      <c r="W2132" s="45">
        <v>2253</v>
      </c>
    </row>
    <row r="2133" spans="1:23" x14ac:dyDescent="0.2">
      <c r="A2133" s="41">
        <v>2010</v>
      </c>
      <c r="B2133" s="42">
        <v>14160</v>
      </c>
      <c r="C2133" s="43" t="s">
        <v>3032</v>
      </c>
      <c r="D2133" s="41" t="s">
        <v>23</v>
      </c>
      <c r="E2133" s="43" t="s">
        <v>24</v>
      </c>
      <c r="F2133" s="41" t="s">
        <v>25</v>
      </c>
      <c r="G2133" s="43" t="s">
        <v>72</v>
      </c>
      <c r="H2133" s="43" t="s">
        <v>31</v>
      </c>
      <c r="I2133" s="44">
        <v>13427</v>
      </c>
      <c r="J2133" s="45">
        <v>107825</v>
      </c>
      <c r="K2133" s="45">
        <v>7758</v>
      </c>
      <c r="L2133" s="46">
        <v>938</v>
      </c>
      <c r="M2133" s="47">
        <v>8471</v>
      </c>
      <c r="N2133" s="47">
        <v>57</v>
      </c>
      <c r="O2133" s="48">
        <v>355</v>
      </c>
      <c r="P2133" s="49">
        <v>2881</v>
      </c>
      <c r="Q2133" s="49">
        <v>3</v>
      </c>
      <c r="R2133" s="50" t="s">
        <v>37</v>
      </c>
      <c r="S2133" s="51" t="s">
        <v>37</v>
      </c>
      <c r="T2133" s="51" t="s">
        <v>37</v>
      </c>
      <c r="U2133" s="44">
        <v>14720</v>
      </c>
      <c r="V2133" s="45">
        <v>119177</v>
      </c>
      <c r="W2133" s="45">
        <v>7818</v>
      </c>
    </row>
    <row r="2134" spans="1:23" x14ac:dyDescent="0.2">
      <c r="A2134" s="41">
        <v>2010</v>
      </c>
      <c r="B2134" s="42">
        <v>14164</v>
      </c>
      <c r="C2134" s="43" t="s">
        <v>3033</v>
      </c>
      <c r="D2134" s="41" t="s">
        <v>23</v>
      </c>
      <c r="E2134" s="43" t="s">
        <v>24</v>
      </c>
      <c r="F2134" s="41" t="s">
        <v>25</v>
      </c>
      <c r="G2134" s="43" t="s">
        <v>48</v>
      </c>
      <c r="H2134" s="43" t="s">
        <v>27</v>
      </c>
      <c r="I2134" s="44">
        <v>30139</v>
      </c>
      <c r="J2134" s="45">
        <v>321522</v>
      </c>
      <c r="K2134" s="45">
        <v>20582</v>
      </c>
      <c r="L2134" s="46">
        <v>7243</v>
      </c>
      <c r="M2134" s="47">
        <v>75020</v>
      </c>
      <c r="N2134" s="47">
        <v>3357</v>
      </c>
      <c r="O2134" s="48">
        <v>36562</v>
      </c>
      <c r="P2134" s="49">
        <v>502706</v>
      </c>
      <c r="Q2134" s="49">
        <v>438</v>
      </c>
      <c r="R2134" s="50" t="s">
        <v>37</v>
      </c>
      <c r="S2134" s="51" t="s">
        <v>37</v>
      </c>
      <c r="T2134" s="51" t="s">
        <v>37</v>
      </c>
      <c r="U2134" s="44">
        <v>73944</v>
      </c>
      <c r="V2134" s="45">
        <v>899248</v>
      </c>
      <c r="W2134" s="45">
        <v>24377</v>
      </c>
    </row>
    <row r="2135" spans="1:23" x14ac:dyDescent="0.2">
      <c r="A2135" s="41">
        <v>2010</v>
      </c>
      <c r="B2135" s="42">
        <v>14166</v>
      </c>
      <c r="C2135" s="43" t="s">
        <v>3034</v>
      </c>
      <c r="D2135" s="41" t="s">
        <v>23</v>
      </c>
      <c r="E2135" s="43" t="s">
        <v>24</v>
      </c>
      <c r="F2135" s="41" t="s">
        <v>25</v>
      </c>
      <c r="G2135" s="43" t="s">
        <v>87</v>
      </c>
      <c r="H2135" s="43" t="s">
        <v>27</v>
      </c>
      <c r="I2135" s="44">
        <v>246</v>
      </c>
      <c r="J2135" s="45">
        <v>2405</v>
      </c>
      <c r="K2135" s="45">
        <v>223</v>
      </c>
      <c r="L2135" s="46" t="s">
        <v>37</v>
      </c>
      <c r="M2135" s="47" t="s">
        <v>37</v>
      </c>
      <c r="N2135" s="47" t="s">
        <v>37</v>
      </c>
      <c r="O2135" s="48" t="s">
        <v>37</v>
      </c>
      <c r="P2135" s="49" t="s">
        <v>37</v>
      </c>
      <c r="Q2135" s="49" t="s">
        <v>37</v>
      </c>
      <c r="R2135" s="50" t="s">
        <v>37</v>
      </c>
      <c r="S2135" s="51" t="s">
        <v>37</v>
      </c>
      <c r="T2135" s="51" t="s">
        <v>37</v>
      </c>
      <c r="U2135" s="44">
        <v>246</v>
      </c>
      <c r="V2135" s="45">
        <v>2405</v>
      </c>
      <c r="W2135" s="45">
        <v>223</v>
      </c>
    </row>
    <row r="2136" spans="1:23" x14ac:dyDescent="0.2">
      <c r="A2136" s="41">
        <v>2010</v>
      </c>
      <c r="B2136" s="42">
        <v>14170</v>
      </c>
      <c r="C2136" s="43" t="s">
        <v>904</v>
      </c>
      <c r="D2136" s="41" t="s">
        <v>23</v>
      </c>
      <c r="E2136" s="43" t="s">
        <v>24</v>
      </c>
      <c r="F2136" s="41" t="s">
        <v>25</v>
      </c>
      <c r="G2136" s="43" t="s">
        <v>89</v>
      </c>
      <c r="H2136" s="43" t="s">
        <v>31</v>
      </c>
      <c r="I2136" s="44">
        <v>14123</v>
      </c>
      <c r="J2136" s="45">
        <v>137744</v>
      </c>
      <c r="K2136" s="45">
        <v>12739</v>
      </c>
      <c r="L2136" s="46">
        <v>4478</v>
      </c>
      <c r="M2136" s="47">
        <v>54315</v>
      </c>
      <c r="N2136" s="47">
        <v>1667</v>
      </c>
      <c r="O2136" s="48" t="s">
        <v>37</v>
      </c>
      <c r="P2136" s="49" t="s">
        <v>37</v>
      </c>
      <c r="Q2136" s="49" t="s">
        <v>37</v>
      </c>
      <c r="R2136" s="50" t="s">
        <v>37</v>
      </c>
      <c r="S2136" s="51" t="s">
        <v>37</v>
      </c>
      <c r="T2136" s="51" t="s">
        <v>37</v>
      </c>
      <c r="U2136" s="44">
        <v>18601</v>
      </c>
      <c r="V2136" s="45">
        <v>192059</v>
      </c>
      <c r="W2136" s="45">
        <v>14406</v>
      </c>
    </row>
    <row r="2137" spans="1:23" x14ac:dyDescent="0.2">
      <c r="A2137" s="41">
        <v>2010</v>
      </c>
      <c r="B2137" s="42">
        <v>14172</v>
      </c>
      <c r="C2137" s="43" t="s">
        <v>3035</v>
      </c>
      <c r="D2137" s="41" t="s">
        <v>23</v>
      </c>
      <c r="E2137" s="43" t="s">
        <v>24</v>
      </c>
      <c r="F2137" s="41" t="s">
        <v>25</v>
      </c>
      <c r="G2137" s="43" t="s">
        <v>241</v>
      </c>
      <c r="H2137" s="43" t="s">
        <v>27</v>
      </c>
      <c r="I2137" s="44">
        <v>1140</v>
      </c>
      <c r="J2137" s="45">
        <v>17405</v>
      </c>
      <c r="K2137" s="45">
        <v>1127</v>
      </c>
      <c r="L2137" s="46">
        <v>1296</v>
      </c>
      <c r="M2137" s="47">
        <v>16844</v>
      </c>
      <c r="N2137" s="47">
        <v>310</v>
      </c>
      <c r="O2137" s="48" t="s">
        <v>37</v>
      </c>
      <c r="P2137" s="49" t="s">
        <v>37</v>
      </c>
      <c r="Q2137" s="49" t="s">
        <v>37</v>
      </c>
      <c r="R2137" s="50" t="s">
        <v>37</v>
      </c>
      <c r="S2137" s="51" t="s">
        <v>37</v>
      </c>
      <c r="T2137" s="51" t="s">
        <v>37</v>
      </c>
      <c r="U2137" s="44">
        <v>2436</v>
      </c>
      <c r="V2137" s="45">
        <v>34249</v>
      </c>
      <c r="W2137" s="45">
        <v>1437</v>
      </c>
    </row>
    <row r="2138" spans="1:23" x14ac:dyDescent="0.2">
      <c r="A2138" s="41">
        <v>2010</v>
      </c>
      <c r="B2138" s="42">
        <v>14175</v>
      </c>
      <c r="C2138" s="43" t="s">
        <v>3036</v>
      </c>
      <c r="D2138" s="41" t="s">
        <v>23</v>
      </c>
      <c r="E2138" s="43" t="s">
        <v>24</v>
      </c>
      <c r="F2138" s="41" t="s">
        <v>25</v>
      </c>
      <c r="G2138" s="43" t="s">
        <v>48</v>
      </c>
      <c r="H2138" s="43" t="s">
        <v>31</v>
      </c>
      <c r="I2138" s="44">
        <v>34740.699999999997</v>
      </c>
      <c r="J2138" s="45">
        <v>267191</v>
      </c>
      <c r="K2138" s="45">
        <v>17268</v>
      </c>
      <c r="L2138" s="46">
        <v>6001.3</v>
      </c>
      <c r="M2138" s="47">
        <v>55585</v>
      </c>
      <c r="N2138" s="47">
        <v>514</v>
      </c>
      <c r="O2138" s="48">
        <v>496</v>
      </c>
      <c r="P2138" s="49">
        <v>3730</v>
      </c>
      <c r="Q2138" s="49">
        <v>128</v>
      </c>
      <c r="R2138" s="50" t="s">
        <v>37</v>
      </c>
      <c r="S2138" s="51" t="s">
        <v>37</v>
      </c>
      <c r="T2138" s="51" t="s">
        <v>37</v>
      </c>
      <c r="U2138" s="44">
        <v>41238</v>
      </c>
      <c r="V2138" s="45">
        <v>326506</v>
      </c>
      <c r="W2138" s="45">
        <v>17910</v>
      </c>
    </row>
    <row r="2139" spans="1:23" x14ac:dyDescent="0.2">
      <c r="A2139" s="41">
        <v>2010</v>
      </c>
      <c r="B2139" s="42">
        <v>14176</v>
      </c>
      <c r="C2139" s="43" t="s">
        <v>3037</v>
      </c>
      <c r="D2139" s="41" t="s">
        <v>23</v>
      </c>
      <c r="E2139" s="43" t="s">
        <v>24</v>
      </c>
      <c r="F2139" s="41" t="s">
        <v>25</v>
      </c>
      <c r="G2139" s="43" t="s">
        <v>78</v>
      </c>
      <c r="H2139" s="43" t="s">
        <v>27</v>
      </c>
      <c r="I2139" s="44">
        <v>95</v>
      </c>
      <c r="J2139" s="45">
        <v>799</v>
      </c>
      <c r="K2139" s="45">
        <v>76</v>
      </c>
      <c r="L2139" s="46">
        <v>36</v>
      </c>
      <c r="M2139" s="47">
        <v>249</v>
      </c>
      <c r="N2139" s="47">
        <v>10</v>
      </c>
      <c r="O2139" s="48" t="s">
        <v>37</v>
      </c>
      <c r="P2139" s="49" t="s">
        <v>37</v>
      </c>
      <c r="Q2139" s="49" t="s">
        <v>37</v>
      </c>
      <c r="R2139" s="50" t="s">
        <v>37</v>
      </c>
      <c r="S2139" s="51" t="s">
        <v>37</v>
      </c>
      <c r="T2139" s="51" t="s">
        <v>37</v>
      </c>
      <c r="U2139" s="44">
        <v>131</v>
      </c>
      <c r="V2139" s="45">
        <v>1048</v>
      </c>
      <c r="W2139" s="45">
        <v>86</v>
      </c>
    </row>
    <row r="2140" spans="1:23" x14ac:dyDescent="0.2">
      <c r="A2140" s="41">
        <v>2010</v>
      </c>
      <c r="B2140" s="42">
        <v>14178</v>
      </c>
      <c r="C2140" s="43" t="s">
        <v>3038</v>
      </c>
      <c r="D2140" s="41" t="s">
        <v>23</v>
      </c>
      <c r="E2140" s="43" t="s">
        <v>24</v>
      </c>
      <c r="F2140" s="41" t="s">
        <v>25</v>
      </c>
      <c r="G2140" s="43" t="s">
        <v>46</v>
      </c>
      <c r="H2140" s="43" t="s">
        <v>31</v>
      </c>
      <c r="I2140" s="44">
        <v>6989</v>
      </c>
      <c r="J2140" s="45">
        <v>75575</v>
      </c>
      <c r="K2140" s="45">
        <v>3323</v>
      </c>
      <c r="L2140" s="46">
        <v>1424</v>
      </c>
      <c r="M2140" s="47">
        <v>19856</v>
      </c>
      <c r="N2140" s="47">
        <v>242</v>
      </c>
      <c r="O2140" s="48">
        <v>1409</v>
      </c>
      <c r="P2140" s="49">
        <v>14253</v>
      </c>
      <c r="Q2140" s="49">
        <v>44</v>
      </c>
      <c r="R2140" s="50" t="s">
        <v>37</v>
      </c>
      <c r="S2140" s="51" t="s">
        <v>37</v>
      </c>
      <c r="T2140" s="51" t="s">
        <v>37</v>
      </c>
      <c r="U2140" s="44">
        <v>9822</v>
      </c>
      <c r="V2140" s="45">
        <v>109684</v>
      </c>
      <c r="W2140" s="45">
        <v>3609</v>
      </c>
    </row>
    <row r="2141" spans="1:23" x14ac:dyDescent="0.2">
      <c r="A2141" s="41">
        <v>2010</v>
      </c>
      <c r="B2141" s="42">
        <v>14192</v>
      </c>
      <c r="C2141" s="43" t="s">
        <v>906</v>
      </c>
      <c r="D2141" s="41" t="s">
        <v>23</v>
      </c>
      <c r="E2141" s="43" t="s">
        <v>24</v>
      </c>
      <c r="F2141" s="41" t="s">
        <v>25</v>
      </c>
      <c r="G2141" s="43" t="s">
        <v>175</v>
      </c>
      <c r="H2141" s="43" t="s">
        <v>31</v>
      </c>
      <c r="I2141" s="44">
        <v>24932</v>
      </c>
      <c r="J2141" s="45">
        <v>277785</v>
      </c>
      <c r="K2141" s="45">
        <v>14834</v>
      </c>
      <c r="L2141" s="46">
        <v>2310</v>
      </c>
      <c r="M2141" s="47">
        <v>25331</v>
      </c>
      <c r="N2141" s="47">
        <v>809</v>
      </c>
      <c r="O2141" s="48" t="s">
        <v>37</v>
      </c>
      <c r="P2141" s="49" t="s">
        <v>37</v>
      </c>
      <c r="Q2141" s="49" t="s">
        <v>37</v>
      </c>
      <c r="R2141" s="50" t="s">
        <v>37</v>
      </c>
      <c r="S2141" s="51" t="s">
        <v>37</v>
      </c>
      <c r="T2141" s="51" t="s">
        <v>37</v>
      </c>
      <c r="U2141" s="44">
        <v>27242</v>
      </c>
      <c r="V2141" s="45">
        <v>303116</v>
      </c>
      <c r="W2141" s="45">
        <v>15643</v>
      </c>
    </row>
    <row r="2142" spans="1:23" x14ac:dyDescent="0.2">
      <c r="A2142" s="41">
        <v>2010</v>
      </c>
      <c r="B2142" s="42">
        <v>14194</v>
      </c>
      <c r="C2142" s="43" t="s">
        <v>3039</v>
      </c>
      <c r="D2142" s="41" t="s">
        <v>23</v>
      </c>
      <c r="E2142" s="43" t="s">
        <v>24</v>
      </c>
      <c r="F2142" s="41" t="s">
        <v>25</v>
      </c>
      <c r="G2142" s="43" t="s">
        <v>161</v>
      </c>
      <c r="H2142" s="43" t="s">
        <v>27</v>
      </c>
      <c r="I2142" s="44">
        <v>6247</v>
      </c>
      <c r="J2142" s="45">
        <v>76511</v>
      </c>
      <c r="K2142" s="45">
        <v>6253</v>
      </c>
      <c r="L2142" s="46">
        <v>6290</v>
      </c>
      <c r="M2142" s="47">
        <v>77865</v>
      </c>
      <c r="N2142" s="47">
        <v>832</v>
      </c>
      <c r="O2142" s="48">
        <v>9269</v>
      </c>
      <c r="P2142" s="49">
        <v>138197</v>
      </c>
      <c r="Q2142" s="49">
        <v>16</v>
      </c>
      <c r="R2142" s="50">
        <v>0</v>
      </c>
      <c r="S2142" s="51">
        <v>0</v>
      </c>
      <c r="T2142" s="51">
        <v>0</v>
      </c>
      <c r="U2142" s="44">
        <v>21806</v>
      </c>
      <c r="V2142" s="45">
        <v>292573</v>
      </c>
      <c r="W2142" s="45">
        <v>7101</v>
      </c>
    </row>
    <row r="2143" spans="1:23" x14ac:dyDescent="0.2">
      <c r="A2143" s="41">
        <v>2010</v>
      </c>
      <c r="B2143" s="42">
        <v>14196</v>
      </c>
      <c r="C2143" s="43" t="s">
        <v>3040</v>
      </c>
      <c r="D2143" s="41" t="s">
        <v>23</v>
      </c>
      <c r="E2143" s="43" t="s">
        <v>24</v>
      </c>
      <c r="F2143" s="41" t="s">
        <v>25</v>
      </c>
      <c r="G2143" s="43" t="s">
        <v>46</v>
      </c>
      <c r="H2143" s="43" t="s">
        <v>27</v>
      </c>
      <c r="I2143" s="44">
        <v>1064</v>
      </c>
      <c r="J2143" s="45">
        <v>14057</v>
      </c>
      <c r="K2143" s="45">
        <v>1095</v>
      </c>
      <c r="L2143" s="46">
        <v>915</v>
      </c>
      <c r="M2143" s="47">
        <v>16158</v>
      </c>
      <c r="N2143" s="47">
        <v>259</v>
      </c>
      <c r="O2143" s="48">
        <v>0</v>
      </c>
      <c r="P2143" s="49">
        <v>0</v>
      </c>
      <c r="Q2143" s="49">
        <v>0</v>
      </c>
      <c r="R2143" s="50">
        <v>0</v>
      </c>
      <c r="S2143" s="51">
        <v>0</v>
      </c>
      <c r="T2143" s="51">
        <v>0</v>
      </c>
      <c r="U2143" s="44">
        <v>1979</v>
      </c>
      <c r="V2143" s="45">
        <v>30215</v>
      </c>
      <c r="W2143" s="45">
        <v>1354</v>
      </c>
    </row>
    <row r="2144" spans="1:23" x14ac:dyDescent="0.2">
      <c r="A2144" s="41">
        <v>2010</v>
      </c>
      <c r="B2144" s="42">
        <v>14198</v>
      </c>
      <c r="C2144" s="43" t="s">
        <v>3041</v>
      </c>
      <c r="D2144" s="41" t="s">
        <v>23</v>
      </c>
      <c r="E2144" s="43" t="s">
        <v>24</v>
      </c>
      <c r="F2144" s="41" t="s">
        <v>25</v>
      </c>
      <c r="G2144" s="43" t="s">
        <v>195</v>
      </c>
      <c r="H2144" s="43" t="s">
        <v>27</v>
      </c>
      <c r="I2144" s="44">
        <v>2369</v>
      </c>
      <c r="J2144" s="45">
        <v>26150</v>
      </c>
      <c r="K2144" s="45">
        <v>4456</v>
      </c>
      <c r="L2144" s="46">
        <v>3601</v>
      </c>
      <c r="M2144" s="47">
        <v>48686</v>
      </c>
      <c r="N2144" s="47">
        <v>631</v>
      </c>
      <c r="O2144" s="48" t="s">
        <v>37</v>
      </c>
      <c r="P2144" s="49" t="s">
        <v>37</v>
      </c>
      <c r="Q2144" s="49" t="s">
        <v>37</v>
      </c>
      <c r="R2144" s="50" t="s">
        <v>37</v>
      </c>
      <c r="S2144" s="51" t="s">
        <v>37</v>
      </c>
      <c r="T2144" s="51" t="s">
        <v>37</v>
      </c>
      <c r="U2144" s="44">
        <v>5970</v>
      </c>
      <c r="V2144" s="45">
        <v>74836</v>
      </c>
      <c r="W2144" s="45">
        <v>5087</v>
      </c>
    </row>
    <row r="2145" spans="1:23" x14ac:dyDescent="0.2">
      <c r="A2145" s="41">
        <v>2010</v>
      </c>
      <c r="B2145" s="42">
        <v>14199</v>
      </c>
      <c r="C2145" s="43" t="s">
        <v>3042</v>
      </c>
      <c r="D2145" s="41" t="s">
        <v>23</v>
      </c>
      <c r="E2145" s="43" t="s">
        <v>24</v>
      </c>
      <c r="F2145" s="41" t="s">
        <v>25</v>
      </c>
      <c r="G2145" s="43" t="s">
        <v>76</v>
      </c>
      <c r="H2145" s="43" t="s">
        <v>27</v>
      </c>
      <c r="I2145" s="44">
        <v>1734</v>
      </c>
      <c r="J2145" s="45">
        <v>13108</v>
      </c>
      <c r="K2145" s="45">
        <v>1304</v>
      </c>
      <c r="L2145" s="46">
        <v>1264</v>
      </c>
      <c r="M2145" s="47">
        <v>10561</v>
      </c>
      <c r="N2145" s="47">
        <v>303</v>
      </c>
      <c r="O2145" s="48">
        <v>922</v>
      </c>
      <c r="P2145" s="49">
        <v>12801</v>
      </c>
      <c r="Q2145" s="49">
        <v>7</v>
      </c>
      <c r="R2145" s="50" t="s">
        <v>37</v>
      </c>
      <c r="S2145" s="51" t="s">
        <v>37</v>
      </c>
      <c r="T2145" s="51" t="s">
        <v>37</v>
      </c>
      <c r="U2145" s="44">
        <v>3920</v>
      </c>
      <c r="V2145" s="45">
        <v>36470</v>
      </c>
      <c r="W2145" s="45">
        <v>1614</v>
      </c>
    </row>
    <row r="2146" spans="1:23" x14ac:dyDescent="0.2">
      <c r="A2146" s="41">
        <v>2010</v>
      </c>
      <c r="B2146" s="42">
        <v>14201</v>
      </c>
      <c r="C2146" s="43" t="s">
        <v>3043</v>
      </c>
      <c r="D2146" s="41" t="s">
        <v>23</v>
      </c>
      <c r="E2146" s="43" t="s">
        <v>24</v>
      </c>
      <c r="F2146" s="41" t="s">
        <v>25</v>
      </c>
      <c r="G2146" s="43" t="s">
        <v>87</v>
      </c>
      <c r="H2146" s="43" t="s">
        <v>27</v>
      </c>
      <c r="I2146" s="44">
        <v>1609.3</v>
      </c>
      <c r="J2146" s="45">
        <v>15378</v>
      </c>
      <c r="K2146" s="45">
        <v>1797</v>
      </c>
      <c r="L2146" s="46">
        <v>3619.5</v>
      </c>
      <c r="M2146" s="47">
        <v>37118</v>
      </c>
      <c r="N2146" s="47">
        <v>513</v>
      </c>
      <c r="O2146" s="48">
        <v>0</v>
      </c>
      <c r="P2146" s="49">
        <v>0</v>
      </c>
      <c r="Q2146" s="49">
        <v>0</v>
      </c>
      <c r="R2146" s="50">
        <v>0</v>
      </c>
      <c r="S2146" s="51">
        <v>0</v>
      </c>
      <c r="T2146" s="51">
        <v>0</v>
      </c>
      <c r="U2146" s="44">
        <v>5228.8</v>
      </c>
      <c r="V2146" s="45">
        <v>52496</v>
      </c>
      <c r="W2146" s="45">
        <v>2310</v>
      </c>
    </row>
    <row r="2147" spans="1:23" x14ac:dyDescent="0.2">
      <c r="A2147" s="41">
        <v>2010</v>
      </c>
      <c r="B2147" s="42">
        <v>14202</v>
      </c>
      <c r="C2147" s="43" t="s">
        <v>3044</v>
      </c>
      <c r="D2147" s="41" t="s">
        <v>23</v>
      </c>
      <c r="E2147" s="43" t="s">
        <v>24</v>
      </c>
      <c r="F2147" s="41" t="s">
        <v>25</v>
      </c>
      <c r="G2147" s="43" t="s">
        <v>87</v>
      </c>
      <c r="H2147" s="43" t="s">
        <v>31</v>
      </c>
      <c r="I2147" s="44">
        <v>2263.9</v>
      </c>
      <c r="J2147" s="45">
        <v>29760</v>
      </c>
      <c r="K2147" s="45">
        <v>1114</v>
      </c>
      <c r="L2147" s="46">
        <v>612.5</v>
      </c>
      <c r="M2147" s="47">
        <v>8685</v>
      </c>
      <c r="N2147" s="47">
        <v>96</v>
      </c>
      <c r="O2147" s="48">
        <v>1450.6</v>
      </c>
      <c r="P2147" s="49">
        <v>20595</v>
      </c>
      <c r="Q2147" s="49">
        <v>3</v>
      </c>
      <c r="R2147" s="50" t="s">
        <v>37</v>
      </c>
      <c r="S2147" s="51" t="s">
        <v>37</v>
      </c>
      <c r="T2147" s="51" t="s">
        <v>37</v>
      </c>
      <c r="U2147" s="44">
        <v>4327</v>
      </c>
      <c r="V2147" s="45">
        <v>59040</v>
      </c>
      <c r="W2147" s="45">
        <v>1213</v>
      </c>
    </row>
    <row r="2148" spans="1:23" x14ac:dyDescent="0.2">
      <c r="A2148" s="41">
        <v>2010</v>
      </c>
      <c r="B2148" s="42">
        <v>14203</v>
      </c>
      <c r="C2148" s="43" t="s">
        <v>3045</v>
      </c>
      <c r="D2148" s="41" t="s">
        <v>23</v>
      </c>
      <c r="E2148" s="43" t="s">
        <v>24</v>
      </c>
      <c r="F2148" s="41" t="s">
        <v>25</v>
      </c>
      <c r="G2148" s="43" t="s">
        <v>76</v>
      </c>
      <c r="H2148" s="43" t="s">
        <v>27</v>
      </c>
      <c r="I2148" s="44">
        <v>2341</v>
      </c>
      <c r="J2148" s="45">
        <v>18610</v>
      </c>
      <c r="K2148" s="45">
        <v>1823</v>
      </c>
      <c r="L2148" s="46">
        <v>1295</v>
      </c>
      <c r="M2148" s="47">
        <v>12948</v>
      </c>
      <c r="N2148" s="47">
        <v>203</v>
      </c>
      <c r="O2148" s="48">
        <v>10</v>
      </c>
      <c r="P2148" s="49">
        <v>78</v>
      </c>
      <c r="Q2148" s="49">
        <v>1</v>
      </c>
      <c r="R2148" s="50" t="s">
        <v>37</v>
      </c>
      <c r="S2148" s="51" t="s">
        <v>37</v>
      </c>
      <c r="T2148" s="51" t="s">
        <v>37</v>
      </c>
      <c r="U2148" s="44">
        <v>3646</v>
      </c>
      <c r="V2148" s="45">
        <v>31636</v>
      </c>
      <c r="W2148" s="45">
        <v>2027</v>
      </c>
    </row>
    <row r="2149" spans="1:23" x14ac:dyDescent="0.2">
      <c r="A2149" s="41">
        <v>2010</v>
      </c>
      <c r="B2149" s="42">
        <v>14214</v>
      </c>
      <c r="C2149" s="43" t="s">
        <v>3046</v>
      </c>
      <c r="D2149" s="41" t="s">
        <v>23</v>
      </c>
      <c r="E2149" s="43" t="s">
        <v>24</v>
      </c>
      <c r="F2149" s="41" t="s">
        <v>25</v>
      </c>
      <c r="G2149" s="43" t="s">
        <v>76</v>
      </c>
      <c r="H2149" s="43" t="s">
        <v>27</v>
      </c>
      <c r="I2149" s="44">
        <v>766</v>
      </c>
      <c r="J2149" s="45">
        <v>6335</v>
      </c>
      <c r="K2149" s="45">
        <v>793</v>
      </c>
      <c r="L2149" s="46">
        <v>343</v>
      </c>
      <c r="M2149" s="47">
        <v>1644</v>
      </c>
      <c r="N2149" s="47">
        <v>131</v>
      </c>
      <c r="O2149" s="48">
        <v>658</v>
      </c>
      <c r="P2149" s="49">
        <v>6424</v>
      </c>
      <c r="Q2149" s="49">
        <v>35</v>
      </c>
      <c r="R2149" s="50" t="s">
        <v>37</v>
      </c>
      <c r="S2149" s="51" t="s">
        <v>37</v>
      </c>
      <c r="T2149" s="51" t="s">
        <v>37</v>
      </c>
      <c r="U2149" s="44">
        <v>1767</v>
      </c>
      <c r="V2149" s="45">
        <v>14403</v>
      </c>
      <c r="W2149" s="45">
        <v>959</v>
      </c>
    </row>
    <row r="2150" spans="1:23" x14ac:dyDescent="0.2">
      <c r="A2150" s="41">
        <v>2010</v>
      </c>
      <c r="B2150" s="42">
        <v>14216</v>
      </c>
      <c r="C2150" s="43" t="s">
        <v>3047</v>
      </c>
      <c r="D2150" s="41" t="s">
        <v>23</v>
      </c>
      <c r="E2150" s="43" t="s">
        <v>24</v>
      </c>
      <c r="F2150" s="41" t="s">
        <v>25</v>
      </c>
      <c r="G2150" s="43" t="s">
        <v>117</v>
      </c>
      <c r="H2150" s="43" t="s">
        <v>27</v>
      </c>
      <c r="I2150" s="44">
        <v>5531</v>
      </c>
      <c r="J2150" s="45">
        <v>49005</v>
      </c>
      <c r="K2150" s="45">
        <v>3036</v>
      </c>
      <c r="L2150" s="46">
        <v>2404</v>
      </c>
      <c r="M2150" s="47">
        <v>17793</v>
      </c>
      <c r="N2150" s="47">
        <v>593</v>
      </c>
      <c r="O2150" s="48">
        <v>6576</v>
      </c>
      <c r="P2150" s="49">
        <v>97919</v>
      </c>
      <c r="Q2150" s="49">
        <v>19</v>
      </c>
      <c r="R2150" s="50" t="s">
        <v>37</v>
      </c>
      <c r="S2150" s="51" t="s">
        <v>37</v>
      </c>
      <c r="T2150" s="51" t="s">
        <v>37</v>
      </c>
      <c r="U2150" s="44">
        <v>14511</v>
      </c>
      <c r="V2150" s="45">
        <v>164717</v>
      </c>
      <c r="W2150" s="45">
        <v>3648</v>
      </c>
    </row>
    <row r="2151" spans="1:23" x14ac:dyDescent="0.2">
      <c r="A2151" s="41">
        <v>2010</v>
      </c>
      <c r="B2151" s="42">
        <v>14224</v>
      </c>
      <c r="C2151" s="43" t="s">
        <v>908</v>
      </c>
      <c r="D2151" s="41" t="s">
        <v>23</v>
      </c>
      <c r="E2151" s="43" t="s">
        <v>24</v>
      </c>
      <c r="F2151" s="41" t="s">
        <v>25</v>
      </c>
      <c r="G2151" s="43" t="s">
        <v>258</v>
      </c>
      <c r="H2151" s="43" t="s">
        <v>31</v>
      </c>
      <c r="I2151" s="44">
        <v>14177</v>
      </c>
      <c r="J2151" s="45">
        <v>90952</v>
      </c>
      <c r="K2151" s="45">
        <v>15297</v>
      </c>
      <c r="L2151" s="46">
        <v>4272</v>
      </c>
      <c r="M2151" s="47">
        <v>27751</v>
      </c>
      <c r="N2151" s="47">
        <v>2847</v>
      </c>
      <c r="O2151" s="48">
        <v>8785</v>
      </c>
      <c r="P2151" s="49">
        <v>69962</v>
      </c>
      <c r="Q2151" s="49">
        <v>207</v>
      </c>
      <c r="R2151" s="50" t="s">
        <v>37</v>
      </c>
      <c r="S2151" s="51" t="s">
        <v>37</v>
      </c>
      <c r="T2151" s="51" t="s">
        <v>37</v>
      </c>
      <c r="U2151" s="44">
        <v>27234</v>
      </c>
      <c r="V2151" s="45">
        <v>188665</v>
      </c>
      <c r="W2151" s="45">
        <v>18351</v>
      </c>
    </row>
    <row r="2152" spans="1:23" x14ac:dyDescent="0.2">
      <c r="A2152" s="41">
        <v>2010</v>
      </c>
      <c r="B2152" s="42">
        <v>14229</v>
      </c>
      <c r="C2152" s="43" t="s">
        <v>3048</v>
      </c>
      <c r="D2152" s="41" t="s">
        <v>23</v>
      </c>
      <c r="E2152" s="43" t="s">
        <v>24</v>
      </c>
      <c r="F2152" s="41" t="s">
        <v>25</v>
      </c>
      <c r="G2152" s="43" t="s">
        <v>76</v>
      </c>
      <c r="H2152" s="43" t="s">
        <v>27</v>
      </c>
      <c r="I2152" s="44">
        <v>7090.9</v>
      </c>
      <c r="J2152" s="45">
        <v>64977</v>
      </c>
      <c r="K2152" s="45">
        <v>5699</v>
      </c>
      <c r="L2152" s="46">
        <v>1161.5999999999999</v>
      </c>
      <c r="M2152" s="47">
        <v>16070</v>
      </c>
      <c r="N2152" s="47">
        <v>444</v>
      </c>
      <c r="O2152" s="48">
        <v>6177.5</v>
      </c>
      <c r="P2152" s="49">
        <v>67537</v>
      </c>
      <c r="Q2152" s="49">
        <v>105</v>
      </c>
      <c r="R2152" s="50" t="s">
        <v>37</v>
      </c>
      <c r="S2152" s="51" t="s">
        <v>37</v>
      </c>
      <c r="T2152" s="51" t="s">
        <v>37</v>
      </c>
      <c r="U2152" s="44">
        <v>14430</v>
      </c>
      <c r="V2152" s="45">
        <v>148584</v>
      </c>
      <c r="W2152" s="45">
        <v>6248</v>
      </c>
    </row>
    <row r="2153" spans="1:23" x14ac:dyDescent="0.2">
      <c r="A2153" s="41">
        <v>2010</v>
      </c>
      <c r="B2153" s="42">
        <v>14232</v>
      </c>
      <c r="C2153" s="43" t="s">
        <v>909</v>
      </c>
      <c r="D2153" s="41" t="s">
        <v>23</v>
      </c>
      <c r="E2153" s="43" t="s">
        <v>24</v>
      </c>
      <c r="F2153" s="41" t="s">
        <v>25</v>
      </c>
      <c r="G2153" s="43" t="s">
        <v>46</v>
      </c>
      <c r="H2153" s="43" t="s">
        <v>51</v>
      </c>
      <c r="I2153" s="44">
        <v>46720.2</v>
      </c>
      <c r="J2153" s="45">
        <v>566573</v>
      </c>
      <c r="K2153" s="45">
        <v>47437</v>
      </c>
      <c r="L2153" s="46">
        <v>72877.899999999994</v>
      </c>
      <c r="M2153" s="47">
        <v>1020138</v>
      </c>
      <c r="N2153" s="47">
        <v>11977</v>
      </c>
      <c r="O2153" s="48">
        <v>27601.7</v>
      </c>
      <c r="P2153" s="49">
        <v>498684</v>
      </c>
      <c r="Q2153" s="49">
        <v>11</v>
      </c>
      <c r="R2153" s="50">
        <v>0</v>
      </c>
      <c r="S2153" s="51">
        <v>0</v>
      </c>
      <c r="T2153" s="51">
        <v>0</v>
      </c>
      <c r="U2153" s="44">
        <v>147199.79999999999</v>
      </c>
      <c r="V2153" s="45">
        <v>2085395</v>
      </c>
      <c r="W2153" s="45">
        <v>59425</v>
      </c>
    </row>
    <row r="2154" spans="1:23" x14ac:dyDescent="0.2">
      <c r="A2154" s="41">
        <v>2010</v>
      </c>
      <c r="B2154" s="42">
        <v>14232</v>
      </c>
      <c r="C2154" s="43" t="s">
        <v>909</v>
      </c>
      <c r="D2154" s="41" t="s">
        <v>23</v>
      </c>
      <c r="E2154" s="43" t="s">
        <v>24</v>
      </c>
      <c r="F2154" s="41" t="s">
        <v>25</v>
      </c>
      <c r="G2154" s="43" t="s">
        <v>145</v>
      </c>
      <c r="H2154" s="43" t="s">
        <v>51</v>
      </c>
      <c r="I2154" s="44">
        <v>45312.800000000003</v>
      </c>
      <c r="J2154" s="45">
        <v>586800</v>
      </c>
      <c r="K2154" s="45">
        <v>44326</v>
      </c>
      <c r="L2154" s="46">
        <v>74739.3</v>
      </c>
      <c r="M2154" s="47">
        <v>1087049</v>
      </c>
      <c r="N2154" s="47">
        <v>12658</v>
      </c>
      <c r="O2154" s="48">
        <v>4380.5</v>
      </c>
      <c r="P2154" s="49">
        <v>72545</v>
      </c>
      <c r="Q2154" s="49">
        <v>2</v>
      </c>
      <c r="R2154" s="50">
        <v>0</v>
      </c>
      <c r="S2154" s="51">
        <v>0</v>
      </c>
      <c r="T2154" s="51">
        <v>0</v>
      </c>
      <c r="U2154" s="44">
        <v>124432.6</v>
      </c>
      <c r="V2154" s="45">
        <v>1746394</v>
      </c>
      <c r="W2154" s="45">
        <v>56986</v>
      </c>
    </row>
    <row r="2155" spans="1:23" x14ac:dyDescent="0.2">
      <c r="A2155" s="41">
        <v>2010</v>
      </c>
      <c r="B2155" s="42">
        <v>14232</v>
      </c>
      <c r="C2155" s="43" t="s">
        <v>909</v>
      </c>
      <c r="D2155" s="41" t="s">
        <v>23</v>
      </c>
      <c r="E2155" s="43" t="s">
        <v>24</v>
      </c>
      <c r="F2155" s="41" t="s">
        <v>25</v>
      </c>
      <c r="G2155" s="43" t="s">
        <v>173</v>
      </c>
      <c r="H2155" s="43" t="s">
        <v>51</v>
      </c>
      <c r="I2155" s="44">
        <v>9737.1</v>
      </c>
      <c r="J2155" s="45">
        <v>119749</v>
      </c>
      <c r="K2155" s="45">
        <v>8783</v>
      </c>
      <c r="L2155" s="46">
        <v>18370.8</v>
      </c>
      <c r="M2155" s="47">
        <v>280236</v>
      </c>
      <c r="N2155" s="47">
        <v>2763</v>
      </c>
      <c r="O2155" s="48">
        <v>1762.3</v>
      </c>
      <c r="P2155" s="49">
        <v>30974</v>
      </c>
      <c r="Q2155" s="49">
        <v>1</v>
      </c>
      <c r="R2155" s="50">
        <v>0</v>
      </c>
      <c r="S2155" s="51">
        <v>0</v>
      </c>
      <c r="T2155" s="51">
        <v>0</v>
      </c>
      <c r="U2155" s="44">
        <v>29870.2</v>
      </c>
      <c r="V2155" s="45">
        <v>430959</v>
      </c>
      <c r="W2155" s="45">
        <v>11547</v>
      </c>
    </row>
    <row r="2156" spans="1:23" x14ac:dyDescent="0.2">
      <c r="A2156" s="41">
        <v>2010</v>
      </c>
      <c r="B2156" s="42">
        <v>14234</v>
      </c>
      <c r="C2156" s="43" t="s">
        <v>3049</v>
      </c>
      <c r="D2156" s="41" t="s">
        <v>23</v>
      </c>
      <c r="E2156" s="43" t="s">
        <v>24</v>
      </c>
      <c r="F2156" s="41" t="s">
        <v>25</v>
      </c>
      <c r="G2156" s="43" t="s">
        <v>60</v>
      </c>
      <c r="H2156" s="43" t="s">
        <v>27</v>
      </c>
      <c r="I2156" s="44">
        <v>109</v>
      </c>
      <c r="J2156" s="45">
        <v>320</v>
      </c>
      <c r="K2156" s="45">
        <v>76</v>
      </c>
      <c r="L2156" s="46">
        <v>132</v>
      </c>
      <c r="M2156" s="47">
        <v>332</v>
      </c>
      <c r="N2156" s="47">
        <v>17</v>
      </c>
      <c r="O2156" s="48" t="s">
        <v>37</v>
      </c>
      <c r="P2156" s="49" t="s">
        <v>37</v>
      </c>
      <c r="Q2156" s="49" t="s">
        <v>37</v>
      </c>
      <c r="R2156" s="50" t="s">
        <v>37</v>
      </c>
      <c r="S2156" s="51" t="s">
        <v>37</v>
      </c>
      <c r="T2156" s="51" t="s">
        <v>37</v>
      </c>
      <c r="U2156" s="44">
        <v>241</v>
      </c>
      <c r="V2156" s="45">
        <v>652</v>
      </c>
      <c r="W2156" s="45">
        <v>93</v>
      </c>
    </row>
    <row r="2157" spans="1:23" x14ac:dyDescent="0.2">
      <c r="A2157" s="41">
        <v>2010</v>
      </c>
      <c r="B2157" s="42">
        <v>14238</v>
      </c>
      <c r="C2157" s="43" t="s">
        <v>910</v>
      </c>
      <c r="D2157" s="41" t="s">
        <v>23</v>
      </c>
      <c r="E2157" s="43" t="s">
        <v>24</v>
      </c>
      <c r="F2157" s="41" t="s">
        <v>25</v>
      </c>
      <c r="G2157" s="43" t="s">
        <v>117</v>
      </c>
      <c r="H2157" s="43" t="s">
        <v>31</v>
      </c>
      <c r="I2157" s="44">
        <v>11094</v>
      </c>
      <c r="J2157" s="45">
        <v>111218</v>
      </c>
      <c r="K2157" s="45">
        <v>8541</v>
      </c>
      <c r="L2157" s="46">
        <v>6673</v>
      </c>
      <c r="M2157" s="47">
        <v>84848</v>
      </c>
      <c r="N2157" s="47">
        <v>895</v>
      </c>
      <c r="O2157" s="48">
        <v>4027</v>
      </c>
      <c r="P2157" s="49">
        <v>61754</v>
      </c>
      <c r="Q2157" s="49">
        <v>8</v>
      </c>
      <c r="R2157" s="50" t="s">
        <v>37</v>
      </c>
      <c r="S2157" s="51" t="s">
        <v>37</v>
      </c>
      <c r="T2157" s="51" t="s">
        <v>37</v>
      </c>
      <c r="U2157" s="44">
        <v>21794</v>
      </c>
      <c r="V2157" s="45">
        <v>257820</v>
      </c>
      <c r="W2157" s="45">
        <v>9444</v>
      </c>
    </row>
    <row r="2158" spans="1:23" x14ac:dyDescent="0.2">
      <c r="A2158" s="41">
        <v>2010</v>
      </c>
      <c r="B2158" s="42">
        <v>14245</v>
      </c>
      <c r="C2158" s="43" t="s">
        <v>911</v>
      </c>
      <c r="D2158" s="41" t="s">
        <v>23</v>
      </c>
      <c r="E2158" s="43" t="s">
        <v>24</v>
      </c>
      <c r="F2158" s="41" t="s">
        <v>25</v>
      </c>
      <c r="G2158" s="43" t="s">
        <v>192</v>
      </c>
      <c r="H2158" s="43" t="s">
        <v>153</v>
      </c>
      <c r="I2158" s="44">
        <v>15490</v>
      </c>
      <c r="J2158" s="45">
        <v>155775</v>
      </c>
      <c r="K2158" s="45">
        <v>10900</v>
      </c>
      <c r="L2158" s="46">
        <v>17522</v>
      </c>
      <c r="M2158" s="47">
        <v>189404</v>
      </c>
      <c r="N2158" s="47">
        <v>2562</v>
      </c>
      <c r="O2158" s="48" t="s">
        <v>37</v>
      </c>
      <c r="P2158" s="49" t="s">
        <v>37</v>
      </c>
      <c r="Q2158" s="49" t="s">
        <v>37</v>
      </c>
      <c r="R2158" s="50" t="s">
        <v>37</v>
      </c>
      <c r="S2158" s="51" t="s">
        <v>37</v>
      </c>
      <c r="T2158" s="51" t="s">
        <v>37</v>
      </c>
      <c r="U2158" s="44">
        <v>33012</v>
      </c>
      <c r="V2158" s="45">
        <v>345179</v>
      </c>
      <c r="W2158" s="45">
        <v>13462</v>
      </c>
    </row>
    <row r="2159" spans="1:23" x14ac:dyDescent="0.2">
      <c r="A2159" s="41">
        <v>2010</v>
      </c>
      <c r="B2159" s="42">
        <v>14246</v>
      </c>
      <c r="C2159" s="43" t="s">
        <v>3050</v>
      </c>
      <c r="D2159" s="41" t="s">
        <v>23</v>
      </c>
      <c r="E2159" s="43" t="s">
        <v>24</v>
      </c>
      <c r="F2159" s="41" t="s">
        <v>25</v>
      </c>
      <c r="G2159" s="43" t="s">
        <v>46</v>
      </c>
      <c r="H2159" s="43" t="s">
        <v>27</v>
      </c>
      <c r="I2159" s="44">
        <v>9484</v>
      </c>
      <c r="J2159" s="45">
        <v>85896</v>
      </c>
      <c r="K2159" s="45">
        <v>10325</v>
      </c>
      <c r="L2159" s="46">
        <v>8423</v>
      </c>
      <c r="M2159" s="47">
        <v>94432</v>
      </c>
      <c r="N2159" s="47">
        <v>925</v>
      </c>
      <c r="O2159" s="48">
        <v>12662</v>
      </c>
      <c r="P2159" s="49">
        <v>162524</v>
      </c>
      <c r="Q2159" s="49">
        <v>52</v>
      </c>
      <c r="R2159" s="50" t="s">
        <v>37</v>
      </c>
      <c r="S2159" s="51" t="s">
        <v>37</v>
      </c>
      <c r="T2159" s="51" t="s">
        <v>37</v>
      </c>
      <c r="U2159" s="44">
        <v>30569</v>
      </c>
      <c r="V2159" s="45">
        <v>342852</v>
      </c>
      <c r="W2159" s="45">
        <v>11302</v>
      </c>
    </row>
    <row r="2160" spans="1:23" x14ac:dyDescent="0.2">
      <c r="A2160" s="41">
        <v>2010</v>
      </c>
      <c r="B2160" s="42">
        <v>14251</v>
      </c>
      <c r="C2160" s="43" t="s">
        <v>913</v>
      </c>
      <c r="D2160" s="41" t="s">
        <v>23</v>
      </c>
      <c r="E2160" s="43" t="s">
        <v>24</v>
      </c>
      <c r="F2160" s="41" t="s">
        <v>25</v>
      </c>
      <c r="G2160" s="43" t="s">
        <v>104</v>
      </c>
      <c r="H2160" s="43" t="s">
        <v>31</v>
      </c>
      <c r="I2160" s="44">
        <v>77481</v>
      </c>
      <c r="J2160" s="45">
        <v>778310</v>
      </c>
      <c r="K2160" s="45">
        <v>54773</v>
      </c>
      <c r="L2160" s="46">
        <v>20260</v>
      </c>
      <c r="M2160" s="47">
        <v>229124</v>
      </c>
      <c r="N2160" s="47">
        <v>2493</v>
      </c>
      <c r="O2160" s="48">
        <v>56236</v>
      </c>
      <c r="P2160" s="49">
        <v>1166791</v>
      </c>
      <c r="Q2160" s="49">
        <v>22</v>
      </c>
      <c r="R2160" s="50" t="s">
        <v>37</v>
      </c>
      <c r="S2160" s="51" t="s">
        <v>37</v>
      </c>
      <c r="T2160" s="51" t="s">
        <v>37</v>
      </c>
      <c r="U2160" s="44">
        <v>153977</v>
      </c>
      <c r="V2160" s="45">
        <v>2174225</v>
      </c>
      <c r="W2160" s="45">
        <v>57288</v>
      </c>
    </row>
    <row r="2161" spans="1:23" x14ac:dyDescent="0.2">
      <c r="A2161" s="41">
        <v>2010</v>
      </c>
      <c r="B2161" s="42">
        <v>14261</v>
      </c>
      <c r="C2161" s="43" t="s">
        <v>3051</v>
      </c>
      <c r="D2161" s="41" t="s">
        <v>23</v>
      </c>
      <c r="E2161" s="43" t="s">
        <v>24</v>
      </c>
      <c r="F2161" s="41" t="s">
        <v>25</v>
      </c>
      <c r="G2161" s="43" t="s">
        <v>220</v>
      </c>
      <c r="H2161" s="43" t="s">
        <v>27</v>
      </c>
      <c r="I2161" s="44">
        <v>505.5</v>
      </c>
      <c r="J2161" s="45">
        <v>4124</v>
      </c>
      <c r="K2161" s="45">
        <v>582</v>
      </c>
      <c r="L2161" s="46">
        <v>302.2</v>
      </c>
      <c r="M2161" s="47">
        <v>2241</v>
      </c>
      <c r="N2161" s="47">
        <v>84</v>
      </c>
      <c r="O2161" s="48">
        <v>900.2</v>
      </c>
      <c r="P2161" s="49">
        <v>6173</v>
      </c>
      <c r="Q2161" s="49">
        <v>1</v>
      </c>
      <c r="R2161" s="50" t="s">
        <v>37</v>
      </c>
      <c r="S2161" s="51" t="s">
        <v>37</v>
      </c>
      <c r="T2161" s="51" t="s">
        <v>37</v>
      </c>
      <c r="U2161" s="44">
        <v>1707.9</v>
      </c>
      <c r="V2161" s="45">
        <v>12538</v>
      </c>
      <c r="W2161" s="45">
        <v>667</v>
      </c>
    </row>
    <row r="2162" spans="1:23" x14ac:dyDescent="0.2">
      <c r="A2162" s="41">
        <v>2010</v>
      </c>
      <c r="B2162" s="42">
        <v>14265</v>
      </c>
      <c r="C2162" s="43" t="s">
        <v>3052</v>
      </c>
      <c r="D2162" s="41" t="s">
        <v>23</v>
      </c>
      <c r="E2162" s="43" t="s">
        <v>24</v>
      </c>
      <c r="F2162" s="41" t="s">
        <v>25</v>
      </c>
      <c r="G2162" s="43" t="s">
        <v>57</v>
      </c>
      <c r="H2162" s="43" t="s">
        <v>1749</v>
      </c>
      <c r="I2162" s="44" t="s">
        <v>37</v>
      </c>
      <c r="J2162" s="45" t="s">
        <v>37</v>
      </c>
      <c r="K2162" s="45" t="s">
        <v>37</v>
      </c>
      <c r="L2162" s="46">
        <v>1691</v>
      </c>
      <c r="M2162" s="47">
        <v>14607</v>
      </c>
      <c r="N2162" s="47">
        <v>1</v>
      </c>
      <c r="O2162" s="48" t="s">
        <v>37</v>
      </c>
      <c r="P2162" s="49" t="s">
        <v>37</v>
      </c>
      <c r="Q2162" s="49" t="s">
        <v>37</v>
      </c>
      <c r="R2162" s="50" t="s">
        <v>37</v>
      </c>
      <c r="S2162" s="51" t="s">
        <v>37</v>
      </c>
      <c r="T2162" s="51" t="s">
        <v>37</v>
      </c>
      <c r="U2162" s="44">
        <v>1691</v>
      </c>
      <c r="V2162" s="45">
        <v>14607</v>
      </c>
      <c r="W2162" s="45">
        <v>1</v>
      </c>
    </row>
    <row r="2163" spans="1:23" x14ac:dyDescent="0.2">
      <c r="A2163" s="41">
        <v>2010</v>
      </c>
      <c r="B2163" s="42">
        <v>14267</v>
      </c>
      <c r="C2163" s="43" t="s">
        <v>3053</v>
      </c>
      <c r="D2163" s="41" t="s">
        <v>23</v>
      </c>
      <c r="E2163" s="43" t="s">
        <v>24</v>
      </c>
      <c r="F2163" s="41" t="s">
        <v>25</v>
      </c>
      <c r="G2163" s="43" t="s">
        <v>42</v>
      </c>
      <c r="H2163" s="43" t="s">
        <v>31</v>
      </c>
      <c r="I2163" s="44">
        <v>4995.7</v>
      </c>
      <c r="J2163" s="45">
        <v>42170</v>
      </c>
      <c r="K2163" s="45">
        <v>4332</v>
      </c>
      <c r="L2163" s="46">
        <v>816.6</v>
      </c>
      <c r="M2163" s="47">
        <v>7471</v>
      </c>
      <c r="N2163" s="47">
        <v>230</v>
      </c>
      <c r="O2163" s="48" t="s">
        <v>37</v>
      </c>
      <c r="P2163" s="49" t="s">
        <v>37</v>
      </c>
      <c r="Q2163" s="49" t="s">
        <v>37</v>
      </c>
      <c r="R2163" s="50" t="s">
        <v>37</v>
      </c>
      <c r="S2163" s="51" t="s">
        <v>37</v>
      </c>
      <c r="T2163" s="51" t="s">
        <v>37</v>
      </c>
      <c r="U2163" s="44">
        <v>5812.3</v>
      </c>
      <c r="V2163" s="45">
        <v>49641</v>
      </c>
      <c r="W2163" s="45">
        <v>4562</v>
      </c>
    </row>
    <row r="2164" spans="1:23" x14ac:dyDescent="0.2">
      <c r="A2164" s="41">
        <v>2010</v>
      </c>
      <c r="B2164" s="42">
        <v>14268</v>
      </c>
      <c r="C2164" s="43" t="s">
        <v>3054</v>
      </c>
      <c r="D2164" s="41" t="s">
        <v>23</v>
      </c>
      <c r="E2164" s="43" t="s">
        <v>24</v>
      </c>
      <c r="F2164" s="41" t="s">
        <v>25</v>
      </c>
      <c r="G2164" s="43" t="s">
        <v>104</v>
      </c>
      <c r="H2164" s="43" t="s">
        <v>27</v>
      </c>
      <c r="I2164" s="44">
        <v>23892.5</v>
      </c>
      <c r="J2164" s="45">
        <v>256929</v>
      </c>
      <c r="K2164" s="45">
        <v>22737</v>
      </c>
      <c r="L2164" s="46">
        <v>7011.8</v>
      </c>
      <c r="M2164" s="47">
        <v>96838</v>
      </c>
      <c r="N2164" s="47">
        <v>2642</v>
      </c>
      <c r="O2164" s="48">
        <v>37102.1</v>
      </c>
      <c r="P2164" s="49">
        <v>555568</v>
      </c>
      <c r="Q2164" s="49">
        <v>602</v>
      </c>
      <c r="R2164" s="50" t="s">
        <v>37</v>
      </c>
      <c r="S2164" s="51" t="s">
        <v>37</v>
      </c>
      <c r="T2164" s="51" t="s">
        <v>37</v>
      </c>
      <c r="U2164" s="44">
        <v>68006.399999999994</v>
      </c>
      <c r="V2164" s="45">
        <v>909335</v>
      </c>
      <c r="W2164" s="45">
        <v>25981</v>
      </c>
    </row>
    <row r="2165" spans="1:23" x14ac:dyDescent="0.2">
      <c r="A2165" s="41">
        <v>2010</v>
      </c>
      <c r="B2165" s="42">
        <v>14272</v>
      </c>
      <c r="C2165" s="43" t="s">
        <v>3055</v>
      </c>
      <c r="D2165" s="41" t="s">
        <v>23</v>
      </c>
      <c r="E2165" s="43" t="s">
        <v>24</v>
      </c>
      <c r="F2165" s="41" t="s">
        <v>25</v>
      </c>
      <c r="G2165" s="43" t="s">
        <v>175</v>
      </c>
      <c r="H2165" s="43" t="s">
        <v>27</v>
      </c>
      <c r="I2165" s="44">
        <v>1369</v>
      </c>
      <c r="J2165" s="45">
        <v>12011</v>
      </c>
      <c r="K2165" s="45">
        <v>1144</v>
      </c>
      <c r="L2165" s="46">
        <v>270</v>
      </c>
      <c r="M2165" s="47">
        <v>2610</v>
      </c>
      <c r="N2165" s="47">
        <v>185</v>
      </c>
      <c r="O2165" s="48">
        <v>1097</v>
      </c>
      <c r="P2165" s="49">
        <v>10818</v>
      </c>
      <c r="Q2165" s="49">
        <v>61</v>
      </c>
      <c r="R2165" s="50">
        <v>0</v>
      </c>
      <c r="S2165" s="51">
        <v>0</v>
      </c>
      <c r="T2165" s="51">
        <v>0</v>
      </c>
      <c r="U2165" s="44">
        <v>2736</v>
      </c>
      <c r="V2165" s="45">
        <v>25439</v>
      </c>
      <c r="W2165" s="45">
        <v>1390</v>
      </c>
    </row>
    <row r="2166" spans="1:23" x14ac:dyDescent="0.2">
      <c r="A2166" s="41">
        <v>2010</v>
      </c>
      <c r="B2166" s="42">
        <v>14275</v>
      </c>
      <c r="C2166" s="43" t="s">
        <v>3056</v>
      </c>
      <c r="D2166" s="41" t="s">
        <v>23</v>
      </c>
      <c r="E2166" s="43" t="s">
        <v>24</v>
      </c>
      <c r="F2166" s="41" t="s">
        <v>25</v>
      </c>
      <c r="G2166" s="43" t="s">
        <v>26</v>
      </c>
      <c r="H2166" s="43" t="s">
        <v>27</v>
      </c>
      <c r="I2166" s="44">
        <v>7969</v>
      </c>
      <c r="J2166" s="45">
        <v>83084</v>
      </c>
      <c r="K2166" s="45">
        <v>6145</v>
      </c>
      <c r="L2166" s="46">
        <v>13081</v>
      </c>
      <c r="M2166" s="47">
        <v>131635</v>
      </c>
      <c r="N2166" s="47">
        <v>2418</v>
      </c>
      <c r="O2166" s="48">
        <v>917</v>
      </c>
      <c r="P2166" s="49">
        <v>10686</v>
      </c>
      <c r="Q2166" s="49">
        <v>2</v>
      </c>
      <c r="R2166" s="50">
        <v>0</v>
      </c>
      <c r="S2166" s="51">
        <v>0</v>
      </c>
      <c r="T2166" s="51">
        <v>0</v>
      </c>
      <c r="U2166" s="44">
        <v>21967</v>
      </c>
      <c r="V2166" s="45">
        <v>225405</v>
      </c>
      <c r="W2166" s="45">
        <v>8565</v>
      </c>
    </row>
    <row r="2167" spans="1:23" x14ac:dyDescent="0.2">
      <c r="A2167" s="41">
        <v>2010</v>
      </c>
      <c r="B2167" s="42">
        <v>14276</v>
      </c>
      <c r="C2167" s="43" t="s">
        <v>3056</v>
      </c>
      <c r="D2167" s="41" t="s">
        <v>23</v>
      </c>
      <c r="E2167" s="43" t="s">
        <v>24</v>
      </c>
      <c r="F2167" s="41" t="s">
        <v>25</v>
      </c>
      <c r="G2167" s="43" t="s">
        <v>76</v>
      </c>
      <c r="H2167" s="43" t="s">
        <v>27</v>
      </c>
      <c r="I2167" s="44">
        <v>626</v>
      </c>
      <c r="J2167" s="45">
        <v>5178</v>
      </c>
      <c r="K2167" s="45">
        <v>497</v>
      </c>
      <c r="L2167" s="46">
        <v>115</v>
      </c>
      <c r="M2167" s="47">
        <v>1012</v>
      </c>
      <c r="N2167" s="47">
        <v>72</v>
      </c>
      <c r="O2167" s="48">
        <v>231</v>
      </c>
      <c r="P2167" s="49">
        <v>1968</v>
      </c>
      <c r="Q2167" s="49">
        <v>26</v>
      </c>
      <c r="R2167" s="50" t="s">
        <v>37</v>
      </c>
      <c r="S2167" s="51" t="s">
        <v>37</v>
      </c>
      <c r="T2167" s="51" t="s">
        <v>37</v>
      </c>
      <c r="U2167" s="44">
        <v>972</v>
      </c>
      <c r="V2167" s="45">
        <v>8158</v>
      </c>
      <c r="W2167" s="45">
        <v>595</v>
      </c>
    </row>
    <row r="2168" spans="1:23" x14ac:dyDescent="0.2">
      <c r="A2168" s="41">
        <v>2010</v>
      </c>
      <c r="B2168" s="42">
        <v>14277</v>
      </c>
      <c r="C2168" s="43" t="s">
        <v>3057</v>
      </c>
      <c r="D2168" s="41" t="s">
        <v>23</v>
      </c>
      <c r="E2168" s="43" t="s">
        <v>24</v>
      </c>
      <c r="F2168" s="41" t="s">
        <v>25</v>
      </c>
      <c r="G2168" s="43" t="s">
        <v>241</v>
      </c>
      <c r="H2168" s="43" t="s">
        <v>27</v>
      </c>
      <c r="I2168" s="44">
        <v>422</v>
      </c>
      <c r="J2168" s="45">
        <v>4073</v>
      </c>
      <c r="K2168" s="45">
        <v>382</v>
      </c>
      <c r="L2168" s="46">
        <v>378</v>
      </c>
      <c r="M2168" s="47">
        <v>4244</v>
      </c>
      <c r="N2168" s="47">
        <v>76</v>
      </c>
      <c r="O2168" s="48" t="s">
        <v>37</v>
      </c>
      <c r="P2168" s="49" t="s">
        <v>37</v>
      </c>
      <c r="Q2168" s="49" t="s">
        <v>37</v>
      </c>
      <c r="R2168" s="50" t="s">
        <v>37</v>
      </c>
      <c r="S2168" s="51" t="s">
        <v>37</v>
      </c>
      <c r="T2168" s="51" t="s">
        <v>37</v>
      </c>
      <c r="U2168" s="44">
        <v>800</v>
      </c>
      <c r="V2168" s="45">
        <v>8317</v>
      </c>
      <c r="W2168" s="45">
        <v>458</v>
      </c>
    </row>
    <row r="2169" spans="1:23" x14ac:dyDescent="0.2">
      <c r="A2169" s="41">
        <v>2010</v>
      </c>
      <c r="B2169" s="42">
        <v>14285</v>
      </c>
      <c r="C2169" s="43" t="s">
        <v>916</v>
      </c>
      <c r="D2169" s="41" t="s">
        <v>23</v>
      </c>
      <c r="E2169" s="43" t="s">
        <v>24</v>
      </c>
      <c r="F2169" s="41" t="s">
        <v>25</v>
      </c>
      <c r="G2169" s="43" t="s">
        <v>175</v>
      </c>
      <c r="H2169" s="43" t="s">
        <v>31</v>
      </c>
      <c r="I2169" s="44">
        <v>47100</v>
      </c>
      <c r="J2169" s="45">
        <v>555180</v>
      </c>
      <c r="K2169" s="45">
        <v>32580</v>
      </c>
      <c r="L2169" s="46">
        <v>14842</v>
      </c>
      <c r="M2169" s="47">
        <v>158610</v>
      </c>
      <c r="N2169" s="47">
        <v>6286</v>
      </c>
      <c r="O2169" s="48">
        <v>2490</v>
      </c>
      <c r="P2169" s="49">
        <v>37560</v>
      </c>
      <c r="Q2169" s="49">
        <v>12</v>
      </c>
      <c r="R2169" s="50" t="s">
        <v>37</v>
      </c>
      <c r="S2169" s="51" t="s">
        <v>37</v>
      </c>
      <c r="T2169" s="51" t="s">
        <v>37</v>
      </c>
      <c r="U2169" s="44">
        <v>64432</v>
      </c>
      <c r="V2169" s="45">
        <v>751350</v>
      </c>
      <c r="W2169" s="45">
        <v>38878</v>
      </c>
    </row>
    <row r="2170" spans="1:23" x14ac:dyDescent="0.2">
      <c r="A2170" s="41">
        <v>2010</v>
      </c>
      <c r="B2170" s="42">
        <v>14288</v>
      </c>
      <c r="C2170" s="43" t="s">
        <v>3058</v>
      </c>
      <c r="D2170" s="41" t="s">
        <v>23</v>
      </c>
      <c r="E2170" s="43" t="s">
        <v>24</v>
      </c>
      <c r="F2170" s="41" t="s">
        <v>25</v>
      </c>
      <c r="G2170" s="43" t="s">
        <v>175</v>
      </c>
      <c r="H2170" s="43" t="s">
        <v>31</v>
      </c>
      <c r="I2170" s="44">
        <v>41967.1</v>
      </c>
      <c r="J2170" s="45">
        <v>420056</v>
      </c>
      <c r="K2170" s="45">
        <v>28831</v>
      </c>
      <c r="L2170" s="46">
        <v>7169.2</v>
      </c>
      <c r="M2170" s="47">
        <v>76826</v>
      </c>
      <c r="N2170" s="47">
        <v>2254</v>
      </c>
      <c r="O2170" s="48">
        <v>691.5</v>
      </c>
      <c r="P2170" s="49">
        <v>10861</v>
      </c>
      <c r="Q2170" s="49">
        <v>1</v>
      </c>
      <c r="R2170" s="50" t="s">
        <v>37</v>
      </c>
      <c r="S2170" s="51" t="s">
        <v>37</v>
      </c>
      <c r="T2170" s="51" t="s">
        <v>37</v>
      </c>
      <c r="U2170" s="44">
        <v>49827.8</v>
      </c>
      <c r="V2170" s="45">
        <v>507743</v>
      </c>
      <c r="W2170" s="45">
        <v>31086</v>
      </c>
    </row>
    <row r="2171" spans="1:23" x14ac:dyDescent="0.2">
      <c r="A2171" s="41">
        <v>2010</v>
      </c>
      <c r="B2171" s="42">
        <v>14289</v>
      </c>
      <c r="C2171" s="43" t="s">
        <v>3059</v>
      </c>
      <c r="D2171" s="41" t="s">
        <v>23</v>
      </c>
      <c r="E2171" s="43" t="s">
        <v>24</v>
      </c>
      <c r="F2171" s="41" t="s">
        <v>25</v>
      </c>
      <c r="G2171" s="43" t="s">
        <v>117</v>
      </c>
      <c r="H2171" s="43" t="s">
        <v>31</v>
      </c>
      <c r="I2171" s="44">
        <v>63417</v>
      </c>
      <c r="J2171" s="45">
        <v>736651</v>
      </c>
      <c r="K2171" s="45">
        <v>51624</v>
      </c>
      <c r="L2171" s="46">
        <v>21979</v>
      </c>
      <c r="M2171" s="47">
        <v>270599</v>
      </c>
      <c r="N2171" s="47">
        <v>3360</v>
      </c>
      <c r="O2171" s="48">
        <v>4841</v>
      </c>
      <c r="P2171" s="49">
        <v>83893</v>
      </c>
      <c r="Q2171" s="49">
        <v>11</v>
      </c>
      <c r="R2171" s="50" t="s">
        <v>37</v>
      </c>
      <c r="S2171" s="51" t="s">
        <v>37</v>
      </c>
      <c r="T2171" s="51" t="s">
        <v>37</v>
      </c>
      <c r="U2171" s="44">
        <v>90237</v>
      </c>
      <c r="V2171" s="45">
        <v>1091143</v>
      </c>
      <c r="W2171" s="45">
        <v>54995</v>
      </c>
    </row>
    <row r="2172" spans="1:23" x14ac:dyDescent="0.2">
      <c r="A2172" s="41">
        <v>2010</v>
      </c>
      <c r="B2172" s="42">
        <v>14289</v>
      </c>
      <c r="C2172" s="43" t="s">
        <v>3059</v>
      </c>
      <c r="D2172" s="41" t="s">
        <v>23</v>
      </c>
      <c r="E2172" s="43" t="s">
        <v>24</v>
      </c>
      <c r="F2172" s="41" t="s">
        <v>25</v>
      </c>
      <c r="G2172" s="43" t="s">
        <v>78</v>
      </c>
      <c r="H2172" s="43" t="s">
        <v>31</v>
      </c>
      <c r="I2172" s="44">
        <v>14301</v>
      </c>
      <c r="J2172" s="45">
        <v>148763</v>
      </c>
      <c r="K2172" s="45">
        <v>11102</v>
      </c>
      <c r="L2172" s="46">
        <v>3357</v>
      </c>
      <c r="M2172" s="47">
        <v>37035</v>
      </c>
      <c r="N2172" s="47">
        <v>717</v>
      </c>
      <c r="O2172" s="48">
        <v>1425</v>
      </c>
      <c r="P2172" s="49">
        <v>18676</v>
      </c>
      <c r="Q2172" s="49">
        <v>3</v>
      </c>
      <c r="R2172" s="50" t="s">
        <v>37</v>
      </c>
      <c r="S2172" s="51" t="s">
        <v>37</v>
      </c>
      <c r="T2172" s="51" t="s">
        <v>37</v>
      </c>
      <c r="U2172" s="44">
        <v>19083</v>
      </c>
      <c r="V2172" s="45">
        <v>204474</v>
      </c>
      <c r="W2172" s="45">
        <v>11822</v>
      </c>
    </row>
    <row r="2173" spans="1:23" x14ac:dyDescent="0.2">
      <c r="A2173" s="41">
        <v>2010</v>
      </c>
      <c r="B2173" s="42">
        <v>14324</v>
      </c>
      <c r="C2173" s="43" t="s">
        <v>3060</v>
      </c>
      <c r="D2173" s="41" t="s">
        <v>23</v>
      </c>
      <c r="E2173" s="43" t="s">
        <v>24</v>
      </c>
      <c r="F2173" s="41" t="s">
        <v>25</v>
      </c>
      <c r="G2173" s="43" t="s">
        <v>89</v>
      </c>
      <c r="H2173" s="43" t="s">
        <v>153</v>
      </c>
      <c r="I2173" s="44">
        <v>12846</v>
      </c>
      <c r="J2173" s="45">
        <v>180606</v>
      </c>
      <c r="K2173" s="45">
        <v>15010</v>
      </c>
      <c r="L2173" s="46">
        <v>6467</v>
      </c>
      <c r="M2173" s="47">
        <v>85964</v>
      </c>
      <c r="N2173" s="47">
        <v>2287</v>
      </c>
      <c r="O2173" s="48">
        <v>938</v>
      </c>
      <c r="P2173" s="49">
        <v>19218</v>
      </c>
      <c r="Q2173" s="49">
        <v>2</v>
      </c>
      <c r="R2173" s="50" t="s">
        <v>37</v>
      </c>
      <c r="S2173" s="51" t="s">
        <v>37</v>
      </c>
      <c r="T2173" s="51" t="s">
        <v>37</v>
      </c>
      <c r="U2173" s="44">
        <v>20251</v>
      </c>
      <c r="V2173" s="45">
        <v>285788</v>
      </c>
      <c r="W2173" s="45">
        <v>17299</v>
      </c>
    </row>
    <row r="2174" spans="1:23" x14ac:dyDescent="0.2">
      <c r="A2174" s="41">
        <v>2010</v>
      </c>
      <c r="B2174" s="42">
        <v>14328</v>
      </c>
      <c r="C2174" s="43" t="s">
        <v>3061</v>
      </c>
      <c r="D2174" s="41" t="s">
        <v>23</v>
      </c>
      <c r="E2174" s="43" t="s">
        <v>24</v>
      </c>
      <c r="F2174" s="41" t="s">
        <v>25</v>
      </c>
      <c r="G2174" s="43" t="s">
        <v>57</v>
      </c>
      <c r="H2174" s="43" t="s">
        <v>51</v>
      </c>
      <c r="I2174" s="44">
        <v>4841610</v>
      </c>
      <c r="J2174" s="45">
        <v>30744336</v>
      </c>
      <c r="K2174" s="45">
        <v>4565636</v>
      </c>
      <c r="L2174" s="46">
        <v>5523125</v>
      </c>
      <c r="M2174" s="47">
        <v>38885857</v>
      </c>
      <c r="N2174" s="47">
        <v>645673</v>
      </c>
      <c r="O2174" s="48">
        <v>1269056</v>
      </c>
      <c r="P2174" s="49">
        <v>14414953</v>
      </c>
      <c r="Q2174" s="49">
        <v>1293</v>
      </c>
      <c r="R2174" s="50" t="s">
        <v>37</v>
      </c>
      <c r="S2174" s="51" t="s">
        <v>37</v>
      </c>
      <c r="T2174" s="51" t="s">
        <v>37</v>
      </c>
      <c r="U2174" s="44">
        <v>11633791</v>
      </c>
      <c r="V2174" s="45">
        <v>84045146</v>
      </c>
      <c r="W2174" s="45">
        <v>5212602</v>
      </c>
    </row>
    <row r="2175" spans="1:23" x14ac:dyDescent="0.2">
      <c r="A2175" s="41">
        <v>2010</v>
      </c>
      <c r="B2175" s="42">
        <v>14328</v>
      </c>
      <c r="C2175" s="43" t="s">
        <v>3061</v>
      </c>
      <c r="D2175" s="41" t="s">
        <v>112</v>
      </c>
      <c r="E2175" s="43" t="s">
        <v>113</v>
      </c>
      <c r="F2175" s="41" t="s">
        <v>25</v>
      </c>
      <c r="G2175" s="43" t="s">
        <v>57</v>
      </c>
      <c r="H2175" s="43" t="s">
        <v>51</v>
      </c>
      <c r="I2175" s="44">
        <v>10263</v>
      </c>
      <c r="J2175" s="45">
        <v>86069</v>
      </c>
      <c r="K2175" s="45">
        <v>7742</v>
      </c>
      <c r="L2175" s="46">
        <v>144107</v>
      </c>
      <c r="M2175" s="47">
        <v>2805291</v>
      </c>
      <c r="N2175" s="47">
        <v>5171</v>
      </c>
      <c r="O2175" s="48">
        <v>114594</v>
      </c>
      <c r="P2175" s="49">
        <v>3183731</v>
      </c>
      <c r="Q2175" s="49">
        <v>217</v>
      </c>
      <c r="R2175" s="50">
        <v>2865</v>
      </c>
      <c r="S2175" s="51">
        <v>349266</v>
      </c>
      <c r="T2175" s="51">
        <v>1</v>
      </c>
      <c r="U2175" s="44">
        <v>271829</v>
      </c>
      <c r="V2175" s="45">
        <v>6424357</v>
      </c>
      <c r="W2175" s="45">
        <v>13131</v>
      </c>
    </row>
    <row r="2176" spans="1:23" x14ac:dyDescent="0.2">
      <c r="A2176" s="41">
        <v>2010</v>
      </c>
      <c r="B2176" s="42">
        <v>14354</v>
      </c>
      <c r="C2176" s="43" t="s">
        <v>923</v>
      </c>
      <c r="D2176" s="41" t="s">
        <v>23</v>
      </c>
      <c r="E2176" s="43" t="s">
        <v>24</v>
      </c>
      <c r="F2176" s="41" t="s">
        <v>25</v>
      </c>
      <c r="G2176" s="43" t="s">
        <v>57</v>
      </c>
      <c r="H2176" s="43" t="s">
        <v>51</v>
      </c>
      <c r="I2176" s="44">
        <v>44742.1</v>
      </c>
      <c r="J2176" s="45">
        <v>402961</v>
      </c>
      <c r="K2176" s="45">
        <v>35373</v>
      </c>
      <c r="L2176" s="46">
        <v>29740.3</v>
      </c>
      <c r="M2176" s="47">
        <v>291446</v>
      </c>
      <c r="N2176" s="47">
        <v>7756</v>
      </c>
      <c r="O2176" s="48">
        <v>13022.2</v>
      </c>
      <c r="P2176" s="49">
        <v>136237</v>
      </c>
      <c r="Q2176" s="49">
        <v>1966</v>
      </c>
      <c r="R2176" s="50">
        <v>0</v>
      </c>
      <c r="S2176" s="51">
        <v>0</v>
      </c>
      <c r="T2176" s="51">
        <v>0</v>
      </c>
      <c r="U2176" s="44">
        <v>87504.6</v>
      </c>
      <c r="V2176" s="45">
        <v>830644</v>
      </c>
      <c r="W2176" s="45">
        <v>45095</v>
      </c>
    </row>
    <row r="2177" spans="1:23" x14ac:dyDescent="0.2">
      <c r="A2177" s="41">
        <v>2010</v>
      </c>
      <c r="B2177" s="42">
        <v>14354</v>
      </c>
      <c r="C2177" s="43" t="s">
        <v>923</v>
      </c>
      <c r="D2177" s="41" t="s">
        <v>23</v>
      </c>
      <c r="E2177" s="43" t="s">
        <v>24</v>
      </c>
      <c r="F2177" s="41" t="s">
        <v>25</v>
      </c>
      <c r="G2177" s="43" t="s">
        <v>438</v>
      </c>
      <c r="H2177" s="43" t="s">
        <v>51</v>
      </c>
      <c r="I2177" s="44">
        <v>59795.199999999997</v>
      </c>
      <c r="J2177" s="45">
        <v>705128</v>
      </c>
      <c r="K2177" s="45">
        <v>56842</v>
      </c>
      <c r="L2177" s="46">
        <v>28668.6</v>
      </c>
      <c r="M2177" s="47">
        <v>396715</v>
      </c>
      <c r="N2177" s="47">
        <v>8603</v>
      </c>
      <c r="O2177" s="48">
        <v>117233.5</v>
      </c>
      <c r="P2177" s="49">
        <v>2224451</v>
      </c>
      <c r="Q2177" s="49">
        <v>5537</v>
      </c>
      <c r="R2177" s="50">
        <v>0</v>
      </c>
      <c r="S2177" s="51">
        <v>0</v>
      </c>
      <c r="T2177" s="51">
        <v>0</v>
      </c>
      <c r="U2177" s="44">
        <v>205697.3</v>
      </c>
      <c r="V2177" s="45">
        <v>3326294</v>
      </c>
      <c r="W2177" s="45">
        <v>70982</v>
      </c>
    </row>
    <row r="2178" spans="1:23" x14ac:dyDescent="0.2">
      <c r="A2178" s="41">
        <v>2010</v>
      </c>
      <c r="B2178" s="42">
        <v>14354</v>
      </c>
      <c r="C2178" s="43" t="s">
        <v>923</v>
      </c>
      <c r="D2178" s="41" t="s">
        <v>23</v>
      </c>
      <c r="E2178" s="43" t="s">
        <v>24</v>
      </c>
      <c r="F2178" s="41" t="s">
        <v>25</v>
      </c>
      <c r="G2178" s="43" t="s">
        <v>168</v>
      </c>
      <c r="H2178" s="43" t="s">
        <v>51</v>
      </c>
      <c r="I2178" s="44">
        <v>466269.5</v>
      </c>
      <c r="J2178" s="45">
        <v>5452440</v>
      </c>
      <c r="K2178" s="45">
        <v>469923</v>
      </c>
      <c r="L2178" s="46">
        <v>341416.3</v>
      </c>
      <c r="M2178" s="47">
        <v>4811165</v>
      </c>
      <c r="N2178" s="47">
        <v>78071</v>
      </c>
      <c r="O2178" s="48">
        <v>133093.70000000001</v>
      </c>
      <c r="P2178" s="49">
        <v>2436673</v>
      </c>
      <c r="Q2178" s="49">
        <v>9713</v>
      </c>
      <c r="R2178" s="50">
        <v>1093.4000000000001</v>
      </c>
      <c r="S2178" s="51">
        <v>16894</v>
      </c>
      <c r="T2178" s="51">
        <v>24</v>
      </c>
      <c r="U2178" s="44">
        <v>941872.9</v>
      </c>
      <c r="V2178" s="45">
        <v>12717172</v>
      </c>
      <c r="W2178" s="45">
        <v>557731</v>
      </c>
    </row>
    <row r="2179" spans="1:23" x14ac:dyDescent="0.2">
      <c r="A2179" s="41">
        <v>2010</v>
      </c>
      <c r="B2179" s="42">
        <v>14354</v>
      </c>
      <c r="C2179" s="43" t="s">
        <v>923</v>
      </c>
      <c r="D2179" s="41" t="s">
        <v>23</v>
      </c>
      <c r="E2179" s="43" t="s">
        <v>24</v>
      </c>
      <c r="F2179" s="41" t="s">
        <v>25</v>
      </c>
      <c r="G2179" s="43" t="s">
        <v>195</v>
      </c>
      <c r="H2179" s="43" t="s">
        <v>51</v>
      </c>
      <c r="I2179" s="44">
        <v>576501</v>
      </c>
      <c r="J2179" s="45">
        <v>6549149</v>
      </c>
      <c r="K2179" s="45">
        <v>700852</v>
      </c>
      <c r="L2179" s="46">
        <v>564960.9</v>
      </c>
      <c r="M2179" s="47">
        <v>8057443</v>
      </c>
      <c r="N2179" s="47">
        <v>87900</v>
      </c>
      <c r="O2179" s="48">
        <v>371907.7</v>
      </c>
      <c r="P2179" s="49">
        <v>7836400</v>
      </c>
      <c r="Q2179" s="49">
        <v>8146</v>
      </c>
      <c r="R2179" s="50">
        <v>2928</v>
      </c>
      <c r="S2179" s="51">
        <v>33713</v>
      </c>
      <c r="T2179" s="51">
        <v>10</v>
      </c>
      <c r="U2179" s="44">
        <v>1516297.6</v>
      </c>
      <c r="V2179" s="45">
        <v>22476705</v>
      </c>
      <c r="W2179" s="45">
        <v>796908</v>
      </c>
    </row>
    <row r="2180" spans="1:23" x14ac:dyDescent="0.2">
      <c r="A2180" s="41">
        <v>2010</v>
      </c>
      <c r="B2180" s="42">
        <v>14354</v>
      </c>
      <c r="C2180" s="43" t="s">
        <v>923</v>
      </c>
      <c r="D2180" s="41" t="s">
        <v>23</v>
      </c>
      <c r="E2180" s="43" t="s">
        <v>24</v>
      </c>
      <c r="F2180" s="41" t="s">
        <v>25</v>
      </c>
      <c r="G2180" s="43" t="s">
        <v>89</v>
      </c>
      <c r="H2180" s="43" t="s">
        <v>51</v>
      </c>
      <c r="I2180" s="44">
        <v>117256</v>
      </c>
      <c r="J2180" s="45">
        <v>1621177</v>
      </c>
      <c r="K2180" s="45">
        <v>103334</v>
      </c>
      <c r="L2180" s="46">
        <v>97063.6</v>
      </c>
      <c r="M2180" s="47">
        <v>1411549</v>
      </c>
      <c r="N2180" s="47">
        <v>18117</v>
      </c>
      <c r="O2180" s="48">
        <v>54373.9</v>
      </c>
      <c r="P2180" s="49">
        <v>951905</v>
      </c>
      <c r="Q2180" s="49">
        <v>5802</v>
      </c>
      <c r="R2180" s="50">
        <v>0</v>
      </c>
      <c r="S2180" s="51">
        <v>0</v>
      </c>
      <c r="T2180" s="51">
        <v>0</v>
      </c>
      <c r="U2180" s="44">
        <v>268693.5</v>
      </c>
      <c r="V2180" s="45">
        <v>3984631</v>
      </c>
      <c r="W2180" s="45">
        <v>127253</v>
      </c>
    </row>
    <row r="2181" spans="1:23" x14ac:dyDescent="0.2">
      <c r="A2181" s="41">
        <v>2010</v>
      </c>
      <c r="B2181" s="42">
        <v>14354</v>
      </c>
      <c r="C2181" s="43" t="s">
        <v>923</v>
      </c>
      <c r="D2181" s="41" t="s">
        <v>23</v>
      </c>
      <c r="E2181" s="43" t="s">
        <v>24</v>
      </c>
      <c r="F2181" s="41" t="s">
        <v>25</v>
      </c>
      <c r="G2181" s="43" t="s">
        <v>273</v>
      </c>
      <c r="H2181" s="43" t="s">
        <v>51</v>
      </c>
      <c r="I2181" s="44">
        <v>89172.2</v>
      </c>
      <c r="J2181" s="45">
        <v>1063589</v>
      </c>
      <c r="K2181" s="45">
        <v>108584</v>
      </c>
      <c r="L2181" s="46">
        <v>110876.7</v>
      </c>
      <c r="M2181" s="47">
        <v>1522713</v>
      </c>
      <c r="N2181" s="47">
        <v>23524</v>
      </c>
      <c r="O2181" s="48">
        <v>335528.59999999998</v>
      </c>
      <c r="P2181" s="49">
        <v>7093786</v>
      </c>
      <c r="Q2181" s="49">
        <v>2691</v>
      </c>
      <c r="R2181" s="50">
        <v>0</v>
      </c>
      <c r="S2181" s="51">
        <v>0</v>
      </c>
      <c r="T2181" s="51">
        <v>0</v>
      </c>
      <c r="U2181" s="44">
        <v>535577.5</v>
      </c>
      <c r="V2181" s="45">
        <v>9680088</v>
      </c>
      <c r="W2181" s="45">
        <v>134799</v>
      </c>
    </row>
    <row r="2182" spans="1:23" x14ac:dyDescent="0.2">
      <c r="A2182" s="41">
        <v>2010</v>
      </c>
      <c r="B2182" s="42">
        <v>14354</v>
      </c>
      <c r="C2182" s="43" t="s">
        <v>923</v>
      </c>
      <c r="D2182" s="41" t="s">
        <v>112</v>
      </c>
      <c r="E2182" s="43" t="s">
        <v>113</v>
      </c>
      <c r="F2182" s="41" t="s">
        <v>25</v>
      </c>
      <c r="G2182" s="43" t="s">
        <v>168</v>
      </c>
      <c r="H2182" s="43" t="s">
        <v>51</v>
      </c>
      <c r="I2182" s="44">
        <v>0</v>
      </c>
      <c r="J2182" s="45">
        <v>0</v>
      </c>
      <c r="K2182" s="45">
        <v>0</v>
      </c>
      <c r="L2182" s="46">
        <v>3624.6</v>
      </c>
      <c r="M2182" s="47">
        <v>116703</v>
      </c>
      <c r="N2182" s="47">
        <v>47</v>
      </c>
      <c r="O2182" s="48">
        <v>0</v>
      </c>
      <c r="P2182" s="49">
        <v>0</v>
      </c>
      <c r="Q2182" s="49">
        <v>0</v>
      </c>
      <c r="R2182" s="50">
        <v>0</v>
      </c>
      <c r="S2182" s="51">
        <v>0</v>
      </c>
      <c r="T2182" s="51">
        <v>0</v>
      </c>
      <c r="U2182" s="44">
        <v>3624.6</v>
      </c>
      <c r="V2182" s="45">
        <v>116703</v>
      </c>
      <c r="W2182" s="45">
        <v>47</v>
      </c>
    </row>
    <row r="2183" spans="1:23" x14ac:dyDescent="0.2">
      <c r="A2183" s="41">
        <v>2010</v>
      </c>
      <c r="B2183" s="42">
        <v>14371</v>
      </c>
      <c r="C2183" s="43" t="s">
        <v>3062</v>
      </c>
      <c r="D2183" s="41" t="s">
        <v>23</v>
      </c>
      <c r="E2183" s="43" t="s">
        <v>24</v>
      </c>
      <c r="F2183" s="41" t="s">
        <v>25</v>
      </c>
      <c r="G2183" s="43" t="s">
        <v>104</v>
      </c>
      <c r="H2183" s="43" t="s">
        <v>27</v>
      </c>
      <c r="I2183" s="44">
        <v>21074</v>
      </c>
      <c r="J2183" s="45">
        <v>241064</v>
      </c>
      <c r="K2183" s="45">
        <v>18706</v>
      </c>
      <c r="L2183" s="46">
        <v>7528</v>
      </c>
      <c r="M2183" s="47">
        <v>72706</v>
      </c>
      <c r="N2183" s="47">
        <v>3202</v>
      </c>
      <c r="O2183" s="48">
        <v>26090</v>
      </c>
      <c r="P2183" s="49">
        <v>298447</v>
      </c>
      <c r="Q2183" s="49">
        <v>546</v>
      </c>
      <c r="R2183" s="50" t="s">
        <v>37</v>
      </c>
      <c r="S2183" s="51" t="s">
        <v>37</v>
      </c>
      <c r="T2183" s="51" t="s">
        <v>37</v>
      </c>
      <c r="U2183" s="44">
        <v>54692</v>
      </c>
      <c r="V2183" s="45">
        <v>612217</v>
      </c>
      <c r="W2183" s="45">
        <v>22454</v>
      </c>
    </row>
    <row r="2184" spans="1:23" x14ac:dyDescent="0.2">
      <c r="A2184" s="41">
        <v>2010</v>
      </c>
      <c r="B2184" s="42">
        <v>14373</v>
      </c>
      <c r="C2184" s="43" t="s">
        <v>3063</v>
      </c>
      <c r="D2184" s="41" t="s">
        <v>23</v>
      </c>
      <c r="E2184" s="43" t="s">
        <v>24</v>
      </c>
      <c r="F2184" s="41" t="s">
        <v>25</v>
      </c>
      <c r="G2184" s="43" t="s">
        <v>50</v>
      </c>
      <c r="H2184" s="43" t="s">
        <v>27</v>
      </c>
      <c r="I2184" s="44">
        <v>3221.6</v>
      </c>
      <c r="J2184" s="45">
        <v>42656</v>
      </c>
      <c r="K2184" s="45">
        <v>3498</v>
      </c>
      <c r="L2184" s="46">
        <v>5441</v>
      </c>
      <c r="M2184" s="47">
        <v>69930</v>
      </c>
      <c r="N2184" s="47">
        <v>844</v>
      </c>
      <c r="O2184" s="48" t="s">
        <v>37</v>
      </c>
      <c r="P2184" s="49" t="s">
        <v>37</v>
      </c>
      <c r="Q2184" s="49" t="s">
        <v>37</v>
      </c>
      <c r="R2184" s="50" t="s">
        <v>37</v>
      </c>
      <c r="S2184" s="51" t="s">
        <v>37</v>
      </c>
      <c r="T2184" s="51" t="s">
        <v>37</v>
      </c>
      <c r="U2184" s="44">
        <v>8662.6</v>
      </c>
      <c r="V2184" s="45">
        <v>112586</v>
      </c>
      <c r="W2184" s="45">
        <v>4342</v>
      </c>
    </row>
    <row r="2185" spans="1:23" x14ac:dyDescent="0.2">
      <c r="A2185" s="41">
        <v>2010</v>
      </c>
      <c r="B2185" s="42">
        <v>14381</v>
      </c>
      <c r="C2185" s="43" t="s">
        <v>925</v>
      </c>
      <c r="D2185" s="41" t="s">
        <v>23</v>
      </c>
      <c r="E2185" s="43" t="s">
        <v>24</v>
      </c>
      <c r="F2185" s="41" t="s">
        <v>25</v>
      </c>
      <c r="G2185" s="43" t="s">
        <v>161</v>
      </c>
      <c r="H2185" s="43" t="s">
        <v>27</v>
      </c>
      <c r="I2185" s="44">
        <v>9775</v>
      </c>
      <c r="J2185" s="45">
        <v>89271</v>
      </c>
      <c r="K2185" s="45">
        <v>10159</v>
      </c>
      <c r="L2185" s="46">
        <v>10738</v>
      </c>
      <c r="M2185" s="47">
        <v>101709</v>
      </c>
      <c r="N2185" s="47">
        <v>1875</v>
      </c>
      <c r="O2185" s="48">
        <v>4539</v>
      </c>
      <c r="P2185" s="49">
        <v>53424</v>
      </c>
      <c r="Q2185" s="49">
        <v>7</v>
      </c>
      <c r="R2185" s="50" t="s">
        <v>37</v>
      </c>
      <c r="S2185" s="51" t="s">
        <v>37</v>
      </c>
      <c r="T2185" s="51" t="s">
        <v>37</v>
      </c>
      <c r="U2185" s="44">
        <v>25052</v>
      </c>
      <c r="V2185" s="45">
        <v>244404</v>
      </c>
      <c r="W2185" s="45">
        <v>12041</v>
      </c>
    </row>
    <row r="2186" spans="1:23" x14ac:dyDescent="0.2">
      <c r="A2186" s="41">
        <v>2010</v>
      </c>
      <c r="B2186" s="42">
        <v>14396</v>
      </c>
      <c r="C2186" s="43" t="s">
        <v>3064</v>
      </c>
      <c r="D2186" s="41" t="s">
        <v>23</v>
      </c>
      <c r="E2186" s="43" t="s">
        <v>24</v>
      </c>
      <c r="F2186" s="41" t="s">
        <v>25</v>
      </c>
      <c r="G2186" s="43" t="s">
        <v>65</v>
      </c>
      <c r="H2186" s="43" t="s">
        <v>27</v>
      </c>
      <c r="I2186" s="44">
        <v>2480</v>
      </c>
      <c r="J2186" s="45">
        <v>22114</v>
      </c>
      <c r="K2186" s="45">
        <v>1540</v>
      </c>
      <c r="L2186" s="46">
        <v>553</v>
      </c>
      <c r="M2186" s="47">
        <v>5309</v>
      </c>
      <c r="N2186" s="47">
        <v>184</v>
      </c>
      <c r="O2186" s="48">
        <v>86</v>
      </c>
      <c r="P2186" s="49">
        <v>280</v>
      </c>
      <c r="Q2186" s="49">
        <v>1</v>
      </c>
      <c r="R2186" s="50">
        <v>0</v>
      </c>
      <c r="S2186" s="51">
        <v>0</v>
      </c>
      <c r="T2186" s="51">
        <v>0</v>
      </c>
      <c r="U2186" s="44">
        <v>3119</v>
      </c>
      <c r="V2186" s="45">
        <v>27703</v>
      </c>
      <c r="W2186" s="45">
        <v>1725</v>
      </c>
    </row>
    <row r="2187" spans="1:23" x14ac:dyDescent="0.2">
      <c r="A2187" s="41">
        <v>2010</v>
      </c>
      <c r="B2187" s="42">
        <v>14398</v>
      </c>
      <c r="C2187" s="43" t="s">
        <v>926</v>
      </c>
      <c r="D2187" s="41" t="s">
        <v>23</v>
      </c>
      <c r="E2187" s="43" t="s">
        <v>24</v>
      </c>
      <c r="F2187" s="41" t="s">
        <v>25</v>
      </c>
      <c r="G2187" s="43" t="s">
        <v>48</v>
      </c>
      <c r="H2187" s="43" t="s">
        <v>31</v>
      </c>
      <c r="I2187" s="44">
        <v>104556.5</v>
      </c>
      <c r="J2187" s="45">
        <v>990302</v>
      </c>
      <c r="K2187" s="45">
        <v>57276</v>
      </c>
      <c r="L2187" s="46">
        <v>50543.4</v>
      </c>
      <c r="M2187" s="47">
        <v>494059</v>
      </c>
      <c r="N2187" s="47">
        <v>9774</v>
      </c>
      <c r="O2187" s="48">
        <v>5109.5</v>
      </c>
      <c r="P2187" s="49">
        <v>50477</v>
      </c>
      <c r="Q2187" s="49">
        <v>14</v>
      </c>
      <c r="R2187" s="50" t="s">
        <v>37</v>
      </c>
      <c r="S2187" s="51" t="s">
        <v>37</v>
      </c>
      <c r="T2187" s="51" t="s">
        <v>37</v>
      </c>
      <c r="U2187" s="44">
        <v>160209.4</v>
      </c>
      <c r="V2187" s="45">
        <v>1534838</v>
      </c>
      <c r="W2187" s="45">
        <v>67064</v>
      </c>
    </row>
    <row r="2188" spans="1:23" x14ac:dyDescent="0.2">
      <c r="A2188" s="41">
        <v>2010</v>
      </c>
      <c r="B2188" s="42">
        <v>14400</v>
      </c>
      <c r="C2188" s="43" t="s">
        <v>3065</v>
      </c>
      <c r="D2188" s="41" t="s">
        <v>23</v>
      </c>
      <c r="E2188" s="43" t="s">
        <v>24</v>
      </c>
      <c r="F2188" s="41" t="s">
        <v>25</v>
      </c>
      <c r="G2188" s="43" t="s">
        <v>175</v>
      </c>
      <c r="H2188" s="43" t="s">
        <v>27</v>
      </c>
      <c r="I2188" s="44">
        <v>1668</v>
      </c>
      <c r="J2188" s="45">
        <v>15812</v>
      </c>
      <c r="K2188" s="45">
        <v>1497</v>
      </c>
      <c r="L2188" s="46">
        <v>1263</v>
      </c>
      <c r="M2188" s="47">
        <v>12422</v>
      </c>
      <c r="N2188" s="47">
        <v>382</v>
      </c>
      <c r="O2188" s="48">
        <v>680</v>
      </c>
      <c r="P2188" s="49">
        <v>7154</v>
      </c>
      <c r="Q2188" s="49">
        <v>3</v>
      </c>
      <c r="R2188" s="50" t="s">
        <v>37</v>
      </c>
      <c r="S2188" s="51" t="s">
        <v>37</v>
      </c>
      <c r="T2188" s="51" t="s">
        <v>37</v>
      </c>
      <c r="U2188" s="44">
        <v>3611</v>
      </c>
      <c r="V2188" s="45">
        <v>35388</v>
      </c>
      <c r="W2188" s="45">
        <v>1882</v>
      </c>
    </row>
    <row r="2189" spans="1:23" x14ac:dyDescent="0.2">
      <c r="A2189" s="41">
        <v>2010</v>
      </c>
      <c r="B2189" s="42">
        <v>14401</v>
      </c>
      <c r="C2189" s="43" t="s">
        <v>3066</v>
      </c>
      <c r="D2189" s="41" t="s">
        <v>23</v>
      </c>
      <c r="E2189" s="43" t="s">
        <v>24</v>
      </c>
      <c r="F2189" s="41" t="s">
        <v>25</v>
      </c>
      <c r="G2189" s="43" t="s">
        <v>57</v>
      </c>
      <c r="H2189" s="43" t="s">
        <v>27</v>
      </c>
      <c r="I2189" s="44">
        <v>20443</v>
      </c>
      <c r="J2189" s="45">
        <v>161470</v>
      </c>
      <c r="K2189" s="45">
        <v>25756</v>
      </c>
      <c r="L2189" s="46">
        <v>62258</v>
      </c>
      <c r="M2189" s="47">
        <v>519835</v>
      </c>
      <c r="N2189" s="47">
        <v>3760</v>
      </c>
      <c r="O2189" s="48">
        <v>29579</v>
      </c>
      <c r="P2189" s="49">
        <v>268472</v>
      </c>
      <c r="Q2189" s="49">
        <v>182</v>
      </c>
      <c r="R2189" s="50" t="s">
        <v>37</v>
      </c>
      <c r="S2189" s="51" t="s">
        <v>37</v>
      </c>
      <c r="T2189" s="51" t="s">
        <v>37</v>
      </c>
      <c r="U2189" s="44">
        <v>112280</v>
      </c>
      <c r="V2189" s="45">
        <v>949777</v>
      </c>
      <c r="W2189" s="45">
        <v>29698</v>
      </c>
    </row>
    <row r="2190" spans="1:23" x14ac:dyDescent="0.2">
      <c r="A2190" s="41">
        <v>2010</v>
      </c>
      <c r="B2190" s="42">
        <v>14405</v>
      </c>
      <c r="C2190" s="43" t="s">
        <v>3067</v>
      </c>
      <c r="D2190" s="41" t="s">
        <v>23</v>
      </c>
      <c r="E2190" s="43" t="s">
        <v>24</v>
      </c>
      <c r="F2190" s="41" t="s">
        <v>25</v>
      </c>
      <c r="G2190" s="43" t="s">
        <v>122</v>
      </c>
      <c r="H2190" s="43" t="s">
        <v>1749</v>
      </c>
      <c r="I2190" s="44" t="s">
        <v>37</v>
      </c>
      <c r="J2190" s="45" t="s">
        <v>37</v>
      </c>
      <c r="K2190" s="45" t="s">
        <v>37</v>
      </c>
      <c r="L2190" s="46">
        <v>327</v>
      </c>
      <c r="M2190" s="47">
        <v>3028</v>
      </c>
      <c r="N2190" s="47">
        <v>1</v>
      </c>
      <c r="O2190" s="48" t="s">
        <v>37</v>
      </c>
      <c r="P2190" s="49" t="s">
        <v>37</v>
      </c>
      <c r="Q2190" s="49" t="s">
        <v>37</v>
      </c>
      <c r="R2190" s="50" t="s">
        <v>37</v>
      </c>
      <c r="S2190" s="51" t="s">
        <v>37</v>
      </c>
      <c r="T2190" s="51" t="s">
        <v>37</v>
      </c>
      <c r="U2190" s="44">
        <v>327</v>
      </c>
      <c r="V2190" s="45">
        <v>3028</v>
      </c>
      <c r="W2190" s="45">
        <v>1</v>
      </c>
    </row>
    <row r="2191" spans="1:23" x14ac:dyDescent="0.2">
      <c r="A2191" s="41">
        <v>2010</v>
      </c>
      <c r="B2191" s="42">
        <v>14405</v>
      </c>
      <c r="C2191" s="43" t="s">
        <v>3068</v>
      </c>
      <c r="D2191" s="41" t="s">
        <v>39</v>
      </c>
      <c r="E2191" s="43" t="s">
        <v>40</v>
      </c>
      <c r="F2191" s="41" t="s">
        <v>25</v>
      </c>
      <c r="G2191" s="43" t="s">
        <v>201</v>
      </c>
      <c r="H2191" s="43" t="s">
        <v>41</v>
      </c>
      <c r="I2191" s="44">
        <v>0</v>
      </c>
      <c r="J2191" s="45">
        <v>0</v>
      </c>
      <c r="K2191" s="45">
        <v>0</v>
      </c>
      <c r="L2191" s="46">
        <v>639</v>
      </c>
      <c r="M2191" s="47">
        <v>5663</v>
      </c>
      <c r="N2191" s="47">
        <v>7</v>
      </c>
      <c r="O2191" s="48">
        <v>0</v>
      </c>
      <c r="P2191" s="49">
        <v>0</v>
      </c>
      <c r="Q2191" s="49">
        <v>0</v>
      </c>
      <c r="R2191" s="50">
        <v>0</v>
      </c>
      <c r="S2191" s="51">
        <v>0</v>
      </c>
      <c r="T2191" s="51">
        <v>0</v>
      </c>
      <c r="U2191" s="44">
        <v>639</v>
      </c>
      <c r="V2191" s="45">
        <v>5663</v>
      </c>
      <c r="W2191" s="45">
        <v>7</v>
      </c>
    </row>
    <row r="2192" spans="1:23" x14ac:dyDescent="0.2">
      <c r="A2192" s="41">
        <v>2010</v>
      </c>
      <c r="B2192" s="42">
        <v>14405</v>
      </c>
      <c r="C2192" s="43" t="s">
        <v>3068</v>
      </c>
      <c r="D2192" s="41" t="s">
        <v>39</v>
      </c>
      <c r="E2192" s="43" t="s">
        <v>40</v>
      </c>
      <c r="F2192" s="41" t="s">
        <v>25</v>
      </c>
      <c r="G2192" s="43" t="s">
        <v>510</v>
      </c>
      <c r="H2192" s="43" t="s">
        <v>41</v>
      </c>
      <c r="I2192" s="44">
        <v>129</v>
      </c>
      <c r="J2192" s="45">
        <v>1012</v>
      </c>
      <c r="K2192" s="45">
        <v>112</v>
      </c>
      <c r="L2192" s="46">
        <v>219423</v>
      </c>
      <c r="M2192" s="47">
        <v>2098934</v>
      </c>
      <c r="N2192" s="47">
        <v>1932</v>
      </c>
      <c r="O2192" s="48">
        <v>0</v>
      </c>
      <c r="P2192" s="49">
        <v>0</v>
      </c>
      <c r="Q2192" s="49">
        <v>0</v>
      </c>
      <c r="R2192" s="50">
        <v>0</v>
      </c>
      <c r="S2192" s="51">
        <v>0</v>
      </c>
      <c r="T2192" s="51">
        <v>0</v>
      </c>
      <c r="U2192" s="44">
        <v>219552</v>
      </c>
      <c r="V2192" s="45">
        <v>2099946</v>
      </c>
      <c r="W2192" s="45">
        <v>2044</v>
      </c>
    </row>
    <row r="2193" spans="1:23" x14ac:dyDescent="0.2">
      <c r="A2193" s="41">
        <v>2010</v>
      </c>
      <c r="B2193" s="42">
        <v>14405</v>
      </c>
      <c r="C2193" s="43" t="s">
        <v>3068</v>
      </c>
      <c r="D2193" s="41" t="s">
        <v>39</v>
      </c>
      <c r="E2193" s="43" t="s">
        <v>40</v>
      </c>
      <c r="F2193" s="41" t="s">
        <v>25</v>
      </c>
      <c r="G2193" s="43" t="s">
        <v>160</v>
      </c>
      <c r="H2193" s="43" t="s">
        <v>41</v>
      </c>
      <c r="I2193" s="44">
        <v>0</v>
      </c>
      <c r="J2193" s="45">
        <v>0</v>
      </c>
      <c r="K2193" s="45">
        <v>0</v>
      </c>
      <c r="L2193" s="46">
        <v>31593</v>
      </c>
      <c r="M2193" s="47">
        <v>336601</v>
      </c>
      <c r="N2193" s="47">
        <v>198</v>
      </c>
      <c r="O2193" s="48">
        <v>0</v>
      </c>
      <c r="P2193" s="49">
        <v>0</v>
      </c>
      <c r="Q2193" s="49">
        <v>0</v>
      </c>
      <c r="R2193" s="50">
        <v>0</v>
      </c>
      <c r="S2193" s="51">
        <v>0</v>
      </c>
      <c r="T2193" s="51">
        <v>0</v>
      </c>
      <c r="U2193" s="44">
        <v>31593</v>
      </c>
      <c r="V2193" s="45">
        <v>336601</v>
      </c>
      <c r="W2193" s="45">
        <v>198</v>
      </c>
    </row>
    <row r="2194" spans="1:23" x14ac:dyDescent="0.2">
      <c r="A2194" s="41">
        <v>2010</v>
      </c>
      <c r="B2194" s="42">
        <v>14405</v>
      </c>
      <c r="C2194" s="43" t="s">
        <v>3068</v>
      </c>
      <c r="D2194" s="41" t="s">
        <v>39</v>
      </c>
      <c r="E2194" s="43" t="s">
        <v>40</v>
      </c>
      <c r="F2194" s="41" t="s">
        <v>25</v>
      </c>
      <c r="G2194" s="43" t="s">
        <v>124</v>
      </c>
      <c r="H2194" s="43" t="s">
        <v>41</v>
      </c>
      <c r="I2194" s="44">
        <v>0</v>
      </c>
      <c r="J2194" s="45">
        <v>0</v>
      </c>
      <c r="K2194" s="45">
        <v>0</v>
      </c>
      <c r="L2194" s="46">
        <v>65949</v>
      </c>
      <c r="M2194" s="47">
        <v>1061747</v>
      </c>
      <c r="N2194" s="47">
        <v>326</v>
      </c>
      <c r="O2194" s="48">
        <v>0</v>
      </c>
      <c r="P2194" s="49">
        <v>0</v>
      </c>
      <c r="Q2194" s="49">
        <v>0</v>
      </c>
      <c r="R2194" s="50">
        <v>0</v>
      </c>
      <c r="S2194" s="51">
        <v>0</v>
      </c>
      <c r="T2194" s="51">
        <v>0</v>
      </c>
      <c r="U2194" s="44">
        <v>65949</v>
      </c>
      <c r="V2194" s="45">
        <v>1061747</v>
      </c>
      <c r="W2194" s="45">
        <v>326</v>
      </c>
    </row>
    <row r="2195" spans="1:23" x14ac:dyDescent="0.2">
      <c r="A2195" s="41">
        <v>2010</v>
      </c>
      <c r="B2195" s="42">
        <v>14405</v>
      </c>
      <c r="C2195" s="43" t="s">
        <v>3068</v>
      </c>
      <c r="D2195" s="41" t="s">
        <v>39</v>
      </c>
      <c r="E2195" s="43" t="s">
        <v>40</v>
      </c>
      <c r="F2195" s="41" t="s">
        <v>25</v>
      </c>
      <c r="G2195" s="43" t="s">
        <v>203</v>
      </c>
      <c r="H2195" s="43" t="s">
        <v>41</v>
      </c>
      <c r="I2195" s="44">
        <v>0</v>
      </c>
      <c r="J2195" s="45">
        <v>0</v>
      </c>
      <c r="K2195" s="45">
        <v>0</v>
      </c>
      <c r="L2195" s="46">
        <v>31765</v>
      </c>
      <c r="M2195" s="47">
        <v>297454</v>
      </c>
      <c r="N2195" s="47">
        <v>246</v>
      </c>
      <c r="O2195" s="48">
        <v>0</v>
      </c>
      <c r="P2195" s="49">
        <v>0</v>
      </c>
      <c r="Q2195" s="49">
        <v>0</v>
      </c>
      <c r="R2195" s="50">
        <v>0</v>
      </c>
      <c r="S2195" s="51">
        <v>0</v>
      </c>
      <c r="T2195" s="51">
        <v>0</v>
      </c>
      <c r="U2195" s="44">
        <v>31765</v>
      </c>
      <c r="V2195" s="45">
        <v>297454</v>
      </c>
      <c r="W2195" s="45">
        <v>246</v>
      </c>
    </row>
    <row r="2196" spans="1:23" x14ac:dyDescent="0.2">
      <c r="A2196" s="41">
        <v>2010</v>
      </c>
      <c r="B2196" s="42">
        <v>14405</v>
      </c>
      <c r="C2196" s="43" t="s">
        <v>3068</v>
      </c>
      <c r="D2196" s="41" t="s">
        <v>39</v>
      </c>
      <c r="E2196" s="43" t="s">
        <v>40</v>
      </c>
      <c r="F2196" s="41" t="s">
        <v>25</v>
      </c>
      <c r="G2196" s="43" t="s">
        <v>30</v>
      </c>
      <c r="H2196" s="43" t="s">
        <v>41</v>
      </c>
      <c r="I2196" s="44">
        <v>385</v>
      </c>
      <c r="J2196" s="45">
        <v>2999</v>
      </c>
      <c r="K2196" s="45">
        <v>265</v>
      </c>
      <c r="L2196" s="46">
        <v>441186</v>
      </c>
      <c r="M2196" s="47">
        <v>4520379</v>
      </c>
      <c r="N2196" s="47">
        <v>9106</v>
      </c>
      <c r="O2196" s="48">
        <v>0</v>
      </c>
      <c r="P2196" s="49">
        <v>0</v>
      </c>
      <c r="Q2196" s="49">
        <v>0</v>
      </c>
      <c r="R2196" s="50">
        <v>0</v>
      </c>
      <c r="S2196" s="51">
        <v>0</v>
      </c>
      <c r="T2196" s="51">
        <v>0</v>
      </c>
      <c r="U2196" s="44">
        <v>441571</v>
      </c>
      <c r="V2196" s="45">
        <v>4523378</v>
      </c>
      <c r="W2196" s="45">
        <v>9371</v>
      </c>
    </row>
    <row r="2197" spans="1:23" x14ac:dyDescent="0.2">
      <c r="A2197" s="41">
        <v>2010</v>
      </c>
      <c r="B2197" s="42">
        <v>14405</v>
      </c>
      <c r="C2197" s="43" t="s">
        <v>3068</v>
      </c>
      <c r="D2197" s="41" t="s">
        <v>39</v>
      </c>
      <c r="E2197" s="43" t="s">
        <v>40</v>
      </c>
      <c r="F2197" s="41" t="s">
        <v>25</v>
      </c>
      <c r="G2197" s="43" t="s">
        <v>122</v>
      </c>
      <c r="H2197" s="43" t="s">
        <v>41</v>
      </c>
      <c r="I2197" s="44">
        <v>0</v>
      </c>
      <c r="J2197" s="45">
        <v>0</v>
      </c>
      <c r="K2197" s="45">
        <v>0</v>
      </c>
      <c r="L2197" s="46">
        <v>172730</v>
      </c>
      <c r="M2197" s="47">
        <v>1641030</v>
      </c>
      <c r="N2197" s="47">
        <v>481</v>
      </c>
      <c r="O2197" s="48">
        <v>0</v>
      </c>
      <c r="P2197" s="49">
        <v>0</v>
      </c>
      <c r="Q2197" s="49">
        <v>0</v>
      </c>
      <c r="R2197" s="50">
        <v>4044</v>
      </c>
      <c r="S2197" s="51">
        <v>40785</v>
      </c>
      <c r="T2197" s="51">
        <v>1</v>
      </c>
      <c r="U2197" s="44">
        <v>176774</v>
      </c>
      <c r="V2197" s="45">
        <v>1681815</v>
      </c>
      <c r="W2197" s="45">
        <v>482</v>
      </c>
    </row>
    <row r="2198" spans="1:23" x14ac:dyDescent="0.2">
      <c r="A2198" s="41">
        <v>2010</v>
      </c>
      <c r="B2198" s="42">
        <v>14405</v>
      </c>
      <c r="C2198" s="43" t="s">
        <v>3068</v>
      </c>
      <c r="D2198" s="41" t="s">
        <v>39</v>
      </c>
      <c r="E2198" s="43" t="s">
        <v>40</v>
      </c>
      <c r="F2198" s="41" t="s">
        <v>25</v>
      </c>
      <c r="G2198" s="43" t="s">
        <v>42</v>
      </c>
      <c r="H2198" s="43" t="s">
        <v>41</v>
      </c>
      <c r="I2198" s="44">
        <v>0</v>
      </c>
      <c r="J2198" s="45">
        <v>0</v>
      </c>
      <c r="K2198" s="45">
        <v>0</v>
      </c>
      <c r="L2198" s="46">
        <v>106759</v>
      </c>
      <c r="M2198" s="47">
        <v>898983</v>
      </c>
      <c r="N2198" s="47">
        <v>362</v>
      </c>
      <c r="O2198" s="48">
        <v>0</v>
      </c>
      <c r="P2198" s="49">
        <v>0</v>
      </c>
      <c r="Q2198" s="49">
        <v>0</v>
      </c>
      <c r="R2198" s="50">
        <v>0</v>
      </c>
      <c r="S2198" s="51">
        <v>0</v>
      </c>
      <c r="T2198" s="51">
        <v>0</v>
      </c>
      <c r="U2198" s="44">
        <v>106759</v>
      </c>
      <c r="V2198" s="45">
        <v>898983</v>
      </c>
      <c r="W2198" s="45">
        <v>362</v>
      </c>
    </row>
    <row r="2199" spans="1:23" x14ac:dyDescent="0.2">
      <c r="A2199" s="41">
        <v>2010</v>
      </c>
      <c r="B2199" s="42">
        <v>14405</v>
      </c>
      <c r="C2199" s="43" t="s">
        <v>3068</v>
      </c>
      <c r="D2199" s="41" t="s">
        <v>39</v>
      </c>
      <c r="E2199" s="43" t="s">
        <v>40</v>
      </c>
      <c r="F2199" s="41" t="s">
        <v>25</v>
      </c>
      <c r="G2199" s="43" t="s">
        <v>44</v>
      </c>
      <c r="H2199" s="43" t="s">
        <v>41</v>
      </c>
      <c r="I2199" s="44">
        <v>0</v>
      </c>
      <c r="J2199" s="45">
        <v>0</v>
      </c>
      <c r="K2199" s="45">
        <v>0</v>
      </c>
      <c r="L2199" s="46">
        <v>19475</v>
      </c>
      <c r="M2199" s="47">
        <v>264302</v>
      </c>
      <c r="N2199" s="47">
        <v>46</v>
      </c>
      <c r="O2199" s="48" t="s">
        <v>37</v>
      </c>
      <c r="P2199" s="49" t="s">
        <v>37</v>
      </c>
      <c r="Q2199" s="49" t="s">
        <v>37</v>
      </c>
      <c r="R2199" s="50" t="s">
        <v>37</v>
      </c>
      <c r="S2199" s="51" t="s">
        <v>37</v>
      </c>
      <c r="T2199" s="51" t="s">
        <v>37</v>
      </c>
      <c r="U2199" s="44">
        <v>19475</v>
      </c>
      <c r="V2199" s="45">
        <v>264302</v>
      </c>
      <c r="W2199" s="45">
        <v>46</v>
      </c>
    </row>
    <row r="2200" spans="1:23" x14ac:dyDescent="0.2">
      <c r="A2200" s="41">
        <v>2010</v>
      </c>
      <c r="B2200" s="42">
        <v>14405</v>
      </c>
      <c r="C2200" s="43" t="s">
        <v>3068</v>
      </c>
      <c r="D2200" s="41" t="s">
        <v>91</v>
      </c>
      <c r="E2200" s="43" t="s">
        <v>24</v>
      </c>
      <c r="F2200" s="41" t="s">
        <v>25</v>
      </c>
      <c r="G2200" s="43" t="s">
        <v>92</v>
      </c>
      <c r="H2200" s="43" t="s">
        <v>41</v>
      </c>
      <c r="I2200" s="44">
        <v>0</v>
      </c>
      <c r="J2200" s="45">
        <v>0</v>
      </c>
      <c r="K2200" s="45">
        <v>0</v>
      </c>
      <c r="L2200" s="46">
        <v>8873</v>
      </c>
      <c r="M2200" s="47">
        <v>89552</v>
      </c>
      <c r="N2200" s="47">
        <v>194</v>
      </c>
      <c r="O2200" s="48" t="s">
        <v>37</v>
      </c>
      <c r="P2200" s="49" t="s">
        <v>37</v>
      </c>
      <c r="Q2200" s="49" t="s">
        <v>37</v>
      </c>
      <c r="R2200" s="50" t="s">
        <v>37</v>
      </c>
      <c r="S2200" s="51" t="s">
        <v>37</v>
      </c>
      <c r="T2200" s="51" t="s">
        <v>37</v>
      </c>
      <c r="U2200" s="44">
        <v>8873</v>
      </c>
      <c r="V2200" s="45">
        <v>89552</v>
      </c>
      <c r="W2200" s="45">
        <v>194</v>
      </c>
    </row>
    <row r="2201" spans="1:23" x14ac:dyDescent="0.2">
      <c r="A2201" s="41">
        <v>2010</v>
      </c>
      <c r="B2201" s="42">
        <v>14424</v>
      </c>
      <c r="C2201" s="43" t="s">
        <v>928</v>
      </c>
      <c r="D2201" s="41" t="s">
        <v>23</v>
      </c>
      <c r="E2201" s="43" t="s">
        <v>24</v>
      </c>
      <c r="F2201" s="41" t="s">
        <v>25</v>
      </c>
      <c r="G2201" s="43" t="s">
        <v>80</v>
      </c>
      <c r="H2201" s="43" t="s">
        <v>31</v>
      </c>
      <c r="I2201" s="44">
        <v>11957</v>
      </c>
      <c r="J2201" s="45">
        <v>145115</v>
      </c>
      <c r="K2201" s="45">
        <v>8255</v>
      </c>
      <c r="L2201" s="46">
        <v>1881</v>
      </c>
      <c r="M2201" s="47">
        <v>22295</v>
      </c>
      <c r="N2201" s="47">
        <v>851</v>
      </c>
      <c r="O2201" s="48">
        <v>745</v>
      </c>
      <c r="P2201" s="49">
        <v>10104</v>
      </c>
      <c r="Q2201" s="49">
        <v>5</v>
      </c>
      <c r="R2201" s="50">
        <v>0</v>
      </c>
      <c r="S2201" s="51">
        <v>0</v>
      </c>
      <c r="T2201" s="51">
        <v>0</v>
      </c>
      <c r="U2201" s="44">
        <v>14583</v>
      </c>
      <c r="V2201" s="45">
        <v>177514</v>
      </c>
      <c r="W2201" s="45">
        <v>9111</v>
      </c>
    </row>
    <row r="2202" spans="1:23" x14ac:dyDescent="0.2">
      <c r="A2202" s="41">
        <v>2010</v>
      </c>
      <c r="B2202" s="42">
        <v>14424</v>
      </c>
      <c r="C2202" s="43" t="s">
        <v>928</v>
      </c>
      <c r="D2202" s="41" t="s">
        <v>23</v>
      </c>
      <c r="E2202" s="43" t="s">
        <v>24</v>
      </c>
      <c r="F2202" s="41" t="s">
        <v>25</v>
      </c>
      <c r="G2202" s="43" t="s">
        <v>92</v>
      </c>
      <c r="H2202" s="43" t="s">
        <v>31</v>
      </c>
      <c r="I2202" s="44">
        <v>11903</v>
      </c>
      <c r="J2202" s="45">
        <v>144920</v>
      </c>
      <c r="K2202" s="45">
        <v>8644</v>
      </c>
      <c r="L2202" s="46">
        <v>4501</v>
      </c>
      <c r="M2202" s="47">
        <v>51508</v>
      </c>
      <c r="N2202" s="47">
        <v>1651</v>
      </c>
      <c r="O2202" s="48">
        <v>1008</v>
      </c>
      <c r="P2202" s="49">
        <v>13428</v>
      </c>
      <c r="Q2202" s="49">
        <v>7</v>
      </c>
      <c r="R2202" s="50">
        <v>0</v>
      </c>
      <c r="S2202" s="51">
        <v>0</v>
      </c>
      <c r="T2202" s="51">
        <v>0</v>
      </c>
      <c r="U2202" s="44">
        <v>17412</v>
      </c>
      <c r="V2202" s="45">
        <v>209856</v>
      </c>
      <c r="W2202" s="45">
        <v>10302</v>
      </c>
    </row>
    <row r="2203" spans="1:23" x14ac:dyDescent="0.2">
      <c r="A2203" s="41">
        <v>2010</v>
      </c>
      <c r="B2203" s="42">
        <v>14426</v>
      </c>
      <c r="C2203" s="43" t="s">
        <v>3069</v>
      </c>
      <c r="D2203" s="41" t="s">
        <v>23</v>
      </c>
      <c r="E2203" s="43" t="s">
        <v>24</v>
      </c>
      <c r="F2203" s="41" t="s">
        <v>25</v>
      </c>
      <c r="G2203" s="43" t="s">
        <v>241</v>
      </c>
      <c r="H2203" s="43" t="s">
        <v>31</v>
      </c>
      <c r="I2203" s="44">
        <v>3548</v>
      </c>
      <c r="J2203" s="45">
        <v>29257</v>
      </c>
      <c r="K2203" s="45">
        <v>1789</v>
      </c>
      <c r="L2203" s="46">
        <v>7731</v>
      </c>
      <c r="M2203" s="47">
        <v>52272</v>
      </c>
      <c r="N2203" s="47">
        <v>1920</v>
      </c>
      <c r="O2203" s="48" t="s">
        <v>37</v>
      </c>
      <c r="P2203" s="49" t="s">
        <v>37</v>
      </c>
      <c r="Q2203" s="49" t="s">
        <v>37</v>
      </c>
      <c r="R2203" s="50" t="s">
        <v>37</v>
      </c>
      <c r="S2203" s="51" t="s">
        <v>37</v>
      </c>
      <c r="T2203" s="51" t="s">
        <v>37</v>
      </c>
      <c r="U2203" s="44">
        <v>11279</v>
      </c>
      <c r="V2203" s="45">
        <v>81529</v>
      </c>
      <c r="W2203" s="45">
        <v>3709</v>
      </c>
    </row>
    <row r="2204" spans="1:23" x14ac:dyDescent="0.2">
      <c r="A2204" s="41">
        <v>2010</v>
      </c>
      <c r="B2204" s="42">
        <v>14433</v>
      </c>
      <c r="C2204" s="43" t="s">
        <v>3070</v>
      </c>
      <c r="D2204" s="41" t="s">
        <v>23</v>
      </c>
      <c r="E2204" s="43" t="s">
        <v>24</v>
      </c>
      <c r="F2204" s="41" t="s">
        <v>25</v>
      </c>
      <c r="G2204" s="43" t="s">
        <v>87</v>
      </c>
      <c r="H2204" s="43" t="s">
        <v>27</v>
      </c>
      <c r="I2204" s="44">
        <v>425</v>
      </c>
      <c r="J2204" s="45">
        <v>4855</v>
      </c>
      <c r="K2204" s="45">
        <v>742</v>
      </c>
      <c r="L2204" s="46">
        <v>591</v>
      </c>
      <c r="M2204" s="47">
        <v>7782</v>
      </c>
      <c r="N2204" s="47">
        <v>228</v>
      </c>
      <c r="O2204" s="48">
        <v>44</v>
      </c>
      <c r="P2204" s="49">
        <v>1183</v>
      </c>
      <c r="Q2204" s="49">
        <v>1</v>
      </c>
      <c r="R2204" s="50" t="s">
        <v>37</v>
      </c>
      <c r="S2204" s="51" t="s">
        <v>37</v>
      </c>
      <c r="T2204" s="51" t="s">
        <v>37</v>
      </c>
      <c r="U2204" s="44">
        <v>1060</v>
      </c>
      <c r="V2204" s="45">
        <v>13820</v>
      </c>
      <c r="W2204" s="45">
        <v>971</v>
      </c>
    </row>
    <row r="2205" spans="1:23" x14ac:dyDescent="0.2">
      <c r="A2205" s="41">
        <v>2010</v>
      </c>
      <c r="B2205" s="42">
        <v>14435</v>
      </c>
      <c r="C2205" s="43" t="s">
        <v>3071</v>
      </c>
      <c r="D2205" s="41" t="s">
        <v>23</v>
      </c>
      <c r="E2205" s="43" t="s">
        <v>24</v>
      </c>
      <c r="F2205" s="41" t="s">
        <v>25</v>
      </c>
      <c r="G2205" s="43" t="s">
        <v>72</v>
      </c>
      <c r="H2205" s="43" t="s">
        <v>27</v>
      </c>
      <c r="I2205" s="44">
        <v>1489</v>
      </c>
      <c r="J2205" s="45">
        <v>16603</v>
      </c>
      <c r="K2205" s="45">
        <v>1423</v>
      </c>
      <c r="L2205" s="46">
        <v>2047</v>
      </c>
      <c r="M2205" s="47">
        <v>21789</v>
      </c>
      <c r="N2205" s="47">
        <v>476</v>
      </c>
      <c r="O2205" s="48">
        <v>269</v>
      </c>
      <c r="P2205" s="49">
        <v>3094</v>
      </c>
      <c r="Q2205" s="49">
        <v>43</v>
      </c>
      <c r="R2205" s="50" t="s">
        <v>37</v>
      </c>
      <c r="S2205" s="51" t="s">
        <v>37</v>
      </c>
      <c r="T2205" s="51" t="s">
        <v>37</v>
      </c>
      <c r="U2205" s="44">
        <v>3805</v>
      </c>
      <c r="V2205" s="45">
        <v>41486</v>
      </c>
      <c r="W2205" s="45">
        <v>1942</v>
      </c>
    </row>
    <row r="2206" spans="1:23" x14ac:dyDescent="0.2">
      <c r="A2206" s="41">
        <v>2010</v>
      </c>
      <c r="B2206" s="42">
        <v>14443</v>
      </c>
      <c r="C2206" s="43" t="s">
        <v>3072</v>
      </c>
      <c r="D2206" s="41" t="s">
        <v>23</v>
      </c>
      <c r="E2206" s="43" t="s">
        <v>24</v>
      </c>
      <c r="F2206" s="41" t="s">
        <v>25</v>
      </c>
      <c r="G2206" s="43" t="s">
        <v>195</v>
      </c>
      <c r="H2206" s="43" t="s">
        <v>27</v>
      </c>
      <c r="I2206" s="44">
        <v>196</v>
      </c>
      <c r="J2206" s="45">
        <v>1727</v>
      </c>
      <c r="K2206" s="45">
        <v>264</v>
      </c>
      <c r="L2206" s="46" t="s">
        <v>37</v>
      </c>
      <c r="M2206" s="47" t="s">
        <v>37</v>
      </c>
      <c r="N2206" s="47" t="s">
        <v>37</v>
      </c>
      <c r="O2206" s="48" t="s">
        <v>37</v>
      </c>
      <c r="P2206" s="49" t="s">
        <v>37</v>
      </c>
      <c r="Q2206" s="49" t="s">
        <v>37</v>
      </c>
      <c r="R2206" s="50" t="s">
        <v>37</v>
      </c>
      <c r="S2206" s="51" t="s">
        <v>37</v>
      </c>
      <c r="T2206" s="51" t="s">
        <v>37</v>
      </c>
      <c r="U2206" s="44">
        <v>196</v>
      </c>
      <c r="V2206" s="45">
        <v>1727</v>
      </c>
      <c r="W2206" s="45">
        <v>264</v>
      </c>
    </row>
    <row r="2207" spans="1:23" x14ac:dyDescent="0.2">
      <c r="A2207" s="41">
        <v>2010</v>
      </c>
      <c r="B2207" s="42">
        <v>14446</v>
      </c>
      <c r="C2207" s="43" t="s">
        <v>929</v>
      </c>
      <c r="D2207" s="41" t="s">
        <v>23</v>
      </c>
      <c r="E2207" s="43" t="s">
        <v>24</v>
      </c>
      <c r="F2207" s="41" t="s">
        <v>25</v>
      </c>
      <c r="G2207" s="43" t="s">
        <v>117</v>
      </c>
      <c r="H2207" s="43" t="s">
        <v>27</v>
      </c>
      <c r="I2207" s="44">
        <v>13950</v>
      </c>
      <c r="J2207" s="45">
        <v>202290</v>
      </c>
      <c r="K2207" s="45">
        <v>10924</v>
      </c>
      <c r="L2207" s="46">
        <v>5717</v>
      </c>
      <c r="M2207" s="47">
        <v>90133</v>
      </c>
      <c r="N2207" s="47">
        <v>1707</v>
      </c>
      <c r="O2207" s="48">
        <v>16093</v>
      </c>
      <c r="P2207" s="49">
        <v>294149</v>
      </c>
      <c r="Q2207" s="49">
        <v>37</v>
      </c>
      <c r="R2207" s="50" t="s">
        <v>37</v>
      </c>
      <c r="S2207" s="51" t="s">
        <v>37</v>
      </c>
      <c r="T2207" s="51" t="s">
        <v>37</v>
      </c>
      <c r="U2207" s="44">
        <v>35760</v>
      </c>
      <c r="V2207" s="45">
        <v>586572</v>
      </c>
      <c r="W2207" s="45">
        <v>12668</v>
      </c>
    </row>
    <row r="2208" spans="1:23" x14ac:dyDescent="0.2">
      <c r="A2208" s="41">
        <v>2010</v>
      </c>
      <c r="B2208" s="42">
        <v>14451</v>
      </c>
      <c r="C2208" s="43" t="s">
        <v>3073</v>
      </c>
      <c r="D2208" s="41" t="s">
        <v>23</v>
      </c>
      <c r="E2208" s="43" t="s">
        <v>24</v>
      </c>
      <c r="F2208" s="41" t="s">
        <v>25</v>
      </c>
      <c r="G2208" s="43" t="s">
        <v>35</v>
      </c>
      <c r="H2208" s="43" t="s">
        <v>27</v>
      </c>
      <c r="I2208" s="44">
        <v>1057</v>
      </c>
      <c r="J2208" s="45">
        <v>9775</v>
      </c>
      <c r="K2208" s="45">
        <v>1224</v>
      </c>
      <c r="L2208" s="46">
        <v>290</v>
      </c>
      <c r="M2208" s="47">
        <v>2885</v>
      </c>
      <c r="N2208" s="47">
        <v>142</v>
      </c>
      <c r="O2208" s="48">
        <v>686</v>
      </c>
      <c r="P2208" s="49">
        <v>8745</v>
      </c>
      <c r="Q2208" s="49">
        <v>22</v>
      </c>
      <c r="R2208" s="50" t="s">
        <v>37</v>
      </c>
      <c r="S2208" s="51" t="s">
        <v>37</v>
      </c>
      <c r="T2208" s="51" t="s">
        <v>37</v>
      </c>
      <c r="U2208" s="44">
        <v>2033</v>
      </c>
      <c r="V2208" s="45">
        <v>21405</v>
      </c>
      <c r="W2208" s="45">
        <v>1388</v>
      </c>
    </row>
    <row r="2209" spans="1:23" x14ac:dyDescent="0.2">
      <c r="A2209" s="41">
        <v>2010</v>
      </c>
      <c r="B2209" s="42">
        <v>14455</v>
      </c>
      <c r="C2209" s="43" t="s">
        <v>3074</v>
      </c>
      <c r="D2209" s="41" t="s">
        <v>23</v>
      </c>
      <c r="E2209" s="43" t="s">
        <v>24</v>
      </c>
      <c r="F2209" s="41" t="s">
        <v>25</v>
      </c>
      <c r="G2209" s="43" t="s">
        <v>98</v>
      </c>
      <c r="H2209" s="43" t="s">
        <v>27</v>
      </c>
      <c r="I2209" s="44">
        <v>22681</v>
      </c>
      <c r="J2209" s="45">
        <v>259044</v>
      </c>
      <c r="K2209" s="45">
        <v>15324</v>
      </c>
      <c r="L2209" s="46">
        <v>17936</v>
      </c>
      <c r="M2209" s="47">
        <v>185201</v>
      </c>
      <c r="N2209" s="47">
        <v>5363</v>
      </c>
      <c r="O2209" s="48">
        <v>3725</v>
      </c>
      <c r="P2209" s="49">
        <v>45404</v>
      </c>
      <c r="Q2209" s="49">
        <v>4</v>
      </c>
      <c r="R2209" s="50">
        <v>0</v>
      </c>
      <c r="S2209" s="51">
        <v>0</v>
      </c>
      <c r="T2209" s="51">
        <v>0</v>
      </c>
      <c r="U2209" s="44">
        <v>44342</v>
      </c>
      <c r="V2209" s="45">
        <v>489649</v>
      </c>
      <c r="W2209" s="45">
        <v>20691</v>
      </c>
    </row>
    <row r="2210" spans="1:23" x14ac:dyDescent="0.2">
      <c r="A2210" s="41">
        <v>2010</v>
      </c>
      <c r="B2210" s="42">
        <v>14456</v>
      </c>
      <c r="C2210" s="43" t="s">
        <v>3075</v>
      </c>
      <c r="D2210" s="41" t="s">
        <v>23</v>
      </c>
      <c r="E2210" s="43" t="s">
        <v>24</v>
      </c>
      <c r="F2210" s="41" t="s">
        <v>25</v>
      </c>
      <c r="G2210" s="43" t="s">
        <v>175</v>
      </c>
      <c r="H2210" s="43" t="s">
        <v>27</v>
      </c>
      <c r="I2210" s="44">
        <v>747</v>
      </c>
      <c r="J2210" s="45">
        <v>6322</v>
      </c>
      <c r="K2210" s="45">
        <v>604</v>
      </c>
      <c r="L2210" s="46">
        <v>522</v>
      </c>
      <c r="M2210" s="47">
        <v>5314</v>
      </c>
      <c r="N2210" s="47">
        <v>151</v>
      </c>
      <c r="O2210" s="48" t="s">
        <v>37</v>
      </c>
      <c r="P2210" s="49" t="s">
        <v>37</v>
      </c>
      <c r="Q2210" s="49" t="s">
        <v>37</v>
      </c>
      <c r="R2210" s="50" t="s">
        <v>37</v>
      </c>
      <c r="S2210" s="51" t="s">
        <v>37</v>
      </c>
      <c r="T2210" s="51" t="s">
        <v>37</v>
      </c>
      <c r="U2210" s="44">
        <v>1269</v>
      </c>
      <c r="V2210" s="45">
        <v>11636</v>
      </c>
      <c r="W2210" s="45">
        <v>755</v>
      </c>
    </row>
    <row r="2211" spans="1:23" x14ac:dyDescent="0.2">
      <c r="A2211" s="41">
        <v>2010</v>
      </c>
      <c r="B2211" s="42">
        <v>14459</v>
      </c>
      <c r="C2211" s="43" t="s">
        <v>3074</v>
      </c>
      <c r="D2211" s="41" t="s">
        <v>23</v>
      </c>
      <c r="E2211" s="43" t="s">
        <v>24</v>
      </c>
      <c r="F2211" s="41" t="s">
        <v>25</v>
      </c>
      <c r="G2211" s="43" t="s">
        <v>104</v>
      </c>
      <c r="H2211" s="43" t="s">
        <v>27</v>
      </c>
      <c r="I2211" s="44">
        <v>2437</v>
      </c>
      <c r="J2211" s="45">
        <v>35702</v>
      </c>
      <c r="K2211" s="45">
        <v>2635</v>
      </c>
      <c r="L2211" s="46">
        <v>825</v>
      </c>
      <c r="M2211" s="47">
        <v>10306</v>
      </c>
      <c r="N2211" s="47">
        <v>366</v>
      </c>
      <c r="O2211" s="48">
        <v>858</v>
      </c>
      <c r="P2211" s="49">
        <v>14665</v>
      </c>
      <c r="Q2211" s="49">
        <v>53</v>
      </c>
      <c r="R2211" s="50" t="s">
        <v>37</v>
      </c>
      <c r="S2211" s="51" t="s">
        <v>37</v>
      </c>
      <c r="T2211" s="51" t="s">
        <v>37</v>
      </c>
      <c r="U2211" s="44">
        <v>4120</v>
      </c>
      <c r="V2211" s="45">
        <v>60673</v>
      </c>
      <c r="W2211" s="45">
        <v>3054</v>
      </c>
    </row>
    <row r="2212" spans="1:23" x14ac:dyDescent="0.2">
      <c r="A2212" s="41">
        <v>2010</v>
      </c>
      <c r="B2212" s="42">
        <v>14460</v>
      </c>
      <c r="C2212" s="43" t="s">
        <v>3074</v>
      </c>
      <c r="D2212" s="41" t="s">
        <v>23</v>
      </c>
      <c r="E2212" s="43" t="s">
        <v>24</v>
      </c>
      <c r="F2212" s="41" t="s">
        <v>25</v>
      </c>
      <c r="G2212" s="43" t="s">
        <v>117</v>
      </c>
      <c r="H2212" s="43" t="s">
        <v>27</v>
      </c>
      <c r="I2212" s="44">
        <v>1748</v>
      </c>
      <c r="J2212" s="45">
        <v>22786</v>
      </c>
      <c r="K2212" s="45">
        <v>1686</v>
      </c>
      <c r="L2212" s="46">
        <v>796</v>
      </c>
      <c r="M2212" s="47">
        <v>9835</v>
      </c>
      <c r="N2212" s="47">
        <v>229</v>
      </c>
      <c r="O2212" s="48">
        <v>893</v>
      </c>
      <c r="P2212" s="49">
        <v>14167</v>
      </c>
      <c r="Q2212" s="49">
        <v>12</v>
      </c>
      <c r="R2212" s="50" t="s">
        <v>37</v>
      </c>
      <c r="S2212" s="51" t="s">
        <v>37</v>
      </c>
      <c r="T2212" s="51" t="s">
        <v>37</v>
      </c>
      <c r="U2212" s="44">
        <v>3437</v>
      </c>
      <c r="V2212" s="45">
        <v>46788</v>
      </c>
      <c r="W2212" s="45">
        <v>1927</v>
      </c>
    </row>
    <row r="2213" spans="1:23" x14ac:dyDescent="0.2">
      <c r="A2213" s="41">
        <v>2010</v>
      </c>
      <c r="B2213" s="42">
        <v>14468</v>
      </c>
      <c r="C2213" s="43" t="s">
        <v>932</v>
      </c>
      <c r="D2213" s="41" t="s">
        <v>23</v>
      </c>
      <c r="E2213" s="43" t="s">
        <v>24</v>
      </c>
      <c r="F2213" s="41" t="s">
        <v>25</v>
      </c>
      <c r="G2213" s="43" t="s">
        <v>46</v>
      </c>
      <c r="H2213" s="43" t="s">
        <v>31</v>
      </c>
      <c r="I2213" s="44">
        <v>25895.599999999999</v>
      </c>
      <c r="J2213" s="45">
        <v>191826</v>
      </c>
      <c r="K2213" s="45">
        <v>15080</v>
      </c>
      <c r="L2213" s="46">
        <v>4223.3</v>
      </c>
      <c r="M2213" s="47">
        <v>41523</v>
      </c>
      <c r="N2213" s="47">
        <v>450</v>
      </c>
      <c r="O2213" s="48" t="s">
        <v>37</v>
      </c>
      <c r="P2213" s="49" t="s">
        <v>37</v>
      </c>
      <c r="Q2213" s="49" t="s">
        <v>37</v>
      </c>
      <c r="R2213" s="50" t="s">
        <v>37</v>
      </c>
      <c r="S2213" s="51" t="s">
        <v>37</v>
      </c>
      <c r="T2213" s="51" t="s">
        <v>37</v>
      </c>
      <c r="U2213" s="44">
        <v>30118.9</v>
      </c>
      <c r="V2213" s="45">
        <v>233349</v>
      </c>
      <c r="W2213" s="45">
        <v>15530</v>
      </c>
    </row>
    <row r="2214" spans="1:23" x14ac:dyDescent="0.2">
      <c r="A2214" s="41">
        <v>2010</v>
      </c>
      <c r="B2214" s="42">
        <v>14471</v>
      </c>
      <c r="C2214" s="43" t="s">
        <v>3076</v>
      </c>
      <c r="D2214" s="41" t="s">
        <v>23</v>
      </c>
      <c r="E2214" s="43" t="s">
        <v>24</v>
      </c>
      <c r="F2214" s="41" t="s">
        <v>25</v>
      </c>
      <c r="G2214" s="43" t="s">
        <v>72</v>
      </c>
      <c r="H2214" s="43" t="s">
        <v>31</v>
      </c>
      <c r="I2214" s="44">
        <v>19271.099999999999</v>
      </c>
      <c r="J2214" s="45">
        <v>161966</v>
      </c>
      <c r="K2214" s="45">
        <v>12243</v>
      </c>
      <c r="L2214" s="46">
        <v>3031.3</v>
      </c>
      <c r="M2214" s="47">
        <v>34381</v>
      </c>
      <c r="N2214" s="47">
        <v>62</v>
      </c>
      <c r="O2214" s="48">
        <v>140.5</v>
      </c>
      <c r="P2214" s="49">
        <v>959</v>
      </c>
      <c r="Q2214" s="49">
        <v>35</v>
      </c>
      <c r="R2214" s="50" t="s">
        <v>37</v>
      </c>
      <c r="S2214" s="51" t="s">
        <v>37</v>
      </c>
      <c r="T2214" s="51" t="s">
        <v>37</v>
      </c>
      <c r="U2214" s="44">
        <v>22442.9</v>
      </c>
      <c r="V2214" s="45">
        <v>197306</v>
      </c>
      <c r="W2214" s="45">
        <v>12340</v>
      </c>
    </row>
    <row r="2215" spans="1:23" x14ac:dyDescent="0.2">
      <c r="A2215" s="41">
        <v>2010</v>
      </c>
      <c r="B2215" s="42">
        <v>14472</v>
      </c>
      <c r="C2215" s="43" t="s">
        <v>3077</v>
      </c>
      <c r="D2215" s="41" t="s">
        <v>23</v>
      </c>
      <c r="E2215" s="43" t="s">
        <v>24</v>
      </c>
      <c r="F2215" s="41" t="s">
        <v>25</v>
      </c>
      <c r="G2215" s="43" t="s">
        <v>122</v>
      </c>
      <c r="H2215" s="43" t="s">
        <v>27</v>
      </c>
      <c r="I2215" s="44">
        <v>4763</v>
      </c>
      <c r="J2215" s="45">
        <v>34923</v>
      </c>
      <c r="K2215" s="45">
        <v>3453</v>
      </c>
      <c r="L2215" s="46">
        <v>5300</v>
      </c>
      <c r="M2215" s="47">
        <v>35130</v>
      </c>
      <c r="N2215" s="47">
        <v>450</v>
      </c>
      <c r="O2215" s="48" t="s">
        <v>37</v>
      </c>
      <c r="P2215" s="49" t="s">
        <v>37</v>
      </c>
      <c r="Q2215" s="49" t="s">
        <v>37</v>
      </c>
      <c r="R2215" s="50" t="s">
        <v>37</v>
      </c>
      <c r="S2215" s="51" t="s">
        <v>37</v>
      </c>
      <c r="T2215" s="51" t="s">
        <v>37</v>
      </c>
      <c r="U2215" s="44">
        <v>10063</v>
      </c>
      <c r="V2215" s="45">
        <v>70053</v>
      </c>
      <c r="W2215" s="45">
        <v>3903</v>
      </c>
    </row>
    <row r="2216" spans="1:23" x14ac:dyDescent="0.2">
      <c r="A2216" s="41">
        <v>2010</v>
      </c>
      <c r="B2216" s="42">
        <v>14473</v>
      </c>
      <c r="C2216" s="43" t="s">
        <v>3078</v>
      </c>
      <c r="D2216" s="41" t="s">
        <v>23</v>
      </c>
      <c r="E2216" s="43" t="s">
        <v>24</v>
      </c>
      <c r="F2216" s="41" t="s">
        <v>25</v>
      </c>
      <c r="G2216" s="43" t="s">
        <v>87</v>
      </c>
      <c r="H2216" s="43" t="s">
        <v>27</v>
      </c>
      <c r="I2216" s="44">
        <v>112</v>
      </c>
      <c r="J2216" s="45">
        <v>1179</v>
      </c>
      <c r="K2216" s="45">
        <v>122</v>
      </c>
      <c r="L2216" s="46">
        <v>63</v>
      </c>
      <c r="M2216" s="47">
        <v>663</v>
      </c>
      <c r="N2216" s="47">
        <v>25</v>
      </c>
      <c r="O2216" s="48" t="s">
        <v>37</v>
      </c>
      <c r="P2216" s="49" t="s">
        <v>37</v>
      </c>
      <c r="Q2216" s="49" t="s">
        <v>37</v>
      </c>
      <c r="R2216" s="50" t="s">
        <v>37</v>
      </c>
      <c r="S2216" s="51" t="s">
        <v>37</v>
      </c>
      <c r="T2216" s="51" t="s">
        <v>37</v>
      </c>
      <c r="U2216" s="44">
        <v>175</v>
      </c>
      <c r="V2216" s="45">
        <v>1842</v>
      </c>
      <c r="W2216" s="45">
        <v>147</v>
      </c>
    </row>
    <row r="2217" spans="1:23" x14ac:dyDescent="0.2">
      <c r="A2217" s="41">
        <v>2010</v>
      </c>
      <c r="B2217" s="42">
        <v>14474</v>
      </c>
      <c r="C2217" s="43" t="s">
        <v>3079</v>
      </c>
      <c r="D2217" s="41" t="s">
        <v>23</v>
      </c>
      <c r="E2217" s="43" t="s">
        <v>24</v>
      </c>
      <c r="F2217" s="41" t="s">
        <v>25</v>
      </c>
      <c r="G2217" s="43" t="s">
        <v>145</v>
      </c>
      <c r="H2217" s="43" t="s">
        <v>27</v>
      </c>
      <c r="I2217" s="44">
        <v>855</v>
      </c>
      <c r="J2217" s="45">
        <v>9968</v>
      </c>
      <c r="K2217" s="45">
        <v>702</v>
      </c>
      <c r="L2217" s="46">
        <v>190</v>
      </c>
      <c r="M2217" s="47">
        <v>2100</v>
      </c>
      <c r="N2217" s="47">
        <v>109</v>
      </c>
      <c r="O2217" s="48">
        <v>547</v>
      </c>
      <c r="P2217" s="49">
        <v>6397</v>
      </c>
      <c r="Q2217" s="49">
        <v>11</v>
      </c>
      <c r="R2217" s="50" t="s">
        <v>37</v>
      </c>
      <c r="S2217" s="51" t="s">
        <v>37</v>
      </c>
      <c r="T2217" s="51" t="s">
        <v>37</v>
      </c>
      <c r="U2217" s="44">
        <v>1592</v>
      </c>
      <c r="V2217" s="45">
        <v>18465</v>
      </c>
      <c r="W2217" s="45">
        <v>822</v>
      </c>
    </row>
    <row r="2218" spans="1:23" x14ac:dyDescent="0.2">
      <c r="A2218" s="41">
        <v>2010</v>
      </c>
      <c r="B2218" s="42">
        <v>14489</v>
      </c>
      <c r="C2218" s="43" t="s">
        <v>3080</v>
      </c>
      <c r="D2218" s="41" t="s">
        <v>23</v>
      </c>
      <c r="E2218" s="43" t="s">
        <v>24</v>
      </c>
      <c r="F2218" s="41" t="s">
        <v>25</v>
      </c>
      <c r="G2218" s="43" t="s">
        <v>173</v>
      </c>
      <c r="H2218" s="43" t="s">
        <v>27</v>
      </c>
      <c r="I2218" s="44">
        <v>616</v>
      </c>
      <c r="J2218" s="45">
        <v>6257</v>
      </c>
      <c r="K2218" s="45">
        <v>508</v>
      </c>
      <c r="L2218" s="46">
        <v>415</v>
      </c>
      <c r="M2218" s="47">
        <v>4083</v>
      </c>
      <c r="N2218" s="47">
        <v>125</v>
      </c>
      <c r="O2218" s="48">
        <v>201</v>
      </c>
      <c r="P2218" s="49">
        <v>1456</v>
      </c>
      <c r="Q2218" s="49">
        <v>16</v>
      </c>
      <c r="R2218" s="50" t="s">
        <v>37</v>
      </c>
      <c r="S2218" s="51" t="s">
        <v>37</v>
      </c>
      <c r="T2218" s="51" t="s">
        <v>37</v>
      </c>
      <c r="U2218" s="44">
        <v>1232</v>
      </c>
      <c r="V2218" s="45">
        <v>11796</v>
      </c>
      <c r="W2218" s="45">
        <v>649</v>
      </c>
    </row>
    <row r="2219" spans="1:23" x14ac:dyDescent="0.2">
      <c r="A2219" s="41">
        <v>2010</v>
      </c>
      <c r="B2219" s="42">
        <v>14500</v>
      </c>
      <c r="C2219" s="43" t="s">
        <v>3081</v>
      </c>
      <c r="D2219" s="41" t="s">
        <v>23</v>
      </c>
      <c r="E2219" s="43" t="s">
        <v>24</v>
      </c>
      <c r="F2219" s="41" t="s">
        <v>25</v>
      </c>
      <c r="G2219" s="43" t="s">
        <v>439</v>
      </c>
      <c r="H2219" s="43" t="s">
        <v>31</v>
      </c>
      <c r="I2219" s="44">
        <v>6097</v>
      </c>
      <c r="J2219" s="45">
        <v>64956</v>
      </c>
      <c r="K2219" s="45">
        <v>5106</v>
      </c>
      <c r="L2219" s="46">
        <v>578.9</v>
      </c>
      <c r="M2219" s="47">
        <v>8842</v>
      </c>
      <c r="N2219" s="47">
        <v>86</v>
      </c>
      <c r="O2219" s="48">
        <v>4266.5</v>
      </c>
      <c r="P2219" s="49">
        <v>71002</v>
      </c>
      <c r="Q2219" s="49">
        <v>275</v>
      </c>
      <c r="R2219" s="50" t="s">
        <v>37</v>
      </c>
      <c r="S2219" s="51" t="s">
        <v>37</v>
      </c>
      <c r="T2219" s="51" t="s">
        <v>37</v>
      </c>
      <c r="U2219" s="44">
        <v>10942.4</v>
      </c>
      <c r="V2219" s="45">
        <v>144800</v>
      </c>
      <c r="W2219" s="45">
        <v>5467</v>
      </c>
    </row>
    <row r="2220" spans="1:23" x14ac:dyDescent="0.2">
      <c r="A2220" s="41">
        <v>2010</v>
      </c>
      <c r="B2220" s="42">
        <v>14505</v>
      </c>
      <c r="C2220" s="43" t="s">
        <v>3082</v>
      </c>
      <c r="D2220" s="41" t="s">
        <v>23</v>
      </c>
      <c r="E2220" s="43" t="s">
        <v>24</v>
      </c>
      <c r="F2220" s="41" t="s">
        <v>25</v>
      </c>
      <c r="G2220" s="43" t="s">
        <v>89</v>
      </c>
      <c r="H2220" s="43" t="s">
        <v>31</v>
      </c>
      <c r="I2220" s="44">
        <v>3240</v>
      </c>
      <c r="J2220" s="45">
        <v>55989</v>
      </c>
      <c r="K2220" s="45">
        <v>3848</v>
      </c>
      <c r="L2220" s="46">
        <v>3144</v>
      </c>
      <c r="M2220" s="47">
        <v>58062</v>
      </c>
      <c r="N2220" s="47">
        <v>576</v>
      </c>
      <c r="O2220" s="48" t="s">
        <v>37</v>
      </c>
      <c r="P2220" s="49" t="s">
        <v>37</v>
      </c>
      <c r="Q2220" s="49" t="s">
        <v>37</v>
      </c>
      <c r="R2220" s="50" t="s">
        <v>37</v>
      </c>
      <c r="S2220" s="51" t="s">
        <v>37</v>
      </c>
      <c r="T2220" s="51" t="s">
        <v>37</v>
      </c>
      <c r="U2220" s="44">
        <v>6384</v>
      </c>
      <c r="V2220" s="45">
        <v>114051</v>
      </c>
      <c r="W2220" s="45">
        <v>4424</v>
      </c>
    </row>
    <row r="2221" spans="1:23" x14ac:dyDescent="0.2">
      <c r="A2221" s="41">
        <v>2010</v>
      </c>
      <c r="B2221" s="42">
        <v>14512</v>
      </c>
      <c r="C2221" s="43" t="s">
        <v>3083</v>
      </c>
      <c r="D2221" s="41" t="s">
        <v>23</v>
      </c>
      <c r="E2221" s="43" t="s">
        <v>24</v>
      </c>
      <c r="F2221" s="41" t="s">
        <v>25</v>
      </c>
      <c r="G2221" s="43" t="s">
        <v>195</v>
      </c>
      <c r="H2221" s="43" t="s">
        <v>27</v>
      </c>
      <c r="I2221" s="44">
        <v>1252</v>
      </c>
      <c r="J2221" s="45">
        <v>13445</v>
      </c>
      <c r="K2221" s="45">
        <v>1330</v>
      </c>
      <c r="L2221" s="46">
        <v>390</v>
      </c>
      <c r="M2221" s="47">
        <v>4188</v>
      </c>
      <c r="N2221" s="47">
        <v>85</v>
      </c>
      <c r="O2221" s="48" t="s">
        <v>37</v>
      </c>
      <c r="P2221" s="49" t="s">
        <v>37</v>
      </c>
      <c r="Q2221" s="49" t="s">
        <v>37</v>
      </c>
      <c r="R2221" s="50" t="s">
        <v>37</v>
      </c>
      <c r="S2221" s="51" t="s">
        <v>37</v>
      </c>
      <c r="T2221" s="51" t="s">
        <v>37</v>
      </c>
      <c r="U2221" s="44">
        <v>1642</v>
      </c>
      <c r="V2221" s="45">
        <v>17633</v>
      </c>
      <c r="W2221" s="45">
        <v>1415</v>
      </c>
    </row>
    <row r="2222" spans="1:23" x14ac:dyDescent="0.2">
      <c r="A2222" s="41">
        <v>2010</v>
      </c>
      <c r="B2222" s="42">
        <v>14534</v>
      </c>
      <c r="C2222" s="43" t="s">
        <v>3084</v>
      </c>
      <c r="D2222" s="41" t="s">
        <v>23</v>
      </c>
      <c r="E2222" s="43" t="s">
        <v>24</v>
      </c>
      <c r="F2222" s="41" t="s">
        <v>25</v>
      </c>
      <c r="G2222" s="43" t="s">
        <v>57</v>
      </c>
      <c r="H2222" s="43" t="s">
        <v>27</v>
      </c>
      <c r="I2222" s="44">
        <v>46570</v>
      </c>
      <c r="J2222" s="45">
        <v>315971</v>
      </c>
      <c r="K2222" s="45">
        <v>53922</v>
      </c>
      <c r="L2222" s="46">
        <v>109271</v>
      </c>
      <c r="M2222" s="47">
        <v>828157</v>
      </c>
      <c r="N2222" s="47">
        <v>8605</v>
      </c>
      <c r="O2222" s="48" t="s">
        <v>37</v>
      </c>
      <c r="P2222" s="49" t="s">
        <v>37</v>
      </c>
      <c r="Q2222" s="49" t="s">
        <v>37</v>
      </c>
      <c r="R2222" s="50">
        <v>1156</v>
      </c>
      <c r="S2222" s="51">
        <v>8166</v>
      </c>
      <c r="T2222" s="51">
        <v>1</v>
      </c>
      <c r="U2222" s="44">
        <v>156997</v>
      </c>
      <c r="V2222" s="45">
        <v>1152294</v>
      </c>
      <c r="W2222" s="45">
        <v>62528</v>
      </c>
    </row>
    <row r="2223" spans="1:23" x14ac:dyDescent="0.2">
      <c r="A2223" s="41">
        <v>2010</v>
      </c>
      <c r="B2223" s="42">
        <v>14537</v>
      </c>
      <c r="C2223" s="43" t="s">
        <v>934</v>
      </c>
      <c r="D2223" s="41" t="s">
        <v>23</v>
      </c>
      <c r="E2223" s="43" t="s">
        <v>24</v>
      </c>
      <c r="F2223" s="41" t="s">
        <v>25</v>
      </c>
      <c r="G2223" s="43" t="s">
        <v>180</v>
      </c>
      <c r="H2223" s="43" t="s">
        <v>27</v>
      </c>
      <c r="I2223" s="44">
        <v>4452</v>
      </c>
      <c r="J2223" s="45">
        <v>30042</v>
      </c>
      <c r="K2223" s="45">
        <v>3965</v>
      </c>
      <c r="L2223" s="46">
        <v>640</v>
      </c>
      <c r="M2223" s="47">
        <v>3902</v>
      </c>
      <c r="N2223" s="47">
        <v>513</v>
      </c>
      <c r="O2223" s="48">
        <v>2578</v>
      </c>
      <c r="P2223" s="49">
        <v>19639</v>
      </c>
      <c r="Q2223" s="49">
        <v>66</v>
      </c>
      <c r="R2223" s="50" t="s">
        <v>37</v>
      </c>
      <c r="S2223" s="51" t="s">
        <v>37</v>
      </c>
      <c r="T2223" s="51" t="s">
        <v>37</v>
      </c>
      <c r="U2223" s="44">
        <v>7670</v>
      </c>
      <c r="V2223" s="45">
        <v>53583</v>
      </c>
      <c r="W2223" s="45">
        <v>4544</v>
      </c>
    </row>
    <row r="2224" spans="1:23" x14ac:dyDescent="0.2">
      <c r="A2224" s="41">
        <v>2010</v>
      </c>
      <c r="B2224" s="42">
        <v>14543</v>
      </c>
      <c r="C2224" s="43" t="s">
        <v>3085</v>
      </c>
      <c r="D2224" s="41" t="s">
        <v>23</v>
      </c>
      <c r="E2224" s="43" t="s">
        <v>24</v>
      </c>
      <c r="F2224" s="41" t="s">
        <v>25</v>
      </c>
      <c r="G2224" s="43" t="s">
        <v>50</v>
      </c>
      <c r="H2224" s="43" t="s">
        <v>153</v>
      </c>
      <c r="I2224" s="44">
        <v>3642</v>
      </c>
      <c r="J2224" s="45">
        <v>29113</v>
      </c>
      <c r="K2224" s="45">
        <v>3032</v>
      </c>
      <c r="L2224" s="46">
        <v>7749</v>
      </c>
      <c r="M2224" s="47">
        <v>60681</v>
      </c>
      <c r="N2224" s="47">
        <v>683</v>
      </c>
      <c r="O2224" s="48">
        <v>221</v>
      </c>
      <c r="P2224" s="49">
        <v>2492</v>
      </c>
      <c r="Q2224" s="49">
        <v>1</v>
      </c>
      <c r="R2224" s="50" t="s">
        <v>37</v>
      </c>
      <c r="S2224" s="51" t="s">
        <v>37</v>
      </c>
      <c r="T2224" s="51" t="s">
        <v>37</v>
      </c>
      <c r="U2224" s="44">
        <v>11612</v>
      </c>
      <c r="V2224" s="45">
        <v>92286</v>
      </c>
      <c r="W2224" s="45">
        <v>3716</v>
      </c>
    </row>
    <row r="2225" spans="1:23" x14ac:dyDescent="0.2">
      <c r="A2225" s="41">
        <v>2010</v>
      </c>
      <c r="B2225" s="42">
        <v>14557</v>
      </c>
      <c r="C2225" s="43" t="s">
        <v>935</v>
      </c>
      <c r="D2225" s="41" t="s">
        <v>23</v>
      </c>
      <c r="E2225" s="43" t="s">
        <v>24</v>
      </c>
      <c r="F2225" s="41" t="s">
        <v>25</v>
      </c>
      <c r="G2225" s="43" t="s">
        <v>48</v>
      </c>
      <c r="H2225" s="43" t="s">
        <v>31</v>
      </c>
      <c r="I2225" s="44">
        <v>56879.4</v>
      </c>
      <c r="J2225" s="45">
        <v>490470</v>
      </c>
      <c r="K2225" s="45">
        <v>28600</v>
      </c>
      <c r="L2225" s="46">
        <v>7305.1</v>
      </c>
      <c r="M2225" s="47">
        <v>60060</v>
      </c>
      <c r="N2225" s="47">
        <v>1686</v>
      </c>
      <c r="O2225" s="48">
        <v>14394</v>
      </c>
      <c r="P2225" s="49">
        <v>179922</v>
      </c>
      <c r="Q2225" s="49">
        <v>40</v>
      </c>
      <c r="R2225" s="50">
        <v>0</v>
      </c>
      <c r="S2225" s="51">
        <v>0</v>
      </c>
      <c r="T2225" s="51">
        <v>0</v>
      </c>
      <c r="U2225" s="44">
        <v>78578.5</v>
      </c>
      <c r="V2225" s="45">
        <v>730452</v>
      </c>
      <c r="W2225" s="45">
        <v>30326</v>
      </c>
    </row>
    <row r="2226" spans="1:23" x14ac:dyDescent="0.2">
      <c r="A2226" s="41">
        <v>2010</v>
      </c>
      <c r="B2226" s="42">
        <v>14563</v>
      </c>
      <c r="C2226" s="43" t="s">
        <v>936</v>
      </c>
      <c r="D2226" s="41" t="s">
        <v>23</v>
      </c>
      <c r="E2226" s="43" t="s">
        <v>24</v>
      </c>
      <c r="F2226" s="41" t="s">
        <v>25</v>
      </c>
      <c r="G2226" s="43" t="s">
        <v>26</v>
      </c>
      <c r="H2226" s="43" t="s">
        <v>31</v>
      </c>
      <c r="I2226" s="44">
        <v>85798</v>
      </c>
      <c r="J2226" s="45">
        <v>756822</v>
      </c>
      <c r="K2226" s="45">
        <v>45734</v>
      </c>
      <c r="L2226" s="46">
        <v>19262</v>
      </c>
      <c r="M2226" s="47">
        <v>198767</v>
      </c>
      <c r="N2226" s="47">
        <v>1551</v>
      </c>
      <c r="O2226" s="48">
        <v>12176</v>
      </c>
      <c r="P2226" s="49">
        <v>148258</v>
      </c>
      <c r="Q2226" s="49">
        <v>27</v>
      </c>
      <c r="R2226" s="50" t="s">
        <v>37</v>
      </c>
      <c r="S2226" s="51" t="s">
        <v>37</v>
      </c>
      <c r="T2226" s="51" t="s">
        <v>37</v>
      </c>
      <c r="U2226" s="44">
        <v>117236</v>
      </c>
      <c r="V2226" s="45">
        <v>1103847</v>
      </c>
      <c r="W2226" s="45">
        <v>47312</v>
      </c>
    </row>
    <row r="2227" spans="1:23" x14ac:dyDescent="0.2">
      <c r="A2227" s="41">
        <v>2010</v>
      </c>
      <c r="B2227" s="42">
        <v>14577</v>
      </c>
      <c r="C2227" s="43" t="s">
        <v>3086</v>
      </c>
      <c r="D2227" s="41" t="s">
        <v>23</v>
      </c>
      <c r="E2227" s="43" t="s">
        <v>24</v>
      </c>
      <c r="F2227" s="41" t="s">
        <v>25</v>
      </c>
      <c r="G2227" s="43" t="s">
        <v>87</v>
      </c>
      <c r="H2227" s="43" t="s">
        <v>27</v>
      </c>
      <c r="I2227" s="44">
        <v>614</v>
      </c>
      <c r="J2227" s="45">
        <v>5172</v>
      </c>
      <c r="K2227" s="45">
        <v>541</v>
      </c>
      <c r="L2227" s="46">
        <v>532</v>
      </c>
      <c r="M2227" s="47">
        <v>5172</v>
      </c>
      <c r="N2227" s="47">
        <v>133</v>
      </c>
      <c r="O2227" s="48" t="s">
        <v>37</v>
      </c>
      <c r="P2227" s="49" t="s">
        <v>37</v>
      </c>
      <c r="Q2227" s="49" t="s">
        <v>37</v>
      </c>
      <c r="R2227" s="50" t="s">
        <v>37</v>
      </c>
      <c r="S2227" s="51" t="s">
        <v>37</v>
      </c>
      <c r="T2227" s="51" t="s">
        <v>37</v>
      </c>
      <c r="U2227" s="44">
        <v>1146</v>
      </c>
      <c r="V2227" s="45">
        <v>10344</v>
      </c>
      <c r="W2227" s="45">
        <v>674</v>
      </c>
    </row>
    <row r="2228" spans="1:23" x14ac:dyDescent="0.2">
      <c r="A2228" s="41">
        <v>2010</v>
      </c>
      <c r="B2228" s="42">
        <v>14581</v>
      </c>
      <c r="C2228" s="43" t="s">
        <v>3087</v>
      </c>
      <c r="D2228" s="41" t="s">
        <v>23</v>
      </c>
      <c r="E2228" s="43" t="s">
        <v>24</v>
      </c>
      <c r="F2228" s="41" t="s">
        <v>25</v>
      </c>
      <c r="G2228" s="43" t="s">
        <v>82</v>
      </c>
      <c r="H2228" s="43" t="s">
        <v>27</v>
      </c>
      <c r="I2228" s="44">
        <v>1198</v>
      </c>
      <c r="J2228" s="45">
        <v>10300</v>
      </c>
      <c r="K2228" s="45">
        <v>1572</v>
      </c>
      <c r="L2228" s="46">
        <v>2315</v>
      </c>
      <c r="M2228" s="47">
        <v>25501</v>
      </c>
      <c r="N2228" s="47">
        <v>365</v>
      </c>
      <c r="O2228" s="48">
        <v>418</v>
      </c>
      <c r="P2228" s="49">
        <v>5114</v>
      </c>
      <c r="Q2228" s="49">
        <v>22</v>
      </c>
      <c r="R2228" s="50" t="s">
        <v>37</v>
      </c>
      <c r="S2228" s="51" t="s">
        <v>37</v>
      </c>
      <c r="T2228" s="51" t="s">
        <v>37</v>
      </c>
      <c r="U2228" s="44">
        <v>3931</v>
      </c>
      <c r="V2228" s="45">
        <v>40915</v>
      </c>
      <c r="W2228" s="45">
        <v>1959</v>
      </c>
    </row>
    <row r="2229" spans="1:23" x14ac:dyDescent="0.2">
      <c r="A2229" s="41">
        <v>2010</v>
      </c>
      <c r="B2229" s="42">
        <v>14582</v>
      </c>
      <c r="C2229" s="43" t="s">
        <v>3088</v>
      </c>
      <c r="D2229" s="41" t="s">
        <v>23</v>
      </c>
      <c r="E2229" s="43" t="s">
        <v>24</v>
      </c>
      <c r="F2229" s="41" t="s">
        <v>25</v>
      </c>
      <c r="G2229" s="43" t="s">
        <v>78</v>
      </c>
      <c r="H2229" s="43" t="s">
        <v>27</v>
      </c>
      <c r="I2229" s="44">
        <v>2000</v>
      </c>
      <c r="J2229" s="45">
        <v>25895</v>
      </c>
      <c r="K2229" s="45">
        <v>1652</v>
      </c>
      <c r="L2229" s="46">
        <v>1301</v>
      </c>
      <c r="M2229" s="47">
        <v>17946</v>
      </c>
      <c r="N2229" s="47">
        <v>538</v>
      </c>
      <c r="O2229" s="48" t="s">
        <v>37</v>
      </c>
      <c r="P2229" s="49" t="s">
        <v>37</v>
      </c>
      <c r="Q2229" s="49" t="s">
        <v>37</v>
      </c>
      <c r="R2229" s="50" t="s">
        <v>37</v>
      </c>
      <c r="S2229" s="51" t="s">
        <v>37</v>
      </c>
      <c r="T2229" s="51" t="s">
        <v>37</v>
      </c>
      <c r="U2229" s="44">
        <v>3301</v>
      </c>
      <c r="V2229" s="45">
        <v>43841</v>
      </c>
      <c r="W2229" s="45">
        <v>2190</v>
      </c>
    </row>
    <row r="2230" spans="1:23" x14ac:dyDescent="0.2">
      <c r="A2230" s="41">
        <v>2010</v>
      </c>
      <c r="B2230" s="42">
        <v>14583</v>
      </c>
      <c r="C2230" s="43" t="s">
        <v>3089</v>
      </c>
      <c r="D2230" s="41" t="s">
        <v>23</v>
      </c>
      <c r="E2230" s="43" t="s">
        <v>24</v>
      </c>
      <c r="F2230" s="41" t="s">
        <v>25</v>
      </c>
      <c r="G2230" s="43" t="s">
        <v>78</v>
      </c>
      <c r="H2230" s="43" t="s">
        <v>27</v>
      </c>
      <c r="I2230" s="44">
        <v>1255.2</v>
      </c>
      <c r="J2230" s="45">
        <v>9547</v>
      </c>
      <c r="K2230" s="45">
        <v>1092</v>
      </c>
      <c r="L2230" s="46">
        <v>952.1</v>
      </c>
      <c r="M2230" s="47">
        <v>9335</v>
      </c>
      <c r="N2230" s="47">
        <v>262</v>
      </c>
      <c r="O2230" s="48">
        <v>29.3</v>
      </c>
      <c r="P2230" s="49">
        <v>339</v>
      </c>
      <c r="Q2230" s="49">
        <v>6</v>
      </c>
      <c r="R2230" s="50" t="s">
        <v>37</v>
      </c>
      <c r="S2230" s="51" t="s">
        <v>37</v>
      </c>
      <c r="T2230" s="51" t="s">
        <v>37</v>
      </c>
      <c r="U2230" s="44">
        <v>2236.6</v>
      </c>
      <c r="V2230" s="45">
        <v>19221</v>
      </c>
      <c r="W2230" s="45">
        <v>1360</v>
      </c>
    </row>
    <row r="2231" spans="1:23" x14ac:dyDescent="0.2">
      <c r="A2231" s="41">
        <v>2010</v>
      </c>
      <c r="B2231" s="42">
        <v>14585</v>
      </c>
      <c r="C2231" s="43" t="s">
        <v>3090</v>
      </c>
      <c r="D2231" s="41" t="s">
        <v>23</v>
      </c>
      <c r="E2231" s="43" t="s">
        <v>24</v>
      </c>
      <c r="F2231" s="41" t="s">
        <v>25</v>
      </c>
      <c r="G2231" s="43" t="s">
        <v>203</v>
      </c>
      <c r="H2231" s="43" t="s">
        <v>27</v>
      </c>
      <c r="I2231" s="44">
        <v>2299.6</v>
      </c>
      <c r="J2231" s="45">
        <v>15496</v>
      </c>
      <c r="K2231" s="45">
        <v>1608</v>
      </c>
      <c r="L2231" s="46">
        <v>311</v>
      </c>
      <c r="M2231" s="47">
        <v>2040</v>
      </c>
      <c r="N2231" s="47">
        <v>237</v>
      </c>
      <c r="O2231" s="48">
        <v>705</v>
      </c>
      <c r="P2231" s="49">
        <v>5072</v>
      </c>
      <c r="Q2231" s="49">
        <v>25</v>
      </c>
      <c r="R2231" s="50" t="s">
        <v>37</v>
      </c>
      <c r="S2231" s="51" t="s">
        <v>37</v>
      </c>
      <c r="T2231" s="51" t="s">
        <v>37</v>
      </c>
      <c r="U2231" s="44">
        <v>3315.6</v>
      </c>
      <c r="V2231" s="45">
        <v>22608</v>
      </c>
      <c r="W2231" s="45">
        <v>1870</v>
      </c>
    </row>
    <row r="2232" spans="1:23" x14ac:dyDescent="0.2">
      <c r="A2232" s="41">
        <v>2010</v>
      </c>
      <c r="B2232" s="42">
        <v>14588</v>
      </c>
      <c r="C2232" s="43" t="s">
        <v>3091</v>
      </c>
      <c r="D2232" s="41" t="s">
        <v>23</v>
      </c>
      <c r="E2232" s="43" t="s">
        <v>24</v>
      </c>
      <c r="F2232" s="41" t="s">
        <v>25</v>
      </c>
      <c r="G2232" s="43" t="s">
        <v>65</v>
      </c>
      <c r="H2232" s="43" t="s">
        <v>31</v>
      </c>
      <c r="I2232" s="44">
        <v>4488</v>
      </c>
      <c r="J2232" s="45">
        <v>55841</v>
      </c>
      <c r="K2232" s="45">
        <v>4714</v>
      </c>
      <c r="L2232" s="46">
        <v>1975</v>
      </c>
      <c r="M2232" s="47">
        <v>24084</v>
      </c>
      <c r="N2232" s="47">
        <v>652</v>
      </c>
      <c r="O2232" s="48">
        <v>2132</v>
      </c>
      <c r="P2232" s="49">
        <v>36299</v>
      </c>
      <c r="Q2232" s="49">
        <v>1</v>
      </c>
      <c r="R2232" s="50" t="s">
        <v>37</v>
      </c>
      <c r="S2232" s="51" t="s">
        <v>37</v>
      </c>
      <c r="T2232" s="51" t="s">
        <v>37</v>
      </c>
      <c r="U2232" s="44">
        <v>8595</v>
      </c>
      <c r="V2232" s="45">
        <v>116224</v>
      </c>
      <c r="W2232" s="45">
        <v>5367</v>
      </c>
    </row>
    <row r="2233" spans="1:23" x14ac:dyDescent="0.2">
      <c r="A2233" s="41">
        <v>2010</v>
      </c>
      <c r="B2233" s="42">
        <v>14599</v>
      </c>
      <c r="C2233" s="43" t="s">
        <v>937</v>
      </c>
      <c r="D2233" s="41" t="s">
        <v>23</v>
      </c>
      <c r="E2233" s="43" t="s">
        <v>24</v>
      </c>
      <c r="F2233" s="41" t="s">
        <v>25</v>
      </c>
      <c r="G2233" s="43" t="s">
        <v>72</v>
      </c>
      <c r="H2233" s="43" t="s">
        <v>31</v>
      </c>
      <c r="I2233" s="44">
        <v>4539</v>
      </c>
      <c r="J2233" s="45">
        <v>43840</v>
      </c>
      <c r="K2233" s="45">
        <v>3197</v>
      </c>
      <c r="L2233" s="46">
        <v>2561</v>
      </c>
      <c r="M2233" s="47">
        <v>25299</v>
      </c>
      <c r="N2233" s="47">
        <v>181</v>
      </c>
      <c r="O2233" s="48">
        <v>997</v>
      </c>
      <c r="P2233" s="49">
        <v>14094</v>
      </c>
      <c r="Q2233" s="49">
        <v>1</v>
      </c>
      <c r="R2233" s="50">
        <v>0</v>
      </c>
      <c r="S2233" s="51">
        <v>0</v>
      </c>
      <c r="T2233" s="51">
        <v>0</v>
      </c>
      <c r="U2233" s="44">
        <v>8097</v>
      </c>
      <c r="V2233" s="45">
        <v>83233</v>
      </c>
      <c r="W2233" s="45">
        <v>3379</v>
      </c>
    </row>
    <row r="2234" spans="1:23" x14ac:dyDescent="0.2">
      <c r="A2234" s="41">
        <v>2010</v>
      </c>
      <c r="B2234" s="42">
        <v>14599</v>
      </c>
      <c r="C2234" s="43" t="s">
        <v>937</v>
      </c>
      <c r="D2234" s="41" t="s">
        <v>23</v>
      </c>
      <c r="E2234" s="43" t="s">
        <v>24</v>
      </c>
      <c r="F2234" s="41" t="s">
        <v>25</v>
      </c>
      <c r="G2234" s="43" t="s">
        <v>161</v>
      </c>
      <c r="H2234" s="43" t="s">
        <v>31</v>
      </c>
      <c r="I2234" s="44">
        <v>14599</v>
      </c>
      <c r="J2234" s="45">
        <v>151887</v>
      </c>
      <c r="K2234" s="45">
        <v>9027</v>
      </c>
      <c r="L2234" s="46">
        <v>2673</v>
      </c>
      <c r="M2234" s="47">
        <v>34230</v>
      </c>
      <c r="N2234" s="47">
        <v>419</v>
      </c>
      <c r="O2234" s="48">
        <v>4094</v>
      </c>
      <c r="P2234" s="49">
        <v>60375</v>
      </c>
      <c r="Q2234" s="49">
        <v>3</v>
      </c>
      <c r="R2234" s="50" t="s">
        <v>37</v>
      </c>
      <c r="S2234" s="51" t="s">
        <v>37</v>
      </c>
      <c r="T2234" s="51" t="s">
        <v>37</v>
      </c>
      <c r="U2234" s="44">
        <v>21366</v>
      </c>
      <c r="V2234" s="45">
        <v>246492</v>
      </c>
      <c r="W2234" s="45">
        <v>9449</v>
      </c>
    </row>
    <row r="2235" spans="1:23" x14ac:dyDescent="0.2">
      <c r="A2235" s="41">
        <v>2010</v>
      </c>
      <c r="B2235" s="42">
        <v>14600</v>
      </c>
      <c r="C2235" s="43" t="s">
        <v>3092</v>
      </c>
      <c r="D2235" s="41" t="s">
        <v>23</v>
      </c>
      <c r="E2235" s="43" t="s">
        <v>24</v>
      </c>
      <c r="F2235" s="41" t="s">
        <v>25</v>
      </c>
      <c r="G2235" s="43" t="s">
        <v>195</v>
      </c>
      <c r="H2235" s="43" t="s">
        <v>27</v>
      </c>
      <c r="I2235" s="44">
        <v>5459</v>
      </c>
      <c r="J2235" s="45">
        <v>46211</v>
      </c>
      <c r="K2235" s="45">
        <v>5404</v>
      </c>
      <c r="L2235" s="46">
        <v>3500</v>
      </c>
      <c r="M2235" s="47">
        <v>37180</v>
      </c>
      <c r="N2235" s="47">
        <v>441</v>
      </c>
      <c r="O2235" s="48">
        <v>1789</v>
      </c>
      <c r="P2235" s="49">
        <v>20720</v>
      </c>
      <c r="Q2235" s="49">
        <v>5</v>
      </c>
      <c r="R2235" s="50" t="s">
        <v>37</v>
      </c>
      <c r="S2235" s="51" t="s">
        <v>37</v>
      </c>
      <c r="T2235" s="51" t="s">
        <v>37</v>
      </c>
      <c r="U2235" s="44">
        <v>10748</v>
      </c>
      <c r="V2235" s="45">
        <v>104111</v>
      </c>
      <c r="W2235" s="45">
        <v>5850</v>
      </c>
    </row>
    <row r="2236" spans="1:23" x14ac:dyDescent="0.2">
      <c r="A2236" s="41">
        <v>2010</v>
      </c>
      <c r="B2236" s="42">
        <v>14602</v>
      </c>
      <c r="C2236" s="43" t="s">
        <v>938</v>
      </c>
      <c r="D2236" s="41" t="s">
        <v>23</v>
      </c>
      <c r="E2236" s="43" t="s">
        <v>24</v>
      </c>
      <c r="F2236" s="41" t="s">
        <v>25</v>
      </c>
      <c r="G2236" s="43" t="s">
        <v>54</v>
      </c>
      <c r="H2236" s="43" t="s">
        <v>31</v>
      </c>
      <c r="I2236" s="44">
        <v>27907.599999999999</v>
      </c>
      <c r="J2236" s="45">
        <v>242571</v>
      </c>
      <c r="K2236" s="45">
        <v>14579</v>
      </c>
      <c r="L2236" s="46">
        <v>9367.6</v>
      </c>
      <c r="M2236" s="47">
        <v>77832</v>
      </c>
      <c r="N2236" s="47">
        <v>3960</v>
      </c>
      <c r="O2236" s="48">
        <v>1220.2</v>
      </c>
      <c r="P2236" s="49">
        <v>11499</v>
      </c>
      <c r="Q2236" s="49">
        <v>2</v>
      </c>
      <c r="R2236" s="50" t="s">
        <v>37</v>
      </c>
      <c r="S2236" s="51" t="s">
        <v>37</v>
      </c>
      <c r="T2236" s="51" t="s">
        <v>37</v>
      </c>
      <c r="U2236" s="44">
        <v>38495.4</v>
      </c>
      <c r="V2236" s="45">
        <v>331902</v>
      </c>
      <c r="W2236" s="45">
        <v>18541</v>
      </c>
    </row>
    <row r="2237" spans="1:23" x14ac:dyDescent="0.2">
      <c r="A2237" s="41">
        <v>2010</v>
      </c>
      <c r="B2237" s="42">
        <v>14605</v>
      </c>
      <c r="C2237" s="43" t="s">
        <v>3093</v>
      </c>
      <c r="D2237" s="41" t="s">
        <v>23</v>
      </c>
      <c r="E2237" s="43" t="s">
        <v>24</v>
      </c>
      <c r="F2237" s="41" t="s">
        <v>25</v>
      </c>
      <c r="G2237" s="43" t="s">
        <v>203</v>
      </c>
      <c r="H2237" s="43" t="s">
        <v>27</v>
      </c>
      <c r="I2237" s="44">
        <v>23143.200000000001</v>
      </c>
      <c r="J2237" s="45">
        <v>192430</v>
      </c>
      <c r="K2237" s="45">
        <v>21344</v>
      </c>
      <c r="L2237" s="46">
        <v>5185.1000000000004</v>
      </c>
      <c r="M2237" s="47">
        <v>34632</v>
      </c>
      <c r="N2237" s="47">
        <v>2350</v>
      </c>
      <c r="O2237" s="48">
        <v>35391.300000000003</v>
      </c>
      <c r="P2237" s="49">
        <v>275871</v>
      </c>
      <c r="Q2237" s="49">
        <v>1556</v>
      </c>
      <c r="R2237" s="50">
        <v>0</v>
      </c>
      <c r="S2237" s="51">
        <v>0</v>
      </c>
      <c r="T2237" s="51">
        <v>0</v>
      </c>
      <c r="U2237" s="44">
        <v>63719.6</v>
      </c>
      <c r="V2237" s="45">
        <v>502933</v>
      </c>
      <c r="W2237" s="45">
        <v>25250</v>
      </c>
    </row>
    <row r="2238" spans="1:23" x14ac:dyDescent="0.2">
      <c r="A2238" s="41">
        <v>2010</v>
      </c>
      <c r="B2238" s="42">
        <v>14606</v>
      </c>
      <c r="C2238" s="43" t="s">
        <v>940</v>
      </c>
      <c r="D2238" s="41" t="s">
        <v>23</v>
      </c>
      <c r="E2238" s="43" t="s">
        <v>24</v>
      </c>
      <c r="F2238" s="41" t="s">
        <v>25</v>
      </c>
      <c r="G2238" s="43" t="s">
        <v>142</v>
      </c>
      <c r="H2238" s="43" t="s">
        <v>31</v>
      </c>
      <c r="I2238" s="44">
        <v>56990</v>
      </c>
      <c r="J2238" s="45">
        <v>418136</v>
      </c>
      <c r="K2238" s="45">
        <v>27019</v>
      </c>
      <c r="L2238" s="46">
        <v>23996</v>
      </c>
      <c r="M2238" s="47">
        <v>202148</v>
      </c>
      <c r="N2238" s="47">
        <v>6012</v>
      </c>
      <c r="O2238" s="48">
        <v>184</v>
      </c>
      <c r="P2238" s="49">
        <v>865</v>
      </c>
      <c r="Q2238" s="49">
        <v>29</v>
      </c>
      <c r="R2238" s="50" t="s">
        <v>37</v>
      </c>
      <c r="S2238" s="51" t="s">
        <v>37</v>
      </c>
      <c r="T2238" s="51" t="s">
        <v>37</v>
      </c>
      <c r="U2238" s="44">
        <v>81170</v>
      </c>
      <c r="V2238" s="45">
        <v>621149</v>
      </c>
      <c r="W2238" s="45">
        <v>33060</v>
      </c>
    </row>
    <row r="2239" spans="1:23" x14ac:dyDescent="0.2">
      <c r="A2239" s="41">
        <v>2010</v>
      </c>
      <c r="B2239" s="42">
        <v>14610</v>
      </c>
      <c r="C2239" s="43" t="s">
        <v>941</v>
      </c>
      <c r="D2239" s="41" t="s">
        <v>23</v>
      </c>
      <c r="E2239" s="43" t="s">
        <v>24</v>
      </c>
      <c r="F2239" s="41" t="s">
        <v>25</v>
      </c>
      <c r="G2239" s="43" t="s">
        <v>142</v>
      </c>
      <c r="H2239" s="43" t="s">
        <v>27</v>
      </c>
      <c r="I2239" s="44">
        <v>262350</v>
      </c>
      <c r="J2239" s="45">
        <v>2437496</v>
      </c>
      <c r="K2239" s="45">
        <v>178128</v>
      </c>
      <c r="L2239" s="46">
        <v>331590</v>
      </c>
      <c r="M2239" s="47">
        <v>3311963</v>
      </c>
      <c r="N2239" s="47">
        <v>42144</v>
      </c>
      <c r="O2239" s="48">
        <v>34699</v>
      </c>
      <c r="P2239" s="49">
        <v>390099</v>
      </c>
      <c r="Q2239" s="49">
        <v>34</v>
      </c>
      <c r="R2239" s="50" t="s">
        <v>37</v>
      </c>
      <c r="S2239" s="51" t="s">
        <v>37</v>
      </c>
      <c r="T2239" s="51" t="s">
        <v>37</v>
      </c>
      <c r="U2239" s="44">
        <v>628639</v>
      </c>
      <c r="V2239" s="45">
        <v>6139558</v>
      </c>
      <c r="W2239" s="45">
        <v>220306</v>
      </c>
    </row>
    <row r="2240" spans="1:23" x14ac:dyDescent="0.2">
      <c r="A2240" s="41">
        <v>2010</v>
      </c>
      <c r="B2240" s="42">
        <v>14624</v>
      </c>
      <c r="C2240" s="43" t="s">
        <v>942</v>
      </c>
      <c r="D2240" s="41" t="s">
        <v>23</v>
      </c>
      <c r="E2240" s="43" t="s">
        <v>24</v>
      </c>
      <c r="F2240" s="41" t="s">
        <v>25</v>
      </c>
      <c r="G2240" s="43" t="s">
        <v>89</v>
      </c>
      <c r="H2240" s="43" t="s">
        <v>153</v>
      </c>
      <c r="I2240" s="44">
        <v>31252</v>
      </c>
      <c r="J2240" s="45">
        <v>728619</v>
      </c>
      <c r="K2240" s="45">
        <v>35216</v>
      </c>
      <c r="L2240" s="46">
        <v>22880</v>
      </c>
      <c r="M2240" s="47">
        <v>706959</v>
      </c>
      <c r="N2240" s="47">
        <v>6208</v>
      </c>
      <c r="O2240" s="48">
        <v>68768</v>
      </c>
      <c r="P2240" s="49">
        <v>2442612</v>
      </c>
      <c r="Q2240" s="49">
        <v>4574</v>
      </c>
      <c r="R2240" s="50">
        <v>0</v>
      </c>
      <c r="S2240" s="51">
        <v>0</v>
      </c>
      <c r="T2240" s="51">
        <v>0</v>
      </c>
      <c r="U2240" s="44">
        <v>122900</v>
      </c>
      <c r="V2240" s="45">
        <v>3878190</v>
      </c>
      <c r="W2240" s="45">
        <v>45998</v>
      </c>
    </row>
    <row r="2241" spans="1:23" x14ac:dyDescent="0.2">
      <c r="A2241" s="41">
        <v>2010</v>
      </c>
      <c r="B2241" s="42">
        <v>14626</v>
      </c>
      <c r="C2241" s="43" t="s">
        <v>944</v>
      </c>
      <c r="D2241" s="41" t="s">
        <v>23</v>
      </c>
      <c r="E2241" s="43" t="s">
        <v>24</v>
      </c>
      <c r="F2241" s="41" t="s">
        <v>25</v>
      </c>
      <c r="G2241" s="43" t="s">
        <v>92</v>
      </c>
      <c r="H2241" s="43" t="s">
        <v>31</v>
      </c>
      <c r="I2241" s="44">
        <v>388570</v>
      </c>
      <c r="J2241" s="45">
        <v>3396472</v>
      </c>
      <c r="K2241" s="45">
        <v>215645</v>
      </c>
      <c r="L2241" s="46">
        <v>56092</v>
      </c>
      <c r="M2241" s="47">
        <v>527839</v>
      </c>
      <c r="N2241" s="47">
        <v>20114</v>
      </c>
      <c r="O2241" s="48">
        <v>78111</v>
      </c>
      <c r="P2241" s="49">
        <v>941411</v>
      </c>
      <c r="Q2241" s="49">
        <v>946</v>
      </c>
      <c r="R2241" s="50" t="s">
        <v>37</v>
      </c>
      <c r="S2241" s="51" t="s">
        <v>37</v>
      </c>
      <c r="T2241" s="51" t="s">
        <v>37</v>
      </c>
      <c r="U2241" s="44">
        <v>522773</v>
      </c>
      <c r="V2241" s="45">
        <v>4865722</v>
      </c>
      <c r="W2241" s="45">
        <v>236705</v>
      </c>
    </row>
    <row r="2242" spans="1:23" x14ac:dyDescent="0.2">
      <c r="A2242" s="41">
        <v>2010</v>
      </c>
      <c r="B2242" s="42">
        <v>14633</v>
      </c>
      <c r="C2242" s="43" t="s">
        <v>3094</v>
      </c>
      <c r="D2242" s="41" t="s">
        <v>23</v>
      </c>
      <c r="E2242" s="43" t="s">
        <v>24</v>
      </c>
      <c r="F2242" s="41" t="s">
        <v>25</v>
      </c>
      <c r="G2242" s="43" t="s">
        <v>60</v>
      </c>
      <c r="H2242" s="43" t="s">
        <v>27</v>
      </c>
      <c r="I2242" s="44">
        <v>59.2</v>
      </c>
      <c r="J2242" s="45">
        <v>65</v>
      </c>
      <c r="K2242" s="45">
        <v>30</v>
      </c>
      <c r="L2242" s="46">
        <v>130.69999999999999</v>
      </c>
      <c r="M2242" s="47">
        <v>154</v>
      </c>
      <c r="N2242" s="47">
        <v>12</v>
      </c>
      <c r="O2242" s="48" t="s">
        <v>37</v>
      </c>
      <c r="P2242" s="49" t="s">
        <v>37</v>
      </c>
      <c r="Q2242" s="49" t="s">
        <v>37</v>
      </c>
      <c r="R2242" s="50" t="s">
        <v>37</v>
      </c>
      <c r="S2242" s="51" t="s">
        <v>37</v>
      </c>
      <c r="T2242" s="51" t="s">
        <v>37</v>
      </c>
      <c r="U2242" s="44">
        <v>189.9</v>
      </c>
      <c r="V2242" s="45">
        <v>219</v>
      </c>
      <c r="W2242" s="45">
        <v>42</v>
      </c>
    </row>
    <row r="2243" spans="1:23" x14ac:dyDescent="0.2">
      <c r="A2243" s="41">
        <v>2010</v>
      </c>
      <c r="B2243" s="42">
        <v>14645</v>
      </c>
      <c r="C2243" s="43" t="s">
        <v>3095</v>
      </c>
      <c r="D2243" s="41" t="s">
        <v>23</v>
      </c>
      <c r="E2243" s="43" t="s">
        <v>24</v>
      </c>
      <c r="F2243" s="41" t="s">
        <v>25</v>
      </c>
      <c r="G2243" s="43" t="s">
        <v>87</v>
      </c>
      <c r="H2243" s="43" t="s">
        <v>27</v>
      </c>
      <c r="I2243" s="44">
        <v>4136.8</v>
      </c>
      <c r="J2243" s="45">
        <v>39073</v>
      </c>
      <c r="K2243" s="45">
        <v>3995</v>
      </c>
      <c r="L2243" s="46">
        <v>2735.5</v>
      </c>
      <c r="M2243" s="47">
        <v>24734</v>
      </c>
      <c r="N2243" s="47">
        <v>614</v>
      </c>
      <c r="O2243" s="48">
        <v>9276.1</v>
      </c>
      <c r="P2243" s="49">
        <v>124085</v>
      </c>
      <c r="Q2243" s="49">
        <v>49</v>
      </c>
      <c r="R2243" s="50">
        <v>0</v>
      </c>
      <c r="S2243" s="51">
        <v>0</v>
      </c>
      <c r="T2243" s="51">
        <v>0</v>
      </c>
      <c r="U2243" s="44">
        <v>16148.4</v>
      </c>
      <c r="V2243" s="45">
        <v>187892</v>
      </c>
      <c r="W2243" s="45">
        <v>4658</v>
      </c>
    </row>
    <row r="2244" spans="1:23" x14ac:dyDescent="0.2">
      <c r="A2244" s="41">
        <v>2010</v>
      </c>
      <c r="B2244" s="42">
        <v>14648</v>
      </c>
      <c r="C2244" s="43" t="s">
        <v>3096</v>
      </c>
      <c r="D2244" s="41" t="s">
        <v>23</v>
      </c>
      <c r="E2244" s="43" t="s">
        <v>24</v>
      </c>
      <c r="F2244" s="41" t="s">
        <v>25</v>
      </c>
      <c r="G2244" s="43" t="s">
        <v>122</v>
      </c>
      <c r="H2244" s="43" t="s">
        <v>27</v>
      </c>
      <c r="I2244" s="44">
        <v>1094</v>
      </c>
      <c r="J2244" s="45">
        <v>5758</v>
      </c>
      <c r="K2244" s="45">
        <v>710</v>
      </c>
      <c r="L2244" s="46">
        <v>534</v>
      </c>
      <c r="M2244" s="47">
        <v>2669</v>
      </c>
      <c r="N2244" s="47">
        <v>120</v>
      </c>
      <c r="O2244" s="48" t="s">
        <v>37</v>
      </c>
      <c r="P2244" s="49" t="s">
        <v>37</v>
      </c>
      <c r="Q2244" s="49" t="s">
        <v>37</v>
      </c>
      <c r="R2244" s="50" t="s">
        <v>37</v>
      </c>
      <c r="S2244" s="51" t="s">
        <v>37</v>
      </c>
      <c r="T2244" s="51" t="s">
        <v>37</v>
      </c>
      <c r="U2244" s="44">
        <v>1628</v>
      </c>
      <c r="V2244" s="45">
        <v>8427</v>
      </c>
      <c r="W2244" s="45">
        <v>830</v>
      </c>
    </row>
    <row r="2245" spans="1:23" x14ac:dyDescent="0.2">
      <c r="A2245" s="41">
        <v>2010</v>
      </c>
      <c r="B2245" s="42">
        <v>14649</v>
      </c>
      <c r="C2245" s="43" t="s">
        <v>945</v>
      </c>
      <c r="D2245" s="41" t="s">
        <v>23</v>
      </c>
      <c r="E2245" s="43" t="s">
        <v>24</v>
      </c>
      <c r="F2245" s="41" t="s">
        <v>25</v>
      </c>
      <c r="G2245" s="43" t="s">
        <v>65</v>
      </c>
      <c r="H2245" s="43" t="s">
        <v>31</v>
      </c>
      <c r="I2245" s="44">
        <v>25934</v>
      </c>
      <c r="J2245" s="45">
        <v>249387</v>
      </c>
      <c r="K2245" s="45">
        <v>14986</v>
      </c>
      <c r="L2245" s="46">
        <v>2462</v>
      </c>
      <c r="M2245" s="47">
        <v>25117</v>
      </c>
      <c r="N2245" s="47">
        <v>883</v>
      </c>
      <c r="O2245" s="48">
        <v>1208</v>
      </c>
      <c r="P2245" s="49">
        <v>10107</v>
      </c>
      <c r="Q2245" s="49">
        <v>374</v>
      </c>
      <c r="R2245" s="50" t="s">
        <v>37</v>
      </c>
      <c r="S2245" s="51" t="s">
        <v>37</v>
      </c>
      <c r="T2245" s="51" t="s">
        <v>37</v>
      </c>
      <c r="U2245" s="44">
        <v>29604</v>
      </c>
      <c r="V2245" s="45">
        <v>284611</v>
      </c>
      <c r="W2245" s="45">
        <v>16243</v>
      </c>
    </row>
    <row r="2246" spans="1:23" x14ac:dyDescent="0.2">
      <c r="A2246" s="41">
        <v>2010</v>
      </c>
      <c r="B2246" s="42">
        <v>14650</v>
      </c>
      <c r="C2246" s="43" t="s">
        <v>3097</v>
      </c>
      <c r="D2246" s="41" t="s">
        <v>23</v>
      </c>
      <c r="E2246" s="43" t="s">
        <v>24</v>
      </c>
      <c r="F2246" s="41" t="s">
        <v>25</v>
      </c>
      <c r="G2246" s="43" t="s">
        <v>161</v>
      </c>
      <c r="H2246" s="43" t="s">
        <v>27</v>
      </c>
      <c r="I2246" s="44">
        <v>541</v>
      </c>
      <c r="J2246" s="45">
        <v>5602</v>
      </c>
      <c r="K2246" s="45">
        <v>595</v>
      </c>
      <c r="L2246" s="46">
        <v>219</v>
      </c>
      <c r="M2246" s="47">
        <v>2736</v>
      </c>
      <c r="N2246" s="47">
        <v>96</v>
      </c>
      <c r="O2246" s="48">
        <v>358</v>
      </c>
      <c r="P2246" s="49">
        <v>3512</v>
      </c>
      <c r="Q2246" s="49">
        <v>8</v>
      </c>
      <c r="R2246" s="50" t="s">
        <v>37</v>
      </c>
      <c r="S2246" s="51" t="s">
        <v>37</v>
      </c>
      <c r="T2246" s="51" t="s">
        <v>37</v>
      </c>
      <c r="U2246" s="44">
        <v>1118</v>
      </c>
      <c r="V2246" s="45">
        <v>11850</v>
      </c>
      <c r="W2246" s="45">
        <v>699</v>
      </c>
    </row>
    <row r="2247" spans="1:23" x14ac:dyDescent="0.2">
      <c r="A2247" s="41">
        <v>2010</v>
      </c>
      <c r="B2247" s="42">
        <v>14653</v>
      </c>
      <c r="C2247" s="43" t="s">
        <v>3098</v>
      </c>
      <c r="D2247" s="41" t="s">
        <v>23</v>
      </c>
      <c r="E2247" s="43" t="s">
        <v>24</v>
      </c>
      <c r="F2247" s="41" t="s">
        <v>25</v>
      </c>
      <c r="G2247" s="43" t="s">
        <v>89</v>
      </c>
      <c r="H2247" s="43" t="s">
        <v>153</v>
      </c>
      <c r="I2247" s="44">
        <v>7142</v>
      </c>
      <c r="J2247" s="45">
        <v>133607</v>
      </c>
      <c r="K2247" s="45">
        <v>7922</v>
      </c>
      <c r="L2247" s="46">
        <v>2044</v>
      </c>
      <c r="M2247" s="47">
        <v>46194</v>
      </c>
      <c r="N2247" s="47">
        <v>861</v>
      </c>
      <c r="O2247" s="48">
        <v>29435</v>
      </c>
      <c r="P2247" s="49">
        <v>805935</v>
      </c>
      <c r="Q2247" s="49">
        <v>9</v>
      </c>
      <c r="R2247" s="50" t="s">
        <v>37</v>
      </c>
      <c r="S2247" s="51" t="s">
        <v>37</v>
      </c>
      <c r="T2247" s="51" t="s">
        <v>37</v>
      </c>
      <c r="U2247" s="44">
        <v>38621</v>
      </c>
      <c r="V2247" s="45">
        <v>985736</v>
      </c>
      <c r="W2247" s="45">
        <v>8792</v>
      </c>
    </row>
    <row r="2248" spans="1:23" x14ac:dyDescent="0.2">
      <c r="A2248" s="41">
        <v>2010</v>
      </c>
      <c r="B2248" s="42">
        <v>14656</v>
      </c>
      <c r="C2248" s="43" t="s">
        <v>3099</v>
      </c>
      <c r="D2248" s="41" t="s">
        <v>23</v>
      </c>
      <c r="E2248" s="43" t="s">
        <v>24</v>
      </c>
      <c r="F2248" s="41" t="s">
        <v>25</v>
      </c>
      <c r="G2248" s="43" t="s">
        <v>241</v>
      </c>
      <c r="H2248" s="43" t="s">
        <v>27</v>
      </c>
      <c r="I2248" s="44">
        <v>485.1</v>
      </c>
      <c r="J2248" s="45">
        <v>5822</v>
      </c>
      <c r="K2248" s="45">
        <v>500</v>
      </c>
      <c r="L2248" s="46">
        <v>642.5</v>
      </c>
      <c r="M2248" s="47">
        <v>8065</v>
      </c>
      <c r="N2248" s="47">
        <v>165</v>
      </c>
      <c r="O2248" s="48" t="s">
        <v>37</v>
      </c>
      <c r="P2248" s="49" t="s">
        <v>37</v>
      </c>
      <c r="Q2248" s="49" t="s">
        <v>37</v>
      </c>
      <c r="R2248" s="50" t="s">
        <v>37</v>
      </c>
      <c r="S2248" s="51" t="s">
        <v>37</v>
      </c>
      <c r="T2248" s="51" t="s">
        <v>37</v>
      </c>
      <c r="U2248" s="44">
        <v>1127.5999999999999</v>
      </c>
      <c r="V2248" s="45">
        <v>13887</v>
      </c>
      <c r="W2248" s="45">
        <v>665</v>
      </c>
    </row>
    <row r="2249" spans="1:23" x14ac:dyDescent="0.2">
      <c r="A2249" s="41">
        <v>2010</v>
      </c>
      <c r="B2249" s="42">
        <v>14659</v>
      </c>
      <c r="C2249" s="43" t="s">
        <v>3100</v>
      </c>
      <c r="D2249" s="41" t="s">
        <v>23</v>
      </c>
      <c r="E2249" s="43" t="s">
        <v>24</v>
      </c>
      <c r="F2249" s="41" t="s">
        <v>25</v>
      </c>
      <c r="G2249" s="43" t="s">
        <v>72</v>
      </c>
      <c r="H2249" s="43" t="s">
        <v>27</v>
      </c>
      <c r="I2249" s="44">
        <v>2900.3</v>
      </c>
      <c r="J2249" s="45">
        <v>30807</v>
      </c>
      <c r="K2249" s="45">
        <v>2324</v>
      </c>
      <c r="L2249" s="46">
        <v>2609</v>
      </c>
      <c r="M2249" s="47">
        <v>26778</v>
      </c>
      <c r="N2249" s="47">
        <v>381</v>
      </c>
      <c r="O2249" s="48">
        <v>720.1</v>
      </c>
      <c r="P2249" s="49">
        <v>9731</v>
      </c>
      <c r="Q2249" s="49">
        <v>3</v>
      </c>
      <c r="R2249" s="50" t="s">
        <v>37</v>
      </c>
      <c r="S2249" s="51" t="s">
        <v>37</v>
      </c>
      <c r="T2249" s="51" t="s">
        <v>37</v>
      </c>
      <c r="U2249" s="44">
        <v>6229.4</v>
      </c>
      <c r="V2249" s="45">
        <v>67316</v>
      </c>
      <c r="W2249" s="45">
        <v>2708</v>
      </c>
    </row>
    <row r="2250" spans="1:23" x14ac:dyDescent="0.2">
      <c r="A2250" s="41">
        <v>2010</v>
      </c>
      <c r="B2250" s="42">
        <v>14668</v>
      </c>
      <c r="C2250" s="43" t="s">
        <v>947</v>
      </c>
      <c r="D2250" s="41" t="s">
        <v>23</v>
      </c>
      <c r="E2250" s="43" t="s">
        <v>24</v>
      </c>
      <c r="F2250" s="41" t="s">
        <v>25</v>
      </c>
      <c r="G2250" s="43" t="s">
        <v>89</v>
      </c>
      <c r="H2250" s="43" t="s">
        <v>31</v>
      </c>
      <c r="I2250" s="44">
        <v>34258</v>
      </c>
      <c r="J2250" s="45">
        <v>413950</v>
      </c>
      <c r="K2250" s="45">
        <v>26936</v>
      </c>
      <c r="L2250" s="46">
        <v>11036</v>
      </c>
      <c r="M2250" s="47">
        <v>152537</v>
      </c>
      <c r="N2250" s="47">
        <v>3733</v>
      </c>
      <c r="O2250" s="48">
        <v>0</v>
      </c>
      <c r="P2250" s="49">
        <v>0</v>
      </c>
      <c r="Q2250" s="49">
        <v>0</v>
      </c>
      <c r="R2250" s="50">
        <v>0</v>
      </c>
      <c r="S2250" s="51">
        <v>0</v>
      </c>
      <c r="T2250" s="51">
        <v>0</v>
      </c>
      <c r="U2250" s="44">
        <v>45294</v>
      </c>
      <c r="V2250" s="45">
        <v>566487</v>
      </c>
      <c r="W2250" s="45">
        <v>30669</v>
      </c>
    </row>
    <row r="2251" spans="1:23" x14ac:dyDescent="0.2">
      <c r="A2251" s="41">
        <v>2010</v>
      </c>
      <c r="B2251" s="42">
        <v>14700</v>
      </c>
      <c r="C2251" s="43" t="s">
        <v>3101</v>
      </c>
      <c r="D2251" s="41" t="s">
        <v>23</v>
      </c>
      <c r="E2251" s="43" t="s">
        <v>24</v>
      </c>
      <c r="F2251" s="41" t="s">
        <v>25</v>
      </c>
      <c r="G2251" s="43" t="s">
        <v>42</v>
      </c>
      <c r="H2251" s="43" t="s">
        <v>27</v>
      </c>
      <c r="I2251" s="44">
        <v>1538.4</v>
      </c>
      <c r="J2251" s="45">
        <v>28665</v>
      </c>
      <c r="K2251" s="45">
        <v>2574</v>
      </c>
      <c r="L2251" s="46">
        <v>583.1</v>
      </c>
      <c r="M2251" s="47">
        <v>9121</v>
      </c>
      <c r="N2251" s="47">
        <v>397</v>
      </c>
      <c r="O2251" s="48">
        <v>1813.9</v>
      </c>
      <c r="P2251" s="49">
        <v>44849</v>
      </c>
      <c r="Q2251" s="49">
        <v>63</v>
      </c>
      <c r="R2251" s="50">
        <v>0</v>
      </c>
      <c r="S2251" s="51">
        <v>0</v>
      </c>
      <c r="T2251" s="51">
        <v>0</v>
      </c>
      <c r="U2251" s="44">
        <v>3935.4</v>
      </c>
      <c r="V2251" s="45">
        <v>82635</v>
      </c>
      <c r="W2251" s="45">
        <v>3034</v>
      </c>
    </row>
    <row r="2252" spans="1:23" x14ac:dyDescent="0.2">
      <c r="A2252" s="41">
        <v>2010</v>
      </c>
      <c r="B2252" s="42">
        <v>14711</v>
      </c>
      <c r="C2252" s="43" t="s">
        <v>948</v>
      </c>
      <c r="D2252" s="41" t="s">
        <v>23</v>
      </c>
      <c r="E2252" s="43" t="s">
        <v>24</v>
      </c>
      <c r="F2252" s="41" t="s">
        <v>25</v>
      </c>
      <c r="G2252" s="43" t="s">
        <v>42</v>
      </c>
      <c r="H2252" s="43" t="s">
        <v>51</v>
      </c>
      <c r="I2252" s="44">
        <v>2671.4</v>
      </c>
      <c r="J2252" s="45">
        <v>31577</v>
      </c>
      <c r="K2252" s="45">
        <v>3310</v>
      </c>
      <c r="L2252" s="46">
        <v>1340.6</v>
      </c>
      <c r="M2252" s="47">
        <v>16084</v>
      </c>
      <c r="N2252" s="47">
        <v>456</v>
      </c>
      <c r="O2252" s="48">
        <v>681.2</v>
      </c>
      <c r="P2252" s="49">
        <v>10529</v>
      </c>
      <c r="Q2252" s="49">
        <v>10</v>
      </c>
      <c r="R2252" s="50">
        <v>0</v>
      </c>
      <c r="S2252" s="51">
        <v>0</v>
      </c>
      <c r="T2252" s="51">
        <v>0</v>
      </c>
      <c r="U2252" s="44">
        <v>4693.2</v>
      </c>
      <c r="V2252" s="45">
        <v>58190</v>
      </c>
      <c r="W2252" s="45">
        <v>3776</v>
      </c>
    </row>
    <row r="2253" spans="1:23" x14ac:dyDescent="0.2">
      <c r="A2253" s="41">
        <v>2010</v>
      </c>
      <c r="B2253" s="42">
        <v>14711</v>
      </c>
      <c r="C2253" s="43" t="s">
        <v>948</v>
      </c>
      <c r="D2253" s="41" t="s">
        <v>23</v>
      </c>
      <c r="E2253" s="43" t="s">
        <v>24</v>
      </c>
      <c r="F2253" s="41" t="s">
        <v>25</v>
      </c>
      <c r="G2253" s="43" t="s">
        <v>44</v>
      </c>
      <c r="H2253" s="43" t="s">
        <v>51</v>
      </c>
      <c r="I2253" s="44">
        <v>514132.9</v>
      </c>
      <c r="J2253" s="45">
        <v>4614039</v>
      </c>
      <c r="K2253" s="45">
        <v>502015</v>
      </c>
      <c r="L2253" s="46">
        <v>407517.7</v>
      </c>
      <c r="M2253" s="47">
        <v>5181538</v>
      </c>
      <c r="N2253" s="47">
        <v>81564</v>
      </c>
      <c r="O2253" s="48">
        <v>235701</v>
      </c>
      <c r="P2253" s="49">
        <v>3747242</v>
      </c>
      <c r="Q2253" s="49">
        <v>2242</v>
      </c>
      <c r="R2253" s="50">
        <v>0</v>
      </c>
      <c r="S2253" s="51">
        <v>0</v>
      </c>
      <c r="T2253" s="51">
        <v>0</v>
      </c>
      <c r="U2253" s="44">
        <v>1157351.6000000001</v>
      </c>
      <c r="V2253" s="45">
        <v>13542819</v>
      </c>
      <c r="W2253" s="45">
        <v>585821</v>
      </c>
    </row>
    <row r="2254" spans="1:23" x14ac:dyDescent="0.2">
      <c r="A2254" s="41">
        <v>2010</v>
      </c>
      <c r="B2254" s="42">
        <v>14711</v>
      </c>
      <c r="C2254" s="43" t="s">
        <v>948</v>
      </c>
      <c r="D2254" s="41" t="s">
        <v>112</v>
      </c>
      <c r="E2254" s="43" t="s">
        <v>113</v>
      </c>
      <c r="F2254" s="41" t="s">
        <v>25</v>
      </c>
      <c r="G2254" s="43" t="s">
        <v>44</v>
      </c>
      <c r="H2254" s="43" t="s">
        <v>51</v>
      </c>
      <c r="I2254" s="44">
        <v>2.5</v>
      </c>
      <c r="J2254" s="45">
        <v>48</v>
      </c>
      <c r="K2254" s="45">
        <v>19</v>
      </c>
      <c r="L2254" s="46">
        <v>484.7</v>
      </c>
      <c r="M2254" s="47">
        <v>35758</v>
      </c>
      <c r="N2254" s="47">
        <v>221</v>
      </c>
      <c r="O2254" s="48">
        <v>3086.4</v>
      </c>
      <c r="P2254" s="49">
        <v>478979</v>
      </c>
      <c r="Q2254" s="49">
        <v>15</v>
      </c>
      <c r="R2254" s="50">
        <v>0</v>
      </c>
      <c r="S2254" s="51">
        <v>0</v>
      </c>
      <c r="T2254" s="51">
        <v>0</v>
      </c>
      <c r="U2254" s="44">
        <v>3573.6</v>
      </c>
      <c r="V2254" s="45">
        <v>514785</v>
      </c>
      <c r="W2254" s="45">
        <v>255</v>
      </c>
    </row>
    <row r="2255" spans="1:23" x14ac:dyDescent="0.2">
      <c r="A2255" s="41">
        <v>2010</v>
      </c>
      <c r="B2255" s="42">
        <v>14712</v>
      </c>
      <c r="C2255" s="43" t="s">
        <v>3102</v>
      </c>
      <c r="D2255" s="41" t="s">
        <v>23</v>
      </c>
      <c r="E2255" s="43" t="s">
        <v>24</v>
      </c>
      <c r="F2255" s="41" t="s">
        <v>25</v>
      </c>
      <c r="G2255" s="43" t="s">
        <v>175</v>
      </c>
      <c r="H2255" s="43" t="s">
        <v>31</v>
      </c>
      <c r="I2255" s="44">
        <v>10751</v>
      </c>
      <c r="J2255" s="45">
        <v>103283</v>
      </c>
      <c r="K2255" s="45">
        <v>5954</v>
      </c>
      <c r="L2255" s="46">
        <v>4771</v>
      </c>
      <c r="M2255" s="47">
        <v>40596</v>
      </c>
      <c r="N2255" s="47">
        <v>2481</v>
      </c>
      <c r="O2255" s="48">
        <v>3177</v>
      </c>
      <c r="P2255" s="49">
        <v>38391</v>
      </c>
      <c r="Q2255" s="49">
        <v>23</v>
      </c>
      <c r="R2255" s="50" t="s">
        <v>37</v>
      </c>
      <c r="S2255" s="51" t="s">
        <v>37</v>
      </c>
      <c r="T2255" s="51" t="s">
        <v>37</v>
      </c>
      <c r="U2255" s="44">
        <v>18699</v>
      </c>
      <c r="V2255" s="45">
        <v>182270</v>
      </c>
      <c r="W2255" s="45">
        <v>8458</v>
      </c>
    </row>
    <row r="2256" spans="1:23" x14ac:dyDescent="0.2">
      <c r="A2256" s="41">
        <v>2010</v>
      </c>
      <c r="B2256" s="42">
        <v>14715</v>
      </c>
      <c r="C2256" s="43" t="s">
        <v>949</v>
      </c>
      <c r="D2256" s="41" t="s">
        <v>23</v>
      </c>
      <c r="E2256" s="43" t="s">
        <v>24</v>
      </c>
      <c r="F2256" s="41" t="s">
        <v>25</v>
      </c>
      <c r="G2256" s="43" t="s">
        <v>44</v>
      </c>
      <c r="H2256" s="43" t="s">
        <v>51</v>
      </c>
      <c r="I2256" s="44">
        <v>1346677</v>
      </c>
      <c r="J2256" s="45">
        <v>10452664</v>
      </c>
      <c r="K2256" s="45">
        <v>912115</v>
      </c>
      <c r="L2256" s="46">
        <v>472217</v>
      </c>
      <c r="M2256" s="47">
        <v>4185504</v>
      </c>
      <c r="N2256" s="47">
        <v>118232</v>
      </c>
      <c r="O2256" s="48">
        <v>91689</v>
      </c>
      <c r="P2256" s="49">
        <v>1346875</v>
      </c>
      <c r="Q2256" s="49">
        <v>2345</v>
      </c>
      <c r="R2256" s="50">
        <v>547</v>
      </c>
      <c r="S2256" s="51">
        <v>7646</v>
      </c>
      <c r="T2256" s="51">
        <v>1</v>
      </c>
      <c r="U2256" s="44">
        <v>1911130</v>
      </c>
      <c r="V2256" s="45">
        <v>15992689</v>
      </c>
      <c r="W2256" s="45">
        <v>1032693</v>
      </c>
    </row>
    <row r="2257" spans="1:23" x14ac:dyDescent="0.2">
      <c r="A2257" s="41">
        <v>2010</v>
      </c>
      <c r="B2257" s="42">
        <v>14715</v>
      </c>
      <c r="C2257" s="43" t="s">
        <v>949</v>
      </c>
      <c r="D2257" s="41" t="s">
        <v>112</v>
      </c>
      <c r="E2257" s="43" t="s">
        <v>113</v>
      </c>
      <c r="F2257" s="41" t="s">
        <v>25</v>
      </c>
      <c r="G2257" s="43" t="s">
        <v>44</v>
      </c>
      <c r="H2257" s="43" t="s">
        <v>51</v>
      </c>
      <c r="I2257" s="44">
        <v>119549</v>
      </c>
      <c r="J2257" s="45">
        <v>3821250</v>
      </c>
      <c r="K2257" s="45">
        <v>312477</v>
      </c>
      <c r="L2257" s="46">
        <v>141240</v>
      </c>
      <c r="M2257" s="47">
        <v>10013121</v>
      </c>
      <c r="N2257" s="47">
        <v>54414</v>
      </c>
      <c r="O2257" s="48">
        <v>31807</v>
      </c>
      <c r="P2257" s="49">
        <v>7078230</v>
      </c>
      <c r="Q2257" s="49">
        <v>2073</v>
      </c>
      <c r="R2257" s="50">
        <v>755</v>
      </c>
      <c r="S2257" s="51">
        <v>92725</v>
      </c>
      <c r="T2257" s="51">
        <v>1</v>
      </c>
      <c r="U2257" s="44">
        <v>293351</v>
      </c>
      <c r="V2257" s="45">
        <v>21005326</v>
      </c>
      <c r="W2257" s="45">
        <v>368965</v>
      </c>
    </row>
    <row r="2258" spans="1:23" x14ac:dyDescent="0.2">
      <c r="A2258" s="41">
        <v>2010</v>
      </c>
      <c r="B2258" s="42">
        <v>14716</v>
      </c>
      <c r="C2258" s="43" t="s">
        <v>950</v>
      </c>
      <c r="D2258" s="41" t="s">
        <v>23</v>
      </c>
      <c r="E2258" s="43" t="s">
        <v>24</v>
      </c>
      <c r="F2258" s="41" t="s">
        <v>25</v>
      </c>
      <c r="G2258" s="43" t="s">
        <v>44</v>
      </c>
      <c r="H2258" s="43" t="s">
        <v>51</v>
      </c>
      <c r="I2258" s="44">
        <v>180082.8</v>
      </c>
      <c r="J2258" s="45">
        <v>1471733</v>
      </c>
      <c r="K2258" s="45">
        <v>118274</v>
      </c>
      <c r="L2258" s="46">
        <v>48867.3</v>
      </c>
      <c r="M2258" s="47">
        <v>526853</v>
      </c>
      <c r="N2258" s="47">
        <v>16493</v>
      </c>
      <c r="O2258" s="48">
        <v>2659.1</v>
      </c>
      <c r="P2258" s="49">
        <v>41784</v>
      </c>
      <c r="Q2258" s="49">
        <v>65</v>
      </c>
      <c r="R2258" s="50">
        <v>0</v>
      </c>
      <c r="S2258" s="51">
        <v>0</v>
      </c>
      <c r="T2258" s="51">
        <v>0</v>
      </c>
      <c r="U2258" s="44">
        <v>231609.2</v>
      </c>
      <c r="V2258" s="45">
        <v>2040370</v>
      </c>
      <c r="W2258" s="45">
        <v>134832</v>
      </c>
    </row>
    <row r="2259" spans="1:23" x14ac:dyDescent="0.2">
      <c r="A2259" s="41">
        <v>2010</v>
      </c>
      <c r="B2259" s="42">
        <v>14716</v>
      </c>
      <c r="C2259" s="43" t="s">
        <v>950</v>
      </c>
      <c r="D2259" s="41" t="s">
        <v>112</v>
      </c>
      <c r="E2259" s="43" t="s">
        <v>113</v>
      </c>
      <c r="F2259" s="41" t="s">
        <v>25</v>
      </c>
      <c r="G2259" s="43" t="s">
        <v>44</v>
      </c>
      <c r="H2259" s="43" t="s">
        <v>51</v>
      </c>
      <c r="I2259" s="44">
        <v>10673.7</v>
      </c>
      <c r="J2259" s="45">
        <v>224761</v>
      </c>
      <c r="K2259" s="45">
        <v>21827</v>
      </c>
      <c r="L2259" s="46">
        <v>9003.6</v>
      </c>
      <c r="M2259" s="47">
        <v>890286</v>
      </c>
      <c r="N2259" s="47">
        <v>3079</v>
      </c>
      <c r="O2259" s="48">
        <v>4377.8999999999996</v>
      </c>
      <c r="P2259" s="49">
        <v>1346678</v>
      </c>
      <c r="Q2259" s="49">
        <v>148</v>
      </c>
      <c r="R2259" s="50">
        <v>0</v>
      </c>
      <c r="S2259" s="51">
        <v>0</v>
      </c>
      <c r="T2259" s="51">
        <v>0</v>
      </c>
      <c r="U2259" s="44">
        <v>24055.200000000001</v>
      </c>
      <c r="V2259" s="45">
        <v>2461725</v>
      </c>
      <c r="W2259" s="45">
        <v>25054</v>
      </c>
    </row>
    <row r="2260" spans="1:23" x14ac:dyDescent="0.2">
      <c r="A2260" s="41">
        <v>2010</v>
      </c>
      <c r="B2260" s="42">
        <v>14717</v>
      </c>
      <c r="C2260" s="43" t="s">
        <v>951</v>
      </c>
      <c r="D2260" s="41" t="s">
        <v>23</v>
      </c>
      <c r="E2260" s="43" t="s">
        <v>24</v>
      </c>
      <c r="F2260" s="41" t="s">
        <v>25</v>
      </c>
      <c r="G2260" s="43" t="s">
        <v>67</v>
      </c>
      <c r="H2260" s="43" t="s">
        <v>31</v>
      </c>
      <c r="I2260" s="44">
        <v>34479</v>
      </c>
      <c r="J2260" s="45">
        <v>298229</v>
      </c>
      <c r="K2260" s="45">
        <v>19983</v>
      </c>
      <c r="L2260" s="46">
        <v>6700</v>
      </c>
      <c r="M2260" s="47">
        <v>73128</v>
      </c>
      <c r="N2260" s="47">
        <v>736</v>
      </c>
      <c r="O2260" s="48">
        <v>824</v>
      </c>
      <c r="P2260" s="49">
        <v>11254</v>
      </c>
      <c r="Q2260" s="49">
        <v>4</v>
      </c>
      <c r="R2260" s="50" t="s">
        <v>37</v>
      </c>
      <c r="S2260" s="51" t="s">
        <v>37</v>
      </c>
      <c r="T2260" s="51" t="s">
        <v>37</v>
      </c>
      <c r="U2260" s="44">
        <v>42003</v>
      </c>
      <c r="V2260" s="45">
        <v>382611</v>
      </c>
      <c r="W2260" s="45">
        <v>20723</v>
      </c>
    </row>
    <row r="2261" spans="1:23" x14ac:dyDescent="0.2">
      <c r="A2261" s="41">
        <v>2010</v>
      </c>
      <c r="B2261" s="42">
        <v>14724</v>
      </c>
      <c r="C2261" s="43" t="s">
        <v>952</v>
      </c>
      <c r="D2261" s="41" t="s">
        <v>23</v>
      </c>
      <c r="E2261" s="43" t="s">
        <v>24</v>
      </c>
      <c r="F2261" s="41" t="s">
        <v>25</v>
      </c>
      <c r="G2261" s="43" t="s">
        <v>104</v>
      </c>
      <c r="H2261" s="43" t="s">
        <v>31</v>
      </c>
      <c r="I2261" s="44">
        <v>61904</v>
      </c>
      <c r="J2261" s="45">
        <v>629302</v>
      </c>
      <c r="K2261" s="45">
        <v>37591</v>
      </c>
      <c r="L2261" s="46">
        <v>28703</v>
      </c>
      <c r="M2261" s="47">
        <v>262371</v>
      </c>
      <c r="N2261" s="47">
        <v>9358</v>
      </c>
      <c r="O2261" s="48">
        <v>23842</v>
      </c>
      <c r="P2261" s="49">
        <v>317871</v>
      </c>
      <c r="Q2261" s="49">
        <v>35</v>
      </c>
      <c r="R2261" s="50">
        <v>0</v>
      </c>
      <c r="S2261" s="51">
        <v>0</v>
      </c>
      <c r="T2261" s="51">
        <v>0</v>
      </c>
      <c r="U2261" s="44">
        <v>114449</v>
      </c>
      <c r="V2261" s="45">
        <v>1209544</v>
      </c>
      <c r="W2261" s="45">
        <v>46984</v>
      </c>
    </row>
    <row r="2262" spans="1:23" x14ac:dyDescent="0.2">
      <c r="A2262" s="41">
        <v>2010</v>
      </c>
      <c r="B2262" s="42">
        <v>14771</v>
      </c>
      <c r="C2262" s="43" t="s">
        <v>3103</v>
      </c>
      <c r="D2262" s="41" t="s">
        <v>23</v>
      </c>
      <c r="E2262" s="43" t="s">
        <v>24</v>
      </c>
      <c r="F2262" s="41" t="s">
        <v>25</v>
      </c>
      <c r="G2262" s="43" t="s">
        <v>89</v>
      </c>
      <c r="H2262" s="43" t="s">
        <v>27</v>
      </c>
      <c r="I2262" s="44" t="s">
        <v>37</v>
      </c>
      <c r="J2262" s="45" t="s">
        <v>37</v>
      </c>
      <c r="K2262" s="45" t="s">
        <v>37</v>
      </c>
      <c r="L2262" s="46">
        <v>17</v>
      </c>
      <c r="M2262" s="47">
        <v>320</v>
      </c>
      <c r="N2262" s="47">
        <v>3</v>
      </c>
      <c r="O2262" s="48" t="s">
        <v>37</v>
      </c>
      <c r="P2262" s="49" t="s">
        <v>37</v>
      </c>
      <c r="Q2262" s="49" t="s">
        <v>37</v>
      </c>
      <c r="R2262" s="50" t="s">
        <v>37</v>
      </c>
      <c r="S2262" s="51" t="s">
        <v>37</v>
      </c>
      <c r="T2262" s="51" t="s">
        <v>37</v>
      </c>
      <c r="U2262" s="44">
        <v>17</v>
      </c>
      <c r="V2262" s="45">
        <v>320</v>
      </c>
      <c r="W2262" s="45">
        <v>3</v>
      </c>
    </row>
    <row r="2263" spans="1:23" x14ac:dyDescent="0.2">
      <c r="A2263" s="41">
        <v>2010</v>
      </c>
      <c r="B2263" s="42">
        <v>14775</v>
      </c>
      <c r="C2263" s="43" t="s">
        <v>953</v>
      </c>
      <c r="D2263" s="41" t="s">
        <v>23</v>
      </c>
      <c r="E2263" s="43" t="s">
        <v>24</v>
      </c>
      <c r="F2263" s="41" t="s">
        <v>25</v>
      </c>
      <c r="G2263" s="43" t="s">
        <v>78</v>
      </c>
      <c r="H2263" s="43" t="s">
        <v>31</v>
      </c>
      <c r="I2263" s="44">
        <v>24127.3</v>
      </c>
      <c r="J2263" s="45">
        <v>236292</v>
      </c>
      <c r="K2263" s="45">
        <v>13294</v>
      </c>
      <c r="L2263" s="46">
        <v>15482.3</v>
      </c>
      <c r="M2263" s="47">
        <v>131619</v>
      </c>
      <c r="N2263" s="47">
        <v>7093</v>
      </c>
      <c r="O2263" s="48">
        <v>4981.8999999999996</v>
      </c>
      <c r="P2263" s="49">
        <v>89762</v>
      </c>
      <c r="Q2263" s="49">
        <v>20</v>
      </c>
      <c r="R2263" s="50" t="s">
        <v>37</v>
      </c>
      <c r="S2263" s="51" t="s">
        <v>37</v>
      </c>
      <c r="T2263" s="51" t="s">
        <v>37</v>
      </c>
      <c r="U2263" s="44">
        <v>44591.5</v>
      </c>
      <c r="V2263" s="45">
        <v>457673</v>
      </c>
      <c r="W2263" s="45">
        <v>20407</v>
      </c>
    </row>
    <row r="2264" spans="1:23" x14ac:dyDescent="0.2">
      <c r="A2264" s="41">
        <v>2010</v>
      </c>
      <c r="B2264" s="42">
        <v>14792</v>
      </c>
      <c r="C2264" s="43" t="s">
        <v>3104</v>
      </c>
      <c r="D2264" s="41" t="s">
        <v>23</v>
      </c>
      <c r="E2264" s="43" t="s">
        <v>24</v>
      </c>
      <c r="F2264" s="41" t="s">
        <v>25</v>
      </c>
      <c r="G2264" s="43" t="s">
        <v>44</v>
      </c>
      <c r="H2264" s="43" t="s">
        <v>27</v>
      </c>
      <c r="I2264" s="44">
        <v>6609</v>
      </c>
      <c r="J2264" s="45">
        <v>38119</v>
      </c>
      <c r="K2264" s="45">
        <v>3514</v>
      </c>
      <c r="L2264" s="46">
        <v>2541</v>
      </c>
      <c r="M2264" s="47">
        <v>13002</v>
      </c>
      <c r="N2264" s="47">
        <v>356</v>
      </c>
      <c r="O2264" s="48">
        <v>1388</v>
      </c>
      <c r="P2264" s="49">
        <v>9317</v>
      </c>
      <c r="Q2264" s="49">
        <v>13</v>
      </c>
      <c r="R2264" s="50" t="s">
        <v>37</v>
      </c>
      <c r="S2264" s="51" t="s">
        <v>37</v>
      </c>
      <c r="T2264" s="51" t="s">
        <v>37</v>
      </c>
      <c r="U2264" s="44">
        <v>10538</v>
      </c>
      <c r="V2264" s="45">
        <v>60438</v>
      </c>
      <c r="W2264" s="45">
        <v>3883</v>
      </c>
    </row>
    <row r="2265" spans="1:23" x14ac:dyDescent="0.2">
      <c r="A2265" s="41">
        <v>2010</v>
      </c>
      <c r="B2265" s="42">
        <v>14806</v>
      </c>
      <c r="C2265" s="43" t="s">
        <v>3105</v>
      </c>
      <c r="D2265" s="41" t="s">
        <v>23</v>
      </c>
      <c r="E2265" s="43" t="s">
        <v>24</v>
      </c>
      <c r="F2265" s="41" t="s">
        <v>25</v>
      </c>
      <c r="G2265" s="43" t="s">
        <v>175</v>
      </c>
      <c r="H2265" s="43" t="s">
        <v>27</v>
      </c>
      <c r="I2265" s="44">
        <v>377.5</v>
      </c>
      <c r="J2265" s="45">
        <v>4132</v>
      </c>
      <c r="K2265" s="45">
        <v>396</v>
      </c>
      <c r="L2265" s="46">
        <v>472.4</v>
      </c>
      <c r="M2265" s="47">
        <v>5933</v>
      </c>
      <c r="N2265" s="47">
        <v>84</v>
      </c>
      <c r="O2265" s="48" t="s">
        <v>37</v>
      </c>
      <c r="P2265" s="49" t="s">
        <v>37</v>
      </c>
      <c r="Q2265" s="49" t="s">
        <v>37</v>
      </c>
      <c r="R2265" s="50" t="s">
        <v>37</v>
      </c>
      <c r="S2265" s="51" t="s">
        <v>37</v>
      </c>
      <c r="T2265" s="51" t="s">
        <v>37</v>
      </c>
      <c r="U2265" s="44">
        <v>849.9</v>
      </c>
      <c r="V2265" s="45">
        <v>10065</v>
      </c>
      <c r="W2265" s="45">
        <v>480</v>
      </c>
    </row>
    <row r="2266" spans="1:23" x14ac:dyDescent="0.2">
      <c r="A2266" s="41">
        <v>2010</v>
      </c>
      <c r="B2266" s="42">
        <v>14829</v>
      </c>
      <c r="C2266" s="43" t="s">
        <v>3105</v>
      </c>
      <c r="D2266" s="41" t="s">
        <v>23</v>
      </c>
      <c r="E2266" s="43" t="s">
        <v>24</v>
      </c>
      <c r="F2266" s="41" t="s">
        <v>25</v>
      </c>
      <c r="G2266" s="43" t="s">
        <v>78</v>
      </c>
      <c r="H2266" s="43" t="s">
        <v>27</v>
      </c>
      <c r="I2266" s="44">
        <v>2345</v>
      </c>
      <c r="J2266" s="45">
        <v>25844</v>
      </c>
      <c r="K2266" s="45">
        <v>2916</v>
      </c>
      <c r="L2266" s="46">
        <v>1869</v>
      </c>
      <c r="M2266" s="47">
        <v>23925</v>
      </c>
      <c r="N2266" s="47">
        <v>440</v>
      </c>
      <c r="O2266" s="48">
        <v>1117</v>
      </c>
      <c r="P2266" s="49">
        <v>17916</v>
      </c>
      <c r="Q2266" s="49">
        <v>3</v>
      </c>
      <c r="R2266" s="50" t="s">
        <v>37</v>
      </c>
      <c r="S2266" s="51" t="s">
        <v>37</v>
      </c>
      <c r="T2266" s="51" t="s">
        <v>37</v>
      </c>
      <c r="U2266" s="44">
        <v>5331</v>
      </c>
      <c r="V2266" s="45">
        <v>67685</v>
      </c>
      <c r="W2266" s="45">
        <v>3359</v>
      </c>
    </row>
    <row r="2267" spans="1:23" x14ac:dyDescent="0.2">
      <c r="A2267" s="41">
        <v>2010</v>
      </c>
      <c r="B2267" s="42">
        <v>14832</v>
      </c>
      <c r="C2267" s="43" t="s">
        <v>3106</v>
      </c>
      <c r="D2267" s="41" t="s">
        <v>23</v>
      </c>
      <c r="E2267" s="43" t="s">
        <v>24</v>
      </c>
      <c r="F2267" s="41" t="s">
        <v>25</v>
      </c>
      <c r="G2267" s="43" t="s">
        <v>60</v>
      </c>
      <c r="H2267" s="43" t="s">
        <v>27</v>
      </c>
      <c r="I2267" s="44">
        <v>93.4</v>
      </c>
      <c r="J2267" s="45">
        <v>122</v>
      </c>
      <c r="K2267" s="45">
        <v>43</v>
      </c>
      <c r="L2267" s="46">
        <v>151</v>
      </c>
      <c r="M2267" s="47">
        <v>197</v>
      </c>
      <c r="N2267" s="47">
        <v>18</v>
      </c>
      <c r="O2267" s="48" t="s">
        <v>37</v>
      </c>
      <c r="P2267" s="49" t="s">
        <v>37</v>
      </c>
      <c r="Q2267" s="49" t="s">
        <v>37</v>
      </c>
      <c r="R2267" s="50" t="s">
        <v>37</v>
      </c>
      <c r="S2267" s="51" t="s">
        <v>37</v>
      </c>
      <c r="T2267" s="51" t="s">
        <v>37</v>
      </c>
      <c r="U2267" s="44">
        <v>244.4</v>
      </c>
      <c r="V2267" s="45">
        <v>319</v>
      </c>
      <c r="W2267" s="45">
        <v>61</v>
      </c>
    </row>
    <row r="2268" spans="1:23" x14ac:dyDescent="0.2">
      <c r="A2268" s="41">
        <v>2010</v>
      </c>
      <c r="B2268" s="42">
        <v>14839</v>
      </c>
      <c r="C2268" s="43" t="s">
        <v>3107</v>
      </c>
      <c r="D2268" s="41" t="s">
        <v>23</v>
      </c>
      <c r="E2268" s="43" t="s">
        <v>24</v>
      </c>
      <c r="F2268" s="41" t="s">
        <v>25</v>
      </c>
      <c r="G2268" s="43" t="s">
        <v>72</v>
      </c>
      <c r="H2268" s="43" t="s">
        <v>27</v>
      </c>
      <c r="I2268" s="44">
        <v>9520</v>
      </c>
      <c r="J2268" s="45">
        <v>97022</v>
      </c>
      <c r="K2268" s="45">
        <v>9025</v>
      </c>
      <c r="L2268" s="46">
        <v>2708</v>
      </c>
      <c r="M2268" s="47">
        <v>28097</v>
      </c>
      <c r="N2268" s="47">
        <v>1226</v>
      </c>
      <c r="O2268" s="48">
        <v>10187</v>
      </c>
      <c r="P2268" s="49">
        <v>118602</v>
      </c>
      <c r="Q2268" s="49">
        <v>129</v>
      </c>
      <c r="R2268" s="50" t="s">
        <v>37</v>
      </c>
      <c r="S2268" s="51" t="s">
        <v>37</v>
      </c>
      <c r="T2268" s="51" t="s">
        <v>37</v>
      </c>
      <c r="U2268" s="44">
        <v>22415</v>
      </c>
      <c r="V2268" s="45">
        <v>243721</v>
      </c>
      <c r="W2268" s="45">
        <v>10380</v>
      </c>
    </row>
    <row r="2269" spans="1:23" x14ac:dyDescent="0.2">
      <c r="A2269" s="41">
        <v>2010</v>
      </c>
      <c r="B2269" s="42">
        <v>14840</v>
      </c>
      <c r="C2269" s="43" t="s">
        <v>3108</v>
      </c>
      <c r="D2269" s="41" t="s">
        <v>23</v>
      </c>
      <c r="E2269" s="43" t="s">
        <v>24</v>
      </c>
      <c r="F2269" s="41" t="s">
        <v>25</v>
      </c>
      <c r="G2269" s="43" t="s">
        <v>124</v>
      </c>
      <c r="H2269" s="43" t="s">
        <v>27</v>
      </c>
      <c r="I2269" s="44">
        <v>3771</v>
      </c>
      <c r="J2269" s="45">
        <v>41726</v>
      </c>
      <c r="K2269" s="45">
        <v>4754</v>
      </c>
      <c r="L2269" s="46">
        <v>2988</v>
      </c>
      <c r="M2269" s="47">
        <v>31555</v>
      </c>
      <c r="N2269" s="47">
        <v>782</v>
      </c>
      <c r="O2269" s="48">
        <v>11819</v>
      </c>
      <c r="P2269" s="49">
        <v>153814</v>
      </c>
      <c r="Q2269" s="49">
        <v>90</v>
      </c>
      <c r="R2269" s="50" t="s">
        <v>37</v>
      </c>
      <c r="S2269" s="51" t="s">
        <v>37</v>
      </c>
      <c r="T2269" s="51" t="s">
        <v>37</v>
      </c>
      <c r="U2269" s="44">
        <v>18578</v>
      </c>
      <c r="V2269" s="45">
        <v>227095</v>
      </c>
      <c r="W2269" s="45">
        <v>5626</v>
      </c>
    </row>
    <row r="2270" spans="1:23" x14ac:dyDescent="0.2">
      <c r="A2270" s="41">
        <v>2010</v>
      </c>
      <c r="B2270" s="42">
        <v>14841</v>
      </c>
      <c r="C2270" s="43" t="s">
        <v>3109</v>
      </c>
      <c r="D2270" s="41" t="s">
        <v>23</v>
      </c>
      <c r="E2270" s="43" t="s">
        <v>24</v>
      </c>
      <c r="F2270" s="41" t="s">
        <v>25</v>
      </c>
      <c r="G2270" s="43" t="s">
        <v>46</v>
      </c>
      <c r="H2270" s="43" t="s">
        <v>27</v>
      </c>
      <c r="I2270" s="44">
        <v>109</v>
      </c>
      <c r="J2270" s="45">
        <v>1001</v>
      </c>
      <c r="K2270" s="45">
        <v>135</v>
      </c>
      <c r="L2270" s="46">
        <v>19</v>
      </c>
      <c r="M2270" s="47">
        <v>627</v>
      </c>
      <c r="N2270" s="47">
        <v>19</v>
      </c>
      <c r="O2270" s="48" t="s">
        <v>37</v>
      </c>
      <c r="P2270" s="49" t="s">
        <v>37</v>
      </c>
      <c r="Q2270" s="49" t="s">
        <v>37</v>
      </c>
      <c r="R2270" s="50" t="s">
        <v>37</v>
      </c>
      <c r="S2270" s="51" t="s">
        <v>37</v>
      </c>
      <c r="T2270" s="51" t="s">
        <v>37</v>
      </c>
      <c r="U2270" s="44">
        <v>128</v>
      </c>
      <c r="V2270" s="45">
        <v>1628</v>
      </c>
      <c r="W2270" s="45">
        <v>154</v>
      </c>
    </row>
    <row r="2271" spans="1:23" x14ac:dyDescent="0.2">
      <c r="A2271" s="41">
        <v>2010</v>
      </c>
      <c r="B2271" s="42">
        <v>14856</v>
      </c>
      <c r="C2271" s="43" t="s">
        <v>3110</v>
      </c>
      <c r="D2271" s="41" t="s">
        <v>23</v>
      </c>
      <c r="E2271" s="43" t="s">
        <v>24</v>
      </c>
      <c r="F2271" s="41" t="s">
        <v>25</v>
      </c>
      <c r="G2271" s="43" t="s">
        <v>60</v>
      </c>
      <c r="H2271" s="43" t="s">
        <v>27</v>
      </c>
      <c r="I2271" s="44">
        <v>1890</v>
      </c>
      <c r="J2271" s="45">
        <v>18877</v>
      </c>
      <c r="K2271" s="45">
        <v>1366</v>
      </c>
      <c r="L2271" s="46">
        <v>935</v>
      </c>
      <c r="M2271" s="47">
        <v>8035</v>
      </c>
      <c r="N2271" s="47">
        <v>707</v>
      </c>
      <c r="O2271" s="48">
        <v>2063</v>
      </c>
      <c r="P2271" s="49">
        <v>19400</v>
      </c>
      <c r="Q2271" s="49">
        <v>37</v>
      </c>
      <c r="R2271" s="50">
        <v>0</v>
      </c>
      <c r="S2271" s="51">
        <v>0</v>
      </c>
      <c r="T2271" s="51">
        <v>0</v>
      </c>
      <c r="U2271" s="44">
        <v>4888</v>
      </c>
      <c r="V2271" s="45">
        <v>46312</v>
      </c>
      <c r="W2271" s="45">
        <v>2110</v>
      </c>
    </row>
    <row r="2272" spans="1:23" x14ac:dyDescent="0.2">
      <c r="A2272" s="41">
        <v>2010</v>
      </c>
      <c r="B2272" s="42">
        <v>14857</v>
      </c>
      <c r="C2272" s="43" t="s">
        <v>3111</v>
      </c>
      <c r="D2272" s="41" t="s">
        <v>23</v>
      </c>
      <c r="E2272" s="43" t="s">
        <v>24</v>
      </c>
      <c r="F2272" s="41" t="s">
        <v>25</v>
      </c>
      <c r="G2272" s="43" t="s">
        <v>67</v>
      </c>
      <c r="H2272" s="43" t="s">
        <v>31</v>
      </c>
      <c r="I2272" s="44">
        <v>16191</v>
      </c>
      <c r="J2272" s="45">
        <v>130751</v>
      </c>
      <c r="K2272" s="45">
        <v>7295</v>
      </c>
      <c r="L2272" s="46">
        <v>5225</v>
      </c>
      <c r="M2272" s="47">
        <v>49358</v>
      </c>
      <c r="N2272" s="47">
        <v>1354</v>
      </c>
      <c r="O2272" s="48">
        <v>1252</v>
      </c>
      <c r="P2272" s="49">
        <v>15612</v>
      </c>
      <c r="Q2272" s="49">
        <v>3</v>
      </c>
      <c r="R2272" s="50" t="s">
        <v>37</v>
      </c>
      <c r="S2272" s="51" t="s">
        <v>37</v>
      </c>
      <c r="T2272" s="51" t="s">
        <v>37</v>
      </c>
      <c r="U2272" s="44">
        <v>22668</v>
      </c>
      <c r="V2272" s="45">
        <v>195721</v>
      </c>
      <c r="W2272" s="45">
        <v>8652</v>
      </c>
    </row>
    <row r="2273" spans="1:23" x14ac:dyDescent="0.2">
      <c r="A2273" s="41">
        <v>2010</v>
      </c>
      <c r="B2273" s="42">
        <v>14864</v>
      </c>
      <c r="C2273" s="43" t="s">
        <v>956</v>
      </c>
      <c r="D2273" s="41" t="s">
        <v>23</v>
      </c>
      <c r="E2273" s="43" t="s">
        <v>24</v>
      </c>
      <c r="F2273" s="41" t="s">
        <v>25</v>
      </c>
      <c r="G2273" s="43" t="s">
        <v>117</v>
      </c>
      <c r="H2273" s="43" t="s">
        <v>31</v>
      </c>
      <c r="I2273" s="44">
        <v>21551.3</v>
      </c>
      <c r="J2273" s="45">
        <v>227552</v>
      </c>
      <c r="K2273" s="45">
        <v>17679</v>
      </c>
      <c r="L2273" s="46">
        <v>5772.1</v>
      </c>
      <c r="M2273" s="47">
        <v>67893</v>
      </c>
      <c r="N2273" s="47">
        <v>1981</v>
      </c>
      <c r="O2273" s="48">
        <v>863.2</v>
      </c>
      <c r="P2273" s="49">
        <v>12265</v>
      </c>
      <c r="Q2273" s="49">
        <v>9</v>
      </c>
      <c r="R2273" s="50" t="s">
        <v>37</v>
      </c>
      <c r="S2273" s="51" t="s">
        <v>37</v>
      </c>
      <c r="T2273" s="51" t="s">
        <v>37</v>
      </c>
      <c r="U2273" s="44">
        <v>28186.6</v>
      </c>
      <c r="V2273" s="45">
        <v>307710</v>
      </c>
      <c r="W2273" s="45">
        <v>19669</v>
      </c>
    </row>
    <row r="2274" spans="1:23" x14ac:dyDescent="0.2">
      <c r="A2274" s="41">
        <v>2010</v>
      </c>
      <c r="B2274" s="42">
        <v>14867</v>
      </c>
      <c r="C2274" s="43" t="s">
        <v>3112</v>
      </c>
      <c r="D2274" s="41" t="s">
        <v>23</v>
      </c>
      <c r="E2274" s="43" t="s">
        <v>24</v>
      </c>
      <c r="F2274" s="41" t="s">
        <v>25</v>
      </c>
      <c r="G2274" s="43" t="s">
        <v>82</v>
      </c>
      <c r="H2274" s="43" t="s">
        <v>27</v>
      </c>
      <c r="I2274" s="44">
        <v>2409</v>
      </c>
      <c r="J2274" s="45">
        <v>26603</v>
      </c>
      <c r="K2274" s="45">
        <v>4505</v>
      </c>
      <c r="L2274" s="46">
        <v>6661</v>
      </c>
      <c r="M2274" s="47">
        <v>79066</v>
      </c>
      <c r="N2274" s="47">
        <v>916</v>
      </c>
      <c r="O2274" s="48">
        <v>311</v>
      </c>
      <c r="P2274" s="49">
        <v>3052</v>
      </c>
      <c r="Q2274" s="49">
        <v>18</v>
      </c>
      <c r="R2274" s="50" t="s">
        <v>37</v>
      </c>
      <c r="S2274" s="51" t="s">
        <v>37</v>
      </c>
      <c r="T2274" s="51" t="s">
        <v>37</v>
      </c>
      <c r="U2274" s="44">
        <v>9381</v>
      </c>
      <c r="V2274" s="45">
        <v>108721</v>
      </c>
      <c r="W2274" s="45">
        <v>5439</v>
      </c>
    </row>
    <row r="2275" spans="1:23" x14ac:dyDescent="0.2">
      <c r="A2275" s="41">
        <v>2010</v>
      </c>
      <c r="B2275" s="42">
        <v>14932</v>
      </c>
      <c r="C2275" s="43" t="s">
        <v>3113</v>
      </c>
      <c r="D2275" s="41" t="s">
        <v>23</v>
      </c>
      <c r="E2275" s="43" t="s">
        <v>24</v>
      </c>
      <c r="F2275" s="41" t="s">
        <v>25</v>
      </c>
      <c r="G2275" s="43" t="s">
        <v>122</v>
      </c>
      <c r="H2275" s="43" t="s">
        <v>1749</v>
      </c>
      <c r="I2275" s="44" t="s">
        <v>37</v>
      </c>
      <c r="J2275" s="45" t="s">
        <v>37</v>
      </c>
      <c r="K2275" s="45" t="s">
        <v>37</v>
      </c>
      <c r="L2275" s="46" t="s">
        <v>37</v>
      </c>
      <c r="M2275" s="47" t="s">
        <v>37</v>
      </c>
      <c r="N2275" s="47" t="s">
        <v>37</v>
      </c>
      <c r="O2275" s="48">
        <v>10678</v>
      </c>
      <c r="P2275" s="49">
        <v>150817</v>
      </c>
      <c r="Q2275" s="49">
        <v>1</v>
      </c>
      <c r="R2275" s="50" t="s">
        <v>37</v>
      </c>
      <c r="S2275" s="51" t="s">
        <v>37</v>
      </c>
      <c r="T2275" s="51" t="s">
        <v>37</v>
      </c>
      <c r="U2275" s="44">
        <v>10678</v>
      </c>
      <c r="V2275" s="45">
        <v>150817</v>
      </c>
      <c r="W2275" s="45">
        <v>1</v>
      </c>
    </row>
    <row r="2276" spans="1:23" x14ac:dyDescent="0.2">
      <c r="A2276" s="41">
        <v>2010</v>
      </c>
      <c r="B2276" s="42">
        <v>14940</v>
      </c>
      <c r="C2276" s="43" t="s">
        <v>957</v>
      </c>
      <c r="D2276" s="41" t="s">
        <v>23</v>
      </c>
      <c r="E2276" s="43" t="s">
        <v>24</v>
      </c>
      <c r="F2276" s="41" t="s">
        <v>25</v>
      </c>
      <c r="G2276" s="43" t="s">
        <v>44</v>
      </c>
      <c r="H2276" s="43" t="s">
        <v>51</v>
      </c>
      <c r="I2276" s="44">
        <v>2066409.2</v>
      </c>
      <c r="J2276" s="45">
        <v>13882865</v>
      </c>
      <c r="K2276" s="45">
        <v>1402165</v>
      </c>
      <c r="L2276" s="46">
        <v>1067801.8</v>
      </c>
      <c r="M2276" s="47">
        <v>8338906</v>
      </c>
      <c r="N2276" s="47">
        <v>138804</v>
      </c>
      <c r="O2276" s="48">
        <v>1361494.6</v>
      </c>
      <c r="P2276" s="49">
        <v>16332741</v>
      </c>
      <c r="Q2276" s="49">
        <v>3100</v>
      </c>
      <c r="R2276" s="50">
        <v>58551.9</v>
      </c>
      <c r="S2276" s="51">
        <v>755419</v>
      </c>
      <c r="T2276" s="51">
        <v>4</v>
      </c>
      <c r="U2276" s="44">
        <v>4554257.5</v>
      </c>
      <c r="V2276" s="45">
        <v>39309931</v>
      </c>
      <c r="W2276" s="45">
        <v>1544073</v>
      </c>
    </row>
    <row r="2277" spans="1:23" x14ac:dyDescent="0.2">
      <c r="A2277" s="41">
        <v>2010</v>
      </c>
      <c r="B2277" s="42">
        <v>14940</v>
      </c>
      <c r="C2277" s="43" t="s">
        <v>957</v>
      </c>
      <c r="D2277" s="41" t="s">
        <v>112</v>
      </c>
      <c r="E2277" s="43" t="s">
        <v>113</v>
      </c>
      <c r="F2277" s="41" t="s">
        <v>25</v>
      </c>
      <c r="G2277" s="43" t="s">
        <v>44</v>
      </c>
      <c r="H2277" s="43" t="s">
        <v>51</v>
      </c>
      <c r="I2277" s="44">
        <v>2153.5</v>
      </c>
      <c r="J2277" s="45">
        <v>27345</v>
      </c>
      <c r="K2277" s="45">
        <v>4099</v>
      </c>
      <c r="L2277" s="46">
        <v>24453.200000000001</v>
      </c>
      <c r="M2277" s="47">
        <v>345591</v>
      </c>
      <c r="N2277" s="47">
        <v>18690</v>
      </c>
      <c r="O2277" s="48">
        <v>2632.2</v>
      </c>
      <c r="P2277" s="49">
        <v>54377</v>
      </c>
      <c r="Q2277" s="49">
        <v>10</v>
      </c>
      <c r="R2277" s="50" t="s">
        <v>37</v>
      </c>
      <c r="S2277" s="51" t="s">
        <v>37</v>
      </c>
      <c r="T2277" s="51" t="s">
        <v>37</v>
      </c>
      <c r="U2277" s="44">
        <v>29238.9</v>
      </c>
      <c r="V2277" s="45">
        <v>427313</v>
      </c>
      <c r="W2277" s="45">
        <v>22799</v>
      </c>
    </row>
    <row r="2278" spans="1:23" x14ac:dyDescent="0.2">
      <c r="A2278" s="41">
        <v>2010</v>
      </c>
      <c r="B2278" s="42">
        <v>14945</v>
      </c>
      <c r="C2278" s="43" t="s">
        <v>3114</v>
      </c>
      <c r="D2278" s="41" t="s">
        <v>23</v>
      </c>
      <c r="E2278" s="43" t="s">
        <v>24</v>
      </c>
      <c r="F2278" s="41" t="s">
        <v>25</v>
      </c>
      <c r="G2278" s="43" t="s">
        <v>42</v>
      </c>
      <c r="H2278" s="43" t="s">
        <v>27</v>
      </c>
      <c r="I2278" s="44">
        <v>423</v>
      </c>
      <c r="J2278" s="45">
        <v>7226</v>
      </c>
      <c r="K2278" s="45">
        <v>658</v>
      </c>
      <c r="L2278" s="46">
        <v>52</v>
      </c>
      <c r="M2278" s="47">
        <v>978</v>
      </c>
      <c r="N2278" s="47">
        <v>24</v>
      </c>
      <c r="O2278" s="48">
        <v>49</v>
      </c>
      <c r="P2278" s="49">
        <v>1493</v>
      </c>
      <c r="Q2278" s="49">
        <v>10</v>
      </c>
      <c r="R2278" s="50">
        <v>0</v>
      </c>
      <c r="S2278" s="51">
        <v>0</v>
      </c>
      <c r="T2278" s="51">
        <v>0</v>
      </c>
      <c r="U2278" s="44">
        <v>524</v>
      </c>
      <c r="V2278" s="45">
        <v>9697</v>
      </c>
      <c r="W2278" s="45">
        <v>692</v>
      </c>
    </row>
    <row r="2279" spans="1:23" x14ac:dyDescent="0.2">
      <c r="A2279" s="41">
        <v>2010</v>
      </c>
      <c r="B2279" s="42">
        <v>14947</v>
      </c>
      <c r="C2279" s="43" t="s">
        <v>3115</v>
      </c>
      <c r="D2279" s="41" t="s">
        <v>23</v>
      </c>
      <c r="E2279" s="43" t="s">
        <v>24</v>
      </c>
      <c r="F2279" s="41" t="s">
        <v>25</v>
      </c>
      <c r="G2279" s="43" t="s">
        <v>26</v>
      </c>
      <c r="H2279" s="43" t="s">
        <v>27</v>
      </c>
      <c r="I2279" s="44">
        <v>4353</v>
      </c>
      <c r="J2279" s="45">
        <v>46512</v>
      </c>
      <c r="K2279" s="45">
        <v>2929</v>
      </c>
      <c r="L2279" s="46">
        <v>5806</v>
      </c>
      <c r="M2279" s="47">
        <v>61276</v>
      </c>
      <c r="N2279" s="47">
        <v>1003</v>
      </c>
      <c r="O2279" s="48">
        <v>2041</v>
      </c>
      <c r="P2279" s="49">
        <v>23939</v>
      </c>
      <c r="Q2279" s="49">
        <v>3</v>
      </c>
      <c r="R2279" s="50">
        <v>0</v>
      </c>
      <c r="S2279" s="51">
        <v>0</v>
      </c>
      <c r="T2279" s="51">
        <v>0</v>
      </c>
      <c r="U2279" s="44">
        <v>12200</v>
      </c>
      <c r="V2279" s="45">
        <v>131727</v>
      </c>
      <c r="W2279" s="45">
        <v>3935</v>
      </c>
    </row>
    <row r="2280" spans="1:23" x14ac:dyDescent="0.2">
      <c r="A2280" s="41">
        <v>2010</v>
      </c>
      <c r="B2280" s="42">
        <v>14954</v>
      </c>
      <c r="C2280" s="43" t="s">
        <v>3116</v>
      </c>
      <c r="D2280" s="41" t="s">
        <v>23</v>
      </c>
      <c r="E2280" s="43" t="s">
        <v>24</v>
      </c>
      <c r="F2280" s="41" t="s">
        <v>25</v>
      </c>
      <c r="G2280" s="43" t="s">
        <v>111</v>
      </c>
      <c r="H2280" s="43" t="s">
        <v>27</v>
      </c>
      <c r="I2280" s="44">
        <v>1297.5</v>
      </c>
      <c r="J2280" s="45">
        <v>14362</v>
      </c>
      <c r="K2280" s="45">
        <v>1312</v>
      </c>
      <c r="L2280" s="46">
        <v>727.9</v>
      </c>
      <c r="M2280" s="47">
        <v>9099</v>
      </c>
      <c r="N2280" s="47">
        <v>304</v>
      </c>
      <c r="O2280" s="48">
        <v>1104.5</v>
      </c>
      <c r="P2280" s="49">
        <v>11324</v>
      </c>
      <c r="Q2280" s="49">
        <v>15</v>
      </c>
      <c r="R2280" s="50" t="s">
        <v>37</v>
      </c>
      <c r="S2280" s="51" t="s">
        <v>37</v>
      </c>
      <c r="T2280" s="51" t="s">
        <v>37</v>
      </c>
      <c r="U2280" s="44">
        <v>3129.9</v>
      </c>
      <c r="V2280" s="45">
        <v>34785</v>
      </c>
      <c r="W2280" s="45">
        <v>1631</v>
      </c>
    </row>
    <row r="2281" spans="1:23" x14ac:dyDescent="0.2">
      <c r="A2281" s="41">
        <v>2010</v>
      </c>
      <c r="B2281" s="42">
        <v>14954</v>
      </c>
      <c r="C2281" s="43" t="s">
        <v>3116</v>
      </c>
      <c r="D2281" s="41" t="s">
        <v>39</v>
      </c>
      <c r="E2281" s="43" t="s">
        <v>40</v>
      </c>
      <c r="F2281" s="41" t="s">
        <v>25</v>
      </c>
      <c r="G2281" s="43" t="s">
        <v>161</v>
      </c>
      <c r="H2281" s="43" t="s">
        <v>27</v>
      </c>
      <c r="I2281" s="44" t="s">
        <v>37</v>
      </c>
      <c r="J2281" s="45" t="s">
        <v>37</v>
      </c>
      <c r="K2281" s="45" t="s">
        <v>37</v>
      </c>
      <c r="L2281" s="46">
        <v>0</v>
      </c>
      <c r="M2281" s="47">
        <v>0</v>
      </c>
      <c r="N2281" s="47">
        <v>0</v>
      </c>
      <c r="O2281" s="48" t="s">
        <v>37</v>
      </c>
      <c r="P2281" s="49" t="s">
        <v>37</v>
      </c>
      <c r="Q2281" s="49" t="s">
        <v>37</v>
      </c>
      <c r="R2281" s="50" t="s">
        <v>37</v>
      </c>
      <c r="S2281" s="51" t="s">
        <v>37</v>
      </c>
      <c r="T2281" s="51" t="s">
        <v>37</v>
      </c>
      <c r="U2281" s="44">
        <v>0</v>
      </c>
      <c r="V2281" s="45">
        <v>0</v>
      </c>
      <c r="W2281" s="45">
        <v>0</v>
      </c>
    </row>
    <row r="2282" spans="1:23" x14ac:dyDescent="0.2">
      <c r="A2282" s="41">
        <v>2010</v>
      </c>
      <c r="B2282" s="42">
        <v>14999</v>
      </c>
      <c r="C2282" s="43" t="s">
        <v>3117</v>
      </c>
      <c r="D2282" s="41" t="s">
        <v>39</v>
      </c>
      <c r="E2282" s="43" t="s">
        <v>40</v>
      </c>
      <c r="F2282" s="41" t="s">
        <v>25</v>
      </c>
      <c r="G2282" s="43" t="s">
        <v>57</v>
      </c>
      <c r="H2282" s="43" t="s">
        <v>41</v>
      </c>
      <c r="I2282" s="44">
        <v>0</v>
      </c>
      <c r="J2282" s="45">
        <v>0</v>
      </c>
      <c r="K2282" s="45">
        <v>0</v>
      </c>
      <c r="L2282" s="46">
        <v>55328.2</v>
      </c>
      <c r="M2282" s="47">
        <v>819112</v>
      </c>
      <c r="N2282" s="47">
        <v>717</v>
      </c>
      <c r="O2282" s="48">
        <v>29470</v>
      </c>
      <c r="P2282" s="49">
        <v>397905</v>
      </c>
      <c r="Q2282" s="49">
        <v>47</v>
      </c>
      <c r="R2282" s="50">
        <v>0</v>
      </c>
      <c r="S2282" s="51">
        <v>0</v>
      </c>
      <c r="T2282" s="51">
        <v>0</v>
      </c>
      <c r="U2282" s="44">
        <v>84798.2</v>
      </c>
      <c r="V2282" s="45">
        <v>1217017</v>
      </c>
      <c r="W2282" s="45">
        <v>764</v>
      </c>
    </row>
    <row r="2283" spans="1:23" x14ac:dyDescent="0.2">
      <c r="A2283" s="41">
        <v>2010</v>
      </c>
      <c r="B2283" s="42">
        <v>15016</v>
      </c>
      <c r="C2283" s="43" t="s">
        <v>960</v>
      </c>
      <c r="D2283" s="41" t="s">
        <v>23</v>
      </c>
      <c r="E2283" s="43" t="s">
        <v>24</v>
      </c>
      <c r="F2283" s="41" t="s">
        <v>25</v>
      </c>
      <c r="G2283" s="43" t="s">
        <v>98</v>
      </c>
      <c r="H2283" s="43" t="s">
        <v>31</v>
      </c>
      <c r="I2283" s="44">
        <v>26061</v>
      </c>
      <c r="J2283" s="45">
        <v>270439</v>
      </c>
      <c r="K2283" s="45">
        <v>16388</v>
      </c>
      <c r="L2283" s="46">
        <v>13352</v>
      </c>
      <c r="M2283" s="47">
        <v>120348</v>
      </c>
      <c r="N2283" s="47">
        <v>4084</v>
      </c>
      <c r="O2283" s="48">
        <v>2688</v>
      </c>
      <c r="P2283" s="49">
        <v>27517</v>
      </c>
      <c r="Q2283" s="49">
        <v>5</v>
      </c>
      <c r="R2283" s="50">
        <v>0</v>
      </c>
      <c r="S2283" s="51">
        <v>0</v>
      </c>
      <c r="T2283" s="51">
        <v>0</v>
      </c>
      <c r="U2283" s="44">
        <v>42101</v>
      </c>
      <c r="V2283" s="45">
        <v>418304</v>
      </c>
      <c r="W2283" s="45">
        <v>20477</v>
      </c>
    </row>
    <row r="2284" spans="1:23" x14ac:dyDescent="0.2">
      <c r="A2284" s="41">
        <v>2010</v>
      </c>
      <c r="B2284" s="42">
        <v>15022</v>
      </c>
      <c r="C2284" s="43" t="s">
        <v>3118</v>
      </c>
      <c r="D2284" s="41" t="s">
        <v>23</v>
      </c>
      <c r="E2284" s="43" t="s">
        <v>24</v>
      </c>
      <c r="F2284" s="41" t="s">
        <v>25</v>
      </c>
      <c r="G2284" s="43" t="s">
        <v>54</v>
      </c>
      <c r="H2284" s="43" t="s">
        <v>27</v>
      </c>
      <c r="I2284" s="44">
        <v>2541</v>
      </c>
      <c r="J2284" s="45">
        <v>23318</v>
      </c>
      <c r="K2284" s="45">
        <v>1892</v>
      </c>
      <c r="L2284" s="46">
        <v>1860</v>
      </c>
      <c r="M2284" s="47">
        <v>18170</v>
      </c>
      <c r="N2284" s="47">
        <v>238</v>
      </c>
      <c r="O2284" s="48">
        <v>9</v>
      </c>
      <c r="P2284" s="49">
        <v>72</v>
      </c>
      <c r="Q2284" s="49">
        <v>4</v>
      </c>
      <c r="R2284" s="50" t="s">
        <v>37</v>
      </c>
      <c r="S2284" s="51" t="s">
        <v>37</v>
      </c>
      <c r="T2284" s="51" t="s">
        <v>37</v>
      </c>
      <c r="U2284" s="44">
        <v>4410</v>
      </c>
      <c r="V2284" s="45">
        <v>41560</v>
      </c>
      <c r="W2284" s="45">
        <v>2134</v>
      </c>
    </row>
    <row r="2285" spans="1:23" x14ac:dyDescent="0.2">
      <c r="A2285" s="41">
        <v>2010</v>
      </c>
      <c r="B2285" s="42">
        <v>15023</v>
      </c>
      <c r="C2285" s="43" t="s">
        <v>961</v>
      </c>
      <c r="D2285" s="41" t="s">
        <v>23</v>
      </c>
      <c r="E2285" s="43" t="s">
        <v>24</v>
      </c>
      <c r="F2285" s="41" t="s">
        <v>25</v>
      </c>
      <c r="G2285" s="43" t="s">
        <v>67</v>
      </c>
      <c r="H2285" s="43" t="s">
        <v>31</v>
      </c>
      <c r="I2285" s="44">
        <v>55303</v>
      </c>
      <c r="J2285" s="45">
        <v>430437</v>
      </c>
      <c r="K2285" s="45">
        <v>27450</v>
      </c>
      <c r="L2285" s="46">
        <v>7781</v>
      </c>
      <c r="M2285" s="47">
        <v>62217</v>
      </c>
      <c r="N2285" s="47">
        <v>3574</v>
      </c>
      <c r="O2285" s="48">
        <v>439</v>
      </c>
      <c r="P2285" s="49">
        <v>8279</v>
      </c>
      <c r="Q2285" s="49">
        <v>1</v>
      </c>
      <c r="R2285" s="50" t="s">
        <v>37</v>
      </c>
      <c r="S2285" s="51" t="s">
        <v>37</v>
      </c>
      <c r="T2285" s="51" t="s">
        <v>37</v>
      </c>
      <c r="U2285" s="44">
        <v>63523</v>
      </c>
      <c r="V2285" s="45">
        <v>500933</v>
      </c>
      <c r="W2285" s="45">
        <v>31025</v>
      </c>
    </row>
    <row r="2286" spans="1:23" x14ac:dyDescent="0.2">
      <c r="A2286" s="41">
        <v>2010</v>
      </c>
      <c r="B2286" s="42">
        <v>15034</v>
      </c>
      <c r="C2286" s="43" t="s">
        <v>3119</v>
      </c>
      <c r="D2286" s="41" t="s">
        <v>23</v>
      </c>
      <c r="E2286" s="43" t="s">
        <v>24</v>
      </c>
      <c r="F2286" s="41" t="s">
        <v>25</v>
      </c>
      <c r="G2286" s="43" t="s">
        <v>35</v>
      </c>
      <c r="H2286" s="43" t="s">
        <v>31</v>
      </c>
      <c r="I2286" s="44">
        <v>14510.4</v>
      </c>
      <c r="J2286" s="45">
        <v>104329</v>
      </c>
      <c r="K2286" s="45">
        <v>7020</v>
      </c>
      <c r="L2286" s="46">
        <v>1291</v>
      </c>
      <c r="M2286" s="47">
        <v>10721</v>
      </c>
      <c r="N2286" s="47">
        <v>342</v>
      </c>
      <c r="O2286" s="48">
        <v>91.4</v>
      </c>
      <c r="P2286" s="49">
        <v>910</v>
      </c>
      <c r="Q2286" s="49">
        <v>8</v>
      </c>
      <c r="R2286" s="50" t="s">
        <v>37</v>
      </c>
      <c r="S2286" s="51" t="s">
        <v>37</v>
      </c>
      <c r="T2286" s="51" t="s">
        <v>37</v>
      </c>
      <c r="U2286" s="44">
        <v>15892.8</v>
      </c>
      <c r="V2286" s="45">
        <v>115960</v>
      </c>
      <c r="W2286" s="45">
        <v>7370</v>
      </c>
    </row>
    <row r="2287" spans="1:23" x14ac:dyDescent="0.2">
      <c r="A2287" s="41">
        <v>2010</v>
      </c>
      <c r="B2287" s="42">
        <v>15039</v>
      </c>
      <c r="C2287" s="43" t="s">
        <v>3120</v>
      </c>
      <c r="D2287" s="41" t="s">
        <v>23</v>
      </c>
      <c r="E2287" s="43" t="s">
        <v>24</v>
      </c>
      <c r="F2287" s="41" t="s">
        <v>25</v>
      </c>
      <c r="G2287" s="43" t="s">
        <v>241</v>
      </c>
      <c r="H2287" s="43" t="s">
        <v>27</v>
      </c>
      <c r="I2287" s="44">
        <v>927</v>
      </c>
      <c r="J2287" s="45">
        <v>12671</v>
      </c>
      <c r="K2287" s="45">
        <v>1169</v>
      </c>
      <c r="L2287" s="46">
        <v>571</v>
      </c>
      <c r="M2287" s="47">
        <v>7580</v>
      </c>
      <c r="N2287" s="47">
        <v>249</v>
      </c>
      <c r="O2287" s="48">
        <v>25</v>
      </c>
      <c r="P2287" s="49">
        <v>501</v>
      </c>
      <c r="Q2287" s="49">
        <v>34</v>
      </c>
      <c r="R2287" s="50" t="s">
        <v>37</v>
      </c>
      <c r="S2287" s="51" t="s">
        <v>37</v>
      </c>
      <c r="T2287" s="51" t="s">
        <v>37</v>
      </c>
      <c r="U2287" s="44">
        <v>1523</v>
      </c>
      <c r="V2287" s="45">
        <v>20752</v>
      </c>
      <c r="W2287" s="45">
        <v>1452</v>
      </c>
    </row>
    <row r="2288" spans="1:23" x14ac:dyDescent="0.2">
      <c r="A2288" s="41">
        <v>2010</v>
      </c>
      <c r="B2288" s="42">
        <v>15040</v>
      </c>
      <c r="C2288" s="43" t="s">
        <v>3121</v>
      </c>
      <c r="D2288" s="41" t="s">
        <v>23</v>
      </c>
      <c r="E2288" s="43" t="s">
        <v>24</v>
      </c>
      <c r="F2288" s="41" t="s">
        <v>25</v>
      </c>
      <c r="G2288" s="43" t="s">
        <v>173</v>
      </c>
      <c r="H2288" s="43" t="s">
        <v>27</v>
      </c>
      <c r="I2288" s="44">
        <v>5664</v>
      </c>
      <c r="J2288" s="45">
        <v>71603</v>
      </c>
      <c r="K2288" s="45">
        <v>5792</v>
      </c>
      <c r="L2288" s="46">
        <v>2558</v>
      </c>
      <c r="M2288" s="47">
        <v>30186</v>
      </c>
      <c r="N2288" s="47">
        <v>1012</v>
      </c>
      <c r="O2288" s="48">
        <v>5202</v>
      </c>
      <c r="P2288" s="49">
        <v>85400</v>
      </c>
      <c r="Q2288" s="49">
        <v>162</v>
      </c>
      <c r="R2288" s="50" t="s">
        <v>37</v>
      </c>
      <c r="S2288" s="51" t="s">
        <v>37</v>
      </c>
      <c r="T2288" s="51" t="s">
        <v>37</v>
      </c>
      <c r="U2288" s="44">
        <v>13424</v>
      </c>
      <c r="V2288" s="45">
        <v>187189</v>
      </c>
      <c r="W2288" s="45">
        <v>6966</v>
      </c>
    </row>
    <row r="2289" spans="1:23" x14ac:dyDescent="0.2">
      <c r="A2289" s="41">
        <v>2010</v>
      </c>
      <c r="B2289" s="42">
        <v>15041</v>
      </c>
      <c r="C2289" s="43" t="s">
        <v>3122</v>
      </c>
      <c r="D2289" s="41" t="s">
        <v>23</v>
      </c>
      <c r="E2289" s="43" t="s">
        <v>24</v>
      </c>
      <c r="F2289" s="41" t="s">
        <v>25</v>
      </c>
      <c r="G2289" s="43" t="s">
        <v>46</v>
      </c>
      <c r="H2289" s="43" t="s">
        <v>27</v>
      </c>
      <c r="I2289" s="44">
        <v>300</v>
      </c>
      <c r="J2289" s="45">
        <v>3863</v>
      </c>
      <c r="K2289" s="45">
        <v>500</v>
      </c>
      <c r="L2289" s="46">
        <v>439</v>
      </c>
      <c r="M2289" s="47">
        <v>5900</v>
      </c>
      <c r="N2289" s="47">
        <v>95</v>
      </c>
      <c r="O2289" s="48">
        <v>9</v>
      </c>
      <c r="P2289" s="49">
        <v>112</v>
      </c>
      <c r="Q2289" s="49">
        <v>1</v>
      </c>
      <c r="R2289" s="50" t="s">
        <v>37</v>
      </c>
      <c r="S2289" s="51" t="s">
        <v>37</v>
      </c>
      <c r="T2289" s="51" t="s">
        <v>37</v>
      </c>
      <c r="U2289" s="44">
        <v>748</v>
      </c>
      <c r="V2289" s="45">
        <v>9875</v>
      </c>
      <c r="W2289" s="45">
        <v>596</v>
      </c>
    </row>
    <row r="2290" spans="1:23" x14ac:dyDescent="0.2">
      <c r="A2290" s="41">
        <v>2010</v>
      </c>
      <c r="B2290" s="42">
        <v>15043</v>
      </c>
      <c r="C2290" s="43" t="s">
        <v>3123</v>
      </c>
      <c r="D2290" s="41" t="s">
        <v>23</v>
      </c>
      <c r="E2290" s="43" t="s">
        <v>24</v>
      </c>
      <c r="F2290" s="41" t="s">
        <v>25</v>
      </c>
      <c r="G2290" s="43" t="s">
        <v>117</v>
      </c>
      <c r="H2290" s="43" t="s">
        <v>27</v>
      </c>
      <c r="I2290" s="44">
        <v>2089</v>
      </c>
      <c r="J2290" s="45">
        <v>24227</v>
      </c>
      <c r="K2290" s="45">
        <v>1893</v>
      </c>
      <c r="L2290" s="46">
        <v>557</v>
      </c>
      <c r="M2290" s="47">
        <v>6377</v>
      </c>
      <c r="N2290" s="47">
        <v>286</v>
      </c>
      <c r="O2290" s="48">
        <v>1436</v>
      </c>
      <c r="P2290" s="49">
        <v>16773</v>
      </c>
      <c r="Q2290" s="49">
        <v>52</v>
      </c>
      <c r="R2290" s="50" t="s">
        <v>37</v>
      </c>
      <c r="S2290" s="51" t="s">
        <v>37</v>
      </c>
      <c r="T2290" s="51" t="s">
        <v>37</v>
      </c>
      <c r="U2290" s="44">
        <v>4082</v>
      </c>
      <c r="V2290" s="45">
        <v>47377</v>
      </c>
      <c r="W2290" s="45">
        <v>2231</v>
      </c>
    </row>
    <row r="2291" spans="1:23" x14ac:dyDescent="0.2">
      <c r="A2291" s="41">
        <v>2010</v>
      </c>
      <c r="B2291" s="42">
        <v>15045</v>
      </c>
      <c r="C2291" s="43" t="s">
        <v>963</v>
      </c>
      <c r="D2291" s="41" t="s">
        <v>23</v>
      </c>
      <c r="E2291" s="43" t="s">
        <v>24</v>
      </c>
      <c r="F2291" s="41" t="s">
        <v>25</v>
      </c>
      <c r="G2291" s="43" t="s">
        <v>44</v>
      </c>
      <c r="H2291" s="43" t="s">
        <v>51</v>
      </c>
      <c r="I2291" s="44">
        <v>923</v>
      </c>
      <c r="J2291" s="45">
        <v>6508</v>
      </c>
      <c r="K2291" s="45">
        <v>883</v>
      </c>
      <c r="L2291" s="46">
        <v>2635</v>
      </c>
      <c r="M2291" s="47">
        <v>22776</v>
      </c>
      <c r="N2291" s="47">
        <v>331</v>
      </c>
      <c r="O2291" s="48">
        <v>0</v>
      </c>
      <c r="P2291" s="49">
        <v>0</v>
      </c>
      <c r="Q2291" s="49">
        <v>0</v>
      </c>
      <c r="R2291" s="50">
        <v>0</v>
      </c>
      <c r="S2291" s="51">
        <v>0</v>
      </c>
      <c r="T2291" s="51">
        <v>0</v>
      </c>
      <c r="U2291" s="44">
        <v>3558</v>
      </c>
      <c r="V2291" s="45">
        <v>29284</v>
      </c>
      <c r="W2291" s="45">
        <v>1214</v>
      </c>
    </row>
    <row r="2292" spans="1:23" x14ac:dyDescent="0.2">
      <c r="A2292" s="41">
        <v>2010</v>
      </c>
      <c r="B2292" s="42">
        <v>15045</v>
      </c>
      <c r="C2292" s="43" t="s">
        <v>963</v>
      </c>
      <c r="D2292" s="41" t="s">
        <v>112</v>
      </c>
      <c r="E2292" s="43" t="s">
        <v>113</v>
      </c>
      <c r="F2292" s="41" t="s">
        <v>25</v>
      </c>
      <c r="G2292" s="43" t="s">
        <v>44</v>
      </c>
      <c r="H2292" s="43" t="s">
        <v>51</v>
      </c>
      <c r="I2292" s="44">
        <v>1544</v>
      </c>
      <c r="J2292" s="45">
        <v>23164</v>
      </c>
      <c r="K2292" s="45">
        <v>2778</v>
      </c>
      <c r="L2292" s="46">
        <v>1191</v>
      </c>
      <c r="M2292" s="47">
        <v>22909</v>
      </c>
      <c r="N2292" s="47">
        <v>669</v>
      </c>
      <c r="O2292" s="48">
        <v>0</v>
      </c>
      <c r="P2292" s="49">
        <v>0</v>
      </c>
      <c r="Q2292" s="49">
        <v>0</v>
      </c>
      <c r="R2292" s="50">
        <v>0</v>
      </c>
      <c r="S2292" s="51">
        <v>0</v>
      </c>
      <c r="T2292" s="51">
        <v>0</v>
      </c>
      <c r="U2292" s="44">
        <v>2735</v>
      </c>
      <c r="V2292" s="45">
        <v>46073</v>
      </c>
      <c r="W2292" s="45">
        <v>3447</v>
      </c>
    </row>
    <row r="2293" spans="1:23" x14ac:dyDescent="0.2">
      <c r="A2293" s="41">
        <v>2010</v>
      </c>
      <c r="B2293" s="42">
        <v>15046</v>
      </c>
      <c r="C2293" s="43" t="s">
        <v>3124</v>
      </c>
      <c r="D2293" s="41" t="s">
        <v>23</v>
      </c>
      <c r="E2293" s="43" t="s">
        <v>24</v>
      </c>
      <c r="F2293" s="41" t="s">
        <v>25</v>
      </c>
      <c r="G2293" s="43" t="s">
        <v>67</v>
      </c>
      <c r="H2293" s="43" t="s">
        <v>27</v>
      </c>
      <c r="I2293" s="44">
        <v>880</v>
      </c>
      <c r="J2293" s="45">
        <v>6106</v>
      </c>
      <c r="K2293" s="45">
        <v>429</v>
      </c>
      <c r="L2293" s="46">
        <v>378</v>
      </c>
      <c r="M2293" s="47">
        <v>2651</v>
      </c>
      <c r="N2293" s="47">
        <v>90</v>
      </c>
      <c r="O2293" s="48" t="s">
        <v>37</v>
      </c>
      <c r="P2293" s="49" t="s">
        <v>37</v>
      </c>
      <c r="Q2293" s="49" t="s">
        <v>37</v>
      </c>
      <c r="R2293" s="50" t="s">
        <v>37</v>
      </c>
      <c r="S2293" s="51" t="s">
        <v>37</v>
      </c>
      <c r="T2293" s="51" t="s">
        <v>37</v>
      </c>
      <c r="U2293" s="44">
        <v>1258</v>
      </c>
      <c r="V2293" s="45">
        <v>8757</v>
      </c>
      <c r="W2293" s="45">
        <v>519</v>
      </c>
    </row>
    <row r="2294" spans="1:23" x14ac:dyDescent="0.2">
      <c r="A2294" s="41">
        <v>2010</v>
      </c>
      <c r="B2294" s="42">
        <v>15048</v>
      </c>
      <c r="C2294" s="43" t="s">
        <v>3125</v>
      </c>
      <c r="D2294" s="41" t="s">
        <v>23</v>
      </c>
      <c r="E2294" s="43" t="s">
        <v>24</v>
      </c>
      <c r="F2294" s="41" t="s">
        <v>25</v>
      </c>
      <c r="G2294" s="43" t="s">
        <v>50</v>
      </c>
      <c r="H2294" s="43" t="s">
        <v>153</v>
      </c>
      <c r="I2294" s="44">
        <v>5289</v>
      </c>
      <c r="J2294" s="45">
        <v>44824</v>
      </c>
      <c r="K2294" s="45">
        <v>3642</v>
      </c>
      <c r="L2294" s="46">
        <v>9846</v>
      </c>
      <c r="M2294" s="47">
        <v>132448</v>
      </c>
      <c r="N2294" s="47">
        <v>903</v>
      </c>
      <c r="O2294" s="48">
        <v>3861</v>
      </c>
      <c r="P2294" s="49">
        <v>44030</v>
      </c>
      <c r="Q2294" s="49">
        <v>18</v>
      </c>
      <c r="R2294" s="50" t="s">
        <v>37</v>
      </c>
      <c r="S2294" s="51" t="s">
        <v>37</v>
      </c>
      <c r="T2294" s="51" t="s">
        <v>37</v>
      </c>
      <c r="U2294" s="44">
        <v>18996</v>
      </c>
      <c r="V2294" s="45">
        <v>221302</v>
      </c>
      <c r="W2294" s="45">
        <v>4563</v>
      </c>
    </row>
    <row r="2295" spans="1:23" x14ac:dyDescent="0.2">
      <c r="A2295" s="41">
        <v>2010</v>
      </c>
      <c r="B2295" s="42">
        <v>15049</v>
      </c>
      <c r="C2295" s="43" t="s">
        <v>3126</v>
      </c>
      <c r="D2295" s="41" t="s">
        <v>23</v>
      </c>
      <c r="E2295" s="43" t="s">
        <v>24</v>
      </c>
      <c r="F2295" s="41" t="s">
        <v>25</v>
      </c>
      <c r="G2295" s="43" t="s">
        <v>50</v>
      </c>
      <c r="H2295" s="43" t="s">
        <v>153</v>
      </c>
      <c r="I2295" s="44">
        <v>1214.5</v>
      </c>
      <c r="J2295" s="45">
        <v>11237</v>
      </c>
      <c r="K2295" s="45">
        <v>925</v>
      </c>
      <c r="L2295" s="46">
        <v>1327.3</v>
      </c>
      <c r="M2295" s="47">
        <v>13445</v>
      </c>
      <c r="N2295" s="47">
        <v>171</v>
      </c>
      <c r="O2295" s="48">
        <v>2820.4</v>
      </c>
      <c r="P2295" s="49">
        <v>59926</v>
      </c>
      <c r="Q2295" s="49">
        <v>309</v>
      </c>
      <c r="R2295" s="50">
        <v>0</v>
      </c>
      <c r="S2295" s="51">
        <v>0</v>
      </c>
      <c r="T2295" s="51">
        <v>0</v>
      </c>
      <c r="U2295" s="44">
        <v>5362.2</v>
      </c>
      <c r="V2295" s="45">
        <v>84608</v>
      </c>
      <c r="W2295" s="45">
        <v>1405</v>
      </c>
    </row>
    <row r="2296" spans="1:23" x14ac:dyDescent="0.2">
      <c r="A2296" s="41">
        <v>2010</v>
      </c>
      <c r="B2296" s="42">
        <v>15050</v>
      </c>
      <c r="C2296" s="43" t="s">
        <v>3127</v>
      </c>
      <c r="D2296" s="41" t="s">
        <v>23</v>
      </c>
      <c r="E2296" s="43" t="s">
        <v>24</v>
      </c>
      <c r="F2296" s="41" t="s">
        <v>25</v>
      </c>
      <c r="G2296" s="43" t="s">
        <v>50</v>
      </c>
      <c r="H2296" s="43" t="s">
        <v>153</v>
      </c>
      <c r="I2296" s="44">
        <v>162.19999999999999</v>
      </c>
      <c r="J2296" s="45">
        <v>2369</v>
      </c>
      <c r="K2296" s="45">
        <v>157</v>
      </c>
      <c r="L2296" s="46">
        <v>813.2</v>
      </c>
      <c r="M2296" s="47">
        <v>9531</v>
      </c>
      <c r="N2296" s="47">
        <v>49</v>
      </c>
      <c r="O2296" s="48">
        <v>1822.7</v>
      </c>
      <c r="P2296" s="49">
        <v>40185</v>
      </c>
      <c r="Q2296" s="49">
        <v>141</v>
      </c>
      <c r="R2296" s="50" t="s">
        <v>37</v>
      </c>
      <c r="S2296" s="51" t="s">
        <v>37</v>
      </c>
      <c r="T2296" s="51" t="s">
        <v>37</v>
      </c>
      <c r="U2296" s="44">
        <v>2798.1</v>
      </c>
      <c r="V2296" s="45">
        <v>52085</v>
      </c>
      <c r="W2296" s="45">
        <v>347</v>
      </c>
    </row>
    <row r="2297" spans="1:23" x14ac:dyDescent="0.2">
      <c r="A2297" s="41">
        <v>2010</v>
      </c>
      <c r="B2297" s="42">
        <v>15051</v>
      </c>
      <c r="C2297" s="43" t="s">
        <v>3128</v>
      </c>
      <c r="D2297" s="41" t="s">
        <v>23</v>
      </c>
      <c r="E2297" s="43" t="s">
        <v>24</v>
      </c>
      <c r="F2297" s="41" t="s">
        <v>25</v>
      </c>
      <c r="G2297" s="43" t="s">
        <v>273</v>
      </c>
      <c r="H2297" s="43" t="s">
        <v>27</v>
      </c>
      <c r="I2297" s="44">
        <v>575</v>
      </c>
      <c r="J2297" s="45">
        <v>4600</v>
      </c>
      <c r="K2297" s="45">
        <v>661</v>
      </c>
      <c r="L2297" s="46">
        <v>423</v>
      </c>
      <c r="M2297" s="47">
        <v>4034</v>
      </c>
      <c r="N2297" s="47">
        <v>37</v>
      </c>
      <c r="O2297" s="48" t="s">
        <v>37</v>
      </c>
      <c r="P2297" s="49" t="s">
        <v>37</v>
      </c>
      <c r="Q2297" s="49" t="s">
        <v>37</v>
      </c>
      <c r="R2297" s="50" t="s">
        <v>37</v>
      </c>
      <c r="S2297" s="51" t="s">
        <v>37</v>
      </c>
      <c r="T2297" s="51" t="s">
        <v>37</v>
      </c>
      <c r="U2297" s="44">
        <v>998</v>
      </c>
      <c r="V2297" s="45">
        <v>8634</v>
      </c>
      <c r="W2297" s="45">
        <v>698</v>
      </c>
    </row>
    <row r="2298" spans="1:23" x14ac:dyDescent="0.2">
      <c r="A2298" s="41">
        <v>2010</v>
      </c>
      <c r="B2298" s="42">
        <v>15054</v>
      </c>
      <c r="C2298" s="43" t="s">
        <v>3129</v>
      </c>
      <c r="D2298" s="41" t="s">
        <v>23</v>
      </c>
      <c r="E2298" s="43" t="s">
        <v>24</v>
      </c>
      <c r="F2298" s="41" t="s">
        <v>25</v>
      </c>
      <c r="G2298" s="43" t="s">
        <v>161</v>
      </c>
      <c r="H2298" s="43" t="s">
        <v>31</v>
      </c>
      <c r="I2298" s="44">
        <v>30312.6</v>
      </c>
      <c r="J2298" s="45">
        <v>250528</v>
      </c>
      <c r="K2298" s="45">
        <v>15615</v>
      </c>
      <c r="L2298" s="46">
        <v>3953.7</v>
      </c>
      <c r="M2298" s="47">
        <v>37671</v>
      </c>
      <c r="N2298" s="47">
        <v>880</v>
      </c>
      <c r="O2298" s="48">
        <v>17634.7</v>
      </c>
      <c r="P2298" s="49">
        <v>273333</v>
      </c>
      <c r="Q2298" s="49">
        <v>9</v>
      </c>
      <c r="R2298" s="50" t="s">
        <v>37</v>
      </c>
      <c r="S2298" s="51" t="s">
        <v>37</v>
      </c>
      <c r="T2298" s="51" t="s">
        <v>37</v>
      </c>
      <c r="U2298" s="44">
        <v>51901</v>
      </c>
      <c r="V2298" s="45">
        <v>561532</v>
      </c>
      <c r="W2298" s="45">
        <v>16504</v>
      </c>
    </row>
    <row r="2299" spans="1:23" x14ac:dyDescent="0.2">
      <c r="A2299" s="41">
        <v>2010</v>
      </c>
      <c r="B2299" s="42">
        <v>15058</v>
      </c>
      <c r="C2299" s="43" t="s">
        <v>3130</v>
      </c>
      <c r="D2299" s="41" t="s">
        <v>23</v>
      </c>
      <c r="E2299" s="43" t="s">
        <v>24</v>
      </c>
      <c r="F2299" s="41" t="s">
        <v>25</v>
      </c>
      <c r="G2299" s="43" t="s">
        <v>67</v>
      </c>
      <c r="H2299" s="43" t="s">
        <v>27</v>
      </c>
      <c r="I2299" s="44">
        <v>1276</v>
      </c>
      <c r="J2299" s="45">
        <v>8850</v>
      </c>
      <c r="K2299" s="45">
        <v>665</v>
      </c>
      <c r="L2299" s="46">
        <v>713</v>
      </c>
      <c r="M2299" s="47">
        <v>3835</v>
      </c>
      <c r="N2299" s="47">
        <v>110</v>
      </c>
      <c r="O2299" s="48">
        <v>908</v>
      </c>
      <c r="P2299" s="49">
        <v>7420</v>
      </c>
      <c r="Q2299" s="49">
        <v>2</v>
      </c>
      <c r="R2299" s="50">
        <v>0</v>
      </c>
      <c r="S2299" s="51">
        <v>0</v>
      </c>
      <c r="T2299" s="51">
        <v>0</v>
      </c>
      <c r="U2299" s="44">
        <v>2897</v>
      </c>
      <c r="V2299" s="45">
        <v>20105</v>
      </c>
      <c r="W2299" s="45">
        <v>777</v>
      </c>
    </row>
    <row r="2300" spans="1:23" x14ac:dyDescent="0.2">
      <c r="A2300" s="41">
        <v>2010</v>
      </c>
      <c r="B2300" s="42">
        <v>15062</v>
      </c>
      <c r="C2300" s="43" t="s">
        <v>3131</v>
      </c>
      <c r="D2300" s="41" t="s">
        <v>23</v>
      </c>
      <c r="E2300" s="43" t="s">
        <v>24</v>
      </c>
      <c r="F2300" s="41" t="s">
        <v>25</v>
      </c>
      <c r="G2300" s="43" t="s">
        <v>67</v>
      </c>
      <c r="H2300" s="43" t="s">
        <v>27</v>
      </c>
      <c r="I2300" s="44">
        <v>2244</v>
      </c>
      <c r="J2300" s="45">
        <v>23852</v>
      </c>
      <c r="K2300" s="45">
        <v>2088</v>
      </c>
      <c r="L2300" s="46">
        <v>8349</v>
      </c>
      <c r="M2300" s="47">
        <v>99927</v>
      </c>
      <c r="N2300" s="47">
        <v>734</v>
      </c>
      <c r="O2300" s="48" t="s">
        <v>37</v>
      </c>
      <c r="P2300" s="49" t="s">
        <v>37</v>
      </c>
      <c r="Q2300" s="49" t="s">
        <v>37</v>
      </c>
      <c r="R2300" s="50" t="s">
        <v>37</v>
      </c>
      <c r="S2300" s="51" t="s">
        <v>37</v>
      </c>
      <c r="T2300" s="51" t="s">
        <v>37</v>
      </c>
      <c r="U2300" s="44">
        <v>10593</v>
      </c>
      <c r="V2300" s="45">
        <v>123779</v>
      </c>
      <c r="W2300" s="45">
        <v>2822</v>
      </c>
    </row>
    <row r="2301" spans="1:23" x14ac:dyDescent="0.2">
      <c r="A2301" s="41">
        <v>2010</v>
      </c>
      <c r="B2301" s="42">
        <v>15072</v>
      </c>
      <c r="C2301" s="43" t="s">
        <v>3132</v>
      </c>
      <c r="D2301" s="41" t="s">
        <v>23</v>
      </c>
      <c r="E2301" s="43" t="s">
        <v>24</v>
      </c>
      <c r="F2301" s="41" t="s">
        <v>25</v>
      </c>
      <c r="G2301" s="43" t="s">
        <v>161</v>
      </c>
      <c r="H2301" s="43" t="s">
        <v>27</v>
      </c>
      <c r="I2301" s="44">
        <v>735</v>
      </c>
      <c r="J2301" s="45">
        <v>7157</v>
      </c>
      <c r="K2301" s="45">
        <v>751</v>
      </c>
      <c r="L2301" s="46">
        <v>537</v>
      </c>
      <c r="M2301" s="47">
        <v>5246</v>
      </c>
      <c r="N2301" s="47">
        <v>66</v>
      </c>
      <c r="O2301" s="48">
        <v>2263</v>
      </c>
      <c r="P2301" s="49">
        <v>24808</v>
      </c>
      <c r="Q2301" s="49">
        <v>7</v>
      </c>
      <c r="R2301" s="50" t="s">
        <v>37</v>
      </c>
      <c r="S2301" s="51" t="s">
        <v>37</v>
      </c>
      <c r="T2301" s="51" t="s">
        <v>37</v>
      </c>
      <c r="U2301" s="44">
        <v>3535</v>
      </c>
      <c r="V2301" s="45">
        <v>37211</v>
      </c>
      <c r="W2301" s="45">
        <v>824</v>
      </c>
    </row>
    <row r="2302" spans="1:23" x14ac:dyDescent="0.2">
      <c r="A2302" s="41">
        <v>2010</v>
      </c>
      <c r="B2302" s="42">
        <v>15073</v>
      </c>
      <c r="C2302" s="43" t="s">
        <v>3133</v>
      </c>
      <c r="D2302" s="41" t="s">
        <v>23</v>
      </c>
      <c r="E2302" s="43" t="s">
        <v>24</v>
      </c>
      <c r="F2302" s="41" t="s">
        <v>25</v>
      </c>
      <c r="G2302" s="43" t="s">
        <v>76</v>
      </c>
      <c r="H2302" s="43" t="s">
        <v>31</v>
      </c>
      <c r="I2302" s="44">
        <v>6383</v>
      </c>
      <c r="J2302" s="45">
        <v>65339</v>
      </c>
      <c r="K2302" s="45">
        <v>5005</v>
      </c>
      <c r="L2302" s="46">
        <v>25087</v>
      </c>
      <c r="M2302" s="47">
        <v>272797</v>
      </c>
      <c r="N2302" s="47">
        <v>11054</v>
      </c>
      <c r="O2302" s="48">
        <v>33053</v>
      </c>
      <c r="P2302" s="49">
        <v>443042</v>
      </c>
      <c r="Q2302" s="49">
        <v>544</v>
      </c>
      <c r="R2302" s="50" t="s">
        <v>37</v>
      </c>
      <c r="S2302" s="51" t="s">
        <v>37</v>
      </c>
      <c r="T2302" s="51" t="s">
        <v>37</v>
      </c>
      <c r="U2302" s="44">
        <v>64523</v>
      </c>
      <c r="V2302" s="45">
        <v>781178</v>
      </c>
      <c r="W2302" s="45">
        <v>16603</v>
      </c>
    </row>
    <row r="2303" spans="1:23" x14ac:dyDescent="0.2">
      <c r="A2303" s="41">
        <v>2010</v>
      </c>
      <c r="B2303" s="42">
        <v>15075</v>
      </c>
      <c r="C2303" s="43" t="s">
        <v>3134</v>
      </c>
      <c r="D2303" s="41" t="s">
        <v>23</v>
      </c>
      <c r="E2303" s="43" t="s">
        <v>24</v>
      </c>
      <c r="F2303" s="41" t="s">
        <v>25</v>
      </c>
      <c r="G2303" s="43" t="s">
        <v>192</v>
      </c>
      <c r="H2303" s="43" t="s">
        <v>27</v>
      </c>
      <c r="I2303" s="44">
        <v>469</v>
      </c>
      <c r="J2303" s="45">
        <v>5285</v>
      </c>
      <c r="K2303" s="45">
        <v>412</v>
      </c>
      <c r="L2303" s="46">
        <v>211</v>
      </c>
      <c r="M2303" s="47">
        <v>2385</v>
      </c>
      <c r="N2303" s="47">
        <v>67</v>
      </c>
      <c r="O2303" s="48">
        <v>0</v>
      </c>
      <c r="P2303" s="49" t="s">
        <v>37</v>
      </c>
      <c r="Q2303" s="49" t="s">
        <v>37</v>
      </c>
      <c r="R2303" s="50" t="s">
        <v>37</v>
      </c>
      <c r="S2303" s="51" t="s">
        <v>37</v>
      </c>
      <c r="T2303" s="51" t="s">
        <v>37</v>
      </c>
      <c r="U2303" s="44">
        <v>680</v>
      </c>
      <c r="V2303" s="45">
        <v>7670</v>
      </c>
      <c r="W2303" s="45">
        <v>479</v>
      </c>
    </row>
    <row r="2304" spans="1:23" x14ac:dyDescent="0.2">
      <c r="A2304" s="41">
        <v>2010</v>
      </c>
      <c r="B2304" s="42">
        <v>15086</v>
      </c>
      <c r="C2304" s="43" t="s">
        <v>967</v>
      </c>
      <c r="D2304" s="41" t="s">
        <v>23</v>
      </c>
      <c r="E2304" s="43" t="s">
        <v>24</v>
      </c>
      <c r="F2304" s="41" t="s">
        <v>25</v>
      </c>
      <c r="G2304" s="43" t="s">
        <v>35</v>
      </c>
      <c r="H2304" s="43" t="s">
        <v>51</v>
      </c>
      <c r="I2304" s="44">
        <v>1562</v>
      </c>
      <c r="J2304" s="45">
        <v>11996</v>
      </c>
      <c r="K2304" s="45">
        <v>1984</v>
      </c>
      <c r="L2304" s="46">
        <v>317</v>
      </c>
      <c r="M2304" s="47">
        <v>2471</v>
      </c>
      <c r="N2304" s="47">
        <v>159</v>
      </c>
      <c r="O2304" s="48">
        <v>308</v>
      </c>
      <c r="P2304" s="49">
        <v>2597</v>
      </c>
      <c r="Q2304" s="49">
        <v>21</v>
      </c>
      <c r="R2304" s="50" t="s">
        <v>37</v>
      </c>
      <c r="S2304" s="51" t="s">
        <v>37</v>
      </c>
      <c r="T2304" s="51" t="s">
        <v>37</v>
      </c>
      <c r="U2304" s="44">
        <v>2187</v>
      </c>
      <c r="V2304" s="45">
        <v>17064</v>
      </c>
      <c r="W2304" s="45">
        <v>2164</v>
      </c>
    </row>
    <row r="2305" spans="1:23" x14ac:dyDescent="0.2">
      <c r="A2305" s="41">
        <v>2010</v>
      </c>
      <c r="B2305" s="42">
        <v>15095</v>
      </c>
      <c r="C2305" s="43" t="s">
        <v>3135</v>
      </c>
      <c r="D2305" s="41" t="s">
        <v>23</v>
      </c>
      <c r="E2305" s="43" t="s">
        <v>24</v>
      </c>
      <c r="F2305" s="41" t="s">
        <v>25</v>
      </c>
      <c r="G2305" s="43" t="s">
        <v>161</v>
      </c>
      <c r="H2305" s="43" t="s">
        <v>27</v>
      </c>
      <c r="I2305" s="44">
        <v>8727</v>
      </c>
      <c r="J2305" s="45">
        <v>92475</v>
      </c>
      <c r="K2305" s="45">
        <v>9413</v>
      </c>
      <c r="L2305" s="46">
        <v>8180</v>
      </c>
      <c r="M2305" s="47">
        <v>107057</v>
      </c>
      <c r="N2305" s="47">
        <v>1148</v>
      </c>
      <c r="O2305" s="48">
        <v>6704</v>
      </c>
      <c r="P2305" s="49">
        <v>103185</v>
      </c>
      <c r="Q2305" s="49">
        <v>20</v>
      </c>
      <c r="R2305" s="50" t="s">
        <v>37</v>
      </c>
      <c r="S2305" s="51" t="s">
        <v>37</v>
      </c>
      <c r="T2305" s="51" t="s">
        <v>37</v>
      </c>
      <c r="U2305" s="44">
        <v>23611</v>
      </c>
      <c r="V2305" s="45">
        <v>302717</v>
      </c>
      <c r="W2305" s="45">
        <v>10581</v>
      </c>
    </row>
    <row r="2306" spans="1:23" x14ac:dyDescent="0.2">
      <c r="A2306" s="41">
        <v>2010</v>
      </c>
      <c r="B2306" s="42">
        <v>15104</v>
      </c>
      <c r="C2306" s="43" t="s">
        <v>3136</v>
      </c>
      <c r="D2306" s="41" t="s">
        <v>23</v>
      </c>
      <c r="E2306" s="43" t="s">
        <v>24</v>
      </c>
      <c r="F2306" s="41" t="s">
        <v>25</v>
      </c>
      <c r="G2306" s="43" t="s">
        <v>44</v>
      </c>
      <c r="H2306" s="43" t="s">
        <v>27</v>
      </c>
      <c r="I2306" s="44">
        <v>1600</v>
      </c>
      <c r="J2306" s="45">
        <v>10419</v>
      </c>
      <c r="K2306" s="45">
        <v>1704</v>
      </c>
      <c r="L2306" s="46">
        <v>282</v>
      </c>
      <c r="M2306" s="47">
        <v>1793</v>
      </c>
      <c r="N2306" s="47">
        <v>83</v>
      </c>
      <c r="O2306" s="48">
        <v>15</v>
      </c>
      <c r="P2306" s="49">
        <v>125</v>
      </c>
      <c r="Q2306" s="49">
        <v>1</v>
      </c>
      <c r="R2306" s="50" t="s">
        <v>37</v>
      </c>
      <c r="S2306" s="51" t="s">
        <v>37</v>
      </c>
      <c r="T2306" s="51" t="s">
        <v>37</v>
      </c>
      <c r="U2306" s="44">
        <v>1897</v>
      </c>
      <c r="V2306" s="45">
        <v>12337</v>
      </c>
      <c r="W2306" s="45">
        <v>1788</v>
      </c>
    </row>
    <row r="2307" spans="1:23" x14ac:dyDescent="0.2">
      <c r="A2307" s="41">
        <v>2010</v>
      </c>
      <c r="B2307" s="42">
        <v>15112</v>
      </c>
      <c r="C2307" s="43" t="s">
        <v>3137</v>
      </c>
      <c r="D2307" s="41" t="s">
        <v>23</v>
      </c>
      <c r="E2307" s="43" t="s">
        <v>24</v>
      </c>
      <c r="F2307" s="41" t="s">
        <v>25</v>
      </c>
      <c r="G2307" s="43" t="s">
        <v>511</v>
      </c>
      <c r="H2307" s="43" t="s">
        <v>1749</v>
      </c>
      <c r="I2307" s="44" t="s">
        <v>37</v>
      </c>
      <c r="J2307" s="45" t="s">
        <v>37</v>
      </c>
      <c r="K2307" s="45" t="s">
        <v>37</v>
      </c>
      <c r="L2307" s="46">
        <v>1496</v>
      </c>
      <c r="M2307" s="47">
        <v>2262</v>
      </c>
      <c r="N2307" s="47">
        <v>1</v>
      </c>
      <c r="O2307" s="48" t="s">
        <v>37</v>
      </c>
      <c r="P2307" s="49" t="s">
        <v>37</v>
      </c>
      <c r="Q2307" s="49" t="s">
        <v>37</v>
      </c>
      <c r="R2307" s="50" t="s">
        <v>37</v>
      </c>
      <c r="S2307" s="51" t="s">
        <v>37</v>
      </c>
      <c r="T2307" s="51" t="s">
        <v>37</v>
      </c>
      <c r="U2307" s="44">
        <v>1496</v>
      </c>
      <c r="V2307" s="45">
        <v>2262</v>
      </c>
      <c r="W2307" s="45">
        <v>1</v>
      </c>
    </row>
    <row r="2308" spans="1:23" x14ac:dyDescent="0.2">
      <c r="A2308" s="41">
        <v>2010</v>
      </c>
      <c r="B2308" s="42">
        <v>15116</v>
      </c>
      <c r="C2308" s="43" t="s">
        <v>3138</v>
      </c>
      <c r="D2308" s="41" t="s">
        <v>23</v>
      </c>
      <c r="E2308" s="43" t="s">
        <v>24</v>
      </c>
      <c r="F2308" s="41" t="s">
        <v>25</v>
      </c>
      <c r="G2308" s="43" t="s">
        <v>72</v>
      </c>
      <c r="H2308" s="43" t="s">
        <v>27</v>
      </c>
      <c r="I2308" s="44">
        <v>610</v>
      </c>
      <c r="J2308" s="45">
        <v>7111</v>
      </c>
      <c r="K2308" s="45">
        <v>652</v>
      </c>
      <c r="L2308" s="46">
        <v>264</v>
      </c>
      <c r="M2308" s="47">
        <v>3097</v>
      </c>
      <c r="N2308" s="47">
        <v>72</v>
      </c>
      <c r="O2308" s="48" t="s">
        <v>37</v>
      </c>
      <c r="P2308" s="49" t="s">
        <v>37</v>
      </c>
      <c r="Q2308" s="49" t="s">
        <v>37</v>
      </c>
      <c r="R2308" s="50" t="s">
        <v>37</v>
      </c>
      <c r="S2308" s="51" t="s">
        <v>37</v>
      </c>
      <c r="T2308" s="51" t="s">
        <v>37</v>
      </c>
      <c r="U2308" s="44">
        <v>874</v>
      </c>
      <c r="V2308" s="45">
        <v>10208</v>
      </c>
      <c r="W2308" s="45">
        <v>724</v>
      </c>
    </row>
    <row r="2309" spans="1:23" x14ac:dyDescent="0.2">
      <c r="A2309" s="41">
        <v>2010</v>
      </c>
      <c r="B2309" s="42">
        <v>15132</v>
      </c>
      <c r="C2309" s="43" t="s">
        <v>3139</v>
      </c>
      <c r="D2309" s="41" t="s">
        <v>23</v>
      </c>
      <c r="E2309" s="43" t="s">
        <v>24</v>
      </c>
      <c r="F2309" s="41" t="s">
        <v>25</v>
      </c>
      <c r="G2309" s="43" t="s">
        <v>241</v>
      </c>
      <c r="H2309" s="43" t="s">
        <v>27</v>
      </c>
      <c r="I2309" s="44">
        <v>645</v>
      </c>
      <c r="J2309" s="45">
        <v>6882</v>
      </c>
      <c r="K2309" s="45">
        <v>756</v>
      </c>
      <c r="L2309" s="46">
        <v>429</v>
      </c>
      <c r="M2309" s="47">
        <v>5346</v>
      </c>
      <c r="N2309" s="47">
        <v>176</v>
      </c>
      <c r="O2309" s="48">
        <v>36</v>
      </c>
      <c r="P2309" s="49">
        <v>468</v>
      </c>
      <c r="Q2309" s="49">
        <v>1</v>
      </c>
      <c r="R2309" s="50" t="s">
        <v>37</v>
      </c>
      <c r="S2309" s="51" t="s">
        <v>37</v>
      </c>
      <c r="T2309" s="51" t="s">
        <v>37</v>
      </c>
      <c r="U2309" s="44">
        <v>1110</v>
      </c>
      <c r="V2309" s="45">
        <v>12696</v>
      </c>
      <c r="W2309" s="45">
        <v>933</v>
      </c>
    </row>
    <row r="2310" spans="1:23" x14ac:dyDescent="0.2">
      <c r="A2310" s="41">
        <v>2010</v>
      </c>
      <c r="B2310" s="42">
        <v>15134</v>
      </c>
      <c r="C2310" s="43" t="s">
        <v>3140</v>
      </c>
      <c r="D2310" s="41" t="s">
        <v>23</v>
      </c>
      <c r="E2310" s="43" t="s">
        <v>24</v>
      </c>
      <c r="F2310" s="41" t="s">
        <v>25</v>
      </c>
      <c r="G2310" s="43" t="s">
        <v>173</v>
      </c>
      <c r="H2310" s="43" t="s">
        <v>27</v>
      </c>
      <c r="I2310" s="44">
        <v>518</v>
      </c>
      <c r="J2310" s="45">
        <v>7685</v>
      </c>
      <c r="K2310" s="45">
        <v>362</v>
      </c>
      <c r="L2310" s="46">
        <v>188</v>
      </c>
      <c r="M2310" s="47">
        <v>2988</v>
      </c>
      <c r="N2310" s="47">
        <v>74</v>
      </c>
      <c r="O2310" s="48" t="s">
        <v>37</v>
      </c>
      <c r="P2310" s="49" t="s">
        <v>37</v>
      </c>
      <c r="Q2310" s="49" t="s">
        <v>37</v>
      </c>
      <c r="R2310" s="50" t="s">
        <v>37</v>
      </c>
      <c r="S2310" s="51" t="s">
        <v>37</v>
      </c>
      <c r="T2310" s="51" t="s">
        <v>37</v>
      </c>
      <c r="U2310" s="44">
        <v>706</v>
      </c>
      <c r="V2310" s="45">
        <v>10673</v>
      </c>
      <c r="W2310" s="45">
        <v>436</v>
      </c>
    </row>
    <row r="2311" spans="1:23" x14ac:dyDescent="0.2">
      <c r="A2311" s="41">
        <v>2010</v>
      </c>
      <c r="B2311" s="42">
        <v>15137</v>
      </c>
      <c r="C2311" s="43" t="s">
        <v>3141</v>
      </c>
      <c r="D2311" s="41" t="s">
        <v>23</v>
      </c>
      <c r="E2311" s="43" t="s">
        <v>24</v>
      </c>
      <c r="F2311" s="41" t="s">
        <v>25</v>
      </c>
      <c r="G2311" s="43" t="s">
        <v>80</v>
      </c>
      <c r="H2311" s="43" t="s">
        <v>27</v>
      </c>
      <c r="I2311" s="44">
        <v>6054</v>
      </c>
      <c r="J2311" s="45">
        <v>58930</v>
      </c>
      <c r="K2311" s="45">
        <v>3932</v>
      </c>
      <c r="L2311" s="46">
        <v>3912</v>
      </c>
      <c r="M2311" s="47">
        <v>39685</v>
      </c>
      <c r="N2311" s="47">
        <v>550</v>
      </c>
      <c r="O2311" s="48" t="s">
        <v>37</v>
      </c>
      <c r="P2311" s="49" t="s">
        <v>37</v>
      </c>
      <c r="Q2311" s="49" t="s">
        <v>37</v>
      </c>
      <c r="R2311" s="50" t="s">
        <v>37</v>
      </c>
      <c r="S2311" s="51" t="s">
        <v>37</v>
      </c>
      <c r="T2311" s="51" t="s">
        <v>37</v>
      </c>
      <c r="U2311" s="44">
        <v>9966</v>
      </c>
      <c r="V2311" s="45">
        <v>98615</v>
      </c>
      <c r="W2311" s="45">
        <v>4482</v>
      </c>
    </row>
    <row r="2312" spans="1:23" x14ac:dyDescent="0.2">
      <c r="A2312" s="41">
        <v>2010</v>
      </c>
      <c r="B2312" s="42">
        <v>15138</v>
      </c>
      <c r="C2312" s="43" t="s">
        <v>969</v>
      </c>
      <c r="D2312" s="41" t="s">
        <v>23</v>
      </c>
      <c r="E2312" s="43" t="s">
        <v>24</v>
      </c>
      <c r="F2312" s="41" t="s">
        <v>25</v>
      </c>
      <c r="G2312" s="43" t="s">
        <v>175</v>
      </c>
      <c r="H2312" s="43" t="s">
        <v>31</v>
      </c>
      <c r="I2312" s="44">
        <v>33079</v>
      </c>
      <c r="J2312" s="45">
        <v>335776</v>
      </c>
      <c r="K2312" s="45">
        <v>19598</v>
      </c>
      <c r="L2312" s="46">
        <v>5999</v>
      </c>
      <c r="M2312" s="47">
        <v>59430</v>
      </c>
      <c r="N2312" s="47">
        <v>2521</v>
      </c>
      <c r="O2312" s="48">
        <v>12807</v>
      </c>
      <c r="P2312" s="49">
        <v>196545</v>
      </c>
      <c r="Q2312" s="49">
        <v>6</v>
      </c>
      <c r="R2312" s="50" t="s">
        <v>37</v>
      </c>
      <c r="S2312" s="51" t="s">
        <v>37</v>
      </c>
      <c r="T2312" s="51" t="s">
        <v>37</v>
      </c>
      <c r="U2312" s="44">
        <v>51885</v>
      </c>
      <c r="V2312" s="45">
        <v>591751</v>
      </c>
      <c r="W2312" s="45">
        <v>22125</v>
      </c>
    </row>
    <row r="2313" spans="1:23" x14ac:dyDescent="0.2">
      <c r="A2313" s="41">
        <v>2010</v>
      </c>
      <c r="B2313" s="42">
        <v>15141</v>
      </c>
      <c r="C2313" s="43" t="s">
        <v>970</v>
      </c>
      <c r="D2313" s="41" t="s">
        <v>23</v>
      </c>
      <c r="E2313" s="43" t="s">
        <v>24</v>
      </c>
      <c r="F2313" s="41" t="s">
        <v>25</v>
      </c>
      <c r="G2313" s="43" t="s">
        <v>98</v>
      </c>
      <c r="H2313" s="43" t="s">
        <v>31</v>
      </c>
      <c r="I2313" s="44">
        <v>18284</v>
      </c>
      <c r="J2313" s="45">
        <v>173908</v>
      </c>
      <c r="K2313" s="45">
        <v>13518</v>
      </c>
      <c r="L2313" s="46">
        <v>12995</v>
      </c>
      <c r="M2313" s="47">
        <v>114080</v>
      </c>
      <c r="N2313" s="47">
        <v>3432</v>
      </c>
      <c r="O2313" s="48">
        <v>3936</v>
      </c>
      <c r="P2313" s="49">
        <v>41164</v>
      </c>
      <c r="Q2313" s="49">
        <v>3</v>
      </c>
      <c r="R2313" s="50">
        <v>0</v>
      </c>
      <c r="S2313" s="51">
        <v>0</v>
      </c>
      <c r="T2313" s="51">
        <v>0</v>
      </c>
      <c r="U2313" s="44">
        <v>35215</v>
      </c>
      <c r="V2313" s="45">
        <v>329152</v>
      </c>
      <c r="W2313" s="45">
        <v>16953</v>
      </c>
    </row>
    <row r="2314" spans="1:23" x14ac:dyDescent="0.2">
      <c r="A2314" s="41">
        <v>2010</v>
      </c>
      <c r="B2314" s="42">
        <v>15145</v>
      </c>
      <c r="C2314" s="43" t="s">
        <v>3142</v>
      </c>
      <c r="D2314" s="41" t="s">
        <v>23</v>
      </c>
      <c r="E2314" s="43" t="s">
        <v>24</v>
      </c>
      <c r="F2314" s="41" t="s">
        <v>25</v>
      </c>
      <c r="G2314" s="43" t="s">
        <v>42</v>
      </c>
      <c r="H2314" s="43" t="s">
        <v>27</v>
      </c>
      <c r="I2314" s="44">
        <v>6603</v>
      </c>
      <c r="J2314" s="45">
        <v>149706</v>
      </c>
      <c r="K2314" s="45">
        <v>8518</v>
      </c>
      <c r="L2314" s="46">
        <v>4823</v>
      </c>
      <c r="M2314" s="47">
        <v>113045</v>
      </c>
      <c r="N2314" s="47">
        <v>1399</v>
      </c>
      <c r="O2314" s="48">
        <v>4573</v>
      </c>
      <c r="P2314" s="49">
        <v>170547</v>
      </c>
      <c r="Q2314" s="49">
        <v>5</v>
      </c>
      <c r="R2314" s="50" t="s">
        <v>37</v>
      </c>
      <c r="S2314" s="51" t="s">
        <v>37</v>
      </c>
      <c r="T2314" s="51" t="s">
        <v>37</v>
      </c>
      <c r="U2314" s="44">
        <v>15999</v>
      </c>
      <c r="V2314" s="45">
        <v>433298</v>
      </c>
      <c r="W2314" s="45">
        <v>9922</v>
      </c>
    </row>
    <row r="2315" spans="1:23" x14ac:dyDescent="0.2">
      <c r="A2315" s="41">
        <v>2010</v>
      </c>
      <c r="B2315" s="42">
        <v>15159</v>
      </c>
      <c r="C2315" s="43" t="s">
        <v>3143</v>
      </c>
      <c r="D2315" s="41" t="s">
        <v>23</v>
      </c>
      <c r="E2315" s="43" t="s">
        <v>24</v>
      </c>
      <c r="F2315" s="41" t="s">
        <v>25</v>
      </c>
      <c r="G2315" s="43" t="s">
        <v>35</v>
      </c>
      <c r="H2315" s="43" t="s">
        <v>27</v>
      </c>
      <c r="I2315" s="44">
        <v>6712.6</v>
      </c>
      <c r="J2315" s="45">
        <v>64056</v>
      </c>
      <c r="K2315" s="45">
        <v>6858</v>
      </c>
      <c r="L2315" s="46">
        <v>7612.6</v>
      </c>
      <c r="M2315" s="47">
        <v>83017</v>
      </c>
      <c r="N2315" s="47">
        <v>989</v>
      </c>
      <c r="O2315" s="48">
        <v>7439.3</v>
      </c>
      <c r="P2315" s="49">
        <v>96825</v>
      </c>
      <c r="Q2315" s="49">
        <v>9</v>
      </c>
      <c r="R2315" s="50">
        <v>0</v>
      </c>
      <c r="S2315" s="51">
        <v>0</v>
      </c>
      <c r="T2315" s="51">
        <v>0</v>
      </c>
      <c r="U2315" s="44">
        <v>21764.5</v>
      </c>
      <c r="V2315" s="45">
        <v>243898</v>
      </c>
      <c r="W2315" s="45">
        <v>7856</v>
      </c>
    </row>
    <row r="2316" spans="1:23" x14ac:dyDescent="0.2">
      <c r="A2316" s="41">
        <v>2010</v>
      </c>
      <c r="B2316" s="42">
        <v>15175</v>
      </c>
      <c r="C2316" s="43" t="s">
        <v>973</v>
      </c>
      <c r="D2316" s="41" t="s">
        <v>23</v>
      </c>
      <c r="E2316" s="43" t="s">
        <v>24</v>
      </c>
      <c r="F2316" s="41" t="s">
        <v>25</v>
      </c>
      <c r="G2316" s="43" t="s">
        <v>80</v>
      </c>
      <c r="H2316" s="43" t="s">
        <v>31</v>
      </c>
      <c r="I2316" s="44">
        <v>11271</v>
      </c>
      <c r="J2316" s="45">
        <v>131196</v>
      </c>
      <c r="K2316" s="45">
        <v>8071</v>
      </c>
      <c r="L2316" s="46">
        <v>4647</v>
      </c>
      <c r="M2316" s="47">
        <v>51150</v>
      </c>
      <c r="N2316" s="47">
        <v>2200</v>
      </c>
      <c r="O2316" s="48">
        <v>3747</v>
      </c>
      <c r="P2316" s="49">
        <v>64364</v>
      </c>
      <c r="Q2316" s="49">
        <v>8</v>
      </c>
      <c r="R2316" s="50">
        <v>0</v>
      </c>
      <c r="S2316" s="51">
        <v>0</v>
      </c>
      <c r="T2316" s="51">
        <v>0</v>
      </c>
      <c r="U2316" s="44">
        <v>19665</v>
      </c>
      <c r="V2316" s="45">
        <v>246710</v>
      </c>
      <c r="W2316" s="45">
        <v>10279</v>
      </c>
    </row>
    <row r="2317" spans="1:23" x14ac:dyDescent="0.2">
      <c r="A2317" s="41">
        <v>2010</v>
      </c>
      <c r="B2317" s="42">
        <v>15180</v>
      </c>
      <c r="C2317" s="43" t="s">
        <v>3144</v>
      </c>
      <c r="D2317" s="41" t="s">
        <v>23</v>
      </c>
      <c r="E2317" s="43" t="s">
        <v>24</v>
      </c>
      <c r="F2317" s="41" t="s">
        <v>25</v>
      </c>
      <c r="G2317" s="43" t="s">
        <v>87</v>
      </c>
      <c r="H2317" s="43" t="s">
        <v>27</v>
      </c>
      <c r="I2317" s="44">
        <v>892</v>
      </c>
      <c r="J2317" s="45">
        <v>9451</v>
      </c>
      <c r="K2317" s="45">
        <v>929</v>
      </c>
      <c r="L2317" s="46">
        <v>550</v>
      </c>
      <c r="M2317" s="47">
        <v>6296</v>
      </c>
      <c r="N2317" s="47">
        <v>205</v>
      </c>
      <c r="O2317" s="48">
        <v>452</v>
      </c>
      <c r="P2317" s="49">
        <v>5389</v>
      </c>
      <c r="Q2317" s="49">
        <v>22</v>
      </c>
      <c r="R2317" s="50" t="s">
        <v>37</v>
      </c>
      <c r="S2317" s="51" t="s">
        <v>37</v>
      </c>
      <c r="T2317" s="51" t="s">
        <v>37</v>
      </c>
      <c r="U2317" s="44">
        <v>1894</v>
      </c>
      <c r="V2317" s="45">
        <v>21136</v>
      </c>
      <c r="W2317" s="45">
        <v>1156</v>
      </c>
    </row>
    <row r="2318" spans="1:23" x14ac:dyDescent="0.2">
      <c r="A2318" s="41">
        <v>2010</v>
      </c>
      <c r="B2318" s="42">
        <v>15188</v>
      </c>
      <c r="C2318" s="43" t="s">
        <v>3145</v>
      </c>
      <c r="D2318" s="41" t="s">
        <v>23</v>
      </c>
      <c r="E2318" s="43" t="s">
        <v>24</v>
      </c>
      <c r="F2318" s="41" t="s">
        <v>25</v>
      </c>
      <c r="G2318" s="43" t="s">
        <v>241</v>
      </c>
      <c r="H2318" s="43" t="s">
        <v>153</v>
      </c>
      <c r="I2318" s="44">
        <v>4553</v>
      </c>
      <c r="J2318" s="45">
        <v>44604</v>
      </c>
      <c r="K2318" s="45">
        <v>2876</v>
      </c>
      <c r="L2318" s="46">
        <v>2640</v>
      </c>
      <c r="M2318" s="47">
        <v>27911</v>
      </c>
      <c r="N2318" s="47">
        <v>524</v>
      </c>
      <c r="O2318" s="48">
        <v>2501</v>
      </c>
      <c r="P2318" s="49">
        <v>12409</v>
      </c>
      <c r="Q2318" s="49">
        <v>1169</v>
      </c>
      <c r="R2318" s="50" t="s">
        <v>37</v>
      </c>
      <c r="S2318" s="51" t="s">
        <v>37</v>
      </c>
      <c r="T2318" s="51" t="s">
        <v>37</v>
      </c>
      <c r="U2318" s="44">
        <v>9694</v>
      </c>
      <c r="V2318" s="45">
        <v>84924</v>
      </c>
      <c r="W2318" s="45">
        <v>4569</v>
      </c>
    </row>
    <row r="2319" spans="1:23" x14ac:dyDescent="0.2">
      <c r="A2319" s="41">
        <v>2010</v>
      </c>
      <c r="B2319" s="42">
        <v>15201</v>
      </c>
      <c r="C2319" s="43" t="s">
        <v>3146</v>
      </c>
      <c r="D2319" s="41" t="s">
        <v>23</v>
      </c>
      <c r="E2319" s="43" t="s">
        <v>24</v>
      </c>
      <c r="F2319" s="41" t="s">
        <v>25</v>
      </c>
      <c r="G2319" s="43" t="s">
        <v>76</v>
      </c>
      <c r="H2319" s="43" t="s">
        <v>27</v>
      </c>
      <c r="I2319" s="44">
        <v>640</v>
      </c>
      <c r="J2319" s="45">
        <v>5303</v>
      </c>
      <c r="K2319" s="45">
        <v>468</v>
      </c>
      <c r="L2319" s="46">
        <v>184</v>
      </c>
      <c r="M2319" s="47">
        <v>2127</v>
      </c>
      <c r="N2319" s="47">
        <v>37</v>
      </c>
      <c r="O2319" s="48" t="s">
        <v>37</v>
      </c>
      <c r="P2319" s="49" t="s">
        <v>37</v>
      </c>
      <c r="Q2319" s="49" t="s">
        <v>37</v>
      </c>
      <c r="R2319" s="50" t="s">
        <v>37</v>
      </c>
      <c r="S2319" s="51" t="s">
        <v>37</v>
      </c>
      <c r="T2319" s="51" t="s">
        <v>37</v>
      </c>
      <c r="U2319" s="44">
        <v>824</v>
      </c>
      <c r="V2319" s="45">
        <v>7430</v>
      </c>
      <c r="W2319" s="45">
        <v>505</v>
      </c>
    </row>
    <row r="2320" spans="1:23" x14ac:dyDescent="0.2">
      <c r="A2320" s="41">
        <v>2010</v>
      </c>
      <c r="B2320" s="42">
        <v>15202</v>
      </c>
      <c r="C2320" s="43" t="s">
        <v>3147</v>
      </c>
      <c r="D2320" s="41" t="s">
        <v>23</v>
      </c>
      <c r="E2320" s="43" t="s">
        <v>24</v>
      </c>
      <c r="F2320" s="41" t="s">
        <v>25</v>
      </c>
      <c r="G2320" s="43" t="s">
        <v>78</v>
      </c>
      <c r="H2320" s="43" t="s">
        <v>27</v>
      </c>
      <c r="I2320" s="44">
        <v>14314</v>
      </c>
      <c r="J2320" s="45">
        <v>148783</v>
      </c>
      <c r="K2320" s="45">
        <v>15064</v>
      </c>
      <c r="L2320" s="46">
        <v>10152</v>
      </c>
      <c r="M2320" s="47">
        <v>112101</v>
      </c>
      <c r="N2320" s="47">
        <v>2040</v>
      </c>
      <c r="O2320" s="48">
        <v>4028</v>
      </c>
      <c r="P2320" s="49">
        <v>52434</v>
      </c>
      <c r="Q2320" s="49">
        <v>32</v>
      </c>
      <c r="R2320" s="50">
        <v>0</v>
      </c>
      <c r="S2320" s="51">
        <v>0</v>
      </c>
      <c r="T2320" s="51">
        <v>0</v>
      </c>
      <c r="U2320" s="44">
        <v>28494</v>
      </c>
      <c r="V2320" s="45">
        <v>313318</v>
      </c>
      <c r="W2320" s="45">
        <v>17136</v>
      </c>
    </row>
    <row r="2321" spans="1:23" x14ac:dyDescent="0.2">
      <c r="A2321" s="41">
        <v>2010</v>
      </c>
      <c r="B2321" s="42">
        <v>15203</v>
      </c>
      <c r="C2321" s="43" t="s">
        <v>3148</v>
      </c>
      <c r="D2321" s="41" t="s">
        <v>23</v>
      </c>
      <c r="E2321" s="43" t="s">
        <v>24</v>
      </c>
      <c r="F2321" s="41" t="s">
        <v>25</v>
      </c>
      <c r="G2321" s="43" t="s">
        <v>161</v>
      </c>
      <c r="H2321" s="43" t="s">
        <v>27</v>
      </c>
      <c r="I2321" s="44">
        <v>860</v>
      </c>
      <c r="J2321" s="45">
        <v>8045</v>
      </c>
      <c r="K2321" s="45">
        <v>774</v>
      </c>
      <c r="L2321" s="46">
        <v>133</v>
      </c>
      <c r="M2321" s="47">
        <v>1155</v>
      </c>
      <c r="N2321" s="47">
        <v>81</v>
      </c>
      <c r="O2321" s="48">
        <v>376</v>
      </c>
      <c r="P2321" s="49">
        <v>3210</v>
      </c>
      <c r="Q2321" s="49">
        <v>6</v>
      </c>
      <c r="R2321" s="50" t="s">
        <v>37</v>
      </c>
      <c r="S2321" s="51" t="s">
        <v>37</v>
      </c>
      <c r="T2321" s="51" t="s">
        <v>37</v>
      </c>
      <c r="U2321" s="44">
        <v>1369</v>
      </c>
      <c r="V2321" s="45">
        <v>12410</v>
      </c>
      <c r="W2321" s="45">
        <v>861</v>
      </c>
    </row>
    <row r="2322" spans="1:23" x14ac:dyDescent="0.2">
      <c r="A2322" s="41">
        <v>2010</v>
      </c>
      <c r="B2322" s="42">
        <v>15211</v>
      </c>
      <c r="C2322" s="43" t="s">
        <v>975</v>
      </c>
      <c r="D2322" s="41" t="s">
        <v>23</v>
      </c>
      <c r="E2322" s="43" t="s">
        <v>24</v>
      </c>
      <c r="F2322" s="41" t="s">
        <v>25</v>
      </c>
      <c r="G2322" s="43" t="s">
        <v>26</v>
      </c>
      <c r="H2322" s="43" t="s">
        <v>31</v>
      </c>
      <c r="I2322" s="44">
        <v>25160</v>
      </c>
      <c r="J2322" s="45">
        <v>253349</v>
      </c>
      <c r="K2322" s="45">
        <v>14804</v>
      </c>
      <c r="L2322" s="46">
        <v>14133</v>
      </c>
      <c r="M2322" s="47">
        <v>128679</v>
      </c>
      <c r="N2322" s="47">
        <v>3554</v>
      </c>
      <c r="O2322" s="48">
        <v>3997</v>
      </c>
      <c r="P2322" s="49">
        <v>48444</v>
      </c>
      <c r="Q2322" s="49">
        <v>5</v>
      </c>
      <c r="R2322" s="50">
        <v>0</v>
      </c>
      <c r="S2322" s="51">
        <v>0</v>
      </c>
      <c r="T2322" s="51">
        <v>0</v>
      </c>
      <c r="U2322" s="44">
        <v>43290</v>
      </c>
      <c r="V2322" s="45">
        <v>430472</v>
      </c>
      <c r="W2322" s="45">
        <v>18363</v>
      </c>
    </row>
    <row r="2323" spans="1:23" x14ac:dyDescent="0.2">
      <c r="A2323" s="41">
        <v>2010</v>
      </c>
      <c r="B2323" s="42">
        <v>15229</v>
      </c>
      <c r="C2323" s="43" t="s">
        <v>3149</v>
      </c>
      <c r="D2323" s="41" t="s">
        <v>23</v>
      </c>
      <c r="E2323" s="43" t="s">
        <v>24</v>
      </c>
      <c r="F2323" s="41" t="s">
        <v>25</v>
      </c>
      <c r="G2323" s="43" t="s">
        <v>175</v>
      </c>
      <c r="H2323" s="43" t="s">
        <v>27</v>
      </c>
      <c r="I2323" s="44">
        <v>8952.1</v>
      </c>
      <c r="J2323" s="45">
        <v>130062</v>
      </c>
      <c r="K2323" s="45">
        <v>7907</v>
      </c>
      <c r="L2323" s="46">
        <v>10692.6</v>
      </c>
      <c r="M2323" s="47">
        <v>149306</v>
      </c>
      <c r="N2323" s="47">
        <v>1761</v>
      </c>
      <c r="O2323" s="48">
        <v>6395.3</v>
      </c>
      <c r="P2323" s="49">
        <v>95560</v>
      </c>
      <c r="Q2323" s="49">
        <v>22</v>
      </c>
      <c r="R2323" s="50" t="s">
        <v>37</v>
      </c>
      <c r="S2323" s="51" t="s">
        <v>37</v>
      </c>
      <c r="T2323" s="51" t="s">
        <v>37</v>
      </c>
      <c r="U2323" s="44">
        <v>26040</v>
      </c>
      <c r="V2323" s="45">
        <v>374928</v>
      </c>
      <c r="W2323" s="45">
        <v>9690</v>
      </c>
    </row>
    <row r="2324" spans="1:23" x14ac:dyDescent="0.2">
      <c r="A2324" s="41">
        <v>2010</v>
      </c>
      <c r="B2324" s="42">
        <v>15231</v>
      </c>
      <c r="C2324" s="43" t="s">
        <v>3150</v>
      </c>
      <c r="D2324" s="41" t="s">
        <v>23</v>
      </c>
      <c r="E2324" s="43" t="s">
        <v>24</v>
      </c>
      <c r="F2324" s="41" t="s">
        <v>25</v>
      </c>
      <c r="G2324" s="43" t="s">
        <v>89</v>
      </c>
      <c r="H2324" s="43" t="s">
        <v>27</v>
      </c>
      <c r="I2324" s="44">
        <v>8734</v>
      </c>
      <c r="J2324" s="45">
        <v>131455</v>
      </c>
      <c r="K2324" s="45">
        <v>8938</v>
      </c>
      <c r="L2324" s="46">
        <v>6410</v>
      </c>
      <c r="M2324" s="47">
        <v>107428</v>
      </c>
      <c r="N2324" s="47">
        <v>1814</v>
      </c>
      <c r="O2324" s="48">
        <v>15811</v>
      </c>
      <c r="P2324" s="49">
        <v>481029</v>
      </c>
      <c r="Q2324" s="49">
        <v>5</v>
      </c>
      <c r="R2324" s="50">
        <v>0</v>
      </c>
      <c r="S2324" s="51">
        <v>0</v>
      </c>
      <c r="T2324" s="51">
        <v>0</v>
      </c>
      <c r="U2324" s="44">
        <v>30955</v>
      </c>
      <c r="V2324" s="45">
        <v>719912</v>
      </c>
      <c r="W2324" s="45">
        <v>10757</v>
      </c>
    </row>
    <row r="2325" spans="1:23" x14ac:dyDescent="0.2">
      <c r="A2325" s="41">
        <v>2010</v>
      </c>
      <c r="B2325" s="42">
        <v>15246</v>
      </c>
      <c r="C2325" s="43" t="s">
        <v>3151</v>
      </c>
      <c r="D2325" s="41" t="s">
        <v>23</v>
      </c>
      <c r="E2325" s="43" t="s">
        <v>24</v>
      </c>
      <c r="F2325" s="41" t="s">
        <v>25</v>
      </c>
      <c r="G2325" s="43" t="s">
        <v>82</v>
      </c>
      <c r="H2325" s="43" t="s">
        <v>27</v>
      </c>
      <c r="I2325" s="44">
        <v>1816</v>
      </c>
      <c r="J2325" s="45">
        <v>17101</v>
      </c>
      <c r="K2325" s="45">
        <v>2153</v>
      </c>
      <c r="L2325" s="46">
        <v>992</v>
      </c>
      <c r="M2325" s="47">
        <v>9281</v>
      </c>
      <c r="N2325" s="47">
        <v>306</v>
      </c>
      <c r="O2325" s="48">
        <v>840</v>
      </c>
      <c r="P2325" s="49">
        <v>9844</v>
      </c>
      <c r="Q2325" s="49">
        <v>17</v>
      </c>
      <c r="R2325" s="50" t="s">
        <v>37</v>
      </c>
      <c r="S2325" s="51" t="s">
        <v>37</v>
      </c>
      <c r="T2325" s="51" t="s">
        <v>37</v>
      </c>
      <c r="U2325" s="44">
        <v>3648</v>
      </c>
      <c r="V2325" s="45">
        <v>36226</v>
      </c>
      <c r="W2325" s="45">
        <v>2476</v>
      </c>
    </row>
    <row r="2326" spans="1:23" x14ac:dyDescent="0.2">
      <c r="A2326" s="41">
        <v>2010</v>
      </c>
      <c r="B2326" s="42">
        <v>15248</v>
      </c>
      <c r="C2326" s="43" t="s">
        <v>978</v>
      </c>
      <c r="D2326" s="41" t="s">
        <v>23</v>
      </c>
      <c r="E2326" s="43" t="s">
        <v>24</v>
      </c>
      <c r="F2326" s="41" t="s">
        <v>25</v>
      </c>
      <c r="G2326" s="43" t="s">
        <v>168</v>
      </c>
      <c r="H2326" s="43" t="s">
        <v>51</v>
      </c>
      <c r="I2326" s="44">
        <v>752909</v>
      </c>
      <c r="J2326" s="45">
        <v>7452448</v>
      </c>
      <c r="K2326" s="45">
        <v>717719</v>
      </c>
      <c r="L2326" s="46">
        <v>582237</v>
      </c>
      <c r="M2326" s="47">
        <v>6871593</v>
      </c>
      <c r="N2326" s="47">
        <v>99025</v>
      </c>
      <c r="O2326" s="48">
        <v>223297</v>
      </c>
      <c r="P2326" s="49">
        <v>3350647</v>
      </c>
      <c r="Q2326" s="49">
        <v>3267</v>
      </c>
      <c r="R2326" s="50">
        <v>672</v>
      </c>
      <c r="S2326" s="51">
        <v>8377</v>
      </c>
      <c r="T2326" s="51">
        <v>34</v>
      </c>
      <c r="U2326" s="44">
        <v>1559115</v>
      </c>
      <c r="V2326" s="45">
        <v>17683065</v>
      </c>
      <c r="W2326" s="45">
        <v>820045</v>
      </c>
    </row>
    <row r="2327" spans="1:23" x14ac:dyDescent="0.2">
      <c r="A2327" s="41">
        <v>2010</v>
      </c>
      <c r="B2327" s="42">
        <v>15248</v>
      </c>
      <c r="C2327" s="43" t="s">
        <v>978</v>
      </c>
      <c r="D2327" s="41" t="s">
        <v>112</v>
      </c>
      <c r="E2327" s="43" t="s">
        <v>113</v>
      </c>
      <c r="F2327" s="41" t="s">
        <v>25</v>
      </c>
      <c r="G2327" s="43" t="s">
        <v>168</v>
      </c>
      <c r="H2327" s="43" t="s">
        <v>51</v>
      </c>
      <c r="I2327" s="44" t="s">
        <v>37</v>
      </c>
      <c r="J2327" s="45" t="s">
        <v>37</v>
      </c>
      <c r="K2327" s="45" t="s">
        <v>37</v>
      </c>
      <c r="L2327" s="46">
        <v>7246</v>
      </c>
      <c r="M2327" s="47">
        <v>331843</v>
      </c>
      <c r="N2327" s="47">
        <v>208</v>
      </c>
      <c r="O2327" s="48">
        <v>2602</v>
      </c>
      <c r="P2327" s="49">
        <v>717596</v>
      </c>
      <c r="Q2327" s="49">
        <v>13</v>
      </c>
      <c r="R2327" s="50">
        <v>0</v>
      </c>
      <c r="S2327" s="51">
        <v>0</v>
      </c>
      <c r="T2327" s="51">
        <v>0</v>
      </c>
      <c r="U2327" s="44">
        <v>9848</v>
      </c>
      <c r="V2327" s="45">
        <v>1049439</v>
      </c>
      <c r="W2327" s="45">
        <v>221</v>
      </c>
    </row>
    <row r="2328" spans="1:23" x14ac:dyDescent="0.2">
      <c r="A2328" s="41">
        <v>2010</v>
      </c>
      <c r="B2328" s="42">
        <v>15257</v>
      </c>
      <c r="C2328" s="43" t="s">
        <v>3152</v>
      </c>
      <c r="D2328" s="41" t="s">
        <v>23</v>
      </c>
      <c r="E2328" s="43" t="s">
        <v>24</v>
      </c>
      <c r="F2328" s="41" t="s">
        <v>25</v>
      </c>
      <c r="G2328" s="43" t="s">
        <v>311</v>
      </c>
      <c r="H2328" s="43" t="s">
        <v>31</v>
      </c>
      <c r="I2328" s="44">
        <v>38294</v>
      </c>
      <c r="J2328" s="45">
        <v>367810</v>
      </c>
      <c r="K2328" s="45">
        <v>31272</v>
      </c>
      <c r="L2328" s="46">
        <v>5711</v>
      </c>
      <c r="M2328" s="47">
        <v>51986</v>
      </c>
      <c r="N2328" s="47">
        <v>3598</v>
      </c>
      <c r="O2328" s="48">
        <v>50202</v>
      </c>
      <c r="P2328" s="49">
        <v>675463</v>
      </c>
      <c r="Q2328" s="49">
        <v>984</v>
      </c>
      <c r="R2328" s="50">
        <v>0</v>
      </c>
      <c r="S2328" s="51">
        <v>0</v>
      </c>
      <c r="T2328" s="51">
        <v>0</v>
      </c>
      <c r="U2328" s="44">
        <v>94207</v>
      </c>
      <c r="V2328" s="45">
        <v>1095259</v>
      </c>
      <c r="W2328" s="45">
        <v>35854</v>
      </c>
    </row>
    <row r="2329" spans="1:23" x14ac:dyDescent="0.2">
      <c r="A2329" s="41">
        <v>2010</v>
      </c>
      <c r="B2329" s="42">
        <v>15263</v>
      </c>
      <c r="C2329" s="43" t="s">
        <v>3153</v>
      </c>
      <c r="D2329" s="41" t="s">
        <v>23</v>
      </c>
      <c r="E2329" s="43" t="s">
        <v>24</v>
      </c>
      <c r="F2329" s="41" t="s">
        <v>25</v>
      </c>
      <c r="G2329" s="43" t="s">
        <v>30</v>
      </c>
      <c r="H2329" s="43" t="s">
        <v>51</v>
      </c>
      <c r="I2329" s="44">
        <v>382599</v>
      </c>
      <c r="J2329" s="45">
        <v>3303277</v>
      </c>
      <c r="K2329" s="45">
        <v>215779</v>
      </c>
      <c r="L2329" s="46">
        <v>87257</v>
      </c>
      <c r="M2329" s="47">
        <v>796849</v>
      </c>
      <c r="N2329" s="47">
        <v>21826</v>
      </c>
      <c r="O2329" s="48">
        <v>23251</v>
      </c>
      <c r="P2329" s="49">
        <v>283122</v>
      </c>
      <c r="Q2329" s="49">
        <v>1865</v>
      </c>
      <c r="R2329" s="50">
        <v>0</v>
      </c>
      <c r="S2329" s="51">
        <v>0</v>
      </c>
      <c r="T2329" s="51">
        <v>0</v>
      </c>
      <c r="U2329" s="44">
        <v>493107</v>
      </c>
      <c r="V2329" s="45">
        <v>4383248</v>
      </c>
      <c r="W2329" s="45">
        <v>239470</v>
      </c>
    </row>
    <row r="2330" spans="1:23" x14ac:dyDescent="0.2">
      <c r="A2330" s="41">
        <v>2010</v>
      </c>
      <c r="B2330" s="42">
        <v>15263</v>
      </c>
      <c r="C2330" s="43" t="s">
        <v>3153</v>
      </c>
      <c r="D2330" s="41" t="s">
        <v>23</v>
      </c>
      <c r="E2330" s="43" t="s">
        <v>24</v>
      </c>
      <c r="F2330" s="41" t="s">
        <v>25</v>
      </c>
      <c r="G2330" s="43" t="s">
        <v>33</v>
      </c>
      <c r="H2330" s="43" t="s">
        <v>51</v>
      </c>
      <c r="I2330" s="44">
        <v>54917</v>
      </c>
      <c r="J2330" s="45">
        <v>591536</v>
      </c>
      <c r="K2330" s="45">
        <v>82328</v>
      </c>
      <c r="L2330" s="46">
        <v>25982</v>
      </c>
      <c r="M2330" s="47">
        <v>303110</v>
      </c>
      <c r="N2330" s="47">
        <v>14334</v>
      </c>
      <c r="O2330" s="48">
        <v>28618</v>
      </c>
      <c r="P2330" s="49">
        <v>385416</v>
      </c>
      <c r="Q2330" s="49">
        <v>1507</v>
      </c>
      <c r="R2330" s="50">
        <v>0</v>
      </c>
      <c r="S2330" s="51">
        <v>0</v>
      </c>
      <c r="T2330" s="51">
        <v>0</v>
      </c>
      <c r="U2330" s="44">
        <v>109517</v>
      </c>
      <c r="V2330" s="45">
        <v>1280062</v>
      </c>
      <c r="W2330" s="45">
        <v>98169</v>
      </c>
    </row>
    <row r="2331" spans="1:23" x14ac:dyDescent="0.2">
      <c r="A2331" s="41">
        <v>2010</v>
      </c>
      <c r="B2331" s="42">
        <v>15263</v>
      </c>
      <c r="C2331" s="43" t="s">
        <v>3153</v>
      </c>
      <c r="D2331" s="41" t="s">
        <v>23</v>
      </c>
      <c r="E2331" s="43" t="s">
        <v>24</v>
      </c>
      <c r="F2331" s="41" t="s">
        <v>25</v>
      </c>
      <c r="G2331" s="43" t="s">
        <v>111</v>
      </c>
      <c r="H2331" s="43" t="s">
        <v>51</v>
      </c>
      <c r="I2331" s="44">
        <v>169269</v>
      </c>
      <c r="J2331" s="45">
        <v>1833906</v>
      </c>
      <c r="K2331" s="45">
        <v>114094</v>
      </c>
      <c r="L2331" s="46">
        <v>67761</v>
      </c>
      <c r="M2331" s="47">
        <v>839504</v>
      </c>
      <c r="N2331" s="47">
        <v>16257</v>
      </c>
      <c r="O2331" s="48">
        <v>49110</v>
      </c>
      <c r="P2331" s="49">
        <v>744821</v>
      </c>
      <c r="Q2331" s="49">
        <v>1989</v>
      </c>
      <c r="R2331" s="50">
        <v>0</v>
      </c>
      <c r="S2331" s="51">
        <v>0</v>
      </c>
      <c r="T2331" s="51">
        <v>0</v>
      </c>
      <c r="U2331" s="44">
        <v>286140</v>
      </c>
      <c r="V2331" s="45">
        <v>3418231</v>
      </c>
      <c r="W2331" s="45">
        <v>132340</v>
      </c>
    </row>
    <row r="2332" spans="1:23" x14ac:dyDescent="0.2">
      <c r="A2332" s="41">
        <v>2010</v>
      </c>
      <c r="B2332" s="42">
        <v>15263</v>
      </c>
      <c r="C2332" s="43" t="s">
        <v>3153</v>
      </c>
      <c r="D2332" s="41" t="s">
        <v>112</v>
      </c>
      <c r="E2332" s="43" t="s">
        <v>113</v>
      </c>
      <c r="F2332" s="41" t="s">
        <v>25</v>
      </c>
      <c r="G2332" s="43" t="s">
        <v>30</v>
      </c>
      <c r="H2332" s="43" t="s">
        <v>51</v>
      </c>
      <c r="I2332" s="44">
        <v>2749</v>
      </c>
      <c r="J2332" s="45">
        <v>90881</v>
      </c>
      <c r="K2332" s="45">
        <v>4814</v>
      </c>
      <c r="L2332" s="46">
        <v>24468</v>
      </c>
      <c r="M2332" s="47">
        <v>1310052</v>
      </c>
      <c r="N2332" s="47">
        <v>6115</v>
      </c>
      <c r="O2332" s="48">
        <v>12599</v>
      </c>
      <c r="P2332" s="49">
        <v>1187853</v>
      </c>
      <c r="Q2332" s="49">
        <v>1011</v>
      </c>
      <c r="R2332" s="50">
        <v>0</v>
      </c>
      <c r="S2332" s="51">
        <v>0</v>
      </c>
      <c r="T2332" s="51">
        <v>0</v>
      </c>
      <c r="U2332" s="44">
        <v>39816</v>
      </c>
      <c r="V2332" s="45">
        <v>2588786</v>
      </c>
      <c r="W2332" s="45">
        <v>11940</v>
      </c>
    </row>
    <row r="2333" spans="1:23" x14ac:dyDescent="0.2">
      <c r="A2333" s="41">
        <v>2010</v>
      </c>
      <c r="B2333" s="42">
        <v>15270</v>
      </c>
      <c r="C2333" s="43" t="s">
        <v>981</v>
      </c>
      <c r="D2333" s="41" t="s">
        <v>23</v>
      </c>
      <c r="E2333" s="43" t="s">
        <v>24</v>
      </c>
      <c r="F2333" s="41" t="s">
        <v>25</v>
      </c>
      <c r="G2333" s="43" t="s">
        <v>510</v>
      </c>
      <c r="H2333" s="43" t="s">
        <v>51</v>
      </c>
      <c r="I2333" s="44">
        <v>282346.8</v>
      </c>
      <c r="J2333" s="45">
        <v>2014044</v>
      </c>
      <c r="K2333" s="45">
        <v>219222</v>
      </c>
      <c r="L2333" s="46">
        <v>205086.7</v>
      </c>
      <c r="M2333" s="47">
        <v>1374446</v>
      </c>
      <c r="N2333" s="47">
        <v>18965</v>
      </c>
      <c r="O2333" s="48" t="s">
        <v>37</v>
      </c>
      <c r="P2333" s="49" t="s">
        <v>37</v>
      </c>
      <c r="Q2333" s="49" t="s">
        <v>37</v>
      </c>
      <c r="R2333" s="50" t="s">
        <v>37</v>
      </c>
      <c r="S2333" s="51" t="s">
        <v>37</v>
      </c>
      <c r="T2333" s="51" t="s">
        <v>37</v>
      </c>
      <c r="U2333" s="44">
        <v>487433.5</v>
      </c>
      <c r="V2333" s="45">
        <v>3388490</v>
      </c>
      <c r="W2333" s="45">
        <v>238187</v>
      </c>
    </row>
    <row r="2334" spans="1:23" x14ac:dyDescent="0.2">
      <c r="A2334" s="41">
        <v>2010</v>
      </c>
      <c r="B2334" s="42">
        <v>15270</v>
      </c>
      <c r="C2334" s="43" t="s">
        <v>981</v>
      </c>
      <c r="D2334" s="41" t="s">
        <v>23</v>
      </c>
      <c r="E2334" s="43" t="s">
        <v>24</v>
      </c>
      <c r="F2334" s="41" t="s">
        <v>25</v>
      </c>
      <c r="G2334" s="43" t="s">
        <v>30</v>
      </c>
      <c r="H2334" s="43" t="s">
        <v>51</v>
      </c>
      <c r="I2334" s="44">
        <v>872839.9</v>
      </c>
      <c r="J2334" s="45">
        <v>5561943</v>
      </c>
      <c r="K2334" s="45">
        <v>435902</v>
      </c>
      <c r="L2334" s="46">
        <v>210450.2</v>
      </c>
      <c r="M2334" s="47">
        <v>1748455</v>
      </c>
      <c r="N2334" s="47">
        <v>30117</v>
      </c>
      <c r="O2334" s="48">
        <v>10.6</v>
      </c>
      <c r="P2334" s="49">
        <v>77</v>
      </c>
      <c r="Q2334" s="49">
        <v>2</v>
      </c>
      <c r="R2334" s="50" t="s">
        <v>37</v>
      </c>
      <c r="S2334" s="51" t="s">
        <v>37</v>
      </c>
      <c r="T2334" s="51" t="s">
        <v>37</v>
      </c>
      <c r="U2334" s="44">
        <v>1083300.7</v>
      </c>
      <c r="V2334" s="45">
        <v>7310475</v>
      </c>
      <c r="W2334" s="45">
        <v>466021</v>
      </c>
    </row>
    <row r="2335" spans="1:23" x14ac:dyDescent="0.2">
      <c r="A2335" s="41">
        <v>2010</v>
      </c>
      <c r="B2335" s="42">
        <v>15270</v>
      </c>
      <c r="C2335" s="43" t="s">
        <v>981</v>
      </c>
      <c r="D2335" s="41" t="s">
        <v>112</v>
      </c>
      <c r="E2335" s="43" t="s">
        <v>113</v>
      </c>
      <c r="F2335" s="41" t="s">
        <v>25</v>
      </c>
      <c r="G2335" s="43" t="s">
        <v>510</v>
      </c>
      <c r="H2335" s="43" t="s">
        <v>51</v>
      </c>
      <c r="I2335" s="44">
        <v>3469.3</v>
      </c>
      <c r="J2335" s="45">
        <v>109268</v>
      </c>
      <c r="K2335" s="45">
        <v>8328</v>
      </c>
      <c r="L2335" s="46">
        <v>281627.09999999998</v>
      </c>
      <c r="M2335" s="47">
        <v>7835040</v>
      </c>
      <c r="N2335" s="47">
        <v>7484</v>
      </c>
      <c r="O2335" s="48">
        <v>2999.8</v>
      </c>
      <c r="P2335" s="49">
        <v>229597</v>
      </c>
      <c r="Q2335" s="49">
        <v>1</v>
      </c>
      <c r="R2335" s="50">
        <v>9290.4</v>
      </c>
      <c r="S2335" s="51">
        <v>314600</v>
      </c>
      <c r="T2335" s="51">
        <v>1</v>
      </c>
      <c r="U2335" s="44">
        <v>297386.59999999998</v>
      </c>
      <c r="V2335" s="45">
        <v>8488505</v>
      </c>
      <c r="W2335" s="45">
        <v>15814</v>
      </c>
    </row>
    <row r="2336" spans="1:23" x14ac:dyDescent="0.2">
      <c r="A2336" s="41">
        <v>2010</v>
      </c>
      <c r="B2336" s="42">
        <v>15270</v>
      </c>
      <c r="C2336" s="43" t="s">
        <v>981</v>
      </c>
      <c r="D2336" s="41" t="s">
        <v>112</v>
      </c>
      <c r="E2336" s="43" t="s">
        <v>113</v>
      </c>
      <c r="F2336" s="41" t="s">
        <v>25</v>
      </c>
      <c r="G2336" s="43" t="s">
        <v>30</v>
      </c>
      <c r="H2336" s="43" t="s">
        <v>51</v>
      </c>
      <c r="I2336" s="44">
        <v>27842.5</v>
      </c>
      <c r="J2336" s="45">
        <v>665023</v>
      </c>
      <c r="K2336" s="45">
        <v>45762</v>
      </c>
      <c r="L2336" s="46">
        <v>222383</v>
      </c>
      <c r="M2336" s="47">
        <v>7087982</v>
      </c>
      <c r="N2336" s="47">
        <v>17273</v>
      </c>
      <c r="O2336" s="48">
        <v>8179.7</v>
      </c>
      <c r="P2336" s="49">
        <v>474188</v>
      </c>
      <c r="Q2336" s="49">
        <v>10</v>
      </c>
      <c r="R2336" s="50">
        <v>5442.4</v>
      </c>
      <c r="S2336" s="51">
        <v>250308</v>
      </c>
      <c r="T2336" s="51">
        <v>2</v>
      </c>
      <c r="U2336" s="44">
        <v>263847.59999999998</v>
      </c>
      <c r="V2336" s="45">
        <v>8477501</v>
      </c>
      <c r="W2336" s="45">
        <v>63047</v>
      </c>
    </row>
    <row r="2337" spans="1:23" x14ac:dyDescent="0.2">
      <c r="A2337" s="41">
        <v>2010</v>
      </c>
      <c r="B2337" s="42">
        <v>15291</v>
      </c>
      <c r="C2337" s="43" t="s">
        <v>982</v>
      </c>
      <c r="D2337" s="41" t="s">
        <v>23</v>
      </c>
      <c r="E2337" s="43" t="s">
        <v>24</v>
      </c>
      <c r="F2337" s="41" t="s">
        <v>25</v>
      </c>
      <c r="G2337" s="43" t="s">
        <v>87</v>
      </c>
      <c r="H2337" s="43" t="s">
        <v>31</v>
      </c>
      <c r="I2337" s="44">
        <v>6570.8</v>
      </c>
      <c r="J2337" s="45">
        <v>60963</v>
      </c>
      <c r="K2337" s="45">
        <v>3800</v>
      </c>
      <c r="L2337" s="46">
        <v>3656.9</v>
      </c>
      <c r="M2337" s="47">
        <v>43494</v>
      </c>
      <c r="N2337" s="47">
        <v>496</v>
      </c>
      <c r="O2337" s="48">
        <v>8669.5</v>
      </c>
      <c r="P2337" s="49">
        <v>137849</v>
      </c>
      <c r="Q2337" s="49">
        <v>15</v>
      </c>
      <c r="R2337" s="50" t="s">
        <v>37</v>
      </c>
      <c r="S2337" s="51" t="s">
        <v>37</v>
      </c>
      <c r="T2337" s="51" t="s">
        <v>37</v>
      </c>
      <c r="U2337" s="44">
        <v>18897.2</v>
      </c>
      <c r="V2337" s="45">
        <v>242306</v>
      </c>
      <c r="W2337" s="45">
        <v>4311</v>
      </c>
    </row>
    <row r="2338" spans="1:23" x14ac:dyDescent="0.2">
      <c r="A2338" s="41">
        <v>2010</v>
      </c>
      <c r="B2338" s="42">
        <v>15293</v>
      </c>
      <c r="C2338" s="43" t="s">
        <v>983</v>
      </c>
      <c r="D2338" s="41" t="s">
        <v>23</v>
      </c>
      <c r="E2338" s="43" t="s">
        <v>24</v>
      </c>
      <c r="F2338" s="41" t="s">
        <v>25</v>
      </c>
      <c r="G2338" s="43" t="s">
        <v>98</v>
      </c>
      <c r="H2338" s="43" t="s">
        <v>31</v>
      </c>
      <c r="I2338" s="44">
        <v>25162</v>
      </c>
      <c r="J2338" s="45">
        <v>273929</v>
      </c>
      <c r="K2338" s="45">
        <v>18647</v>
      </c>
      <c r="L2338" s="46">
        <v>11553</v>
      </c>
      <c r="M2338" s="47">
        <v>114079</v>
      </c>
      <c r="N2338" s="47">
        <v>3654</v>
      </c>
      <c r="O2338" s="48">
        <v>3563</v>
      </c>
      <c r="P2338" s="49">
        <v>40640</v>
      </c>
      <c r="Q2338" s="49">
        <v>5</v>
      </c>
      <c r="R2338" s="50">
        <v>0</v>
      </c>
      <c r="S2338" s="51">
        <v>0</v>
      </c>
      <c r="T2338" s="51">
        <v>0</v>
      </c>
      <c r="U2338" s="44">
        <v>40278</v>
      </c>
      <c r="V2338" s="45">
        <v>428648</v>
      </c>
      <c r="W2338" s="45">
        <v>22306</v>
      </c>
    </row>
    <row r="2339" spans="1:23" x14ac:dyDescent="0.2">
      <c r="A2339" s="41">
        <v>2010</v>
      </c>
      <c r="B2339" s="42">
        <v>15293</v>
      </c>
      <c r="C2339" s="43" t="s">
        <v>983</v>
      </c>
      <c r="D2339" s="41" t="s">
        <v>23</v>
      </c>
      <c r="E2339" s="43" t="s">
        <v>24</v>
      </c>
      <c r="F2339" s="41" t="s">
        <v>25</v>
      </c>
      <c r="G2339" s="43" t="s">
        <v>33</v>
      </c>
      <c r="H2339" s="43" t="s">
        <v>31</v>
      </c>
      <c r="I2339" s="44">
        <v>9392</v>
      </c>
      <c r="J2339" s="45">
        <v>102688</v>
      </c>
      <c r="K2339" s="45">
        <v>6671</v>
      </c>
      <c r="L2339" s="46">
        <v>2748</v>
      </c>
      <c r="M2339" s="47">
        <v>25696</v>
      </c>
      <c r="N2339" s="47">
        <v>1443</v>
      </c>
      <c r="O2339" s="48">
        <v>2298</v>
      </c>
      <c r="P2339" s="49">
        <v>25839</v>
      </c>
      <c r="Q2339" s="49">
        <v>2</v>
      </c>
      <c r="R2339" s="50">
        <v>0</v>
      </c>
      <c r="S2339" s="51">
        <v>0</v>
      </c>
      <c r="T2339" s="51">
        <v>0</v>
      </c>
      <c r="U2339" s="44">
        <v>14438</v>
      </c>
      <c r="V2339" s="45">
        <v>154223</v>
      </c>
      <c r="W2339" s="45">
        <v>8116</v>
      </c>
    </row>
    <row r="2340" spans="1:23" x14ac:dyDescent="0.2">
      <c r="A2340" s="41">
        <v>2010</v>
      </c>
      <c r="B2340" s="42">
        <v>15294</v>
      </c>
      <c r="C2340" s="43" t="s">
        <v>3154</v>
      </c>
      <c r="D2340" s="41" t="s">
        <v>23</v>
      </c>
      <c r="E2340" s="43" t="s">
        <v>24</v>
      </c>
      <c r="F2340" s="41" t="s">
        <v>25</v>
      </c>
      <c r="G2340" s="43" t="s">
        <v>273</v>
      </c>
      <c r="H2340" s="43" t="s">
        <v>27</v>
      </c>
      <c r="I2340" s="44">
        <v>1904</v>
      </c>
      <c r="J2340" s="45">
        <v>19306</v>
      </c>
      <c r="K2340" s="45">
        <v>2518</v>
      </c>
      <c r="L2340" s="46">
        <v>641</v>
      </c>
      <c r="M2340" s="47">
        <v>6703</v>
      </c>
      <c r="N2340" s="47">
        <v>456</v>
      </c>
      <c r="O2340" s="48">
        <v>1785</v>
      </c>
      <c r="P2340" s="49">
        <v>25785</v>
      </c>
      <c r="Q2340" s="49">
        <v>68</v>
      </c>
      <c r="R2340" s="50" t="s">
        <v>37</v>
      </c>
      <c r="S2340" s="51" t="s">
        <v>37</v>
      </c>
      <c r="T2340" s="51" t="s">
        <v>37</v>
      </c>
      <c r="U2340" s="44">
        <v>4330</v>
      </c>
      <c r="V2340" s="45">
        <v>51794</v>
      </c>
      <c r="W2340" s="45">
        <v>3042</v>
      </c>
    </row>
    <row r="2341" spans="1:23" x14ac:dyDescent="0.2">
      <c r="A2341" s="41">
        <v>2010</v>
      </c>
      <c r="B2341" s="42">
        <v>15296</v>
      </c>
      <c r="C2341" s="43" t="s">
        <v>984</v>
      </c>
      <c r="D2341" s="41" t="s">
        <v>39</v>
      </c>
      <c r="E2341" s="43" t="s">
        <v>40</v>
      </c>
      <c r="F2341" s="41" t="s">
        <v>25</v>
      </c>
      <c r="G2341" s="43" t="s">
        <v>42</v>
      </c>
      <c r="H2341" s="43" t="s">
        <v>16</v>
      </c>
      <c r="I2341" s="44" t="s">
        <v>37</v>
      </c>
      <c r="J2341" s="45" t="s">
        <v>37</v>
      </c>
      <c r="K2341" s="45" t="s">
        <v>37</v>
      </c>
      <c r="L2341" s="46">
        <v>675230</v>
      </c>
      <c r="M2341" s="47">
        <v>7815379</v>
      </c>
      <c r="N2341" s="47">
        <v>126</v>
      </c>
      <c r="O2341" s="48">
        <v>90944</v>
      </c>
      <c r="P2341" s="49">
        <v>2927292</v>
      </c>
      <c r="Q2341" s="49">
        <v>34</v>
      </c>
      <c r="R2341" s="50">
        <v>248112</v>
      </c>
      <c r="S2341" s="51">
        <v>2780578</v>
      </c>
      <c r="T2341" s="51">
        <v>7</v>
      </c>
      <c r="U2341" s="44">
        <v>1014286</v>
      </c>
      <c r="V2341" s="45">
        <v>13523249</v>
      </c>
      <c r="W2341" s="45">
        <v>167</v>
      </c>
    </row>
    <row r="2342" spans="1:23" x14ac:dyDescent="0.2">
      <c r="A2342" s="41">
        <v>2010</v>
      </c>
      <c r="B2342" s="42">
        <v>15297</v>
      </c>
      <c r="C2342" s="43" t="s">
        <v>3155</v>
      </c>
      <c r="D2342" s="41" t="s">
        <v>23</v>
      </c>
      <c r="E2342" s="43" t="s">
        <v>24</v>
      </c>
      <c r="F2342" s="41" t="s">
        <v>25</v>
      </c>
      <c r="G2342" s="43" t="s">
        <v>438</v>
      </c>
      <c r="H2342" s="43" t="s">
        <v>27</v>
      </c>
      <c r="I2342" s="44">
        <v>674</v>
      </c>
      <c r="J2342" s="45">
        <v>9370</v>
      </c>
      <c r="K2342" s="45">
        <v>776</v>
      </c>
      <c r="L2342" s="46">
        <v>461</v>
      </c>
      <c r="M2342" s="47">
        <v>7514</v>
      </c>
      <c r="N2342" s="47">
        <v>155</v>
      </c>
      <c r="O2342" s="48">
        <v>633</v>
      </c>
      <c r="P2342" s="49">
        <v>14400</v>
      </c>
      <c r="Q2342" s="49">
        <v>4</v>
      </c>
      <c r="R2342" s="50" t="s">
        <v>37</v>
      </c>
      <c r="S2342" s="51" t="s">
        <v>37</v>
      </c>
      <c r="T2342" s="51" t="s">
        <v>37</v>
      </c>
      <c r="U2342" s="44">
        <v>1768</v>
      </c>
      <c r="V2342" s="45">
        <v>31284</v>
      </c>
      <c r="W2342" s="45">
        <v>935</v>
      </c>
    </row>
    <row r="2343" spans="1:23" x14ac:dyDescent="0.2">
      <c r="A2343" s="41">
        <v>2010</v>
      </c>
      <c r="B2343" s="42">
        <v>15308</v>
      </c>
      <c r="C2343" s="43" t="s">
        <v>3156</v>
      </c>
      <c r="D2343" s="41" t="s">
        <v>23</v>
      </c>
      <c r="E2343" s="43" t="s">
        <v>24</v>
      </c>
      <c r="F2343" s="41" t="s">
        <v>25</v>
      </c>
      <c r="G2343" s="43" t="s">
        <v>57</v>
      </c>
      <c r="H2343" s="43" t="s">
        <v>31</v>
      </c>
      <c r="I2343" s="44">
        <v>10458.700000000001</v>
      </c>
      <c r="J2343" s="45">
        <v>59838</v>
      </c>
      <c r="K2343" s="45">
        <v>6611</v>
      </c>
      <c r="L2343" s="46">
        <v>2591</v>
      </c>
      <c r="M2343" s="47">
        <v>15489</v>
      </c>
      <c r="N2343" s="47">
        <v>756</v>
      </c>
      <c r="O2343" s="48">
        <v>9771.4</v>
      </c>
      <c r="P2343" s="49">
        <v>71836</v>
      </c>
      <c r="Q2343" s="49">
        <v>86</v>
      </c>
      <c r="R2343" s="50" t="s">
        <v>37</v>
      </c>
      <c r="S2343" s="51" t="s">
        <v>37</v>
      </c>
      <c r="T2343" s="51" t="s">
        <v>37</v>
      </c>
      <c r="U2343" s="44">
        <v>22821.1</v>
      </c>
      <c r="V2343" s="45">
        <v>147163</v>
      </c>
      <c r="W2343" s="45">
        <v>7453</v>
      </c>
    </row>
    <row r="2344" spans="1:23" x14ac:dyDescent="0.2">
      <c r="A2344" s="41">
        <v>2010</v>
      </c>
      <c r="B2344" s="42">
        <v>15308</v>
      </c>
      <c r="C2344" s="43" t="s">
        <v>3156</v>
      </c>
      <c r="D2344" s="41" t="s">
        <v>23</v>
      </c>
      <c r="E2344" s="43" t="s">
        <v>24</v>
      </c>
      <c r="F2344" s="41" t="s">
        <v>25</v>
      </c>
      <c r="G2344" s="43" t="s">
        <v>192</v>
      </c>
      <c r="H2344" s="43" t="s">
        <v>31</v>
      </c>
      <c r="I2344" s="44">
        <v>677</v>
      </c>
      <c r="J2344" s="45">
        <v>3991</v>
      </c>
      <c r="K2344" s="45">
        <v>362</v>
      </c>
      <c r="L2344" s="46">
        <v>10.9</v>
      </c>
      <c r="M2344" s="47">
        <v>61</v>
      </c>
      <c r="N2344" s="47">
        <v>5</v>
      </c>
      <c r="O2344" s="48">
        <v>15.3</v>
      </c>
      <c r="P2344" s="49">
        <v>127</v>
      </c>
      <c r="Q2344" s="49">
        <v>2</v>
      </c>
      <c r="R2344" s="50" t="s">
        <v>37</v>
      </c>
      <c r="S2344" s="51" t="s">
        <v>37</v>
      </c>
      <c r="T2344" s="51" t="s">
        <v>37</v>
      </c>
      <c r="U2344" s="44">
        <v>703.2</v>
      </c>
      <c r="V2344" s="45">
        <v>4179</v>
      </c>
      <c r="W2344" s="45">
        <v>369</v>
      </c>
    </row>
    <row r="2345" spans="1:23" x14ac:dyDescent="0.2">
      <c r="A2345" s="41">
        <v>2010</v>
      </c>
      <c r="B2345" s="42">
        <v>15311</v>
      </c>
      <c r="C2345" s="43" t="s">
        <v>3157</v>
      </c>
      <c r="D2345" s="41" t="s">
        <v>23</v>
      </c>
      <c r="E2345" s="43" t="s">
        <v>24</v>
      </c>
      <c r="F2345" s="41" t="s">
        <v>25</v>
      </c>
      <c r="G2345" s="43" t="s">
        <v>78</v>
      </c>
      <c r="H2345" s="43" t="s">
        <v>27</v>
      </c>
      <c r="I2345" s="44">
        <v>1256.7</v>
      </c>
      <c r="J2345" s="45">
        <v>14298</v>
      </c>
      <c r="K2345" s="45">
        <v>1060</v>
      </c>
      <c r="L2345" s="46">
        <v>446.1</v>
      </c>
      <c r="M2345" s="47">
        <v>4866</v>
      </c>
      <c r="N2345" s="47">
        <v>160</v>
      </c>
      <c r="O2345" s="48">
        <v>70.5</v>
      </c>
      <c r="P2345" s="49">
        <v>999</v>
      </c>
      <c r="Q2345" s="49">
        <v>1</v>
      </c>
      <c r="R2345" s="50" t="s">
        <v>37</v>
      </c>
      <c r="S2345" s="51" t="s">
        <v>37</v>
      </c>
      <c r="T2345" s="51" t="s">
        <v>37</v>
      </c>
      <c r="U2345" s="44">
        <v>1773.3</v>
      </c>
      <c r="V2345" s="45">
        <v>20163</v>
      </c>
      <c r="W2345" s="45">
        <v>1221</v>
      </c>
    </row>
    <row r="2346" spans="1:23" x14ac:dyDescent="0.2">
      <c r="A2346" s="41">
        <v>2010</v>
      </c>
      <c r="B2346" s="42">
        <v>15312</v>
      </c>
      <c r="C2346" s="43" t="s">
        <v>3158</v>
      </c>
      <c r="D2346" s="41" t="s">
        <v>23</v>
      </c>
      <c r="E2346" s="43" t="s">
        <v>24</v>
      </c>
      <c r="F2346" s="41" t="s">
        <v>25</v>
      </c>
      <c r="G2346" s="43" t="s">
        <v>35</v>
      </c>
      <c r="H2346" s="43" t="s">
        <v>27</v>
      </c>
      <c r="I2346" s="44">
        <v>1610.6</v>
      </c>
      <c r="J2346" s="45">
        <v>14315</v>
      </c>
      <c r="K2346" s="45">
        <v>1730</v>
      </c>
      <c r="L2346" s="46">
        <v>1634.3</v>
      </c>
      <c r="M2346" s="47">
        <v>15696</v>
      </c>
      <c r="N2346" s="47">
        <v>274</v>
      </c>
      <c r="O2346" s="48">
        <v>1316</v>
      </c>
      <c r="P2346" s="49">
        <v>13619</v>
      </c>
      <c r="Q2346" s="49">
        <v>1</v>
      </c>
      <c r="R2346" s="50">
        <v>0</v>
      </c>
      <c r="S2346" s="51">
        <v>0</v>
      </c>
      <c r="T2346" s="51">
        <v>0</v>
      </c>
      <c r="U2346" s="44">
        <v>4560.8999999999996</v>
      </c>
      <c r="V2346" s="45">
        <v>43630</v>
      </c>
      <c r="W2346" s="45">
        <v>2005</v>
      </c>
    </row>
    <row r="2347" spans="1:23" x14ac:dyDescent="0.2">
      <c r="A2347" s="41">
        <v>2010</v>
      </c>
      <c r="B2347" s="42">
        <v>15321</v>
      </c>
      <c r="C2347" s="43" t="s">
        <v>3159</v>
      </c>
      <c r="D2347" s="41" t="s">
        <v>23</v>
      </c>
      <c r="E2347" s="43" t="s">
        <v>24</v>
      </c>
      <c r="F2347" s="41" t="s">
        <v>25</v>
      </c>
      <c r="G2347" s="43" t="s">
        <v>76</v>
      </c>
      <c r="H2347" s="43" t="s">
        <v>27</v>
      </c>
      <c r="I2347" s="44">
        <v>3978.3</v>
      </c>
      <c r="J2347" s="45">
        <v>30611</v>
      </c>
      <c r="K2347" s="45">
        <v>3354</v>
      </c>
      <c r="L2347" s="46">
        <v>4071.7</v>
      </c>
      <c r="M2347" s="47">
        <v>35022</v>
      </c>
      <c r="N2347" s="47">
        <v>691</v>
      </c>
      <c r="O2347" s="48">
        <v>862.6</v>
      </c>
      <c r="P2347" s="49">
        <v>9673</v>
      </c>
      <c r="Q2347" s="49">
        <v>11</v>
      </c>
      <c r="R2347" s="50" t="s">
        <v>37</v>
      </c>
      <c r="S2347" s="51" t="s">
        <v>37</v>
      </c>
      <c r="T2347" s="51" t="s">
        <v>37</v>
      </c>
      <c r="U2347" s="44">
        <v>8912.6</v>
      </c>
      <c r="V2347" s="45">
        <v>75306</v>
      </c>
      <c r="W2347" s="45">
        <v>4056</v>
      </c>
    </row>
    <row r="2348" spans="1:23" x14ac:dyDescent="0.2">
      <c r="A2348" s="41">
        <v>2010</v>
      </c>
      <c r="B2348" s="42">
        <v>15327</v>
      </c>
      <c r="C2348" s="43" t="s">
        <v>3160</v>
      </c>
      <c r="D2348" s="41" t="s">
        <v>23</v>
      </c>
      <c r="E2348" s="43" t="s">
        <v>24</v>
      </c>
      <c r="F2348" s="41" t="s">
        <v>25</v>
      </c>
      <c r="G2348" s="43" t="s">
        <v>89</v>
      </c>
      <c r="H2348" s="43" t="s">
        <v>153</v>
      </c>
      <c r="I2348" s="44">
        <v>2266</v>
      </c>
      <c r="J2348" s="45">
        <v>29316</v>
      </c>
      <c r="K2348" s="45">
        <v>1953</v>
      </c>
      <c r="L2348" s="46">
        <v>764</v>
      </c>
      <c r="M2348" s="47">
        <v>10074</v>
      </c>
      <c r="N2348" s="47">
        <v>456</v>
      </c>
      <c r="O2348" s="48" t="s">
        <v>37</v>
      </c>
      <c r="P2348" s="49" t="s">
        <v>37</v>
      </c>
      <c r="Q2348" s="49" t="s">
        <v>37</v>
      </c>
      <c r="R2348" s="50" t="s">
        <v>37</v>
      </c>
      <c r="S2348" s="51" t="s">
        <v>37</v>
      </c>
      <c r="T2348" s="51" t="s">
        <v>37</v>
      </c>
      <c r="U2348" s="44">
        <v>3030</v>
      </c>
      <c r="V2348" s="45">
        <v>39390</v>
      </c>
      <c r="W2348" s="45">
        <v>2409</v>
      </c>
    </row>
    <row r="2349" spans="1:23" x14ac:dyDescent="0.2">
      <c r="A2349" s="41">
        <v>2010</v>
      </c>
      <c r="B2349" s="42">
        <v>15334</v>
      </c>
      <c r="C2349" s="43" t="s">
        <v>986</v>
      </c>
      <c r="D2349" s="41" t="s">
        <v>23</v>
      </c>
      <c r="E2349" s="43" t="s">
        <v>24</v>
      </c>
      <c r="F2349" s="41" t="s">
        <v>25</v>
      </c>
      <c r="G2349" s="43" t="s">
        <v>26</v>
      </c>
      <c r="H2349" s="43" t="s">
        <v>31</v>
      </c>
      <c r="I2349" s="44">
        <v>15114</v>
      </c>
      <c r="J2349" s="45">
        <v>177582</v>
      </c>
      <c r="K2349" s="45">
        <v>10769</v>
      </c>
      <c r="L2349" s="46">
        <v>9979</v>
      </c>
      <c r="M2349" s="47">
        <v>104342</v>
      </c>
      <c r="N2349" s="47">
        <v>2960</v>
      </c>
      <c r="O2349" s="48">
        <v>6877</v>
      </c>
      <c r="P2349" s="49">
        <v>83400</v>
      </c>
      <c r="Q2349" s="49">
        <v>11</v>
      </c>
      <c r="R2349" s="50">
        <v>0</v>
      </c>
      <c r="S2349" s="51">
        <v>0</v>
      </c>
      <c r="T2349" s="51">
        <v>0</v>
      </c>
      <c r="U2349" s="44">
        <v>31970</v>
      </c>
      <c r="V2349" s="45">
        <v>365324</v>
      </c>
      <c r="W2349" s="45">
        <v>13740</v>
      </c>
    </row>
    <row r="2350" spans="1:23" x14ac:dyDescent="0.2">
      <c r="A2350" s="41">
        <v>2010</v>
      </c>
      <c r="B2350" s="42">
        <v>15336</v>
      </c>
      <c r="C2350" s="43" t="s">
        <v>3161</v>
      </c>
      <c r="D2350" s="41" t="s">
        <v>23</v>
      </c>
      <c r="E2350" s="43" t="s">
        <v>24</v>
      </c>
      <c r="F2350" s="41" t="s">
        <v>25</v>
      </c>
      <c r="G2350" s="43" t="s">
        <v>76</v>
      </c>
      <c r="H2350" s="43" t="s">
        <v>27</v>
      </c>
      <c r="I2350" s="44">
        <v>159</v>
      </c>
      <c r="J2350" s="45">
        <v>1244</v>
      </c>
      <c r="K2350" s="45">
        <v>126</v>
      </c>
      <c r="L2350" s="46">
        <v>53</v>
      </c>
      <c r="M2350" s="47">
        <v>426</v>
      </c>
      <c r="N2350" s="47">
        <v>22</v>
      </c>
      <c r="O2350" s="48" t="s">
        <v>37</v>
      </c>
      <c r="P2350" s="49" t="s">
        <v>37</v>
      </c>
      <c r="Q2350" s="49" t="s">
        <v>37</v>
      </c>
      <c r="R2350" s="50" t="s">
        <v>37</v>
      </c>
      <c r="S2350" s="51" t="s">
        <v>37</v>
      </c>
      <c r="T2350" s="51" t="s">
        <v>37</v>
      </c>
      <c r="U2350" s="44">
        <v>212</v>
      </c>
      <c r="V2350" s="45">
        <v>1670</v>
      </c>
      <c r="W2350" s="45">
        <v>148</v>
      </c>
    </row>
    <row r="2351" spans="1:23" x14ac:dyDescent="0.2">
      <c r="A2351" s="41">
        <v>2010</v>
      </c>
      <c r="B2351" s="42">
        <v>15337</v>
      </c>
      <c r="C2351" s="43" t="s">
        <v>3161</v>
      </c>
      <c r="D2351" s="41" t="s">
        <v>23</v>
      </c>
      <c r="E2351" s="43" t="s">
        <v>24</v>
      </c>
      <c r="F2351" s="41" t="s">
        <v>25</v>
      </c>
      <c r="G2351" s="43" t="s">
        <v>117</v>
      </c>
      <c r="H2351" s="43" t="s">
        <v>27</v>
      </c>
      <c r="I2351" s="44">
        <v>1609</v>
      </c>
      <c r="J2351" s="45">
        <v>15453</v>
      </c>
      <c r="K2351" s="45">
        <v>1443</v>
      </c>
      <c r="L2351" s="46">
        <v>1203</v>
      </c>
      <c r="M2351" s="47">
        <v>15112</v>
      </c>
      <c r="N2351" s="47">
        <v>360</v>
      </c>
      <c r="O2351" s="48">
        <v>2953</v>
      </c>
      <c r="P2351" s="49">
        <v>50970</v>
      </c>
      <c r="Q2351" s="49">
        <v>1</v>
      </c>
      <c r="R2351" s="50" t="s">
        <v>37</v>
      </c>
      <c r="S2351" s="51" t="s">
        <v>37</v>
      </c>
      <c r="T2351" s="51" t="s">
        <v>37</v>
      </c>
      <c r="U2351" s="44">
        <v>5765</v>
      </c>
      <c r="V2351" s="45">
        <v>81535</v>
      </c>
      <c r="W2351" s="45">
        <v>1804</v>
      </c>
    </row>
    <row r="2352" spans="1:23" x14ac:dyDescent="0.2">
      <c r="A2352" s="41">
        <v>2010</v>
      </c>
      <c r="B2352" s="42">
        <v>15340</v>
      </c>
      <c r="C2352" s="43" t="s">
        <v>987</v>
      </c>
      <c r="D2352" s="41" t="s">
        <v>23</v>
      </c>
      <c r="E2352" s="43" t="s">
        <v>24</v>
      </c>
      <c r="F2352" s="41" t="s">
        <v>25</v>
      </c>
      <c r="G2352" s="43" t="s">
        <v>82</v>
      </c>
      <c r="H2352" s="43" t="s">
        <v>31</v>
      </c>
      <c r="I2352" s="44">
        <v>22884.400000000001</v>
      </c>
      <c r="J2352" s="45">
        <v>166838</v>
      </c>
      <c r="K2352" s="45">
        <v>31129</v>
      </c>
      <c r="L2352" s="46">
        <v>5255.2</v>
      </c>
      <c r="M2352" s="47">
        <v>50522</v>
      </c>
      <c r="N2352" s="47">
        <v>1816</v>
      </c>
      <c r="O2352" s="48">
        <v>2057</v>
      </c>
      <c r="P2352" s="49">
        <v>19723</v>
      </c>
      <c r="Q2352" s="49">
        <v>456</v>
      </c>
      <c r="R2352" s="50" t="s">
        <v>37</v>
      </c>
      <c r="S2352" s="51" t="s">
        <v>37</v>
      </c>
      <c r="T2352" s="51" t="s">
        <v>37</v>
      </c>
      <c r="U2352" s="44">
        <v>30196.6</v>
      </c>
      <c r="V2352" s="45">
        <v>237083</v>
      </c>
      <c r="W2352" s="45">
        <v>33401</v>
      </c>
    </row>
    <row r="2353" spans="1:23" x14ac:dyDescent="0.2">
      <c r="A2353" s="41">
        <v>2010</v>
      </c>
      <c r="B2353" s="42">
        <v>15343</v>
      </c>
      <c r="C2353" s="43" t="s">
        <v>3162</v>
      </c>
      <c r="D2353" s="41" t="s">
        <v>23</v>
      </c>
      <c r="E2353" s="43" t="s">
        <v>24</v>
      </c>
      <c r="F2353" s="41" t="s">
        <v>25</v>
      </c>
      <c r="G2353" s="43" t="s">
        <v>72</v>
      </c>
      <c r="H2353" s="43" t="s">
        <v>1749</v>
      </c>
      <c r="I2353" s="44" t="s">
        <v>37</v>
      </c>
      <c r="J2353" s="45" t="s">
        <v>37</v>
      </c>
      <c r="K2353" s="45" t="s">
        <v>37</v>
      </c>
      <c r="L2353" s="46" t="s">
        <v>37</v>
      </c>
      <c r="M2353" s="47" t="s">
        <v>37</v>
      </c>
      <c r="N2353" s="47" t="s">
        <v>37</v>
      </c>
      <c r="O2353" s="48">
        <v>692</v>
      </c>
      <c r="P2353" s="49">
        <v>290720</v>
      </c>
      <c r="Q2353" s="49">
        <v>1</v>
      </c>
      <c r="R2353" s="50" t="s">
        <v>37</v>
      </c>
      <c r="S2353" s="51" t="s">
        <v>37</v>
      </c>
      <c r="T2353" s="51" t="s">
        <v>37</v>
      </c>
      <c r="U2353" s="44">
        <v>692</v>
      </c>
      <c r="V2353" s="45">
        <v>290720</v>
      </c>
      <c r="W2353" s="45">
        <v>1</v>
      </c>
    </row>
    <row r="2354" spans="1:23" x14ac:dyDescent="0.2">
      <c r="A2354" s="41">
        <v>2010</v>
      </c>
      <c r="B2354" s="42">
        <v>15344</v>
      </c>
      <c r="C2354" s="43" t="s">
        <v>988</v>
      </c>
      <c r="D2354" s="41" t="s">
        <v>23</v>
      </c>
      <c r="E2354" s="43" t="s">
        <v>24</v>
      </c>
      <c r="F2354" s="41" t="s">
        <v>25</v>
      </c>
      <c r="G2354" s="43" t="s">
        <v>35</v>
      </c>
      <c r="H2354" s="43" t="s">
        <v>31</v>
      </c>
      <c r="I2354" s="44">
        <v>25962</v>
      </c>
      <c r="J2354" s="45">
        <v>177858</v>
      </c>
      <c r="K2354" s="45">
        <v>18592</v>
      </c>
      <c r="L2354" s="46">
        <v>4754</v>
      </c>
      <c r="M2354" s="47">
        <v>44009</v>
      </c>
      <c r="N2354" s="47">
        <v>1242</v>
      </c>
      <c r="O2354" s="48">
        <v>11.6</v>
      </c>
      <c r="P2354" s="49">
        <v>71</v>
      </c>
      <c r="Q2354" s="49">
        <v>5</v>
      </c>
      <c r="R2354" s="50">
        <v>0</v>
      </c>
      <c r="S2354" s="51">
        <v>0</v>
      </c>
      <c r="T2354" s="51">
        <v>0</v>
      </c>
      <c r="U2354" s="44">
        <v>30727.599999999999</v>
      </c>
      <c r="V2354" s="45">
        <v>221938</v>
      </c>
      <c r="W2354" s="45">
        <v>19839</v>
      </c>
    </row>
    <row r="2355" spans="1:23" x14ac:dyDescent="0.2">
      <c r="A2355" s="41">
        <v>2010</v>
      </c>
      <c r="B2355" s="42">
        <v>15346</v>
      </c>
      <c r="C2355" s="43" t="s">
        <v>3163</v>
      </c>
      <c r="D2355" s="41" t="s">
        <v>23</v>
      </c>
      <c r="E2355" s="43" t="s">
        <v>24</v>
      </c>
      <c r="F2355" s="41" t="s">
        <v>25</v>
      </c>
      <c r="G2355" s="43" t="s">
        <v>241</v>
      </c>
      <c r="H2355" s="43" t="s">
        <v>27</v>
      </c>
      <c r="I2355" s="44">
        <v>186</v>
      </c>
      <c r="J2355" s="45">
        <v>1726</v>
      </c>
      <c r="K2355" s="45">
        <v>203</v>
      </c>
      <c r="L2355" s="46">
        <v>62</v>
      </c>
      <c r="M2355" s="47">
        <v>622</v>
      </c>
      <c r="N2355" s="47">
        <v>50</v>
      </c>
      <c r="O2355" s="48">
        <v>105</v>
      </c>
      <c r="P2355" s="49">
        <v>986</v>
      </c>
      <c r="Q2355" s="49">
        <v>1</v>
      </c>
      <c r="R2355" s="50">
        <v>0</v>
      </c>
      <c r="S2355" s="51">
        <v>0</v>
      </c>
      <c r="T2355" s="51">
        <v>0</v>
      </c>
      <c r="U2355" s="44">
        <v>353</v>
      </c>
      <c r="V2355" s="45">
        <v>3334</v>
      </c>
      <c r="W2355" s="45">
        <v>254</v>
      </c>
    </row>
    <row r="2356" spans="1:23" x14ac:dyDescent="0.2">
      <c r="A2356" s="41">
        <v>2010</v>
      </c>
      <c r="B2356" s="42">
        <v>15348</v>
      </c>
      <c r="C2356" s="43" t="s">
        <v>3164</v>
      </c>
      <c r="D2356" s="41" t="s">
        <v>23</v>
      </c>
      <c r="E2356" s="43" t="s">
        <v>24</v>
      </c>
      <c r="F2356" s="41" t="s">
        <v>25</v>
      </c>
      <c r="G2356" s="43" t="s">
        <v>46</v>
      </c>
      <c r="H2356" s="43" t="s">
        <v>27</v>
      </c>
      <c r="I2356" s="44">
        <v>493</v>
      </c>
      <c r="J2356" s="45">
        <v>5416</v>
      </c>
      <c r="K2356" s="45">
        <v>695</v>
      </c>
      <c r="L2356" s="46">
        <v>327</v>
      </c>
      <c r="M2356" s="47">
        <v>3399</v>
      </c>
      <c r="N2356" s="47">
        <v>184</v>
      </c>
      <c r="O2356" s="48">
        <v>329</v>
      </c>
      <c r="P2356" s="49">
        <v>3736</v>
      </c>
      <c r="Q2356" s="49">
        <v>14</v>
      </c>
      <c r="R2356" s="50">
        <v>0</v>
      </c>
      <c r="S2356" s="51">
        <v>0</v>
      </c>
      <c r="T2356" s="51">
        <v>0</v>
      </c>
      <c r="U2356" s="44">
        <v>1149</v>
      </c>
      <c r="V2356" s="45">
        <v>12551</v>
      </c>
      <c r="W2356" s="45">
        <v>893</v>
      </c>
    </row>
    <row r="2357" spans="1:23" x14ac:dyDescent="0.2">
      <c r="A2357" s="41">
        <v>2010</v>
      </c>
      <c r="B2357" s="42">
        <v>15349</v>
      </c>
      <c r="C2357" s="43" t="s">
        <v>989</v>
      </c>
      <c r="D2357" s="41" t="s">
        <v>23</v>
      </c>
      <c r="E2357" s="43" t="s">
        <v>24</v>
      </c>
      <c r="F2357" s="41" t="s">
        <v>25</v>
      </c>
      <c r="G2357" s="43" t="s">
        <v>87</v>
      </c>
      <c r="H2357" s="43" t="s">
        <v>27</v>
      </c>
      <c r="I2357" s="44">
        <v>547.5</v>
      </c>
      <c r="J2357" s="45">
        <v>4462</v>
      </c>
      <c r="K2357" s="45">
        <v>440</v>
      </c>
      <c r="L2357" s="46">
        <v>421.4</v>
      </c>
      <c r="M2357" s="47">
        <v>3559</v>
      </c>
      <c r="N2357" s="47">
        <v>150</v>
      </c>
      <c r="O2357" s="48">
        <v>0</v>
      </c>
      <c r="P2357" s="49">
        <v>0</v>
      </c>
      <c r="Q2357" s="49">
        <v>0</v>
      </c>
      <c r="R2357" s="50">
        <v>0</v>
      </c>
      <c r="S2357" s="51">
        <v>0</v>
      </c>
      <c r="T2357" s="51">
        <v>0</v>
      </c>
      <c r="U2357" s="44">
        <v>968.9</v>
      </c>
      <c r="V2357" s="45">
        <v>8021</v>
      </c>
      <c r="W2357" s="45">
        <v>590</v>
      </c>
    </row>
    <row r="2358" spans="1:23" x14ac:dyDescent="0.2">
      <c r="A2358" s="41">
        <v>2010</v>
      </c>
      <c r="B2358" s="42">
        <v>15352</v>
      </c>
      <c r="C2358" s="43" t="s">
        <v>3165</v>
      </c>
      <c r="D2358" s="41" t="s">
        <v>23</v>
      </c>
      <c r="E2358" s="43" t="s">
        <v>24</v>
      </c>
      <c r="F2358" s="41" t="s">
        <v>25</v>
      </c>
      <c r="G2358" s="43" t="s">
        <v>241</v>
      </c>
      <c r="H2358" s="43" t="s">
        <v>27</v>
      </c>
      <c r="I2358" s="44">
        <v>227</v>
      </c>
      <c r="J2358" s="45">
        <v>2351</v>
      </c>
      <c r="K2358" s="45">
        <v>173</v>
      </c>
      <c r="L2358" s="46">
        <v>51</v>
      </c>
      <c r="M2358" s="47">
        <v>536</v>
      </c>
      <c r="N2358" s="47">
        <v>16</v>
      </c>
      <c r="O2358" s="48" t="s">
        <v>37</v>
      </c>
      <c r="P2358" s="49" t="s">
        <v>37</v>
      </c>
      <c r="Q2358" s="49" t="s">
        <v>37</v>
      </c>
      <c r="R2358" s="50" t="s">
        <v>37</v>
      </c>
      <c r="S2358" s="51" t="s">
        <v>37</v>
      </c>
      <c r="T2358" s="51" t="s">
        <v>37</v>
      </c>
      <c r="U2358" s="44">
        <v>278</v>
      </c>
      <c r="V2358" s="45">
        <v>2887</v>
      </c>
      <c r="W2358" s="45">
        <v>189</v>
      </c>
    </row>
    <row r="2359" spans="1:23" x14ac:dyDescent="0.2">
      <c r="A2359" s="41">
        <v>2010</v>
      </c>
      <c r="B2359" s="42">
        <v>15356</v>
      </c>
      <c r="C2359" s="43" t="s">
        <v>3166</v>
      </c>
      <c r="D2359" s="41" t="s">
        <v>23</v>
      </c>
      <c r="E2359" s="43" t="s">
        <v>24</v>
      </c>
      <c r="F2359" s="41" t="s">
        <v>25</v>
      </c>
      <c r="G2359" s="43" t="s">
        <v>35</v>
      </c>
      <c r="H2359" s="43" t="s">
        <v>31</v>
      </c>
      <c r="I2359" s="44">
        <v>9532</v>
      </c>
      <c r="J2359" s="45">
        <v>57677</v>
      </c>
      <c r="K2359" s="45">
        <v>8649</v>
      </c>
      <c r="L2359" s="46">
        <v>906</v>
      </c>
      <c r="M2359" s="47">
        <v>7570</v>
      </c>
      <c r="N2359" s="47">
        <v>316</v>
      </c>
      <c r="O2359" s="48" t="s">
        <v>37</v>
      </c>
      <c r="P2359" s="49" t="s">
        <v>37</v>
      </c>
      <c r="Q2359" s="49" t="s">
        <v>37</v>
      </c>
      <c r="R2359" s="50" t="s">
        <v>37</v>
      </c>
      <c r="S2359" s="51" t="s">
        <v>37</v>
      </c>
      <c r="T2359" s="51" t="s">
        <v>37</v>
      </c>
      <c r="U2359" s="44">
        <v>10438</v>
      </c>
      <c r="V2359" s="45">
        <v>65247</v>
      </c>
      <c r="W2359" s="45">
        <v>8965</v>
      </c>
    </row>
    <row r="2360" spans="1:23" x14ac:dyDescent="0.2">
      <c r="A2360" s="41">
        <v>2010</v>
      </c>
      <c r="B2360" s="42">
        <v>15371</v>
      </c>
      <c r="C2360" s="43" t="s">
        <v>3167</v>
      </c>
      <c r="D2360" s="41" t="s">
        <v>23</v>
      </c>
      <c r="E2360" s="43" t="s">
        <v>24</v>
      </c>
      <c r="F2360" s="41" t="s">
        <v>25</v>
      </c>
      <c r="G2360" s="43" t="s">
        <v>203</v>
      </c>
      <c r="H2360" s="43" t="s">
        <v>27</v>
      </c>
      <c r="I2360" s="44">
        <v>2702</v>
      </c>
      <c r="J2360" s="45">
        <v>12937</v>
      </c>
      <c r="K2360" s="45">
        <v>1424</v>
      </c>
      <c r="L2360" s="46">
        <v>427</v>
      </c>
      <c r="M2360" s="47">
        <v>2126</v>
      </c>
      <c r="N2360" s="47">
        <v>102</v>
      </c>
      <c r="O2360" s="48" t="s">
        <v>37</v>
      </c>
      <c r="P2360" s="49" t="s">
        <v>37</v>
      </c>
      <c r="Q2360" s="49" t="s">
        <v>37</v>
      </c>
      <c r="R2360" s="50" t="s">
        <v>37</v>
      </c>
      <c r="S2360" s="51" t="s">
        <v>37</v>
      </c>
      <c r="T2360" s="51" t="s">
        <v>37</v>
      </c>
      <c r="U2360" s="44">
        <v>3129</v>
      </c>
      <c r="V2360" s="45">
        <v>15063</v>
      </c>
      <c r="W2360" s="45">
        <v>1526</v>
      </c>
    </row>
    <row r="2361" spans="1:23" x14ac:dyDescent="0.2">
      <c r="A2361" s="41">
        <v>2010</v>
      </c>
      <c r="B2361" s="42">
        <v>15377</v>
      </c>
      <c r="C2361" s="43" t="s">
        <v>3168</v>
      </c>
      <c r="D2361" s="41" t="s">
        <v>23</v>
      </c>
      <c r="E2361" s="43" t="s">
        <v>24</v>
      </c>
      <c r="F2361" s="41" t="s">
        <v>25</v>
      </c>
      <c r="G2361" s="43" t="s">
        <v>87</v>
      </c>
      <c r="H2361" s="43" t="s">
        <v>27</v>
      </c>
      <c r="I2361" s="44">
        <v>531</v>
      </c>
      <c r="J2361" s="45">
        <v>4959</v>
      </c>
      <c r="K2361" s="45">
        <v>423</v>
      </c>
      <c r="L2361" s="46">
        <v>380</v>
      </c>
      <c r="M2361" s="47">
        <v>3660</v>
      </c>
      <c r="N2361" s="47">
        <v>129</v>
      </c>
      <c r="O2361" s="48" t="s">
        <v>37</v>
      </c>
      <c r="P2361" s="49" t="s">
        <v>37</v>
      </c>
      <c r="Q2361" s="49" t="s">
        <v>37</v>
      </c>
      <c r="R2361" s="50" t="s">
        <v>37</v>
      </c>
      <c r="S2361" s="51" t="s">
        <v>37</v>
      </c>
      <c r="T2361" s="51" t="s">
        <v>37</v>
      </c>
      <c r="U2361" s="44">
        <v>911</v>
      </c>
      <c r="V2361" s="45">
        <v>8619</v>
      </c>
      <c r="W2361" s="45">
        <v>552</v>
      </c>
    </row>
    <row r="2362" spans="1:23" x14ac:dyDescent="0.2">
      <c r="A2362" s="41">
        <v>2010</v>
      </c>
      <c r="B2362" s="42">
        <v>15385</v>
      </c>
      <c r="C2362" s="43" t="s">
        <v>3169</v>
      </c>
      <c r="D2362" s="41" t="s">
        <v>23</v>
      </c>
      <c r="E2362" s="43" t="s">
        <v>24</v>
      </c>
      <c r="F2362" s="41" t="s">
        <v>25</v>
      </c>
      <c r="G2362" s="43" t="s">
        <v>35</v>
      </c>
      <c r="H2362" s="43" t="s">
        <v>27</v>
      </c>
      <c r="I2362" s="44">
        <v>496</v>
      </c>
      <c r="J2362" s="45">
        <v>6000</v>
      </c>
      <c r="K2362" s="45">
        <v>731</v>
      </c>
      <c r="L2362" s="46">
        <v>279</v>
      </c>
      <c r="M2362" s="47">
        <v>2750</v>
      </c>
      <c r="N2362" s="47">
        <v>166</v>
      </c>
      <c r="O2362" s="48">
        <v>363</v>
      </c>
      <c r="P2362" s="49">
        <v>3250</v>
      </c>
      <c r="Q2362" s="49">
        <v>15</v>
      </c>
      <c r="R2362" s="50" t="s">
        <v>37</v>
      </c>
      <c r="S2362" s="51" t="s">
        <v>37</v>
      </c>
      <c r="T2362" s="51" t="s">
        <v>37</v>
      </c>
      <c r="U2362" s="44">
        <v>1138</v>
      </c>
      <c r="V2362" s="45">
        <v>12000</v>
      </c>
      <c r="W2362" s="45">
        <v>912</v>
      </c>
    </row>
    <row r="2363" spans="1:23" x14ac:dyDescent="0.2">
      <c r="A2363" s="41">
        <v>2010</v>
      </c>
      <c r="B2363" s="42">
        <v>15386</v>
      </c>
      <c r="C2363" s="43" t="s">
        <v>3169</v>
      </c>
      <c r="D2363" s="41" t="s">
        <v>23</v>
      </c>
      <c r="E2363" s="43" t="s">
        <v>24</v>
      </c>
      <c r="F2363" s="41" t="s">
        <v>25</v>
      </c>
      <c r="G2363" s="43" t="s">
        <v>104</v>
      </c>
      <c r="H2363" s="43" t="s">
        <v>27</v>
      </c>
      <c r="I2363" s="44">
        <v>3934</v>
      </c>
      <c r="J2363" s="45">
        <v>37896</v>
      </c>
      <c r="K2363" s="45">
        <v>3082</v>
      </c>
      <c r="L2363" s="46">
        <v>1360</v>
      </c>
      <c r="M2363" s="47">
        <v>11306</v>
      </c>
      <c r="N2363" s="47">
        <v>800</v>
      </c>
      <c r="O2363" s="48">
        <v>6307</v>
      </c>
      <c r="P2363" s="49">
        <v>62114</v>
      </c>
      <c r="Q2363" s="49">
        <v>10</v>
      </c>
      <c r="R2363" s="50" t="s">
        <v>37</v>
      </c>
      <c r="S2363" s="51" t="s">
        <v>37</v>
      </c>
      <c r="T2363" s="51" t="s">
        <v>37</v>
      </c>
      <c r="U2363" s="44">
        <v>11601</v>
      </c>
      <c r="V2363" s="45">
        <v>111316</v>
      </c>
      <c r="W2363" s="45">
        <v>3892</v>
      </c>
    </row>
    <row r="2364" spans="1:23" x14ac:dyDescent="0.2">
      <c r="A2364" s="41">
        <v>2010</v>
      </c>
      <c r="B2364" s="42">
        <v>15387</v>
      </c>
      <c r="C2364" s="43" t="s">
        <v>3170</v>
      </c>
      <c r="D2364" s="41" t="s">
        <v>23</v>
      </c>
      <c r="E2364" s="43" t="s">
        <v>24</v>
      </c>
      <c r="F2364" s="41" t="s">
        <v>25</v>
      </c>
      <c r="G2364" s="43" t="s">
        <v>46</v>
      </c>
      <c r="H2364" s="43" t="s">
        <v>27</v>
      </c>
      <c r="I2364" s="44">
        <v>2428</v>
      </c>
      <c r="J2364" s="45">
        <v>15898</v>
      </c>
      <c r="K2364" s="45">
        <v>2229</v>
      </c>
      <c r="L2364" s="46">
        <v>836</v>
      </c>
      <c r="M2364" s="47">
        <v>5795</v>
      </c>
      <c r="N2364" s="47">
        <v>312</v>
      </c>
      <c r="O2364" s="48">
        <v>3002</v>
      </c>
      <c r="P2364" s="49">
        <v>27392</v>
      </c>
      <c r="Q2364" s="49">
        <v>42</v>
      </c>
      <c r="R2364" s="50" t="s">
        <v>37</v>
      </c>
      <c r="S2364" s="51" t="s">
        <v>37</v>
      </c>
      <c r="T2364" s="51" t="s">
        <v>37</v>
      </c>
      <c r="U2364" s="44">
        <v>6266</v>
      </c>
      <c r="V2364" s="45">
        <v>49085</v>
      </c>
      <c r="W2364" s="45">
        <v>2583</v>
      </c>
    </row>
    <row r="2365" spans="1:23" x14ac:dyDescent="0.2">
      <c r="A2365" s="41">
        <v>2010</v>
      </c>
      <c r="B2365" s="42">
        <v>15388</v>
      </c>
      <c r="C2365" s="43" t="s">
        <v>3169</v>
      </c>
      <c r="D2365" s="41" t="s">
        <v>23</v>
      </c>
      <c r="E2365" s="43" t="s">
        <v>24</v>
      </c>
      <c r="F2365" s="41" t="s">
        <v>25</v>
      </c>
      <c r="G2365" s="43" t="s">
        <v>124</v>
      </c>
      <c r="H2365" s="43" t="s">
        <v>27</v>
      </c>
      <c r="I2365" s="44">
        <v>2790</v>
      </c>
      <c r="J2365" s="45">
        <v>33487</v>
      </c>
      <c r="K2365" s="45">
        <v>3650</v>
      </c>
      <c r="L2365" s="46">
        <v>1673</v>
      </c>
      <c r="M2365" s="47">
        <v>19802</v>
      </c>
      <c r="N2365" s="47">
        <v>865</v>
      </c>
      <c r="O2365" s="48">
        <v>3423</v>
      </c>
      <c r="P2365" s="49">
        <v>53136</v>
      </c>
      <c r="Q2365" s="49">
        <v>58</v>
      </c>
      <c r="R2365" s="50" t="s">
        <v>37</v>
      </c>
      <c r="S2365" s="51" t="s">
        <v>37</v>
      </c>
      <c r="T2365" s="51" t="s">
        <v>37</v>
      </c>
      <c r="U2365" s="44">
        <v>7886</v>
      </c>
      <c r="V2365" s="45">
        <v>106425</v>
      </c>
      <c r="W2365" s="45">
        <v>4573</v>
      </c>
    </row>
    <row r="2366" spans="1:23" x14ac:dyDescent="0.2">
      <c r="A2366" s="41">
        <v>2010</v>
      </c>
      <c r="B2366" s="42">
        <v>15410</v>
      </c>
      <c r="C2366" s="43" t="s">
        <v>990</v>
      </c>
      <c r="D2366" s="41" t="s">
        <v>23</v>
      </c>
      <c r="E2366" s="43" t="s">
        <v>24</v>
      </c>
      <c r="F2366" s="41" t="s">
        <v>25</v>
      </c>
      <c r="G2366" s="43" t="s">
        <v>33</v>
      </c>
      <c r="H2366" s="43" t="s">
        <v>31</v>
      </c>
      <c r="I2366" s="44">
        <v>20470</v>
      </c>
      <c r="J2366" s="45">
        <v>168559</v>
      </c>
      <c r="K2366" s="45">
        <v>9891</v>
      </c>
      <c r="L2366" s="46">
        <v>3928</v>
      </c>
      <c r="M2366" s="47">
        <v>35039</v>
      </c>
      <c r="N2366" s="47">
        <v>1108</v>
      </c>
      <c r="O2366" s="48">
        <v>9221</v>
      </c>
      <c r="P2366" s="49">
        <v>98497</v>
      </c>
      <c r="Q2366" s="49">
        <v>105</v>
      </c>
      <c r="R2366" s="50" t="s">
        <v>37</v>
      </c>
      <c r="S2366" s="51" t="s">
        <v>37</v>
      </c>
      <c r="T2366" s="51" t="s">
        <v>37</v>
      </c>
      <c r="U2366" s="44">
        <v>33619</v>
      </c>
      <c r="V2366" s="45">
        <v>302095</v>
      </c>
      <c r="W2366" s="45">
        <v>11104</v>
      </c>
    </row>
    <row r="2367" spans="1:23" x14ac:dyDescent="0.2">
      <c r="A2367" s="41">
        <v>2010</v>
      </c>
      <c r="B2367" s="42">
        <v>15419</v>
      </c>
      <c r="C2367" s="43" t="s">
        <v>991</v>
      </c>
      <c r="D2367" s="41" t="s">
        <v>23</v>
      </c>
      <c r="E2367" s="43" t="s">
        <v>24</v>
      </c>
      <c r="F2367" s="41" t="s">
        <v>25</v>
      </c>
      <c r="G2367" s="43" t="s">
        <v>89</v>
      </c>
      <c r="H2367" s="43" t="s">
        <v>153</v>
      </c>
      <c r="I2367" s="44">
        <v>30821</v>
      </c>
      <c r="J2367" s="45">
        <v>418585</v>
      </c>
      <c r="K2367" s="45">
        <v>30240</v>
      </c>
      <c r="L2367" s="46">
        <v>12808</v>
      </c>
      <c r="M2367" s="47">
        <v>185524</v>
      </c>
      <c r="N2367" s="47">
        <v>2279</v>
      </c>
      <c r="O2367" s="48">
        <v>2332</v>
      </c>
      <c r="P2367" s="49">
        <v>50458</v>
      </c>
      <c r="Q2367" s="49">
        <v>1</v>
      </c>
      <c r="R2367" s="50" t="s">
        <v>37</v>
      </c>
      <c r="S2367" s="51" t="s">
        <v>37</v>
      </c>
      <c r="T2367" s="51" t="s">
        <v>37</v>
      </c>
      <c r="U2367" s="44">
        <v>45961</v>
      </c>
      <c r="V2367" s="45">
        <v>654567</v>
      </c>
      <c r="W2367" s="45">
        <v>32520</v>
      </c>
    </row>
    <row r="2368" spans="1:23" x14ac:dyDescent="0.2">
      <c r="A2368" s="41">
        <v>2010</v>
      </c>
      <c r="B2368" s="42">
        <v>15432</v>
      </c>
      <c r="C2368" s="43" t="s">
        <v>3171</v>
      </c>
      <c r="D2368" s="41" t="s">
        <v>23</v>
      </c>
      <c r="E2368" s="43" t="s">
        <v>24</v>
      </c>
      <c r="F2368" s="41" t="s">
        <v>25</v>
      </c>
      <c r="G2368" s="43" t="s">
        <v>161</v>
      </c>
      <c r="H2368" s="43" t="s">
        <v>27</v>
      </c>
      <c r="I2368" s="44">
        <v>824</v>
      </c>
      <c r="J2368" s="45">
        <v>7661</v>
      </c>
      <c r="K2368" s="45">
        <v>643</v>
      </c>
      <c r="L2368" s="46">
        <v>106</v>
      </c>
      <c r="M2368" s="47">
        <v>1111</v>
      </c>
      <c r="N2368" s="47">
        <v>83</v>
      </c>
      <c r="O2368" s="48">
        <v>98</v>
      </c>
      <c r="P2368" s="49">
        <v>943</v>
      </c>
      <c r="Q2368" s="49">
        <v>6</v>
      </c>
      <c r="R2368" s="50" t="s">
        <v>37</v>
      </c>
      <c r="S2368" s="51" t="s">
        <v>37</v>
      </c>
      <c r="T2368" s="51" t="s">
        <v>37</v>
      </c>
      <c r="U2368" s="44">
        <v>1028</v>
      </c>
      <c r="V2368" s="45">
        <v>9715</v>
      </c>
      <c r="W2368" s="45">
        <v>732</v>
      </c>
    </row>
    <row r="2369" spans="1:23" x14ac:dyDescent="0.2">
      <c r="A2369" s="41">
        <v>2010</v>
      </c>
      <c r="B2369" s="42">
        <v>15433</v>
      </c>
      <c r="C2369" s="43" t="s">
        <v>3172</v>
      </c>
      <c r="D2369" s="41" t="s">
        <v>23</v>
      </c>
      <c r="E2369" s="43" t="s">
        <v>24</v>
      </c>
      <c r="F2369" s="41" t="s">
        <v>25</v>
      </c>
      <c r="G2369" s="43" t="s">
        <v>48</v>
      </c>
      <c r="H2369" s="43" t="s">
        <v>27</v>
      </c>
      <c r="I2369" s="44">
        <v>783</v>
      </c>
      <c r="J2369" s="45">
        <v>8331</v>
      </c>
      <c r="K2369" s="45">
        <v>664</v>
      </c>
      <c r="L2369" s="46">
        <v>364</v>
      </c>
      <c r="M2369" s="47">
        <v>3894</v>
      </c>
      <c r="N2369" s="47">
        <v>114</v>
      </c>
      <c r="O2369" s="48" t="s">
        <v>37</v>
      </c>
      <c r="P2369" s="49" t="s">
        <v>37</v>
      </c>
      <c r="Q2369" s="49" t="s">
        <v>37</v>
      </c>
      <c r="R2369" s="50" t="s">
        <v>37</v>
      </c>
      <c r="S2369" s="51" t="s">
        <v>37</v>
      </c>
      <c r="T2369" s="51" t="s">
        <v>37</v>
      </c>
      <c r="U2369" s="44">
        <v>1147</v>
      </c>
      <c r="V2369" s="45">
        <v>12225</v>
      </c>
      <c r="W2369" s="45">
        <v>778</v>
      </c>
    </row>
    <row r="2370" spans="1:23" x14ac:dyDescent="0.2">
      <c r="A2370" s="41">
        <v>2010</v>
      </c>
      <c r="B2370" s="42">
        <v>15443</v>
      </c>
      <c r="C2370" s="43" t="s">
        <v>3173</v>
      </c>
      <c r="D2370" s="41" t="s">
        <v>23</v>
      </c>
      <c r="E2370" s="43" t="s">
        <v>24</v>
      </c>
      <c r="F2370" s="41" t="s">
        <v>25</v>
      </c>
      <c r="G2370" s="43" t="s">
        <v>104</v>
      </c>
      <c r="H2370" s="43" t="s">
        <v>27</v>
      </c>
      <c r="I2370" s="44">
        <v>1680</v>
      </c>
      <c r="J2370" s="45">
        <v>18437</v>
      </c>
      <c r="K2370" s="45">
        <v>1294</v>
      </c>
      <c r="L2370" s="46">
        <v>966</v>
      </c>
      <c r="M2370" s="47">
        <v>11350</v>
      </c>
      <c r="N2370" s="47">
        <v>141</v>
      </c>
      <c r="O2370" s="48" t="s">
        <v>37</v>
      </c>
      <c r="P2370" s="49" t="s">
        <v>37</v>
      </c>
      <c r="Q2370" s="49" t="s">
        <v>37</v>
      </c>
      <c r="R2370" s="50" t="s">
        <v>37</v>
      </c>
      <c r="S2370" s="51" t="s">
        <v>37</v>
      </c>
      <c r="T2370" s="51" t="s">
        <v>37</v>
      </c>
      <c r="U2370" s="44">
        <v>2646</v>
      </c>
      <c r="V2370" s="45">
        <v>29787</v>
      </c>
      <c r="W2370" s="45">
        <v>1435</v>
      </c>
    </row>
    <row r="2371" spans="1:23" x14ac:dyDescent="0.2">
      <c r="A2371" s="41">
        <v>2010</v>
      </c>
      <c r="B2371" s="42">
        <v>15444</v>
      </c>
      <c r="C2371" s="43" t="s">
        <v>992</v>
      </c>
      <c r="D2371" s="41" t="s">
        <v>23</v>
      </c>
      <c r="E2371" s="43" t="s">
        <v>24</v>
      </c>
      <c r="F2371" s="41" t="s">
        <v>25</v>
      </c>
      <c r="G2371" s="43" t="s">
        <v>195</v>
      </c>
      <c r="H2371" s="43" t="s">
        <v>27</v>
      </c>
      <c r="I2371" s="44">
        <v>19186</v>
      </c>
      <c r="J2371" s="45">
        <v>243455</v>
      </c>
      <c r="K2371" s="45">
        <v>30575</v>
      </c>
      <c r="L2371" s="46">
        <v>25295</v>
      </c>
      <c r="M2371" s="47">
        <v>390057</v>
      </c>
      <c r="N2371" s="47">
        <v>4710</v>
      </c>
      <c r="O2371" s="48">
        <v>6048</v>
      </c>
      <c r="P2371" s="49">
        <v>133872</v>
      </c>
      <c r="Q2371" s="49">
        <v>1</v>
      </c>
      <c r="R2371" s="50" t="s">
        <v>37</v>
      </c>
      <c r="S2371" s="51" t="s">
        <v>37</v>
      </c>
      <c r="T2371" s="51" t="s">
        <v>37</v>
      </c>
      <c r="U2371" s="44">
        <v>50529</v>
      </c>
      <c r="V2371" s="45">
        <v>767384</v>
      </c>
      <c r="W2371" s="45">
        <v>35286</v>
      </c>
    </row>
    <row r="2372" spans="1:23" x14ac:dyDescent="0.2">
      <c r="A2372" s="41">
        <v>2010</v>
      </c>
      <c r="B2372" s="42">
        <v>15460</v>
      </c>
      <c r="C2372" s="43" t="s">
        <v>3174</v>
      </c>
      <c r="D2372" s="41" t="s">
        <v>23</v>
      </c>
      <c r="E2372" s="43" t="s">
        <v>24</v>
      </c>
      <c r="F2372" s="41" t="s">
        <v>25</v>
      </c>
      <c r="G2372" s="43" t="s">
        <v>46</v>
      </c>
      <c r="H2372" s="43" t="s">
        <v>27</v>
      </c>
      <c r="I2372" s="44">
        <v>1103</v>
      </c>
      <c r="J2372" s="45">
        <v>12730</v>
      </c>
      <c r="K2372" s="45">
        <v>1344</v>
      </c>
      <c r="L2372" s="46">
        <v>675</v>
      </c>
      <c r="M2372" s="47">
        <v>7955</v>
      </c>
      <c r="N2372" s="47">
        <v>85</v>
      </c>
      <c r="O2372" s="48">
        <v>358</v>
      </c>
      <c r="P2372" s="49">
        <v>4341</v>
      </c>
      <c r="Q2372" s="49">
        <v>1</v>
      </c>
      <c r="R2372" s="50" t="s">
        <v>37</v>
      </c>
      <c r="S2372" s="51" t="s">
        <v>37</v>
      </c>
      <c r="T2372" s="51" t="s">
        <v>37</v>
      </c>
      <c r="U2372" s="44">
        <v>2136</v>
      </c>
      <c r="V2372" s="45">
        <v>25026</v>
      </c>
      <c r="W2372" s="45">
        <v>1430</v>
      </c>
    </row>
    <row r="2373" spans="1:23" x14ac:dyDescent="0.2">
      <c r="A2373" s="41">
        <v>2010</v>
      </c>
      <c r="B2373" s="42">
        <v>15462</v>
      </c>
      <c r="C2373" s="43" t="s">
        <v>3175</v>
      </c>
      <c r="D2373" s="41" t="s">
        <v>23</v>
      </c>
      <c r="E2373" s="43" t="s">
        <v>24</v>
      </c>
      <c r="F2373" s="41" t="s">
        <v>25</v>
      </c>
      <c r="G2373" s="43" t="s">
        <v>78</v>
      </c>
      <c r="H2373" s="43" t="s">
        <v>27</v>
      </c>
      <c r="I2373" s="44">
        <v>3961.6</v>
      </c>
      <c r="J2373" s="45">
        <v>50376</v>
      </c>
      <c r="K2373" s="45">
        <v>3872</v>
      </c>
      <c r="L2373" s="46">
        <v>3875.3</v>
      </c>
      <c r="M2373" s="47">
        <v>51562</v>
      </c>
      <c r="N2373" s="47">
        <v>915</v>
      </c>
      <c r="O2373" s="48">
        <v>0</v>
      </c>
      <c r="P2373" s="49">
        <v>0</v>
      </c>
      <c r="Q2373" s="49">
        <v>0</v>
      </c>
      <c r="R2373" s="50">
        <v>0</v>
      </c>
      <c r="S2373" s="51">
        <v>0</v>
      </c>
      <c r="T2373" s="51">
        <v>0</v>
      </c>
      <c r="U2373" s="44">
        <v>7836.9</v>
      </c>
      <c r="V2373" s="45">
        <v>101938</v>
      </c>
      <c r="W2373" s="45">
        <v>4787</v>
      </c>
    </row>
    <row r="2374" spans="1:23" x14ac:dyDescent="0.2">
      <c r="A2374" s="41">
        <v>2010</v>
      </c>
      <c r="B2374" s="42">
        <v>15466</v>
      </c>
      <c r="C2374" s="43" t="s">
        <v>993</v>
      </c>
      <c r="D2374" s="41" t="s">
        <v>23</v>
      </c>
      <c r="E2374" s="43" t="s">
        <v>24</v>
      </c>
      <c r="F2374" s="41" t="s">
        <v>25</v>
      </c>
      <c r="G2374" s="43" t="s">
        <v>311</v>
      </c>
      <c r="H2374" s="43" t="s">
        <v>51</v>
      </c>
      <c r="I2374" s="44">
        <v>1013189</v>
      </c>
      <c r="J2374" s="45">
        <v>9086992</v>
      </c>
      <c r="K2374" s="45">
        <v>1156123</v>
      </c>
      <c r="L2374" s="46">
        <v>1192326</v>
      </c>
      <c r="M2374" s="47">
        <v>12837188</v>
      </c>
      <c r="N2374" s="47">
        <v>209371</v>
      </c>
      <c r="O2374" s="48">
        <v>404544</v>
      </c>
      <c r="P2374" s="49">
        <v>6328128</v>
      </c>
      <c r="Q2374" s="49">
        <v>317</v>
      </c>
      <c r="R2374" s="50">
        <v>4329</v>
      </c>
      <c r="S2374" s="51">
        <v>46335</v>
      </c>
      <c r="T2374" s="51">
        <v>1</v>
      </c>
      <c r="U2374" s="44">
        <v>2614388</v>
      </c>
      <c r="V2374" s="45">
        <v>28298643</v>
      </c>
      <c r="W2374" s="45">
        <v>1365812</v>
      </c>
    </row>
    <row r="2375" spans="1:23" x14ac:dyDescent="0.2">
      <c r="A2375" s="41">
        <v>2010</v>
      </c>
      <c r="B2375" s="42">
        <v>15470</v>
      </c>
      <c r="C2375" s="43" t="s">
        <v>3176</v>
      </c>
      <c r="D2375" s="41" t="s">
        <v>23</v>
      </c>
      <c r="E2375" s="43" t="s">
        <v>24</v>
      </c>
      <c r="F2375" s="41" t="s">
        <v>25</v>
      </c>
      <c r="G2375" s="43" t="s">
        <v>72</v>
      </c>
      <c r="H2375" s="43" t="s">
        <v>51</v>
      </c>
      <c r="I2375" s="44">
        <v>874299</v>
      </c>
      <c r="J2375" s="45">
        <v>9627037</v>
      </c>
      <c r="K2375" s="45">
        <v>677998</v>
      </c>
      <c r="L2375" s="46">
        <v>652668</v>
      </c>
      <c r="M2375" s="47">
        <v>8531725</v>
      </c>
      <c r="N2375" s="47">
        <v>101031</v>
      </c>
      <c r="O2375" s="48">
        <v>593117</v>
      </c>
      <c r="P2375" s="49">
        <v>10100077</v>
      </c>
      <c r="Q2375" s="49">
        <v>2790</v>
      </c>
      <c r="R2375" s="50" t="s">
        <v>37</v>
      </c>
      <c r="S2375" s="51" t="s">
        <v>37</v>
      </c>
      <c r="T2375" s="51" t="s">
        <v>37</v>
      </c>
      <c r="U2375" s="44">
        <v>2120084</v>
      </c>
      <c r="V2375" s="45">
        <v>28258839</v>
      </c>
      <c r="W2375" s="45">
        <v>781819</v>
      </c>
    </row>
    <row r="2376" spans="1:23" x14ac:dyDescent="0.2">
      <c r="A2376" s="41">
        <v>2010</v>
      </c>
      <c r="B2376" s="42">
        <v>15472</v>
      </c>
      <c r="C2376" s="43" t="s">
        <v>995</v>
      </c>
      <c r="D2376" s="41" t="s">
        <v>23</v>
      </c>
      <c r="E2376" s="43" t="s">
        <v>24</v>
      </c>
      <c r="F2376" s="41" t="s">
        <v>25</v>
      </c>
      <c r="G2376" s="43" t="s">
        <v>511</v>
      </c>
      <c r="H2376" s="43" t="s">
        <v>51</v>
      </c>
      <c r="I2376" s="44">
        <v>527786</v>
      </c>
      <c r="J2376" s="45">
        <v>3169092</v>
      </c>
      <c r="K2376" s="45">
        <v>419225</v>
      </c>
      <c r="L2376" s="46">
        <v>286198</v>
      </c>
      <c r="M2376" s="47">
        <v>1941990</v>
      </c>
      <c r="N2376" s="47">
        <v>67245</v>
      </c>
      <c r="O2376" s="48">
        <v>41966</v>
      </c>
      <c r="P2376" s="49">
        <v>308644</v>
      </c>
      <c r="Q2376" s="49">
        <v>2645</v>
      </c>
      <c r="R2376" s="50" t="s">
        <v>37</v>
      </c>
      <c r="S2376" s="51" t="s">
        <v>37</v>
      </c>
      <c r="T2376" s="51" t="s">
        <v>37</v>
      </c>
      <c r="U2376" s="44">
        <v>855950</v>
      </c>
      <c r="V2376" s="45">
        <v>5419726</v>
      </c>
      <c r="W2376" s="45">
        <v>489115</v>
      </c>
    </row>
    <row r="2377" spans="1:23" x14ac:dyDescent="0.2">
      <c r="A2377" s="41">
        <v>2010</v>
      </c>
      <c r="B2377" s="42">
        <v>15472</v>
      </c>
      <c r="C2377" s="43" t="s">
        <v>995</v>
      </c>
      <c r="D2377" s="41" t="s">
        <v>112</v>
      </c>
      <c r="E2377" s="43" t="s">
        <v>113</v>
      </c>
      <c r="F2377" s="41" t="s">
        <v>25</v>
      </c>
      <c r="G2377" s="43" t="s">
        <v>511</v>
      </c>
      <c r="H2377" s="43" t="s">
        <v>51</v>
      </c>
      <c r="I2377" s="44">
        <v>465.7</v>
      </c>
      <c r="J2377" s="45">
        <v>5931</v>
      </c>
      <c r="K2377" s="45">
        <v>1256</v>
      </c>
      <c r="L2377" s="46">
        <v>80844</v>
      </c>
      <c r="M2377" s="47">
        <v>1390613</v>
      </c>
      <c r="N2377" s="47">
        <v>5903</v>
      </c>
      <c r="O2377" s="48">
        <v>48277</v>
      </c>
      <c r="P2377" s="49">
        <v>1030472</v>
      </c>
      <c r="Q2377" s="49">
        <v>443</v>
      </c>
      <c r="R2377" s="50" t="s">
        <v>37</v>
      </c>
      <c r="S2377" s="51" t="s">
        <v>37</v>
      </c>
      <c r="T2377" s="51" t="s">
        <v>37</v>
      </c>
      <c r="U2377" s="44">
        <v>129586.7</v>
      </c>
      <c r="V2377" s="45">
        <v>2427016</v>
      </c>
      <c r="W2377" s="45">
        <v>7602</v>
      </c>
    </row>
    <row r="2378" spans="1:23" x14ac:dyDescent="0.2">
      <c r="A2378" s="41">
        <v>2010</v>
      </c>
      <c r="B2378" s="42">
        <v>15473</v>
      </c>
      <c r="C2378" s="43" t="s">
        <v>996</v>
      </c>
      <c r="D2378" s="41" t="s">
        <v>23</v>
      </c>
      <c r="E2378" s="43" t="s">
        <v>24</v>
      </c>
      <c r="F2378" s="41" t="s">
        <v>25</v>
      </c>
      <c r="G2378" s="43" t="s">
        <v>258</v>
      </c>
      <c r="H2378" s="43" t="s">
        <v>51</v>
      </c>
      <c r="I2378" s="44">
        <v>355844</v>
      </c>
      <c r="J2378" s="45">
        <v>3370247</v>
      </c>
      <c r="K2378" s="45">
        <v>446593</v>
      </c>
      <c r="L2378" s="46">
        <v>377062</v>
      </c>
      <c r="M2378" s="47">
        <v>4270648</v>
      </c>
      <c r="N2378" s="47">
        <v>54931</v>
      </c>
      <c r="O2378" s="48">
        <v>85575</v>
      </c>
      <c r="P2378" s="49">
        <v>1449933</v>
      </c>
      <c r="Q2378" s="49">
        <v>263</v>
      </c>
      <c r="R2378" s="50">
        <v>0</v>
      </c>
      <c r="S2378" s="51">
        <v>0</v>
      </c>
      <c r="T2378" s="51">
        <v>0</v>
      </c>
      <c r="U2378" s="44">
        <v>818481</v>
      </c>
      <c r="V2378" s="45">
        <v>9090828</v>
      </c>
      <c r="W2378" s="45">
        <v>501787</v>
      </c>
    </row>
    <row r="2379" spans="1:23" x14ac:dyDescent="0.2">
      <c r="A2379" s="41">
        <v>2010</v>
      </c>
      <c r="B2379" s="42">
        <v>15474</v>
      </c>
      <c r="C2379" s="43" t="s">
        <v>997</v>
      </c>
      <c r="D2379" s="41" t="s">
        <v>23</v>
      </c>
      <c r="E2379" s="43" t="s">
        <v>24</v>
      </c>
      <c r="F2379" s="41" t="s">
        <v>25</v>
      </c>
      <c r="G2379" s="43" t="s">
        <v>78</v>
      </c>
      <c r="H2379" s="43" t="s">
        <v>51</v>
      </c>
      <c r="I2379" s="44">
        <v>523997</v>
      </c>
      <c r="J2379" s="45">
        <v>6594608</v>
      </c>
      <c r="K2379" s="45">
        <v>457906</v>
      </c>
      <c r="L2379" s="46">
        <v>409981</v>
      </c>
      <c r="M2379" s="47">
        <v>6401161</v>
      </c>
      <c r="N2379" s="47">
        <v>67367</v>
      </c>
      <c r="O2379" s="48">
        <v>222087</v>
      </c>
      <c r="P2379" s="49">
        <v>4921193</v>
      </c>
      <c r="Q2379" s="49">
        <v>6576</v>
      </c>
      <c r="R2379" s="50">
        <v>0</v>
      </c>
      <c r="S2379" s="51">
        <v>0</v>
      </c>
      <c r="T2379" s="51">
        <v>0</v>
      </c>
      <c r="U2379" s="44">
        <v>1156065</v>
      </c>
      <c r="V2379" s="45">
        <v>17916962</v>
      </c>
      <c r="W2379" s="45">
        <v>531849</v>
      </c>
    </row>
    <row r="2380" spans="1:23" x14ac:dyDescent="0.2">
      <c r="A2380" s="41">
        <v>2010</v>
      </c>
      <c r="B2380" s="42">
        <v>15477</v>
      </c>
      <c r="C2380" s="43" t="s">
        <v>998</v>
      </c>
      <c r="D2380" s="41" t="s">
        <v>23</v>
      </c>
      <c r="E2380" s="43" t="s">
        <v>24</v>
      </c>
      <c r="F2380" s="41" t="s">
        <v>25</v>
      </c>
      <c r="G2380" s="43" t="s">
        <v>122</v>
      </c>
      <c r="H2380" s="43" t="s">
        <v>51</v>
      </c>
      <c r="I2380" s="44">
        <v>2294530</v>
      </c>
      <c r="J2380" s="45">
        <v>14038598</v>
      </c>
      <c r="K2380" s="45">
        <v>1855292</v>
      </c>
      <c r="L2380" s="46">
        <v>1594490</v>
      </c>
      <c r="M2380" s="47">
        <v>11501474</v>
      </c>
      <c r="N2380" s="47">
        <v>251580</v>
      </c>
      <c r="O2380" s="48">
        <v>93544</v>
      </c>
      <c r="P2380" s="49">
        <v>1073382</v>
      </c>
      <c r="Q2380" s="49">
        <v>8244</v>
      </c>
      <c r="R2380" s="50" t="s">
        <v>37</v>
      </c>
      <c r="S2380" s="51" t="s">
        <v>37</v>
      </c>
      <c r="T2380" s="51" t="s">
        <v>37</v>
      </c>
      <c r="U2380" s="44">
        <v>3982564</v>
      </c>
      <c r="V2380" s="45">
        <v>26613454</v>
      </c>
      <c r="W2380" s="45">
        <v>2115116</v>
      </c>
    </row>
    <row r="2381" spans="1:23" x14ac:dyDescent="0.2">
      <c r="A2381" s="41">
        <v>2010</v>
      </c>
      <c r="B2381" s="42">
        <v>15477</v>
      </c>
      <c r="C2381" s="43" t="s">
        <v>998</v>
      </c>
      <c r="D2381" s="41" t="s">
        <v>112</v>
      </c>
      <c r="E2381" s="43" t="s">
        <v>113</v>
      </c>
      <c r="F2381" s="41" t="s">
        <v>25</v>
      </c>
      <c r="G2381" s="43" t="s">
        <v>122</v>
      </c>
      <c r="H2381" s="43" t="s">
        <v>51</v>
      </c>
      <c r="I2381" s="44">
        <v>6772</v>
      </c>
      <c r="J2381" s="45">
        <v>158812</v>
      </c>
      <c r="K2381" s="45">
        <v>16601</v>
      </c>
      <c r="L2381" s="46">
        <v>558294</v>
      </c>
      <c r="M2381" s="47">
        <v>13187717</v>
      </c>
      <c r="N2381" s="47">
        <v>21982</v>
      </c>
      <c r="O2381" s="48">
        <v>145705</v>
      </c>
      <c r="P2381" s="49">
        <v>3469429</v>
      </c>
      <c r="Q2381" s="49">
        <v>1122</v>
      </c>
      <c r="R2381" s="50">
        <v>6872</v>
      </c>
      <c r="S2381" s="51">
        <v>226004</v>
      </c>
      <c r="T2381" s="51">
        <v>5</v>
      </c>
      <c r="U2381" s="44">
        <v>717643</v>
      </c>
      <c r="V2381" s="45">
        <v>17041962</v>
      </c>
      <c r="W2381" s="45">
        <v>39710</v>
      </c>
    </row>
    <row r="2382" spans="1:23" x14ac:dyDescent="0.2">
      <c r="A2382" s="41">
        <v>2010</v>
      </c>
      <c r="B2382" s="42">
        <v>15500</v>
      </c>
      <c r="C2382" s="43" t="s">
        <v>999</v>
      </c>
      <c r="D2382" s="41" t="s">
        <v>23</v>
      </c>
      <c r="E2382" s="43" t="s">
        <v>24</v>
      </c>
      <c r="F2382" s="41" t="s">
        <v>25</v>
      </c>
      <c r="G2382" s="43" t="s">
        <v>89</v>
      </c>
      <c r="H2382" s="43" t="s">
        <v>51</v>
      </c>
      <c r="I2382" s="44">
        <v>1075107.3999999999</v>
      </c>
      <c r="J2382" s="45">
        <v>10609011</v>
      </c>
      <c r="K2382" s="45">
        <v>952803</v>
      </c>
      <c r="L2382" s="46">
        <v>852852.2</v>
      </c>
      <c r="M2382" s="47">
        <v>9138486</v>
      </c>
      <c r="N2382" s="47">
        <v>122013</v>
      </c>
      <c r="O2382" s="48">
        <v>103374.9</v>
      </c>
      <c r="P2382" s="49">
        <v>1153642</v>
      </c>
      <c r="Q2382" s="49">
        <v>3660</v>
      </c>
      <c r="R2382" s="50">
        <v>311</v>
      </c>
      <c r="S2382" s="51">
        <v>3768</v>
      </c>
      <c r="T2382" s="51">
        <v>1</v>
      </c>
      <c r="U2382" s="44">
        <v>2031645.5</v>
      </c>
      <c r="V2382" s="45">
        <v>20904907</v>
      </c>
      <c r="W2382" s="45">
        <v>1078477</v>
      </c>
    </row>
    <row r="2383" spans="1:23" x14ac:dyDescent="0.2">
      <c r="A2383" s="41">
        <v>2010</v>
      </c>
      <c r="B2383" s="42">
        <v>15500</v>
      </c>
      <c r="C2383" s="43" t="s">
        <v>999</v>
      </c>
      <c r="D2383" s="41" t="s">
        <v>112</v>
      </c>
      <c r="E2383" s="43" t="s">
        <v>113</v>
      </c>
      <c r="F2383" s="41" t="s">
        <v>25</v>
      </c>
      <c r="G2383" s="43" t="s">
        <v>89</v>
      </c>
      <c r="H2383" s="43" t="s">
        <v>51</v>
      </c>
      <c r="I2383" s="44" t="s">
        <v>37</v>
      </c>
      <c r="J2383" s="45" t="s">
        <v>37</v>
      </c>
      <c r="K2383" s="45" t="s">
        <v>37</v>
      </c>
      <c r="L2383" s="46">
        <v>625.5</v>
      </c>
      <c r="M2383" s="47">
        <v>73351</v>
      </c>
      <c r="N2383" s="47">
        <v>1</v>
      </c>
      <c r="O2383" s="48">
        <v>10374.299999999999</v>
      </c>
      <c r="P2383" s="49">
        <v>1881562</v>
      </c>
      <c r="Q2383" s="49">
        <v>15</v>
      </c>
      <c r="R2383" s="50" t="s">
        <v>37</v>
      </c>
      <c r="S2383" s="51" t="s">
        <v>37</v>
      </c>
      <c r="T2383" s="51" t="s">
        <v>37</v>
      </c>
      <c r="U2383" s="44">
        <v>10999.8</v>
      </c>
      <c r="V2383" s="45">
        <v>1954913</v>
      </c>
      <c r="W2383" s="45">
        <v>16</v>
      </c>
    </row>
    <row r="2384" spans="1:23" x14ac:dyDescent="0.2">
      <c r="A2384" s="41">
        <v>2010</v>
      </c>
      <c r="B2384" s="42">
        <v>15507</v>
      </c>
      <c r="C2384" s="43" t="s">
        <v>3177</v>
      </c>
      <c r="D2384" s="41" t="s">
        <v>23</v>
      </c>
      <c r="E2384" s="43" t="s">
        <v>24</v>
      </c>
      <c r="F2384" s="41" t="s">
        <v>25</v>
      </c>
      <c r="G2384" s="43" t="s">
        <v>98</v>
      </c>
      <c r="H2384" s="43" t="s">
        <v>27</v>
      </c>
      <c r="I2384" s="44">
        <v>19106</v>
      </c>
      <c r="J2384" s="45">
        <v>193546</v>
      </c>
      <c r="K2384" s="45">
        <v>11659</v>
      </c>
      <c r="L2384" s="46">
        <v>12820</v>
      </c>
      <c r="M2384" s="47">
        <v>119343</v>
      </c>
      <c r="N2384" s="47">
        <v>2504</v>
      </c>
      <c r="O2384" s="48">
        <v>10476</v>
      </c>
      <c r="P2384" s="49">
        <v>136696</v>
      </c>
      <c r="Q2384" s="49">
        <v>8</v>
      </c>
      <c r="R2384" s="50">
        <v>0</v>
      </c>
      <c r="S2384" s="51">
        <v>0</v>
      </c>
      <c r="T2384" s="51">
        <v>0</v>
      </c>
      <c r="U2384" s="44">
        <v>42402</v>
      </c>
      <c r="V2384" s="45">
        <v>449585</v>
      </c>
      <c r="W2384" s="45">
        <v>14171</v>
      </c>
    </row>
    <row r="2385" spans="1:23" x14ac:dyDescent="0.2">
      <c r="A2385" s="41">
        <v>2010</v>
      </c>
      <c r="B2385" s="42">
        <v>15515</v>
      </c>
      <c r="C2385" s="43" t="s">
        <v>3178</v>
      </c>
      <c r="D2385" s="41" t="s">
        <v>23</v>
      </c>
      <c r="E2385" s="43" t="s">
        <v>24</v>
      </c>
      <c r="F2385" s="41" t="s">
        <v>25</v>
      </c>
      <c r="G2385" s="43" t="s">
        <v>78</v>
      </c>
      <c r="H2385" s="43" t="s">
        <v>27</v>
      </c>
      <c r="I2385" s="44">
        <v>3093</v>
      </c>
      <c r="J2385" s="45">
        <v>28750</v>
      </c>
      <c r="K2385" s="45">
        <v>2327</v>
      </c>
      <c r="L2385" s="46">
        <v>2910</v>
      </c>
      <c r="M2385" s="47">
        <v>30262</v>
      </c>
      <c r="N2385" s="47">
        <v>507</v>
      </c>
      <c r="O2385" s="48">
        <v>0</v>
      </c>
      <c r="P2385" s="49" t="s">
        <v>37</v>
      </c>
      <c r="Q2385" s="49" t="s">
        <v>37</v>
      </c>
      <c r="R2385" s="50" t="s">
        <v>37</v>
      </c>
      <c r="S2385" s="51" t="s">
        <v>37</v>
      </c>
      <c r="T2385" s="51" t="s">
        <v>37</v>
      </c>
      <c r="U2385" s="44">
        <v>6003</v>
      </c>
      <c r="V2385" s="45">
        <v>59012</v>
      </c>
      <c r="W2385" s="45">
        <v>2834</v>
      </c>
    </row>
    <row r="2386" spans="1:23" x14ac:dyDescent="0.2">
      <c r="A2386" s="41">
        <v>2010</v>
      </c>
      <c r="B2386" s="42">
        <v>15541</v>
      </c>
      <c r="C2386" s="43" t="s">
        <v>3179</v>
      </c>
      <c r="D2386" s="41" t="s">
        <v>23</v>
      </c>
      <c r="E2386" s="43" t="s">
        <v>24</v>
      </c>
      <c r="F2386" s="41" t="s">
        <v>25</v>
      </c>
      <c r="G2386" s="43" t="s">
        <v>44</v>
      </c>
      <c r="H2386" s="43" t="s">
        <v>27</v>
      </c>
      <c r="I2386" s="44">
        <v>5962</v>
      </c>
      <c r="J2386" s="45">
        <v>37904</v>
      </c>
      <c r="K2386" s="45">
        <v>3689</v>
      </c>
      <c r="L2386" s="46">
        <v>3740</v>
      </c>
      <c r="M2386" s="47">
        <v>24733</v>
      </c>
      <c r="N2386" s="47">
        <v>658</v>
      </c>
      <c r="O2386" s="48">
        <v>5135</v>
      </c>
      <c r="P2386" s="49">
        <v>40530</v>
      </c>
      <c r="Q2386" s="49">
        <v>82</v>
      </c>
      <c r="R2386" s="50">
        <v>0</v>
      </c>
      <c r="S2386" s="51">
        <v>0</v>
      </c>
      <c r="T2386" s="51">
        <v>0</v>
      </c>
      <c r="U2386" s="44">
        <v>14837</v>
      </c>
      <c r="V2386" s="45">
        <v>103167</v>
      </c>
      <c r="W2386" s="45">
        <v>4429</v>
      </c>
    </row>
    <row r="2387" spans="1:23" x14ac:dyDescent="0.2">
      <c r="A2387" s="41">
        <v>2010</v>
      </c>
      <c r="B2387" s="42">
        <v>15566</v>
      </c>
      <c r="C2387" s="43" t="s">
        <v>3180</v>
      </c>
      <c r="D2387" s="41" t="s">
        <v>23</v>
      </c>
      <c r="E2387" s="43" t="s">
        <v>24</v>
      </c>
      <c r="F2387" s="41" t="s">
        <v>25</v>
      </c>
      <c r="G2387" s="43" t="s">
        <v>142</v>
      </c>
      <c r="H2387" s="43" t="s">
        <v>27</v>
      </c>
      <c r="I2387" s="44">
        <v>6879.2</v>
      </c>
      <c r="J2387" s="45">
        <v>53083</v>
      </c>
      <c r="K2387" s="45">
        <v>4052</v>
      </c>
      <c r="L2387" s="46">
        <v>8145</v>
      </c>
      <c r="M2387" s="47">
        <v>69760</v>
      </c>
      <c r="N2387" s="47">
        <v>868</v>
      </c>
      <c r="O2387" s="48">
        <v>1962.9</v>
      </c>
      <c r="P2387" s="49">
        <v>19229</v>
      </c>
      <c r="Q2387" s="49">
        <v>1</v>
      </c>
      <c r="R2387" s="50" t="s">
        <v>37</v>
      </c>
      <c r="S2387" s="51" t="s">
        <v>37</v>
      </c>
      <c r="T2387" s="51" t="s">
        <v>37</v>
      </c>
      <c r="U2387" s="44">
        <v>16987.099999999999</v>
      </c>
      <c r="V2387" s="45">
        <v>142072</v>
      </c>
      <c r="W2387" s="45">
        <v>4921</v>
      </c>
    </row>
    <row r="2388" spans="1:23" x14ac:dyDescent="0.2">
      <c r="A2388" s="41">
        <v>2010</v>
      </c>
      <c r="B2388" s="42">
        <v>15573</v>
      </c>
      <c r="C2388" s="43" t="s">
        <v>3181</v>
      </c>
      <c r="D2388" s="41" t="s">
        <v>23</v>
      </c>
      <c r="E2388" s="43" t="s">
        <v>24</v>
      </c>
      <c r="F2388" s="41" t="s">
        <v>25</v>
      </c>
      <c r="G2388" s="43" t="s">
        <v>65</v>
      </c>
      <c r="H2388" s="43" t="s">
        <v>27</v>
      </c>
      <c r="I2388" s="44">
        <v>2629</v>
      </c>
      <c r="J2388" s="45">
        <v>26570</v>
      </c>
      <c r="K2388" s="45">
        <v>1888</v>
      </c>
      <c r="L2388" s="46">
        <v>2674</v>
      </c>
      <c r="M2388" s="47">
        <v>29969</v>
      </c>
      <c r="N2388" s="47">
        <v>465</v>
      </c>
      <c r="O2388" s="48" t="s">
        <v>37</v>
      </c>
      <c r="P2388" s="49" t="s">
        <v>37</v>
      </c>
      <c r="Q2388" s="49" t="s">
        <v>37</v>
      </c>
      <c r="R2388" s="50" t="s">
        <v>37</v>
      </c>
      <c r="S2388" s="51" t="s">
        <v>37</v>
      </c>
      <c r="T2388" s="51" t="s">
        <v>37</v>
      </c>
      <c r="U2388" s="44">
        <v>5303</v>
      </c>
      <c r="V2388" s="45">
        <v>56539</v>
      </c>
      <c r="W2388" s="45">
        <v>2353</v>
      </c>
    </row>
    <row r="2389" spans="1:23" x14ac:dyDescent="0.2">
      <c r="A2389" s="41">
        <v>2010</v>
      </c>
      <c r="B2389" s="42">
        <v>15597</v>
      </c>
      <c r="C2389" s="43" t="s">
        <v>3182</v>
      </c>
      <c r="D2389" s="41" t="s">
        <v>23</v>
      </c>
      <c r="E2389" s="43" t="s">
        <v>24</v>
      </c>
      <c r="F2389" s="41" t="s">
        <v>25</v>
      </c>
      <c r="G2389" s="43" t="s">
        <v>117</v>
      </c>
      <c r="H2389" s="43" t="s">
        <v>1749</v>
      </c>
      <c r="I2389" s="44" t="s">
        <v>37</v>
      </c>
      <c r="J2389" s="45" t="s">
        <v>37</v>
      </c>
      <c r="K2389" s="45" t="s">
        <v>37</v>
      </c>
      <c r="L2389" s="46" t="s">
        <v>37</v>
      </c>
      <c r="M2389" s="47" t="s">
        <v>37</v>
      </c>
      <c r="N2389" s="47" t="s">
        <v>37</v>
      </c>
      <c r="O2389" s="48">
        <v>532</v>
      </c>
      <c r="P2389" s="49">
        <v>14015</v>
      </c>
      <c r="Q2389" s="49">
        <v>1</v>
      </c>
      <c r="R2389" s="50" t="s">
        <v>37</v>
      </c>
      <c r="S2389" s="51" t="s">
        <v>37</v>
      </c>
      <c r="T2389" s="51" t="s">
        <v>37</v>
      </c>
      <c r="U2389" s="44">
        <v>532</v>
      </c>
      <c r="V2389" s="45">
        <v>14015</v>
      </c>
      <c r="W2389" s="45">
        <v>1</v>
      </c>
    </row>
    <row r="2390" spans="1:23" x14ac:dyDescent="0.2">
      <c r="A2390" s="41">
        <v>2010</v>
      </c>
      <c r="B2390" s="42">
        <v>15619</v>
      </c>
      <c r="C2390" s="43" t="s">
        <v>3183</v>
      </c>
      <c r="D2390" s="41" t="s">
        <v>23</v>
      </c>
      <c r="E2390" s="43" t="s">
        <v>24</v>
      </c>
      <c r="F2390" s="41" t="s">
        <v>25</v>
      </c>
      <c r="G2390" s="43" t="s">
        <v>33</v>
      </c>
      <c r="H2390" s="43" t="s">
        <v>27</v>
      </c>
      <c r="I2390" s="44">
        <v>8389</v>
      </c>
      <c r="J2390" s="45">
        <v>79305</v>
      </c>
      <c r="K2390" s="45">
        <v>6382</v>
      </c>
      <c r="L2390" s="46">
        <v>3516</v>
      </c>
      <c r="M2390" s="47">
        <v>34400</v>
      </c>
      <c r="N2390" s="47">
        <v>823</v>
      </c>
      <c r="O2390" s="48">
        <v>6757</v>
      </c>
      <c r="P2390" s="49">
        <v>74534</v>
      </c>
      <c r="Q2390" s="49">
        <v>32</v>
      </c>
      <c r="R2390" s="50" t="s">
        <v>37</v>
      </c>
      <c r="S2390" s="51" t="s">
        <v>37</v>
      </c>
      <c r="T2390" s="51" t="s">
        <v>37</v>
      </c>
      <c r="U2390" s="44">
        <v>18662</v>
      </c>
      <c r="V2390" s="45">
        <v>188239</v>
      </c>
      <c r="W2390" s="45">
        <v>7237</v>
      </c>
    </row>
    <row r="2391" spans="1:23" x14ac:dyDescent="0.2">
      <c r="A2391" s="41">
        <v>2010</v>
      </c>
      <c r="B2391" s="42">
        <v>15621</v>
      </c>
      <c r="C2391" s="43" t="s">
        <v>3184</v>
      </c>
      <c r="D2391" s="41" t="s">
        <v>23</v>
      </c>
      <c r="E2391" s="43" t="s">
        <v>24</v>
      </c>
      <c r="F2391" s="41" t="s">
        <v>25</v>
      </c>
      <c r="G2391" s="43" t="s">
        <v>76</v>
      </c>
      <c r="H2391" s="43" t="s">
        <v>31</v>
      </c>
      <c r="I2391" s="44">
        <v>4191</v>
      </c>
      <c r="J2391" s="45">
        <v>36790</v>
      </c>
      <c r="K2391" s="45">
        <v>2941</v>
      </c>
      <c r="L2391" s="46">
        <v>4399</v>
      </c>
      <c r="M2391" s="47">
        <v>40614</v>
      </c>
      <c r="N2391" s="47">
        <v>2833</v>
      </c>
      <c r="O2391" s="48">
        <v>398</v>
      </c>
      <c r="P2391" s="49">
        <v>7465</v>
      </c>
      <c r="Q2391" s="49">
        <v>1</v>
      </c>
      <c r="R2391" s="50" t="s">
        <v>37</v>
      </c>
      <c r="S2391" s="51" t="s">
        <v>37</v>
      </c>
      <c r="T2391" s="51" t="s">
        <v>37</v>
      </c>
      <c r="U2391" s="44">
        <v>8988</v>
      </c>
      <c r="V2391" s="45">
        <v>84869</v>
      </c>
      <c r="W2391" s="45">
        <v>5775</v>
      </c>
    </row>
    <row r="2392" spans="1:23" x14ac:dyDescent="0.2">
      <c r="A2392" s="41">
        <v>2010</v>
      </c>
      <c r="B2392" s="42">
        <v>15665</v>
      </c>
      <c r="C2392" s="43" t="s">
        <v>3185</v>
      </c>
      <c r="D2392" s="41" t="s">
        <v>23</v>
      </c>
      <c r="E2392" s="43" t="s">
        <v>24</v>
      </c>
      <c r="F2392" s="41" t="s">
        <v>25</v>
      </c>
      <c r="G2392" s="43" t="s">
        <v>46</v>
      </c>
      <c r="H2392" s="43" t="s">
        <v>27</v>
      </c>
      <c r="I2392" s="44">
        <v>241</v>
      </c>
      <c r="J2392" s="45">
        <v>3134</v>
      </c>
      <c r="K2392" s="45">
        <v>288</v>
      </c>
      <c r="L2392" s="46">
        <v>161</v>
      </c>
      <c r="M2392" s="47">
        <v>2086</v>
      </c>
      <c r="N2392" s="47">
        <v>64</v>
      </c>
      <c r="O2392" s="48">
        <v>1</v>
      </c>
      <c r="P2392" s="49">
        <v>13</v>
      </c>
      <c r="Q2392" s="49">
        <v>1</v>
      </c>
      <c r="R2392" s="50" t="s">
        <v>37</v>
      </c>
      <c r="S2392" s="51" t="s">
        <v>37</v>
      </c>
      <c r="T2392" s="51" t="s">
        <v>37</v>
      </c>
      <c r="U2392" s="44">
        <v>403</v>
      </c>
      <c r="V2392" s="45">
        <v>5233</v>
      </c>
      <c r="W2392" s="45">
        <v>353</v>
      </c>
    </row>
    <row r="2393" spans="1:23" x14ac:dyDescent="0.2">
      <c r="A2393" s="41">
        <v>2010</v>
      </c>
      <c r="B2393" s="42">
        <v>15671</v>
      </c>
      <c r="C2393" s="43" t="s">
        <v>1001</v>
      </c>
      <c r="D2393" s="41" t="s">
        <v>23</v>
      </c>
      <c r="E2393" s="43" t="s">
        <v>24</v>
      </c>
      <c r="F2393" s="41" t="s">
        <v>25</v>
      </c>
      <c r="G2393" s="43" t="s">
        <v>67</v>
      </c>
      <c r="H2393" s="43" t="s">
        <v>31</v>
      </c>
      <c r="I2393" s="44">
        <v>47948.5</v>
      </c>
      <c r="J2393" s="45">
        <v>403305</v>
      </c>
      <c r="K2393" s="45">
        <v>29268</v>
      </c>
      <c r="L2393" s="46">
        <v>11322.6</v>
      </c>
      <c r="M2393" s="47">
        <v>112569</v>
      </c>
      <c r="N2393" s="47">
        <v>2110</v>
      </c>
      <c r="O2393" s="48">
        <v>1538.8</v>
      </c>
      <c r="P2393" s="49">
        <v>20482</v>
      </c>
      <c r="Q2393" s="49">
        <v>5</v>
      </c>
      <c r="R2393" s="50" t="s">
        <v>37</v>
      </c>
      <c r="S2393" s="51" t="s">
        <v>37</v>
      </c>
      <c r="T2393" s="51" t="s">
        <v>37</v>
      </c>
      <c r="U2393" s="44">
        <v>60809.9</v>
      </c>
      <c r="V2393" s="45">
        <v>536356</v>
      </c>
      <c r="W2393" s="45">
        <v>31383</v>
      </c>
    </row>
    <row r="2394" spans="1:23" x14ac:dyDescent="0.2">
      <c r="A2394" s="41">
        <v>2010</v>
      </c>
      <c r="B2394" s="42">
        <v>15672</v>
      </c>
      <c r="C2394" s="43" t="s">
        <v>3186</v>
      </c>
      <c r="D2394" s="41" t="s">
        <v>23</v>
      </c>
      <c r="E2394" s="43" t="s">
        <v>24</v>
      </c>
      <c r="F2394" s="41" t="s">
        <v>25</v>
      </c>
      <c r="G2394" s="43" t="s">
        <v>175</v>
      </c>
      <c r="H2394" s="43" t="s">
        <v>31</v>
      </c>
      <c r="I2394" s="44">
        <v>8503</v>
      </c>
      <c r="J2394" s="45">
        <v>68313</v>
      </c>
      <c r="K2394" s="45">
        <v>5364</v>
      </c>
      <c r="L2394" s="46">
        <v>2062</v>
      </c>
      <c r="M2394" s="47">
        <v>19404</v>
      </c>
      <c r="N2394" s="47">
        <v>678</v>
      </c>
      <c r="O2394" s="48">
        <v>660</v>
      </c>
      <c r="P2394" s="49">
        <v>11072</v>
      </c>
      <c r="Q2394" s="49">
        <v>1</v>
      </c>
      <c r="R2394" s="50" t="s">
        <v>37</v>
      </c>
      <c r="S2394" s="51" t="s">
        <v>37</v>
      </c>
      <c r="T2394" s="51" t="s">
        <v>37</v>
      </c>
      <c r="U2394" s="44">
        <v>11225</v>
      </c>
      <c r="V2394" s="45">
        <v>98789</v>
      </c>
      <c r="W2394" s="45">
        <v>6043</v>
      </c>
    </row>
    <row r="2395" spans="1:23" x14ac:dyDescent="0.2">
      <c r="A2395" s="41">
        <v>2010</v>
      </c>
      <c r="B2395" s="42">
        <v>15674</v>
      </c>
      <c r="C2395" s="43" t="s">
        <v>3187</v>
      </c>
      <c r="D2395" s="41" t="s">
        <v>23</v>
      </c>
      <c r="E2395" s="43" t="s">
        <v>24</v>
      </c>
      <c r="F2395" s="41" t="s">
        <v>25</v>
      </c>
      <c r="G2395" s="43" t="s">
        <v>241</v>
      </c>
      <c r="H2395" s="43" t="s">
        <v>27</v>
      </c>
      <c r="I2395" s="44">
        <v>378</v>
      </c>
      <c r="J2395" s="45">
        <v>4172</v>
      </c>
      <c r="K2395" s="45">
        <v>453</v>
      </c>
      <c r="L2395" s="46">
        <v>335</v>
      </c>
      <c r="M2395" s="47">
        <v>4189</v>
      </c>
      <c r="N2395" s="47">
        <v>130</v>
      </c>
      <c r="O2395" s="48">
        <v>2</v>
      </c>
      <c r="P2395" s="49">
        <v>19</v>
      </c>
      <c r="Q2395" s="49">
        <v>3</v>
      </c>
      <c r="R2395" s="50" t="s">
        <v>37</v>
      </c>
      <c r="S2395" s="51" t="s">
        <v>37</v>
      </c>
      <c r="T2395" s="51" t="s">
        <v>37</v>
      </c>
      <c r="U2395" s="44">
        <v>715</v>
      </c>
      <c r="V2395" s="45">
        <v>8380</v>
      </c>
      <c r="W2395" s="45">
        <v>586</v>
      </c>
    </row>
    <row r="2396" spans="1:23" x14ac:dyDescent="0.2">
      <c r="A2396" s="41">
        <v>2010</v>
      </c>
      <c r="B2396" s="42">
        <v>15686</v>
      </c>
      <c r="C2396" s="43" t="s">
        <v>3188</v>
      </c>
      <c r="D2396" s="41" t="s">
        <v>23</v>
      </c>
      <c r="E2396" s="43" t="s">
        <v>24</v>
      </c>
      <c r="F2396" s="41" t="s">
        <v>25</v>
      </c>
      <c r="G2396" s="43" t="s">
        <v>124</v>
      </c>
      <c r="H2396" s="43" t="s">
        <v>27</v>
      </c>
      <c r="I2396" s="44">
        <v>4935</v>
      </c>
      <c r="J2396" s="45">
        <v>60794</v>
      </c>
      <c r="K2396" s="45">
        <v>5582</v>
      </c>
      <c r="L2396" s="46">
        <v>1143</v>
      </c>
      <c r="M2396" s="47">
        <v>10581</v>
      </c>
      <c r="N2396" s="47">
        <v>426</v>
      </c>
      <c r="O2396" s="48">
        <v>3873</v>
      </c>
      <c r="P2396" s="49">
        <v>55896</v>
      </c>
      <c r="Q2396" s="49">
        <v>70</v>
      </c>
      <c r="R2396" s="50" t="s">
        <v>37</v>
      </c>
      <c r="S2396" s="51" t="s">
        <v>37</v>
      </c>
      <c r="T2396" s="51" t="s">
        <v>37</v>
      </c>
      <c r="U2396" s="44">
        <v>9951</v>
      </c>
      <c r="V2396" s="45">
        <v>127271</v>
      </c>
      <c r="W2396" s="45">
        <v>6078</v>
      </c>
    </row>
    <row r="2397" spans="1:23" x14ac:dyDescent="0.2">
      <c r="A2397" s="41">
        <v>2010</v>
      </c>
      <c r="B2397" s="42">
        <v>15698</v>
      </c>
      <c r="C2397" s="43" t="s">
        <v>3189</v>
      </c>
      <c r="D2397" s="41" t="s">
        <v>23</v>
      </c>
      <c r="E2397" s="43" t="s">
        <v>24</v>
      </c>
      <c r="F2397" s="41" t="s">
        <v>25</v>
      </c>
      <c r="G2397" s="43" t="s">
        <v>258</v>
      </c>
      <c r="H2397" s="43" t="s">
        <v>27</v>
      </c>
      <c r="I2397" s="44">
        <v>4024</v>
      </c>
      <c r="J2397" s="45">
        <v>24068</v>
      </c>
      <c r="K2397" s="45">
        <v>3647</v>
      </c>
      <c r="L2397" s="46">
        <v>1978</v>
      </c>
      <c r="M2397" s="47">
        <v>11281</v>
      </c>
      <c r="N2397" s="47">
        <v>571</v>
      </c>
      <c r="O2397" s="48">
        <v>1785</v>
      </c>
      <c r="P2397" s="49">
        <v>12043</v>
      </c>
      <c r="Q2397" s="49">
        <v>31</v>
      </c>
      <c r="R2397" s="50" t="s">
        <v>37</v>
      </c>
      <c r="S2397" s="51" t="s">
        <v>37</v>
      </c>
      <c r="T2397" s="51" t="s">
        <v>37</v>
      </c>
      <c r="U2397" s="44">
        <v>7787</v>
      </c>
      <c r="V2397" s="45">
        <v>47392</v>
      </c>
      <c r="W2397" s="45">
        <v>4249</v>
      </c>
    </row>
    <row r="2398" spans="1:23" x14ac:dyDescent="0.2">
      <c r="A2398" s="41">
        <v>2010</v>
      </c>
      <c r="B2398" s="42">
        <v>15700</v>
      </c>
      <c r="C2398" s="43" t="s">
        <v>1002</v>
      </c>
      <c r="D2398" s="41" t="s">
        <v>23</v>
      </c>
      <c r="E2398" s="43" t="s">
        <v>24</v>
      </c>
      <c r="F2398" s="41" t="s">
        <v>25</v>
      </c>
      <c r="G2398" s="43" t="s">
        <v>65</v>
      </c>
      <c r="H2398" s="43" t="s">
        <v>31</v>
      </c>
      <c r="I2398" s="44">
        <v>27389</v>
      </c>
      <c r="J2398" s="45">
        <v>220053</v>
      </c>
      <c r="K2398" s="45">
        <v>16075</v>
      </c>
      <c r="L2398" s="46">
        <v>5864</v>
      </c>
      <c r="M2398" s="47">
        <v>47334</v>
      </c>
      <c r="N2398" s="47">
        <v>2359</v>
      </c>
      <c r="O2398" s="48">
        <v>879</v>
      </c>
      <c r="P2398" s="49">
        <v>9600</v>
      </c>
      <c r="Q2398" s="49">
        <v>7</v>
      </c>
      <c r="R2398" s="50" t="s">
        <v>37</v>
      </c>
      <c r="S2398" s="51" t="s">
        <v>37</v>
      </c>
      <c r="T2398" s="51" t="s">
        <v>37</v>
      </c>
      <c r="U2398" s="44">
        <v>34132</v>
      </c>
      <c r="V2398" s="45">
        <v>276987</v>
      </c>
      <c r="W2398" s="45">
        <v>18441</v>
      </c>
    </row>
    <row r="2399" spans="1:23" x14ac:dyDescent="0.2">
      <c r="A2399" s="41">
        <v>2010</v>
      </c>
      <c r="B2399" s="42">
        <v>15718</v>
      </c>
      <c r="C2399" s="43" t="s">
        <v>3190</v>
      </c>
      <c r="D2399" s="41" t="s">
        <v>23</v>
      </c>
      <c r="E2399" s="43" t="s">
        <v>24</v>
      </c>
      <c r="F2399" s="41" t="s">
        <v>25</v>
      </c>
      <c r="G2399" s="43" t="s">
        <v>220</v>
      </c>
      <c r="H2399" s="43" t="s">
        <v>27</v>
      </c>
      <c r="I2399" s="44">
        <v>255</v>
      </c>
      <c r="J2399" s="45">
        <v>1539</v>
      </c>
      <c r="K2399" s="45">
        <v>266</v>
      </c>
      <c r="L2399" s="46">
        <v>113</v>
      </c>
      <c r="M2399" s="47">
        <v>597</v>
      </c>
      <c r="N2399" s="47">
        <v>45</v>
      </c>
      <c r="O2399" s="48" t="s">
        <v>37</v>
      </c>
      <c r="P2399" s="49" t="s">
        <v>37</v>
      </c>
      <c r="Q2399" s="49" t="s">
        <v>37</v>
      </c>
      <c r="R2399" s="50" t="s">
        <v>37</v>
      </c>
      <c r="S2399" s="51" t="s">
        <v>37</v>
      </c>
      <c r="T2399" s="51" t="s">
        <v>37</v>
      </c>
      <c r="U2399" s="44">
        <v>368</v>
      </c>
      <c r="V2399" s="45">
        <v>2136</v>
      </c>
      <c r="W2399" s="45">
        <v>311</v>
      </c>
    </row>
    <row r="2400" spans="1:23" x14ac:dyDescent="0.2">
      <c r="A2400" s="41">
        <v>2010</v>
      </c>
      <c r="B2400" s="42">
        <v>15728</v>
      </c>
      <c r="C2400" s="43" t="s">
        <v>3191</v>
      </c>
      <c r="D2400" s="41" t="s">
        <v>23</v>
      </c>
      <c r="E2400" s="43" t="s">
        <v>24</v>
      </c>
      <c r="F2400" s="41" t="s">
        <v>25</v>
      </c>
      <c r="G2400" s="43" t="s">
        <v>80</v>
      </c>
      <c r="H2400" s="43" t="s">
        <v>27</v>
      </c>
      <c r="I2400" s="44">
        <v>4896</v>
      </c>
      <c r="J2400" s="45">
        <v>48355</v>
      </c>
      <c r="K2400" s="45">
        <v>3478</v>
      </c>
      <c r="L2400" s="46">
        <v>2683</v>
      </c>
      <c r="M2400" s="47">
        <v>26425</v>
      </c>
      <c r="N2400" s="47">
        <v>434</v>
      </c>
      <c r="O2400" s="48">
        <v>278</v>
      </c>
      <c r="P2400" s="49">
        <v>3399</v>
      </c>
      <c r="Q2400" s="49">
        <v>7</v>
      </c>
      <c r="R2400" s="50" t="s">
        <v>37</v>
      </c>
      <c r="S2400" s="51" t="s">
        <v>37</v>
      </c>
      <c r="T2400" s="51" t="s">
        <v>37</v>
      </c>
      <c r="U2400" s="44">
        <v>7857</v>
      </c>
      <c r="V2400" s="45">
        <v>78179</v>
      </c>
      <c r="W2400" s="45">
        <v>3919</v>
      </c>
    </row>
    <row r="2401" spans="1:23" x14ac:dyDescent="0.2">
      <c r="A2401" s="41">
        <v>2010</v>
      </c>
      <c r="B2401" s="42">
        <v>15746</v>
      </c>
      <c r="C2401" s="43" t="s">
        <v>1003</v>
      </c>
      <c r="D2401" s="41" t="s">
        <v>23</v>
      </c>
      <c r="E2401" s="43" t="s">
        <v>24</v>
      </c>
      <c r="F2401" s="41" t="s">
        <v>25</v>
      </c>
      <c r="G2401" s="43" t="s">
        <v>78</v>
      </c>
      <c r="H2401" s="43" t="s">
        <v>31</v>
      </c>
      <c r="I2401" s="44">
        <v>16937</v>
      </c>
      <c r="J2401" s="45">
        <v>175877</v>
      </c>
      <c r="K2401" s="45">
        <v>13283</v>
      </c>
      <c r="L2401" s="46">
        <v>4715</v>
      </c>
      <c r="M2401" s="47">
        <v>44863</v>
      </c>
      <c r="N2401" s="47">
        <v>1419</v>
      </c>
      <c r="O2401" s="48">
        <v>5682</v>
      </c>
      <c r="P2401" s="49">
        <v>110677</v>
      </c>
      <c r="Q2401" s="49">
        <v>6</v>
      </c>
      <c r="R2401" s="50" t="s">
        <v>37</v>
      </c>
      <c r="S2401" s="51" t="s">
        <v>37</v>
      </c>
      <c r="T2401" s="51" t="s">
        <v>37</v>
      </c>
      <c r="U2401" s="44">
        <v>27334</v>
      </c>
      <c r="V2401" s="45">
        <v>331417</v>
      </c>
      <c r="W2401" s="45">
        <v>14708</v>
      </c>
    </row>
    <row r="2402" spans="1:23" x14ac:dyDescent="0.2">
      <c r="A2402" s="41">
        <v>2010</v>
      </c>
      <c r="B2402" s="42">
        <v>15748</v>
      </c>
      <c r="C2402" s="43" t="s">
        <v>3192</v>
      </c>
      <c r="D2402" s="41" t="s">
        <v>23</v>
      </c>
      <c r="E2402" s="43" t="s">
        <v>24</v>
      </c>
      <c r="F2402" s="41" t="s">
        <v>25</v>
      </c>
      <c r="G2402" s="43" t="s">
        <v>203</v>
      </c>
      <c r="H2402" s="43" t="s">
        <v>27</v>
      </c>
      <c r="I2402" s="44">
        <v>33682</v>
      </c>
      <c r="J2402" s="45">
        <v>260567</v>
      </c>
      <c r="K2402" s="45">
        <v>25621</v>
      </c>
      <c r="L2402" s="46">
        <v>3643</v>
      </c>
      <c r="M2402" s="47">
        <v>28364</v>
      </c>
      <c r="N2402" s="47">
        <v>550</v>
      </c>
      <c r="O2402" s="48">
        <v>45865</v>
      </c>
      <c r="P2402" s="49">
        <v>417564</v>
      </c>
      <c r="Q2402" s="49">
        <v>2851</v>
      </c>
      <c r="R2402" s="50" t="s">
        <v>37</v>
      </c>
      <c r="S2402" s="51" t="s">
        <v>37</v>
      </c>
      <c r="T2402" s="51" t="s">
        <v>37</v>
      </c>
      <c r="U2402" s="44">
        <v>83190</v>
      </c>
      <c r="V2402" s="45">
        <v>706495</v>
      </c>
      <c r="W2402" s="45">
        <v>29022</v>
      </c>
    </row>
    <row r="2403" spans="1:23" x14ac:dyDescent="0.2">
      <c r="A2403" s="41">
        <v>2010</v>
      </c>
      <c r="B2403" s="42">
        <v>15750</v>
      </c>
      <c r="C2403" s="43" t="s">
        <v>3193</v>
      </c>
      <c r="D2403" s="41" t="s">
        <v>23</v>
      </c>
      <c r="E2403" s="43" t="s">
        <v>24</v>
      </c>
      <c r="F2403" s="41" t="s">
        <v>25</v>
      </c>
      <c r="G2403" s="43" t="s">
        <v>46</v>
      </c>
      <c r="H2403" s="43" t="s">
        <v>31</v>
      </c>
      <c r="I2403" s="44">
        <v>4645</v>
      </c>
      <c r="J2403" s="45">
        <v>45387</v>
      </c>
      <c r="K2403" s="45">
        <v>2276</v>
      </c>
      <c r="L2403" s="46" t="s">
        <v>37</v>
      </c>
      <c r="M2403" s="47" t="s">
        <v>37</v>
      </c>
      <c r="N2403" s="47" t="s">
        <v>37</v>
      </c>
      <c r="O2403" s="48">
        <v>3330</v>
      </c>
      <c r="P2403" s="49">
        <v>44731</v>
      </c>
      <c r="Q2403" s="49">
        <v>199</v>
      </c>
      <c r="R2403" s="50" t="s">
        <v>37</v>
      </c>
      <c r="S2403" s="51" t="s">
        <v>37</v>
      </c>
      <c r="T2403" s="51" t="s">
        <v>37</v>
      </c>
      <c r="U2403" s="44">
        <v>7975</v>
      </c>
      <c r="V2403" s="45">
        <v>90118</v>
      </c>
      <c r="W2403" s="45">
        <v>2475</v>
      </c>
    </row>
    <row r="2404" spans="1:23" x14ac:dyDescent="0.2">
      <c r="A2404" s="41">
        <v>2010</v>
      </c>
      <c r="B2404" s="42">
        <v>15751</v>
      </c>
      <c r="C2404" s="43" t="s">
        <v>3194</v>
      </c>
      <c r="D2404" s="41" t="s">
        <v>23</v>
      </c>
      <c r="E2404" s="43" t="s">
        <v>24</v>
      </c>
      <c r="F2404" s="41" t="s">
        <v>25</v>
      </c>
      <c r="G2404" s="43" t="s">
        <v>87</v>
      </c>
      <c r="H2404" s="43" t="s">
        <v>27</v>
      </c>
      <c r="I2404" s="44">
        <v>342</v>
      </c>
      <c r="J2404" s="45">
        <v>3544</v>
      </c>
      <c r="K2404" s="45">
        <v>338</v>
      </c>
      <c r="L2404" s="46">
        <v>158</v>
      </c>
      <c r="M2404" s="47">
        <v>1611</v>
      </c>
      <c r="N2404" s="47">
        <v>32</v>
      </c>
      <c r="O2404" s="48" t="s">
        <v>37</v>
      </c>
      <c r="P2404" s="49" t="s">
        <v>37</v>
      </c>
      <c r="Q2404" s="49" t="s">
        <v>37</v>
      </c>
      <c r="R2404" s="50" t="s">
        <v>37</v>
      </c>
      <c r="S2404" s="51" t="s">
        <v>37</v>
      </c>
      <c r="T2404" s="51" t="s">
        <v>37</v>
      </c>
      <c r="U2404" s="44">
        <v>500</v>
      </c>
      <c r="V2404" s="45">
        <v>5155</v>
      </c>
      <c r="W2404" s="45">
        <v>370</v>
      </c>
    </row>
    <row r="2405" spans="1:23" x14ac:dyDescent="0.2">
      <c r="A2405" s="41">
        <v>2010</v>
      </c>
      <c r="B2405" s="42">
        <v>15772</v>
      </c>
      <c r="C2405" s="43" t="s">
        <v>3195</v>
      </c>
      <c r="D2405" s="41" t="s">
        <v>23</v>
      </c>
      <c r="E2405" s="43" t="s">
        <v>24</v>
      </c>
      <c r="F2405" s="41" t="s">
        <v>25</v>
      </c>
      <c r="G2405" s="43" t="s">
        <v>124</v>
      </c>
      <c r="H2405" s="43" t="s">
        <v>27</v>
      </c>
      <c r="I2405" s="44">
        <v>1687</v>
      </c>
      <c r="J2405" s="45">
        <v>20678</v>
      </c>
      <c r="K2405" s="45">
        <v>1695</v>
      </c>
      <c r="L2405" s="46">
        <v>1681</v>
      </c>
      <c r="M2405" s="47">
        <v>17983</v>
      </c>
      <c r="N2405" s="47">
        <v>328</v>
      </c>
      <c r="O2405" s="48">
        <v>538</v>
      </c>
      <c r="P2405" s="49">
        <v>6629</v>
      </c>
      <c r="Q2405" s="49">
        <v>10</v>
      </c>
      <c r="R2405" s="50" t="s">
        <v>37</v>
      </c>
      <c r="S2405" s="51" t="s">
        <v>37</v>
      </c>
      <c r="T2405" s="51" t="s">
        <v>37</v>
      </c>
      <c r="U2405" s="44">
        <v>3906</v>
      </c>
      <c r="V2405" s="45">
        <v>45290</v>
      </c>
      <c r="W2405" s="45">
        <v>2033</v>
      </c>
    </row>
    <row r="2406" spans="1:23" x14ac:dyDescent="0.2">
      <c r="A2406" s="41">
        <v>2010</v>
      </c>
      <c r="B2406" s="42">
        <v>15773</v>
      </c>
      <c r="C2406" s="43" t="s">
        <v>3196</v>
      </c>
      <c r="D2406" s="41" t="s">
        <v>23</v>
      </c>
      <c r="E2406" s="43" t="s">
        <v>24</v>
      </c>
      <c r="F2406" s="41" t="s">
        <v>25</v>
      </c>
      <c r="G2406" s="43" t="s">
        <v>241</v>
      </c>
      <c r="H2406" s="43" t="s">
        <v>27</v>
      </c>
      <c r="I2406" s="44">
        <v>608</v>
      </c>
      <c r="J2406" s="45">
        <v>5632</v>
      </c>
      <c r="K2406" s="45">
        <v>589</v>
      </c>
      <c r="L2406" s="46">
        <v>409</v>
      </c>
      <c r="M2406" s="47">
        <v>5492</v>
      </c>
      <c r="N2406" s="47">
        <v>131</v>
      </c>
      <c r="O2406" s="48">
        <v>16</v>
      </c>
      <c r="P2406" s="49">
        <v>265</v>
      </c>
      <c r="Q2406" s="49">
        <v>2</v>
      </c>
      <c r="R2406" s="50" t="s">
        <v>37</v>
      </c>
      <c r="S2406" s="51" t="s">
        <v>37</v>
      </c>
      <c r="T2406" s="51" t="s">
        <v>37</v>
      </c>
      <c r="U2406" s="44">
        <v>1033</v>
      </c>
      <c r="V2406" s="45">
        <v>11389</v>
      </c>
      <c r="W2406" s="45">
        <v>722</v>
      </c>
    </row>
    <row r="2407" spans="1:23" x14ac:dyDescent="0.2">
      <c r="A2407" s="41">
        <v>2010</v>
      </c>
      <c r="B2407" s="42">
        <v>15776</v>
      </c>
      <c r="C2407" s="43" t="s">
        <v>1005</v>
      </c>
      <c r="D2407" s="41" t="s">
        <v>23</v>
      </c>
      <c r="E2407" s="43" t="s">
        <v>24</v>
      </c>
      <c r="F2407" s="41" t="s">
        <v>25</v>
      </c>
      <c r="G2407" s="43" t="s">
        <v>142</v>
      </c>
      <c r="H2407" s="43" t="s">
        <v>27</v>
      </c>
      <c r="I2407" s="44">
        <v>22</v>
      </c>
      <c r="J2407" s="45">
        <v>178</v>
      </c>
      <c r="K2407" s="45">
        <v>9</v>
      </c>
      <c r="L2407" s="46">
        <v>131495</v>
      </c>
      <c r="M2407" s="47">
        <v>1162938</v>
      </c>
      <c r="N2407" s="47">
        <v>1274</v>
      </c>
      <c r="O2407" s="48" t="s">
        <v>37</v>
      </c>
      <c r="P2407" s="49" t="s">
        <v>37</v>
      </c>
      <c r="Q2407" s="49" t="s">
        <v>37</v>
      </c>
      <c r="R2407" s="50" t="s">
        <v>37</v>
      </c>
      <c r="S2407" s="51" t="s">
        <v>37</v>
      </c>
      <c r="T2407" s="51" t="s">
        <v>37</v>
      </c>
      <c r="U2407" s="44">
        <v>131517</v>
      </c>
      <c r="V2407" s="45">
        <v>1163116</v>
      </c>
      <c r="W2407" s="45">
        <v>1283</v>
      </c>
    </row>
    <row r="2408" spans="1:23" x14ac:dyDescent="0.2">
      <c r="A2408" s="41">
        <v>2010</v>
      </c>
      <c r="B2408" s="42">
        <v>15778</v>
      </c>
      <c r="C2408" s="43" t="s">
        <v>3197</v>
      </c>
      <c r="D2408" s="41" t="s">
        <v>23</v>
      </c>
      <c r="E2408" s="43" t="s">
        <v>24</v>
      </c>
      <c r="F2408" s="41" t="s">
        <v>25</v>
      </c>
      <c r="G2408" s="43" t="s">
        <v>67</v>
      </c>
      <c r="H2408" s="43" t="s">
        <v>27</v>
      </c>
      <c r="I2408" s="44">
        <v>2558</v>
      </c>
      <c r="J2408" s="45">
        <v>17062</v>
      </c>
      <c r="K2408" s="45">
        <v>1456</v>
      </c>
      <c r="L2408" s="46">
        <v>1657</v>
      </c>
      <c r="M2408" s="47">
        <v>14879</v>
      </c>
      <c r="N2408" s="47">
        <v>248</v>
      </c>
      <c r="O2408" s="48">
        <v>279</v>
      </c>
      <c r="P2408" s="49">
        <v>2196</v>
      </c>
      <c r="Q2408" s="49">
        <v>1</v>
      </c>
      <c r="R2408" s="50" t="s">
        <v>37</v>
      </c>
      <c r="S2408" s="51" t="s">
        <v>37</v>
      </c>
      <c r="T2408" s="51" t="s">
        <v>37</v>
      </c>
      <c r="U2408" s="44">
        <v>4494</v>
      </c>
      <c r="V2408" s="45">
        <v>34137</v>
      </c>
      <c r="W2408" s="45">
        <v>1705</v>
      </c>
    </row>
    <row r="2409" spans="1:23" x14ac:dyDescent="0.2">
      <c r="A2409" s="41">
        <v>2010</v>
      </c>
      <c r="B2409" s="42">
        <v>15783</v>
      </c>
      <c r="C2409" s="43" t="s">
        <v>3198</v>
      </c>
      <c r="D2409" s="41" t="s">
        <v>23</v>
      </c>
      <c r="E2409" s="43" t="s">
        <v>24</v>
      </c>
      <c r="F2409" s="41" t="s">
        <v>25</v>
      </c>
      <c r="G2409" s="43" t="s">
        <v>57</v>
      </c>
      <c r="H2409" s="43" t="s">
        <v>27</v>
      </c>
      <c r="I2409" s="44">
        <v>46111</v>
      </c>
      <c r="J2409" s="45">
        <v>376867</v>
      </c>
      <c r="K2409" s="45">
        <v>36765</v>
      </c>
      <c r="L2409" s="46">
        <v>46251</v>
      </c>
      <c r="M2409" s="47">
        <v>374781</v>
      </c>
      <c r="N2409" s="47">
        <v>6071</v>
      </c>
      <c r="O2409" s="48">
        <v>1811</v>
      </c>
      <c r="P2409" s="49">
        <v>13636</v>
      </c>
      <c r="Q2409" s="49">
        <v>355</v>
      </c>
      <c r="R2409" s="50">
        <v>0</v>
      </c>
      <c r="S2409" s="51">
        <v>0</v>
      </c>
      <c r="T2409" s="51">
        <v>0</v>
      </c>
      <c r="U2409" s="44">
        <v>94173</v>
      </c>
      <c r="V2409" s="45">
        <v>765284</v>
      </c>
      <c r="W2409" s="45">
        <v>43191</v>
      </c>
    </row>
    <row r="2410" spans="1:23" x14ac:dyDescent="0.2">
      <c r="A2410" s="41">
        <v>2010</v>
      </c>
      <c r="B2410" s="42">
        <v>15793</v>
      </c>
      <c r="C2410" s="43" t="s">
        <v>3199</v>
      </c>
      <c r="D2410" s="41" t="s">
        <v>23</v>
      </c>
      <c r="E2410" s="43" t="s">
        <v>24</v>
      </c>
      <c r="F2410" s="41" t="s">
        <v>25</v>
      </c>
      <c r="G2410" s="43" t="s">
        <v>46</v>
      </c>
      <c r="H2410" s="43" t="s">
        <v>27</v>
      </c>
      <c r="I2410" s="44">
        <v>2425</v>
      </c>
      <c r="J2410" s="45">
        <v>30045</v>
      </c>
      <c r="K2410" s="45">
        <v>2298</v>
      </c>
      <c r="L2410" s="46">
        <v>1373</v>
      </c>
      <c r="M2410" s="47">
        <v>20519</v>
      </c>
      <c r="N2410" s="47">
        <v>529</v>
      </c>
      <c r="O2410" s="48">
        <v>1327</v>
      </c>
      <c r="P2410" s="49">
        <v>21379</v>
      </c>
      <c r="Q2410" s="49">
        <v>55</v>
      </c>
      <c r="R2410" s="50" t="s">
        <v>37</v>
      </c>
      <c r="S2410" s="51" t="s">
        <v>37</v>
      </c>
      <c r="T2410" s="51" t="s">
        <v>37</v>
      </c>
      <c r="U2410" s="44">
        <v>5125</v>
      </c>
      <c r="V2410" s="45">
        <v>71943</v>
      </c>
      <c r="W2410" s="45">
        <v>2882</v>
      </c>
    </row>
    <row r="2411" spans="1:23" x14ac:dyDescent="0.2">
      <c r="A2411" s="41">
        <v>2010</v>
      </c>
      <c r="B2411" s="42">
        <v>15804</v>
      </c>
      <c r="C2411" s="43" t="s">
        <v>1007</v>
      </c>
      <c r="D2411" s="41" t="s">
        <v>23</v>
      </c>
      <c r="E2411" s="43" t="s">
        <v>24</v>
      </c>
      <c r="F2411" s="41" t="s">
        <v>25</v>
      </c>
      <c r="G2411" s="43" t="s">
        <v>35</v>
      </c>
      <c r="H2411" s="43" t="s">
        <v>27</v>
      </c>
      <c r="I2411" s="44">
        <v>4070.5</v>
      </c>
      <c r="J2411" s="45">
        <v>37912</v>
      </c>
      <c r="K2411" s="45">
        <v>4161</v>
      </c>
      <c r="L2411" s="46">
        <v>6736.4</v>
      </c>
      <c r="M2411" s="47">
        <v>68549</v>
      </c>
      <c r="N2411" s="47">
        <v>671</v>
      </c>
      <c r="O2411" s="48">
        <v>11904.2</v>
      </c>
      <c r="P2411" s="49">
        <v>146371</v>
      </c>
      <c r="Q2411" s="49">
        <v>7</v>
      </c>
      <c r="R2411" s="50">
        <v>0</v>
      </c>
      <c r="S2411" s="51">
        <v>0</v>
      </c>
      <c r="T2411" s="51">
        <v>0</v>
      </c>
      <c r="U2411" s="44">
        <v>22711.1</v>
      </c>
      <c r="V2411" s="45">
        <v>252832</v>
      </c>
      <c r="W2411" s="45">
        <v>4839</v>
      </c>
    </row>
    <row r="2412" spans="1:23" x14ac:dyDescent="0.2">
      <c r="A2412" s="41">
        <v>2010</v>
      </c>
      <c r="B2412" s="42">
        <v>15811</v>
      </c>
      <c r="C2412" s="43" t="s">
        <v>3200</v>
      </c>
      <c r="D2412" s="41" t="s">
        <v>23</v>
      </c>
      <c r="E2412" s="43" t="s">
        <v>24</v>
      </c>
      <c r="F2412" s="41" t="s">
        <v>25</v>
      </c>
      <c r="G2412" s="43" t="s">
        <v>117</v>
      </c>
      <c r="H2412" s="43" t="s">
        <v>31</v>
      </c>
      <c r="I2412" s="44">
        <v>11017</v>
      </c>
      <c r="J2412" s="45">
        <v>117371</v>
      </c>
      <c r="K2412" s="45">
        <v>7628</v>
      </c>
      <c r="L2412" s="46">
        <v>1049</v>
      </c>
      <c r="M2412" s="47">
        <v>12988</v>
      </c>
      <c r="N2412" s="47">
        <v>395</v>
      </c>
      <c r="O2412" s="48" t="s">
        <v>37</v>
      </c>
      <c r="P2412" s="49" t="s">
        <v>37</v>
      </c>
      <c r="Q2412" s="49" t="s">
        <v>37</v>
      </c>
      <c r="R2412" s="50" t="s">
        <v>37</v>
      </c>
      <c r="S2412" s="51" t="s">
        <v>37</v>
      </c>
      <c r="T2412" s="51" t="s">
        <v>37</v>
      </c>
      <c r="U2412" s="44">
        <v>12066</v>
      </c>
      <c r="V2412" s="45">
        <v>130359</v>
      </c>
      <c r="W2412" s="45">
        <v>8023</v>
      </c>
    </row>
    <row r="2413" spans="1:23" x14ac:dyDescent="0.2">
      <c r="A2413" s="41">
        <v>2010</v>
      </c>
      <c r="B2413" s="42">
        <v>15811</v>
      </c>
      <c r="C2413" s="43" t="s">
        <v>3200</v>
      </c>
      <c r="D2413" s="41" t="s">
        <v>23</v>
      </c>
      <c r="E2413" s="43" t="s">
        <v>24</v>
      </c>
      <c r="F2413" s="41" t="s">
        <v>25</v>
      </c>
      <c r="G2413" s="43" t="s">
        <v>78</v>
      </c>
      <c r="H2413" s="43" t="s">
        <v>31</v>
      </c>
      <c r="I2413" s="44">
        <v>454</v>
      </c>
      <c r="J2413" s="45">
        <v>5529</v>
      </c>
      <c r="K2413" s="45">
        <v>478</v>
      </c>
      <c r="L2413" s="46">
        <v>37</v>
      </c>
      <c r="M2413" s="47">
        <v>473</v>
      </c>
      <c r="N2413" s="47">
        <v>18</v>
      </c>
      <c r="O2413" s="48" t="s">
        <v>37</v>
      </c>
      <c r="P2413" s="49" t="s">
        <v>37</v>
      </c>
      <c r="Q2413" s="49" t="s">
        <v>37</v>
      </c>
      <c r="R2413" s="50" t="s">
        <v>37</v>
      </c>
      <c r="S2413" s="51" t="s">
        <v>37</v>
      </c>
      <c r="T2413" s="51" t="s">
        <v>37</v>
      </c>
      <c r="U2413" s="44">
        <v>491</v>
      </c>
      <c r="V2413" s="45">
        <v>6002</v>
      </c>
      <c r="W2413" s="45">
        <v>496</v>
      </c>
    </row>
    <row r="2414" spans="1:23" x14ac:dyDescent="0.2">
      <c r="A2414" s="41">
        <v>2010</v>
      </c>
      <c r="B2414" s="42">
        <v>15845</v>
      </c>
      <c r="C2414" s="43" t="s">
        <v>3201</v>
      </c>
      <c r="D2414" s="41" t="s">
        <v>23</v>
      </c>
      <c r="E2414" s="43" t="s">
        <v>24</v>
      </c>
      <c r="F2414" s="41" t="s">
        <v>25</v>
      </c>
      <c r="G2414" s="43" t="s">
        <v>46</v>
      </c>
      <c r="H2414" s="43" t="s">
        <v>31</v>
      </c>
      <c r="I2414" s="44">
        <v>4613</v>
      </c>
      <c r="J2414" s="45">
        <v>52215</v>
      </c>
      <c r="K2414" s="45">
        <v>1891</v>
      </c>
      <c r="L2414" s="46">
        <v>291</v>
      </c>
      <c r="M2414" s="47">
        <v>3355</v>
      </c>
      <c r="N2414" s="47">
        <v>33</v>
      </c>
      <c r="O2414" s="48">
        <v>5816</v>
      </c>
      <c r="P2414" s="49">
        <v>123452</v>
      </c>
      <c r="Q2414" s="49">
        <v>7</v>
      </c>
      <c r="R2414" s="50" t="s">
        <v>37</v>
      </c>
      <c r="S2414" s="51" t="s">
        <v>37</v>
      </c>
      <c r="T2414" s="51" t="s">
        <v>37</v>
      </c>
      <c r="U2414" s="44">
        <v>10720</v>
      </c>
      <c r="V2414" s="45">
        <v>179022</v>
      </c>
      <c r="W2414" s="45">
        <v>1931</v>
      </c>
    </row>
    <row r="2415" spans="1:23" x14ac:dyDescent="0.2">
      <c r="A2415" s="41">
        <v>2010</v>
      </c>
      <c r="B2415" s="42">
        <v>15846</v>
      </c>
      <c r="C2415" s="43" t="s">
        <v>3202</v>
      </c>
      <c r="D2415" s="41" t="s">
        <v>23</v>
      </c>
      <c r="E2415" s="43" t="s">
        <v>24</v>
      </c>
      <c r="F2415" s="41" t="s">
        <v>25</v>
      </c>
      <c r="G2415" s="43" t="s">
        <v>87</v>
      </c>
      <c r="H2415" s="43" t="s">
        <v>27</v>
      </c>
      <c r="I2415" s="44">
        <v>616</v>
      </c>
      <c r="J2415" s="45">
        <v>8855</v>
      </c>
      <c r="K2415" s="45">
        <v>696</v>
      </c>
      <c r="L2415" s="46">
        <v>192</v>
      </c>
      <c r="M2415" s="47">
        <v>3047</v>
      </c>
      <c r="N2415" s="47">
        <v>161</v>
      </c>
      <c r="O2415" s="48">
        <v>387</v>
      </c>
      <c r="P2415" s="49">
        <v>4973</v>
      </c>
      <c r="Q2415" s="49">
        <v>66</v>
      </c>
      <c r="R2415" s="50" t="s">
        <v>37</v>
      </c>
      <c r="S2415" s="51" t="s">
        <v>37</v>
      </c>
      <c r="T2415" s="51" t="s">
        <v>37</v>
      </c>
      <c r="U2415" s="44">
        <v>1195</v>
      </c>
      <c r="V2415" s="45">
        <v>16875</v>
      </c>
      <c r="W2415" s="45">
        <v>923</v>
      </c>
    </row>
    <row r="2416" spans="1:23" x14ac:dyDescent="0.2">
      <c r="A2416" s="41">
        <v>2010</v>
      </c>
      <c r="B2416" s="42">
        <v>15847</v>
      </c>
      <c r="C2416" s="43" t="s">
        <v>3203</v>
      </c>
      <c r="D2416" s="41" t="s">
        <v>91</v>
      </c>
      <c r="E2416" s="43" t="s">
        <v>24</v>
      </c>
      <c r="F2416" s="41" t="s">
        <v>25</v>
      </c>
      <c r="G2416" s="43" t="s">
        <v>92</v>
      </c>
      <c r="H2416" s="43" t="s">
        <v>41</v>
      </c>
      <c r="I2416" s="44">
        <v>2540880</v>
      </c>
      <c r="J2416" s="45">
        <v>18697923</v>
      </c>
      <c r="K2416" s="45">
        <v>1313180</v>
      </c>
      <c r="L2416" s="46">
        <v>486718</v>
      </c>
      <c r="M2416" s="47">
        <v>3555417</v>
      </c>
      <c r="N2416" s="47">
        <v>174492</v>
      </c>
      <c r="O2416" s="48">
        <v>1345699</v>
      </c>
      <c r="P2416" s="49">
        <v>19801438</v>
      </c>
      <c r="Q2416" s="49">
        <v>41140</v>
      </c>
      <c r="R2416" s="50" t="s">
        <v>37</v>
      </c>
      <c r="S2416" s="51" t="s">
        <v>37</v>
      </c>
      <c r="T2416" s="51" t="s">
        <v>37</v>
      </c>
      <c r="U2416" s="44">
        <v>4373297</v>
      </c>
      <c r="V2416" s="45">
        <v>42054778</v>
      </c>
      <c r="W2416" s="45">
        <v>1528812</v>
      </c>
    </row>
    <row r="2417" spans="1:23" x14ac:dyDescent="0.2">
      <c r="A2417" s="41">
        <v>2010</v>
      </c>
      <c r="B2417" s="42">
        <v>15860</v>
      </c>
      <c r="C2417" s="43" t="s">
        <v>3204</v>
      </c>
      <c r="D2417" s="41" t="s">
        <v>23</v>
      </c>
      <c r="E2417" s="43" t="s">
        <v>24</v>
      </c>
      <c r="F2417" s="41" t="s">
        <v>25</v>
      </c>
      <c r="G2417" s="43" t="s">
        <v>72</v>
      </c>
      <c r="H2417" s="43" t="s">
        <v>27</v>
      </c>
      <c r="I2417" s="44">
        <v>2169</v>
      </c>
      <c r="J2417" s="45">
        <v>25343</v>
      </c>
      <c r="K2417" s="45">
        <v>2596</v>
      </c>
      <c r="L2417" s="46">
        <v>1706</v>
      </c>
      <c r="M2417" s="47">
        <v>18867</v>
      </c>
      <c r="N2417" s="47">
        <v>535</v>
      </c>
      <c r="O2417" s="48">
        <v>4916</v>
      </c>
      <c r="P2417" s="49">
        <v>61953</v>
      </c>
      <c r="Q2417" s="49">
        <v>30</v>
      </c>
      <c r="R2417" s="50" t="s">
        <v>37</v>
      </c>
      <c r="S2417" s="51" t="s">
        <v>37</v>
      </c>
      <c r="T2417" s="51" t="s">
        <v>37</v>
      </c>
      <c r="U2417" s="44">
        <v>8791</v>
      </c>
      <c r="V2417" s="45">
        <v>106163</v>
      </c>
      <c r="W2417" s="45">
        <v>3161</v>
      </c>
    </row>
    <row r="2418" spans="1:23" x14ac:dyDescent="0.2">
      <c r="A2418" s="41">
        <v>2010</v>
      </c>
      <c r="B2418" s="42">
        <v>15862</v>
      </c>
      <c r="C2418" s="43" t="s">
        <v>3205</v>
      </c>
      <c r="D2418" s="41" t="s">
        <v>23</v>
      </c>
      <c r="E2418" s="43" t="s">
        <v>24</v>
      </c>
      <c r="F2418" s="41" t="s">
        <v>25</v>
      </c>
      <c r="G2418" s="43" t="s">
        <v>87</v>
      </c>
      <c r="H2418" s="43" t="s">
        <v>27</v>
      </c>
      <c r="I2418" s="44">
        <v>159.6</v>
      </c>
      <c r="J2418" s="45">
        <v>1549</v>
      </c>
      <c r="K2418" s="45">
        <v>155</v>
      </c>
      <c r="L2418" s="46">
        <v>281.60000000000002</v>
      </c>
      <c r="M2418" s="47">
        <v>2731</v>
      </c>
      <c r="N2418" s="47">
        <v>25</v>
      </c>
      <c r="O2418" s="48" t="s">
        <v>37</v>
      </c>
      <c r="P2418" s="49" t="s">
        <v>37</v>
      </c>
      <c r="Q2418" s="49" t="s">
        <v>37</v>
      </c>
      <c r="R2418" s="50" t="s">
        <v>37</v>
      </c>
      <c r="S2418" s="51" t="s">
        <v>37</v>
      </c>
      <c r="T2418" s="51" t="s">
        <v>37</v>
      </c>
      <c r="U2418" s="44">
        <v>441.2</v>
      </c>
      <c r="V2418" s="45">
        <v>4280</v>
      </c>
      <c r="W2418" s="45">
        <v>180</v>
      </c>
    </row>
    <row r="2419" spans="1:23" x14ac:dyDescent="0.2">
      <c r="A2419" s="41">
        <v>2010</v>
      </c>
      <c r="B2419" s="42">
        <v>15865</v>
      </c>
      <c r="C2419" s="43" t="s">
        <v>3206</v>
      </c>
      <c r="D2419" s="41" t="s">
        <v>23</v>
      </c>
      <c r="E2419" s="43" t="s">
        <v>24</v>
      </c>
      <c r="F2419" s="41" t="s">
        <v>25</v>
      </c>
      <c r="G2419" s="43" t="s">
        <v>161</v>
      </c>
      <c r="H2419" s="43" t="s">
        <v>27</v>
      </c>
      <c r="I2419" s="44">
        <v>268</v>
      </c>
      <c r="J2419" s="45">
        <v>2142</v>
      </c>
      <c r="K2419" s="45">
        <v>261</v>
      </c>
      <c r="L2419" s="46">
        <v>111</v>
      </c>
      <c r="M2419" s="47">
        <v>822</v>
      </c>
      <c r="N2419" s="47">
        <v>59</v>
      </c>
      <c r="O2419" s="48">
        <v>18</v>
      </c>
      <c r="P2419" s="49">
        <v>94</v>
      </c>
      <c r="Q2419" s="49">
        <v>1</v>
      </c>
      <c r="R2419" s="50" t="s">
        <v>37</v>
      </c>
      <c r="S2419" s="51" t="s">
        <v>37</v>
      </c>
      <c r="T2419" s="51" t="s">
        <v>37</v>
      </c>
      <c r="U2419" s="44">
        <v>397</v>
      </c>
      <c r="V2419" s="45">
        <v>3058</v>
      </c>
      <c r="W2419" s="45">
        <v>321</v>
      </c>
    </row>
    <row r="2420" spans="1:23" x14ac:dyDescent="0.2">
      <c r="A2420" s="41">
        <v>2010</v>
      </c>
      <c r="B2420" s="42">
        <v>15871</v>
      </c>
      <c r="C2420" s="43" t="s">
        <v>3207</v>
      </c>
      <c r="D2420" s="41" t="s">
        <v>91</v>
      </c>
      <c r="E2420" s="43" t="s">
        <v>24</v>
      </c>
      <c r="F2420" s="41" t="s">
        <v>25</v>
      </c>
      <c r="G2420" s="43" t="s">
        <v>92</v>
      </c>
      <c r="H2420" s="43" t="s">
        <v>41</v>
      </c>
      <c r="I2420" s="44">
        <v>442863</v>
      </c>
      <c r="J2420" s="45">
        <v>3421133</v>
      </c>
      <c r="K2420" s="45">
        <v>284072</v>
      </c>
      <c r="L2420" s="46">
        <v>38187</v>
      </c>
      <c r="M2420" s="47">
        <v>319032</v>
      </c>
      <c r="N2420" s="47">
        <v>5086</v>
      </c>
      <c r="O2420" s="48">
        <v>0</v>
      </c>
      <c r="P2420" s="49">
        <v>0</v>
      </c>
      <c r="Q2420" s="49">
        <v>0</v>
      </c>
      <c r="R2420" s="50">
        <v>0</v>
      </c>
      <c r="S2420" s="51">
        <v>0</v>
      </c>
      <c r="T2420" s="51">
        <v>0</v>
      </c>
      <c r="U2420" s="44">
        <v>481050</v>
      </c>
      <c r="V2420" s="45">
        <v>3740165</v>
      </c>
      <c r="W2420" s="45">
        <v>289158</v>
      </c>
    </row>
    <row r="2421" spans="1:23" x14ac:dyDescent="0.2">
      <c r="A2421" s="41">
        <v>2010</v>
      </c>
      <c r="B2421" s="42">
        <v>15923</v>
      </c>
      <c r="C2421" s="43" t="s">
        <v>3208</v>
      </c>
      <c r="D2421" s="41" t="s">
        <v>23</v>
      </c>
      <c r="E2421" s="43" t="s">
        <v>24</v>
      </c>
      <c r="F2421" s="41" t="s">
        <v>25</v>
      </c>
      <c r="G2421" s="43" t="s">
        <v>78</v>
      </c>
      <c r="H2421" s="43" t="s">
        <v>27</v>
      </c>
      <c r="I2421" s="44">
        <v>612</v>
      </c>
      <c r="J2421" s="45">
        <v>6657</v>
      </c>
      <c r="K2421" s="45">
        <v>561</v>
      </c>
      <c r="L2421" s="46">
        <v>131</v>
      </c>
      <c r="M2421" s="47">
        <v>1104</v>
      </c>
      <c r="N2421" s="47">
        <v>13</v>
      </c>
      <c r="O2421" s="48">
        <v>0</v>
      </c>
      <c r="P2421" s="49">
        <v>0</v>
      </c>
      <c r="Q2421" s="49">
        <v>0</v>
      </c>
      <c r="R2421" s="50" t="s">
        <v>37</v>
      </c>
      <c r="S2421" s="51" t="s">
        <v>37</v>
      </c>
      <c r="T2421" s="51" t="s">
        <v>37</v>
      </c>
      <c r="U2421" s="44">
        <v>743</v>
      </c>
      <c r="V2421" s="45">
        <v>7761</v>
      </c>
      <c r="W2421" s="45">
        <v>574</v>
      </c>
    </row>
    <row r="2422" spans="1:23" x14ac:dyDescent="0.2">
      <c r="A2422" s="41">
        <v>2010</v>
      </c>
      <c r="B2422" s="42">
        <v>15938</v>
      </c>
      <c r="C2422" s="43" t="s">
        <v>3209</v>
      </c>
      <c r="D2422" s="41" t="s">
        <v>23</v>
      </c>
      <c r="E2422" s="43" t="s">
        <v>24</v>
      </c>
      <c r="F2422" s="41" t="s">
        <v>25</v>
      </c>
      <c r="G2422" s="43" t="s">
        <v>35</v>
      </c>
      <c r="H2422" s="43" t="s">
        <v>27</v>
      </c>
      <c r="I2422" s="44">
        <v>3441</v>
      </c>
      <c r="J2422" s="45">
        <v>41412</v>
      </c>
      <c r="K2422" s="45">
        <v>4445</v>
      </c>
      <c r="L2422" s="46">
        <v>1945</v>
      </c>
      <c r="M2422" s="47">
        <v>22111</v>
      </c>
      <c r="N2422" s="47">
        <v>930</v>
      </c>
      <c r="O2422" s="48">
        <v>6710</v>
      </c>
      <c r="P2422" s="49">
        <v>91799</v>
      </c>
      <c r="Q2422" s="49">
        <v>146</v>
      </c>
      <c r="R2422" s="50" t="s">
        <v>37</v>
      </c>
      <c r="S2422" s="51" t="s">
        <v>37</v>
      </c>
      <c r="T2422" s="51" t="s">
        <v>37</v>
      </c>
      <c r="U2422" s="44">
        <v>12096</v>
      </c>
      <c r="V2422" s="45">
        <v>155322</v>
      </c>
      <c r="W2422" s="45">
        <v>5521</v>
      </c>
    </row>
    <row r="2423" spans="1:23" x14ac:dyDescent="0.2">
      <c r="A2423" s="41">
        <v>2010</v>
      </c>
      <c r="B2423" s="42">
        <v>15943</v>
      </c>
      <c r="C2423" s="43" t="s">
        <v>3210</v>
      </c>
      <c r="D2423" s="41" t="s">
        <v>23</v>
      </c>
      <c r="E2423" s="43" t="s">
        <v>24</v>
      </c>
      <c r="F2423" s="41" t="s">
        <v>25</v>
      </c>
      <c r="G2423" s="43" t="s">
        <v>175</v>
      </c>
      <c r="H2423" s="43" t="s">
        <v>27</v>
      </c>
      <c r="I2423" s="44">
        <v>668</v>
      </c>
      <c r="J2423" s="45">
        <v>5943</v>
      </c>
      <c r="K2423" s="45">
        <v>690</v>
      </c>
      <c r="L2423" s="46">
        <v>312</v>
      </c>
      <c r="M2423" s="47">
        <v>3402</v>
      </c>
      <c r="N2423" s="47">
        <v>112</v>
      </c>
      <c r="O2423" s="48" t="s">
        <v>37</v>
      </c>
      <c r="P2423" s="49" t="s">
        <v>37</v>
      </c>
      <c r="Q2423" s="49" t="s">
        <v>37</v>
      </c>
      <c r="R2423" s="50" t="s">
        <v>37</v>
      </c>
      <c r="S2423" s="51" t="s">
        <v>37</v>
      </c>
      <c r="T2423" s="51" t="s">
        <v>37</v>
      </c>
      <c r="U2423" s="44">
        <v>980</v>
      </c>
      <c r="V2423" s="45">
        <v>9345</v>
      </c>
      <c r="W2423" s="45">
        <v>802</v>
      </c>
    </row>
    <row r="2424" spans="1:23" x14ac:dyDescent="0.2">
      <c r="A2424" s="41">
        <v>2010</v>
      </c>
      <c r="B2424" s="42">
        <v>15978</v>
      </c>
      <c r="C2424" s="43" t="s">
        <v>3211</v>
      </c>
      <c r="D2424" s="41" t="s">
        <v>23</v>
      </c>
      <c r="E2424" s="43" t="s">
        <v>24</v>
      </c>
      <c r="F2424" s="41" t="s">
        <v>25</v>
      </c>
      <c r="G2424" s="43" t="s">
        <v>35</v>
      </c>
      <c r="H2424" s="43" t="s">
        <v>27</v>
      </c>
      <c r="I2424" s="44">
        <v>1896.9</v>
      </c>
      <c r="J2424" s="45">
        <v>17941</v>
      </c>
      <c r="K2424" s="45">
        <v>2400</v>
      </c>
      <c r="L2424" s="46">
        <v>3734.1</v>
      </c>
      <c r="M2424" s="47">
        <v>42411</v>
      </c>
      <c r="N2424" s="47">
        <v>581</v>
      </c>
      <c r="O2424" s="48">
        <v>3801.9</v>
      </c>
      <c r="P2424" s="49">
        <v>52445</v>
      </c>
      <c r="Q2424" s="49">
        <v>4</v>
      </c>
      <c r="R2424" s="50">
        <v>0</v>
      </c>
      <c r="S2424" s="51">
        <v>0</v>
      </c>
      <c r="T2424" s="51">
        <v>0</v>
      </c>
      <c r="U2424" s="44">
        <v>9432.9</v>
      </c>
      <c r="V2424" s="45">
        <v>112797</v>
      </c>
      <c r="W2424" s="45">
        <v>2985</v>
      </c>
    </row>
    <row r="2425" spans="1:23" x14ac:dyDescent="0.2">
      <c r="A2425" s="41">
        <v>2010</v>
      </c>
      <c r="B2425" s="42">
        <v>15979</v>
      </c>
      <c r="C2425" s="43" t="s">
        <v>3212</v>
      </c>
      <c r="D2425" s="41" t="s">
        <v>23</v>
      </c>
      <c r="E2425" s="43" t="s">
        <v>24</v>
      </c>
      <c r="F2425" s="41" t="s">
        <v>25</v>
      </c>
      <c r="G2425" s="43" t="s">
        <v>89</v>
      </c>
      <c r="H2425" s="43" t="s">
        <v>27</v>
      </c>
      <c r="I2425" s="44">
        <v>22484</v>
      </c>
      <c r="J2425" s="45">
        <v>326038</v>
      </c>
      <c r="K2425" s="45">
        <v>21089</v>
      </c>
      <c r="L2425" s="46">
        <v>16301</v>
      </c>
      <c r="M2425" s="47">
        <v>342447</v>
      </c>
      <c r="N2425" s="47">
        <v>2908</v>
      </c>
      <c r="O2425" s="48">
        <v>6930</v>
      </c>
      <c r="P2425" s="49">
        <v>171129</v>
      </c>
      <c r="Q2425" s="49">
        <v>20</v>
      </c>
      <c r="R2425" s="50" t="s">
        <v>37</v>
      </c>
      <c r="S2425" s="51" t="s">
        <v>37</v>
      </c>
      <c r="T2425" s="51" t="s">
        <v>37</v>
      </c>
      <c r="U2425" s="44">
        <v>45715</v>
      </c>
      <c r="V2425" s="45">
        <v>839614</v>
      </c>
      <c r="W2425" s="45">
        <v>24017</v>
      </c>
    </row>
    <row r="2426" spans="1:23" x14ac:dyDescent="0.2">
      <c r="A2426" s="41">
        <v>2010</v>
      </c>
      <c r="B2426" s="42">
        <v>15981</v>
      </c>
      <c r="C2426" s="43" t="s">
        <v>3212</v>
      </c>
      <c r="D2426" s="41" t="s">
        <v>23</v>
      </c>
      <c r="E2426" s="43" t="s">
        <v>24</v>
      </c>
      <c r="F2426" s="41" t="s">
        <v>25</v>
      </c>
      <c r="G2426" s="43" t="s">
        <v>175</v>
      </c>
      <c r="H2426" s="43" t="s">
        <v>27</v>
      </c>
      <c r="I2426" s="44">
        <v>1044.5</v>
      </c>
      <c r="J2426" s="45">
        <v>11175</v>
      </c>
      <c r="K2426" s="45">
        <v>889</v>
      </c>
      <c r="L2426" s="46">
        <v>656</v>
      </c>
      <c r="M2426" s="47">
        <v>7774</v>
      </c>
      <c r="N2426" s="47">
        <v>198</v>
      </c>
      <c r="O2426" s="48" t="s">
        <v>37</v>
      </c>
      <c r="P2426" s="49" t="s">
        <v>37</v>
      </c>
      <c r="Q2426" s="49" t="s">
        <v>37</v>
      </c>
      <c r="R2426" s="50" t="s">
        <v>37</v>
      </c>
      <c r="S2426" s="51" t="s">
        <v>37</v>
      </c>
      <c r="T2426" s="51" t="s">
        <v>37</v>
      </c>
      <c r="U2426" s="44">
        <v>1700.5</v>
      </c>
      <c r="V2426" s="45">
        <v>18949</v>
      </c>
      <c r="W2426" s="45">
        <v>1087</v>
      </c>
    </row>
    <row r="2427" spans="1:23" x14ac:dyDescent="0.2">
      <c r="A2427" s="41">
        <v>2010</v>
      </c>
      <c r="B2427" s="42">
        <v>15982</v>
      </c>
      <c r="C2427" s="43" t="s">
        <v>3213</v>
      </c>
      <c r="D2427" s="41" t="s">
        <v>23</v>
      </c>
      <c r="E2427" s="43" t="s">
        <v>24</v>
      </c>
      <c r="F2427" s="41" t="s">
        <v>25</v>
      </c>
      <c r="G2427" s="43" t="s">
        <v>33</v>
      </c>
      <c r="H2427" s="43" t="s">
        <v>27</v>
      </c>
      <c r="I2427" s="44">
        <v>3507</v>
      </c>
      <c r="J2427" s="45">
        <v>36476</v>
      </c>
      <c r="K2427" s="45">
        <v>2187</v>
      </c>
      <c r="L2427" s="46">
        <v>2380</v>
      </c>
      <c r="M2427" s="47">
        <v>31899</v>
      </c>
      <c r="N2427" s="47">
        <v>427</v>
      </c>
      <c r="O2427" s="48" t="s">
        <v>37</v>
      </c>
      <c r="P2427" s="49" t="s">
        <v>37</v>
      </c>
      <c r="Q2427" s="49" t="s">
        <v>37</v>
      </c>
      <c r="R2427" s="50" t="s">
        <v>37</v>
      </c>
      <c r="S2427" s="51" t="s">
        <v>37</v>
      </c>
      <c r="T2427" s="51" t="s">
        <v>37</v>
      </c>
      <c r="U2427" s="44">
        <v>5887</v>
      </c>
      <c r="V2427" s="45">
        <v>68375</v>
      </c>
      <c r="W2427" s="45">
        <v>2614</v>
      </c>
    </row>
    <row r="2428" spans="1:23" x14ac:dyDescent="0.2">
      <c r="A2428" s="41">
        <v>2010</v>
      </c>
      <c r="B2428" s="42">
        <v>15983</v>
      </c>
      <c r="C2428" s="43" t="s">
        <v>3214</v>
      </c>
      <c r="D2428" s="41" t="s">
        <v>23</v>
      </c>
      <c r="E2428" s="43" t="s">
        <v>24</v>
      </c>
      <c r="F2428" s="41" t="s">
        <v>25</v>
      </c>
      <c r="G2428" s="43" t="s">
        <v>35</v>
      </c>
      <c r="H2428" s="43" t="s">
        <v>31</v>
      </c>
      <c r="I2428" s="44">
        <v>5827</v>
      </c>
      <c r="J2428" s="45">
        <v>38410</v>
      </c>
      <c r="K2428" s="45">
        <v>3522</v>
      </c>
      <c r="L2428" s="46">
        <v>1208</v>
      </c>
      <c r="M2428" s="47">
        <v>10572</v>
      </c>
      <c r="N2428" s="47">
        <v>222</v>
      </c>
      <c r="O2428" s="48" t="s">
        <v>37</v>
      </c>
      <c r="P2428" s="49" t="s">
        <v>37</v>
      </c>
      <c r="Q2428" s="49" t="s">
        <v>37</v>
      </c>
      <c r="R2428" s="50" t="s">
        <v>37</v>
      </c>
      <c r="S2428" s="51" t="s">
        <v>37</v>
      </c>
      <c r="T2428" s="51" t="s">
        <v>37</v>
      </c>
      <c r="U2428" s="44">
        <v>7035</v>
      </c>
      <c r="V2428" s="45">
        <v>48982</v>
      </c>
      <c r="W2428" s="45">
        <v>3744</v>
      </c>
    </row>
    <row r="2429" spans="1:23" x14ac:dyDescent="0.2">
      <c r="A2429" s="41">
        <v>2010</v>
      </c>
      <c r="B2429" s="42">
        <v>15989</v>
      </c>
      <c r="C2429" s="43" t="s">
        <v>3215</v>
      </c>
      <c r="D2429" s="41" t="s">
        <v>23</v>
      </c>
      <c r="E2429" s="43" t="s">
        <v>24</v>
      </c>
      <c r="F2429" s="41" t="s">
        <v>25</v>
      </c>
      <c r="G2429" s="43" t="s">
        <v>72</v>
      </c>
      <c r="H2429" s="43" t="s">
        <v>27</v>
      </c>
      <c r="I2429" s="44">
        <v>18335.599999999999</v>
      </c>
      <c r="J2429" s="45">
        <v>201682</v>
      </c>
      <c r="K2429" s="45">
        <v>16168</v>
      </c>
      <c r="L2429" s="46">
        <v>16251.8</v>
      </c>
      <c r="M2429" s="47">
        <v>186223</v>
      </c>
      <c r="N2429" s="47">
        <v>4826</v>
      </c>
      <c r="O2429" s="48">
        <v>33663.5</v>
      </c>
      <c r="P2429" s="49">
        <v>497477</v>
      </c>
      <c r="Q2429" s="49">
        <v>130</v>
      </c>
      <c r="R2429" s="50" t="s">
        <v>37</v>
      </c>
      <c r="S2429" s="51" t="s">
        <v>37</v>
      </c>
      <c r="T2429" s="51" t="s">
        <v>37</v>
      </c>
      <c r="U2429" s="44">
        <v>68250.899999999994</v>
      </c>
      <c r="V2429" s="45">
        <v>885382</v>
      </c>
      <c r="W2429" s="45">
        <v>21124</v>
      </c>
    </row>
    <row r="2430" spans="1:23" x14ac:dyDescent="0.2">
      <c r="A2430" s="41">
        <v>2010</v>
      </c>
      <c r="B2430" s="42">
        <v>15991</v>
      </c>
      <c r="C2430" s="43" t="s">
        <v>3216</v>
      </c>
      <c r="D2430" s="41" t="s">
        <v>23</v>
      </c>
      <c r="E2430" s="43" t="s">
        <v>24</v>
      </c>
      <c r="F2430" s="41" t="s">
        <v>25</v>
      </c>
      <c r="G2430" s="43" t="s">
        <v>42</v>
      </c>
      <c r="H2430" s="43" t="s">
        <v>27</v>
      </c>
      <c r="I2430" s="44">
        <v>798</v>
      </c>
      <c r="J2430" s="45">
        <v>12639</v>
      </c>
      <c r="K2430" s="45">
        <v>975</v>
      </c>
      <c r="L2430" s="46">
        <v>146</v>
      </c>
      <c r="M2430" s="47">
        <v>1366</v>
      </c>
      <c r="N2430" s="47">
        <v>162</v>
      </c>
      <c r="O2430" s="48">
        <v>167</v>
      </c>
      <c r="P2430" s="49">
        <v>2318</v>
      </c>
      <c r="Q2430" s="49">
        <v>27</v>
      </c>
      <c r="R2430" s="50" t="s">
        <v>37</v>
      </c>
      <c r="S2430" s="51" t="s">
        <v>37</v>
      </c>
      <c r="T2430" s="51" t="s">
        <v>37</v>
      </c>
      <c r="U2430" s="44">
        <v>1111</v>
      </c>
      <c r="V2430" s="45">
        <v>16323</v>
      </c>
      <c r="W2430" s="45">
        <v>1164</v>
      </c>
    </row>
    <row r="2431" spans="1:23" x14ac:dyDescent="0.2">
      <c r="A2431" s="41">
        <v>2010</v>
      </c>
      <c r="B2431" s="42">
        <v>16022</v>
      </c>
      <c r="C2431" s="43" t="s">
        <v>3217</v>
      </c>
      <c r="D2431" s="41" t="s">
        <v>23</v>
      </c>
      <c r="E2431" s="43" t="s">
        <v>24</v>
      </c>
      <c r="F2431" s="41" t="s">
        <v>25</v>
      </c>
      <c r="G2431" s="43" t="s">
        <v>241</v>
      </c>
      <c r="H2431" s="43" t="s">
        <v>27</v>
      </c>
      <c r="I2431" s="44">
        <v>22</v>
      </c>
      <c r="J2431" s="45">
        <v>364</v>
      </c>
      <c r="K2431" s="45">
        <v>46</v>
      </c>
      <c r="L2431" s="46">
        <v>31</v>
      </c>
      <c r="M2431" s="47">
        <v>380</v>
      </c>
      <c r="N2431" s="47">
        <v>7</v>
      </c>
      <c r="O2431" s="48" t="s">
        <v>37</v>
      </c>
      <c r="P2431" s="49" t="s">
        <v>37</v>
      </c>
      <c r="Q2431" s="49" t="s">
        <v>37</v>
      </c>
      <c r="R2431" s="50" t="s">
        <v>37</v>
      </c>
      <c r="S2431" s="51" t="s">
        <v>37</v>
      </c>
      <c r="T2431" s="51" t="s">
        <v>37</v>
      </c>
      <c r="U2431" s="44">
        <v>53</v>
      </c>
      <c r="V2431" s="45">
        <v>744</v>
      </c>
      <c r="W2431" s="45">
        <v>53</v>
      </c>
    </row>
    <row r="2432" spans="1:23" x14ac:dyDescent="0.2">
      <c r="A2432" s="41">
        <v>2010</v>
      </c>
      <c r="B2432" s="42">
        <v>16057</v>
      </c>
      <c r="C2432" s="43" t="s">
        <v>1012</v>
      </c>
      <c r="D2432" s="41" t="s">
        <v>23</v>
      </c>
      <c r="E2432" s="43" t="s">
        <v>24</v>
      </c>
      <c r="F2432" s="41" t="s">
        <v>25</v>
      </c>
      <c r="G2432" s="43" t="s">
        <v>258</v>
      </c>
      <c r="H2432" s="43" t="s">
        <v>31</v>
      </c>
      <c r="I2432" s="44">
        <v>225</v>
      </c>
      <c r="J2432" s="45">
        <v>1442</v>
      </c>
      <c r="K2432" s="45">
        <v>245</v>
      </c>
      <c r="L2432" s="46">
        <v>46</v>
      </c>
      <c r="M2432" s="47">
        <v>282</v>
      </c>
      <c r="N2432" s="47">
        <v>45</v>
      </c>
      <c r="O2432" s="48">
        <v>37</v>
      </c>
      <c r="P2432" s="49">
        <v>317</v>
      </c>
      <c r="Q2432" s="49">
        <v>16</v>
      </c>
      <c r="R2432" s="50" t="s">
        <v>37</v>
      </c>
      <c r="S2432" s="51" t="s">
        <v>37</v>
      </c>
      <c r="T2432" s="51" t="s">
        <v>37</v>
      </c>
      <c r="U2432" s="44">
        <v>308</v>
      </c>
      <c r="V2432" s="45">
        <v>2041</v>
      </c>
      <c r="W2432" s="45">
        <v>306</v>
      </c>
    </row>
    <row r="2433" spans="1:23" x14ac:dyDescent="0.2">
      <c r="A2433" s="41">
        <v>2010</v>
      </c>
      <c r="B2433" s="42">
        <v>16057</v>
      </c>
      <c r="C2433" s="43" t="s">
        <v>1012</v>
      </c>
      <c r="D2433" s="41" t="s">
        <v>23</v>
      </c>
      <c r="E2433" s="43" t="s">
        <v>24</v>
      </c>
      <c r="F2433" s="41" t="s">
        <v>25</v>
      </c>
      <c r="G2433" s="43" t="s">
        <v>92</v>
      </c>
      <c r="H2433" s="43" t="s">
        <v>31</v>
      </c>
      <c r="I2433" s="44">
        <v>12183</v>
      </c>
      <c r="J2433" s="45">
        <v>73836</v>
      </c>
      <c r="K2433" s="45">
        <v>7413</v>
      </c>
      <c r="L2433" s="46">
        <v>11631</v>
      </c>
      <c r="M2433" s="47">
        <v>79654</v>
      </c>
      <c r="N2433" s="47">
        <v>4005</v>
      </c>
      <c r="O2433" s="48">
        <v>5922</v>
      </c>
      <c r="P2433" s="49">
        <v>57516</v>
      </c>
      <c r="Q2433" s="49">
        <v>406</v>
      </c>
      <c r="R2433" s="50" t="s">
        <v>37</v>
      </c>
      <c r="S2433" s="51" t="s">
        <v>37</v>
      </c>
      <c r="T2433" s="51" t="s">
        <v>37</v>
      </c>
      <c r="U2433" s="44">
        <v>29736</v>
      </c>
      <c r="V2433" s="45">
        <v>211006</v>
      </c>
      <c r="W2433" s="45">
        <v>11824</v>
      </c>
    </row>
    <row r="2434" spans="1:23" x14ac:dyDescent="0.2">
      <c r="A2434" s="41">
        <v>2010</v>
      </c>
      <c r="B2434" s="42">
        <v>16060</v>
      </c>
      <c r="C2434" s="43" t="s">
        <v>1013</v>
      </c>
      <c r="D2434" s="41" t="s">
        <v>23</v>
      </c>
      <c r="E2434" s="43" t="s">
        <v>24</v>
      </c>
      <c r="F2434" s="41" t="s">
        <v>25</v>
      </c>
      <c r="G2434" s="43" t="s">
        <v>35</v>
      </c>
      <c r="H2434" s="43" t="s">
        <v>31</v>
      </c>
      <c r="I2434" s="44">
        <v>27663.5</v>
      </c>
      <c r="J2434" s="45">
        <v>215163</v>
      </c>
      <c r="K2434" s="45">
        <v>15554</v>
      </c>
      <c r="L2434" s="46">
        <v>4438.5</v>
      </c>
      <c r="M2434" s="47">
        <v>53995</v>
      </c>
      <c r="N2434" s="47">
        <v>1201</v>
      </c>
      <c r="O2434" s="48" t="s">
        <v>37</v>
      </c>
      <c r="P2434" s="49" t="s">
        <v>37</v>
      </c>
      <c r="Q2434" s="49" t="s">
        <v>37</v>
      </c>
      <c r="R2434" s="50" t="s">
        <v>37</v>
      </c>
      <c r="S2434" s="51" t="s">
        <v>37</v>
      </c>
      <c r="T2434" s="51" t="s">
        <v>37</v>
      </c>
      <c r="U2434" s="44">
        <v>32102</v>
      </c>
      <c r="V2434" s="45">
        <v>269158</v>
      </c>
      <c r="W2434" s="45">
        <v>16755</v>
      </c>
    </row>
    <row r="2435" spans="1:23" x14ac:dyDescent="0.2">
      <c r="A2435" s="41">
        <v>2010</v>
      </c>
      <c r="B2435" s="42">
        <v>16062</v>
      </c>
      <c r="C2435" s="43" t="s">
        <v>3218</v>
      </c>
      <c r="D2435" s="41" t="s">
        <v>23</v>
      </c>
      <c r="E2435" s="43" t="s">
        <v>24</v>
      </c>
      <c r="F2435" s="41" t="s">
        <v>25</v>
      </c>
      <c r="G2435" s="43" t="s">
        <v>161</v>
      </c>
      <c r="H2435" s="43" t="s">
        <v>27</v>
      </c>
      <c r="I2435" s="44">
        <v>733</v>
      </c>
      <c r="J2435" s="45">
        <v>8920</v>
      </c>
      <c r="K2435" s="45">
        <v>975</v>
      </c>
      <c r="L2435" s="46">
        <v>583</v>
      </c>
      <c r="M2435" s="47">
        <v>8022</v>
      </c>
      <c r="N2435" s="47">
        <v>144</v>
      </c>
      <c r="O2435" s="48">
        <v>0</v>
      </c>
      <c r="P2435" s="49">
        <v>0</v>
      </c>
      <c r="Q2435" s="49">
        <v>0</v>
      </c>
      <c r="R2435" s="50">
        <v>0</v>
      </c>
      <c r="S2435" s="51">
        <v>0</v>
      </c>
      <c r="T2435" s="51">
        <v>0</v>
      </c>
      <c r="U2435" s="44">
        <v>1316</v>
      </c>
      <c r="V2435" s="45">
        <v>16942</v>
      </c>
      <c r="W2435" s="45">
        <v>1119</v>
      </c>
    </row>
    <row r="2436" spans="1:23" x14ac:dyDescent="0.2">
      <c r="A2436" s="41">
        <v>2010</v>
      </c>
      <c r="B2436" s="42">
        <v>16063</v>
      </c>
      <c r="C2436" s="43" t="s">
        <v>1014</v>
      </c>
      <c r="D2436" s="41" t="s">
        <v>23</v>
      </c>
      <c r="E2436" s="43" t="s">
        <v>24</v>
      </c>
      <c r="F2436" s="41" t="s">
        <v>25</v>
      </c>
      <c r="G2436" s="43" t="s">
        <v>92</v>
      </c>
      <c r="H2436" s="43" t="s">
        <v>31</v>
      </c>
      <c r="I2436" s="44">
        <v>2834.2</v>
      </c>
      <c r="J2436" s="45">
        <v>29346</v>
      </c>
      <c r="K2436" s="45">
        <v>2602</v>
      </c>
      <c r="L2436" s="46">
        <v>19033.5</v>
      </c>
      <c r="M2436" s="47">
        <v>227885</v>
      </c>
      <c r="N2436" s="47">
        <v>4132</v>
      </c>
      <c r="O2436" s="48">
        <v>1175.0999999999999</v>
      </c>
      <c r="P2436" s="49">
        <v>17192</v>
      </c>
      <c r="Q2436" s="49">
        <v>4</v>
      </c>
      <c r="R2436" s="50" t="s">
        <v>37</v>
      </c>
      <c r="S2436" s="51" t="s">
        <v>37</v>
      </c>
      <c r="T2436" s="51" t="s">
        <v>37</v>
      </c>
      <c r="U2436" s="44">
        <v>23042.799999999999</v>
      </c>
      <c r="V2436" s="45">
        <v>274423</v>
      </c>
      <c r="W2436" s="45">
        <v>6738</v>
      </c>
    </row>
    <row r="2437" spans="1:23" x14ac:dyDescent="0.2">
      <c r="A2437" s="41">
        <v>2010</v>
      </c>
      <c r="B2437" s="42">
        <v>16068</v>
      </c>
      <c r="C2437" s="43" t="s">
        <v>3219</v>
      </c>
      <c r="D2437" s="41" t="s">
        <v>23</v>
      </c>
      <c r="E2437" s="43" t="s">
        <v>24</v>
      </c>
      <c r="F2437" s="41" t="s">
        <v>25</v>
      </c>
      <c r="G2437" s="43" t="s">
        <v>72</v>
      </c>
      <c r="H2437" s="43" t="s">
        <v>27</v>
      </c>
      <c r="I2437" s="44">
        <v>1447</v>
      </c>
      <c r="J2437" s="45">
        <v>18261</v>
      </c>
      <c r="K2437" s="45">
        <v>1351</v>
      </c>
      <c r="L2437" s="46">
        <v>2811</v>
      </c>
      <c r="M2437" s="47">
        <v>31648</v>
      </c>
      <c r="N2437" s="47">
        <v>271</v>
      </c>
      <c r="O2437" s="48">
        <v>32</v>
      </c>
      <c r="P2437" s="49">
        <v>215</v>
      </c>
      <c r="Q2437" s="49">
        <v>10</v>
      </c>
      <c r="R2437" s="50" t="s">
        <v>37</v>
      </c>
      <c r="S2437" s="51" t="s">
        <v>37</v>
      </c>
      <c r="T2437" s="51" t="s">
        <v>37</v>
      </c>
      <c r="U2437" s="44">
        <v>4290</v>
      </c>
      <c r="V2437" s="45">
        <v>50124</v>
      </c>
      <c r="W2437" s="45">
        <v>1632</v>
      </c>
    </row>
    <row r="2438" spans="1:23" x14ac:dyDescent="0.2">
      <c r="A2438" s="41">
        <v>2010</v>
      </c>
      <c r="B2438" s="42">
        <v>16082</v>
      </c>
      <c r="C2438" s="43" t="s">
        <v>1015</v>
      </c>
      <c r="D2438" s="41" t="s">
        <v>23</v>
      </c>
      <c r="E2438" s="43" t="s">
        <v>24</v>
      </c>
      <c r="F2438" s="41" t="s">
        <v>25</v>
      </c>
      <c r="G2438" s="43" t="s">
        <v>35</v>
      </c>
      <c r="H2438" s="43" t="s">
        <v>27</v>
      </c>
      <c r="I2438" s="44">
        <v>5202.8999999999996</v>
      </c>
      <c r="J2438" s="45">
        <v>43885</v>
      </c>
      <c r="K2438" s="45">
        <v>5313</v>
      </c>
      <c r="L2438" s="46">
        <v>5778.1</v>
      </c>
      <c r="M2438" s="47">
        <v>56126</v>
      </c>
      <c r="N2438" s="47">
        <v>701</v>
      </c>
      <c r="O2438" s="48">
        <v>1507.4</v>
      </c>
      <c r="P2438" s="49">
        <v>16902</v>
      </c>
      <c r="Q2438" s="49">
        <v>2</v>
      </c>
      <c r="R2438" s="50">
        <v>0</v>
      </c>
      <c r="S2438" s="51">
        <v>0</v>
      </c>
      <c r="T2438" s="51">
        <v>0</v>
      </c>
      <c r="U2438" s="44">
        <v>12488.4</v>
      </c>
      <c r="V2438" s="45">
        <v>116913</v>
      </c>
      <c r="W2438" s="45">
        <v>6016</v>
      </c>
    </row>
    <row r="2439" spans="1:23" x14ac:dyDescent="0.2">
      <c r="A2439" s="41">
        <v>2010</v>
      </c>
      <c r="B2439" s="42">
        <v>16088</v>
      </c>
      <c r="C2439" s="43" t="s">
        <v>3220</v>
      </c>
      <c r="D2439" s="41" t="s">
        <v>23</v>
      </c>
      <c r="E2439" s="43" t="s">
        <v>24</v>
      </c>
      <c r="F2439" s="41" t="s">
        <v>25</v>
      </c>
      <c r="G2439" s="43" t="s">
        <v>57</v>
      </c>
      <c r="H2439" s="43" t="s">
        <v>27</v>
      </c>
      <c r="I2439" s="44">
        <v>106370</v>
      </c>
      <c r="J2439" s="45">
        <v>666645</v>
      </c>
      <c r="K2439" s="45">
        <v>95023</v>
      </c>
      <c r="L2439" s="46">
        <v>69000</v>
      </c>
      <c r="M2439" s="47">
        <v>421519</v>
      </c>
      <c r="N2439" s="47">
        <v>10053</v>
      </c>
      <c r="O2439" s="48">
        <v>100264</v>
      </c>
      <c r="P2439" s="49">
        <v>908034</v>
      </c>
      <c r="Q2439" s="49">
        <v>986</v>
      </c>
      <c r="R2439" s="50" t="s">
        <v>37</v>
      </c>
      <c r="S2439" s="51" t="s">
        <v>37</v>
      </c>
      <c r="T2439" s="51" t="s">
        <v>37</v>
      </c>
      <c r="U2439" s="44">
        <v>275634</v>
      </c>
      <c r="V2439" s="45">
        <v>1996198</v>
      </c>
      <c r="W2439" s="45">
        <v>106062</v>
      </c>
    </row>
    <row r="2440" spans="1:23" x14ac:dyDescent="0.2">
      <c r="A2440" s="41">
        <v>2010</v>
      </c>
      <c r="B2440" s="42">
        <v>16092</v>
      </c>
      <c r="C2440" s="43" t="s">
        <v>3221</v>
      </c>
      <c r="D2440" s="41" t="s">
        <v>23</v>
      </c>
      <c r="E2440" s="43" t="s">
        <v>24</v>
      </c>
      <c r="F2440" s="41" t="s">
        <v>25</v>
      </c>
      <c r="G2440" s="43" t="s">
        <v>124</v>
      </c>
      <c r="H2440" s="43" t="s">
        <v>27</v>
      </c>
      <c r="I2440" s="44">
        <v>1852</v>
      </c>
      <c r="J2440" s="45">
        <v>16501</v>
      </c>
      <c r="K2440" s="45">
        <v>1605</v>
      </c>
      <c r="L2440" s="46">
        <v>720</v>
      </c>
      <c r="M2440" s="47">
        <v>4655</v>
      </c>
      <c r="N2440" s="47">
        <v>75</v>
      </c>
      <c r="O2440" s="48" t="s">
        <v>37</v>
      </c>
      <c r="P2440" s="49" t="s">
        <v>37</v>
      </c>
      <c r="Q2440" s="49" t="s">
        <v>37</v>
      </c>
      <c r="R2440" s="50" t="s">
        <v>37</v>
      </c>
      <c r="S2440" s="51" t="s">
        <v>37</v>
      </c>
      <c r="T2440" s="51" t="s">
        <v>37</v>
      </c>
      <c r="U2440" s="44">
        <v>2572</v>
      </c>
      <c r="V2440" s="45">
        <v>21156</v>
      </c>
      <c r="W2440" s="45">
        <v>1680</v>
      </c>
    </row>
    <row r="2441" spans="1:23" x14ac:dyDescent="0.2">
      <c r="A2441" s="41">
        <v>2010</v>
      </c>
      <c r="B2441" s="42">
        <v>16101</v>
      </c>
      <c r="C2441" s="43" t="s">
        <v>1017</v>
      </c>
      <c r="D2441" s="41" t="s">
        <v>23</v>
      </c>
      <c r="E2441" s="43" t="s">
        <v>24</v>
      </c>
      <c r="F2441" s="41" t="s">
        <v>25</v>
      </c>
      <c r="G2441" s="43" t="s">
        <v>67</v>
      </c>
      <c r="H2441" s="43" t="s">
        <v>31</v>
      </c>
      <c r="I2441" s="44">
        <v>24863</v>
      </c>
      <c r="J2441" s="45">
        <v>211047</v>
      </c>
      <c r="K2441" s="45">
        <v>12467</v>
      </c>
      <c r="L2441" s="46">
        <v>7275</v>
      </c>
      <c r="M2441" s="47">
        <v>68553</v>
      </c>
      <c r="N2441" s="47">
        <v>2129</v>
      </c>
      <c r="O2441" s="48">
        <v>1539</v>
      </c>
      <c r="P2441" s="49">
        <v>17741</v>
      </c>
      <c r="Q2441" s="49">
        <v>4</v>
      </c>
      <c r="R2441" s="50" t="s">
        <v>37</v>
      </c>
      <c r="S2441" s="51" t="s">
        <v>37</v>
      </c>
      <c r="T2441" s="51" t="s">
        <v>37</v>
      </c>
      <c r="U2441" s="44">
        <v>33677</v>
      </c>
      <c r="V2441" s="45">
        <v>297341</v>
      </c>
      <c r="W2441" s="45">
        <v>14600</v>
      </c>
    </row>
    <row r="2442" spans="1:23" x14ac:dyDescent="0.2">
      <c r="A2442" s="41">
        <v>2010</v>
      </c>
      <c r="B2442" s="42">
        <v>16105</v>
      </c>
      <c r="C2442" s="43" t="s">
        <v>3222</v>
      </c>
      <c r="D2442" s="41" t="s">
        <v>23</v>
      </c>
      <c r="E2442" s="43" t="s">
        <v>24</v>
      </c>
      <c r="F2442" s="41" t="s">
        <v>25</v>
      </c>
      <c r="G2442" s="43" t="s">
        <v>145</v>
      </c>
      <c r="H2442" s="43" t="s">
        <v>27</v>
      </c>
      <c r="I2442" s="44">
        <v>126.9</v>
      </c>
      <c r="J2442" s="45">
        <v>1330</v>
      </c>
      <c r="K2442" s="45">
        <v>215</v>
      </c>
      <c r="L2442" s="46">
        <v>75.3</v>
      </c>
      <c r="M2442" s="47">
        <v>1157</v>
      </c>
      <c r="N2442" s="47">
        <v>40</v>
      </c>
      <c r="O2442" s="48" t="s">
        <v>37</v>
      </c>
      <c r="P2442" s="49" t="s">
        <v>37</v>
      </c>
      <c r="Q2442" s="49" t="s">
        <v>37</v>
      </c>
      <c r="R2442" s="50" t="s">
        <v>37</v>
      </c>
      <c r="S2442" s="51" t="s">
        <v>37</v>
      </c>
      <c r="T2442" s="51" t="s">
        <v>37</v>
      </c>
      <c r="U2442" s="44">
        <v>202.2</v>
      </c>
      <c r="V2442" s="45">
        <v>2487</v>
      </c>
      <c r="W2442" s="45">
        <v>255</v>
      </c>
    </row>
    <row r="2443" spans="1:23" x14ac:dyDescent="0.2">
      <c r="A2443" s="41">
        <v>2010</v>
      </c>
      <c r="B2443" s="42">
        <v>16113</v>
      </c>
      <c r="C2443" s="43" t="s">
        <v>3223</v>
      </c>
      <c r="D2443" s="41" t="s">
        <v>23</v>
      </c>
      <c r="E2443" s="43" t="s">
        <v>24</v>
      </c>
      <c r="F2443" s="41" t="s">
        <v>25</v>
      </c>
      <c r="G2443" s="43" t="s">
        <v>67</v>
      </c>
      <c r="H2443" s="43" t="s">
        <v>27</v>
      </c>
      <c r="I2443" s="44">
        <v>1565</v>
      </c>
      <c r="J2443" s="45">
        <v>10200</v>
      </c>
      <c r="K2443" s="45">
        <v>965</v>
      </c>
      <c r="L2443" s="46">
        <v>576</v>
      </c>
      <c r="M2443" s="47">
        <v>4475</v>
      </c>
      <c r="N2443" s="47">
        <v>139</v>
      </c>
      <c r="O2443" s="48">
        <v>602</v>
      </c>
      <c r="P2443" s="49">
        <v>9700</v>
      </c>
      <c r="Q2443" s="49">
        <v>1</v>
      </c>
      <c r="R2443" s="50" t="s">
        <v>37</v>
      </c>
      <c r="S2443" s="51" t="s">
        <v>37</v>
      </c>
      <c r="T2443" s="51" t="s">
        <v>37</v>
      </c>
      <c r="U2443" s="44">
        <v>2743</v>
      </c>
      <c r="V2443" s="45">
        <v>24375</v>
      </c>
      <c r="W2443" s="45">
        <v>1105</v>
      </c>
    </row>
    <row r="2444" spans="1:23" x14ac:dyDescent="0.2">
      <c r="A2444" s="41">
        <v>2010</v>
      </c>
      <c r="B2444" s="42">
        <v>16135</v>
      </c>
      <c r="C2444" s="43" t="s">
        <v>3224</v>
      </c>
      <c r="D2444" s="41" t="s">
        <v>23</v>
      </c>
      <c r="E2444" s="43" t="s">
        <v>24</v>
      </c>
      <c r="F2444" s="41" t="s">
        <v>25</v>
      </c>
      <c r="G2444" s="43" t="s">
        <v>76</v>
      </c>
      <c r="H2444" s="43" t="s">
        <v>27</v>
      </c>
      <c r="I2444" s="44">
        <v>113.2</v>
      </c>
      <c r="J2444" s="45">
        <v>1103</v>
      </c>
      <c r="K2444" s="45">
        <v>106</v>
      </c>
      <c r="L2444" s="46">
        <v>30.1</v>
      </c>
      <c r="M2444" s="47">
        <v>293</v>
      </c>
      <c r="N2444" s="47">
        <v>28</v>
      </c>
      <c r="O2444" s="48" t="s">
        <v>37</v>
      </c>
      <c r="P2444" s="49" t="s">
        <v>37</v>
      </c>
      <c r="Q2444" s="49" t="s">
        <v>37</v>
      </c>
      <c r="R2444" s="50" t="s">
        <v>37</v>
      </c>
      <c r="S2444" s="51" t="s">
        <v>37</v>
      </c>
      <c r="T2444" s="51" t="s">
        <v>37</v>
      </c>
      <c r="U2444" s="44">
        <v>143.30000000000001</v>
      </c>
      <c r="V2444" s="45">
        <v>1396</v>
      </c>
      <c r="W2444" s="45">
        <v>134</v>
      </c>
    </row>
    <row r="2445" spans="1:23" x14ac:dyDescent="0.2">
      <c r="A2445" s="41">
        <v>2010</v>
      </c>
      <c r="B2445" s="42">
        <v>16140</v>
      </c>
      <c r="C2445" s="43" t="s">
        <v>3225</v>
      </c>
      <c r="D2445" s="41" t="s">
        <v>23</v>
      </c>
      <c r="E2445" s="43" t="s">
        <v>24</v>
      </c>
      <c r="F2445" s="41" t="s">
        <v>25</v>
      </c>
      <c r="G2445" s="43" t="s">
        <v>54</v>
      </c>
      <c r="H2445" s="43" t="s">
        <v>27</v>
      </c>
      <c r="I2445" s="44">
        <v>4082</v>
      </c>
      <c r="J2445" s="45">
        <v>46179</v>
      </c>
      <c r="K2445" s="45">
        <v>2517</v>
      </c>
      <c r="L2445" s="46">
        <v>908</v>
      </c>
      <c r="M2445" s="47">
        <v>9124</v>
      </c>
      <c r="N2445" s="47">
        <v>352</v>
      </c>
      <c r="O2445" s="48">
        <v>2494</v>
      </c>
      <c r="P2445" s="49">
        <v>25203</v>
      </c>
      <c r="Q2445" s="49">
        <v>109</v>
      </c>
      <c r="R2445" s="50" t="s">
        <v>37</v>
      </c>
      <c r="S2445" s="51" t="s">
        <v>37</v>
      </c>
      <c r="T2445" s="51" t="s">
        <v>37</v>
      </c>
      <c r="U2445" s="44">
        <v>7484</v>
      </c>
      <c r="V2445" s="45">
        <v>80506</v>
      </c>
      <c r="W2445" s="45">
        <v>2978</v>
      </c>
    </row>
    <row r="2446" spans="1:23" x14ac:dyDescent="0.2">
      <c r="A2446" s="41">
        <v>2010</v>
      </c>
      <c r="B2446" s="42">
        <v>16146</v>
      </c>
      <c r="C2446" s="43" t="s">
        <v>1018</v>
      </c>
      <c r="D2446" s="41" t="s">
        <v>23</v>
      </c>
      <c r="E2446" s="43" t="s">
        <v>24</v>
      </c>
      <c r="F2446" s="41" t="s">
        <v>25</v>
      </c>
      <c r="G2446" s="43" t="s">
        <v>92</v>
      </c>
      <c r="H2446" s="43" t="s">
        <v>31</v>
      </c>
      <c r="I2446" s="44">
        <v>22954.799999999999</v>
      </c>
      <c r="J2446" s="45">
        <v>196694</v>
      </c>
      <c r="K2446" s="45">
        <v>16668</v>
      </c>
      <c r="L2446" s="46">
        <v>8669.6</v>
      </c>
      <c r="M2446" s="47">
        <v>78479</v>
      </c>
      <c r="N2446" s="47">
        <v>1506</v>
      </c>
      <c r="O2446" s="48">
        <v>15638</v>
      </c>
      <c r="P2446" s="49">
        <v>217803</v>
      </c>
      <c r="Q2446" s="49">
        <v>25</v>
      </c>
      <c r="R2446" s="50" t="s">
        <v>37</v>
      </c>
      <c r="S2446" s="51" t="s">
        <v>37</v>
      </c>
      <c r="T2446" s="51" t="s">
        <v>37</v>
      </c>
      <c r="U2446" s="44">
        <v>47262.400000000001</v>
      </c>
      <c r="V2446" s="45">
        <v>492976</v>
      </c>
      <c r="W2446" s="45">
        <v>18199</v>
      </c>
    </row>
    <row r="2447" spans="1:23" x14ac:dyDescent="0.2">
      <c r="A2447" s="41">
        <v>2010</v>
      </c>
      <c r="B2447" s="42">
        <v>16164</v>
      </c>
      <c r="C2447" s="43" t="s">
        <v>3226</v>
      </c>
      <c r="D2447" s="41" t="s">
        <v>23</v>
      </c>
      <c r="E2447" s="43" t="s">
        <v>24</v>
      </c>
      <c r="F2447" s="41" t="s">
        <v>25</v>
      </c>
      <c r="G2447" s="43" t="s">
        <v>241</v>
      </c>
      <c r="H2447" s="43" t="s">
        <v>153</v>
      </c>
      <c r="I2447" s="44">
        <v>3187</v>
      </c>
      <c r="J2447" s="45">
        <v>30364</v>
      </c>
      <c r="K2447" s="45">
        <v>1985</v>
      </c>
      <c r="L2447" s="46">
        <v>646</v>
      </c>
      <c r="M2447" s="47">
        <v>5444</v>
      </c>
      <c r="N2447" s="47">
        <v>520</v>
      </c>
      <c r="O2447" s="48">
        <v>2114</v>
      </c>
      <c r="P2447" s="49">
        <v>18358</v>
      </c>
      <c r="Q2447" s="49">
        <v>540</v>
      </c>
      <c r="R2447" s="50" t="s">
        <v>37</v>
      </c>
      <c r="S2447" s="51" t="s">
        <v>37</v>
      </c>
      <c r="T2447" s="51" t="s">
        <v>37</v>
      </c>
      <c r="U2447" s="44">
        <v>5947</v>
      </c>
      <c r="V2447" s="45">
        <v>54166</v>
      </c>
      <c r="W2447" s="45">
        <v>3045</v>
      </c>
    </row>
    <row r="2448" spans="1:23" x14ac:dyDescent="0.2">
      <c r="A2448" s="41">
        <v>2010</v>
      </c>
      <c r="B2448" s="42">
        <v>16175</v>
      </c>
      <c r="C2448" s="43" t="s">
        <v>3227</v>
      </c>
      <c r="D2448" s="41" t="s">
        <v>23</v>
      </c>
      <c r="E2448" s="43" t="s">
        <v>24</v>
      </c>
      <c r="F2448" s="41" t="s">
        <v>25</v>
      </c>
      <c r="G2448" s="43" t="s">
        <v>92</v>
      </c>
      <c r="H2448" s="43" t="s">
        <v>27</v>
      </c>
      <c r="I2448" s="44">
        <v>7228</v>
      </c>
      <c r="J2448" s="45">
        <v>50672</v>
      </c>
      <c r="K2448" s="45">
        <v>3901</v>
      </c>
      <c r="L2448" s="46">
        <v>5709</v>
      </c>
      <c r="M2448" s="47">
        <v>40111</v>
      </c>
      <c r="N2448" s="47">
        <v>593</v>
      </c>
      <c r="O2448" s="48" t="s">
        <v>37</v>
      </c>
      <c r="P2448" s="49" t="s">
        <v>37</v>
      </c>
      <c r="Q2448" s="49" t="s">
        <v>37</v>
      </c>
      <c r="R2448" s="50" t="s">
        <v>37</v>
      </c>
      <c r="S2448" s="51" t="s">
        <v>37</v>
      </c>
      <c r="T2448" s="51" t="s">
        <v>37</v>
      </c>
      <c r="U2448" s="44">
        <v>12937</v>
      </c>
      <c r="V2448" s="45">
        <v>90783</v>
      </c>
      <c r="W2448" s="45">
        <v>4494</v>
      </c>
    </row>
    <row r="2449" spans="1:23" x14ac:dyDescent="0.2">
      <c r="A2449" s="41">
        <v>2010</v>
      </c>
      <c r="B2449" s="42">
        <v>16177</v>
      </c>
      <c r="C2449" s="43" t="s">
        <v>1019</v>
      </c>
      <c r="D2449" s="41" t="s">
        <v>39</v>
      </c>
      <c r="E2449" s="43" t="s">
        <v>40</v>
      </c>
      <c r="F2449" s="41" t="s">
        <v>25</v>
      </c>
      <c r="G2449" s="43" t="s">
        <v>42</v>
      </c>
      <c r="H2449" s="43" t="s">
        <v>41</v>
      </c>
      <c r="I2449" s="44">
        <v>4164.6000000000004</v>
      </c>
      <c r="J2449" s="45">
        <v>38478</v>
      </c>
      <c r="K2449" s="45">
        <v>2100</v>
      </c>
      <c r="L2449" s="46">
        <v>575.6</v>
      </c>
      <c r="M2449" s="47">
        <v>5561</v>
      </c>
      <c r="N2449" s="47">
        <v>65</v>
      </c>
      <c r="O2449" s="48">
        <v>0</v>
      </c>
      <c r="P2449" s="49">
        <v>0</v>
      </c>
      <c r="Q2449" s="49">
        <v>0</v>
      </c>
      <c r="R2449" s="50">
        <v>0</v>
      </c>
      <c r="S2449" s="51">
        <v>0</v>
      </c>
      <c r="T2449" s="51">
        <v>0</v>
      </c>
      <c r="U2449" s="44">
        <v>4740.2</v>
      </c>
      <c r="V2449" s="45">
        <v>44039</v>
      </c>
      <c r="W2449" s="45">
        <v>2165</v>
      </c>
    </row>
    <row r="2450" spans="1:23" x14ac:dyDescent="0.2">
      <c r="A2450" s="41">
        <v>2010</v>
      </c>
      <c r="B2450" s="42">
        <v>16179</v>
      </c>
      <c r="C2450" s="43" t="s">
        <v>1020</v>
      </c>
      <c r="D2450" s="41" t="s">
        <v>23</v>
      </c>
      <c r="E2450" s="43" t="s">
        <v>24</v>
      </c>
      <c r="F2450" s="41" t="s">
        <v>25</v>
      </c>
      <c r="G2450" s="43" t="s">
        <v>124</v>
      </c>
      <c r="H2450" s="43" t="s">
        <v>27</v>
      </c>
      <c r="I2450" s="44">
        <v>5282</v>
      </c>
      <c r="J2450" s="45">
        <v>50899</v>
      </c>
      <c r="K2450" s="45">
        <v>6279</v>
      </c>
      <c r="L2450" s="46">
        <v>5267</v>
      </c>
      <c r="M2450" s="47">
        <v>49990</v>
      </c>
      <c r="N2450" s="47">
        <v>1095</v>
      </c>
      <c r="O2450" s="48">
        <v>15688</v>
      </c>
      <c r="P2450" s="49">
        <v>213843</v>
      </c>
      <c r="Q2450" s="49">
        <v>27</v>
      </c>
      <c r="R2450" s="50">
        <v>0</v>
      </c>
      <c r="S2450" s="51">
        <v>0</v>
      </c>
      <c r="T2450" s="51">
        <v>0</v>
      </c>
      <c r="U2450" s="44">
        <v>26237</v>
      </c>
      <c r="V2450" s="45">
        <v>314732</v>
      </c>
      <c r="W2450" s="45">
        <v>7401</v>
      </c>
    </row>
    <row r="2451" spans="1:23" x14ac:dyDescent="0.2">
      <c r="A2451" s="41">
        <v>2010</v>
      </c>
      <c r="B2451" s="42">
        <v>16181</v>
      </c>
      <c r="C2451" s="43" t="s">
        <v>1021</v>
      </c>
      <c r="D2451" s="41" t="s">
        <v>23</v>
      </c>
      <c r="E2451" s="43" t="s">
        <v>24</v>
      </c>
      <c r="F2451" s="41" t="s">
        <v>25</v>
      </c>
      <c r="G2451" s="43" t="s">
        <v>46</v>
      </c>
      <c r="H2451" s="43" t="s">
        <v>27</v>
      </c>
      <c r="I2451" s="44">
        <v>41708.1</v>
      </c>
      <c r="J2451" s="45">
        <v>345076</v>
      </c>
      <c r="K2451" s="45">
        <v>43614</v>
      </c>
      <c r="L2451" s="46">
        <v>64139.8</v>
      </c>
      <c r="M2451" s="47">
        <v>659309</v>
      </c>
      <c r="N2451" s="47">
        <v>4603</v>
      </c>
      <c r="O2451" s="48">
        <v>19389.3</v>
      </c>
      <c r="P2451" s="49">
        <v>240438</v>
      </c>
      <c r="Q2451" s="49">
        <v>2</v>
      </c>
      <c r="R2451" s="50" t="s">
        <v>37</v>
      </c>
      <c r="S2451" s="51" t="s">
        <v>37</v>
      </c>
      <c r="T2451" s="51" t="s">
        <v>37</v>
      </c>
      <c r="U2451" s="44">
        <v>125237.2</v>
      </c>
      <c r="V2451" s="45">
        <v>1244823</v>
      </c>
      <c r="W2451" s="45">
        <v>48219</v>
      </c>
    </row>
    <row r="2452" spans="1:23" x14ac:dyDescent="0.2">
      <c r="A2452" s="41">
        <v>2010</v>
      </c>
      <c r="B2452" s="42">
        <v>16183</v>
      </c>
      <c r="C2452" s="43" t="s">
        <v>1022</v>
      </c>
      <c r="D2452" s="41" t="s">
        <v>23</v>
      </c>
      <c r="E2452" s="43" t="s">
        <v>24</v>
      </c>
      <c r="F2452" s="41" t="s">
        <v>25</v>
      </c>
      <c r="G2452" s="43" t="s">
        <v>42</v>
      </c>
      <c r="H2452" s="43" t="s">
        <v>51</v>
      </c>
      <c r="I2452" s="44">
        <v>251213</v>
      </c>
      <c r="J2452" s="45">
        <v>2035226</v>
      </c>
      <c r="K2452" s="45">
        <v>256607</v>
      </c>
      <c r="L2452" s="46">
        <v>78020</v>
      </c>
      <c r="M2452" s="47">
        <v>656602</v>
      </c>
      <c r="N2452" s="47">
        <v>22285</v>
      </c>
      <c r="O2452" s="48">
        <v>30471</v>
      </c>
      <c r="P2452" s="49">
        <v>342545</v>
      </c>
      <c r="Q2452" s="49">
        <v>364</v>
      </c>
      <c r="R2452" s="50" t="s">
        <v>37</v>
      </c>
      <c r="S2452" s="51" t="s">
        <v>37</v>
      </c>
      <c r="T2452" s="51" t="s">
        <v>37</v>
      </c>
      <c r="U2452" s="44">
        <v>359704</v>
      </c>
      <c r="V2452" s="45">
        <v>3034373</v>
      </c>
      <c r="W2452" s="45">
        <v>279256</v>
      </c>
    </row>
    <row r="2453" spans="1:23" x14ac:dyDescent="0.2">
      <c r="A2453" s="41">
        <v>2010</v>
      </c>
      <c r="B2453" s="42">
        <v>16183</v>
      </c>
      <c r="C2453" s="43" t="s">
        <v>1022</v>
      </c>
      <c r="D2453" s="41" t="s">
        <v>112</v>
      </c>
      <c r="E2453" s="43" t="s">
        <v>113</v>
      </c>
      <c r="F2453" s="41" t="s">
        <v>25</v>
      </c>
      <c r="G2453" s="43" t="s">
        <v>42</v>
      </c>
      <c r="H2453" s="43" t="s">
        <v>51</v>
      </c>
      <c r="I2453" s="44">
        <v>36190</v>
      </c>
      <c r="J2453" s="45">
        <v>642215</v>
      </c>
      <c r="K2453" s="45">
        <v>68054</v>
      </c>
      <c r="L2453" s="46">
        <v>109342</v>
      </c>
      <c r="M2453" s="47">
        <v>2523026</v>
      </c>
      <c r="N2453" s="47">
        <v>17672</v>
      </c>
      <c r="O2453" s="48">
        <v>34704</v>
      </c>
      <c r="P2453" s="49">
        <v>1084117</v>
      </c>
      <c r="Q2453" s="49">
        <v>539</v>
      </c>
      <c r="R2453" s="50" t="s">
        <v>37</v>
      </c>
      <c r="S2453" s="51" t="s">
        <v>37</v>
      </c>
      <c r="T2453" s="51" t="s">
        <v>37</v>
      </c>
      <c r="U2453" s="44">
        <v>180236</v>
      </c>
      <c r="V2453" s="45">
        <v>4249358</v>
      </c>
      <c r="W2453" s="45">
        <v>86265</v>
      </c>
    </row>
    <row r="2454" spans="1:23" x14ac:dyDescent="0.2">
      <c r="A2454" s="41">
        <v>2010</v>
      </c>
      <c r="B2454" s="42">
        <v>16195</v>
      </c>
      <c r="C2454" s="43" t="s">
        <v>3228</v>
      </c>
      <c r="D2454" s="41" t="s">
        <v>23</v>
      </c>
      <c r="E2454" s="43" t="s">
        <v>24</v>
      </c>
      <c r="F2454" s="41" t="s">
        <v>25</v>
      </c>
      <c r="G2454" s="43" t="s">
        <v>48</v>
      </c>
      <c r="H2454" s="43" t="s">
        <v>27</v>
      </c>
      <c r="I2454" s="44">
        <v>33754</v>
      </c>
      <c r="J2454" s="45">
        <v>352670</v>
      </c>
      <c r="K2454" s="45">
        <v>30227</v>
      </c>
      <c r="L2454" s="46">
        <v>35777</v>
      </c>
      <c r="M2454" s="47">
        <v>385660</v>
      </c>
      <c r="N2454" s="47">
        <v>3527</v>
      </c>
      <c r="O2454" s="48">
        <v>4269</v>
      </c>
      <c r="P2454" s="49">
        <v>50771</v>
      </c>
      <c r="Q2454" s="49">
        <v>12</v>
      </c>
      <c r="R2454" s="50" t="s">
        <v>37</v>
      </c>
      <c r="S2454" s="51" t="s">
        <v>37</v>
      </c>
      <c r="T2454" s="51" t="s">
        <v>37</v>
      </c>
      <c r="U2454" s="44">
        <v>73800</v>
      </c>
      <c r="V2454" s="45">
        <v>789101</v>
      </c>
      <c r="W2454" s="45">
        <v>33766</v>
      </c>
    </row>
    <row r="2455" spans="1:23" x14ac:dyDescent="0.2">
      <c r="A2455" s="41">
        <v>2010</v>
      </c>
      <c r="B2455" s="42">
        <v>16196</v>
      </c>
      <c r="C2455" s="43" t="s">
        <v>1024</v>
      </c>
      <c r="D2455" s="41" t="s">
        <v>23</v>
      </c>
      <c r="E2455" s="43" t="s">
        <v>24</v>
      </c>
      <c r="F2455" s="41" t="s">
        <v>25</v>
      </c>
      <c r="G2455" s="43" t="s">
        <v>124</v>
      </c>
      <c r="H2455" s="43" t="s">
        <v>31</v>
      </c>
      <c r="I2455" s="44">
        <v>10284</v>
      </c>
      <c r="J2455" s="45">
        <v>87173</v>
      </c>
      <c r="K2455" s="45">
        <v>8961</v>
      </c>
      <c r="L2455" s="46">
        <v>7777</v>
      </c>
      <c r="M2455" s="47">
        <v>79542</v>
      </c>
      <c r="N2455" s="47">
        <v>1041</v>
      </c>
      <c r="O2455" s="48">
        <v>4051</v>
      </c>
      <c r="P2455" s="49">
        <v>46595</v>
      </c>
      <c r="Q2455" s="49">
        <v>15</v>
      </c>
      <c r="R2455" s="50" t="s">
        <v>37</v>
      </c>
      <c r="S2455" s="51" t="s">
        <v>37</v>
      </c>
      <c r="T2455" s="51" t="s">
        <v>37</v>
      </c>
      <c r="U2455" s="44">
        <v>22112</v>
      </c>
      <c r="V2455" s="45">
        <v>213310</v>
      </c>
      <c r="W2455" s="45">
        <v>10017</v>
      </c>
    </row>
    <row r="2456" spans="1:23" x14ac:dyDescent="0.2">
      <c r="A2456" s="41">
        <v>2010</v>
      </c>
      <c r="B2456" s="42">
        <v>16196</v>
      </c>
      <c r="C2456" s="43" t="s">
        <v>1024</v>
      </c>
      <c r="D2456" s="41" t="s">
        <v>23</v>
      </c>
      <c r="E2456" s="43" t="s">
        <v>24</v>
      </c>
      <c r="F2456" s="41" t="s">
        <v>25</v>
      </c>
      <c r="G2456" s="43" t="s">
        <v>35</v>
      </c>
      <c r="H2456" s="43" t="s">
        <v>31</v>
      </c>
      <c r="I2456" s="44">
        <v>8996</v>
      </c>
      <c r="J2456" s="45">
        <v>79350</v>
      </c>
      <c r="K2456" s="45">
        <v>6507</v>
      </c>
      <c r="L2456" s="46">
        <v>1745</v>
      </c>
      <c r="M2456" s="47">
        <v>17394</v>
      </c>
      <c r="N2456" s="47">
        <v>450</v>
      </c>
      <c r="O2456" s="48">
        <v>8454</v>
      </c>
      <c r="P2456" s="49">
        <v>175672</v>
      </c>
      <c r="Q2456" s="49">
        <v>71</v>
      </c>
      <c r="R2456" s="50" t="s">
        <v>37</v>
      </c>
      <c r="S2456" s="51" t="s">
        <v>37</v>
      </c>
      <c r="T2456" s="51" t="s">
        <v>37</v>
      </c>
      <c r="U2456" s="44">
        <v>19195</v>
      </c>
      <c r="V2456" s="45">
        <v>272416</v>
      </c>
      <c r="W2456" s="45">
        <v>7028</v>
      </c>
    </row>
    <row r="2457" spans="1:23" x14ac:dyDescent="0.2">
      <c r="A2457" s="41">
        <v>2010</v>
      </c>
      <c r="B2457" s="42">
        <v>16198</v>
      </c>
      <c r="C2457" s="43" t="s">
        <v>3229</v>
      </c>
      <c r="D2457" s="41" t="s">
        <v>23</v>
      </c>
      <c r="E2457" s="43" t="s">
        <v>24</v>
      </c>
      <c r="F2457" s="41" t="s">
        <v>25</v>
      </c>
      <c r="G2457" s="43" t="s">
        <v>124</v>
      </c>
      <c r="H2457" s="43" t="s">
        <v>27</v>
      </c>
      <c r="I2457" s="44">
        <v>3800</v>
      </c>
      <c r="J2457" s="45">
        <v>41512</v>
      </c>
      <c r="K2457" s="45">
        <v>4817</v>
      </c>
      <c r="L2457" s="46">
        <v>1536</v>
      </c>
      <c r="M2457" s="47">
        <v>16457</v>
      </c>
      <c r="N2457" s="47">
        <v>511</v>
      </c>
      <c r="O2457" s="48">
        <v>1436</v>
      </c>
      <c r="P2457" s="49">
        <v>19286</v>
      </c>
      <c r="Q2457" s="49">
        <v>59</v>
      </c>
      <c r="R2457" s="50" t="s">
        <v>37</v>
      </c>
      <c r="S2457" s="51" t="s">
        <v>37</v>
      </c>
      <c r="T2457" s="51" t="s">
        <v>37</v>
      </c>
      <c r="U2457" s="44">
        <v>6772</v>
      </c>
      <c r="V2457" s="45">
        <v>77255</v>
      </c>
      <c r="W2457" s="45">
        <v>5387</v>
      </c>
    </row>
    <row r="2458" spans="1:23" x14ac:dyDescent="0.2">
      <c r="A2458" s="41">
        <v>2010</v>
      </c>
      <c r="B2458" s="42">
        <v>16206</v>
      </c>
      <c r="C2458" s="43" t="s">
        <v>3230</v>
      </c>
      <c r="D2458" s="41" t="s">
        <v>23</v>
      </c>
      <c r="E2458" s="43" t="s">
        <v>24</v>
      </c>
      <c r="F2458" s="41" t="s">
        <v>25</v>
      </c>
      <c r="G2458" s="43" t="s">
        <v>87</v>
      </c>
      <c r="H2458" s="43" t="s">
        <v>27</v>
      </c>
      <c r="I2458" s="44">
        <v>1079</v>
      </c>
      <c r="J2458" s="45">
        <v>13372</v>
      </c>
      <c r="K2458" s="45">
        <v>1095</v>
      </c>
      <c r="L2458" s="46">
        <v>837</v>
      </c>
      <c r="M2458" s="47">
        <v>13232</v>
      </c>
      <c r="N2458" s="47">
        <v>237</v>
      </c>
      <c r="O2458" s="48">
        <v>124</v>
      </c>
      <c r="P2458" s="49">
        <v>1380</v>
      </c>
      <c r="Q2458" s="49">
        <v>8</v>
      </c>
      <c r="R2458" s="50" t="s">
        <v>37</v>
      </c>
      <c r="S2458" s="51" t="s">
        <v>37</v>
      </c>
      <c r="T2458" s="51" t="s">
        <v>37</v>
      </c>
      <c r="U2458" s="44">
        <v>2040</v>
      </c>
      <c r="V2458" s="45">
        <v>27984</v>
      </c>
      <c r="W2458" s="45">
        <v>1340</v>
      </c>
    </row>
    <row r="2459" spans="1:23" x14ac:dyDescent="0.2">
      <c r="A2459" s="41">
        <v>2010</v>
      </c>
      <c r="B2459" s="42">
        <v>16211</v>
      </c>
      <c r="C2459" s="43" t="s">
        <v>3231</v>
      </c>
      <c r="D2459" s="41" t="s">
        <v>23</v>
      </c>
      <c r="E2459" s="43" t="s">
        <v>24</v>
      </c>
      <c r="F2459" s="41" t="s">
        <v>25</v>
      </c>
      <c r="G2459" s="43" t="s">
        <v>87</v>
      </c>
      <c r="H2459" s="43" t="s">
        <v>27</v>
      </c>
      <c r="I2459" s="44">
        <v>433</v>
      </c>
      <c r="J2459" s="45">
        <v>3172</v>
      </c>
      <c r="K2459" s="45">
        <v>440</v>
      </c>
      <c r="L2459" s="46">
        <v>300</v>
      </c>
      <c r="M2459" s="47">
        <v>2569</v>
      </c>
      <c r="N2459" s="47">
        <v>80</v>
      </c>
      <c r="O2459" s="48">
        <v>33</v>
      </c>
      <c r="P2459" s="49">
        <v>352</v>
      </c>
      <c r="Q2459" s="49">
        <v>1</v>
      </c>
      <c r="R2459" s="50">
        <v>0</v>
      </c>
      <c r="S2459" s="51">
        <v>0</v>
      </c>
      <c r="T2459" s="51">
        <v>0</v>
      </c>
      <c r="U2459" s="44">
        <v>766</v>
      </c>
      <c r="V2459" s="45">
        <v>6093</v>
      </c>
      <c r="W2459" s="45">
        <v>521</v>
      </c>
    </row>
    <row r="2460" spans="1:23" x14ac:dyDescent="0.2">
      <c r="A2460" s="41">
        <v>2010</v>
      </c>
      <c r="B2460" s="42">
        <v>16213</v>
      </c>
      <c r="C2460" s="43" t="s">
        <v>1025</v>
      </c>
      <c r="D2460" s="41" t="s">
        <v>23</v>
      </c>
      <c r="E2460" s="43" t="s">
        <v>24</v>
      </c>
      <c r="F2460" s="41" t="s">
        <v>25</v>
      </c>
      <c r="G2460" s="43" t="s">
        <v>122</v>
      </c>
      <c r="H2460" s="43" t="s">
        <v>51</v>
      </c>
      <c r="I2460" s="44">
        <v>135266</v>
      </c>
      <c r="J2460" s="45">
        <v>771233</v>
      </c>
      <c r="K2460" s="45">
        <v>62313</v>
      </c>
      <c r="L2460" s="46">
        <v>76895</v>
      </c>
      <c r="M2460" s="47">
        <v>479199</v>
      </c>
      <c r="N2460" s="47">
        <v>8248</v>
      </c>
      <c r="O2460" s="48">
        <v>6493</v>
      </c>
      <c r="P2460" s="49">
        <v>51660</v>
      </c>
      <c r="Q2460" s="49">
        <v>16</v>
      </c>
      <c r="R2460" s="50">
        <v>0</v>
      </c>
      <c r="S2460" s="51">
        <v>0</v>
      </c>
      <c r="T2460" s="51">
        <v>0</v>
      </c>
      <c r="U2460" s="44">
        <v>218654</v>
      </c>
      <c r="V2460" s="45">
        <v>1302092</v>
      </c>
      <c r="W2460" s="45">
        <v>70577</v>
      </c>
    </row>
    <row r="2461" spans="1:23" x14ac:dyDescent="0.2">
      <c r="A2461" s="41">
        <v>2010</v>
      </c>
      <c r="B2461" s="42">
        <v>16213</v>
      </c>
      <c r="C2461" s="43" t="s">
        <v>1025</v>
      </c>
      <c r="D2461" s="41" t="s">
        <v>112</v>
      </c>
      <c r="E2461" s="43" t="s">
        <v>113</v>
      </c>
      <c r="F2461" s="41" t="s">
        <v>25</v>
      </c>
      <c r="G2461" s="43" t="s">
        <v>122</v>
      </c>
      <c r="H2461" s="43" t="s">
        <v>51</v>
      </c>
      <c r="I2461" s="44">
        <v>190</v>
      </c>
      <c r="J2461" s="45">
        <v>3566</v>
      </c>
      <c r="K2461" s="45">
        <v>1037</v>
      </c>
      <c r="L2461" s="46">
        <v>15971</v>
      </c>
      <c r="M2461" s="47">
        <v>363033</v>
      </c>
      <c r="N2461" s="47">
        <v>842</v>
      </c>
      <c r="O2461" s="48">
        <v>517</v>
      </c>
      <c r="P2461" s="49">
        <v>9979</v>
      </c>
      <c r="Q2461" s="49">
        <v>17</v>
      </c>
      <c r="R2461" s="50">
        <v>0</v>
      </c>
      <c r="S2461" s="51">
        <v>0</v>
      </c>
      <c r="T2461" s="51">
        <v>0</v>
      </c>
      <c r="U2461" s="44">
        <v>16678</v>
      </c>
      <c r="V2461" s="45">
        <v>376578</v>
      </c>
      <c r="W2461" s="45">
        <v>1896</v>
      </c>
    </row>
    <row r="2462" spans="1:23" x14ac:dyDescent="0.2">
      <c r="A2462" s="41">
        <v>2010</v>
      </c>
      <c r="B2462" s="42">
        <v>16217</v>
      </c>
      <c r="C2462" s="43" t="s">
        <v>3232</v>
      </c>
      <c r="D2462" s="41" t="s">
        <v>23</v>
      </c>
      <c r="E2462" s="43" t="s">
        <v>24</v>
      </c>
      <c r="F2462" s="41" t="s">
        <v>25</v>
      </c>
      <c r="G2462" s="43" t="s">
        <v>42</v>
      </c>
      <c r="H2462" s="43" t="s">
        <v>27</v>
      </c>
      <c r="I2462" s="44">
        <v>10104</v>
      </c>
      <c r="J2462" s="45">
        <v>98682</v>
      </c>
      <c r="K2462" s="45">
        <v>9446</v>
      </c>
      <c r="L2462" s="46">
        <v>10917</v>
      </c>
      <c r="M2462" s="47">
        <v>114183</v>
      </c>
      <c r="N2462" s="47">
        <v>988</v>
      </c>
      <c r="O2462" s="48" t="s">
        <v>37</v>
      </c>
      <c r="P2462" s="49" t="s">
        <v>37</v>
      </c>
      <c r="Q2462" s="49" t="s">
        <v>37</v>
      </c>
      <c r="R2462" s="50" t="s">
        <v>37</v>
      </c>
      <c r="S2462" s="51" t="s">
        <v>37</v>
      </c>
      <c r="T2462" s="51" t="s">
        <v>37</v>
      </c>
      <c r="U2462" s="44">
        <v>21021</v>
      </c>
      <c r="V2462" s="45">
        <v>212865</v>
      </c>
      <c r="W2462" s="45">
        <v>10434</v>
      </c>
    </row>
    <row r="2463" spans="1:23" x14ac:dyDescent="0.2">
      <c r="A2463" s="41">
        <v>2010</v>
      </c>
      <c r="B2463" s="42">
        <v>16219</v>
      </c>
      <c r="C2463" s="43" t="s">
        <v>3233</v>
      </c>
      <c r="D2463" s="41" t="s">
        <v>23</v>
      </c>
      <c r="E2463" s="43" t="s">
        <v>24</v>
      </c>
      <c r="F2463" s="41" t="s">
        <v>25</v>
      </c>
      <c r="G2463" s="43" t="s">
        <v>72</v>
      </c>
      <c r="H2463" s="43" t="s">
        <v>27</v>
      </c>
      <c r="I2463" s="44">
        <v>1499.5</v>
      </c>
      <c r="J2463" s="45">
        <v>15670</v>
      </c>
      <c r="K2463" s="45">
        <v>1553</v>
      </c>
      <c r="L2463" s="46">
        <v>460.5</v>
      </c>
      <c r="M2463" s="47">
        <v>4730</v>
      </c>
      <c r="N2463" s="47">
        <v>218</v>
      </c>
      <c r="O2463" s="48">
        <v>808</v>
      </c>
      <c r="P2463" s="49">
        <v>9500</v>
      </c>
      <c r="Q2463" s="49">
        <v>89</v>
      </c>
      <c r="R2463" s="50" t="s">
        <v>37</v>
      </c>
      <c r="S2463" s="51" t="s">
        <v>37</v>
      </c>
      <c r="T2463" s="51" t="s">
        <v>37</v>
      </c>
      <c r="U2463" s="44">
        <v>2768</v>
      </c>
      <c r="V2463" s="45">
        <v>29900</v>
      </c>
      <c r="W2463" s="45">
        <v>1860</v>
      </c>
    </row>
    <row r="2464" spans="1:23" x14ac:dyDescent="0.2">
      <c r="A2464" s="41">
        <v>2010</v>
      </c>
      <c r="B2464" s="42">
        <v>16223</v>
      </c>
      <c r="C2464" s="43" t="s">
        <v>3234</v>
      </c>
      <c r="D2464" s="41" t="s">
        <v>23</v>
      </c>
      <c r="E2464" s="43" t="s">
        <v>24</v>
      </c>
      <c r="F2464" s="41" t="s">
        <v>25</v>
      </c>
      <c r="G2464" s="43" t="s">
        <v>98</v>
      </c>
      <c r="H2464" s="43" t="s">
        <v>27</v>
      </c>
      <c r="I2464" s="44">
        <v>19041</v>
      </c>
      <c r="J2464" s="45">
        <v>194812</v>
      </c>
      <c r="K2464" s="45">
        <v>11608</v>
      </c>
      <c r="L2464" s="46">
        <v>10572</v>
      </c>
      <c r="M2464" s="47">
        <v>100468</v>
      </c>
      <c r="N2464" s="47">
        <v>2772</v>
      </c>
      <c r="O2464" s="48">
        <v>5225</v>
      </c>
      <c r="P2464" s="49">
        <v>70592</v>
      </c>
      <c r="Q2464" s="49">
        <v>5</v>
      </c>
      <c r="R2464" s="50">
        <v>0</v>
      </c>
      <c r="S2464" s="51">
        <v>0</v>
      </c>
      <c r="T2464" s="51">
        <v>0</v>
      </c>
      <c r="U2464" s="44">
        <v>34838</v>
      </c>
      <c r="V2464" s="45">
        <v>365872</v>
      </c>
      <c r="W2464" s="45">
        <v>14385</v>
      </c>
    </row>
    <row r="2465" spans="1:23" x14ac:dyDescent="0.2">
      <c r="A2465" s="41">
        <v>2010</v>
      </c>
      <c r="B2465" s="42">
        <v>16226</v>
      </c>
      <c r="C2465" s="43" t="s">
        <v>3235</v>
      </c>
      <c r="D2465" s="41" t="s">
        <v>23</v>
      </c>
      <c r="E2465" s="43" t="s">
        <v>24</v>
      </c>
      <c r="F2465" s="41" t="s">
        <v>25</v>
      </c>
      <c r="G2465" s="43" t="s">
        <v>67</v>
      </c>
      <c r="H2465" s="43" t="s">
        <v>27</v>
      </c>
      <c r="I2465" s="44">
        <v>44505</v>
      </c>
      <c r="J2465" s="45">
        <v>321501</v>
      </c>
      <c r="K2465" s="45">
        <v>23593</v>
      </c>
      <c r="L2465" s="46">
        <v>37022</v>
      </c>
      <c r="M2465" s="47">
        <v>288694</v>
      </c>
      <c r="N2465" s="47">
        <v>3775</v>
      </c>
      <c r="O2465" s="48">
        <v>12605</v>
      </c>
      <c r="P2465" s="49">
        <v>135515</v>
      </c>
      <c r="Q2465" s="49">
        <v>22</v>
      </c>
      <c r="R2465" s="50" t="s">
        <v>37</v>
      </c>
      <c r="S2465" s="51" t="s">
        <v>37</v>
      </c>
      <c r="T2465" s="51" t="s">
        <v>37</v>
      </c>
      <c r="U2465" s="44">
        <v>94132</v>
      </c>
      <c r="V2465" s="45">
        <v>745710</v>
      </c>
      <c r="W2465" s="45">
        <v>27390</v>
      </c>
    </row>
    <row r="2466" spans="1:23" x14ac:dyDescent="0.2">
      <c r="A2466" s="41">
        <v>2010</v>
      </c>
      <c r="B2466" s="42">
        <v>16259</v>
      </c>
      <c r="C2466" s="43" t="s">
        <v>3236</v>
      </c>
      <c r="D2466" s="41" t="s">
        <v>23</v>
      </c>
      <c r="E2466" s="43" t="s">
        <v>24</v>
      </c>
      <c r="F2466" s="41" t="s">
        <v>25</v>
      </c>
      <c r="G2466" s="43" t="s">
        <v>175</v>
      </c>
      <c r="H2466" s="43" t="s">
        <v>27</v>
      </c>
      <c r="I2466" s="44">
        <v>10346</v>
      </c>
      <c r="J2466" s="45">
        <v>104264</v>
      </c>
      <c r="K2466" s="45">
        <v>7516</v>
      </c>
      <c r="L2466" s="46">
        <v>3376</v>
      </c>
      <c r="M2466" s="47">
        <v>35067</v>
      </c>
      <c r="N2466" s="47">
        <v>1411</v>
      </c>
      <c r="O2466" s="48">
        <v>12834</v>
      </c>
      <c r="P2466" s="49">
        <v>145874</v>
      </c>
      <c r="Q2466" s="49">
        <v>210</v>
      </c>
      <c r="R2466" s="50" t="s">
        <v>37</v>
      </c>
      <c r="S2466" s="51" t="s">
        <v>37</v>
      </c>
      <c r="T2466" s="51" t="s">
        <v>37</v>
      </c>
      <c r="U2466" s="44">
        <v>26556</v>
      </c>
      <c r="V2466" s="45">
        <v>285205</v>
      </c>
      <c r="W2466" s="45">
        <v>9137</v>
      </c>
    </row>
    <row r="2467" spans="1:23" x14ac:dyDescent="0.2">
      <c r="A2467" s="41">
        <v>2010</v>
      </c>
      <c r="B2467" s="42">
        <v>16267</v>
      </c>
      <c r="C2467" s="43" t="s">
        <v>3237</v>
      </c>
      <c r="D2467" s="41" t="s">
        <v>23</v>
      </c>
      <c r="E2467" s="43" t="s">
        <v>24</v>
      </c>
      <c r="F2467" s="41" t="s">
        <v>25</v>
      </c>
      <c r="G2467" s="43" t="s">
        <v>76</v>
      </c>
      <c r="H2467" s="43" t="s">
        <v>31</v>
      </c>
      <c r="I2467" s="44">
        <v>10550</v>
      </c>
      <c r="J2467" s="45">
        <v>75723</v>
      </c>
      <c r="K2467" s="45">
        <v>8942</v>
      </c>
      <c r="L2467" s="46">
        <v>5391</v>
      </c>
      <c r="M2467" s="47">
        <v>48988</v>
      </c>
      <c r="N2467" s="47">
        <v>1391</v>
      </c>
      <c r="O2467" s="48">
        <v>1244</v>
      </c>
      <c r="P2467" s="49">
        <v>6404</v>
      </c>
      <c r="Q2467" s="49">
        <v>635</v>
      </c>
      <c r="R2467" s="50">
        <v>0</v>
      </c>
      <c r="S2467" s="51">
        <v>0</v>
      </c>
      <c r="T2467" s="51">
        <v>0</v>
      </c>
      <c r="U2467" s="44">
        <v>17185</v>
      </c>
      <c r="V2467" s="45">
        <v>131115</v>
      </c>
      <c r="W2467" s="45">
        <v>10968</v>
      </c>
    </row>
    <row r="2468" spans="1:23" x14ac:dyDescent="0.2">
      <c r="A2468" s="41">
        <v>2010</v>
      </c>
      <c r="B2468" s="42">
        <v>16269</v>
      </c>
      <c r="C2468" s="43" t="s">
        <v>3238</v>
      </c>
      <c r="D2468" s="41" t="s">
        <v>23</v>
      </c>
      <c r="E2468" s="43" t="s">
        <v>24</v>
      </c>
      <c r="F2468" s="41" t="s">
        <v>25</v>
      </c>
      <c r="G2468" s="43" t="s">
        <v>124</v>
      </c>
      <c r="H2468" s="43" t="s">
        <v>27</v>
      </c>
      <c r="I2468" s="44">
        <v>900</v>
      </c>
      <c r="J2468" s="45">
        <v>8148</v>
      </c>
      <c r="K2468" s="45">
        <v>874</v>
      </c>
      <c r="L2468" s="46">
        <v>277</v>
      </c>
      <c r="M2468" s="47">
        <v>2409</v>
      </c>
      <c r="N2468" s="47">
        <v>95</v>
      </c>
      <c r="O2468" s="48">
        <v>120</v>
      </c>
      <c r="P2468" s="49">
        <v>1138</v>
      </c>
      <c r="Q2468" s="49">
        <v>6</v>
      </c>
      <c r="R2468" s="50" t="s">
        <v>37</v>
      </c>
      <c r="S2468" s="51" t="s">
        <v>37</v>
      </c>
      <c r="T2468" s="51" t="s">
        <v>37</v>
      </c>
      <c r="U2468" s="44">
        <v>1297</v>
      </c>
      <c r="V2468" s="45">
        <v>11695</v>
      </c>
      <c r="W2468" s="45">
        <v>975</v>
      </c>
    </row>
    <row r="2469" spans="1:23" x14ac:dyDescent="0.2">
      <c r="A2469" s="41">
        <v>2010</v>
      </c>
      <c r="B2469" s="42">
        <v>16273</v>
      </c>
      <c r="C2469" s="43" t="s">
        <v>3239</v>
      </c>
      <c r="D2469" s="41" t="s">
        <v>23</v>
      </c>
      <c r="E2469" s="43" t="s">
        <v>24</v>
      </c>
      <c r="F2469" s="41" t="s">
        <v>25</v>
      </c>
      <c r="G2469" s="43" t="s">
        <v>50</v>
      </c>
      <c r="H2469" s="43" t="s">
        <v>153</v>
      </c>
      <c r="I2469" s="44" t="s">
        <v>37</v>
      </c>
      <c r="J2469" s="45" t="s">
        <v>37</v>
      </c>
      <c r="K2469" s="45" t="s">
        <v>37</v>
      </c>
      <c r="L2469" s="46" t="s">
        <v>37</v>
      </c>
      <c r="M2469" s="47" t="s">
        <v>37</v>
      </c>
      <c r="N2469" s="47" t="s">
        <v>37</v>
      </c>
      <c r="O2469" s="48">
        <v>2031</v>
      </c>
      <c r="P2469" s="49">
        <v>27046</v>
      </c>
      <c r="Q2469" s="49">
        <v>216</v>
      </c>
      <c r="R2469" s="50" t="s">
        <v>37</v>
      </c>
      <c r="S2469" s="51" t="s">
        <v>37</v>
      </c>
      <c r="T2469" s="51" t="s">
        <v>37</v>
      </c>
      <c r="U2469" s="44">
        <v>2031</v>
      </c>
      <c r="V2469" s="45">
        <v>27046</v>
      </c>
      <c r="W2469" s="45">
        <v>216</v>
      </c>
    </row>
    <row r="2470" spans="1:23" x14ac:dyDescent="0.2">
      <c r="A2470" s="41">
        <v>2010</v>
      </c>
      <c r="B2470" s="42">
        <v>16284</v>
      </c>
      <c r="C2470" s="43" t="s">
        <v>3240</v>
      </c>
      <c r="D2470" s="41" t="s">
        <v>23</v>
      </c>
      <c r="E2470" s="43" t="s">
        <v>24</v>
      </c>
      <c r="F2470" s="41" t="s">
        <v>25</v>
      </c>
      <c r="G2470" s="43" t="s">
        <v>46</v>
      </c>
      <c r="H2470" s="43" t="s">
        <v>31</v>
      </c>
      <c r="I2470" s="44">
        <v>10382</v>
      </c>
      <c r="J2470" s="45">
        <v>109837</v>
      </c>
      <c r="K2470" s="45">
        <v>6015</v>
      </c>
      <c r="L2470" s="46">
        <v>1956</v>
      </c>
      <c r="M2470" s="47">
        <v>18619</v>
      </c>
      <c r="N2470" s="47">
        <v>307</v>
      </c>
      <c r="O2470" s="48">
        <v>1677</v>
      </c>
      <c r="P2470" s="49">
        <v>29992</v>
      </c>
      <c r="Q2470" s="49">
        <v>2</v>
      </c>
      <c r="R2470" s="50" t="s">
        <v>37</v>
      </c>
      <c r="S2470" s="51" t="s">
        <v>37</v>
      </c>
      <c r="T2470" s="51" t="s">
        <v>37</v>
      </c>
      <c r="U2470" s="44">
        <v>14015</v>
      </c>
      <c r="V2470" s="45">
        <v>158448</v>
      </c>
      <c r="W2470" s="45">
        <v>6324</v>
      </c>
    </row>
    <row r="2471" spans="1:23" x14ac:dyDescent="0.2">
      <c r="A2471" s="41">
        <v>2010</v>
      </c>
      <c r="B2471" s="42">
        <v>16285</v>
      </c>
      <c r="C2471" s="43" t="s">
        <v>3241</v>
      </c>
      <c r="D2471" s="41" t="s">
        <v>23</v>
      </c>
      <c r="E2471" s="43" t="s">
        <v>24</v>
      </c>
      <c r="F2471" s="41" t="s">
        <v>25</v>
      </c>
      <c r="G2471" s="43" t="s">
        <v>46</v>
      </c>
      <c r="H2471" s="43" t="s">
        <v>27</v>
      </c>
      <c r="I2471" s="44">
        <v>1217</v>
      </c>
      <c r="J2471" s="45">
        <v>14237</v>
      </c>
      <c r="K2471" s="45">
        <v>1091</v>
      </c>
      <c r="L2471" s="46">
        <v>2229</v>
      </c>
      <c r="M2471" s="47">
        <v>28288</v>
      </c>
      <c r="N2471" s="47">
        <v>188</v>
      </c>
      <c r="O2471" s="48">
        <v>0</v>
      </c>
      <c r="P2471" s="49">
        <v>0</v>
      </c>
      <c r="Q2471" s="49">
        <v>0</v>
      </c>
      <c r="R2471" s="50">
        <v>0</v>
      </c>
      <c r="S2471" s="51">
        <v>0</v>
      </c>
      <c r="T2471" s="51">
        <v>0</v>
      </c>
      <c r="U2471" s="44">
        <v>3446</v>
      </c>
      <c r="V2471" s="45">
        <v>42525</v>
      </c>
      <c r="W2471" s="45">
        <v>1279</v>
      </c>
    </row>
    <row r="2472" spans="1:23" x14ac:dyDescent="0.2">
      <c r="A2472" s="41">
        <v>2010</v>
      </c>
      <c r="B2472" s="42">
        <v>16286</v>
      </c>
      <c r="C2472" s="43" t="s">
        <v>1029</v>
      </c>
      <c r="D2472" s="41" t="s">
        <v>23</v>
      </c>
      <c r="E2472" s="43" t="s">
        <v>24</v>
      </c>
      <c r="F2472" s="41" t="s">
        <v>25</v>
      </c>
      <c r="G2472" s="43" t="s">
        <v>173</v>
      </c>
      <c r="H2472" s="43" t="s">
        <v>31</v>
      </c>
      <c r="I2472" s="44">
        <v>5397</v>
      </c>
      <c r="J2472" s="45">
        <v>64563</v>
      </c>
      <c r="K2472" s="45">
        <v>4592</v>
      </c>
      <c r="L2472" s="46">
        <v>1586</v>
      </c>
      <c r="M2472" s="47">
        <v>21074</v>
      </c>
      <c r="N2472" s="47">
        <v>703</v>
      </c>
      <c r="O2472" s="48">
        <v>32</v>
      </c>
      <c r="P2472" s="49">
        <v>410</v>
      </c>
      <c r="Q2472" s="49">
        <v>15</v>
      </c>
      <c r="R2472" s="50" t="s">
        <v>37</v>
      </c>
      <c r="S2472" s="51" t="s">
        <v>37</v>
      </c>
      <c r="T2472" s="51" t="s">
        <v>37</v>
      </c>
      <c r="U2472" s="44">
        <v>7015</v>
      </c>
      <c r="V2472" s="45">
        <v>86047</v>
      </c>
      <c r="W2472" s="45">
        <v>5310</v>
      </c>
    </row>
    <row r="2473" spans="1:23" x14ac:dyDescent="0.2">
      <c r="A2473" s="41">
        <v>2010</v>
      </c>
      <c r="B2473" s="42">
        <v>16295</v>
      </c>
      <c r="C2473" s="43" t="s">
        <v>3242</v>
      </c>
      <c r="D2473" s="41" t="s">
        <v>23</v>
      </c>
      <c r="E2473" s="43" t="s">
        <v>24</v>
      </c>
      <c r="F2473" s="41" t="s">
        <v>25</v>
      </c>
      <c r="G2473" s="43" t="s">
        <v>57</v>
      </c>
      <c r="H2473" s="43" t="s">
        <v>27</v>
      </c>
      <c r="I2473" s="44">
        <v>57992</v>
      </c>
      <c r="J2473" s="45">
        <v>421352</v>
      </c>
      <c r="K2473" s="45">
        <v>46752</v>
      </c>
      <c r="L2473" s="46">
        <v>51977</v>
      </c>
      <c r="M2473" s="47">
        <v>425554</v>
      </c>
      <c r="N2473" s="47">
        <v>6226</v>
      </c>
      <c r="O2473" s="48">
        <v>30871</v>
      </c>
      <c r="P2473" s="49">
        <v>332360</v>
      </c>
      <c r="Q2473" s="49">
        <v>36</v>
      </c>
      <c r="R2473" s="50" t="s">
        <v>37</v>
      </c>
      <c r="S2473" s="51" t="s">
        <v>37</v>
      </c>
      <c r="T2473" s="51" t="s">
        <v>37</v>
      </c>
      <c r="U2473" s="44">
        <v>140840</v>
      </c>
      <c r="V2473" s="45">
        <v>1179266</v>
      </c>
      <c r="W2473" s="45">
        <v>53014</v>
      </c>
    </row>
    <row r="2474" spans="1:23" x14ac:dyDescent="0.2">
      <c r="A2474" s="41">
        <v>2010</v>
      </c>
      <c r="B2474" s="42">
        <v>16325</v>
      </c>
      <c r="C2474" s="43" t="s">
        <v>3243</v>
      </c>
      <c r="D2474" s="41" t="s">
        <v>23</v>
      </c>
      <c r="E2474" s="43" t="s">
        <v>24</v>
      </c>
      <c r="F2474" s="41" t="s">
        <v>25</v>
      </c>
      <c r="G2474" s="43" t="s">
        <v>42</v>
      </c>
      <c r="H2474" s="43" t="s">
        <v>27</v>
      </c>
      <c r="I2474" s="44">
        <v>777</v>
      </c>
      <c r="J2474" s="45">
        <v>22850</v>
      </c>
      <c r="K2474" s="45">
        <v>1149</v>
      </c>
      <c r="L2474" s="46">
        <v>296</v>
      </c>
      <c r="M2474" s="47">
        <v>6763</v>
      </c>
      <c r="N2474" s="47">
        <v>153</v>
      </c>
      <c r="O2474" s="48">
        <v>2701</v>
      </c>
      <c r="P2474" s="49">
        <v>86505</v>
      </c>
      <c r="Q2474" s="49">
        <v>5</v>
      </c>
      <c r="R2474" s="50" t="s">
        <v>37</v>
      </c>
      <c r="S2474" s="51" t="s">
        <v>37</v>
      </c>
      <c r="T2474" s="51" t="s">
        <v>37</v>
      </c>
      <c r="U2474" s="44">
        <v>3774</v>
      </c>
      <c r="V2474" s="45">
        <v>116118</v>
      </c>
      <c r="W2474" s="45">
        <v>1307</v>
      </c>
    </row>
    <row r="2475" spans="1:23" x14ac:dyDescent="0.2">
      <c r="A2475" s="41">
        <v>2010</v>
      </c>
      <c r="B2475" s="42">
        <v>16368</v>
      </c>
      <c r="C2475" s="43" t="s">
        <v>1031</v>
      </c>
      <c r="D2475" s="41" t="s">
        <v>23</v>
      </c>
      <c r="E2475" s="43" t="s">
        <v>24</v>
      </c>
      <c r="F2475" s="41" t="s">
        <v>25</v>
      </c>
      <c r="G2475" s="43" t="s">
        <v>46</v>
      </c>
      <c r="H2475" s="43" t="s">
        <v>31</v>
      </c>
      <c r="I2475" s="44">
        <v>18996</v>
      </c>
      <c r="J2475" s="45">
        <v>179170</v>
      </c>
      <c r="K2475" s="45">
        <v>12662</v>
      </c>
      <c r="L2475" s="46">
        <v>2094</v>
      </c>
      <c r="M2475" s="47">
        <v>19737</v>
      </c>
      <c r="N2475" s="47">
        <v>710</v>
      </c>
      <c r="O2475" s="48">
        <v>1087</v>
      </c>
      <c r="P2475" s="49">
        <v>12536</v>
      </c>
      <c r="Q2475" s="49">
        <v>202</v>
      </c>
      <c r="R2475" s="50" t="s">
        <v>37</v>
      </c>
      <c r="S2475" s="51" t="s">
        <v>37</v>
      </c>
      <c r="T2475" s="51" t="s">
        <v>37</v>
      </c>
      <c r="U2475" s="44">
        <v>22177</v>
      </c>
      <c r="V2475" s="45">
        <v>211443</v>
      </c>
      <c r="W2475" s="45">
        <v>13574</v>
      </c>
    </row>
    <row r="2476" spans="1:23" x14ac:dyDescent="0.2">
      <c r="A2476" s="41">
        <v>2010</v>
      </c>
      <c r="B2476" s="42">
        <v>16375</v>
      </c>
      <c r="C2476" s="43" t="s">
        <v>3244</v>
      </c>
      <c r="D2476" s="41" t="s">
        <v>23</v>
      </c>
      <c r="E2476" s="43" t="s">
        <v>24</v>
      </c>
      <c r="F2476" s="41" t="s">
        <v>25</v>
      </c>
      <c r="G2476" s="43" t="s">
        <v>44</v>
      </c>
      <c r="H2476" s="43" t="s">
        <v>27</v>
      </c>
      <c r="I2476" s="44">
        <v>594</v>
      </c>
      <c r="J2476" s="45">
        <v>4251</v>
      </c>
      <c r="K2476" s="45">
        <v>535</v>
      </c>
      <c r="L2476" s="46">
        <v>38</v>
      </c>
      <c r="M2476" s="47">
        <v>272</v>
      </c>
      <c r="N2476" s="47">
        <v>20</v>
      </c>
      <c r="O2476" s="48" t="s">
        <v>37</v>
      </c>
      <c r="P2476" s="49" t="s">
        <v>37</v>
      </c>
      <c r="Q2476" s="49" t="s">
        <v>37</v>
      </c>
      <c r="R2476" s="50" t="s">
        <v>37</v>
      </c>
      <c r="S2476" s="51" t="s">
        <v>37</v>
      </c>
      <c r="T2476" s="51" t="s">
        <v>37</v>
      </c>
      <c r="U2476" s="44">
        <v>632</v>
      </c>
      <c r="V2476" s="45">
        <v>4523</v>
      </c>
      <c r="W2476" s="45">
        <v>555</v>
      </c>
    </row>
    <row r="2477" spans="1:23" x14ac:dyDescent="0.2">
      <c r="A2477" s="41">
        <v>2010</v>
      </c>
      <c r="B2477" s="42">
        <v>16377</v>
      </c>
      <c r="C2477" s="43" t="s">
        <v>3245</v>
      </c>
      <c r="D2477" s="41" t="s">
        <v>23</v>
      </c>
      <c r="E2477" s="43" t="s">
        <v>24</v>
      </c>
      <c r="F2477" s="41" t="s">
        <v>25</v>
      </c>
      <c r="G2477" s="43" t="s">
        <v>203</v>
      </c>
      <c r="H2477" s="43" t="s">
        <v>27</v>
      </c>
      <c r="I2477" s="44">
        <v>3407.2</v>
      </c>
      <c r="J2477" s="45">
        <v>23453</v>
      </c>
      <c r="K2477" s="45">
        <v>2385</v>
      </c>
      <c r="L2477" s="46">
        <v>1944</v>
      </c>
      <c r="M2477" s="47">
        <v>12835</v>
      </c>
      <c r="N2477" s="47">
        <v>479</v>
      </c>
      <c r="O2477" s="48">
        <v>740</v>
      </c>
      <c r="P2477" s="49">
        <v>5366</v>
      </c>
      <c r="Q2477" s="49">
        <v>11</v>
      </c>
      <c r="R2477" s="50" t="s">
        <v>37</v>
      </c>
      <c r="S2477" s="51" t="s">
        <v>37</v>
      </c>
      <c r="T2477" s="51" t="s">
        <v>37</v>
      </c>
      <c r="U2477" s="44">
        <v>6091.2</v>
      </c>
      <c r="V2477" s="45">
        <v>41654</v>
      </c>
      <c r="W2477" s="45">
        <v>2875</v>
      </c>
    </row>
    <row r="2478" spans="1:23" x14ac:dyDescent="0.2">
      <c r="A2478" s="41">
        <v>2010</v>
      </c>
      <c r="B2478" s="42">
        <v>16382</v>
      </c>
      <c r="C2478" s="43" t="s">
        <v>1032</v>
      </c>
      <c r="D2478" s="41" t="s">
        <v>23</v>
      </c>
      <c r="E2478" s="43" t="s">
        <v>24</v>
      </c>
      <c r="F2478" s="41" t="s">
        <v>25</v>
      </c>
      <c r="G2478" s="43" t="s">
        <v>78</v>
      </c>
      <c r="H2478" s="43" t="s">
        <v>31</v>
      </c>
      <c r="I2478" s="44">
        <v>11849</v>
      </c>
      <c r="J2478" s="45">
        <v>116140</v>
      </c>
      <c r="K2478" s="45">
        <v>8168</v>
      </c>
      <c r="L2478" s="46">
        <v>10434</v>
      </c>
      <c r="M2478" s="47">
        <v>104860</v>
      </c>
      <c r="N2478" s="47">
        <v>2573</v>
      </c>
      <c r="O2478" s="48">
        <v>5034</v>
      </c>
      <c r="P2478" s="49">
        <v>101110</v>
      </c>
      <c r="Q2478" s="49">
        <v>8</v>
      </c>
      <c r="R2478" s="50" t="s">
        <v>37</v>
      </c>
      <c r="S2478" s="51" t="s">
        <v>37</v>
      </c>
      <c r="T2478" s="51" t="s">
        <v>37</v>
      </c>
      <c r="U2478" s="44">
        <v>27317</v>
      </c>
      <c r="V2478" s="45">
        <v>322110</v>
      </c>
      <c r="W2478" s="45">
        <v>10749</v>
      </c>
    </row>
    <row r="2479" spans="1:23" x14ac:dyDescent="0.2">
      <c r="A2479" s="41">
        <v>2010</v>
      </c>
      <c r="B2479" s="42">
        <v>16416</v>
      </c>
      <c r="C2479" s="43" t="s">
        <v>3246</v>
      </c>
      <c r="D2479" s="41" t="s">
        <v>23</v>
      </c>
      <c r="E2479" s="43" t="s">
        <v>24</v>
      </c>
      <c r="F2479" s="41" t="s">
        <v>25</v>
      </c>
      <c r="G2479" s="43" t="s">
        <v>438</v>
      </c>
      <c r="H2479" s="43" t="s">
        <v>27</v>
      </c>
      <c r="I2479" s="44">
        <v>2032</v>
      </c>
      <c r="J2479" s="45">
        <v>35457</v>
      </c>
      <c r="K2479" s="45">
        <v>2789</v>
      </c>
      <c r="L2479" s="46">
        <v>909</v>
      </c>
      <c r="M2479" s="47">
        <v>25980</v>
      </c>
      <c r="N2479" s="47">
        <v>337</v>
      </c>
      <c r="O2479" s="48">
        <v>416</v>
      </c>
      <c r="P2479" s="49">
        <v>10609</v>
      </c>
      <c r="Q2479" s="49">
        <v>1</v>
      </c>
      <c r="R2479" s="50" t="s">
        <v>37</v>
      </c>
      <c r="S2479" s="51" t="s">
        <v>37</v>
      </c>
      <c r="T2479" s="51" t="s">
        <v>37</v>
      </c>
      <c r="U2479" s="44">
        <v>3357</v>
      </c>
      <c r="V2479" s="45">
        <v>72046</v>
      </c>
      <c r="W2479" s="45">
        <v>3127</v>
      </c>
    </row>
    <row r="2480" spans="1:23" x14ac:dyDescent="0.2">
      <c r="A2480" s="41">
        <v>2010</v>
      </c>
      <c r="B2480" s="42">
        <v>16420</v>
      </c>
      <c r="C2480" s="43" t="s">
        <v>3247</v>
      </c>
      <c r="D2480" s="41" t="s">
        <v>23</v>
      </c>
      <c r="E2480" s="43" t="s">
        <v>24</v>
      </c>
      <c r="F2480" s="41" t="s">
        <v>25</v>
      </c>
      <c r="G2480" s="43" t="s">
        <v>124</v>
      </c>
      <c r="H2480" s="43" t="s">
        <v>31</v>
      </c>
      <c r="I2480" s="44">
        <v>11547</v>
      </c>
      <c r="J2480" s="45">
        <v>88285</v>
      </c>
      <c r="K2480" s="45">
        <v>5377</v>
      </c>
      <c r="L2480" s="46">
        <v>1861</v>
      </c>
      <c r="M2480" s="47">
        <v>15253</v>
      </c>
      <c r="N2480" s="47">
        <v>392</v>
      </c>
      <c r="O2480" s="48">
        <v>984</v>
      </c>
      <c r="P2480" s="49">
        <v>9883</v>
      </c>
      <c r="Q2480" s="49">
        <v>8</v>
      </c>
      <c r="R2480" s="50" t="s">
        <v>37</v>
      </c>
      <c r="S2480" s="51" t="s">
        <v>37</v>
      </c>
      <c r="T2480" s="51" t="s">
        <v>37</v>
      </c>
      <c r="U2480" s="44">
        <v>14392</v>
      </c>
      <c r="V2480" s="45">
        <v>113421</v>
      </c>
      <c r="W2480" s="45">
        <v>5777</v>
      </c>
    </row>
    <row r="2481" spans="1:23" x14ac:dyDescent="0.2">
      <c r="A2481" s="41">
        <v>2010</v>
      </c>
      <c r="B2481" s="42">
        <v>16427</v>
      </c>
      <c r="C2481" s="43" t="s">
        <v>3248</v>
      </c>
      <c r="D2481" s="41" t="s">
        <v>23</v>
      </c>
      <c r="E2481" s="43" t="s">
        <v>24</v>
      </c>
      <c r="F2481" s="41" t="s">
        <v>25</v>
      </c>
      <c r="G2481" s="43" t="s">
        <v>46</v>
      </c>
      <c r="H2481" s="43" t="s">
        <v>27</v>
      </c>
      <c r="I2481" s="44">
        <v>821</v>
      </c>
      <c r="J2481" s="45">
        <v>6794</v>
      </c>
      <c r="K2481" s="45">
        <v>767</v>
      </c>
      <c r="L2481" s="46">
        <v>725</v>
      </c>
      <c r="M2481" s="47">
        <v>6669</v>
      </c>
      <c r="N2481" s="47">
        <v>131</v>
      </c>
      <c r="O2481" s="48">
        <v>14</v>
      </c>
      <c r="P2481" s="49">
        <v>137</v>
      </c>
      <c r="Q2481" s="49">
        <v>1</v>
      </c>
      <c r="R2481" s="50" t="s">
        <v>37</v>
      </c>
      <c r="S2481" s="51" t="s">
        <v>37</v>
      </c>
      <c r="T2481" s="51" t="s">
        <v>37</v>
      </c>
      <c r="U2481" s="44">
        <v>1560</v>
      </c>
      <c r="V2481" s="45">
        <v>13600</v>
      </c>
      <c r="W2481" s="45">
        <v>899</v>
      </c>
    </row>
    <row r="2482" spans="1:23" x14ac:dyDescent="0.2">
      <c r="A2482" s="41">
        <v>2010</v>
      </c>
      <c r="B2482" s="42">
        <v>16438</v>
      </c>
      <c r="C2482" s="43" t="s">
        <v>3249</v>
      </c>
      <c r="D2482" s="41" t="s">
        <v>23</v>
      </c>
      <c r="E2482" s="43" t="s">
        <v>24</v>
      </c>
      <c r="F2482" s="41" t="s">
        <v>25</v>
      </c>
      <c r="G2482" s="43" t="s">
        <v>203</v>
      </c>
      <c r="H2482" s="43" t="s">
        <v>27</v>
      </c>
      <c r="I2482" s="44">
        <v>480</v>
      </c>
      <c r="J2482" s="45">
        <v>3230</v>
      </c>
      <c r="K2482" s="45">
        <v>428</v>
      </c>
      <c r="L2482" s="46">
        <v>217</v>
      </c>
      <c r="M2482" s="47">
        <v>1502</v>
      </c>
      <c r="N2482" s="47">
        <v>32</v>
      </c>
      <c r="O2482" s="48" t="s">
        <v>37</v>
      </c>
      <c r="P2482" s="49" t="s">
        <v>37</v>
      </c>
      <c r="Q2482" s="49" t="s">
        <v>37</v>
      </c>
      <c r="R2482" s="50" t="s">
        <v>37</v>
      </c>
      <c r="S2482" s="51" t="s">
        <v>37</v>
      </c>
      <c r="T2482" s="51" t="s">
        <v>37</v>
      </c>
      <c r="U2482" s="44">
        <v>697</v>
      </c>
      <c r="V2482" s="45">
        <v>4732</v>
      </c>
      <c r="W2482" s="45">
        <v>460</v>
      </c>
    </row>
    <row r="2483" spans="1:23" x14ac:dyDescent="0.2">
      <c r="A2483" s="41">
        <v>2010</v>
      </c>
      <c r="B2483" s="42">
        <v>16440</v>
      </c>
      <c r="C2483" s="43" t="s">
        <v>3249</v>
      </c>
      <c r="D2483" s="41" t="s">
        <v>23</v>
      </c>
      <c r="E2483" s="43" t="s">
        <v>24</v>
      </c>
      <c r="F2483" s="41" t="s">
        <v>25</v>
      </c>
      <c r="G2483" s="43" t="s">
        <v>76</v>
      </c>
      <c r="H2483" s="43" t="s">
        <v>27</v>
      </c>
      <c r="I2483" s="44">
        <v>2531</v>
      </c>
      <c r="J2483" s="45">
        <v>23497</v>
      </c>
      <c r="K2483" s="45">
        <v>2372</v>
      </c>
      <c r="L2483" s="46">
        <v>1963</v>
      </c>
      <c r="M2483" s="47">
        <v>18463</v>
      </c>
      <c r="N2483" s="47">
        <v>818</v>
      </c>
      <c r="O2483" s="48">
        <v>5309</v>
      </c>
      <c r="P2483" s="49">
        <v>66306</v>
      </c>
      <c r="Q2483" s="49">
        <v>261</v>
      </c>
      <c r="R2483" s="50" t="s">
        <v>37</v>
      </c>
      <c r="S2483" s="51" t="s">
        <v>37</v>
      </c>
      <c r="T2483" s="51" t="s">
        <v>37</v>
      </c>
      <c r="U2483" s="44">
        <v>9803</v>
      </c>
      <c r="V2483" s="45">
        <v>108266</v>
      </c>
      <c r="W2483" s="45">
        <v>3451</v>
      </c>
    </row>
    <row r="2484" spans="1:23" x14ac:dyDescent="0.2">
      <c r="A2484" s="41">
        <v>2010</v>
      </c>
      <c r="B2484" s="42">
        <v>16451</v>
      </c>
      <c r="C2484" s="43" t="s">
        <v>3250</v>
      </c>
      <c r="D2484" s="41" t="s">
        <v>23</v>
      </c>
      <c r="E2484" s="43" t="s">
        <v>24</v>
      </c>
      <c r="F2484" s="41" t="s">
        <v>25</v>
      </c>
      <c r="G2484" s="43" t="s">
        <v>46</v>
      </c>
      <c r="H2484" s="43" t="s">
        <v>27</v>
      </c>
      <c r="I2484" s="44">
        <v>193</v>
      </c>
      <c r="J2484" s="45">
        <v>1889</v>
      </c>
      <c r="K2484" s="45">
        <v>182</v>
      </c>
      <c r="L2484" s="46">
        <v>41</v>
      </c>
      <c r="M2484" s="47">
        <v>414</v>
      </c>
      <c r="N2484" s="47">
        <v>30</v>
      </c>
      <c r="O2484" s="48" t="s">
        <v>37</v>
      </c>
      <c r="P2484" s="49" t="s">
        <v>37</v>
      </c>
      <c r="Q2484" s="49" t="s">
        <v>37</v>
      </c>
      <c r="R2484" s="50" t="s">
        <v>37</v>
      </c>
      <c r="S2484" s="51" t="s">
        <v>37</v>
      </c>
      <c r="T2484" s="51" t="s">
        <v>37</v>
      </c>
      <c r="U2484" s="44">
        <v>234</v>
      </c>
      <c r="V2484" s="45">
        <v>2303</v>
      </c>
      <c r="W2484" s="45">
        <v>212</v>
      </c>
    </row>
    <row r="2485" spans="1:23" x14ac:dyDescent="0.2">
      <c r="A2485" s="41">
        <v>2010</v>
      </c>
      <c r="B2485" s="42">
        <v>16458</v>
      </c>
      <c r="C2485" s="43" t="s">
        <v>3251</v>
      </c>
      <c r="D2485" s="41" t="s">
        <v>23</v>
      </c>
      <c r="E2485" s="43" t="s">
        <v>24</v>
      </c>
      <c r="F2485" s="41" t="s">
        <v>25</v>
      </c>
      <c r="G2485" s="43" t="s">
        <v>54</v>
      </c>
      <c r="H2485" s="43" t="s">
        <v>27</v>
      </c>
      <c r="I2485" s="44">
        <v>5584</v>
      </c>
      <c r="J2485" s="45">
        <v>59669</v>
      </c>
      <c r="K2485" s="45">
        <v>3954</v>
      </c>
      <c r="L2485" s="46">
        <v>6462</v>
      </c>
      <c r="M2485" s="47">
        <v>65547</v>
      </c>
      <c r="N2485" s="47">
        <v>1107</v>
      </c>
      <c r="O2485" s="48">
        <v>955</v>
      </c>
      <c r="P2485" s="49">
        <v>12186</v>
      </c>
      <c r="Q2485" s="49">
        <v>1</v>
      </c>
      <c r="R2485" s="50">
        <v>0</v>
      </c>
      <c r="S2485" s="51">
        <v>0</v>
      </c>
      <c r="T2485" s="51">
        <v>0</v>
      </c>
      <c r="U2485" s="44">
        <v>13001</v>
      </c>
      <c r="V2485" s="45">
        <v>137402</v>
      </c>
      <c r="W2485" s="45">
        <v>5062</v>
      </c>
    </row>
    <row r="2486" spans="1:23" x14ac:dyDescent="0.2">
      <c r="A2486" s="41">
        <v>2010</v>
      </c>
      <c r="B2486" s="42">
        <v>16459</v>
      </c>
      <c r="C2486" s="43" t="s">
        <v>3252</v>
      </c>
      <c r="D2486" s="41" t="s">
        <v>23</v>
      </c>
      <c r="E2486" s="43" t="s">
        <v>24</v>
      </c>
      <c r="F2486" s="41" t="s">
        <v>25</v>
      </c>
      <c r="G2486" s="43" t="s">
        <v>104</v>
      </c>
      <c r="H2486" s="43" t="s">
        <v>27</v>
      </c>
      <c r="I2486" s="44">
        <v>3720</v>
      </c>
      <c r="J2486" s="45">
        <v>40369</v>
      </c>
      <c r="K2486" s="45">
        <v>3192</v>
      </c>
      <c r="L2486" s="46">
        <v>3695</v>
      </c>
      <c r="M2486" s="47">
        <v>37623</v>
      </c>
      <c r="N2486" s="47">
        <v>832</v>
      </c>
      <c r="O2486" s="48">
        <v>5130</v>
      </c>
      <c r="P2486" s="49">
        <v>62508</v>
      </c>
      <c r="Q2486" s="49">
        <v>8</v>
      </c>
      <c r="R2486" s="50">
        <v>0</v>
      </c>
      <c r="S2486" s="51">
        <v>0</v>
      </c>
      <c r="T2486" s="51">
        <v>0</v>
      </c>
      <c r="U2486" s="44">
        <v>12545</v>
      </c>
      <c r="V2486" s="45">
        <v>140500</v>
      </c>
      <c r="W2486" s="45">
        <v>4032</v>
      </c>
    </row>
    <row r="2487" spans="1:23" x14ac:dyDescent="0.2">
      <c r="A2487" s="41">
        <v>2010</v>
      </c>
      <c r="B2487" s="42">
        <v>16461</v>
      </c>
      <c r="C2487" s="43" t="s">
        <v>1035</v>
      </c>
      <c r="D2487" s="41" t="s">
        <v>23</v>
      </c>
      <c r="E2487" s="43" t="s">
        <v>24</v>
      </c>
      <c r="F2487" s="41" t="s">
        <v>25</v>
      </c>
      <c r="G2487" s="43" t="s">
        <v>92</v>
      </c>
      <c r="H2487" s="43" t="s">
        <v>31</v>
      </c>
      <c r="I2487" s="44">
        <v>30088</v>
      </c>
      <c r="J2487" s="45">
        <v>308909</v>
      </c>
      <c r="K2487" s="45">
        <v>18749</v>
      </c>
      <c r="L2487" s="46">
        <v>8897</v>
      </c>
      <c r="M2487" s="47">
        <v>97003</v>
      </c>
      <c r="N2487" s="47">
        <v>2210</v>
      </c>
      <c r="O2487" s="48">
        <v>7383</v>
      </c>
      <c r="P2487" s="49">
        <v>110913</v>
      </c>
      <c r="Q2487" s="49">
        <v>25</v>
      </c>
      <c r="R2487" s="50" t="s">
        <v>37</v>
      </c>
      <c r="S2487" s="51" t="s">
        <v>37</v>
      </c>
      <c r="T2487" s="51" t="s">
        <v>37</v>
      </c>
      <c r="U2487" s="44">
        <v>46368</v>
      </c>
      <c r="V2487" s="45">
        <v>516825</v>
      </c>
      <c r="W2487" s="45">
        <v>20984</v>
      </c>
    </row>
    <row r="2488" spans="1:23" x14ac:dyDescent="0.2">
      <c r="A2488" s="41">
        <v>2010</v>
      </c>
      <c r="B2488" s="42">
        <v>16462</v>
      </c>
      <c r="C2488" s="43" t="s">
        <v>3253</v>
      </c>
      <c r="D2488" s="41" t="s">
        <v>23</v>
      </c>
      <c r="E2488" s="43" t="s">
        <v>24</v>
      </c>
      <c r="F2488" s="41" t="s">
        <v>25</v>
      </c>
      <c r="G2488" s="43" t="s">
        <v>89</v>
      </c>
      <c r="H2488" s="43" t="s">
        <v>27</v>
      </c>
      <c r="I2488" s="44">
        <v>448</v>
      </c>
      <c r="J2488" s="45">
        <v>7290</v>
      </c>
      <c r="K2488" s="45">
        <v>488</v>
      </c>
      <c r="L2488" s="46" t="s">
        <v>37</v>
      </c>
      <c r="M2488" s="47" t="s">
        <v>37</v>
      </c>
      <c r="N2488" s="47" t="s">
        <v>37</v>
      </c>
      <c r="O2488" s="48" t="s">
        <v>37</v>
      </c>
      <c r="P2488" s="49" t="s">
        <v>37</v>
      </c>
      <c r="Q2488" s="49" t="s">
        <v>37</v>
      </c>
      <c r="R2488" s="50" t="s">
        <v>37</v>
      </c>
      <c r="S2488" s="51" t="s">
        <v>37</v>
      </c>
      <c r="T2488" s="51" t="s">
        <v>37</v>
      </c>
      <c r="U2488" s="44">
        <v>448</v>
      </c>
      <c r="V2488" s="45">
        <v>7290</v>
      </c>
      <c r="W2488" s="45">
        <v>488</v>
      </c>
    </row>
    <row r="2489" spans="1:23" x14ac:dyDescent="0.2">
      <c r="A2489" s="41">
        <v>2010</v>
      </c>
      <c r="B2489" s="42">
        <v>16463</v>
      </c>
      <c r="C2489" s="43" t="s">
        <v>3254</v>
      </c>
      <c r="D2489" s="41" t="s">
        <v>23</v>
      </c>
      <c r="E2489" s="43" t="s">
        <v>24</v>
      </c>
      <c r="F2489" s="41" t="s">
        <v>25</v>
      </c>
      <c r="G2489" s="43" t="s">
        <v>80</v>
      </c>
      <c r="H2489" s="43" t="s">
        <v>27</v>
      </c>
      <c r="I2489" s="44">
        <v>2611</v>
      </c>
      <c r="J2489" s="45">
        <v>108533</v>
      </c>
      <c r="K2489" s="45">
        <v>8736</v>
      </c>
      <c r="L2489" s="46">
        <v>3064</v>
      </c>
      <c r="M2489" s="47">
        <v>154041</v>
      </c>
      <c r="N2489" s="47">
        <v>1639</v>
      </c>
      <c r="O2489" s="48">
        <v>222</v>
      </c>
      <c r="P2489" s="49">
        <v>4994</v>
      </c>
      <c r="Q2489" s="49">
        <v>16</v>
      </c>
      <c r="R2489" s="50" t="s">
        <v>37</v>
      </c>
      <c r="S2489" s="51" t="s">
        <v>37</v>
      </c>
      <c r="T2489" s="51" t="s">
        <v>37</v>
      </c>
      <c r="U2489" s="44">
        <v>5897</v>
      </c>
      <c r="V2489" s="45">
        <v>267568</v>
      </c>
      <c r="W2489" s="45">
        <v>10391</v>
      </c>
    </row>
    <row r="2490" spans="1:23" x14ac:dyDescent="0.2">
      <c r="A2490" s="41">
        <v>2010</v>
      </c>
      <c r="B2490" s="42">
        <v>16487</v>
      </c>
      <c r="C2490" s="43" t="s">
        <v>3255</v>
      </c>
      <c r="D2490" s="41" t="s">
        <v>23</v>
      </c>
      <c r="E2490" s="43" t="s">
        <v>24</v>
      </c>
      <c r="F2490" s="41" t="s">
        <v>25</v>
      </c>
      <c r="G2490" s="43" t="s">
        <v>78</v>
      </c>
      <c r="H2490" s="43" t="s">
        <v>27</v>
      </c>
      <c r="I2490" s="44">
        <v>394</v>
      </c>
      <c r="J2490" s="45">
        <v>4325</v>
      </c>
      <c r="K2490" s="45">
        <v>422</v>
      </c>
      <c r="L2490" s="46">
        <v>128</v>
      </c>
      <c r="M2490" s="47">
        <v>1155</v>
      </c>
      <c r="N2490" s="47">
        <v>43</v>
      </c>
      <c r="O2490" s="48" t="s">
        <v>37</v>
      </c>
      <c r="P2490" s="49" t="s">
        <v>37</v>
      </c>
      <c r="Q2490" s="49" t="s">
        <v>37</v>
      </c>
      <c r="R2490" s="50" t="s">
        <v>37</v>
      </c>
      <c r="S2490" s="51" t="s">
        <v>37</v>
      </c>
      <c r="T2490" s="51" t="s">
        <v>37</v>
      </c>
      <c r="U2490" s="44">
        <v>522</v>
      </c>
      <c r="V2490" s="45">
        <v>5480</v>
      </c>
      <c r="W2490" s="45">
        <v>465</v>
      </c>
    </row>
    <row r="2491" spans="1:23" x14ac:dyDescent="0.2">
      <c r="A2491" s="41">
        <v>2010</v>
      </c>
      <c r="B2491" s="42">
        <v>16496</v>
      </c>
      <c r="C2491" s="43" t="s">
        <v>1037</v>
      </c>
      <c r="D2491" s="41" t="s">
        <v>23</v>
      </c>
      <c r="E2491" s="43" t="s">
        <v>24</v>
      </c>
      <c r="F2491" s="41" t="s">
        <v>25</v>
      </c>
      <c r="G2491" s="43" t="s">
        <v>67</v>
      </c>
      <c r="H2491" s="43" t="s">
        <v>31</v>
      </c>
      <c r="I2491" s="44">
        <v>95132</v>
      </c>
      <c r="J2491" s="45">
        <v>967137</v>
      </c>
      <c r="K2491" s="45">
        <v>62160</v>
      </c>
      <c r="L2491" s="46">
        <v>14204</v>
      </c>
      <c r="M2491" s="47">
        <v>143807</v>
      </c>
      <c r="N2491" s="47">
        <v>4938</v>
      </c>
      <c r="O2491" s="48">
        <v>9950</v>
      </c>
      <c r="P2491" s="49">
        <v>149277</v>
      </c>
      <c r="Q2491" s="49">
        <v>36</v>
      </c>
      <c r="R2491" s="50">
        <v>0</v>
      </c>
      <c r="S2491" s="51">
        <v>0</v>
      </c>
      <c r="T2491" s="51">
        <v>0</v>
      </c>
      <c r="U2491" s="44">
        <v>119286</v>
      </c>
      <c r="V2491" s="45">
        <v>1260221</v>
      </c>
      <c r="W2491" s="45">
        <v>67134</v>
      </c>
    </row>
    <row r="2492" spans="1:23" x14ac:dyDescent="0.2">
      <c r="A2492" s="41">
        <v>2010</v>
      </c>
      <c r="B2492" s="42">
        <v>16511</v>
      </c>
      <c r="C2492" s="43" t="s">
        <v>3256</v>
      </c>
      <c r="D2492" s="41" t="s">
        <v>23</v>
      </c>
      <c r="E2492" s="43" t="s">
        <v>24</v>
      </c>
      <c r="F2492" s="41" t="s">
        <v>25</v>
      </c>
      <c r="G2492" s="43" t="s">
        <v>175</v>
      </c>
      <c r="H2492" s="43" t="s">
        <v>31</v>
      </c>
      <c r="I2492" s="44">
        <v>14615</v>
      </c>
      <c r="J2492" s="45">
        <v>131714</v>
      </c>
      <c r="K2492" s="45">
        <v>10137</v>
      </c>
      <c r="L2492" s="46">
        <v>1173</v>
      </c>
      <c r="M2492" s="47">
        <v>12636</v>
      </c>
      <c r="N2492" s="47">
        <v>619</v>
      </c>
      <c r="O2492" s="48">
        <v>5</v>
      </c>
      <c r="P2492" s="49">
        <v>43</v>
      </c>
      <c r="Q2492" s="49">
        <v>4</v>
      </c>
      <c r="R2492" s="50" t="s">
        <v>37</v>
      </c>
      <c r="S2492" s="51" t="s">
        <v>37</v>
      </c>
      <c r="T2492" s="51" t="s">
        <v>37</v>
      </c>
      <c r="U2492" s="44">
        <v>15793</v>
      </c>
      <c r="V2492" s="45">
        <v>144393</v>
      </c>
      <c r="W2492" s="45">
        <v>10760</v>
      </c>
    </row>
    <row r="2493" spans="1:23" x14ac:dyDescent="0.2">
      <c r="A2493" s="41">
        <v>2010</v>
      </c>
      <c r="B2493" s="42">
        <v>16518</v>
      </c>
      <c r="C2493" s="43" t="s">
        <v>3257</v>
      </c>
      <c r="D2493" s="41" t="s">
        <v>23</v>
      </c>
      <c r="E2493" s="43" t="s">
        <v>24</v>
      </c>
      <c r="F2493" s="41" t="s">
        <v>25</v>
      </c>
      <c r="G2493" s="43" t="s">
        <v>76</v>
      </c>
      <c r="H2493" s="43" t="s">
        <v>27</v>
      </c>
      <c r="I2493" s="44">
        <v>1614</v>
      </c>
      <c r="J2493" s="45">
        <v>13532</v>
      </c>
      <c r="K2493" s="45">
        <v>1449</v>
      </c>
      <c r="L2493" s="46">
        <v>477</v>
      </c>
      <c r="M2493" s="47">
        <v>3871</v>
      </c>
      <c r="N2493" s="47">
        <v>462</v>
      </c>
      <c r="O2493" s="48">
        <v>2716</v>
      </c>
      <c r="P2493" s="49">
        <v>25404</v>
      </c>
      <c r="Q2493" s="49">
        <v>87</v>
      </c>
      <c r="R2493" s="50" t="s">
        <v>37</v>
      </c>
      <c r="S2493" s="51" t="s">
        <v>37</v>
      </c>
      <c r="T2493" s="51" t="s">
        <v>37</v>
      </c>
      <c r="U2493" s="44">
        <v>4807</v>
      </c>
      <c r="V2493" s="45">
        <v>42807</v>
      </c>
      <c r="W2493" s="45">
        <v>1998</v>
      </c>
    </row>
    <row r="2494" spans="1:23" x14ac:dyDescent="0.2">
      <c r="A2494" s="41">
        <v>2010</v>
      </c>
      <c r="B2494" s="42">
        <v>16528</v>
      </c>
      <c r="C2494" s="43" t="s">
        <v>3258</v>
      </c>
      <c r="D2494" s="41" t="s">
        <v>23</v>
      </c>
      <c r="E2494" s="43" t="s">
        <v>24</v>
      </c>
      <c r="F2494" s="41" t="s">
        <v>25</v>
      </c>
      <c r="G2494" s="43" t="s">
        <v>87</v>
      </c>
      <c r="H2494" s="43" t="s">
        <v>27</v>
      </c>
      <c r="I2494" s="44">
        <v>371</v>
      </c>
      <c r="J2494" s="45">
        <v>2633</v>
      </c>
      <c r="K2494" s="45">
        <v>394</v>
      </c>
      <c r="L2494" s="46">
        <v>156</v>
      </c>
      <c r="M2494" s="47">
        <v>1021</v>
      </c>
      <c r="N2494" s="47">
        <v>66</v>
      </c>
      <c r="O2494" s="48" t="s">
        <v>37</v>
      </c>
      <c r="P2494" s="49" t="s">
        <v>37</v>
      </c>
      <c r="Q2494" s="49" t="s">
        <v>37</v>
      </c>
      <c r="R2494" s="50" t="s">
        <v>37</v>
      </c>
      <c r="S2494" s="51" t="s">
        <v>37</v>
      </c>
      <c r="T2494" s="51" t="s">
        <v>37</v>
      </c>
      <c r="U2494" s="44">
        <v>527</v>
      </c>
      <c r="V2494" s="45">
        <v>3654</v>
      </c>
      <c r="W2494" s="45">
        <v>460</v>
      </c>
    </row>
    <row r="2495" spans="1:23" x14ac:dyDescent="0.2">
      <c r="A2495" s="41">
        <v>2010</v>
      </c>
      <c r="B2495" s="42">
        <v>16534</v>
      </c>
      <c r="C2495" s="43" t="s">
        <v>1038</v>
      </c>
      <c r="D2495" s="41" t="s">
        <v>23</v>
      </c>
      <c r="E2495" s="43" t="s">
        <v>24</v>
      </c>
      <c r="F2495" s="41" t="s">
        <v>25</v>
      </c>
      <c r="G2495" s="43" t="s">
        <v>57</v>
      </c>
      <c r="H2495" s="43" t="s">
        <v>153</v>
      </c>
      <c r="I2495" s="44">
        <v>535511.5</v>
      </c>
      <c r="J2495" s="45">
        <v>4490357</v>
      </c>
      <c r="K2495" s="45">
        <v>527993</v>
      </c>
      <c r="L2495" s="46">
        <v>83662.2</v>
      </c>
      <c r="M2495" s="47">
        <v>645424</v>
      </c>
      <c r="N2495" s="47">
        <v>55121</v>
      </c>
      <c r="O2495" s="48">
        <v>559954.69999999995</v>
      </c>
      <c r="P2495" s="49">
        <v>5108162</v>
      </c>
      <c r="Q2495" s="49">
        <v>12899</v>
      </c>
      <c r="R2495" s="50">
        <v>4709.5</v>
      </c>
      <c r="S2495" s="51">
        <v>40867</v>
      </c>
      <c r="T2495" s="51">
        <v>1</v>
      </c>
      <c r="U2495" s="44">
        <v>1183837.8999999999</v>
      </c>
      <c r="V2495" s="45">
        <v>10284810</v>
      </c>
      <c r="W2495" s="45">
        <v>596014</v>
      </c>
    </row>
    <row r="2496" spans="1:23" x14ac:dyDescent="0.2">
      <c r="A2496" s="41">
        <v>2010</v>
      </c>
      <c r="B2496" s="42">
        <v>16538</v>
      </c>
      <c r="C2496" s="43" t="s">
        <v>3259</v>
      </c>
      <c r="D2496" s="41" t="s">
        <v>23</v>
      </c>
      <c r="E2496" s="43" t="s">
        <v>24</v>
      </c>
      <c r="F2496" s="41" t="s">
        <v>25</v>
      </c>
      <c r="G2496" s="43" t="s">
        <v>50</v>
      </c>
      <c r="H2496" s="43" t="s">
        <v>27</v>
      </c>
      <c r="I2496" s="44">
        <v>4007</v>
      </c>
      <c r="J2496" s="45">
        <v>31795</v>
      </c>
      <c r="K2496" s="45">
        <v>3398</v>
      </c>
      <c r="L2496" s="46">
        <v>4211</v>
      </c>
      <c r="M2496" s="47">
        <v>34219</v>
      </c>
      <c r="N2496" s="47">
        <v>581</v>
      </c>
      <c r="O2496" s="48">
        <v>36</v>
      </c>
      <c r="P2496" s="49">
        <v>283</v>
      </c>
      <c r="Q2496" s="49">
        <v>14</v>
      </c>
      <c r="R2496" s="50" t="s">
        <v>37</v>
      </c>
      <c r="S2496" s="51" t="s">
        <v>37</v>
      </c>
      <c r="T2496" s="51" t="s">
        <v>37</v>
      </c>
      <c r="U2496" s="44">
        <v>8254</v>
      </c>
      <c r="V2496" s="45">
        <v>66297</v>
      </c>
      <c r="W2496" s="45">
        <v>3993</v>
      </c>
    </row>
    <row r="2497" spans="1:23" x14ac:dyDescent="0.2">
      <c r="A2497" s="41">
        <v>2010</v>
      </c>
      <c r="B2497" s="42">
        <v>16549</v>
      </c>
      <c r="C2497" s="43" t="s">
        <v>3260</v>
      </c>
      <c r="D2497" s="41" t="s">
        <v>23</v>
      </c>
      <c r="E2497" s="43" t="s">
        <v>24</v>
      </c>
      <c r="F2497" s="41" t="s">
        <v>25</v>
      </c>
      <c r="G2497" s="43" t="s">
        <v>42</v>
      </c>
      <c r="H2497" s="43" t="s">
        <v>27</v>
      </c>
      <c r="I2497" s="44">
        <v>1498</v>
      </c>
      <c r="J2497" s="45">
        <v>45351</v>
      </c>
      <c r="K2497" s="45">
        <v>3162</v>
      </c>
      <c r="L2497" s="46">
        <v>741</v>
      </c>
      <c r="M2497" s="47">
        <v>11230</v>
      </c>
      <c r="N2497" s="47">
        <v>536</v>
      </c>
      <c r="O2497" s="48">
        <v>4178</v>
      </c>
      <c r="P2497" s="49">
        <v>63826</v>
      </c>
      <c r="Q2497" s="49">
        <v>94</v>
      </c>
      <c r="R2497" s="50" t="s">
        <v>37</v>
      </c>
      <c r="S2497" s="51" t="s">
        <v>37</v>
      </c>
      <c r="T2497" s="51" t="s">
        <v>37</v>
      </c>
      <c r="U2497" s="44">
        <v>6417</v>
      </c>
      <c r="V2497" s="45">
        <v>120407</v>
      </c>
      <c r="W2497" s="45">
        <v>3792</v>
      </c>
    </row>
    <row r="2498" spans="1:23" x14ac:dyDescent="0.2">
      <c r="A2498" s="41">
        <v>2010</v>
      </c>
      <c r="B2498" s="42">
        <v>16555</v>
      </c>
      <c r="C2498" s="43" t="s">
        <v>3261</v>
      </c>
      <c r="D2498" s="41" t="s">
        <v>23</v>
      </c>
      <c r="E2498" s="43" t="s">
        <v>24</v>
      </c>
      <c r="F2498" s="41" t="s">
        <v>25</v>
      </c>
      <c r="G2498" s="43" t="s">
        <v>168</v>
      </c>
      <c r="H2498" s="43" t="s">
        <v>31</v>
      </c>
      <c r="I2498" s="44">
        <v>13550</v>
      </c>
      <c r="J2498" s="45">
        <v>182615</v>
      </c>
      <c r="K2498" s="45">
        <v>16454</v>
      </c>
      <c r="L2498" s="46">
        <v>7153</v>
      </c>
      <c r="M2498" s="47">
        <v>104642</v>
      </c>
      <c r="N2498" s="47">
        <v>2053</v>
      </c>
      <c r="O2498" s="48">
        <v>1467</v>
      </c>
      <c r="P2498" s="49">
        <v>22966</v>
      </c>
      <c r="Q2498" s="49">
        <v>9</v>
      </c>
      <c r="R2498" s="50" t="s">
        <v>37</v>
      </c>
      <c r="S2498" s="51" t="s">
        <v>37</v>
      </c>
      <c r="T2498" s="51" t="s">
        <v>37</v>
      </c>
      <c r="U2498" s="44">
        <v>22170</v>
      </c>
      <c r="V2498" s="45">
        <v>310223</v>
      </c>
      <c r="W2498" s="45">
        <v>18516</v>
      </c>
    </row>
    <row r="2499" spans="1:23" x14ac:dyDescent="0.2">
      <c r="A2499" s="41">
        <v>2010</v>
      </c>
      <c r="B2499" s="42">
        <v>16557</v>
      </c>
      <c r="C2499" s="43" t="s">
        <v>3262</v>
      </c>
      <c r="D2499" s="41" t="s">
        <v>23</v>
      </c>
      <c r="E2499" s="43" t="s">
        <v>24</v>
      </c>
      <c r="F2499" s="41" t="s">
        <v>25</v>
      </c>
      <c r="G2499" s="43" t="s">
        <v>195</v>
      </c>
      <c r="H2499" s="43" t="s">
        <v>27</v>
      </c>
      <c r="I2499" s="44">
        <v>1747</v>
      </c>
      <c r="J2499" s="45">
        <v>18246</v>
      </c>
      <c r="K2499" s="45">
        <v>1717</v>
      </c>
      <c r="L2499" s="46">
        <v>953</v>
      </c>
      <c r="M2499" s="47">
        <v>10071</v>
      </c>
      <c r="N2499" s="47">
        <v>144</v>
      </c>
      <c r="O2499" s="48">
        <v>41</v>
      </c>
      <c r="P2499" s="49">
        <v>810</v>
      </c>
      <c r="Q2499" s="49">
        <v>1</v>
      </c>
      <c r="R2499" s="50" t="s">
        <v>37</v>
      </c>
      <c r="S2499" s="51" t="s">
        <v>37</v>
      </c>
      <c r="T2499" s="51" t="s">
        <v>37</v>
      </c>
      <c r="U2499" s="44">
        <v>2741</v>
      </c>
      <c r="V2499" s="45">
        <v>29127</v>
      </c>
      <c r="W2499" s="45">
        <v>1862</v>
      </c>
    </row>
    <row r="2500" spans="1:23" x14ac:dyDescent="0.2">
      <c r="A2500" s="41">
        <v>2010</v>
      </c>
      <c r="B2500" s="42">
        <v>16558</v>
      </c>
      <c r="C2500" s="43" t="s">
        <v>3263</v>
      </c>
      <c r="D2500" s="41" t="s">
        <v>23</v>
      </c>
      <c r="E2500" s="43" t="s">
        <v>24</v>
      </c>
      <c r="F2500" s="41" t="s">
        <v>25</v>
      </c>
      <c r="G2500" s="43" t="s">
        <v>33</v>
      </c>
      <c r="H2500" s="43" t="s">
        <v>27</v>
      </c>
      <c r="I2500" s="44">
        <v>13572.8</v>
      </c>
      <c r="J2500" s="45">
        <v>143437</v>
      </c>
      <c r="K2500" s="45">
        <v>11036</v>
      </c>
      <c r="L2500" s="46">
        <v>10622.5</v>
      </c>
      <c r="M2500" s="47">
        <v>110660</v>
      </c>
      <c r="N2500" s="47">
        <v>2263</v>
      </c>
      <c r="O2500" s="48">
        <v>10780.7</v>
      </c>
      <c r="P2500" s="49">
        <v>142654</v>
      </c>
      <c r="Q2500" s="49">
        <v>84</v>
      </c>
      <c r="R2500" s="50" t="s">
        <v>37</v>
      </c>
      <c r="S2500" s="51" t="s">
        <v>37</v>
      </c>
      <c r="T2500" s="51" t="s">
        <v>37</v>
      </c>
      <c r="U2500" s="44">
        <v>34976</v>
      </c>
      <c r="V2500" s="45">
        <v>396751</v>
      </c>
      <c r="W2500" s="45">
        <v>13383</v>
      </c>
    </row>
    <row r="2501" spans="1:23" x14ac:dyDescent="0.2">
      <c r="A2501" s="41">
        <v>2010</v>
      </c>
      <c r="B2501" s="42">
        <v>16559</v>
      </c>
      <c r="C2501" s="43" t="s">
        <v>3263</v>
      </c>
      <c r="D2501" s="41" t="s">
        <v>23</v>
      </c>
      <c r="E2501" s="43" t="s">
        <v>24</v>
      </c>
      <c r="F2501" s="41" t="s">
        <v>25</v>
      </c>
      <c r="G2501" s="43" t="s">
        <v>175</v>
      </c>
      <c r="H2501" s="43" t="s">
        <v>27</v>
      </c>
      <c r="I2501" s="44">
        <v>2591</v>
      </c>
      <c r="J2501" s="45">
        <v>26342</v>
      </c>
      <c r="K2501" s="45">
        <v>2121</v>
      </c>
      <c r="L2501" s="46">
        <v>2754</v>
      </c>
      <c r="M2501" s="47">
        <v>37362</v>
      </c>
      <c r="N2501" s="47">
        <v>520</v>
      </c>
      <c r="O2501" s="48" t="s">
        <v>37</v>
      </c>
      <c r="P2501" s="49" t="s">
        <v>37</v>
      </c>
      <c r="Q2501" s="49" t="s">
        <v>37</v>
      </c>
      <c r="R2501" s="50" t="s">
        <v>37</v>
      </c>
      <c r="S2501" s="51" t="s">
        <v>37</v>
      </c>
      <c r="T2501" s="51" t="s">
        <v>37</v>
      </c>
      <c r="U2501" s="44">
        <v>5345</v>
      </c>
      <c r="V2501" s="45">
        <v>63704</v>
      </c>
      <c r="W2501" s="45">
        <v>2641</v>
      </c>
    </row>
    <row r="2502" spans="1:23" x14ac:dyDescent="0.2">
      <c r="A2502" s="41">
        <v>2010</v>
      </c>
      <c r="B2502" s="42">
        <v>16560</v>
      </c>
      <c r="C2502" s="43" t="s">
        <v>3264</v>
      </c>
      <c r="D2502" s="41" t="s">
        <v>23</v>
      </c>
      <c r="E2502" s="43" t="s">
        <v>24</v>
      </c>
      <c r="F2502" s="41" t="s">
        <v>25</v>
      </c>
      <c r="G2502" s="43" t="s">
        <v>175</v>
      </c>
      <c r="H2502" s="43" t="s">
        <v>27</v>
      </c>
      <c r="I2502" s="44">
        <v>1023</v>
      </c>
      <c r="J2502" s="45">
        <v>10614</v>
      </c>
      <c r="K2502" s="45">
        <v>818</v>
      </c>
      <c r="L2502" s="46">
        <v>441</v>
      </c>
      <c r="M2502" s="47">
        <v>3856</v>
      </c>
      <c r="N2502" s="47">
        <v>176</v>
      </c>
      <c r="O2502" s="48">
        <v>255</v>
      </c>
      <c r="P2502" s="49">
        <v>2181</v>
      </c>
      <c r="Q2502" s="49">
        <v>13</v>
      </c>
      <c r="R2502" s="50" t="s">
        <v>37</v>
      </c>
      <c r="S2502" s="51" t="s">
        <v>37</v>
      </c>
      <c r="T2502" s="51" t="s">
        <v>37</v>
      </c>
      <c r="U2502" s="44">
        <v>1719</v>
      </c>
      <c r="V2502" s="45">
        <v>16651</v>
      </c>
      <c r="W2502" s="45">
        <v>1007</v>
      </c>
    </row>
    <row r="2503" spans="1:23" x14ac:dyDescent="0.2">
      <c r="A2503" s="41">
        <v>2010</v>
      </c>
      <c r="B2503" s="42">
        <v>16561</v>
      </c>
      <c r="C2503" s="43" t="s">
        <v>3265</v>
      </c>
      <c r="D2503" s="41" t="s">
        <v>23</v>
      </c>
      <c r="E2503" s="43" t="s">
        <v>24</v>
      </c>
      <c r="F2503" s="41" t="s">
        <v>25</v>
      </c>
      <c r="G2503" s="43" t="s">
        <v>78</v>
      </c>
      <c r="H2503" s="43" t="s">
        <v>27</v>
      </c>
      <c r="I2503" s="44">
        <v>4748</v>
      </c>
      <c r="J2503" s="45">
        <v>54968</v>
      </c>
      <c r="K2503" s="45">
        <v>3580</v>
      </c>
      <c r="L2503" s="46">
        <v>3683</v>
      </c>
      <c r="M2503" s="47">
        <v>48009</v>
      </c>
      <c r="N2503" s="47">
        <v>651</v>
      </c>
      <c r="O2503" s="48">
        <v>685</v>
      </c>
      <c r="P2503" s="49">
        <v>10800</v>
      </c>
      <c r="Q2503" s="49">
        <v>1</v>
      </c>
      <c r="R2503" s="50" t="s">
        <v>37</v>
      </c>
      <c r="S2503" s="51" t="s">
        <v>37</v>
      </c>
      <c r="T2503" s="51" t="s">
        <v>37</v>
      </c>
      <c r="U2503" s="44">
        <v>9116</v>
      </c>
      <c r="V2503" s="45">
        <v>113777</v>
      </c>
      <c r="W2503" s="45">
        <v>4232</v>
      </c>
    </row>
    <row r="2504" spans="1:23" x14ac:dyDescent="0.2">
      <c r="A2504" s="41">
        <v>2010</v>
      </c>
      <c r="B2504" s="42">
        <v>16565</v>
      </c>
      <c r="C2504" s="43" t="s">
        <v>1041</v>
      </c>
      <c r="D2504" s="41" t="s">
        <v>23</v>
      </c>
      <c r="E2504" s="43" t="s">
        <v>24</v>
      </c>
      <c r="F2504" s="41" t="s">
        <v>25</v>
      </c>
      <c r="G2504" s="43" t="s">
        <v>438</v>
      </c>
      <c r="H2504" s="43" t="s">
        <v>31</v>
      </c>
      <c r="I2504" s="44">
        <v>2550</v>
      </c>
      <c r="J2504" s="45">
        <v>32002</v>
      </c>
      <c r="K2504" s="45">
        <v>2116</v>
      </c>
      <c r="L2504" s="46">
        <v>1325</v>
      </c>
      <c r="M2504" s="47">
        <v>19792</v>
      </c>
      <c r="N2504" s="47">
        <v>429</v>
      </c>
      <c r="O2504" s="48">
        <v>8556</v>
      </c>
      <c r="P2504" s="49">
        <v>220531</v>
      </c>
      <c r="Q2504" s="49">
        <v>109</v>
      </c>
      <c r="R2504" s="50" t="s">
        <v>37</v>
      </c>
      <c r="S2504" s="51" t="s">
        <v>37</v>
      </c>
      <c r="T2504" s="51" t="s">
        <v>37</v>
      </c>
      <c r="U2504" s="44">
        <v>12431</v>
      </c>
      <c r="V2504" s="45">
        <v>272325</v>
      </c>
      <c r="W2504" s="45">
        <v>2654</v>
      </c>
    </row>
    <row r="2505" spans="1:23" x14ac:dyDescent="0.2">
      <c r="A2505" s="41">
        <v>2010</v>
      </c>
      <c r="B2505" s="42">
        <v>16572</v>
      </c>
      <c r="C2505" s="43" t="s">
        <v>1042</v>
      </c>
      <c r="D2505" s="41" t="s">
        <v>23</v>
      </c>
      <c r="E2505" s="43" t="s">
        <v>24</v>
      </c>
      <c r="F2505" s="41" t="s">
        <v>25</v>
      </c>
      <c r="G2505" s="43" t="s">
        <v>50</v>
      </c>
      <c r="H2505" s="43" t="s">
        <v>153</v>
      </c>
      <c r="I2505" s="44">
        <v>1296221</v>
      </c>
      <c r="J2505" s="45">
        <v>12276012</v>
      </c>
      <c r="K2505" s="45">
        <v>850364</v>
      </c>
      <c r="L2505" s="46">
        <v>936581</v>
      </c>
      <c r="M2505" s="47">
        <v>10746505</v>
      </c>
      <c r="N2505" s="47">
        <v>94263</v>
      </c>
      <c r="O2505" s="48">
        <v>184101</v>
      </c>
      <c r="P2505" s="49">
        <v>3075263</v>
      </c>
      <c r="Q2505" s="49">
        <v>47</v>
      </c>
      <c r="R2505" s="50">
        <v>0</v>
      </c>
      <c r="S2505" s="51">
        <v>0</v>
      </c>
      <c r="T2505" s="51">
        <v>0</v>
      </c>
      <c r="U2505" s="44">
        <v>2416903</v>
      </c>
      <c r="V2505" s="45">
        <v>26097780</v>
      </c>
      <c r="W2505" s="45">
        <v>944674</v>
      </c>
    </row>
    <row r="2506" spans="1:23" x14ac:dyDescent="0.2">
      <c r="A2506" s="41">
        <v>2010</v>
      </c>
      <c r="B2506" s="42">
        <v>16587</v>
      </c>
      <c r="C2506" s="43" t="s">
        <v>1044</v>
      </c>
      <c r="D2506" s="41" t="s">
        <v>23</v>
      </c>
      <c r="E2506" s="43" t="s">
        <v>24</v>
      </c>
      <c r="F2506" s="41" t="s">
        <v>25</v>
      </c>
      <c r="G2506" s="43" t="s">
        <v>104</v>
      </c>
      <c r="H2506" s="43" t="s">
        <v>31</v>
      </c>
      <c r="I2506" s="44">
        <v>65701</v>
      </c>
      <c r="J2506" s="45">
        <v>747757</v>
      </c>
      <c r="K2506" s="45">
        <v>44092</v>
      </c>
      <c r="L2506" s="46">
        <v>17669</v>
      </c>
      <c r="M2506" s="47">
        <v>200989</v>
      </c>
      <c r="N2506" s="47">
        <v>2940</v>
      </c>
      <c r="O2506" s="48">
        <v>10075</v>
      </c>
      <c r="P2506" s="49">
        <v>158271</v>
      </c>
      <c r="Q2506" s="49">
        <v>14</v>
      </c>
      <c r="R2506" s="50" t="s">
        <v>37</v>
      </c>
      <c r="S2506" s="51" t="s">
        <v>37</v>
      </c>
      <c r="T2506" s="51" t="s">
        <v>37</v>
      </c>
      <c r="U2506" s="44">
        <v>93445</v>
      </c>
      <c r="V2506" s="45">
        <v>1107017</v>
      </c>
      <c r="W2506" s="45">
        <v>47046</v>
      </c>
    </row>
    <row r="2507" spans="1:23" x14ac:dyDescent="0.2">
      <c r="A2507" s="41">
        <v>2010</v>
      </c>
      <c r="B2507" s="42">
        <v>16603</v>
      </c>
      <c r="C2507" s="43" t="s">
        <v>1045</v>
      </c>
      <c r="D2507" s="41" t="s">
        <v>23</v>
      </c>
      <c r="E2507" s="43" t="s">
        <v>24</v>
      </c>
      <c r="F2507" s="41" t="s">
        <v>25</v>
      </c>
      <c r="G2507" s="43" t="s">
        <v>311</v>
      </c>
      <c r="H2507" s="43" t="s">
        <v>31</v>
      </c>
      <c r="I2507" s="44">
        <v>9946.9</v>
      </c>
      <c r="J2507" s="45">
        <v>67129</v>
      </c>
      <c r="K2507" s="45">
        <v>8668</v>
      </c>
      <c r="L2507" s="46">
        <v>4366.3999999999996</v>
      </c>
      <c r="M2507" s="47">
        <v>35620</v>
      </c>
      <c r="N2507" s="47">
        <v>937</v>
      </c>
      <c r="O2507" s="48">
        <v>14210.7</v>
      </c>
      <c r="P2507" s="49">
        <v>113827</v>
      </c>
      <c r="Q2507" s="49">
        <v>2616</v>
      </c>
      <c r="R2507" s="50" t="s">
        <v>37</v>
      </c>
      <c r="S2507" s="51" t="s">
        <v>37</v>
      </c>
      <c r="T2507" s="51" t="s">
        <v>37</v>
      </c>
      <c r="U2507" s="44">
        <v>28524</v>
      </c>
      <c r="V2507" s="45">
        <v>216576</v>
      </c>
      <c r="W2507" s="45">
        <v>12221</v>
      </c>
    </row>
    <row r="2508" spans="1:23" x14ac:dyDescent="0.2">
      <c r="A2508" s="41">
        <v>2010</v>
      </c>
      <c r="B2508" s="42">
        <v>16604</v>
      </c>
      <c r="C2508" s="43" t="s">
        <v>3266</v>
      </c>
      <c r="D2508" s="41" t="s">
        <v>23</v>
      </c>
      <c r="E2508" s="43" t="s">
        <v>24</v>
      </c>
      <c r="F2508" s="41" t="s">
        <v>25</v>
      </c>
      <c r="G2508" s="43" t="s">
        <v>92</v>
      </c>
      <c r="H2508" s="43" t="s">
        <v>27</v>
      </c>
      <c r="I2508" s="44">
        <v>808515</v>
      </c>
      <c r="J2508" s="45">
        <v>8887220</v>
      </c>
      <c r="K2508" s="45">
        <v>633403</v>
      </c>
      <c r="L2508" s="46">
        <v>793556</v>
      </c>
      <c r="M2508" s="47">
        <v>10403563</v>
      </c>
      <c r="N2508" s="47">
        <v>79917</v>
      </c>
      <c r="O2508" s="48">
        <v>60248</v>
      </c>
      <c r="P2508" s="49">
        <v>928987</v>
      </c>
      <c r="Q2508" s="49">
        <v>66</v>
      </c>
      <c r="R2508" s="50" t="s">
        <v>37</v>
      </c>
      <c r="S2508" s="51" t="s">
        <v>37</v>
      </c>
      <c r="T2508" s="51" t="s">
        <v>37</v>
      </c>
      <c r="U2508" s="44">
        <v>1662319</v>
      </c>
      <c r="V2508" s="45">
        <v>20219770</v>
      </c>
      <c r="W2508" s="45">
        <v>713386</v>
      </c>
    </row>
    <row r="2509" spans="1:23" x14ac:dyDescent="0.2">
      <c r="A2509" s="41">
        <v>2010</v>
      </c>
      <c r="B2509" s="42">
        <v>16605</v>
      </c>
      <c r="C2509" s="43" t="s">
        <v>3267</v>
      </c>
      <c r="D2509" s="41" t="s">
        <v>23</v>
      </c>
      <c r="E2509" s="43" t="s">
        <v>24</v>
      </c>
      <c r="F2509" s="41" t="s">
        <v>25</v>
      </c>
      <c r="G2509" s="43" t="s">
        <v>92</v>
      </c>
      <c r="H2509" s="43" t="s">
        <v>27</v>
      </c>
      <c r="I2509" s="44">
        <v>1389</v>
      </c>
      <c r="J2509" s="45">
        <v>12204</v>
      </c>
      <c r="K2509" s="45">
        <v>875</v>
      </c>
      <c r="L2509" s="46">
        <v>1696</v>
      </c>
      <c r="M2509" s="47">
        <v>15848</v>
      </c>
      <c r="N2509" s="47">
        <v>300</v>
      </c>
      <c r="O2509" s="48" t="s">
        <v>37</v>
      </c>
      <c r="P2509" s="49" t="s">
        <v>37</v>
      </c>
      <c r="Q2509" s="49" t="s">
        <v>37</v>
      </c>
      <c r="R2509" s="50" t="s">
        <v>37</v>
      </c>
      <c r="S2509" s="51" t="s">
        <v>37</v>
      </c>
      <c r="T2509" s="51" t="s">
        <v>37</v>
      </c>
      <c r="U2509" s="44">
        <v>3085</v>
      </c>
      <c r="V2509" s="45">
        <v>28052</v>
      </c>
      <c r="W2509" s="45">
        <v>1175</v>
      </c>
    </row>
    <row r="2510" spans="1:23" x14ac:dyDescent="0.2">
      <c r="A2510" s="41">
        <v>2010</v>
      </c>
      <c r="B2510" s="42">
        <v>16606</v>
      </c>
      <c r="C2510" s="43" t="s">
        <v>1047</v>
      </c>
      <c r="D2510" s="41" t="s">
        <v>23</v>
      </c>
      <c r="E2510" s="43" t="s">
        <v>24</v>
      </c>
      <c r="F2510" s="41" t="s">
        <v>25</v>
      </c>
      <c r="G2510" s="43" t="s">
        <v>48</v>
      </c>
      <c r="H2510" s="43" t="s">
        <v>31</v>
      </c>
      <c r="I2510" s="44">
        <v>78647.3</v>
      </c>
      <c r="J2510" s="45">
        <v>672559</v>
      </c>
      <c r="K2510" s="45">
        <v>41190</v>
      </c>
      <c r="L2510" s="46">
        <v>11016.6</v>
      </c>
      <c r="M2510" s="47">
        <v>96723</v>
      </c>
      <c r="N2510" s="47">
        <v>2964</v>
      </c>
      <c r="O2510" s="48">
        <v>38565</v>
      </c>
      <c r="P2510" s="49">
        <v>568575</v>
      </c>
      <c r="Q2510" s="49">
        <v>21</v>
      </c>
      <c r="R2510" s="50" t="s">
        <v>37</v>
      </c>
      <c r="S2510" s="51" t="s">
        <v>37</v>
      </c>
      <c r="T2510" s="51" t="s">
        <v>37</v>
      </c>
      <c r="U2510" s="44">
        <v>128228.9</v>
      </c>
      <c r="V2510" s="45">
        <v>1337857</v>
      </c>
      <c r="W2510" s="45">
        <v>44175</v>
      </c>
    </row>
    <row r="2511" spans="1:23" x14ac:dyDescent="0.2">
      <c r="A2511" s="41">
        <v>2010</v>
      </c>
      <c r="B2511" s="42">
        <v>16609</v>
      </c>
      <c r="C2511" s="43" t="s">
        <v>1048</v>
      </c>
      <c r="D2511" s="41" t="s">
        <v>23</v>
      </c>
      <c r="E2511" s="43" t="s">
        <v>24</v>
      </c>
      <c r="F2511" s="41" t="s">
        <v>25</v>
      </c>
      <c r="G2511" s="43" t="s">
        <v>57</v>
      </c>
      <c r="H2511" s="43" t="s">
        <v>51</v>
      </c>
      <c r="I2511" s="44">
        <v>1262173.8</v>
      </c>
      <c r="J2511" s="45">
        <v>7304159</v>
      </c>
      <c r="K2511" s="45">
        <v>1228941</v>
      </c>
      <c r="L2511" s="46">
        <v>1104654.8999999999</v>
      </c>
      <c r="M2511" s="47">
        <v>6747908</v>
      </c>
      <c r="N2511" s="47">
        <v>149017</v>
      </c>
      <c r="O2511" s="48">
        <v>295429.5</v>
      </c>
      <c r="P2511" s="49">
        <v>2131425</v>
      </c>
      <c r="Q2511" s="49">
        <v>506</v>
      </c>
      <c r="R2511" s="50">
        <v>7138.3</v>
      </c>
      <c r="S2511" s="51">
        <v>99172</v>
      </c>
      <c r="T2511" s="51">
        <v>4</v>
      </c>
      <c r="U2511" s="44">
        <v>2669396.5</v>
      </c>
      <c r="V2511" s="45">
        <v>16282664</v>
      </c>
      <c r="W2511" s="45">
        <v>1378468</v>
      </c>
    </row>
    <row r="2512" spans="1:23" x14ac:dyDescent="0.2">
      <c r="A2512" s="41">
        <v>2010</v>
      </c>
      <c r="B2512" s="42">
        <v>16609</v>
      </c>
      <c r="C2512" s="43" t="s">
        <v>1048</v>
      </c>
      <c r="D2512" s="41" t="s">
        <v>112</v>
      </c>
      <c r="E2512" s="43" t="s">
        <v>113</v>
      </c>
      <c r="F2512" s="41" t="s">
        <v>25</v>
      </c>
      <c r="G2512" s="43" t="s">
        <v>57</v>
      </c>
      <c r="H2512" s="43" t="s">
        <v>51</v>
      </c>
      <c r="I2512" s="44">
        <v>932</v>
      </c>
      <c r="J2512" s="45">
        <v>13762</v>
      </c>
      <c r="K2512" s="45">
        <v>2088</v>
      </c>
      <c r="L2512" s="46">
        <v>50315</v>
      </c>
      <c r="M2512" s="47">
        <v>972460</v>
      </c>
      <c r="N2512" s="47">
        <v>2180</v>
      </c>
      <c r="O2512" s="48">
        <v>72950</v>
      </c>
      <c r="P2512" s="49">
        <v>2216165</v>
      </c>
      <c r="Q2512" s="49">
        <v>186</v>
      </c>
      <c r="R2512" s="50" t="s">
        <v>37</v>
      </c>
      <c r="S2512" s="51" t="s">
        <v>37</v>
      </c>
      <c r="T2512" s="51" t="s">
        <v>37</v>
      </c>
      <c r="U2512" s="44">
        <v>124197</v>
      </c>
      <c r="V2512" s="45">
        <v>3202387</v>
      </c>
      <c r="W2512" s="45">
        <v>4454</v>
      </c>
    </row>
    <row r="2513" spans="1:23" x14ac:dyDescent="0.2">
      <c r="A2513" s="41">
        <v>2010</v>
      </c>
      <c r="B2513" s="42">
        <v>16610</v>
      </c>
      <c r="C2513" s="43" t="s">
        <v>3268</v>
      </c>
      <c r="D2513" s="41" t="s">
        <v>23</v>
      </c>
      <c r="E2513" s="43" t="s">
        <v>24</v>
      </c>
      <c r="F2513" s="41" t="s">
        <v>25</v>
      </c>
      <c r="G2513" s="43" t="s">
        <v>241</v>
      </c>
      <c r="H2513" s="43" t="s">
        <v>27</v>
      </c>
      <c r="I2513" s="44">
        <v>493.7</v>
      </c>
      <c r="J2513" s="45">
        <v>5020</v>
      </c>
      <c r="K2513" s="45">
        <v>416</v>
      </c>
      <c r="L2513" s="46">
        <v>563.6</v>
      </c>
      <c r="M2513" s="47">
        <v>6291</v>
      </c>
      <c r="N2513" s="47">
        <v>108</v>
      </c>
      <c r="O2513" s="48" t="s">
        <v>37</v>
      </c>
      <c r="P2513" s="49" t="s">
        <v>37</v>
      </c>
      <c r="Q2513" s="49" t="s">
        <v>37</v>
      </c>
      <c r="R2513" s="50" t="s">
        <v>37</v>
      </c>
      <c r="S2513" s="51" t="s">
        <v>37</v>
      </c>
      <c r="T2513" s="51" t="s">
        <v>37</v>
      </c>
      <c r="U2513" s="44">
        <v>1057.3</v>
      </c>
      <c r="V2513" s="45">
        <v>11311</v>
      </c>
      <c r="W2513" s="45">
        <v>524</v>
      </c>
    </row>
    <row r="2514" spans="1:23" x14ac:dyDescent="0.2">
      <c r="A2514" s="41">
        <v>2010</v>
      </c>
      <c r="B2514" s="42">
        <v>16611</v>
      </c>
      <c r="C2514" s="43" t="s">
        <v>1049</v>
      </c>
      <c r="D2514" s="41" t="s">
        <v>23</v>
      </c>
      <c r="E2514" s="43" t="s">
        <v>24</v>
      </c>
      <c r="F2514" s="41" t="s">
        <v>25</v>
      </c>
      <c r="G2514" s="43" t="s">
        <v>87</v>
      </c>
      <c r="H2514" s="43" t="s">
        <v>31</v>
      </c>
      <c r="I2514" s="44">
        <v>14001</v>
      </c>
      <c r="J2514" s="45">
        <v>120834</v>
      </c>
      <c r="K2514" s="45">
        <v>8583</v>
      </c>
      <c r="L2514" s="46">
        <v>3045</v>
      </c>
      <c r="M2514" s="47">
        <v>33201</v>
      </c>
      <c r="N2514" s="47">
        <v>189</v>
      </c>
      <c r="O2514" s="48">
        <v>5431</v>
      </c>
      <c r="P2514" s="49">
        <v>71016</v>
      </c>
      <c r="Q2514" s="49">
        <v>21</v>
      </c>
      <c r="R2514" s="50" t="s">
        <v>37</v>
      </c>
      <c r="S2514" s="51" t="s">
        <v>37</v>
      </c>
      <c r="T2514" s="51" t="s">
        <v>37</v>
      </c>
      <c r="U2514" s="44">
        <v>22477</v>
      </c>
      <c r="V2514" s="45">
        <v>225051</v>
      </c>
      <c r="W2514" s="45">
        <v>8793</v>
      </c>
    </row>
    <row r="2515" spans="1:23" x14ac:dyDescent="0.2">
      <c r="A2515" s="41">
        <v>2010</v>
      </c>
      <c r="B2515" s="42">
        <v>16612</v>
      </c>
      <c r="C2515" s="43" t="s">
        <v>3269</v>
      </c>
      <c r="D2515" s="41" t="s">
        <v>23</v>
      </c>
      <c r="E2515" s="43" t="s">
        <v>24</v>
      </c>
      <c r="F2515" s="41" t="s">
        <v>25</v>
      </c>
      <c r="G2515" s="43" t="s">
        <v>57</v>
      </c>
      <c r="H2515" s="43" t="s">
        <v>27</v>
      </c>
      <c r="I2515" s="44" t="s">
        <v>37</v>
      </c>
      <c r="J2515" s="45" t="s">
        <v>37</v>
      </c>
      <c r="K2515" s="45" t="s">
        <v>37</v>
      </c>
      <c r="L2515" s="46">
        <v>76744</v>
      </c>
      <c r="M2515" s="47">
        <v>846224</v>
      </c>
      <c r="N2515" s="47">
        <v>1938</v>
      </c>
      <c r="O2515" s="48">
        <v>351</v>
      </c>
      <c r="P2515" s="49">
        <v>6650</v>
      </c>
      <c r="Q2515" s="49">
        <v>1</v>
      </c>
      <c r="R2515" s="50">
        <v>4037.3</v>
      </c>
      <c r="S2515" s="51">
        <v>107986</v>
      </c>
      <c r="T2515" s="51">
        <v>1</v>
      </c>
      <c r="U2515" s="44">
        <v>81132.3</v>
      </c>
      <c r="V2515" s="45">
        <v>960860</v>
      </c>
      <c r="W2515" s="45">
        <v>1940</v>
      </c>
    </row>
    <row r="2516" spans="1:23" x14ac:dyDescent="0.2">
      <c r="A2516" s="41">
        <v>2010</v>
      </c>
      <c r="B2516" s="42">
        <v>16613</v>
      </c>
      <c r="C2516" s="43" t="s">
        <v>1051</v>
      </c>
      <c r="D2516" s="41" t="s">
        <v>23</v>
      </c>
      <c r="E2516" s="43" t="s">
        <v>24</v>
      </c>
      <c r="F2516" s="41" t="s">
        <v>25</v>
      </c>
      <c r="G2516" s="43" t="s">
        <v>92</v>
      </c>
      <c r="H2516" s="43" t="s">
        <v>31</v>
      </c>
      <c r="I2516" s="44">
        <v>108633</v>
      </c>
      <c r="J2516" s="45">
        <v>989757</v>
      </c>
      <c r="K2516" s="45">
        <v>62547</v>
      </c>
      <c r="L2516" s="46">
        <v>18454</v>
      </c>
      <c r="M2516" s="47">
        <v>185601</v>
      </c>
      <c r="N2516" s="47">
        <v>5221</v>
      </c>
      <c r="O2516" s="48">
        <v>15351</v>
      </c>
      <c r="P2516" s="49">
        <v>158638</v>
      </c>
      <c r="Q2516" s="49">
        <v>42</v>
      </c>
      <c r="R2516" s="50">
        <v>0</v>
      </c>
      <c r="S2516" s="51">
        <v>0</v>
      </c>
      <c r="T2516" s="51">
        <v>0</v>
      </c>
      <c r="U2516" s="44">
        <v>142438</v>
      </c>
      <c r="V2516" s="45">
        <v>1333996</v>
      </c>
      <c r="W2516" s="45">
        <v>67810</v>
      </c>
    </row>
    <row r="2517" spans="1:23" x14ac:dyDescent="0.2">
      <c r="A2517" s="41">
        <v>2010</v>
      </c>
      <c r="B2517" s="42">
        <v>16616</v>
      </c>
      <c r="C2517" s="43" t="s">
        <v>1052</v>
      </c>
      <c r="D2517" s="41" t="s">
        <v>23</v>
      </c>
      <c r="E2517" s="43" t="s">
        <v>24</v>
      </c>
      <c r="F2517" s="41" t="s">
        <v>25</v>
      </c>
      <c r="G2517" s="43" t="s">
        <v>311</v>
      </c>
      <c r="H2517" s="43" t="s">
        <v>31</v>
      </c>
      <c r="I2517" s="44">
        <v>23318.5</v>
      </c>
      <c r="J2517" s="45">
        <v>154785</v>
      </c>
      <c r="K2517" s="45">
        <v>20601</v>
      </c>
      <c r="L2517" s="46">
        <v>8010</v>
      </c>
      <c r="M2517" s="47">
        <v>53448</v>
      </c>
      <c r="N2517" s="47">
        <v>2681</v>
      </c>
      <c r="O2517" s="48">
        <v>15868.1</v>
      </c>
      <c r="P2517" s="49">
        <v>199667</v>
      </c>
      <c r="Q2517" s="49">
        <v>33</v>
      </c>
      <c r="R2517" s="50" t="s">
        <v>37</v>
      </c>
      <c r="S2517" s="51" t="s">
        <v>37</v>
      </c>
      <c r="T2517" s="51" t="s">
        <v>37</v>
      </c>
      <c r="U2517" s="44">
        <v>47196.6</v>
      </c>
      <c r="V2517" s="45">
        <v>407900</v>
      </c>
      <c r="W2517" s="45">
        <v>23315</v>
      </c>
    </row>
    <row r="2518" spans="1:23" x14ac:dyDescent="0.2">
      <c r="A2518" s="41">
        <v>2010</v>
      </c>
      <c r="B2518" s="42">
        <v>16622</v>
      </c>
      <c r="C2518" s="43" t="s">
        <v>1053</v>
      </c>
      <c r="D2518" s="41" t="s">
        <v>23</v>
      </c>
      <c r="E2518" s="43" t="s">
        <v>24</v>
      </c>
      <c r="F2518" s="41" t="s">
        <v>25</v>
      </c>
      <c r="G2518" s="43" t="s">
        <v>311</v>
      </c>
      <c r="H2518" s="43" t="s">
        <v>31</v>
      </c>
      <c r="I2518" s="44">
        <v>14692.8</v>
      </c>
      <c r="J2518" s="45">
        <v>104277</v>
      </c>
      <c r="K2518" s="45">
        <v>10490</v>
      </c>
      <c r="L2518" s="46">
        <v>11074.6</v>
      </c>
      <c r="M2518" s="47">
        <v>88974</v>
      </c>
      <c r="N2518" s="47">
        <v>2365</v>
      </c>
      <c r="O2518" s="48">
        <v>127.5</v>
      </c>
      <c r="P2518" s="49">
        <v>715</v>
      </c>
      <c r="Q2518" s="49">
        <v>48</v>
      </c>
      <c r="R2518" s="50">
        <v>0</v>
      </c>
      <c r="S2518" s="51">
        <v>0</v>
      </c>
      <c r="T2518" s="51">
        <v>0</v>
      </c>
      <c r="U2518" s="44">
        <v>25894.9</v>
      </c>
      <c r="V2518" s="45">
        <v>193966</v>
      </c>
      <c r="W2518" s="45">
        <v>12903</v>
      </c>
    </row>
    <row r="2519" spans="1:23" x14ac:dyDescent="0.2">
      <c r="A2519" s="41">
        <v>2010</v>
      </c>
      <c r="B2519" s="42">
        <v>16627</v>
      </c>
      <c r="C2519" s="43" t="s">
        <v>1054</v>
      </c>
      <c r="D2519" s="41" t="s">
        <v>23</v>
      </c>
      <c r="E2519" s="43" t="s">
        <v>24</v>
      </c>
      <c r="F2519" s="41" t="s">
        <v>25</v>
      </c>
      <c r="G2519" s="43" t="s">
        <v>92</v>
      </c>
      <c r="H2519" s="43" t="s">
        <v>31</v>
      </c>
      <c r="I2519" s="44">
        <v>14101</v>
      </c>
      <c r="J2519" s="45">
        <v>103097</v>
      </c>
      <c r="K2519" s="45">
        <v>7844</v>
      </c>
      <c r="L2519" s="46">
        <v>4567</v>
      </c>
      <c r="M2519" s="47">
        <v>33497</v>
      </c>
      <c r="N2519" s="47">
        <v>2480</v>
      </c>
      <c r="O2519" s="48">
        <v>1320</v>
      </c>
      <c r="P2519" s="49">
        <v>15211</v>
      </c>
      <c r="Q2519" s="49">
        <v>20</v>
      </c>
      <c r="R2519" s="50" t="s">
        <v>37</v>
      </c>
      <c r="S2519" s="51" t="s">
        <v>37</v>
      </c>
      <c r="T2519" s="51" t="s">
        <v>37</v>
      </c>
      <c r="U2519" s="44">
        <v>19988</v>
      </c>
      <c r="V2519" s="45">
        <v>151805</v>
      </c>
      <c r="W2519" s="45">
        <v>10344</v>
      </c>
    </row>
    <row r="2520" spans="1:23" x14ac:dyDescent="0.2">
      <c r="A2520" s="41">
        <v>2010</v>
      </c>
      <c r="B2520" s="42">
        <v>16628</v>
      </c>
      <c r="C2520" s="43" t="s">
        <v>3270</v>
      </c>
      <c r="D2520" s="41" t="s">
        <v>23</v>
      </c>
      <c r="E2520" s="43" t="s">
        <v>24</v>
      </c>
      <c r="F2520" s="41" t="s">
        <v>25</v>
      </c>
      <c r="G2520" s="43" t="s">
        <v>87</v>
      </c>
      <c r="H2520" s="43" t="s">
        <v>27</v>
      </c>
      <c r="I2520" s="44">
        <v>700</v>
      </c>
      <c r="J2520" s="45">
        <v>6937</v>
      </c>
      <c r="K2520" s="45">
        <v>564</v>
      </c>
      <c r="L2520" s="46">
        <v>228</v>
      </c>
      <c r="M2520" s="47">
        <v>2146</v>
      </c>
      <c r="N2520" s="47">
        <v>105</v>
      </c>
      <c r="O2520" s="48">
        <v>1098</v>
      </c>
      <c r="P2520" s="49">
        <v>14998</v>
      </c>
      <c r="Q2520" s="49">
        <v>27</v>
      </c>
      <c r="R2520" s="50" t="s">
        <v>37</v>
      </c>
      <c r="S2520" s="51" t="s">
        <v>37</v>
      </c>
      <c r="T2520" s="51" t="s">
        <v>37</v>
      </c>
      <c r="U2520" s="44">
        <v>2026</v>
      </c>
      <c r="V2520" s="45">
        <v>24081</v>
      </c>
      <c r="W2520" s="45">
        <v>696</v>
      </c>
    </row>
    <row r="2521" spans="1:23" x14ac:dyDescent="0.2">
      <c r="A2521" s="41">
        <v>2010</v>
      </c>
      <c r="B2521" s="42">
        <v>16629</v>
      </c>
      <c r="C2521" s="43" t="s">
        <v>1055</v>
      </c>
      <c r="D2521" s="41" t="s">
        <v>23</v>
      </c>
      <c r="E2521" s="43" t="s">
        <v>24</v>
      </c>
      <c r="F2521" s="41" t="s">
        <v>25</v>
      </c>
      <c r="G2521" s="43" t="s">
        <v>54</v>
      </c>
      <c r="H2521" s="43" t="s">
        <v>31</v>
      </c>
      <c r="I2521" s="44">
        <v>39766</v>
      </c>
      <c r="J2521" s="45">
        <v>420022</v>
      </c>
      <c r="K2521" s="45">
        <v>25267</v>
      </c>
      <c r="L2521" s="46">
        <v>19635</v>
      </c>
      <c r="M2521" s="47">
        <v>183591</v>
      </c>
      <c r="N2521" s="47">
        <v>5859</v>
      </c>
      <c r="O2521" s="48">
        <v>7907</v>
      </c>
      <c r="P2521" s="49">
        <v>104007</v>
      </c>
      <c r="Q2521" s="49">
        <v>6</v>
      </c>
      <c r="R2521" s="50">
        <v>0</v>
      </c>
      <c r="S2521" s="51">
        <v>0</v>
      </c>
      <c r="T2521" s="51">
        <v>0</v>
      </c>
      <c r="U2521" s="44">
        <v>67308</v>
      </c>
      <c r="V2521" s="45">
        <v>707620</v>
      </c>
      <c r="W2521" s="45">
        <v>31132</v>
      </c>
    </row>
    <row r="2522" spans="1:23" x14ac:dyDescent="0.2">
      <c r="A2522" s="41">
        <v>2010</v>
      </c>
      <c r="B2522" s="42">
        <v>16637</v>
      </c>
      <c r="C2522" s="43" t="s">
        <v>3271</v>
      </c>
      <c r="D2522" s="41" t="s">
        <v>23</v>
      </c>
      <c r="E2522" s="43" t="s">
        <v>24</v>
      </c>
      <c r="F2522" s="41" t="s">
        <v>25</v>
      </c>
      <c r="G2522" s="43" t="s">
        <v>65</v>
      </c>
      <c r="H2522" s="43" t="s">
        <v>27</v>
      </c>
      <c r="I2522" s="44">
        <v>3324</v>
      </c>
      <c r="J2522" s="45">
        <v>30209</v>
      </c>
      <c r="K2522" s="45">
        <v>2312</v>
      </c>
      <c r="L2522" s="46">
        <v>3186</v>
      </c>
      <c r="M2522" s="47">
        <v>30385</v>
      </c>
      <c r="N2522" s="47">
        <v>481</v>
      </c>
      <c r="O2522" s="48">
        <v>1961</v>
      </c>
      <c r="P2522" s="49">
        <v>22399</v>
      </c>
      <c r="Q2522" s="49">
        <v>7</v>
      </c>
      <c r="R2522" s="50" t="s">
        <v>37</v>
      </c>
      <c r="S2522" s="51" t="s">
        <v>37</v>
      </c>
      <c r="T2522" s="51" t="s">
        <v>37</v>
      </c>
      <c r="U2522" s="44">
        <v>8471</v>
      </c>
      <c r="V2522" s="45">
        <v>82993</v>
      </c>
      <c r="W2522" s="45">
        <v>2800</v>
      </c>
    </row>
    <row r="2523" spans="1:23" x14ac:dyDescent="0.2">
      <c r="A2523" s="41">
        <v>2010</v>
      </c>
      <c r="B2523" s="42">
        <v>16638</v>
      </c>
      <c r="C2523" s="43" t="s">
        <v>1056</v>
      </c>
      <c r="D2523" s="41" t="s">
        <v>23</v>
      </c>
      <c r="E2523" s="43" t="s">
        <v>24</v>
      </c>
      <c r="F2523" s="41" t="s">
        <v>25</v>
      </c>
      <c r="G2523" s="43" t="s">
        <v>92</v>
      </c>
      <c r="H2523" s="43" t="s">
        <v>31</v>
      </c>
      <c r="I2523" s="44">
        <v>44374</v>
      </c>
      <c r="J2523" s="45">
        <v>361537</v>
      </c>
      <c r="K2523" s="45">
        <v>23193</v>
      </c>
      <c r="L2523" s="46">
        <v>7312</v>
      </c>
      <c r="M2523" s="47">
        <v>75753</v>
      </c>
      <c r="N2523" s="47">
        <v>1117</v>
      </c>
      <c r="O2523" s="48">
        <v>5586</v>
      </c>
      <c r="P2523" s="49">
        <v>74787</v>
      </c>
      <c r="Q2523" s="49">
        <v>6</v>
      </c>
      <c r="R2523" s="50" t="s">
        <v>37</v>
      </c>
      <c r="S2523" s="51" t="s">
        <v>37</v>
      </c>
      <c r="T2523" s="51" t="s">
        <v>37</v>
      </c>
      <c r="U2523" s="44">
        <v>57272</v>
      </c>
      <c r="V2523" s="45">
        <v>512077</v>
      </c>
      <c r="W2523" s="45">
        <v>24316</v>
      </c>
    </row>
    <row r="2524" spans="1:23" x14ac:dyDescent="0.2">
      <c r="A2524" s="41">
        <v>2010</v>
      </c>
      <c r="B2524" s="42">
        <v>16647</v>
      </c>
      <c r="C2524" s="43" t="s">
        <v>3272</v>
      </c>
      <c r="D2524" s="41" t="s">
        <v>23</v>
      </c>
      <c r="E2524" s="43" t="s">
        <v>24</v>
      </c>
      <c r="F2524" s="41" t="s">
        <v>25</v>
      </c>
      <c r="G2524" s="43" t="s">
        <v>92</v>
      </c>
      <c r="H2524" s="43" t="s">
        <v>27</v>
      </c>
      <c r="I2524" s="44">
        <v>3250</v>
      </c>
      <c r="J2524" s="45">
        <v>25828</v>
      </c>
      <c r="K2524" s="45">
        <v>1845</v>
      </c>
      <c r="L2524" s="46">
        <v>2452</v>
      </c>
      <c r="M2524" s="47">
        <v>19800</v>
      </c>
      <c r="N2524" s="47">
        <v>422</v>
      </c>
      <c r="O2524" s="48">
        <v>1440</v>
      </c>
      <c r="P2524" s="49">
        <v>13711</v>
      </c>
      <c r="Q2524" s="49">
        <v>1</v>
      </c>
      <c r="R2524" s="50" t="s">
        <v>37</v>
      </c>
      <c r="S2524" s="51" t="s">
        <v>37</v>
      </c>
      <c r="T2524" s="51" t="s">
        <v>37</v>
      </c>
      <c r="U2524" s="44">
        <v>7142</v>
      </c>
      <c r="V2524" s="45">
        <v>59339</v>
      </c>
      <c r="W2524" s="45">
        <v>2268</v>
      </c>
    </row>
    <row r="2525" spans="1:23" x14ac:dyDescent="0.2">
      <c r="A2525" s="41">
        <v>2010</v>
      </c>
      <c r="B2525" s="42">
        <v>16648</v>
      </c>
      <c r="C2525" s="43" t="s">
        <v>3273</v>
      </c>
      <c r="D2525" s="41" t="s">
        <v>23</v>
      </c>
      <c r="E2525" s="43" t="s">
        <v>24</v>
      </c>
      <c r="F2525" s="41" t="s">
        <v>25</v>
      </c>
      <c r="G2525" s="43" t="s">
        <v>195</v>
      </c>
      <c r="H2525" s="43" t="s">
        <v>27</v>
      </c>
      <c r="I2525" s="44">
        <v>2529</v>
      </c>
      <c r="J2525" s="45">
        <v>30270</v>
      </c>
      <c r="K2525" s="45">
        <v>1973</v>
      </c>
      <c r="L2525" s="46">
        <v>528</v>
      </c>
      <c r="M2525" s="47">
        <v>4961</v>
      </c>
      <c r="N2525" s="47">
        <v>119</v>
      </c>
      <c r="O2525" s="48" t="s">
        <v>37</v>
      </c>
      <c r="P2525" s="49" t="s">
        <v>37</v>
      </c>
      <c r="Q2525" s="49" t="s">
        <v>37</v>
      </c>
      <c r="R2525" s="50" t="s">
        <v>37</v>
      </c>
      <c r="S2525" s="51" t="s">
        <v>37</v>
      </c>
      <c r="T2525" s="51" t="s">
        <v>37</v>
      </c>
      <c r="U2525" s="44">
        <v>3057</v>
      </c>
      <c r="V2525" s="45">
        <v>35231</v>
      </c>
      <c r="W2525" s="45">
        <v>2092</v>
      </c>
    </row>
    <row r="2526" spans="1:23" x14ac:dyDescent="0.2">
      <c r="A2526" s="41">
        <v>2010</v>
      </c>
      <c r="B2526" s="42">
        <v>16649</v>
      </c>
      <c r="C2526" s="43" t="s">
        <v>3274</v>
      </c>
      <c r="D2526" s="41" t="s">
        <v>23</v>
      </c>
      <c r="E2526" s="43" t="s">
        <v>24</v>
      </c>
      <c r="F2526" s="41" t="s">
        <v>25</v>
      </c>
      <c r="G2526" s="43" t="s">
        <v>311</v>
      </c>
      <c r="H2526" s="43" t="s">
        <v>31</v>
      </c>
      <c r="I2526" s="44">
        <v>11054</v>
      </c>
      <c r="J2526" s="45">
        <v>73112</v>
      </c>
      <c r="K2526" s="45">
        <v>10611</v>
      </c>
      <c r="L2526" s="46">
        <v>3972</v>
      </c>
      <c r="M2526" s="47">
        <v>31195</v>
      </c>
      <c r="N2526" s="47">
        <v>939</v>
      </c>
      <c r="O2526" s="48" t="s">
        <v>37</v>
      </c>
      <c r="P2526" s="49" t="s">
        <v>37</v>
      </c>
      <c r="Q2526" s="49" t="s">
        <v>37</v>
      </c>
      <c r="R2526" s="50" t="s">
        <v>37</v>
      </c>
      <c r="S2526" s="51" t="s">
        <v>37</v>
      </c>
      <c r="T2526" s="51" t="s">
        <v>37</v>
      </c>
      <c r="U2526" s="44">
        <v>15026</v>
      </c>
      <c r="V2526" s="45">
        <v>104307</v>
      </c>
      <c r="W2526" s="45">
        <v>11550</v>
      </c>
    </row>
    <row r="2527" spans="1:23" x14ac:dyDescent="0.2">
      <c r="A2527" s="41">
        <v>2010</v>
      </c>
      <c r="B2527" s="42">
        <v>16655</v>
      </c>
      <c r="C2527" s="43" t="s">
        <v>3273</v>
      </c>
      <c r="D2527" s="41" t="s">
        <v>23</v>
      </c>
      <c r="E2527" s="43" t="s">
        <v>24</v>
      </c>
      <c r="F2527" s="41" t="s">
        <v>25</v>
      </c>
      <c r="G2527" s="43" t="s">
        <v>57</v>
      </c>
      <c r="H2527" s="43" t="s">
        <v>27</v>
      </c>
      <c r="I2527" s="44">
        <v>23741</v>
      </c>
      <c r="J2527" s="45">
        <v>241856</v>
      </c>
      <c r="K2527" s="45">
        <v>44048</v>
      </c>
      <c r="L2527" s="46">
        <v>11802</v>
      </c>
      <c r="M2527" s="47">
        <v>108463</v>
      </c>
      <c r="N2527" s="47">
        <v>5981</v>
      </c>
      <c r="O2527" s="48">
        <v>232172</v>
      </c>
      <c r="P2527" s="49">
        <v>2421278</v>
      </c>
      <c r="Q2527" s="49">
        <v>1839</v>
      </c>
      <c r="R2527" s="50" t="s">
        <v>37</v>
      </c>
      <c r="S2527" s="51" t="s">
        <v>37</v>
      </c>
      <c r="T2527" s="51" t="s">
        <v>37</v>
      </c>
      <c r="U2527" s="44">
        <v>267715</v>
      </c>
      <c r="V2527" s="45">
        <v>2771597</v>
      </c>
      <c r="W2527" s="45">
        <v>51868</v>
      </c>
    </row>
    <row r="2528" spans="1:23" x14ac:dyDescent="0.2">
      <c r="A2528" s="41">
        <v>2010</v>
      </c>
      <c r="B2528" s="42">
        <v>16667</v>
      </c>
      <c r="C2528" s="43" t="s">
        <v>3275</v>
      </c>
      <c r="D2528" s="41" t="s">
        <v>23</v>
      </c>
      <c r="E2528" s="43" t="s">
        <v>24</v>
      </c>
      <c r="F2528" s="41" t="s">
        <v>25</v>
      </c>
      <c r="G2528" s="43" t="s">
        <v>241</v>
      </c>
      <c r="H2528" s="43" t="s">
        <v>27</v>
      </c>
      <c r="I2528" s="44">
        <v>302</v>
      </c>
      <c r="J2528" s="45">
        <v>3441</v>
      </c>
      <c r="K2528" s="45">
        <v>335</v>
      </c>
      <c r="L2528" s="46">
        <v>106</v>
      </c>
      <c r="M2528" s="47">
        <v>1249</v>
      </c>
      <c r="N2528" s="47">
        <v>86</v>
      </c>
      <c r="O2528" s="48">
        <v>155</v>
      </c>
      <c r="P2528" s="49">
        <v>1434</v>
      </c>
      <c r="Q2528" s="49">
        <v>9</v>
      </c>
      <c r="R2528" s="50" t="s">
        <v>37</v>
      </c>
      <c r="S2528" s="51" t="s">
        <v>37</v>
      </c>
      <c r="T2528" s="51" t="s">
        <v>37</v>
      </c>
      <c r="U2528" s="44">
        <v>563</v>
      </c>
      <c r="V2528" s="45">
        <v>6124</v>
      </c>
      <c r="W2528" s="45">
        <v>430</v>
      </c>
    </row>
    <row r="2529" spans="1:23" x14ac:dyDescent="0.2">
      <c r="A2529" s="41">
        <v>2010</v>
      </c>
      <c r="B2529" s="42">
        <v>16668</v>
      </c>
      <c r="C2529" s="43" t="s">
        <v>3276</v>
      </c>
      <c r="D2529" s="41" t="s">
        <v>23</v>
      </c>
      <c r="E2529" s="43" t="s">
        <v>24</v>
      </c>
      <c r="F2529" s="41" t="s">
        <v>25</v>
      </c>
      <c r="G2529" s="43" t="s">
        <v>92</v>
      </c>
      <c r="H2529" s="43" t="s">
        <v>1749</v>
      </c>
      <c r="I2529" s="44" t="s">
        <v>37</v>
      </c>
      <c r="J2529" s="45" t="s">
        <v>37</v>
      </c>
      <c r="K2529" s="45" t="s">
        <v>37</v>
      </c>
      <c r="L2529" s="46" t="s">
        <v>37</v>
      </c>
      <c r="M2529" s="47" t="s">
        <v>37</v>
      </c>
      <c r="N2529" s="47" t="s">
        <v>37</v>
      </c>
      <c r="O2529" s="48">
        <v>15138</v>
      </c>
      <c r="P2529" s="49">
        <v>158702</v>
      </c>
      <c r="Q2529" s="49">
        <v>1</v>
      </c>
      <c r="R2529" s="50" t="s">
        <v>37</v>
      </c>
      <c r="S2529" s="51" t="s">
        <v>37</v>
      </c>
      <c r="T2529" s="51" t="s">
        <v>37</v>
      </c>
      <c r="U2529" s="44">
        <v>15138</v>
      </c>
      <c r="V2529" s="45">
        <v>158702</v>
      </c>
      <c r="W2529" s="45">
        <v>1</v>
      </c>
    </row>
    <row r="2530" spans="1:23" x14ac:dyDescent="0.2">
      <c r="A2530" s="41">
        <v>2010</v>
      </c>
      <c r="B2530" s="42">
        <v>16674</v>
      </c>
      <c r="C2530" s="43" t="s">
        <v>1058</v>
      </c>
      <c r="D2530" s="41" t="s">
        <v>23</v>
      </c>
      <c r="E2530" s="43" t="s">
        <v>24</v>
      </c>
      <c r="F2530" s="41" t="s">
        <v>25</v>
      </c>
      <c r="G2530" s="43" t="s">
        <v>65</v>
      </c>
      <c r="H2530" s="43" t="s">
        <v>31</v>
      </c>
      <c r="I2530" s="44">
        <v>79370.2</v>
      </c>
      <c r="J2530" s="45">
        <v>778202</v>
      </c>
      <c r="K2530" s="45">
        <v>48473</v>
      </c>
      <c r="L2530" s="46">
        <v>11265.6</v>
      </c>
      <c r="M2530" s="47">
        <v>100249</v>
      </c>
      <c r="N2530" s="47">
        <v>4367</v>
      </c>
      <c r="O2530" s="48">
        <v>13904.9</v>
      </c>
      <c r="P2530" s="49">
        <v>222170</v>
      </c>
      <c r="Q2530" s="49">
        <v>25</v>
      </c>
      <c r="R2530" s="50">
        <v>0</v>
      </c>
      <c r="S2530" s="51">
        <v>0</v>
      </c>
      <c r="T2530" s="51">
        <v>0</v>
      </c>
      <c r="U2530" s="44">
        <v>104540.7</v>
      </c>
      <c r="V2530" s="45">
        <v>1100621</v>
      </c>
      <c r="W2530" s="45">
        <v>52865</v>
      </c>
    </row>
    <row r="2531" spans="1:23" x14ac:dyDescent="0.2">
      <c r="A2531" s="41">
        <v>2010</v>
      </c>
      <c r="B2531" s="42">
        <v>16679</v>
      </c>
      <c r="C2531" s="43" t="s">
        <v>3277</v>
      </c>
      <c r="D2531" s="41" t="s">
        <v>23</v>
      </c>
      <c r="E2531" s="43" t="s">
        <v>24</v>
      </c>
      <c r="F2531" s="41" t="s">
        <v>25</v>
      </c>
      <c r="G2531" s="43" t="s">
        <v>46</v>
      </c>
      <c r="H2531" s="43" t="s">
        <v>27</v>
      </c>
      <c r="I2531" s="44">
        <v>1524</v>
      </c>
      <c r="J2531" s="45">
        <v>19730</v>
      </c>
      <c r="K2531" s="45">
        <v>1951</v>
      </c>
      <c r="L2531" s="46">
        <v>931</v>
      </c>
      <c r="M2531" s="47">
        <v>11615</v>
      </c>
      <c r="N2531" s="47">
        <v>377</v>
      </c>
      <c r="O2531" s="48">
        <v>1921</v>
      </c>
      <c r="P2531" s="49">
        <v>29929</v>
      </c>
      <c r="Q2531" s="49">
        <v>74</v>
      </c>
      <c r="R2531" s="50" t="s">
        <v>37</v>
      </c>
      <c r="S2531" s="51" t="s">
        <v>37</v>
      </c>
      <c r="T2531" s="51" t="s">
        <v>37</v>
      </c>
      <c r="U2531" s="44">
        <v>4376</v>
      </c>
      <c r="V2531" s="45">
        <v>61274</v>
      </c>
      <c r="W2531" s="45">
        <v>2402</v>
      </c>
    </row>
    <row r="2532" spans="1:23" x14ac:dyDescent="0.2">
      <c r="A2532" s="41">
        <v>2010</v>
      </c>
      <c r="B2532" s="42">
        <v>16680</v>
      </c>
      <c r="C2532" s="43" t="s">
        <v>3278</v>
      </c>
      <c r="D2532" s="41" t="s">
        <v>23</v>
      </c>
      <c r="E2532" s="43" t="s">
        <v>24</v>
      </c>
      <c r="F2532" s="41" t="s">
        <v>25</v>
      </c>
      <c r="G2532" s="43" t="s">
        <v>35</v>
      </c>
      <c r="H2532" s="43" t="s">
        <v>27</v>
      </c>
      <c r="I2532" s="44">
        <v>1428.2</v>
      </c>
      <c r="J2532" s="45">
        <v>11995</v>
      </c>
      <c r="K2532" s="45">
        <v>1505</v>
      </c>
      <c r="L2532" s="46">
        <v>917</v>
      </c>
      <c r="M2532" s="47">
        <v>7731</v>
      </c>
      <c r="N2532" s="47">
        <v>307</v>
      </c>
      <c r="O2532" s="48">
        <v>1294.8</v>
      </c>
      <c r="P2532" s="49">
        <v>13295</v>
      </c>
      <c r="Q2532" s="49">
        <v>29</v>
      </c>
      <c r="R2532" s="50" t="s">
        <v>37</v>
      </c>
      <c r="S2532" s="51" t="s">
        <v>37</v>
      </c>
      <c r="T2532" s="51" t="s">
        <v>37</v>
      </c>
      <c r="U2532" s="44">
        <v>3640</v>
      </c>
      <c r="V2532" s="45">
        <v>33021</v>
      </c>
      <c r="W2532" s="45">
        <v>1841</v>
      </c>
    </row>
    <row r="2533" spans="1:23" x14ac:dyDescent="0.2">
      <c r="A2533" s="41">
        <v>2010</v>
      </c>
      <c r="B2533" s="42">
        <v>16699</v>
      </c>
      <c r="C2533" s="43" t="s">
        <v>3279</v>
      </c>
      <c r="D2533" s="41" t="s">
        <v>23</v>
      </c>
      <c r="E2533" s="43" t="s">
        <v>24</v>
      </c>
      <c r="F2533" s="41" t="s">
        <v>25</v>
      </c>
      <c r="G2533" s="43" t="s">
        <v>76</v>
      </c>
      <c r="H2533" s="43" t="s">
        <v>27</v>
      </c>
      <c r="I2533" s="44">
        <v>39.4</v>
      </c>
      <c r="J2533" s="45">
        <v>394</v>
      </c>
      <c r="K2533" s="45">
        <v>40</v>
      </c>
      <c r="L2533" s="46">
        <v>40.200000000000003</v>
      </c>
      <c r="M2533" s="47">
        <v>402</v>
      </c>
      <c r="N2533" s="47">
        <v>5</v>
      </c>
      <c r="O2533" s="48" t="s">
        <v>37</v>
      </c>
      <c r="P2533" s="49" t="s">
        <v>37</v>
      </c>
      <c r="Q2533" s="49" t="s">
        <v>37</v>
      </c>
      <c r="R2533" s="50" t="s">
        <v>37</v>
      </c>
      <c r="S2533" s="51" t="s">
        <v>37</v>
      </c>
      <c r="T2533" s="51" t="s">
        <v>37</v>
      </c>
      <c r="U2533" s="44">
        <v>79.599999999999994</v>
      </c>
      <c r="V2533" s="45">
        <v>796</v>
      </c>
      <c r="W2533" s="45">
        <v>45</v>
      </c>
    </row>
    <row r="2534" spans="1:23" x14ac:dyDescent="0.2">
      <c r="A2534" s="41">
        <v>2010</v>
      </c>
      <c r="B2534" s="42">
        <v>16740</v>
      </c>
      <c r="C2534" s="43" t="s">
        <v>1059</v>
      </c>
      <c r="D2534" s="41" t="s">
        <v>23</v>
      </c>
      <c r="E2534" s="43" t="s">
        <v>24</v>
      </c>
      <c r="F2534" s="41" t="s">
        <v>25</v>
      </c>
      <c r="G2534" s="43" t="s">
        <v>124</v>
      </c>
      <c r="H2534" s="43" t="s">
        <v>31</v>
      </c>
      <c r="I2534" s="44">
        <v>32.6</v>
      </c>
      <c r="J2534" s="45">
        <v>288</v>
      </c>
      <c r="K2534" s="45">
        <v>13</v>
      </c>
      <c r="L2534" s="46" t="s">
        <v>37</v>
      </c>
      <c r="M2534" s="47" t="s">
        <v>37</v>
      </c>
      <c r="N2534" s="47" t="s">
        <v>37</v>
      </c>
      <c r="O2534" s="48" t="s">
        <v>37</v>
      </c>
      <c r="P2534" s="49" t="s">
        <v>37</v>
      </c>
      <c r="Q2534" s="49" t="s">
        <v>37</v>
      </c>
      <c r="R2534" s="50" t="s">
        <v>37</v>
      </c>
      <c r="S2534" s="51" t="s">
        <v>37</v>
      </c>
      <c r="T2534" s="51" t="s">
        <v>37</v>
      </c>
      <c r="U2534" s="44">
        <v>32.6</v>
      </c>
      <c r="V2534" s="45">
        <v>288</v>
      </c>
      <c r="W2534" s="45">
        <v>13</v>
      </c>
    </row>
    <row r="2535" spans="1:23" x14ac:dyDescent="0.2">
      <c r="A2535" s="41">
        <v>2010</v>
      </c>
      <c r="B2535" s="42">
        <v>16740</v>
      </c>
      <c r="C2535" s="43" t="s">
        <v>1059</v>
      </c>
      <c r="D2535" s="41" t="s">
        <v>23</v>
      </c>
      <c r="E2535" s="43" t="s">
        <v>24</v>
      </c>
      <c r="F2535" s="41" t="s">
        <v>25</v>
      </c>
      <c r="G2535" s="43" t="s">
        <v>35</v>
      </c>
      <c r="H2535" s="43" t="s">
        <v>31</v>
      </c>
      <c r="I2535" s="44">
        <v>22321</v>
      </c>
      <c r="J2535" s="45">
        <v>185396</v>
      </c>
      <c r="K2535" s="45">
        <v>12733</v>
      </c>
      <c r="L2535" s="46">
        <v>2512.5</v>
      </c>
      <c r="M2535" s="47">
        <v>22507</v>
      </c>
      <c r="N2535" s="47">
        <v>826</v>
      </c>
      <c r="O2535" s="48">
        <v>16</v>
      </c>
      <c r="P2535" s="49">
        <v>49</v>
      </c>
      <c r="Q2535" s="49">
        <v>17</v>
      </c>
      <c r="R2535" s="50" t="s">
        <v>37</v>
      </c>
      <c r="S2535" s="51" t="s">
        <v>37</v>
      </c>
      <c r="T2535" s="51" t="s">
        <v>37</v>
      </c>
      <c r="U2535" s="44">
        <v>24849.5</v>
      </c>
      <c r="V2535" s="45">
        <v>207952</v>
      </c>
      <c r="W2535" s="45">
        <v>13576</v>
      </c>
    </row>
    <row r="2536" spans="1:23" x14ac:dyDescent="0.2">
      <c r="A2536" s="41">
        <v>2010</v>
      </c>
      <c r="B2536" s="42">
        <v>16751</v>
      </c>
      <c r="C2536" s="43" t="s">
        <v>1060</v>
      </c>
      <c r="D2536" s="41" t="s">
        <v>23</v>
      </c>
      <c r="E2536" s="43" t="s">
        <v>24</v>
      </c>
      <c r="F2536" s="41" t="s">
        <v>25</v>
      </c>
      <c r="G2536" s="43" t="s">
        <v>175</v>
      </c>
      <c r="H2536" s="43" t="s">
        <v>31</v>
      </c>
      <c r="I2536" s="44">
        <v>27290</v>
      </c>
      <c r="J2536" s="45">
        <v>294635</v>
      </c>
      <c r="K2536" s="45">
        <v>19899</v>
      </c>
      <c r="L2536" s="46">
        <v>5278</v>
      </c>
      <c r="M2536" s="47">
        <v>66758</v>
      </c>
      <c r="N2536" s="47">
        <v>1645</v>
      </c>
      <c r="O2536" s="48">
        <v>2175</v>
      </c>
      <c r="P2536" s="49">
        <v>31627</v>
      </c>
      <c r="Q2536" s="49">
        <v>11</v>
      </c>
      <c r="R2536" s="50">
        <v>0</v>
      </c>
      <c r="S2536" s="51">
        <v>0</v>
      </c>
      <c r="T2536" s="51">
        <v>0</v>
      </c>
      <c r="U2536" s="44">
        <v>34743</v>
      </c>
      <c r="V2536" s="45">
        <v>393020</v>
      </c>
      <c r="W2536" s="45">
        <v>21555</v>
      </c>
    </row>
    <row r="2537" spans="1:23" x14ac:dyDescent="0.2">
      <c r="A2537" s="41">
        <v>2010</v>
      </c>
      <c r="B2537" s="42">
        <v>16759</v>
      </c>
      <c r="C2537" s="43" t="s">
        <v>3280</v>
      </c>
      <c r="D2537" s="41" t="s">
        <v>23</v>
      </c>
      <c r="E2537" s="43" t="s">
        <v>24</v>
      </c>
      <c r="F2537" s="41" t="s">
        <v>25</v>
      </c>
      <c r="G2537" s="43" t="s">
        <v>439</v>
      </c>
      <c r="H2537" s="43" t="s">
        <v>31</v>
      </c>
      <c r="I2537" s="44">
        <v>2742</v>
      </c>
      <c r="J2537" s="45">
        <v>35067</v>
      </c>
      <c r="K2537" s="45">
        <v>3089</v>
      </c>
      <c r="L2537" s="46">
        <v>5925</v>
      </c>
      <c r="M2537" s="47">
        <v>64414</v>
      </c>
      <c r="N2537" s="47">
        <v>742</v>
      </c>
      <c r="O2537" s="48">
        <v>309</v>
      </c>
      <c r="P2537" s="49">
        <v>2781</v>
      </c>
      <c r="Q2537" s="49">
        <v>459</v>
      </c>
      <c r="R2537" s="50" t="s">
        <v>37</v>
      </c>
      <c r="S2537" s="51" t="s">
        <v>37</v>
      </c>
      <c r="T2537" s="51" t="s">
        <v>37</v>
      </c>
      <c r="U2537" s="44">
        <v>8976</v>
      </c>
      <c r="V2537" s="45">
        <v>102262</v>
      </c>
      <c r="W2537" s="45">
        <v>4290</v>
      </c>
    </row>
    <row r="2538" spans="1:23" x14ac:dyDescent="0.2">
      <c r="A2538" s="41">
        <v>2010</v>
      </c>
      <c r="B2538" s="42">
        <v>16759</v>
      </c>
      <c r="C2538" s="43" t="s">
        <v>3280</v>
      </c>
      <c r="D2538" s="41" t="s">
        <v>23</v>
      </c>
      <c r="E2538" s="43" t="s">
        <v>24</v>
      </c>
      <c r="F2538" s="41" t="s">
        <v>25</v>
      </c>
      <c r="G2538" s="43" t="s">
        <v>145</v>
      </c>
      <c r="H2538" s="43" t="s">
        <v>31</v>
      </c>
      <c r="I2538" s="44">
        <v>256</v>
      </c>
      <c r="J2538" s="45">
        <v>3365</v>
      </c>
      <c r="K2538" s="45">
        <v>274</v>
      </c>
      <c r="L2538" s="46">
        <v>172</v>
      </c>
      <c r="M2538" s="47">
        <v>1869</v>
      </c>
      <c r="N2538" s="47">
        <v>54</v>
      </c>
      <c r="O2538" s="48">
        <v>60</v>
      </c>
      <c r="P2538" s="49">
        <v>543</v>
      </c>
      <c r="Q2538" s="49">
        <v>78</v>
      </c>
      <c r="R2538" s="50" t="s">
        <v>37</v>
      </c>
      <c r="S2538" s="51" t="s">
        <v>37</v>
      </c>
      <c r="T2538" s="51" t="s">
        <v>37</v>
      </c>
      <c r="U2538" s="44">
        <v>488</v>
      </c>
      <c r="V2538" s="45">
        <v>5777</v>
      </c>
      <c r="W2538" s="45">
        <v>406</v>
      </c>
    </row>
    <row r="2539" spans="1:23" x14ac:dyDescent="0.2">
      <c r="A2539" s="41">
        <v>2010</v>
      </c>
      <c r="B2539" s="42">
        <v>16765</v>
      </c>
      <c r="C2539" s="43" t="s">
        <v>3281</v>
      </c>
      <c r="D2539" s="41" t="s">
        <v>23</v>
      </c>
      <c r="E2539" s="43" t="s">
        <v>24</v>
      </c>
      <c r="F2539" s="41" t="s">
        <v>25</v>
      </c>
      <c r="G2539" s="43" t="s">
        <v>92</v>
      </c>
      <c r="H2539" s="43" t="s">
        <v>27</v>
      </c>
      <c r="I2539" s="44">
        <v>1861</v>
      </c>
      <c r="J2539" s="45">
        <v>16321</v>
      </c>
      <c r="K2539" s="45">
        <v>1411</v>
      </c>
      <c r="L2539" s="46">
        <v>576</v>
      </c>
      <c r="M2539" s="47">
        <v>4230</v>
      </c>
      <c r="N2539" s="47">
        <v>297</v>
      </c>
      <c r="O2539" s="48">
        <v>3931</v>
      </c>
      <c r="P2539" s="49">
        <v>37722</v>
      </c>
      <c r="Q2539" s="49">
        <v>98</v>
      </c>
      <c r="R2539" s="50" t="s">
        <v>37</v>
      </c>
      <c r="S2539" s="51" t="s">
        <v>37</v>
      </c>
      <c r="T2539" s="51" t="s">
        <v>37</v>
      </c>
      <c r="U2539" s="44">
        <v>6368</v>
      </c>
      <c r="V2539" s="45">
        <v>58273</v>
      </c>
      <c r="W2539" s="45">
        <v>1806</v>
      </c>
    </row>
    <row r="2540" spans="1:23" x14ac:dyDescent="0.2">
      <c r="A2540" s="41">
        <v>2010</v>
      </c>
      <c r="B2540" s="42">
        <v>16778</v>
      </c>
      <c r="C2540" s="43" t="s">
        <v>3282</v>
      </c>
      <c r="D2540" s="41" t="s">
        <v>23</v>
      </c>
      <c r="E2540" s="43" t="s">
        <v>24</v>
      </c>
      <c r="F2540" s="41" t="s">
        <v>25</v>
      </c>
      <c r="G2540" s="43" t="s">
        <v>241</v>
      </c>
      <c r="H2540" s="43" t="s">
        <v>27</v>
      </c>
      <c r="I2540" s="44">
        <v>2293</v>
      </c>
      <c r="J2540" s="45">
        <v>30636</v>
      </c>
      <c r="K2540" s="45">
        <v>2107</v>
      </c>
      <c r="L2540" s="46">
        <v>929</v>
      </c>
      <c r="M2540" s="47">
        <v>11761</v>
      </c>
      <c r="N2540" s="47">
        <v>322</v>
      </c>
      <c r="O2540" s="48">
        <v>5723</v>
      </c>
      <c r="P2540" s="49">
        <v>97755</v>
      </c>
      <c r="Q2540" s="49">
        <v>133</v>
      </c>
      <c r="R2540" s="50" t="s">
        <v>37</v>
      </c>
      <c r="S2540" s="51" t="s">
        <v>37</v>
      </c>
      <c r="T2540" s="51" t="s">
        <v>37</v>
      </c>
      <c r="U2540" s="44">
        <v>8945</v>
      </c>
      <c r="V2540" s="45">
        <v>140152</v>
      </c>
      <c r="W2540" s="45">
        <v>2562</v>
      </c>
    </row>
    <row r="2541" spans="1:23" x14ac:dyDescent="0.2">
      <c r="A2541" s="41">
        <v>2010</v>
      </c>
      <c r="B2541" s="42">
        <v>16780</v>
      </c>
      <c r="C2541" s="43" t="s">
        <v>3283</v>
      </c>
      <c r="D2541" s="41" t="s">
        <v>23</v>
      </c>
      <c r="E2541" s="43" t="s">
        <v>24</v>
      </c>
      <c r="F2541" s="41" t="s">
        <v>25</v>
      </c>
      <c r="G2541" s="43" t="s">
        <v>44</v>
      </c>
      <c r="H2541" s="43" t="s">
        <v>27</v>
      </c>
      <c r="I2541" s="44">
        <v>2626.6</v>
      </c>
      <c r="J2541" s="45">
        <v>20692</v>
      </c>
      <c r="K2541" s="45">
        <v>2617</v>
      </c>
      <c r="L2541" s="46">
        <v>1142.3</v>
      </c>
      <c r="M2541" s="47">
        <v>8832</v>
      </c>
      <c r="N2541" s="47">
        <v>325</v>
      </c>
      <c r="O2541" s="48">
        <v>1538.2</v>
      </c>
      <c r="P2541" s="49">
        <v>14993</v>
      </c>
      <c r="Q2541" s="49">
        <v>12</v>
      </c>
      <c r="R2541" s="50" t="s">
        <v>37</v>
      </c>
      <c r="S2541" s="51" t="s">
        <v>37</v>
      </c>
      <c r="T2541" s="51" t="s">
        <v>37</v>
      </c>
      <c r="U2541" s="44">
        <v>5307.1</v>
      </c>
      <c r="V2541" s="45">
        <v>44517</v>
      </c>
      <c r="W2541" s="45">
        <v>2954</v>
      </c>
    </row>
    <row r="2542" spans="1:23" x14ac:dyDescent="0.2">
      <c r="A2542" s="41">
        <v>2010</v>
      </c>
      <c r="B2542" s="42">
        <v>16788</v>
      </c>
      <c r="C2542" s="43" t="s">
        <v>3284</v>
      </c>
      <c r="D2542" s="41" t="s">
        <v>23</v>
      </c>
      <c r="E2542" s="43" t="s">
        <v>24</v>
      </c>
      <c r="F2542" s="41" t="s">
        <v>25</v>
      </c>
      <c r="G2542" s="43" t="s">
        <v>67</v>
      </c>
      <c r="H2542" s="43" t="s">
        <v>27</v>
      </c>
      <c r="I2542" s="44">
        <v>2071</v>
      </c>
      <c r="J2542" s="45">
        <v>14767</v>
      </c>
      <c r="K2542" s="45">
        <v>1336</v>
      </c>
      <c r="L2542" s="46">
        <v>741</v>
      </c>
      <c r="M2542" s="47">
        <v>8439</v>
      </c>
      <c r="N2542" s="47">
        <v>187</v>
      </c>
      <c r="O2542" s="48">
        <v>184</v>
      </c>
      <c r="P2542" s="49">
        <v>3939</v>
      </c>
      <c r="Q2542" s="49">
        <v>15</v>
      </c>
      <c r="R2542" s="50" t="s">
        <v>37</v>
      </c>
      <c r="S2542" s="51" t="s">
        <v>37</v>
      </c>
      <c r="T2542" s="51" t="s">
        <v>37</v>
      </c>
      <c r="U2542" s="44">
        <v>2996</v>
      </c>
      <c r="V2542" s="45">
        <v>27145</v>
      </c>
      <c r="W2542" s="45">
        <v>1538</v>
      </c>
    </row>
    <row r="2543" spans="1:23" x14ac:dyDescent="0.2">
      <c r="A2543" s="41">
        <v>2010</v>
      </c>
      <c r="B2543" s="42">
        <v>16805</v>
      </c>
      <c r="C2543" s="43" t="s">
        <v>1061</v>
      </c>
      <c r="D2543" s="41" t="s">
        <v>23</v>
      </c>
      <c r="E2543" s="43" t="s">
        <v>24</v>
      </c>
      <c r="F2543" s="41" t="s">
        <v>25</v>
      </c>
      <c r="G2543" s="43" t="s">
        <v>175</v>
      </c>
      <c r="H2543" s="43" t="s">
        <v>31</v>
      </c>
      <c r="I2543" s="44">
        <v>18075.400000000001</v>
      </c>
      <c r="J2543" s="45">
        <v>198275</v>
      </c>
      <c r="K2543" s="45">
        <v>10903</v>
      </c>
      <c r="L2543" s="46">
        <v>11025.3</v>
      </c>
      <c r="M2543" s="47">
        <v>97800</v>
      </c>
      <c r="N2543" s="47">
        <v>4937</v>
      </c>
      <c r="O2543" s="48">
        <v>2250.1999999999998</v>
      </c>
      <c r="P2543" s="49">
        <v>31946</v>
      </c>
      <c r="Q2543" s="49">
        <v>12</v>
      </c>
      <c r="R2543" s="50" t="s">
        <v>37</v>
      </c>
      <c r="S2543" s="51" t="s">
        <v>37</v>
      </c>
      <c r="T2543" s="51" t="s">
        <v>37</v>
      </c>
      <c r="U2543" s="44">
        <v>31350.9</v>
      </c>
      <c r="V2543" s="45">
        <v>328021</v>
      </c>
      <c r="W2543" s="45">
        <v>15852</v>
      </c>
    </row>
    <row r="2544" spans="1:23" x14ac:dyDescent="0.2">
      <c r="A2544" s="41">
        <v>2010</v>
      </c>
      <c r="B2544" s="42">
        <v>16829</v>
      </c>
      <c r="C2544" s="43" t="s">
        <v>1062</v>
      </c>
      <c r="D2544" s="41" t="s">
        <v>23</v>
      </c>
      <c r="E2544" s="43" t="s">
        <v>24</v>
      </c>
      <c r="F2544" s="41" t="s">
        <v>25</v>
      </c>
      <c r="G2544" s="43" t="s">
        <v>54</v>
      </c>
      <c r="H2544" s="43" t="s">
        <v>27</v>
      </c>
      <c r="I2544" s="44">
        <v>10234</v>
      </c>
      <c r="J2544" s="45">
        <v>113627</v>
      </c>
      <c r="K2544" s="45">
        <v>6765</v>
      </c>
      <c r="L2544" s="46">
        <v>12077</v>
      </c>
      <c r="M2544" s="47">
        <v>127149</v>
      </c>
      <c r="N2544" s="47">
        <v>1480</v>
      </c>
      <c r="O2544" s="48">
        <v>6622</v>
      </c>
      <c r="P2544" s="49">
        <v>81835</v>
      </c>
      <c r="Q2544" s="49">
        <v>13</v>
      </c>
      <c r="R2544" s="50">
        <v>0</v>
      </c>
      <c r="S2544" s="51">
        <v>0</v>
      </c>
      <c r="T2544" s="51">
        <v>0</v>
      </c>
      <c r="U2544" s="44">
        <v>28933</v>
      </c>
      <c r="V2544" s="45">
        <v>322611</v>
      </c>
      <c r="W2544" s="45">
        <v>8258</v>
      </c>
    </row>
    <row r="2545" spans="1:23" x14ac:dyDescent="0.2">
      <c r="A2545" s="41">
        <v>2010</v>
      </c>
      <c r="B2545" s="42">
        <v>16830</v>
      </c>
      <c r="C2545" s="43" t="s">
        <v>3285</v>
      </c>
      <c r="D2545" s="41" t="s">
        <v>23</v>
      </c>
      <c r="E2545" s="43" t="s">
        <v>24</v>
      </c>
      <c r="F2545" s="41" t="s">
        <v>25</v>
      </c>
      <c r="G2545" s="43" t="s">
        <v>72</v>
      </c>
      <c r="H2545" s="43" t="s">
        <v>27</v>
      </c>
      <c r="I2545" s="44">
        <v>2723</v>
      </c>
      <c r="J2545" s="45">
        <v>34728</v>
      </c>
      <c r="K2545" s="45">
        <v>2571</v>
      </c>
      <c r="L2545" s="46">
        <v>1649</v>
      </c>
      <c r="M2545" s="47">
        <v>20266</v>
      </c>
      <c r="N2545" s="47">
        <v>865</v>
      </c>
      <c r="O2545" s="48">
        <v>7001</v>
      </c>
      <c r="P2545" s="49">
        <v>93205</v>
      </c>
      <c r="Q2545" s="49">
        <v>166</v>
      </c>
      <c r="R2545" s="50" t="s">
        <v>37</v>
      </c>
      <c r="S2545" s="51" t="s">
        <v>37</v>
      </c>
      <c r="T2545" s="51" t="s">
        <v>37</v>
      </c>
      <c r="U2545" s="44">
        <v>11373</v>
      </c>
      <c r="V2545" s="45">
        <v>148199</v>
      </c>
      <c r="W2545" s="45">
        <v>3602</v>
      </c>
    </row>
    <row r="2546" spans="1:23" x14ac:dyDescent="0.2">
      <c r="A2546" s="41">
        <v>2010</v>
      </c>
      <c r="B2546" s="42">
        <v>16834</v>
      </c>
      <c r="C2546" s="43" t="s">
        <v>3286</v>
      </c>
      <c r="D2546" s="41" t="s">
        <v>23</v>
      </c>
      <c r="E2546" s="43" t="s">
        <v>24</v>
      </c>
      <c r="F2546" s="41" t="s">
        <v>25</v>
      </c>
      <c r="G2546" s="43" t="s">
        <v>76</v>
      </c>
      <c r="H2546" s="43" t="s">
        <v>27</v>
      </c>
      <c r="I2546" s="44">
        <v>322.5</v>
      </c>
      <c r="J2546" s="45">
        <v>3032</v>
      </c>
      <c r="K2546" s="45">
        <v>301</v>
      </c>
      <c r="L2546" s="46">
        <v>86.4</v>
      </c>
      <c r="M2546" s="47">
        <v>879</v>
      </c>
      <c r="N2546" s="47">
        <v>33</v>
      </c>
      <c r="O2546" s="48" t="s">
        <v>37</v>
      </c>
      <c r="P2546" s="49" t="s">
        <v>37</v>
      </c>
      <c r="Q2546" s="49" t="s">
        <v>37</v>
      </c>
      <c r="R2546" s="50" t="s">
        <v>37</v>
      </c>
      <c r="S2546" s="51" t="s">
        <v>37</v>
      </c>
      <c r="T2546" s="51" t="s">
        <v>37</v>
      </c>
      <c r="U2546" s="44">
        <v>408.9</v>
      </c>
      <c r="V2546" s="45">
        <v>3911</v>
      </c>
      <c r="W2546" s="45">
        <v>334</v>
      </c>
    </row>
    <row r="2547" spans="1:23" x14ac:dyDescent="0.2">
      <c r="A2547" s="41">
        <v>2010</v>
      </c>
      <c r="B2547" s="42">
        <v>16840</v>
      </c>
      <c r="C2547" s="43" t="s">
        <v>3287</v>
      </c>
      <c r="D2547" s="41" t="s">
        <v>39</v>
      </c>
      <c r="E2547" s="43" t="s">
        <v>40</v>
      </c>
      <c r="F2547" s="41" t="s">
        <v>25</v>
      </c>
      <c r="G2547" s="43" t="s">
        <v>57</v>
      </c>
      <c r="H2547" s="43" t="s">
        <v>41</v>
      </c>
      <c r="I2547" s="44">
        <v>0</v>
      </c>
      <c r="J2547" s="45">
        <v>0</v>
      </c>
      <c r="K2547" s="45">
        <v>0</v>
      </c>
      <c r="L2547" s="46">
        <v>253299.1</v>
      </c>
      <c r="M2547" s="47">
        <v>3315309</v>
      </c>
      <c r="N2547" s="47">
        <v>78</v>
      </c>
      <c r="O2547" s="48">
        <v>144312.5</v>
      </c>
      <c r="P2547" s="49">
        <v>1990931</v>
      </c>
      <c r="Q2547" s="49">
        <v>56</v>
      </c>
      <c r="R2547" s="50">
        <v>0</v>
      </c>
      <c r="S2547" s="51">
        <v>0</v>
      </c>
      <c r="T2547" s="51">
        <v>0</v>
      </c>
      <c r="U2547" s="44">
        <v>397611.6</v>
      </c>
      <c r="V2547" s="45">
        <v>5306240</v>
      </c>
      <c r="W2547" s="45">
        <v>134</v>
      </c>
    </row>
    <row r="2548" spans="1:23" x14ac:dyDescent="0.2">
      <c r="A2548" s="41">
        <v>2010</v>
      </c>
      <c r="B2548" s="42">
        <v>16840</v>
      </c>
      <c r="C2548" s="43" t="s">
        <v>3287</v>
      </c>
      <c r="D2548" s="41" t="s">
        <v>39</v>
      </c>
      <c r="E2548" s="43" t="s">
        <v>40</v>
      </c>
      <c r="F2548" s="41" t="s">
        <v>25</v>
      </c>
      <c r="G2548" s="43" t="s">
        <v>201</v>
      </c>
      <c r="H2548" s="43" t="s">
        <v>41</v>
      </c>
      <c r="I2548" s="44">
        <v>0</v>
      </c>
      <c r="J2548" s="45">
        <v>0</v>
      </c>
      <c r="K2548" s="45">
        <v>0</v>
      </c>
      <c r="L2548" s="46">
        <v>83578</v>
      </c>
      <c r="M2548" s="47">
        <v>954652</v>
      </c>
      <c r="N2548" s="47">
        <v>43</v>
      </c>
      <c r="O2548" s="48">
        <v>23175.599999999999</v>
      </c>
      <c r="P2548" s="49">
        <v>236907</v>
      </c>
      <c r="Q2548" s="49">
        <v>17</v>
      </c>
      <c r="R2548" s="50">
        <v>0</v>
      </c>
      <c r="S2548" s="51">
        <v>0</v>
      </c>
      <c r="T2548" s="51">
        <v>0</v>
      </c>
      <c r="U2548" s="44">
        <v>106753.60000000001</v>
      </c>
      <c r="V2548" s="45">
        <v>1191559</v>
      </c>
      <c r="W2548" s="45">
        <v>60</v>
      </c>
    </row>
    <row r="2549" spans="1:23" x14ac:dyDescent="0.2">
      <c r="A2549" s="41">
        <v>2010</v>
      </c>
      <c r="B2549" s="42">
        <v>16840</v>
      </c>
      <c r="C2549" s="43" t="s">
        <v>3287</v>
      </c>
      <c r="D2549" s="41" t="s">
        <v>39</v>
      </c>
      <c r="E2549" s="43" t="s">
        <v>40</v>
      </c>
      <c r="F2549" s="41" t="s">
        <v>25</v>
      </c>
      <c r="G2549" s="43" t="s">
        <v>510</v>
      </c>
      <c r="H2549" s="43" t="s">
        <v>41</v>
      </c>
      <c r="I2549" s="44">
        <v>0</v>
      </c>
      <c r="J2549" s="45">
        <v>0</v>
      </c>
      <c r="K2549" s="45">
        <v>0</v>
      </c>
      <c r="L2549" s="46">
        <v>15105.3</v>
      </c>
      <c r="M2549" s="47">
        <v>184038</v>
      </c>
      <c r="N2549" s="47">
        <v>22</v>
      </c>
      <c r="O2549" s="48">
        <v>0</v>
      </c>
      <c r="P2549" s="49">
        <v>0</v>
      </c>
      <c r="Q2549" s="49">
        <v>0</v>
      </c>
      <c r="R2549" s="50">
        <v>0</v>
      </c>
      <c r="S2549" s="51">
        <v>0</v>
      </c>
      <c r="T2549" s="51">
        <v>0</v>
      </c>
      <c r="U2549" s="44">
        <v>15105.3</v>
      </c>
      <c r="V2549" s="45">
        <v>184038</v>
      </c>
      <c r="W2549" s="45">
        <v>22</v>
      </c>
    </row>
    <row r="2550" spans="1:23" x14ac:dyDescent="0.2">
      <c r="A2550" s="41">
        <v>2010</v>
      </c>
      <c r="B2550" s="42">
        <v>16840</v>
      </c>
      <c r="C2550" s="43" t="s">
        <v>3287</v>
      </c>
      <c r="D2550" s="41" t="s">
        <v>39</v>
      </c>
      <c r="E2550" s="43" t="s">
        <v>40</v>
      </c>
      <c r="F2550" s="41" t="s">
        <v>25</v>
      </c>
      <c r="G2550" s="43" t="s">
        <v>160</v>
      </c>
      <c r="H2550" s="43" t="s">
        <v>41</v>
      </c>
      <c r="I2550" s="44">
        <v>0</v>
      </c>
      <c r="J2550" s="45">
        <v>0</v>
      </c>
      <c r="K2550" s="45">
        <v>0</v>
      </c>
      <c r="L2550" s="46">
        <v>16930.2</v>
      </c>
      <c r="M2550" s="47">
        <v>212080</v>
      </c>
      <c r="N2550" s="47">
        <v>19</v>
      </c>
      <c r="O2550" s="48">
        <v>18295.099999999999</v>
      </c>
      <c r="P2550" s="49">
        <v>245858</v>
      </c>
      <c r="Q2550" s="49">
        <v>6</v>
      </c>
      <c r="R2550" s="50">
        <v>0</v>
      </c>
      <c r="S2550" s="51">
        <v>0</v>
      </c>
      <c r="T2550" s="51">
        <v>0</v>
      </c>
      <c r="U2550" s="44">
        <v>35225.300000000003</v>
      </c>
      <c r="V2550" s="45">
        <v>457938</v>
      </c>
      <c r="W2550" s="45">
        <v>25</v>
      </c>
    </row>
    <row r="2551" spans="1:23" x14ac:dyDescent="0.2">
      <c r="A2551" s="41">
        <v>2010</v>
      </c>
      <c r="B2551" s="42">
        <v>16840</v>
      </c>
      <c r="C2551" s="43" t="s">
        <v>3287</v>
      </c>
      <c r="D2551" s="41" t="s">
        <v>39</v>
      </c>
      <c r="E2551" s="43" t="s">
        <v>40</v>
      </c>
      <c r="F2551" s="41" t="s">
        <v>25</v>
      </c>
      <c r="G2551" s="43" t="s">
        <v>124</v>
      </c>
      <c r="H2551" s="43" t="s">
        <v>41</v>
      </c>
      <c r="I2551" s="44">
        <v>0</v>
      </c>
      <c r="J2551" s="45">
        <v>0</v>
      </c>
      <c r="K2551" s="45">
        <v>0</v>
      </c>
      <c r="L2551" s="46">
        <v>223754.3</v>
      </c>
      <c r="M2551" s="47">
        <v>3860277</v>
      </c>
      <c r="N2551" s="47">
        <v>398</v>
      </c>
      <c r="O2551" s="48">
        <v>89160</v>
      </c>
      <c r="P2551" s="49">
        <v>1489502</v>
      </c>
      <c r="Q2551" s="49">
        <v>122</v>
      </c>
      <c r="R2551" s="50">
        <v>0</v>
      </c>
      <c r="S2551" s="51">
        <v>0</v>
      </c>
      <c r="T2551" s="51">
        <v>0</v>
      </c>
      <c r="U2551" s="44">
        <v>312914.3</v>
      </c>
      <c r="V2551" s="45">
        <v>5349779</v>
      </c>
      <c r="W2551" s="45">
        <v>520</v>
      </c>
    </row>
    <row r="2552" spans="1:23" x14ac:dyDescent="0.2">
      <c r="A2552" s="41">
        <v>2010</v>
      </c>
      <c r="B2552" s="42">
        <v>16840</v>
      </c>
      <c r="C2552" s="43" t="s">
        <v>3287</v>
      </c>
      <c r="D2552" s="41" t="s">
        <v>39</v>
      </c>
      <c r="E2552" s="43" t="s">
        <v>40</v>
      </c>
      <c r="F2552" s="41" t="s">
        <v>25</v>
      </c>
      <c r="G2552" s="43" t="s">
        <v>203</v>
      </c>
      <c r="H2552" s="43" t="s">
        <v>41</v>
      </c>
      <c r="I2552" s="44">
        <v>0</v>
      </c>
      <c r="J2552" s="45">
        <v>0</v>
      </c>
      <c r="K2552" s="45">
        <v>0</v>
      </c>
      <c r="L2552" s="46">
        <v>108976.1</v>
      </c>
      <c r="M2552" s="47">
        <v>1310679</v>
      </c>
      <c r="N2552" s="47">
        <v>60</v>
      </c>
      <c r="O2552" s="48">
        <v>22168.9</v>
      </c>
      <c r="P2552" s="49">
        <v>272075</v>
      </c>
      <c r="Q2552" s="49">
        <v>16</v>
      </c>
      <c r="R2552" s="50">
        <v>0</v>
      </c>
      <c r="S2552" s="51">
        <v>0</v>
      </c>
      <c r="T2552" s="51">
        <v>0</v>
      </c>
      <c r="U2552" s="44">
        <v>131145</v>
      </c>
      <c r="V2552" s="45">
        <v>1582754</v>
      </c>
      <c r="W2552" s="45">
        <v>76</v>
      </c>
    </row>
    <row r="2553" spans="1:23" x14ac:dyDescent="0.2">
      <c r="A2553" s="41">
        <v>2010</v>
      </c>
      <c r="B2553" s="42">
        <v>16840</v>
      </c>
      <c r="C2553" s="43" t="s">
        <v>3287</v>
      </c>
      <c r="D2553" s="41" t="s">
        <v>39</v>
      </c>
      <c r="E2553" s="43" t="s">
        <v>40</v>
      </c>
      <c r="F2553" s="41" t="s">
        <v>25</v>
      </c>
      <c r="G2553" s="43" t="s">
        <v>30</v>
      </c>
      <c r="H2553" s="43" t="s">
        <v>41</v>
      </c>
      <c r="I2553" s="44">
        <v>0</v>
      </c>
      <c r="J2553" s="45">
        <v>0</v>
      </c>
      <c r="K2553" s="45">
        <v>0</v>
      </c>
      <c r="L2553" s="46">
        <v>46429</v>
      </c>
      <c r="M2553" s="47">
        <v>705258</v>
      </c>
      <c r="N2553" s="47">
        <v>33</v>
      </c>
      <c r="O2553" s="48">
        <v>10635.2</v>
      </c>
      <c r="P2553" s="49">
        <v>155064</v>
      </c>
      <c r="Q2553" s="49">
        <v>5</v>
      </c>
      <c r="R2553" s="50">
        <v>0</v>
      </c>
      <c r="S2553" s="51">
        <v>0</v>
      </c>
      <c r="T2553" s="51">
        <v>0</v>
      </c>
      <c r="U2553" s="44">
        <v>57064.2</v>
      </c>
      <c r="V2553" s="45">
        <v>860322</v>
      </c>
      <c r="W2553" s="45">
        <v>38</v>
      </c>
    </row>
    <row r="2554" spans="1:23" x14ac:dyDescent="0.2">
      <c r="A2554" s="41">
        <v>2010</v>
      </c>
      <c r="B2554" s="42">
        <v>16840</v>
      </c>
      <c r="C2554" s="43" t="s">
        <v>3287</v>
      </c>
      <c r="D2554" s="41" t="s">
        <v>39</v>
      </c>
      <c r="E2554" s="43" t="s">
        <v>40</v>
      </c>
      <c r="F2554" s="41" t="s">
        <v>25</v>
      </c>
      <c r="G2554" s="43" t="s">
        <v>134</v>
      </c>
      <c r="H2554" s="43" t="s">
        <v>41</v>
      </c>
      <c r="I2554" s="44">
        <v>0</v>
      </c>
      <c r="J2554" s="45">
        <v>0</v>
      </c>
      <c r="K2554" s="45">
        <v>0</v>
      </c>
      <c r="L2554" s="46">
        <v>32260.799999999999</v>
      </c>
      <c r="M2554" s="47">
        <v>360152</v>
      </c>
      <c r="N2554" s="47">
        <v>12</v>
      </c>
      <c r="O2554" s="48">
        <v>7081.8</v>
      </c>
      <c r="P2554" s="49">
        <v>118004</v>
      </c>
      <c r="Q2554" s="49">
        <v>2</v>
      </c>
      <c r="R2554" s="50">
        <v>0</v>
      </c>
      <c r="S2554" s="51">
        <v>0</v>
      </c>
      <c r="T2554" s="51">
        <v>0</v>
      </c>
      <c r="U2554" s="44">
        <v>39342.6</v>
      </c>
      <c r="V2554" s="45">
        <v>478156</v>
      </c>
      <c r="W2554" s="45">
        <v>14</v>
      </c>
    </row>
    <row r="2555" spans="1:23" x14ac:dyDescent="0.2">
      <c r="A2555" s="41">
        <v>2010</v>
      </c>
      <c r="B2555" s="42">
        <v>16840</v>
      </c>
      <c r="C2555" s="43" t="s">
        <v>3287</v>
      </c>
      <c r="D2555" s="41" t="s">
        <v>39</v>
      </c>
      <c r="E2555" s="43" t="s">
        <v>40</v>
      </c>
      <c r="F2555" s="41" t="s">
        <v>25</v>
      </c>
      <c r="G2555" s="43" t="s">
        <v>82</v>
      </c>
      <c r="H2555" s="43" t="s">
        <v>41</v>
      </c>
      <c r="I2555" s="44">
        <v>0</v>
      </c>
      <c r="J2555" s="45">
        <v>0</v>
      </c>
      <c r="K2555" s="45">
        <v>0</v>
      </c>
      <c r="L2555" s="46">
        <v>79425.899999999994</v>
      </c>
      <c r="M2555" s="47">
        <v>1271871</v>
      </c>
      <c r="N2555" s="47">
        <v>61</v>
      </c>
      <c r="O2555" s="48">
        <v>40999.300000000003</v>
      </c>
      <c r="P2555" s="49">
        <v>679985</v>
      </c>
      <c r="Q2555" s="49">
        <v>19</v>
      </c>
      <c r="R2555" s="50">
        <v>0</v>
      </c>
      <c r="S2555" s="51">
        <v>0</v>
      </c>
      <c r="T2555" s="51">
        <v>0</v>
      </c>
      <c r="U2555" s="44">
        <v>120425.2</v>
      </c>
      <c r="V2555" s="45">
        <v>1951856</v>
      </c>
      <c r="W2555" s="45">
        <v>80</v>
      </c>
    </row>
    <row r="2556" spans="1:23" x14ac:dyDescent="0.2">
      <c r="A2556" s="41">
        <v>2010</v>
      </c>
      <c r="B2556" s="42">
        <v>16840</v>
      </c>
      <c r="C2556" s="43" t="s">
        <v>3287</v>
      </c>
      <c r="D2556" s="41" t="s">
        <v>39</v>
      </c>
      <c r="E2556" s="43" t="s">
        <v>40</v>
      </c>
      <c r="F2556" s="41" t="s">
        <v>25</v>
      </c>
      <c r="G2556" s="43" t="s">
        <v>122</v>
      </c>
      <c r="H2556" s="43" t="s">
        <v>41</v>
      </c>
      <c r="I2556" s="44">
        <v>0</v>
      </c>
      <c r="J2556" s="45">
        <v>0</v>
      </c>
      <c r="K2556" s="45">
        <v>0</v>
      </c>
      <c r="L2556" s="46">
        <v>130825.5</v>
      </c>
      <c r="M2556" s="47">
        <v>1295248</v>
      </c>
      <c r="N2556" s="47">
        <v>87</v>
      </c>
      <c r="O2556" s="48">
        <v>24871.5</v>
      </c>
      <c r="P2556" s="49">
        <v>285363</v>
      </c>
      <c r="Q2556" s="49">
        <v>13</v>
      </c>
      <c r="R2556" s="50">
        <v>0</v>
      </c>
      <c r="S2556" s="51">
        <v>0</v>
      </c>
      <c r="T2556" s="51">
        <v>0</v>
      </c>
      <c r="U2556" s="44">
        <v>155697</v>
      </c>
      <c r="V2556" s="45">
        <v>1580611</v>
      </c>
      <c r="W2556" s="45">
        <v>100</v>
      </c>
    </row>
    <row r="2557" spans="1:23" x14ac:dyDescent="0.2">
      <c r="A2557" s="41">
        <v>2010</v>
      </c>
      <c r="B2557" s="42">
        <v>16840</v>
      </c>
      <c r="C2557" s="43" t="s">
        <v>3287</v>
      </c>
      <c r="D2557" s="41" t="s">
        <v>39</v>
      </c>
      <c r="E2557" s="43" t="s">
        <v>40</v>
      </c>
      <c r="F2557" s="41" t="s">
        <v>25</v>
      </c>
      <c r="G2557" s="43" t="s">
        <v>42</v>
      </c>
      <c r="H2557" s="43" t="s">
        <v>41</v>
      </c>
      <c r="I2557" s="44">
        <v>0</v>
      </c>
      <c r="J2557" s="45">
        <v>0</v>
      </c>
      <c r="K2557" s="45">
        <v>0</v>
      </c>
      <c r="L2557" s="46">
        <v>57323.4</v>
      </c>
      <c r="M2557" s="47">
        <v>658469</v>
      </c>
      <c r="N2557" s="47">
        <v>47</v>
      </c>
      <c r="O2557" s="48">
        <v>14939.3</v>
      </c>
      <c r="P2557" s="49">
        <v>224025</v>
      </c>
      <c r="Q2557" s="49">
        <v>9</v>
      </c>
      <c r="R2557" s="50">
        <v>0</v>
      </c>
      <c r="S2557" s="51">
        <v>0</v>
      </c>
      <c r="T2557" s="51">
        <v>0</v>
      </c>
      <c r="U2557" s="44">
        <v>72262.7</v>
      </c>
      <c r="V2557" s="45">
        <v>882494</v>
      </c>
      <c r="W2557" s="45">
        <v>56</v>
      </c>
    </row>
    <row r="2558" spans="1:23" x14ac:dyDescent="0.2">
      <c r="A2558" s="41">
        <v>2010</v>
      </c>
      <c r="B2558" s="42">
        <v>16840</v>
      </c>
      <c r="C2558" s="43" t="s">
        <v>3287</v>
      </c>
      <c r="D2558" s="41" t="s">
        <v>39</v>
      </c>
      <c r="E2558" s="43" t="s">
        <v>40</v>
      </c>
      <c r="F2558" s="41" t="s">
        <v>25</v>
      </c>
      <c r="G2558" s="43" t="s">
        <v>161</v>
      </c>
      <c r="H2558" s="43" t="s">
        <v>41</v>
      </c>
      <c r="I2558" s="44">
        <v>0</v>
      </c>
      <c r="J2558" s="45">
        <v>0</v>
      </c>
      <c r="K2558" s="45">
        <v>0</v>
      </c>
      <c r="L2558" s="46">
        <v>47616.2</v>
      </c>
      <c r="M2558" s="47">
        <v>855304</v>
      </c>
      <c r="N2558" s="47">
        <v>107</v>
      </c>
      <c r="O2558" s="48">
        <v>25922</v>
      </c>
      <c r="P2558" s="49">
        <v>536897</v>
      </c>
      <c r="Q2558" s="49">
        <v>9</v>
      </c>
      <c r="R2558" s="50">
        <v>0</v>
      </c>
      <c r="S2558" s="51">
        <v>0</v>
      </c>
      <c r="T2558" s="51">
        <v>0</v>
      </c>
      <c r="U2558" s="44">
        <v>73538.2</v>
      </c>
      <c r="V2558" s="45">
        <v>1392201</v>
      </c>
      <c r="W2558" s="45">
        <v>116</v>
      </c>
    </row>
    <row r="2559" spans="1:23" x14ac:dyDescent="0.2">
      <c r="A2559" s="41">
        <v>2010</v>
      </c>
      <c r="B2559" s="42">
        <v>16840</v>
      </c>
      <c r="C2559" s="43" t="s">
        <v>3287</v>
      </c>
      <c r="D2559" s="41" t="s">
        <v>39</v>
      </c>
      <c r="E2559" s="43" t="s">
        <v>40</v>
      </c>
      <c r="F2559" s="41" t="s">
        <v>25</v>
      </c>
      <c r="G2559" s="43" t="s">
        <v>168</v>
      </c>
      <c r="H2559" s="43" t="s">
        <v>41</v>
      </c>
      <c r="I2559" s="44">
        <v>0</v>
      </c>
      <c r="J2559" s="45">
        <v>0</v>
      </c>
      <c r="K2559" s="45">
        <v>0</v>
      </c>
      <c r="L2559" s="46">
        <v>20183</v>
      </c>
      <c r="M2559" s="47">
        <v>482609</v>
      </c>
      <c r="N2559" s="47">
        <v>26</v>
      </c>
      <c r="O2559" s="48">
        <v>31179.200000000001</v>
      </c>
      <c r="P2559" s="49">
        <v>646261</v>
      </c>
      <c r="Q2559" s="49">
        <v>12</v>
      </c>
      <c r="R2559" s="50">
        <v>0</v>
      </c>
      <c r="S2559" s="51">
        <v>0</v>
      </c>
      <c r="T2559" s="51">
        <v>0</v>
      </c>
      <c r="U2559" s="44">
        <v>51362.2</v>
      </c>
      <c r="V2559" s="45">
        <v>1128870</v>
      </c>
      <c r="W2559" s="45">
        <v>38</v>
      </c>
    </row>
    <row r="2560" spans="1:23" x14ac:dyDescent="0.2">
      <c r="A2560" s="41">
        <v>2010</v>
      </c>
      <c r="B2560" s="42">
        <v>16840</v>
      </c>
      <c r="C2560" s="43" t="s">
        <v>3287</v>
      </c>
      <c r="D2560" s="41" t="s">
        <v>39</v>
      </c>
      <c r="E2560" s="43" t="s">
        <v>40</v>
      </c>
      <c r="F2560" s="41" t="s">
        <v>25</v>
      </c>
      <c r="G2560" s="43" t="s">
        <v>44</v>
      </c>
      <c r="H2560" s="43" t="s">
        <v>41</v>
      </c>
      <c r="I2560" s="44">
        <v>0</v>
      </c>
      <c r="J2560" s="45">
        <v>0</v>
      </c>
      <c r="K2560" s="45">
        <v>0</v>
      </c>
      <c r="L2560" s="46">
        <v>60742.7</v>
      </c>
      <c r="M2560" s="47">
        <v>828321</v>
      </c>
      <c r="N2560" s="47">
        <v>46</v>
      </c>
      <c r="O2560" s="48">
        <v>13108.4</v>
      </c>
      <c r="P2560" s="49">
        <v>191125</v>
      </c>
      <c r="Q2560" s="49">
        <v>14</v>
      </c>
      <c r="R2560" s="50">
        <v>0</v>
      </c>
      <c r="S2560" s="51">
        <v>0</v>
      </c>
      <c r="T2560" s="51">
        <v>0</v>
      </c>
      <c r="U2560" s="44">
        <v>73851.100000000006</v>
      </c>
      <c r="V2560" s="45">
        <v>1019446</v>
      </c>
      <c r="W2560" s="45">
        <v>60</v>
      </c>
    </row>
    <row r="2561" spans="1:23" x14ac:dyDescent="0.2">
      <c r="A2561" s="41">
        <v>2010</v>
      </c>
      <c r="B2561" s="42">
        <v>16840</v>
      </c>
      <c r="C2561" s="43" t="s">
        <v>3287</v>
      </c>
      <c r="D2561" s="41" t="s">
        <v>39</v>
      </c>
      <c r="E2561" s="43" t="s">
        <v>40</v>
      </c>
      <c r="F2561" s="41" t="s">
        <v>25</v>
      </c>
      <c r="G2561" s="43" t="s">
        <v>180</v>
      </c>
      <c r="H2561" s="43" t="s">
        <v>41</v>
      </c>
      <c r="I2561" s="44">
        <v>0</v>
      </c>
      <c r="J2561" s="45">
        <v>0</v>
      </c>
      <c r="K2561" s="45">
        <v>0</v>
      </c>
      <c r="L2561" s="46">
        <v>9923.2999999999993</v>
      </c>
      <c r="M2561" s="47">
        <v>133097</v>
      </c>
      <c r="N2561" s="47">
        <v>10</v>
      </c>
      <c r="O2561" s="48">
        <v>77.400000000000006</v>
      </c>
      <c r="P2561" s="49">
        <v>910</v>
      </c>
      <c r="Q2561" s="49">
        <v>1</v>
      </c>
      <c r="R2561" s="50">
        <v>0</v>
      </c>
      <c r="S2561" s="51">
        <v>0</v>
      </c>
      <c r="T2561" s="51">
        <v>0</v>
      </c>
      <c r="U2561" s="44">
        <v>10000.700000000001</v>
      </c>
      <c r="V2561" s="45">
        <v>134007</v>
      </c>
      <c r="W2561" s="45">
        <v>11</v>
      </c>
    </row>
    <row r="2562" spans="1:23" x14ac:dyDescent="0.2">
      <c r="A2562" s="41">
        <v>2010</v>
      </c>
      <c r="B2562" s="42">
        <v>16840</v>
      </c>
      <c r="C2562" s="43" t="s">
        <v>3287</v>
      </c>
      <c r="D2562" s="41" t="s">
        <v>91</v>
      </c>
      <c r="E2562" s="43" t="s">
        <v>24</v>
      </c>
      <c r="F2562" s="41" t="s">
        <v>25</v>
      </c>
      <c r="G2562" s="43" t="s">
        <v>92</v>
      </c>
      <c r="H2562" s="43" t="s">
        <v>41</v>
      </c>
      <c r="I2562" s="44">
        <v>0</v>
      </c>
      <c r="J2562" s="45">
        <v>0</v>
      </c>
      <c r="K2562" s="45">
        <v>0</v>
      </c>
      <c r="L2562" s="46">
        <v>237863.4</v>
      </c>
      <c r="M2562" s="47">
        <v>4188097</v>
      </c>
      <c r="N2562" s="47">
        <v>183</v>
      </c>
      <c r="O2562" s="48">
        <v>88589.3</v>
      </c>
      <c r="P2562" s="49">
        <v>1676627</v>
      </c>
      <c r="Q2562" s="49">
        <v>77</v>
      </c>
      <c r="R2562" s="50">
        <v>0</v>
      </c>
      <c r="S2562" s="51">
        <v>0</v>
      </c>
      <c r="T2562" s="51">
        <v>0</v>
      </c>
      <c r="U2562" s="44">
        <v>326452.7</v>
      </c>
      <c r="V2562" s="45">
        <v>5864724</v>
      </c>
      <c r="W2562" s="45">
        <v>260</v>
      </c>
    </row>
    <row r="2563" spans="1:23" x14ac:dyDescent="0.2">
      <c r="A2563" s="41">
        <v>2010</v>
      </c>
      <c r="B2563" s="42">
        <v>16845</v>
      </c>
      <c r="C2563" s="43" t="s">
        <v>3288</v>
      </c>
      <c r="D2563" s="41" t="s">
        <v>23</v>
      </c>
      <c r="E2563" s="43" t="s">
        <v>24</v>
      </c>
      <c r="F2563" s="41" t="s">
        <v>25</v>
      </c>
      <c r="G2563" s="43" t="s">
        <v>241</v>
      </c>
      <c r="H2563" s="43" t="s">
        <v>27</v>
      </c>
      <c r="I2563" s="44">
        <v>199</v>
      </c>
      <c r="J2563" s="45">
        <v>2225</v>
      </c>
      <c r="K2563" s="45">
        <v>162</v>
      </c>
      <c r="L2563" s="46">
        <v>96</v>
      </c>
      <c r="M2563" s="47">
        <v>1127</v>
      </c>
      <c r="N2563" s="47">
        <v>42</v>
      </c>
      <c r="O2563" s="48" t="s">
        <v>37</v>
      </c>
      <c r="P2563" s="49" t="s">
        <v>37</v>
      </c>
      <c r="Q2563" s="49" t="s">
        <v>37</v>
      </c>
      <c r="R2563" s="50" t="s">
        <v>37</v>
      </c>
      <c r="S2563" s="51" t="s">
        <v>37</v>
      </c>
      <c r="T2563" s="51" t="s">
        <v>37</v>
      </c>
      <c r="U2563" s="44">
        <v>295</v>
      </c>
      <c r="V2563" s="45">
        <v>3352</v>
      </c>
      <c r="W2563" s="45">
        <v>204</v>
      </c>
    </row>
    <row r="2564" spans="1:23" x14ac:dyDescent="0.2">
      <c r="A2564" s="41">
        <v>2010</v>
      </c>
      <c r="B2564" s="42">
        <v>16851</v>
      </c>
      <c r="C2564" s="43" t="s">
        <v>3289</v>
      </c>
      <c r="D2564" s="41" t="s">
        <v>23</v>
      </c>
      <c r="E2564" s="43" t="s">
        <v>24</v>
      </c>
      <c r="F2564" s="41" t="s">
        <v>25</v>
      </c>
      <c r="G2564" s="43" t="s">
        <v>175</v>
      </c>
      <c r="H2564" s="43" t="s">
        <v>31</v>
      </c>
      <c r="I2564" s="44">
        <v>6642</v>
      </c>
      <c r="J2564" s="45">
        <v>82607</v>
      </c>
      <c r="K2564" s="45">
        <v>5498</v>
      </c>
      <c r="L2564" s="46">
        <v>1121</v>
      </c>
      <c r="M2564" s="47">
        <v>14693</v>
      </c>
      <c r="N2564" s="47">
        <v>400</v>
      </c>
      <c r="O2564" s="48">
        <v>586</v>
      </c>
      <c r="P2564" s="49">
        <v>9029</v>
      </c>
      <c r="Q2564" s="49">
        <v>6</v>
      </c>
      <c r="R2564" s="50" t="s">
        <v>37</v>
      </c>
      <c r="S2564" s="51" t="s">
        <v>37</v>
      </c>
      <c r="T2564" s="51" t="s">
        <v>37</v>
      </c>
      <c r="U2564" s="44">
        <v>8349</v>
      </c>
      <c r="V2564" s="45">
        <v>106329</v>
      </c>
      <c r="W2564" s="45">
        <v>5904</v>
      </c>
    </row>
    <row r="2565" spans="1:23" x14ac:dyDescent="0.2">
      <c r="A2565" s="41">
        <v>2010</v>
      </c>
      <c r="B2565" s="42">
        <v>16852</v>
      </c>
      <c r="C2565" s="43" t="s">
        <v>3290</v>
      </c>
      <c r="D2565" s="41" t="s">
        <v>23</v>
      </c>
      <c r="E2565" s="43" t="s">
        <v>24</v>
      </c>
      <c r="F2565" s="41" t="s">
        <v>25</v>
      </c>
      <c r="G2565" s="43" t="s">
        <v>160</v>
      </c>
      <c r="H2565" s="43" t="s">
        <v>27</v>
      </c>
      <c r="I2565" s="44">
        <v>4811</v>
      </c>
      <c r="J2565" s="45">
        <v>30525</v>
      </c>
      <c r="K2565" s="45">
        <v>2722</v>
      </c>
      <c r="L2565" s="46">
        <v>2785</v>
      </c>
      <c r="M2565" s="47">
        <v>17090</v>
      </c>
      <c r="N2565" s="47">
        <v>718</v>
      </c>
      <c r="O2565" s="48">
        <v>7911</v>
      </c>
      <c r="P2565" s="49">
        <v>59730</v>
      </c>
      <c r="Q2565" s="49">
        <v>82</v>
      </c>
      <c r="R2565" s="50" t="s">
        <v>37</v>
      </c>
      <c r="S2565" s="51" t="s">
        <v>37</v>
      </c>
      <c r="T2565" s="51" t="s">
        <v>37</v>
      </c>
      <c r="U2565" s="44">
        <v>15507</v>
      </c>
      <c r="V2565" s="45">
        <v>107345</v>
      </c>
      <c r="W2565" s="45">
        <v>3522</v>
      </c>
    </row>
    <row r="2566" spans="1:23" x14ac:dyDescent="0.2">
      <c r="A2566" s="41">
        <v>2010</v>
      </c>
      <c r="B2566" s="42">
        <v>16853</v>
      </c>
      <c r="C2566" s="43" t="s">
        <v>3291</v>
      </c>
      <c r="D2566" s="41" t="s">
        <v>23</v>
      </c>
      <c r="E2566" s="43" t="s">
        <v>24</v>
      </c>
      <c r="F2566" s="41" t="s">
        <v>25</v>
      </c>
      <c r="G2566" s="43" t="s">
        <v>44</v>
      </c>
      <c r="H2566" s="43" t="s">
        <v>27</v>
      </c>
      <c r="I2566" s="44">
        <v>1820</v>
      </c>
      <c r="J2566" s="45">
        <v>10732</v>
      </c>
      <c r="K2566" s="45">
        <v>1840</v>
      </c>
      <c r="L2566" s="46">
        <v>1641</v>
      </c>
      <c r="M2566" s="47">
        <v>10127</v>
      </c>
      <c r="N2566" s="47">
        <v>65</v>
      </c>
      <c r="O2566" s="48">
        <v>30</v>
      </c>
      <c r="P2566" s="49">
        <v>141</v>
      </c>
      <c r="Q2566" s="49">
        <v>2</v>
      </c>
      <c r="R2566" s="50" t="s">
        <v>37</v>
      </c>
      <c r="S2566" s="51" t="s">
        <v>37</v>
      </c>
      <c r="T2566" s="51" t="s">
        <v>37</v>
      </c>
      <c r="U2566" s="44">
        <v>3491</v>
      </c>
      <c r="V2566" s="45">
        <v>21000</v>
      </c>
      <c r="W2566" s="45">
        <v>1907</v>
      </c>
    </row>
    <row r="2567" spans="1:23" x14ac:dyDescent="0.2">
      <c r="A2567" s="41">
        <v>2010</v>
      </c>
      <c r="B2567" s="42">
        <v>16854</v>
      </c>
      <c r="C2567" s="43" t="s">
        <v>3292</v>
      </c>
      <c r="D2567" s="41" t="s">
        <v>23</v>
      </c>
      <c r="E2567" s="43" t="s">
        <v>24</v>
      </c>
      <c r="F2567" s="41" t="s">
        <v>25</v>
      </c>
      <c r="G2567" s="43" t="s">
        <v>76</v>
      </c>
      <c r="H2567" s="43" t="s">
        <v>31</v>
      </c>
      <c r="I2567" s="44">
        <v>14433</v>
      </c>
      <c r="J2567" s="45">
        <v>111885</v>
      </c>
      <c r="K2567" s="45">
        <v>9355</v>
      </c>
      <c r="L2567" s="46">
        <v>5286</v>
      </c>
      <c r="M2567" s="47">
        <v>45893</v>
      </c>
      <c r="N2567" s="47">
        <v>2185</v>
      </c>
      <c r="O2567" s="48">
        <v>1851</v>
      </c>
      <c r="P2567" s="49">
        <v>30630</v>
      </c>
      <c r="Q2567" s="49">
        <v>2</v>
      </c>
      <c r="R2567" s="50" t="s">
        <v>37</v>
      </c>
      <c r="S2567" s="51" t="s">
        <v>37</v>
      </c>
      <c r="T2567" s="51" t="s">
        <v>37</v>
      </c>
      <c r="U2567" s="44">
        <v>21570</v>
      </c>
      <c r="V2567" s="45">
        <v>188408</v>
      </c>
      <c r="W2567" s="45">
        <v>11542</v>
      </c>
    </row>
    <row r="2568" spans="1:23" x14ac:dyDescent="0.2">
      <c r="A2568" s="41">
        <v>2010</v>
      </c>
      <c r="B2568" s="42">
        <v>16864</v>
      </c>
      <c r="C2568" s="43" t="s">
        <v>3293</v>
      </c>
      <c r="D2568" s="41" t="s">
        <v>23</v>
      </c>
      <c r="E2568" s="43" t="s">
        <v>24</v>
      </c>
      <c r="F2568" s="41" t="s">
        <v>25</v>
      </c>
      <c r="G2568" s="43" t="s">
        <v>122</v>
      </c>
      <c r="H2568" s="43" t="s">
        <v>27</v>
      </c>
      <c r="I2568" s="44">
        <v>2814</v>
      </c>
      <c r="J2568" s="45">
        <v>11695</v>
      </c>
      <c r="K2568" s="45">
        <v>2198</v>
      </c>
      <c r="L2568" s="46">
        <v>4005</v>
      </c>
      <c r="M2568" s="47">
        <v>19423</v>
      </c>
      <c r="N2568" s="47">
        <v>631</v>
      </c>
      <c r="O2568" s="48" t="s">
        <v>37</v>
      </c>
      <c r="P2568" s="49" t="s">
        <v>37</v>
      </c>
      <c r="Q2568" s="49" t="s">
        <v>37</v>
      </c>
      <c r="R2568" s="50" t="s">
        <v>37</v>
      </c>
      <c r="S2568" s="51" t="s">
        <v>37</v>
      </c>
      <c r="T2568" s="51" t="s">
        <v>37</v>
      </c>
      <c r="U2568" s="44">
        <v>6819</v>
      </c>
      <c r="V2568" s="45">
        <v>31118</v>
      </c>
      <c r="W2568" s="45">
        <v>2829</v>
      </c>
    </row>
    <row r="2569" spans="1:23" x14ac:dyDescent="0.2">
      <c r="A2569" s="41">
        <v>2010</v>
      </c>
      <c r="B2569" s="42">
        <v>16865</v>
      </c>
      <c r="C2569" s="43" t="s">
        <v>1064</v>
      </c>
      <c r="D2569" s="41" t="s">
        <v>23</v>
      </c>
      <c r="E2569" s="43" t="s">
        <v>24</v>
      </c>
      <c r="F2569" s="41" t="s">
        <v>25</v>
      </c>
      <c r="G2569" s="43" t="s">
        <v>65</v>
      </c>
      <c r="H2569" s="43" t="s">
        <v>31</v>
      </c>
      <c r="I2569" s="44">
        <v>224361</v>
      </c>
      <c r="J2569" s="45">
        <v>2255640</v>
      </c>
      <c r="K2569" s="45">
        <v>133747</v>
      </c>
      <c r="L2569" s="46">
        <v>80869</v>
      </c>
      <c r="M2569" s="47">
        <v>829027</v>
      </c>
      <c r="N2569" s="47">
        <v>16057</v>
      </c>
      <c r="O2569" s="48">
        <v>16622</v>
      </c>
      <c r="P2569" s="49">
        <v>257299</v>
      </c>
      <c r="Q2569" s="49">
        <v>98</v>
      </c>
      <c r="R2569" s="50" t="s">
        <v>37</v>
      </c>
      <c r="S2569" s="51" t="s">
        <v>37</v>
      </c>
      <c r="T2569" s="51" t="s">
        <v>37</v>
      </c>
      <c r="U2569" s="44">
        <v>321852</v>
      </c>
      <c r="V2569" s="45">
        <v>3341966</v>
      </c>
      <c r="W2569" s="45">
        <v>149902</v>
      </c>
    </row>
    <row r="2570" spans="1:23" x14ac:dyDescent="0.2">
      <c r="A2570" s="41">
        <v>2010</v>
      </c>
      <c r="B2570" s="42">
        <v>16868</v>
      </c>
      <c r="C2570" s="43" t="s">
        <v>3294</v>
      </c>
      <c r="D2570" s="41" t="s">
        <v>23</v>
      </c>
      <c r="E2570" s="43" t="s">
        <v>24</v>
      </c>
      <c r="F2570" s="41" t="s">
        <v>25</v>
      </c>
      <c r="G2570" s="43" t="s">
        <v>89</v>
      </c>
      <c r="H2570" s="43" t="s">
        <v>27</v>
      </c>
      <c r="I2570" s="44">
        <v>223660</v>
      </c>
      <c r="J2570" s="45">
        <v>3094576</v>
      </c>
      <c r="K2570" s="45">
        <v>359116</v>
      </c>
      <c r="L2570" s="46">
        <v>334465</v>
      </c>
      <c r="M2570" s="47">
        <v>5084754</v>
      </c>
      <c r="N2570" s="47">
        <v>39521</v>
      </c>
      <c r="O2570" s="48">
        <v>66024</v>
      </c>
      <c r="P2570" s="49">
        <v>1204764</v>
      </c>
      <c r="Q2570" s="49">
        <v>217</v>
      </c>
      <c r="R2570" s="50">
        <v>45</v>
      </c>
      <c r="S2570" s="51">
        <v>642</v>
      </c>
      <c r="T2570" s="51">
        <v>4</v>
      </c>
      <c r="U2570" s="44">
        <v>624194</v>
      </c>
      <c r="V2570" s="45">
        <v>9384736</v>
      </c>
      <c r="W2570" s="45">
        <v>398858</v>
      </c>
    </row>
    <row r="2571" spans="1:23" x14ac:dyDescent="0.2">
      <c r="A2571" s="41">
        <v>2010</v>
      </c>
      <c r="B2571" s="42">
        <v>16873</v>
      </c>
      <c r="C2571" s="43" t="s">
        <v>3295</v>
      </c>
      <c r="D2571" s="41" t="s">
        <v>23</v>
      </c>
      <c r="E2571" s="43" t="s">
        <v>24</v>
      </c>
      <c r="F2571" s="41" t="s">
        <v>25</v>
      </c>
      <c r="G2571" s="43" t="s">
        <v>82</v>
      </c>
      <c r="H2571" s="43" t="s">
        <v>27</v>
      </c>
      <c r="I2571" s="44">
        <v>772</v>
      </c>
      <c r="J2571" s="45">
        <v>7970</v>
      </c>
      <c r="K2571" s="45">
        <v>1111</v>
      </c>
      <c r="L2571" s="46">
        <v>397</v>
      </c>
      <c r="M2571" s="47">
        <v>3604</v>
      </c>
      <c r="N2571" s="47">
        <v>125</v>
      </c>
      <c r="O2571" s="48">
        <v>2163</v>
      </c>
      <c r="P2571" s="49">
        <v>27993</v>
      </c>
      <c r="Q2571" s="49">
        <v>7</v>
      </c>
      <c r="R2571" s="50" t="s">
        <v>37</v>
      </c>
      <c r="S2571" s="51" t="s">
        <v>37</v>
      </c>
      <c r="T2571" s="51" t="s">
        <v>37</v>
      </c>
      <c r="U2571" s="44">
        <v>3332</v>
      </c>
      <c r="V2571" s="45">
        <v>39567</v>
      </c>
      <c r="W2571" s="45">
        <v>1243</v>
      </c>
    </row>
    <row r="2572" spans="1:23" x14ac:dyDescent="0.2">
      <c r="A2572" s="41">
        <v>2010</v>
      </c>
      <c r="B2572" s="42">
        <v>16876</v>
      </c>
      <c r="C2572" s="43" t="s">
        <v>3296</v>
      </c>
      <c r="D2572" s="41" t="s">
        <v>23</v>
      </c>
      <c r="E2572" s="43" t="s">
        <v>24</v>
      </c>
      <c r="F2572" s="41" t="s">
        <v>25</v>
      </c>
      <c r="G2572" s="43" t="s">
        <v>76</v>
      </c>
      <c r="H2572" s="43" t="s">
        <v>27</v>
      </c>
      <c r="I2572" s="44">
        <v>55.8</v>
      </c>
      <c r="J2572" s="45">
        <v>476</v>
      </c>
      <c r="K2572" s="45">
        <v>56</v>
      </c>
      <c r="L2572" s="46">
        <v>9.5</v>
      </c>
      <c r="M2572" s="47">
        <v>68</v>
      </c>
      <c r="N2572" s="47">
        <v>8</v>
      </c>
      <c r="O2572" s="48" t="s">
        <v>37</v>
      </c>
      <c r="P2572" s="49" t="s">
        <v>37</v>
      </c>
      <c r="Q2572" s="49" t="s">
        <v>37</v>
      </c>
      <c r="R2572" s="50" t="s">
        <v>37</v>
      </c>
      <c r="S2572" s="51" t="s">
        <v>37</v>
      </c>
      <c r="T2572" s="51" t="s">
        <v>37</v>
      </c>
      <c r="U2572" s="44">
        <v>65.3</v>
      </c>
      <c r="V2572" s="45">
        <v>544</v>
      </c>
      <c r="W2572" s="45">
        <v>64</v>
      </c>
    </row>
    <row r="2573" spans="1:23" x14ac:dyDescent="0.2">
      <c r="A2573" s="41">
        <v>2010</v>
      </c>
      <c r="B2573" s="42">
        <v>16900</v>
      </c>
      <c r="C2573" s="43" t="s">
        <v>3297</v>
      </c>
      <c r="D2573" s="41" t="s">
        <v>23</v>
      </c>
      <c r="E2573" s="43" t="s">
        <v>24</v>
      </c>
      <c r="F2573" s="41" t="s">
        <v>25</v>
      </c>
      <c r="G2573" s="43" t="s">
        <v>92</v>
      </c>
      <c r="H2573" s="43" t="s">
        <v>27</v>
      </c>
      <c r="I2573" s="44">
        <v>8599</v>
      </c>
      <c r="J2573" s="45">
        <v>84417</v>
      </c>
      <c r="K2573" s="45">
        <v>6692</v>
      </c>
      <c r="L2573" s="46">
        <v>9797</v>
      </c>
      <c r="M2573" s="47">
        <v>99514</v>
      </c>
      <c r="N2573" s="47">
        <v>1312</v>
      </c>
      <c r="O2573" s="48">
        <v>7618</v>
      </c>
      <c r="P2573" s="49">
        <v>97653</v>
      </c>
      <c r="Q2573" s="49">
        <v>14</v>
      </c>
      <c r="R2573" s="50" t="s">
        <v>37</v>
      </c>
      <c r="S2573" s="51" t="s">
        <v>37</v>
      </c>
      <c r="T2573" s="51" t="s">
        <v>37</v>
      </c>
      <c r="U2573" s="44">
        <v>26014</v>
      </c>
      <c r="V2573" s="45">
        <v>281584</v>
      </c>
      <c r="W2573" s="45">
        <v>8018</v>
      </c>
    </row>
    <row r="2574" spans="1:23" x14ac:dyDescent="0.2">
      <c r="A2574" s="41">
        <v>2010</v>
      </c>
      <c r="B2574" s="42">
        <v>16914</v>
      </c>
      <c r="C2574" s="43" t="s">
        <v>3298</v>
      </c>
      <c r="D2574" s="41" t="s">
        <v>23</v>
      </c>
      <c r="E2574" s="43" t="s">
        <v>24</v>
      </c>
      <c r="F2574" s="41" t="s">
        <v>25</v>
      </c>
      <c r="G2574" s="43" t="s">
        <v>67</v>
      </c>
      <c r="H2574" s="43" t="s">
        <v>27</v>
      </c>
      <c r="I2574" s="44">
        <v>3946</v>
      </c>
      <c r="J2574" s="45">
        <v>28929</v>
      </c>
      <c r="K2574" s="45">
        <v>2184</v>
      </c>
      <c r="L2574" s="46">
        <v>4209</v>
      </c>
      <c r="M2574" s="47">
        <v>41119</v>
      </c>
      <c r="N2574" s="47">
        <v>492</v>
      </c>
      <c r="O2574" s="48" t="s">
        <v>37</v>
      </c>
      <c r="P2574" s="49" t="s">
        <v>37</v>
      </c>
      <c r="Q2574" s="49" t="s">
        <v>37</v>
      </c>
      <c r="R2574" s="50" t="s">
        <v>37</v>
      </c>
      <c r="S2574" s="51" t="s">
        <v>37</v>
      </c>
      <c r="T2574" s="51" t="s">
        <v>37</v>
      </c>
      <c r="U2574" s="44">
        <v>8155</v>
      </c>
      <c r="V2574" s="45">
        <v>70048</v>
      </c>
      <c r="W2574" s="45">
        <v>2676</v>
      </c>
    </row>
    <row r="2575" spans="1:23" x14ac:dyDescent="0.2">
      <c r="A2575" s="41">
        <v>2010</v>
      </c>
      <c r="B2575" s="42">
        <v>16920</v>
      </c>
      <c r="C2575" s="43" t="s">
        <v>3299</v>
      </c>
      <c r="D2575" s="41" t="s">
        <v>23</v>
      </c>
      <c r="E2575" s="43" t="s">
        <v>24</v>
      </c>
      <c r="F2575" s="41" t="s">
        <v>25</v>
      </c>
      <c r="G2575" s="43" t="s">
        <v>76</v>
      </c>
      <c r="H2575" s="43" t="s">
        <v>31</v>
      </c>
      <c r="I2575" s="44">
        <v>9303</v>
      </c>
      <c r="J2575" s="45">
        <v>86443</v>
      </c>
      <c r="K2575" s="45">
        <v>5184</v>
      </c>
      <c r="L2575" s="46">
        <v>2624</v>
      </c>
      <c r="M2575" s="47">
        <v>25155</v>
      </c>
      <c r="N2575" s="47">
        <v>1020</v>
      </c>
      <c r="O2575" s="48">
        <v>1654</v>
      </c>
      <c r="P2575" s="49">
        <v>19388</v>
      </c>
      <c r="Q2575" s="49">
        <v>5</v>
      </c>
      <c r="R2575" s="50" t="s">
        <v>37</v>
      </c>
      <c r="S2575" s="51" t="s">
        <v>37</v>
      </c>
      <c r="T2575" s="51" t="s">
        <v>37</v>
      </c>
      <c r="U2575" s="44">
        <v>13581</v>
      </c>
      <c r="V2575" s="45">
        <v>130986</v>
      </c>
      <c r="W2575" s="45">
        <v>6209</v>
      </c>
    </row>
    <row r="2576" spans="1:23" x14ac:dyDescent="0.2">
      <c r="A2576" s="41">
        <v>2010</v>
      </c>
      <c r="B2576" s="42">
        <v>16921</v>
      </c>
      <c r="C2576" s="43" t="s">
        <v>3300</v>
      </c>
      <c r="D2576" s="41" t="s">
        <v>23</v>
      </c>
      <c r="E2576" s="43" t="s">
        <v>24</v>
      </c>
      <c r="F2576" s="41" t="s">
        <v>25</v>
      </c>
      <c r="G2576" s="43" t="s">
        <v>48</v>
      </c>
      <c r="H2576" s="43" t="s">
        <v>27</v>
      </c>
      <c r="I2576" s="44">
        <v>7432.8</v>
      </c>
      <c r="J2576" s="45">
        <v>66829</v>
      </c>
      <c r="K2576" s="45">
        <v>6580</v>
      </c>
      <c r="L2576" s="46">
        <v>8661.4</v>
      </c>
      <c r="M2576" s="47">
        <v>77236</v>
      </c>
      <c r="N2576" s="47">
        <v>1081</v>
      </c>
      <c r="O2576" s="48">
        <v>98.5</v>
      </c>
      <c r="P2576" s="49">
        <v>922</v>
      </c>
      <c r="Q2576" s="49">
        <v>2</v>
      </c>
      <c r="R2576" s="50" t="s">
        <v>37</v>
      </c>
      <c r="S2576" s="51" t="s">
        <v>37</v>
      </c>
      <c r="T2576" s="51" t="s">
        <v>37</v>
      </c>
      <c r="U2576" s="44">
        <v>16192.7</v>
      </c>
      <c r="V2576" s="45">
        <v>144987</v>
      </c>
      <c r="W2576" s="45">
        <v>7663</v>
      </c>
    </row>
    <row r="2577" spans="1:23" x14ac:dyDescent="0.2">
      <c r="A2577" s="41">
        <v>2010</v>
      </c>
      <c r="B2577" s="42">
        <v>16922</v>
      </c>
      <c r="C2577" s="43" t="s">
        <v>3300</v>
      </c>
      <c r="D2577" s="41" t="s">
        <v>23</v>
      </c>
      <c r="E2577" s="43" t="s">
        <v>24</v>
      </c>
      <c r="F2577" s="41" t="s">
        <v>25</v>
      </c>
      <c r="G2577" s="43" t="s">
        <v>76</v>
      </c>
      <c r="H2577" s="43" t="s">
        <v>27</v>
      </c>
      <c r="I2577" s="44">
        <v>794</v>
      </c>
      <c r="J2577" s="45">
        <v>10391</v>
      </c>
      <c r="K2577" s="45">
        <v>967</v>
      </c>
      <c r="L2577" s="46">
        <v>411</v>
      </c>
      <c r="M2577" s="47">
        <v>5922</v>
      </c>
      <c r="N2577" s="47">
        <v>218</v>
      </c>
      <c r="O2577" s="48">
        <v>1245</v>
      </c>
      <c r="P2577" s="49">
        <v>17572</v>
      </c>
      <c r="Q2577" s="49">
        <v>56</v>
      </c>
      <c r="R2577" s="50" t="s">
        <v>37</v>
      </c>
      <c r="S2577" s="51" t="s">
        <v>37</v>
      </c>
      <c r="T2577" s="51" t="s">
        <v>37</v>
      </c>
      <c r="U2577" s="44">
        <v>2450</v>
      </c>
      <c r="V2577" s="45">
        <v>33885</v>
      </c>
      <c r="W2577" s="45">
        <v>1241</v>
      </c>
    </row>
    <row r="2578" spans="1:23" x14ac:dyDescent="0.2">
      <c r="A2578" s="41">
        <v>2010</v>
      </c>
      <c r="B2578" s="42">
        <v>16930</v>
      </c>
      <c r="C2578" s="43" t="s">
        <v>1068</v>
      </c>
      <c r="D2578" s="41" t="s">
        <v>23</v>
      </c>
      <c r="E2578" s="43" t="s">
        <v>24</v>
      </c>
      <c r="F2578" s="41" t="s">
        <v>25</v>
      </c>
      <c r="G2578" s="43" t="s">
        <v>98</v>
      </c>
      <c r="H2578" s="43" t="s">
        <v>31</v>
      </c>
      <c r="I2578" s="44">
        <v>45763</v>
      </c>
      <c r="J2578" s="45">
        <v>475752</v>
      </c>
      <c r="K2578" s="45">
        <v>29250</v>
      </c>
      <c r="L2578" s="46">
        <v>22355</v>
      </c>
      <c r="M2578" s="47">
        <v>218114</v>
      </c>
      <c r="N2578" s="47">
        <v>5423</v>
      </c>
      <c r="O2578" s="48">
        <v>9553</v>
      </c>
      <c r="P2578" s="49">
        <v>112306</v>
      </c>
      <c r="Q2578" s="49">
        <v>13</v>
      </c>
      <c r="R2578" s="50">
        <v>0</v>
      </c>
      <c r="S2578" s="51">
        <v>0</v>
      </c>
      <c r="T2578" s="51">
        <v>0</v>
      </c>
      <c r="U2578" s="44">
        <v>77671</v>
      </c>
      <c r="V2578" s="45">
        <v>806172</v>
      </c>
      <c r="W2578" s="45">
        <v>34686</v>
      </c>
    </row>
    <row r="2579" spans="1:23" x14ac:dyDescent="0.2">
      <c r="A2579" s="41">
        <v>2010</v>
      </c>
      <c r="B2579" s="42">
        <v>16932</v>
      </c>
      <c r="C2579" s="43" t="s">
        <v>3301</v>
      </c>
      <c r="D2579" s="41" t="s">
        <v>23</v>
      </c>
      <c r="E2579" s="43" t="s">
        <v>24</v>
      </c>
      <c r="F2579" s="41" t="s">
        <v>25</v>
      </c>
      <c r="G2579" s="43" t="s">
        <v>87</v>
      </c>
      <c r="H2579" s="43" t="s">
        <v>27</v>
      </c>
      <c r="I2579" s="44">
        <v>1288</v>
      </c>
      <c r="J2579" s="45">
        <v>16819</v>
      </c>
      <c r="K2579" s="45">
        <v>1337</v>
      </c>
      <c r="L2579" s="46">
        <v>1158</v>
      </c>
      <c r="M2579" s="47">
        <v>16727</v>
      </c>
      <c r="N2579" s="47">
        <v>146</v>
      </c>
      <c r="O2579" s="48" t="s">
        <v>37</v>
      </c>
      <c r="P2579" s="49" t="s">
        <v>37</v>
      </c>
      <c r="Q2579" s="49" t="s">
        <v>37</v>
      </c>
      <c r="R2579" s="50" t="s">
        <v>37</v>
      </c>
      <c r="S2579" s="51" t="s">
        <v>37</v>
      </c>
      <c r="T2579" s="51" t="s">
        <v>37</v>
      </c>
      <c r="U2579" s="44">
        <v>2446</v>
      </c>
      <c r="V2579" s="45">
        <v>33546</v>
      </c>
      <c r="W2579" s="45">
        <v>1483</v>
      </c>
    </row>
    <row r="2580" spans="1:23" x14ac:dyDescent="0.2">
      <c r="A2580" s="41">
        <v>2010</v>
      </c>
      <c r="B2580" s="42">
        <v>16949</v>
      </c>
      <c r="C2580" s="43" t="s">
        <v>1069</v>
      </c>
      <c r="D2580" s="41" t="s">
        <v>23</v>
      </c>
      <c r="E2580" s="43" t="s">
        <v>24</v>
      </c>
      <c r="F2580" s="41" t="s">
        <v>25</v>
      </c>
      <c r="G2580" s="43" t="s">
        <v>98</v>
      </c>
      <c r="H2580" s="43" t="s">
        <v>27</v>
      </c>
      <c r="I2580" s="44">
        <v>49419</v>
      </c>
      <c r="J2580" s="45">
        <v>534238</v>
      </c>
      <c r="K2580" s="45">
        <v>32801</v>
      </c>
      <c r="L2580" s="46">
        <v>90262</v>
      </c>
      <c r="M2580" s="47">
        <v>917019</v>
      </c>
      <c r="N2580" s="47">
        <v>21259</v>
      </c>
      <c r="O2580" s="48">
        <v>5891</v>
      </c>
      <c r="P2580" s="49">
        <v>70612</v>
      </c>
      <c r="Q2580" s="49">
        <v>14</v>
      </c>
      <c r="R2580" s="50">
        <v>0</v>
      </c>
      <c r="S2580" s="51">
        <v>0</v>
      </c>
      <c r="T2580" s="51">
        <v>0</v>
      </c>
      <c r="U2580" s="44">
        <v>145572</v>
      </c>
      <c r="V2580" s="45">
        <v>1521869</v>
      </c>
      <c r="W2580" s="45">
        <v>54074</v>
      </c>
    </row>
    <row r="2581" spans="1:23" x14ac:dyDescent="0.2">
      <c r="A2581" s="41">
        <v>2010</v>
      </c>
      <c r="B2581" s="42">
        <v>16951</v>
      </c>
      <c r="C2581" s="43" t="s">
        <v>3302</v>
      </c>
      <c r="D2581" s="41" t="s">
        <v>23</v>
      </c>
      <c r="E2581" s="43" t="s">
        <v>24</v>
      </c>
      <c r="F2581" s="41" t="s">
        <v>25</v>
      </c>
      <c r="G2581" s="43" t="s">
        <v>161</v>
      </c>
      <c r="H2581" s="43" t="s">
        <v>27</v>
      </c>
      <c r="I2581" s="44">
        <v>1719</v>
      </c>
      <c r="J2581" s="45">
        <v>16016</v>
      </c>
      <c r="K2581" s="45">
        <v>1525</v>
      </c>
      <c r="L2581" s="46">
        <v>290</v>
      </c>
      <c r="M2581" s="47">
        <v>2541</v>
      </c>
      <c r="N2581" s="47">
        <v>181</v>
      </c>
      <c r="O2581" s="48">
        <v>4661</v>
      </c>
      <c r="P2581" s="49">
        <v>65728</v>
      </c>
      <c r="Q2581" s="49">
        <v>80</v>
      </c>
      <c r="R2581" s="50" t="s">
        <v>37</v>
      </c>
      <c r="S2581" s="51" t="s">
        <v>37</v>
      </c>
      <c r="T2581" s="51" t="s">
        <v>37</v>
      </c>
      <c r="U2581" s="44">
        <v>6670</v>
      </c>
      <c r="V2581" s="45">
        <v>84285</v>
      </c>
      <c r="W2581" s="45">
        <v>1786</v>
      </c>
    </row>
    <row r="2582" spans="1:23" x14ac:dyDescent="0.2">
      <c r="A2582" s="41">
        <v>2010</v>
      </c>
      <c r="B2582" s="42">
        <v>16953</v>
      </c>
      <c r="C2582" s="43" t="s">
        <v>3279</v>
      </c>
      <c r="D2582" s="41" t="s">
        <v>23</v>
      </c>
      <c r="E2582" s="43" t="s">
        <v>24</v>
      </c>
      <c r="F2582" s="41" t="s">
        <v>25</v>
      </c>
      <c r="G2582" s="43" t="s">
        <v>241</v>
      </c>
      <c r="H2582" s="43" t="s">
        <v>27</v>
      </c>
      <c r="I2582" s="44">
        <v>2685</v>
      </c>
      <c r="J2582" s="45">
        <v>29355</v>
      </c>
      <c r="K2582" s="45">
        <v>2709</v>
      </c>
      <c r="L2582" s="46">
        <v>2713</v>
      </c>
      <c r="M2582" s="47">
        <v>33401</v>
      </c>
      <c r="N2582" s="47">
        <v>470</v>
      </c>
      <c r="O2582" s="48">
        <v>2002</v>
      </c>
      <c r="P2582" s="49">
        <v>31995</v>
      </c>
      <c r="Q2582" s="49">
        <v>5</v>
      </c>
      <c r="R2582" s="50" t="s">
        <v>37</v>
      </c>
      <c r="S2582" s="51" t="s">
        <v>37</v>
      </c>
      <c r="T2582" s="51" t="s">
        <v>37</v>
      </c>
      <c r="U2582" s="44">
        <v>7400</v>
      </c>
      <c r="V2582" s="45">
        <v>94751</v>
      </c>
      <c r="W2582" s="45">
        <v>3184</v>
      </c>
    </row>
    <row r="2583" spans="1:23" x14ac:dyDescent="0.2">
      <c r="A2583" s="41">
        <v>2010</v>
      </c>
      <c r="B2583" s="42">
        <v>16954</v>
      </c>
      <c r="C2583" s="43" t="s">
        <v>3303</v>
      </c>
      <c r="D2583" s="41" t="s">
        <v>23</v>
      </c>
      <c r="E2583" s="43" t="s">
        <v>24</v>
      </c>
      <c r="F2583" s="41" t="s">
        <v>25</v>
      </c>
      <c r="G2583" s="43" t="s">
        <v>241</v>
      </c>
      <c r="H2583" s="43" t="s">
        <v>153</v>
      </c>
      <c r="I2583" s="44">
        <v>5318</v>
      </c>
      <c r="J2583" s="45">
        <v>59994</v>
      </c>
      <c r="K2583" s="45">
        <v>3142</v>
      </c>
      <c r="L2583" s="46">
        <v>2940</v>
      </c>
      <c r="M2583" s="47">
        <v>24395</v>
      </c>
      <c r="N2583" s="47">
        <v>1575</v>
      </c>
      <c r="O2583" s="48">
        <v>58</v>
      </c>
      <c r="P2583" s="49">
        <v>607</v>
      </c>
      <c r="Q2583" s="49">
        <v>1</v>
      </c>
      <c r="R2583" s="50" t="s">
        <v>37</v>
      </c>
      <c r="S2583" s="51" t="s">
        <v>37</v>
      </c>
      <c r="T2583" s="51" t="s">
        <v>37</v>
      </c>
      <c r="U2583" s="44">
        <v>8316</v>
      </c>
      <c r="V2583" s="45">
        <v>84996</v>
      </c>
      <c r="W2583" s="45">
        <v>4718</v>
      </c>
    </row>
    <row r="2584" spans="1:23" x14ac:dyDescent="0.2">
      <c r="A2584" s="41">
        <v>2010</v>
      </c>
      <c r="B2584" s="42">
        <v>16955</v>
      </c>
      <c r="C2584" s="43" t="s">
        <v>3304</v>
      </c>
      <c r="D2584" s="41" t="s">
        <v>23</v>
      </c>
      <c r="E2584" s="43" t="s">
        <v>24</v>
      </c>
      <c r="F2584" s="41" t="s">
        <v>25</v>
      </c>
      <c r="G2584" s="43" t="s">
        <v>60</v>
      </c>
      <c r="H2584" s="43" t="s">
        <v>27</v>
      </c>
      <c r="I2584" s="44">
        <v>2728</v>
      </c>
      <c r="J2584" s="45">
        <v>15880</v>
      </c>
      <c r="K2584" s="45">
        <v>2038</v>
      </c>
      <c r="L2584" s="46">
        <v>1461</v>
      </c>
      <c r="M2584" s="47">
        <v>7920</v>
      </c>
      <c r="N2584" s="47">
        <v>493</v>
      </c>
      <c r="O2584" s="48">
        <v>4476</v>
      </c>
      <c r="P2584" s="49">
        <v>30884</v>
      </c>
      <c r="Q2584" s="49">
        <v>120</v>
      </c>
      <c r="R2584" s="50" t="s">
        <v>37</v>
      </c>
      <c r="S2584" s="51" t="s">
        <v>37</v>
      </c>
      <c r="T2584" s="51" t="s">
        <v>37</v>
      </c>
      <c r="U2584" s="44">
        <v>8665</v>
      </c>
      <c r="V2584" s="45">
        <v>54684</v>
      </c>
      <c r="W2584" s="45">
        <v>2651</v>
      </c>
    </row>
    <row r="2585" spans="1:23" x14ac:dyDescent="0.2">
      <c r="A2585" s="41">
        <v>2010</v>
      </c>
      <c r="B2585" s="42">
        <v>16959</v>
      </c>
      <c r="C2585" s="43" t="s">
        <v>3305</v>
      </c>
      <c r="D2585" s="41" t="s">
        <v>23</v>
      </c>
      <c r="E2585" s="43" t="s">
        <v>24</v>
      </c>
      <c r="F2585" s="41" t="s">
        <v>25</v>
      </c>
      <c r="G2585" s="43" t="s">
        <v>175</v>
      </c>
      <c r="H2585" s="43" t="s">
        <v>27</v>
      </c>
      <c r="I2585" s="44">
        <v>825</v>
      </c>
      <c r="J2585" s="45">
        <v>9743</v>
      </c>
      <c r="K2585" s="45">
        <v>711</v>
      </c>
      <c r="L2585" s="46">
        <v>550</v>
      </c>
      <c r="M2585" s="47">
        <v>5958</v>
      </c>
      <c r="N2585" s="47">
        <v>117</v>
      </c>
      <c r="O2585" s="48">
        <v>405</v>
      </c>
      <c r="P2585" s="49">
        <v>6210</v>
      </c>
      <c r="Q2585" s="49">
        <v>3</v>
      </c>
      <c r="R2585" s="50" t="s">
        <v>37</v>
      </c>
      <c r="S2585" s="51" t="s">
        <v>37</v>
      </c>
      <c r="T2585" s="51" t="s">
        <v>37</v>
      </c>
      <c r="U2585" s="44">
        <v>1780</v>
      </c>
      <c r="V2585" s="45">
        <v>21911</v>
      </c>
      <c r="W2585" s="45">
        <v>831</v>
      </c>
    </row>
    <row r="2586" spans="1:23" x14ac:dyDescent="0.2">
      <c r="A2586" s="41">
        <v>2010</v>
      </c>
      <c r="B2586" s="42">
        <v>16961</v>
      </c>
      <c r="C2586" s="43" t="s">
        <v>3306</v>
      </c>
      <c r="D2586" s="41" t="s">
        <v>23</v>
      </c>
      <c r="E2586" s="43" t="s">
        <v>24</v>
      </c>
      <c r="F2586" s="41" t="s">
        <v>25</v>
      </c>
      <c r="G2586" s="43" t="s">
        <v>92</v>
      </c>
      <c r="H2586" s="43" t="s">
        <v>27</v>
      </c>
      <c r="I2586" s="44">
        <v>2220</v>
      </c>
      <c r="J2586" s="45">
        <v>14298</v>
      </c>
      <c r="K2586" s="45">
        <v>1264</v>
      </c>
      <c r="L2586" s="46">
        <v>1998</v>
      </c>
      <c r="M2586" s="47">
        <v>12637</v>
      </c>
      <c r="N2586" s="47">
        <v>365</v>
      </c>
      <c r="O2586" s="48" t="s">
        <v>37</v>
      </c>
      <c r="P2586" s="49" t="s">
        <v>37</v>
      </c>
      <c r="Q2586" s="49" t="s">
        <v>37</v>
      </c>
      <c r="R2586" s="50" t="s">
        <v>37</v>
      </c>
      <c r="S2586" s="51" t="s">
        <v>37</v>
      </c>
      <c r="T2586" s="51" t="s">
        <v>37</v>
      </c>
      <c r="U2586" s="44">
        <v>4218</v>
      </c>
      <c r="V2586" s="45">
        <v>26935</v>
      </c>
      <c r="W2586" s="45">
        <v>1629</v>
      </c>
    </row>
    <row r="2587" spans="1:23" x14ac:dyDescent="0.2">
      <c r="A2587" s="41">
        <v>2010</v>
      </c>
      <c r="B2587" s="42">
        <v>16971</v>
      </c>
      <c r="C2587" s="43" t="s">
        <v>1070</v>
      </c>
      <c r="D2587" s="41" t="s">
        <v>23</v>
      </c>
      <c r="E2587" s="43" t="s">
        <v>24</v>
      </c>
      <c r="F2587" s="41" t="s">
        <v>25</v>
      </c>
      <c r="G2587" s="43" t="s">
        <v>46</v>
      </c>
      <c r="H2587" s="43" t="s">
        <v>27</v>
      </c>
      <c r="I2587" s="44">
        <v>14271</v>
      </c>
      <c r="J2587" s="45">
        <v>132560</v>
      </c>
      <c r="K2587" s="45">
        <v>14627</v>
      </c>
      <c r="L2587" s="46">
        <v>1005</v>
      </c>
      <c r="M2587" s="47">
        <v>10628</v>
      </c>
      <c r="N2587" s="47">
        <v>1028</v>
      </c>
      <c r="O2587" s="48">
        <v>20270</v>
      </c>
      <c r="P2587" s="49">
        <v>251940</v>
      </c>
      <c r="Q2587" s="49">
        <v>484</v>
      </c>
      <c r="R2587" s="50" t="s">
        <v>37</v>
      </c>
      <c r="S2587" s="51" t="s">
        <v>37</v>
      </c>
      <c r="T2587" s="51" t="s">
        <v>37</v>
      </c>
      <c r="U2587" s="44">
        <v>35546</v>
      </c>
      <c r="V2587" s="45">
        <v>395128</v>
      </c>
      <c r="W2587" s="45">
        <v>16139</v>
      </c>
    </row>
    <row r="2588" spans="1:23" x14ac:dyDescent="0.2">
      <c r="A2588" s="41">
        <v>2010</v>
      </c>
      <c r="B2588" s="42">
        <v>16988</v>
      </c>
      <c r="C2588" s="43" t="s">
        <v>3307</v>
      </c>
      <c r="D2588" s="41" t="s">
        <v>23</v>
      </c>
      <c r="E2588" s="43" t="s">
        <v>24</v>
      </c>
      <c r="F2588" s="41" t="s">
        <v>25</v>
      </c>
      <c r="G2588" s="43" t="s">
        <v>76</v>
      </c>
      <c r="H2588" s="43" t="s">
        <v>27</v>
      </c>
      <c r="I2588" s="44">
        <v>360</v>
      </c>
      <c r="J2588" s="45">
        <v>3015</v>
      </c>
      <c r="K2588" s="45">
        <v>440</v>
      </c>
      <c r="L2588" s="46">
        <v>284</v>
      </c>
      <c r="M2588" s="47">
        <v>2498</v>
      </c>
      <c r="N2588" s="47">
        <v>104</v>
      </c>
      <c r="O2588" s="48">
        <v>122</v>
      </c>
      <c r="P2588" s="49">
        <v>1099</v>
      </c>
      <c r="Q2588" s="49">
        <v>16</v>
      </c>
      <c r="R2588" s="50">
        <v>0</v>
      </c>
      <c r="S2588" s="51">
        <v>0</v>
      </c>
      <c r="T2588" s="51" t="s">
        <v>37</v>
      </c>
      <c r="U2588" s="44">
        <v>766</v>
      </c>
      <c r="V2588" s="45">
        <v>6612</v>
      </c>
      <c r="W2588" s="45">
        <v>560</v>
      </c>
    </row>
    <row r="2589" spans="1:23" x14ac:dyDescent="0.2">
      <c r="A2589" s="41">
        <v>2010</v>
      </c>
      <c r="B2589" s="42">
        <v>16992</v>
      </c>
      <c r="C2589" s="43" t="s">
        <v>3308</v>
      </c>
      <c r="D2589" s="41" t="s">
        <v>23</v>
      </c>
      <c r="E2589" s="43" t="s">
        <v>24</v>
      </c>
      <c r="F2589" s="41" t="s">
        <v>25</v>
      </c>
      <c r="G2589" s="43" t="s">
        <v>87</v>
      </c>
      <c r="H2589" s="43" t="s">
        <v>27</v>
      </c>
      <c r="I2589" s="44">
        <v>385</v>
      </c>
      <c r="J2589" s="45">
        <v>4260</v>
      </c>
      <c r="K2589" s="45">
        <v>283</v>
      </c>
      <c r="L2589" s="46">
        <v>266</v>
      </c>
      <c r="M2589" s="47">
        <v>3206</v>
      </c>
      <c r="N2589" s="47">
        <v>62</v>
      </c>
      <c r="O2589" s="48">
        <v>22</v>
      </c>
      <c r="P2589" s="49">
        <v>230</v>
      </c>
      <c r="Q2589" s="49">
        <v>1</v>
      </c>
      <c r="R2589" s="50" t="s">
        <v>37</v>
      </c>
      <c r="S2589" s="51" t="s">
        <v>37</v>
      </c>
      <c r="T2589" s="51" t="s">
        <v>37</v>
      </c>
      <c r="U2589" s="44">
        <v>673</v>
      </c>
      <c r="V2589" s="45">
        <v>7696</v>
      </c>
      <c r="W2589" s="45">
        <v>346</v>
      </c>
    </row>
    <row r="2590" spans="1:23" x14ac:dyDescent="0.2">
      <c r="A2590" s="41">
        <v>2010</v>
      </c>
      <c r="B2590" s="42">
        <v>17004</v>
      </c>
      <c r="C2590" s="43" t="s">
        <v>3309</v>
      </c>
      <c r="D2590" s="41" t="s">
        <v>23</v>
      </c>
      <c r="E2590" s="43" t="s">
        <v>24</v>
      </c>
      <c r="F2590" s="41" t="s">
        <v>25</v>
      </c>
      <c r="G2590" s="43" t="s">
        <v>67</v>
      </c>
      <c r="H2590" s="43" t="s">
        <v>27</v>
      </c>
      <c r="I2590" s="44">
        <v>1767</v>
      </c>
      <c r="J2590" s="45">
        <v>15329</v>
      </c>
      <c r="K2590" s="45">
        <v>1267</v>
      </c>
      <c r="L2590" s="46">
        <v>473</v>
      </c>
      <c r="M2590" s="47">
        <v>4270</v>
      </c>
      <c r="N2590" s="47">
        <v>111</v>
      </c>
      <c r="O2590" s="48">
        <v>0</v>
      </c>
      <c r="P2590" s="49">
        <v>0</v>
      </c>
      <c r="Q2590" s="49">
        <v>0</v>
      </c>
      <c r="R2590" s="50" t="s">
        <v>37</v>
      </c>
      <c r="S2590" s="51" t="s">
        <v>37</v>
      </c>
      <c r="T2590" s="51" t="s">
        <v>37</v>
      </c>
      <c r="U2590" s="44">
        <v>2240</v>
      </c>
      <c r="V2590" s="45">
        <v>19599</v>
      </c>
      <c r="W2590" s="45">
        <v>1378</v>
      </c>
    </row>
    <row r="2591" spans="1:23" x14ac:dyDescent="0.2">
      <c r="A2591" s="41">
        <v>2010</v>
      </c>
      <c r="B2591" s="42">
        <v>17008</v>
      </c>
      <c r="C2591" s="43" t="s">
        <v>3310</v>
      </c>
      <c r="D2591" s="41" t="s">
        <v>23</v>
      </c>
      <c r="E2591" s="43" t="s">
        <v>24</v>
      </c>
      <c r="F2591" s="41" t="s">
        <v>25</v>
      </c>
      <c r="G2591" s="43" t="s">
        <v>92</v>
      </c>
      <c r="H2591" s="43" t="s">
        <v>51</v>
      </c>
      <c r="I2591" s="44">
        <v>34659</v>
      </c>
      <c r="J2591" s="45">
        <v>319845</v>
      </c>
      <c r="K2591" s="45">
        <v>25266</v>
      </c>
      <c r="L2591" s="46">
        <v>37368</v>
      </c>
      <c r="M2591" s="47">
        <v>351057</v>
      </c>
      <c r="N2591" s="47">
        <v>12813</v>
      </c>
      <c r="O2591" s="48">
        <v>33751</v>
      </c>
      <c r="P2591" s="49">
        <v>398554</v>
      </c>
      <c r="Q2591" s="49">
        <v>712</v>
      </c>
      <c r="R2591" s="50" t="s">
        <v>37</v>
      </c>
      <c r="S2591" s="51" t="s">
        <v>37</v>
      </c>
      <c r="T2591" s="51" t="s">
        <v>37</v>
      </c>
      <c r="U2591" s="44">
        <v>105778</v>
      </c>
      <c r="V2591" s="45">
        <v>1069456</v>
      </c>
      <c r="W2591" s="45">
        <v>38791</v>
      </c>
    </row>
    <row r="2592" spans="1:23" x14ac:dyDescent="0.2">
      <c r="A2592" s="41">
        <v>2010</v>
      </c>
      <c r="B2592" s="42">
        <v>17011</v>
      </c>
      <c r="C2592" s="43" t="s">
        <v>1071</v>
      </c>
      <c r="D2592" s="41" t="s">
        <v>23</v>
      </c>
      <c r="E2592" s="43" t="s">
        <v>24</v>
      </c>
      <c r="F2592" s="41" t="s">
        <v>25</v>
      </c>
      <c r="G2592" s="43" t="s">
        <v>35</v>
      </c>
      <c r="H2592" s="43" t="s">
        <v>27</v>
      </c>
      <c r="I2592" s="44">
        <v>3457</v>
      </c>
      <c r="J2592" s="45">
        <v>32960</v>
      </c>
      <c r="K2592" s="45">
        <v>4186</v>
      </c>
      <c r="L2592" s="46">
        <v>1955</v>
      </c>
      <c r="M2592" s="47">
        <v>16414</v>
      </c>
      <c r="N2592" s="47">
        <v>1305</v>
      </c>
      <c r="O2592" s="48">
        <v>17462</v>
      </c>
      <c r="P2592" s="49">
        <v>222926</v>
      </c>
      <c r="Q2592" s="49">
        <v>168</v>
      </c>
      <c r="R2592" s="50">
        <v>0</v>
      </c>
      <c r="S2592" s="51">
        <v>0</v>
      </c>
      <c r="T2592" s="51">
        <v>0</v>
      </c>
      <c r="U2592" s="44">
        <v>22874</v>
      </c>
      <c r="V2592" s="45">
        <v>272300</v>
      </c>
      <c r="W2592" s="45">
        <v>5659</v>
      </c>
    </row>
    <row r="2593" spans="1:23" x14ac:dyDescent="0.2">
      <c r="A2593" s="41">
        <v>2010</v>
      </c>
      <c r="B2593" s="42">
        <v>17028</v>
      </c>
      <c r="C2593" s="43" t="s">
        <v>3311</v>
      </c>
      <c r="D2593" s="41" t="s">
        <v>23</v>
      </c>
      <c r="E2593" s="43" t="s">
        <v>24</v>
      </c>
      <c r="F2593" s="41" t="s">
        <v>25</v>
      </c>
      <c r="G2593" s="43" t="s">
        <v>35</v>
      </c>
      <c r="H2593" s="43" t="s">
        <v>27</v>
      </c>
      <c r="I2593" s="44">
        <v>3089</v>
      </c>
      <c r="J2593" s="45">
        <v>33743</v>
      </c>
      <c r="K2593" s="45">
        <v>4039</v>
      </c>
      <c r="L2593" s="46">
        <v>787</v>
      </c>
      <c r="M2593" s="47">
        <v>8660</v>
      </c>
      <c r="N2593" s="47">
        <v>422</v>
      </c>
      <c r="O2593" s="48">
        <v>11008</v>
      </c>
      <c r="P2593" s="49">
        <v>135876</v>
      </c>
      <c r="Q2593" s="49">
        <v>58</v>
      </c>
      <c r="R2593" s="50" t="s">
        <v>37</v>
      </c>
      <c r="S2593" s="51" t="s">
        <v>37</v>
      </c>
      <c r="T2593" s="51" t="s">
        <v>37</v>
      </c>
      <c r="U2593" s="44">
        <v>14884</v>
      </c>
      <c r="V2593" s="45">
        <v>178279</v>
      </c>
      <c r="W2593" s="45">
        <v>4519</v>
      </c>
    </row>
    <row r="2594" spans="1:23" x14ac:dyDescent="0.2">
      <c r="A2594" s="41">
        <v>2010</v>
      </c>
      <c r="B2594" s="42">
        <v>17033</v>
      </c>
      <c r="C2594" s="43" t="s">
        <v>1072</v>
      </c>
      <c r="D2594" s="41" t="s">
        <v>23</v>
      </c>
      <c r="E2594" s="43" t="s">
        <v>24</v>
      </c>
      <c r="F2594" s="41" t="s">
        <v>25</v>
      </c>
      <c r="G2594" s="43" t="s">
        <v>54</v>
      </c>
      <c r="H2594" s="43" t="s">
        <v>27</v>
      </c>
      <c r="I2594" s="44">
        <v>24601</v>
      </c>
      <c r="J2594" s="45">
        <v>265785</v>
      </c>
      <c r="K2594" s="45">
        <v>15308</v>
      </c>
      <c r="L2594" s="46">
        <v>13567</v>
      </c>
      <c r="M2594" s="47">
        <v>129093</v>
      </c>
      <c r="N2594" s="47">
        <v>3415</v>
      </c>
      <c r="O2594" s="48">
        <v>19346</v>
      </c>
      <c r="P2594" s="49">
        <v>346875</v>
      </c>
      <c r="Q2594" s="49">
        <v>13</v>
      </c>
      <c r="R2594" s="50">
        <v>0</v>
      </c>
      <c r="S2594" s="51">
        <v>0</v>
      </c>
      <c r="T2594" s="51">
        <v>0</v>
      </c>
      <c r="U2594" s="44">
        <v>57514</v>
      </c>
      <c r="V2594" s="45">
        <v>741753</v>
      </c>
      <c r="W2594" s="45">
        <v>18736</v>
      </c>
    </row>
    <row r="2595" spans="1:23" x14ac:dyDescent="0.2">
      <c r="A2595" s="41">
        <v>2010</v>
      </c>
      <c r="B2595" s="42">
        <v>17035</v>
      </c>
      <c r="C2595" s="43" t="s">
        <v>3312</v>
      </c>
      <c r="D2595" s="41" t="s">
        <v>23</v>
      </c>
      <c r="E2595" s="43" t="s">
        <v>24</v>
      </c>
      <c r="F2595" s="41" t="s">
        <v>25</v>
      </c>
      <c r="G2595" s="43" t="s">
        <v>175</v>
      </c>
      <c r="H2595" s="43" t="s">
        <v>27</v>
      </c>
      <c r="I2595" s="44">
        <v>1119.2</v>
      </c>
      <c r="J2595" s="45">
        <v>9615</v>
      </c>
      <c r="K2595" s="45">
        <v>826</v>
      </c>
      <c r="L2595" s="46">
        <v>611.29999999999995</v>
      </c>
      <c r="M2595" s="47">
        <v>4803</v>
      </c>
      <c r="N2595" s="47">
        <v>208</v>
      </c>
      <c r="O2595" s="48">
        <v>1452</v>
      </c>
      <c r="P2595" s="49">
        <v>25256</v>
      </c>
      <c r="Q2595" s="49">
        <v>10</v>
      </c>
      <c r="R2595" s="50" t="s">
        <v>37</v>
      </c>
      <c r="S2595" s="51" t="s">
        <v>37</v>
      </c>
      <c r="T2595" s="51" t="s">
        <v>37</v>
      </c>
      <c r="U2595" s="44">
        <v>3182.5</v>
      </c>
      <c r="V2595" s="45">
        <v>39674</v>
      </c>
      <c r="W2595" s="45">
        <v>1044</v>
      </c>
    </row>
    <row r="2596" spans="1:23" x14ac:dyDescent="0.2">
      <c r="A2596" s="41">
        <v>2010</v>
      </c>
      <c r="B2596" s="42">
        <v>17037</v>
      </c>
      <c r="C2596" s="43" t="s">
        <v>3313</v>
      </c>
      <c r="D2596" s="41" t="s">
        <v>23</v>
      </c>
      <c r="E2596" s="43" t="s">
        <v>24</v>
      </c>
      <c r="F2596" s="41" t="s">
        <v>25</v>
      </c>
      <c r="G2596" s="43" t="s">
        <v>67</v>
      </c>
      <c r="H2596" s="43" t="s">
        <v>27</v>
      </c>
      <c r="I2596" s="44">
        <v>7379</v>
      </c>
      <c r="J2596" s="45">
        <v>78518</v>
      </c>
      <c r="K2596" s="45">
        <v>6041</v>
      </c>
      <c r="L2596" s="46">
        <v>9328</v>
      </c>
      <c r="M2596" s="47">
        <v>119780</v>
      </c>
      <c r="N2596" s="47">
        <v>1524</v>
      </c>
      <c r="O2596" s="48">
        <v>67</v>
      </c>
      <c r="P2596" s="49">
        <v>833</v>
      </c>
      <c r="Q2596" s="49">
        <v>2</v>
      </c>
      <c r="R2596" s="50" t="s">
        <v>37</v>
      </c>
      <c r="S2596" s="51" t="s">
        <v>37</v>
      </c>
      <c r="T2596" s="51" t="s">
        <v>37</v>
      </c>
      <c r="U2596" s="44">
        <v>16774</v>
      </c>
      <c r="V2596" s="45">
        <v>199131</v>
      </c>
      <c r="W2596" s="45">
        <v>7567</v>
      </c>
    </row>
    <row r="2597" spans="1:23" x14ac:dyDescent="0.2">
      <c r="A2597" s="41">
        <v>2010</v>
      </c>
      <c r="B2597" s="42">
        <v>17038</v>
      </c>
      <c r="C2597" s="43" t="s">
        <v>1073</v>
      </c>
      <c r="D2597" s="41" t="s">
        <v>23</v>
      </c>
      <c r="E2597" s="43" t="s">
        <v>24</v>
      </c>
      <c r="F2597" s="41" t="s">
        <v>25</v>
      </c>
      <c r="G2597" s="43" t="s">
        <v>72</v>
      </c>
      <c r="H2597" s="43" t="s">
        <v>31</v>
      </c>
      <c r="I2597" s="44">
        <v>23854</v>
      </c>
      <c r="J2597" s="45">
        <v>219006</v>
      </c>
      <c r="K2597" s="45">
        <v>14196</v>
      </c>
      <c r="L2597" s="46">
        <v>3305</v>
      </c>
      <c r="M2597" s="47">
        <v>31450</v>
      </c>
      <c r="N2597" s="47">
        <v>178</v>
      </c>
      <c r="O2597" s="48">
        <v>9425</v>
      </c>
      <c r="P2597" s="49">
        <v>139161</v>
      </c>
      <c r="Q2597" s="49">
        <v>38</v>
      </c>
      <c r="R2597" s="50" t="s">
        <v>37</v>
      </c>
      <c r="S2597" s="51" t="s">
        <v>37</v>
      </c>
      <c r="T2597" s="51" t="s">
        <v>37</v>
      </c>
      <c r="U2597" s="44">
        <v>36584</v>
      </c>
      <c r="V2597" s="45">
        <v>389617</v>
      </c>
      <c r="W2597" s="45">
        <v>14412</v>
      </c>
    </row>
    <row r="2598" spans="1:23" x14ac:dyDescent="0.2">
      <c r="A2598" s="41">
        <v>2010</v>
      </c>
      <c r="B2598" s="42">
        <v>17040</v>
      </c>
      <c r="C2598" s="43" t="s">
        <v>1074</v>
      </c>
      <c r="D2598" s="41" t="s">
        <v>23</v>
      </c>
      <c r="E2598" s="43" t="s">
        <v>24</v>
      </c>
      <c r="F2598" s="41" t="s">
        <v>25</v>
      </c>
      <c r="G2598" s="43" t="s">
        <v>124</v>
      </c>
      <c r="H2598" s="43" t="s">
        <v>31</v>
      </c>
      <c r="I2598" s="44">
        <v>18249</v>
      </c>
      <c r="J2598" s="45">
        <v>130492</v>
      </c>
      <c r="K2598" s="45">
        <v>9733</v>
      </c>
      <c r="L2598" s="46">
        <v>3277</v>
      </c>
      <c r="M2598" s="47">
        <v>38455</v>
      </c>
      <c r="N2598" s="47">
        <v>157</v>
      </c>
      <c r="O2598" s="48">
        <v>5866</v>
      </c>
      <c r="P2598" s="49">
        <v>79125</v>
      </c>
      <c r="Q2598" s="49">
        <v>9</v>
      </c>
      <c r="R2598" s="50" t="s">
        <v>37</v>
      </c>
      <c r="S2598" s="51" t="s">
        <v>37</v>
      </c>
      <c r="T2598" s="51" t="s">
        <v>37</v>
      </c>
      <c r="U2598" s="44">
        <v>27392</v>
      </c>
      <c r="V2598" s="45">
        <v>248072</v>
      </c>
      <c r="W2598" s="45">
        <v>9899</v>
      </c>
    </row>
    <row r="2599" spans="1:23" x14ac:dyDescent="0.2">
      <c r="A2599" s="41">
        <v>2010</v>
      </c>
      <c r="B2599" s="42">
        <v>17043</v>
      </c>
      <c r="C2599" s="43" t="s">
        <v>3313</v>
      </c>
      <c r="D2599" s="41" t="s">
        <v>23</v>
      </c>
      <c r="E2599" s="43" t="s">
        <v>24</v>
      </c>
      <c r="F2599" s="41" t="s">
        <v>25</v>
      </c>
      <c r="G2599" s="43" t="s">
        <v>161</v>
      </c>
      <c r="H2599" s="43" t="s">
        <v>27</v>
      </c>
      <c r="I2599" s="44">
        <v>4903.1000000000004</v>
      </c>
      <c r="J2599" s="45">
        <v>53806</v>
      </c>
      <c r="K2599" s="45">
        <v>4912</v>
      </c>
      <c r="L2599" s="46">
        <v>1901.4</v>
      </c>
      <c r="M2599" s="47">
        <v>18171</v>
      </c>
      <c r="N2599" s="47">
        <v>178</v>
      </c>
      <c r="O2599" s="48">
        <v>2505.8000000000002</v>
      </c>
      <c r="P2599" s="49">
        <v>34060</v>
      </c>
      <c r="Q2599" s="49">
        <v>22</v>
      </c>
      <c r="R2599" s="50">
        <v>0</v>
      </c>
      <c r="S2599" s="51">
        <v>0</v>
      </c>
      <c r="T2599" s="51">
        <v>0</v>
      </c>
      <c r="U2599" s="44">
        <v>9310.2999999999993</v>
      </c>
      <c r="V2599" s="45">
        <v>106037</v>
      </c>
      <c r="W2599" s="45">
        <v>5112</v>
      </c>
    </row>
    <row r="2600" spans="1:23" x14ac:dyDescent="0.2">
      <c r="A2600" s="41">
        <v>2010</v>
      </c>
      <c r="B2600" s="42">
        <v>17044</v>
      </c>
      <c r="C2600" s="43" t="s">
        <v>1075</v>
      </c>
      <c r="D2600" s="41" t="s">
        <v>23</v>
      </c>
      <c r="E2600" s="43" t="s">
        <v>24</v>
      </c>
      <c r="F2600" s="41" t="s">
        <v>25</v>
      </c>
      <c r="G2600" s="43" t="s">
        <v>104</v>
      </c>
      <c r="H2600" s="43" t="s">
        <v>31</v>
      </c>
      <c r="I2600" s="44">
        <v>23575</v>
      </c>
      <c r="J2600" s="45">
        <v>251742</v>
      </c>
      <c r="K2600" s="45">
        <v>14948</v>
      </c>
      <c r="L2600" s="46">
        <v>5033</v>
      </c>
      <c r="M2600" s="47">
        <v>61599</v>
      </c>
      <c r="N2600" s="47">
        <v>355</v>
      </c>
      <c r="O2600" s="48">
        <v>9931</v>
      </c>
      <c r="P2600" s="49">
        <v>155118</v>
      </c>
      <c r="Q2600" s="49">
        <v>8</v>
      </c>
      <c r="R2600" s="50" t="s">
        <v>37</v>
      </c>
      <c r="S2600" s="51" t="s">
        <v>37</v>
      </c>
      <c r="T2600" s="51" t="s">
        <v>37</v>
      </c>
      <c r="U2600" s="44">
        <v>38539</v>
      </c>
      <c r="V2600" s="45">
        <v>468459</v>
      </c>
      <c r="W2600" s="45">
        <v>15311</v>
      </c>
    </row>
    <row r="2601" spans="1:23" x14ac:dyDescent="0.2">
      <c r="A2601" s="41">
        <v>2010</v>
      </c>
      <c r="B2601" s="42">
        <v>17045</v>
      </c>
      <c r="C2601" s="43" t="s">
        <v>3314</v>
      </c>
      <c r="D2601" s="41" t="s">
        <v>23</v>
      </c>
      <c r="E2601" s="43" t="s">
        <v>24</v>
      </c>
      <c r="F2601" s="41" t="s">
        <v>25</v>
      </c>
      <c r="G2601" s="43" t="s">
        <v>145</v>
      </c>
      <c r="H2601" s="43" t="s">
        <v>27</v>
      </c>
      <c r="I2601" s="44">
        <v>65.099999999999994</v>
      </c>
      <c r="J2601" s="45">
        <v>1072</v>
      </c>
      <c r="K2601" s="45">
        <v>67</v>
      </c>
      <c r="L2601" s="46">
        <v>15.5</v>
      </c>
      <c r="M2601" s="47">
        <v>301</v>
      </c>
      <c r="N2601" s="47">
        <v>14</v>
      </c>
      <c r="O2601" s="48">
        <v>4.4000000000000004</v>
      </c>
      <c r="P2601" s="49">
        <v>85</v>
      </c>
      <c r="Q2601" s="49">
        <v>3</v>
      </c>
      <c r="R2601" s="50" t="s">
        <v>37</v>
      </c>
      <c r="S2601" s="51" t="s">
        <v>37</v>
      </c>
      <c r="T2601" s="51" t="s">
        <v>37</v>
      </c>
      <c r="U2601" s="44">
        <v>85</v>
      </c>
      <c r="V2601" s="45">
        <v>1458</v>
      </c>
      <c r="W2601" s="45">
        <v>84</v>
      </c>
    </row>
    <row r="2602" spans="1:23" x14ac:dyDescent="0.2">
      <c r="A2602" s="41">
        <v>2010</v>
      </c>
      <c r="B2602" s="42">
        <v>17046</v>
      </c>
      <c r="C2602" s="43" t="s">
        <v>3313</v>
      </c>
      <c r="D2602" s="41" t="s">
        <v>23</v>
      </c>
      <c r="E2602" s="43" t="s">
        <v>24</v>
      </c>
      <c r="F2602" s="41" t="s">
        <v>25</v>
      </c>
      <c r="G2602" s="43" t="s">
        <v>87</v>
      </c>
      <c r="H2602" s="43" t="s">
        <v>27</v>
      </c>
      <c r="I2602" s="44">
        <v>320</v>
      </c>
      <c r="J2602" s="45">
        <v>3144</v>
      </c>
      <c r="K2602" s="45">
        <v>300</v>
      </c>
      <c r="L2602" s="46">
        <v>76</v>
      </c>
      <c r="M2602" s="47">
        <v>1228</v>
      </c>
      <c r="N2602" s="47">
        <v>57</v>
      </c>
      <c r="O2602" s="48">
        <v>104</v>
      </c>
      <c r="P2602" s="49">
        <v>1834</v>
      </c>
      <c r="Q2602" s="49">
        <v>9</v>
      </c>
      <c r="R2602" s="50" t="s">
        <v>37</v>
      </c>
      <c r="S2602" s="51" t="s">
        <v>37</v>
      </c>
      <c r="T2602" s="51" t="s">
        <v>37</v>
      </c>
      <c r="U2602" s="44">
        <v>500</v>
      </c>
      <c r="V2602" s="45">
        <v>6206</v>
      </c>
      <c r="W2602" s="45">
        <v>366</v>
      </c>
    </row>
    <row r="2603" spans="1:23" x14ac:dyDescent="0.2">
      <c r="A2603" s="41">
        <v>2010</v>
      </c>
      <c r="B2603" s="42">
        <v>17047</v>
      </c>
      <c r="C2603" s="43" t="s">
        <v>3315</v>
      </c>
      <c r="D2603" s="41" t="s">
        <v>23</v>
      </c>
      <c r="E2603" s="43" t="s">
        <v>24</v>
      </c>
      <c r="F2603" s="41" t="s">
        <v>25</v>
      </c>
      <c r="G2603" s="43" t="s">
        <v>98</v>
      </c>
      <c r="H2603" s="43" t="s">
        <v>27</v>
      </c>
      <c r="I2603" s="44">
        <v>11185</v>
      </c>
      <c r="J2603" s="45">
        <v>120509</v>
      </c>
      <c r="K2603" s="45">
        <v>8114</v>
      </c>
      <c r="L2603" s="46">
        <v>11665</v>
      </c>
      <c r="M2603" s="47">
        <v>121738</v>
      </c>
      <c r="N2603" s="47">
        <v>1483</v>
      </c>
      <c r="O2603" s="48">
        <v>11286</v>
      </c>
      <c r="P2603" s="49">
        <v>150619</v>
      </c>
      <c r="Q2603" s="49">
        <v>13</v>
      </c>
      <c r="R2603" s="50">
        <v>0</v>
      </c>
      <c r="S2603" s="51">
        <v>0</v>
      </c>
      <c r="T2603" s="51">
        <v>0</v>
      </c>
      <c r="U2603" s="44">
        <v>34136</v>
      </c>
      <c r="V2603" s="45">
        <v>392866</v>
      </c>
      <c r="W2603" s="45">
        <v>9610</v>
      </c>
    </row>
    <row r="2604" spans="1:23" x14ac:dyDescent="0.2">
      <c r="A2604" s="41">
        <v>2010</v>
      </c>
      <c r="B2604" s="42">
        <v>17066</v>
      </c>
      <c r="C2604" s="43" t="s">
        <v>1077</v>
      </c>
      <c r="D2604" s="41" t="s">
        <v>23</v>
      </c>
      <c r="E2604" s="43" t="s">
        <v>24</v>
      </c>
      <c r="F2604" s="41" t="s">
        <v>25</v>
      </c>
      <c r="G2604" s="43" t="s">
        <v>33</v>
      </c>
      <c r="H2604" s="43" t="s">
        <v>31</v>
      </c>
      <c r="I2604" s="44">
        <v>84746.5</v>
      </c>
      <c r="J2604" s="45">
        <v>852637</v>
      </c>
      <c r="K2604" s="45">
        <v>74373</v>
      </c>
      <c r="L2604" s="46">
        <v>23635.599999999999</v>
      </c>
      <c r="M2604" s="47">
        <v>237211</v>
      </c>
      <c r="N2604" s="47">
        <v>13659</v>
      </c>
      <c r="O2604" s="48">
        <v>48559.199999999997</v>
      </c>
      <c r="P2604" s="49">
        <v>647964</v>
      </c>
      <c r="Q2604" s="49">
        <v>370</v>
      </c>
      <c r="R2604" s="50">
        <v>0</v>
      </c>
      <c r="S2604" s="51">
        <v>0</v>
      </c>
      <c r="T2604" s="51">
        <v>0</v>
      </c>
      <c r="U2604" s="44">
        <v>156941.29999999999</v>
      </c>
      <c r="V2604" s="45">
        <v>1737812</v>
      </c>
      <c r="W2604" s="45">
        <v>88402</v>
      </c>
    </row>
    <row r="2605" spans="1:23" x14ac:dyDescent="0.2">
      <c r="A2605" s="41">
        <v>2010</v>
      </c>
      <c r="B2605" s="42">
        <v>17066</v>
      </c>
      <c r="C2605" s="43" t="s">
        <v>1077</v>
      </c>
      <c r="D2605" s="41" t="s">
        <v>23</v>
      </c>
      <c r="E2605" s="43" t="s">
        <v>24</v>
      </c>
      <c r="F2605" s="41" t="s">
        <v>25</v>
      </c>
      <c r="G2605" s="43" t="s">
        <v>111</v>
      </c>
      <c r="H2605" s="43" t="s">
        <v>31</v>
      </c>
      <c r="I2605" s="44">
        <v>3722.7</v>
      </c>
      <c r="J2605" s="45">
        <v>33573</v>
      </c>
      <c r="K2605" s="45">
        <v>2584</v>
      </c>
      <c r="L2605" s="46">
        <v>907.8</v>
      </c>
      <c r="M2605" s="47">
        <v>7683</v>
      </c>
      <c r="N2605" s="47">
        <v>558</v>
      </c>
      <c r="O2605" s="48">
        <v>0</v>
      </c>
      <c r="P2605" s="49">
        <v>0</v>
      </c>
      <c r="Q2605" s="49">
        <v>0</v>
      </c>
      <c r="R2605" s="50">
        <v>0</v>
      </c>
      <c r="S2605" s="51">
        <v>0</v>
      </c>
      <c r="T2605" s="51">
        <v>0</v>
      </c>
      <c r="U2605" s="44">
        <v>4630.5</v>
      </c>
      <c r="V2605" s="45">
        <v>41256</v>
      </c>
      <c r="W2605" s="45">
        <v>3142</v>
      </c>
    </row>
    <row r="2606" spans="1:23" x14ac:dyDescent="0.2">
      <c r="A2606" s="41">
        <v>2010</v>
      </c>
      <c r="B2606" s="42">
        <v>17074</v>
      </c>
      <c r="C2606" s="43" t="s">
        <v>3316</v>
      </c>
      <c r="D2606" s="41" t="s">
        <v>23</v>
      </c>
      <c r="E2606" s="43" t="s">
        <v>24</v>
      </c>
      <c r="F2606" s="41" t="s">
        <v>25</v>
      </c>
      <c r="G2606" s="43" t="s">
        <v>46</v>
      </c>
      <c r="H2606" s="43" t="s">
        <v>27</v>
      </c>
      <c r="I2606" s="44">
        <v>119</v>
      </c>
      <c r="J2606" s="45">
        <v>1279</v>
      </c>
      <c r="K2606" s="45">
        <v>124</v>
      </c>
      <c r="L2606" s="46">
        <v>70</v>
      </c>
      <c r="M2606" s="47">
        <v>993</v>
      </c>
      <c r="N2606" s="47">
        <v>25</v>
      </c>
      <c r="O2606" s="48">
        <v>21</v>
      </c>
      <c r="P2606" s="49">
        <v>292</v>
      </c>
      <c r="Q2606" s="49">
        <v>4</v>
      </c>
      <c r="R2606" s="50">
        <v>0</v>
      </c>
      <c r="S2606" s="51">
        <v>0</v>
      </c>
      <c r="T2606" s="51">
        <v>0</v>
      </c>
      <c r="U2606" s="44">
        <v>210</v>
      </c>
      <c r="V2606" s="45">
        <v>2564</v>
      </c>
      <c r="W2606" s="45">
        <v>153</v>
      </c>
    </row>
    <row r="2607" spans="1:23" x14ac:dyDescent="0.2">
      <c r="A2607" s="41">
        <v>2010</v>
      </c>
      <c r="B2607" s="42">
        <v>17079</v>
      </c>
      <c r="C2607" s="43" t="s">
        <v>3317</v>
      </c>
      <c r="D2607" s="41" t="s">
        <v>23</v>
      </c>
      <c r="E2607" s="43" t="s">
        <v>24</v>
      </c>
      <c r="F2607" s="41" t="s">
        <v>25</v>
      </c>
      <c r="G2607" s="43" t="s">
        <v>42</v>
      </c>
      <c r="H2607" s="43" t="s">
        <v>27</v>
      </c>
      <c r="I2607" s="44">
        <v>1655</v>
      </c>
      <c r="J2607" s="45">
        <v>31588</v>
      </c>
      <c r="K2607" s="45">
        <v>1768</v>
      </c>
      <c r="L2607" s="46">
        <v>1305</v>
      </c>
      <c r="M2607" s="47">
        <v>28749</v>
      </c>
      <c r="N2607" s="47">
        <v>545</v>
      </c>
      <c r="O2607" s="48">
        <v>264</v>
      </c>
      <c r="P2607" s="49">
        <v>5508</v>
      </c>
      <c r="Q2607" s="49">
        <v>1</v>
      </c>
      <c r="R2607" s="50" t="s">
        <v>37</v>
      </c>
      <c r="S2607" s="51" t="s">
        <v>37</v>
      </c>
      <c r="T2607" s="51" t="s">
        <v>37</v>
      </c>
      <c r="U2607" s="44">
        <v>3224</v>
      </c>
      <c r="V2607" s="45">
        <v>65845</v>
      </c>
      <c r="W2607" s="45">
        <v>2314</v>
      </c>
    </row>
    <row r="2608" spans="1:23" x14ac:dyDescent="0.2">
      <c r="A2608" s="41">
        <v>2010</v>
      </c>
      <c r="B2608" s="42">
        <v>17085</v>
      </c>
      <c r="C2608" s="43" t="s">
        <v>3318</v>
      </c>
      <c r="D2608" s="41" t="s">
        <v>23</v>
      </c>
      <c r="E2608" s="43" t="s">
        <v>24</v>
      </c>
      <c r="F2608" s="41" t="s">
        <v>25</v>
      </c>
      <c r="G2608" s="43" t="s">
        <v>42</v>
      </c>
      <c r="H2608" s="43" t="s">
        <v>27</v>
      </c>
      <c r="I2608" s="44">
        <v>1033</v>
      </c>
      <c r="J2608" s="45">
        <v>22956</v>
      </c>
      <c r="K2608" s="45">
        <v>1770</v>
      </c>
      <c r="L2608" s="46">
        <v>162</v>
      </c>
      <c r="M2608" s="47">
        <v>3567</v>
      </c>
      <c r="N2608" s="47">
        <v>141</v>
      </c>
      <c r="O2608" s="48">
        <v>1168</v>
      </c>
      <c r="P2608" s="49">
        <v>29144</v>
      </c>
      <c r="Q2608" s="49">
        <v>22</v>
      </c>
      <c r="R2608" s="50" t="s">
        <v>37</v>
      </c>
      <c r="S2608" s="51" t="s">
        <v>37</v>
      </c>
      <c r="T2608" s="51" t="s">
        <v>37</v>
      </c>
      <c r="U2608" s="44">
        <v>2363</v>
      </c>
      <c r="V2608" s="45">
        <v>55667</v>
      </c>
      <c r="W2608" s="45">
        <v>1933</v>
      </c>
    </row>
    <row r="2609" spans="1:23" x14ac:dyDescent="0.2">
      <c r="A2609" s="41">
        <v>2010</v>
      </c>
      <c r="B2609" s="42">
        <v>17098</v>
      </c>
      <c r="C2609" s="43" t="s">
        <v>3319</v>
      </c>
      <c r="D2609" s="41" t="s">
        <v>23</v>
      </c>
      <c r="E2609" s="43" t="s">
        <v>24</v>
      </c>
      <c r="F2609" s="41" t="s">
        <v>25</v>
      </c>
      <c r="G2609" s="43" t="s">
        <v>161</v>
      </c>
      <c r="H2609" s="43" t="s">
        <v>27</v>
      </c>
      <c r="I2609" s="44">
        <v>257</v>
      </c>
      <c r="J2609" s="45">
        <v>2533</v>
      </c>
      <c r="K2609" s="45">
        <v>252</v>
      </c>
      <c r="L2609" s="46">
        <v>45</v>
      </c>
      <c r="M2609" s="47">
        <v>764</v>
      </c>
      <c r="N2609" s="47">
        <v>45</v>
      </c>
      <c r="O2609" s="48">
        <v>240</v>
      </c>
      <c r="P2609" s="49">
        <v>1920</v>
      </c>
      <c r="Q2609" s="49">
        <v>9</v>
      </c>
      <c r="R2609" s="50" t="s">
        <v>37</v>
      </c>
      <c r="S2609" s="51" t="s">
        <v>37</v>
      </c>
      <c r="T2609" s="51" t="s">
        <v>37</v>
      </c>
      <c r="U2609" s="44">
        <v>542</v>
      </c>
      <c r="V2609" s="45">
        <v>5217</v>
      </c>
      <c r="W2609" s="45">
        <v>306</v>
      </c>
    </row>
    <row r="2610" spans="1:23" x14ac:dyDescent="0.2">
      <c r="A2610" s="41">
        <v>2010</v>
      </c>
      <c r="B2610" s="42">
        <v>17101</v>
      </c>
      <c r="C2610" s="43" t="s">
        <v>3320</v>
      </c>
      <c r="D2610" s="41" t="s">
        <v>23</v>
      </c>
      <c r="E2610" s="43" t="s">
        <v>24</v>
      </c>
      <c r="F2610" s="41" t="s">
        <v>25</v>
      </c>
      <c r="G2610" s="43" t="s">
        <v>92</v>
      </c>
      <c r="H2610" s="43" t="s">
        <v>27</v>
      </c>
      <c r="I2610" s="44">
        <v>1249</v>
      </c>
      <c r="J2610" s="45">
        <v>12790</v>
      </c>
      <c r="K2610" s="45">
        <v>1112</v>
      </c>
      <c r="L2610" s="46">
        <v>747</v>
      </c>
      <c r="M2610" s="47">
        <v>8120</v>
      </c>
      <c r="N2610" s="47">
        <v>172</v>
      </c>
      <c r="O2610" s="48">
        <v>1616</v>
      </c>
      <c r="P2610" s="49">
        <v>15381</v>
      </c>
      <c r="Q2610" s="49">
        <v>2</v>
      </c>
      <c r="R2610" s="50" t="s">
        <v>37</v>
      </c>
      <c r="S2610" s="51" t="s">
        <v>37</v>
      </c>
      <c r="T2610" s="51" t="s">
        <v>37</v>
      </c>
      <c r="U2610" s="44">
        <v>3612</v>
      </c>
      <c r="V2610" s="45">
        <v>36291</v>
      </c>
      <c r="W2610" s="45">
        <v>1286</v>
      </c>
    </row>
    <row r="2611" spans="1:23" x14ac:dyDescent="0.2">
      <c r="A2611" s="41">
        <v>2010</v>
      </c>
      <c r="B2611" s="42">
        <v>17127</v>
      </c>
      <c r="C2611" s="43" t="s">
        <v>3321</v>
      </c>
      <c r="D2611" s="41" t="s">
        <v>23</v>
      </c>
      <c r="E2611" s="43" t="s">
        <v>24</v>
      </c>
      <c r="F2611" s="41" t="s">
        <v>25</v>
      </c>
      <c r="G2611" s="43" t="s">
        <v>203</v>
      </c>
      <c r="H2611" s="43" t="s">
        <v>27</v>
      </c>
      <c r="I2611" s="44">
        <v>15854</v>
      </c>
      <c r="J2611" s="45">
        <v>137109</v>
      </c>
      <c r="K2611" s="45">
        <v>14032</v>
      </c>
      <c r="L2611" s="46">
        <v>6201</v>
      </c>
      <c r="M2611" s="47">
        <v>51776</v>
      </c>
      <c r="N2611" s="47">
        <v>1146</v>
      </c>
      <c r="O2611" s="48">
        <v>10086</v>
      </c>
      <c r="P2611" s="49">
        <v>105219</v>
      </c>
      <c r="Q2611" s="49">
        <v>67</v>
      </c>
      <c r="R2611" s="50" t="s">
        <v>37</v>
      </c>
      <c r="S2611" s="51" t="s">
        <v>37</v>
      </c>
      <c r="T2611" s="51" t="s">
        <v>37</v>
      </c>
      <c r="U2611" s="44">
        <v>32141</v>
      </c>
      <c r="V2611" s="45">
        <v>294104</v>
      </c>
      <c r="W2611" s="45">
        <v>15245</v>
      </c>
    </row>
    <row r="2612" spans="1:23" x14ac:dyDescent="0.2">
      <c r="A2612" s="41">
        <v>2010</v>
      </c>
      <c r="B2612" s="42">
        <v>17130</v>
      </c>
      <c r="C2612" s="43" t="s">
        <v>3322</v>
      </c>
      <c r="D2612" s="41" t="s">
        <v>23</v>
      </c>
      <c r="E2612" s="43" t="s">
        <v>24</v>
      </c>
      <c r="F2612" s="41" t="s">
        <v>25</v>
      </c>
      <c r="G2612" s="43" t="s">
        <v>35</v>
      </c>
      <c r="H2612" s="43" t="s">
        <v>27</v>
      </c>
      <c r="I2612" s="44">
        <v>507</v>
      </c>
      <c r="J2612" s="45">
        <v>5290</v>
      </c>
      <c r="K2612" s="45">
        <v>690</v>
      </c>
      <c r="L2612" s="46">
        <v>320</v>
      </c>
      <c r="M2612" s="47">
        <v>1896</v>
      </c>
      <c r="N2612" s="47">
        <v>156</v>
      </c>
      <c r="O2612" s="48">
        <v>160</v>
      </c>
      <c r="P2612" s="49">
        <v>3092</v>
      </c>
      <c r="Q2612" s="49">
        <v>12</v>
      </c>
      <c r="R2612" s="50">
        <v>0</v>
      </c>
      <c r="S2612" s="51">
        <v>0</v>
      </c>
      <c r="T2612" s="51">
        <v>0</v>
      </c>
      <c r="U2612" s="44">
        <v>987</v>
      </c>
      <c r="V2612" s="45">
        <v>10278</v>
      </c>
      <c r="W2612" s="45">
        <v>858</v>
      </c>
    </row>
    <row r="2613" spans="1:23" x14ac:dyDescent="0.2">
      <c r="A2613" s="41">
        <v>2010</v>
      </c>
      <c r="B2613" s="42">
        <v>17141</v>
      </c>
      <c r="C2613" s="43" t="s">
        <v>3323</v>
      </c>
      <c r="D2613" s="41" t="s">
        <v>23</v>
      </c>
      <c r="E2613" s="43" t="s">
        <v>24</v>
      </c>
      <c r="F2613" s="41" t="s">
        <v>25</v>
      </c>
      <c r="G2613" s="43" t="s">
        <v>87</v>
      </c>
      <c r="H2613" s="43" t="s">
        <v>27</v>
      </c>
      <c r="I2613" s="44">
        <v>1197</v>
      </c>
      <c r="J2613" s="45">
        <v>14587</v>
      </c>
      <c r="K2613" s="45">
        <v>1319</v>
      </c>
      <c r="L2613" s="46">
        <v>1043</v>
      </c>
      <c r="M2613" s="47">
        <v>12513</v>
      </c>
      <c r="N2613" s="47">
        <v>221</v>
      </c>
      <c r="O2613" s="48">
        <v>351</v>
      </c>
      <c r="P2613" s="49">
        <v>5784</v>
      </c>
      <c r="Q2613" s="49">
        <v>1</v>
      </c>
      <c r="R2613" s="50" t="s">
        <v>37</v>
      </c>
      <c r="S2613" s="51" t="s">
        <v>37</v>
      </c>
      <c r="T2613" s="51" t="s">
        <v>37</v>
      </c>
      <c r="U2613" s="44">
        <v>2591</v>
      </c>
      <c r="V2613" s="45">
        <v>32884</v>
      </c>
      <c r="W2613" s="45">
        <v>1541</v>
      </c>
    </row>
    <row r="2614" spans="1:23" x14ac:dyDescent="0.2">
      <c r="A2614" s="41">
        <v>2010</v>
      </c>
      <c r="B2614" s="42">
        <v>17149</v>
      </c>
      <c r="C2614" s="43" t="s">
        <v>3324</v>
      </c>
      <c r="D2614" s="41" t="s">
        <v>23</v>
      </c>
      <c r="E2614" s="43" t="s">
        <v>24</v>
      </c>
      <c r="F2614" s="41" t="s">
        <v>25</v>
      </c>
      <c r="G2614" s="43" t="s">
        <v>241</v>
      </c>
      <c r="H2614" s="43" t="s">
        <v>27</v>
      </c>
      <c r="I2614" s="44">
        <v>2484</v>
      </c>
      <c r="J2614" s="45">
        <v>26157</v>
      </c>
      <c r="K2614" s="45">
        <v>3846</v>
      </c>
      <c r="L2614" s="46">
        <v>2204</v>
      </c>
      <c r="M2614" s="47">
        <v>18475</v>
      </c>
      <c r="N2614" s="47">
        <v>704</v>
      </c>
      <c r="O2614" s="48">
        <v>1661</v>
      </c>
      <c r="P2614" s="49">
        <v>30520</v>
      </c>
      <c r="Q2614" s="49">
        <v>43</v>
      </c>
      <c r="R2614" s="50">
        <v>0</v>
      </c>
      <c r="S2614" s="51">
        <v>0</v>
      </c>
      <c r="T2614" s="51">
        <v>0</v>
      </c>
      <c r="U2614" s="44">
        <v>6349</v>
      </c>
      <c r="V2614" s="45">
        <v>75152</v>
      </c>
      <c r="W2614" s="45">
        <v>4593</v>
      </c>
    </row>
    <row r="2615" spans="1:23" x14ac:dyDescent="0.2">
      <c r="A2615" s="41">
        <v>2010</v>
      </c>
      <c r="B2615" s="42">
        <v>17164</v>
      </c>
      <c r="C2615" s="43" t="s">
        <v>3325</v>
      </c>
      <c r="D2615" s="41" t="s">
        <v>23</v>
      </c>
      <c r="E2615" s="43" t="s">
        <v>24</v>
      </c>
      <c r="F2615" s="41" t="s">
        <v>25</v>
      </c>
      <c r="G2615" s="43" t="s">
        <v>57</v>
      </c>
      <c r="H2615" s="43" t="s">
        <v>1749</v>
      </c>
      <c r="I2615" s="44" t="s">
        <v>37</v>
      </c>
      <c r="J2615" s="45" t="s">
        <v>37</v>
      </c>
      <c r="K2615" s="45" t="s">
        <v>37</v>
      </c>
      <c r="L2615" s="46" t="s">
        <v>37</v>
      </c>
      <c r="M2615" s="47" t="s">
        <v>37</v>
      </c>
      <c r="N2615" s="47" t="s">
        <v>37</v>
      </c>
      <c r="O2615" s="48">
        <v>359</v>
      </c>
      <c r="P2615" s="49">
        <v>3589</v>
      </c>
      <c r="Q2615" s="49">
        <v>1</v>
      </c>
      <c r="R2615" s="50" t="s">
        <v>37</v>
      </c>
      <c r="S2615" s="51" t="s">
        <v>37</v>
      </c>
      <c r="T2615" s="51" t="s">
        <v>37</v>
      </c>
      <c r="U2615" s="44">
        <v>359</v>
      </c>
      <c r="V2615" s="45">
        <v>3589</v>
      </c>
      <c r="W2615" s="45">
        <v>1</v>
      </c>
    </row>
    <row r="2616" spans="1:23" x14ac:dyDescent="0.2">
      <c r="A2616" s="41">
        <v>2010</v>
      </c>
      <c r="B2616" s="42">
        <v>17164</v>
      </c>
      <c r="C2616" s="43" t="s">
        <v>3325</v>
      </c>
      <c r="D2616" s="41" t="s">
        <v>23</v>
      </c>
      <c r="E2616" s="43" t="s">
        <v>24</v>
      </c>
      <c r="F2616" s="41" t="s">
        <v>25</v>
      </c>
      <c r="G2616" s="43" t="s">
        <v>57</v>
      </c>
      <c r="H2616" s="43" t="s">
        <v>1749</v>
      </c>
      <c r="I2616" s="44" t="s">
        <v>37</v>
      </c>
      <c r="J2616" s="45" t="s">
        <v>37</v>
      </c>
      <c r="K2616" s="45" t="s">
        <v>37</v>
      </c>
      <c r="L2616" s="46" t="s">
        <v>37</v>
      </c>
      <c r="M2616" s="47" t="s">
        <v>37</v>
      </c>
      <c r="N2616" s="47" t="s">
        <v>37</v>
      </c>
      <c r="O2616" s="48">
        <v>4369</v>
      </c>
      <c r="P2616" s="49">
        <v>48689</v>
      </c>
      <c r="Q2616" s="49">
        <v>1</v>
      </c>
      <c r="R2616" s="50" t="s">
        <v>37</v>
      </c>
      <c r="S2616" s="51" t="s">
        <v>37</v>
      </c>
      <c r="T2616" s="51" t="s">
        <v>37</v>
      </c>
      <c r="U2616" s="44">
        <v>4369</v>
      </c>
      <c r="V2616" s="45">
        <v>48689</v>
      </c>
      <c r="W2616" s="45">
        <v>1</v>
      </c>
    </row>
    <row r="2617" spans="1:23" x14ac:dyDescent="0.2">
      <c r="A2617" s="41">
        <v>2010</v>
      </c>
      <c r="B2617" s="42">
        <v>17166</v>
      </c>
      <c r="C2617" s="43" t="s">
        <v>1079</v>
      </c>
      <c r="D2617" s="41" t="s">
        <v>23</v>
      </c>
      <c r="E2617" s="43" t="s">
        <v>24</v>
      </c>
      <c r="F2617" s="41" t="s">
        <v>25</v>
      </c>
      <c r="G2617" s="43" t="s">
        <v>57</v>
      </c>
      <c r="H2617" s="43" t="s">
        <v>51</v>
      </c>
      <c r="I2617" s="44">
        <v>37337</v>
      </c>
      <c r="J2617" s="45">
        <v>276674</v>
      </c>
      <c r="K2617" s="45">
        <v>40714</v>
      </c>
      <c r="L2617" s="46">
        <v>20056</v>
      </c>
      <c r="M2617" s="47">
        <v>156338</v>
      </c>
      <c r="N2617" s="47">
        <v>5363</v>
      </c>
      <c r="O2617" s="48">
        <v>12072</v>
      </c>
      <c r="P2617" s="49">
        <v>115884</v>
      </c>
      <c r="Q2617" s="49">
        <v>54</v>
      </c>
      <c r="R2617" s="50" t="s">
        <v>37</v>
      </c>
      <c r="S2617" s="51" t="s">
        <v>37</v>
      </c>
      <c r="T2617" s="51" t="s">
        <v>37</v>
      </c>
      <c r="U2617" s="44">
        <v>69465</v>
      </c>
      <c r="V2617" s="45">
        <v>548896</v>
      </c>
      <c r="W2617" s="45">
        <v>46131</v>
      </c>
    </row>
    <row r="2618" spans="1:23" x14ac:dyDescent="0.2">
      <c r="A2618" s="41">
        <v>2010</v>
      </c>
      <c r="B2618" s="42">
        <v>17166</v>
      </c>
      <c r="C2618" s="43" t="s">
        <v>1079</v>
      </c>
      <c r="D2618" s="41" t="s">
        <v>23</v>
      </c>
      <c r="E2618" s="43" t="s">
        <v>24</v>
      </c>
      <c r="F2618" s="41" t="s">
        <v>25</v>
      </c>
      <c r="G2618" s="43" t="s">
        <v>192</v>
      </c>
      <c r="H2618" s="43" t="s">
        <v>51</v>
      </c>
      <c r="I2618" s="44">
        <v>270975</v>
      </c>
      <c r="J2618" s="45">
        <v>2188375</v>
      </c>
      <c r="K2618" s="45">
        <v>276250</v>
      </c>
      <c r="L2618" s="46">
        <v>310839</v>
      </c>
      <c r="M2618" s="47">
        <v>2877253</v>
      </c>
      <c r="N2618" s="47">
        <v>44714</v>
      </c>
      <c r="O2618" s="48">
        <v>167911</v>
      </c>
      <c r="P2618" s="49">
        <v>2482684</v>
      </c>
      <c r="Q2618" s="49">
        <v>102</v>
      </c>
      <c r="R2618" s="50" t="s">
        <v>37</v>
      </c>
      <c r="S2618" s="51" t="s">
        <v>37</v>
      </c>
      <c r="T2618" s="51" t="s">
        <v>37</v>
      </c>
      <c r="U2618" s="44">
        <v>749725</v>
      </c>
      <c r="V2618" s="45">
        <v>7548312</v>
      </c>
      <c r="W2618" s="45">
        <v>321066</v>
      </c>
    </row>
    <row r="2619" spans="1:23" x14ac:dyDescent="0.2">
      <c r="A2619" s="41">
        <v>2010</v>
      </c>
      <c r="B2619" s="42">
        <v>17166</v>
      </c>
      <c r="C2619" s="43" t="s">
        <v>1079</v>
      </c>
      <c r="D2619" s="41" t="s">
        <v>112</v>
      </c>
      <c r="E2619" s="43" t="s">
        <v>113</v>
      </c>
      <c r="F2619" s="41" t="s">
        <v>25</v>
      </c>
      <c r="G2619" s="43" t="s">
        <v>192</v>
      </c>
      <c r="H2619" s="43" t="s">
        <v>51</v>
      </c>
      <c r="I2619" s="44" t="s">
        <v>37</v>
      </c>
      <c r="J2619" s="45" t="s">
        <v>37</v>
      </c>
      <c r="K2619" s="45" t="s">
        <v>37</v>
      </c>
      <c r="L2619" s="46" t="s">
        <v>37</v>
      </c>
      <c r="M2619" s="47" t="s">
        <v>37</v>
      </c>
      <c r="N2619" s="47" t="s">
        <v>37</v>
      </c>
      <c r="O2619" s="48">
        <v>1973</v>
      </c>
      <c r="P2619" s="49">
        <v>1146699</v>
      </c>
      <c r="Q2619" s="49">
        <v>7</v>
      </c>
      <c r="R2619" s="50" t="s">
        <v>37</v>
      </c>
      <c r="S2619" s="51" t="s">
        <v>37</v>
      </c>
      <c r="T2619" s="51" t="s">
        <v>37</v>
      </c>
      <c r="U2619" s="44">
        <v>1973</v>
      </c>
      <c r="V2619" s="45">
        <v>1146699</v>
      </c>
      <c r="W2619" s="45">
        <v>7</v>
      </c>
    </row>
    <row r="2620" spans="1:23" x14ac:dyDescent="0.2">
      <c r="A2620" s="41">
        <v>2010</v>
      </c>
      <c r="B2620" s="42">
        <v>17177</v>
      </c>
      <c r="C2620" s="43" t="s">
        <v>3326</v>
      </c>
      <c r="D2620" s="41" t="s">
        <v>23</v>
      </c>
      <c r="E2620" s="43" t="s">
        <v>24</v>
      </c>
      <c r="F2620" s="41" t="s">
        <v>25</v>
      </c>
      <c r="G2620" s="43" t="s">
        <v>175</v>
      </c>
      <c r="H2620" s="43" t="s">
        <v>27</v>
      </c>
      <c r="I2620" s="44">
        <v>5960</v>
      </c>
      <c r="J2620" s="45">
        <v>131135</v>
      </c>
      <c r="K2620" s="45">
        <v>7267</v>
      </c>
      <c r="L2620" s="46">
        <v>6010</v>
      </c>
      <c r="M2620" s="47">
        <v>129715</v>
      </c>
      <c r="N2620" s="47">
        <v>1804</v>
      </c>
      <c r="O2620" s="48">
        <v>3175</v>
      </c>
      <c r="P2620" s="49">
        <v>86193</v>
      </c>
      <c r="Q2620" s="49">
        <v>16</v>
      </c>
      <c r="R2620" s="50">
        <v>0</v>
      </c>
      <c r="S2620" s="51">
        <v>0</v>
      </c>
      <c r="T2620" s="51">
        <v>0</v>
      </c>
      <c r="U2620" s="44">
        <v>15145</v>
      </c>
      <c r="V2620" s="45">
        <v>347043</v>
      </c>
      <c r="W2620" s="45">
        <v>9087</v>
      </c>
    </row>
    <row r="2621" spans="1:23" x14ac:dyDescent="0.2">
      <c r="A2621" s="41">
        <v>2010</v>
      </c>
      <c r="B2621" s="42">
        <v>17184</v>
      </c>
      <c r="C2621" s="43" t="s">
        <v>3327</v>
      </c>
      <c r="D2621" s="41" t="s">
        <v>23</v>
      </c>
      <c r="E2621" s="43" t="s">
        <v>24</v>
      </c>
      <c r="F2621" s="41" t="s">
        <v>25</v>
      </c>
      <c r="G2621" s="43" t="s">
        <v>117</v>
      </c>
      <c r="H2621" s="43" t="s">
        <v>27</v>
      </c>
      <c r="I2621" s="44">
        <v>6559</v>
      </c>
      <c r="J2621" s="45">
        <v>68884</v>
      </c>
      <c r="K2621" s="45">
        <v>6030</v>
      </c>
      <c r="L2621" s="46">
        <v>2720</v>
      </c>
      <c r="M2621" s="47">
        <v>29557</v>
      </c>
      <c r="N2621" s="47">
        <v>906</v>
      </c>
      <c r="O2621" s="48">
        <v>9561</v>
      </c>
      <c r="P2621" s="49">
        <v>151815</v>
      </c>
      <c r="Q2621" s="49">
        <v>117</v>
      </c>
      <c r="R2621" s="50" t="s">
        <v>37</v>
      </c>
      <c r="S2621" s="51" t="s">
        <v>37</v>
      </c>
      <c r="T2621" s="51" t="s">
        <v>37</v>
      </c>
      <c r="U2621" s="44">
        <v>18840</v>
      </c>
      <c r="V2621" s="45">
        <v>250256</v>
      </c>
      <c r="W2621" s="45">
        <v>7053</v>
      </c>
    </row>
    <row r="2622" spans="1:23" x14ac:dyDescent="0.2">
      <c r="A2622" s="41">
        <v>2010</v>
      </c>
      <c r="B2622" s="42">
        <v>17186</v>
      </c>
      <c r="C2622" s="43" t="s">
        <v>3328</v>
      </c>
      <c r="D2622" s="41" t="s">
        <v>23</v>
      </c>
      <c r="E2622" s="43" t="s">
        <v>24</v>
      </c>
      <c r="F2622" s="41" t="s">
        <v>25</v>
      </c>
      <c r="G2622" s="43" t="s">
        <v>42</v>
      </c>
      <c r="H2622" s="43" t="s">
        <v>27</v>
      </c>
      <c r="I2622" s="44">
        <v>219</v>
      </c>
      <c r="J2622" s="45">
        <v>3168</v>
      </c>
      <c r="K2622" s="45">
        <v>376</v>
      </c>
      <c r="L2622" s="46">
        <v>30</v>
      </c>
      <c r="M2622" s="47">
        <v>511</v>
      </c>
      <c r="N2622" s="47">
        <v>61</v>
      </c>
      <c r="O2622" s="48">
        <v>114</v>
      </c>
      <c r="P2622" s="49">
        <v>2538</v>
      </c>
      <c r="Q2622" s="49">
        <v>20</v>
      </c>
      <c r="R2622" s="50" t="s">
        <v>37</v>
      </c>
      <c r="S2622" s="51" t="s">
        <v>37</v>
      </c>
      <c r="T2622" s="51" t="s">
        <v>37</v>
      </c>
      <c r="U2622" s="44">
        <v>363</v>
      </c>
      <c r="V2622" s="45">
        <v>6217</v>
      </c>
      <c r="W2622" s="45">
        <v>457</v>
      </c>
    </row>
    <row r="2623" spans="1:23" x14ac:dyDescent="0.2">
      <c r="A2623" s="41">
        <v>2010</v>
      </c>
      <c r="B2623" s="42">
        <v>17252</v>
      </c>
      <c r="C2623" s="43" t="s">
        <v>3329</v>
      </c>
      <c r="D2623" s="41" t="s">
        <v>23</v>
      </c>
      <c r="E2623" s="43" t="s">
        <v>24</v>
      </c>
      <c r="F2623" s="41" t="s">
        <v>25</v>
      </c>
      <c r="G2623" s="43" t="s">
        <v>54</v>
      </c>
      <c r="H2623" s="43" t="s">
        <v>31</v>
      </c>
      <c r="I2623" s="44">
        <v>512.70000000000005</v>
      </c>
      <c r="J2623" s="45">
        <v>4771</v>
      </c>
      <c r="K2623" s="45">
        <v>330</v>
      </c>
      <c r="L2623" s="46">
        <v>62.5</v>
      </c>
      <c r="M2623" s="47">
        <v>566</v>
      </c>
      <c r="N2623" s="47">
        <v>20</v>
      </c>
      <c r="O2623" s="48" t="s">
        <v>37</v>
      </c>
      <c r="P2623" s="49" t="s">
        <v>37</v>
      </c>
      <c r="Q2623" s="49" t="s">
        <v>37</v>
      </c>
      <c r="R2623" s="50" t="s">
        <v>37</v>
      </c>
      <c r="S2623" s="51" t="s">
        <v>37</v>
      </c>
      <c r="T2623" s="51" t="s">
        <v>37</v>
      </c>
      <c r="U2623" s="44">
        <v>575.20000000000005</v>
      </c>
      <c r="V2623" s="45">
        <v>5337</v>
      </c>
      <c r="W2623" s="45">
        <v>350</v>
      </c>
    </row>
    <row r="2624" spans="1:23" x14ac:dyDescent="0.2">
      <c r="A2624" s="41">
        <v>2010</v>
      </c>
      <c r="B2624" s="42">
        <v>17252</v>
      </c>
      <c r="C2624" s="43" t="s">
        <v>3329</v>
      </c>
      <c r="D2624" s="41" t="s">
        <v>23</v>
      </c>
      <c r="E2624" s="43" t="s">
        <v>24</v>
      </c>
      <c r="F2624" s="41" t="s">
        <v>25</v>
      </c>
      <c r="G2624" s="43" t="s">
        <v>26</v>
      </c>
      <c r="H2624" s="43" t="s">
        <v>31</v>
      </c>
      <c r="I2624" s="44">
        <v>110444.1</v>
      </c>
      <c r="J2624" s="45">
        <v>1044272</v>
      </c>
      <c r="K2624" s="45">
        <v>61562</v>
      </c>
      <c r="L2624" s="46">
        <v>35295.699999999997</v>
      </c>
      <c r="M2624" s="47">
        <v>345128</v>
      </c>
      <c r="N2624" s="47">
        <v>8408</v>
      </c>
      <c r="O2624" s="48">
        <v>8573.1</v>
      </c>
      <c r="P2624" s="49">
        <v>112932</v>
      </c>
      <c r="Q2624" s="49">
        <v>10</v>
      </c>
      <c r="R2624" s="50" t="s">
        <v>37</v>
      </c>
      <c r="S2624" s="51" t="s">
        <v>37</v>
      </c>
      <c r="T2624" s="51" t="s">
        <v>37</v>
      </c>
      <c r="U2624" s="44">
        <v>154312.9</v>
      </c>
      <c r="V2624" s="45">
        <v>1502332</v>
      </c>
      <c r="W2624" s="45">
        <v>69980</v>
      </c>
    </row>
    <row r="2625" spans="1:23" x14ac:dyDescent="0.2">
      <c r="A2625" s="41">
        <v>2010</v>
      </c>
      <c r="B2625" s="42">
        <v>17260</v>
      </c>
      <c r="C2625" s="43" t="s">
        <v>1083</v>
      </c>
      <c r="D2625" s="41" t="s">
        <v>23</v>
      </c>
      <c r="E2625" s="43" t="s">
        <v>24</v>
      </c>
      <c r="F2625" s="41" t="s">
        <v>25</v>
      </c>
      <c r="G2625" s="43" t="s">
        <v>87</v>
      </c>
      <c r="H2625" s="43" t="s">
        <v>31</v>
      </c>
      <c r="I2625" s="44">
        <v>16854.599999999999</v>
      </c>
      <c r="J2625" s="45">
        <v>242015</v>
      </c>
      <c r="K2625" s="45">
        <v>8747</v>
      </c>
      <c r="L2625" s="46">
        <v>18197.900000000001</v>
      </c>
      <c r="M2625" s="47">
        <v>363344</v>
      </c>
      <c r="N2625" s="47">
        <v>728</v>
      </c>
      <c r="O2625" s="48">
        <v>233.1</v>
      </c>
      <c r="P2625" s="49">
        <v>3567</v>
      </c>
      <c r="Q2625" s="49">
        <v>2</v>
      </c>
      <c r="R2625" s="50">
        <v>0</v>
      </c>
      <c r="S2625" s="51">
        <v>0</v>
      </c>
      <c r="T2625" s="51">
        <v>0</v>
      </c>
      <c r="U2625" s="44">
        <v>35285.599999999999</v>
      </c>
      <c r="V2625" s="45">
        <v>608926</v>
      </c>
      <c r="W2625" s="45">
        <v>9477</v>
      </c>
    </row>
    <row r="2626" spans="1:23" x14ac:dyDescent="0.2">
      <c r="A2626" s="41">
        <v>2010</v>
      </c>
      <c r="B2626" s="42">
        <v>17261</v>
      </c>
      <c r="C2626" s="43" t="s">
        <v>1084</v>
      </c>
      <c r="D2626" s="41" t="s">
        <v>23</v>
      </c>
      <c r="E2626" s="43" t="s">
        <v>24</v>
      </c>
      <c r="F2626" s="41" t="s">
        <v>25</v>
      </c>
      <c r="G2626" s="43" t="s">
        <v>145</v>
      </c>
      <c r="H2626" s="43" t="s">
        <v>31</v>
      </c>
      <c r="I2626" s="44">
        <v>3036.7</v>
      </c>
      <c r="J2626" s="45">
        <v>41706</v>
      </c>
      <c r="K2626" s="45">
        <v>2920</v>
      </c>
      <c r="L2626" s="46">
        <v>2592.6999999999998</v>
      </c>
      <c r="M2626" s="47">
        <v>26089</v>
      </c>
      <c r="N2626" s="47">
        <v>545</v>
      </c>
      <c r="O2626" s="48">
        <v>15147.5</v>
      </c>
      <c r="P2626" s="49">
        <v>258848</v>
      </c>
      <c r="Q2626" s="49">
        <v>258</v>
      </c>
      <c r="R2626" s="50" t="s">
        <v>37</v>
      </c>
      <c r="S2626" s="51" t="s">
        <v>37</v>
      </c>
      <c r="T2626" s="51" t="s">
        <v>37</v>
      </c>
      <c r="U2626" s="44">
        <v>20776.900000000001</v>
      </c>
      <c r="V2626" s="45">
        <v>326643</v>
      </c>
      <c r="W2626" s="45">
        <v>3723</v>
      </c>
    </row>
    <row r="2627" spans="1:23" x14ac:dyDescent="0.2">
      <c r="A2627" s="41">
        <v>2010</v>
      </c>
      <c r="B2627" s="42">
        <v>17264</v>
      </c>
      <c r="C2627" s="43" t="s">
        <v>3330</v>
      </c>
      <c r="D2627" s="41" t="s">
        <v>23</v>
      </c>
      <c r="E2627" s="43" t="s">
        <v>24</v>
      </c>
      <c r="F2627" s="41" t="s">
        <v>25</v>
      </c>
      <c r="G2627" s="43" t="s">
        <v>87</v>
      </c>
      <c r="H2627" s="43" t="s">
        <v>27</v>
      </c>
      <c r="I2627" s="44">
        <v>2284</v>
      </c>
      <c r="J2627" s="45">
        <v>27365</v>
      </c>
      <c r="K2627" s="45">
        <v>2150</v>
      </c>
      <c r="L2627" s="46">
        <v>887</v>
      </c>
      <c r="M2627" s="47">
        <v>11036</v>
      </c>
      <c r="N2627" s="47">
        <v>389</v>
      </c>
      <c r="O2627" s="48">
        <v>5716</v>
      </c>
      <c r="P2627" s="49">
        <v>79837</v>
      </c>
      <c r="Q2627" s="49">
        <v>48</v>
      </c>
      <c r="R2627" s="50" t="s">
        <v>37</v>
      </c>
      <c r="S2627" s="51" t="s">
        <v>37</v>
      </c>
      <c r="T2627" s="51" t="s">
        <v>37</v>
      </c>
      <c r="U2627" s="44">
        <v>8887</v>
      </c>
      <c r="V2627" s="45">
        <v>118238</v>
      </c>
      <c r="W2627" s="45">
        <v>2587</v>
      </c>
    </row>
    <row r="2628" spans="1:23" x14ac:dyDescent="0.2">
      <c r="A2628" s="41">
        <v>2010</v>
      </c>
      <c r="B2628" s="42">
        <v>17265</v>
      </c>
      <c r="C2628" s="43" t="s">
        <v>3331</v>
      </c>
      <c r="D2628" s="41" t="s">
        <v>23</v>
      </c>
      <c r="E2628" s="43" t="s">
        <v>24</v>
      </c>
      <c r="F2628" s="41" t="s">
        <v>25</v>
      </c>
      <c r="G2628" s="43" t="s">
        <v>173</v>
      </c>
      <c r="H2628" s="43" t="s">
        <v>27</v>
      </c>
      <c r="I2628" s="44">
        <v>902</v>
      </c>
      <c r="J2628" s="45">
        <v>9344</v>
      </c>
      <c r="K2628" s="45">
        <v>1604</v>
      </c>
      <c r="L2628" s="46">
        <v>5471</v>
      </c>
      <c r="M2628" s="47">
        <v>75219</v>
      </c>
      <c r="N2628" s="47">
        <v>895</v>
      </c>
      <c r="O2628" s="48" t="s">
        <v>37</v>
      </c>
      <c r="P2628" s="49" t="s">
        <v>37</v>
      </c>
      <c r="Q2628" s="49" t="s">
        <v>37</v>
      </c>
      <c r="R2628" s="50" t="s">
        <v>37</v>
      </c>
      <c r="S2628" s="51" t="s">
        <v>37</v>
      </c>
      <c r="T2628" s="51" t="s">
        <v>37</v>
      </c>
      <c r="U2628" s="44">
        <v>6373</v>
      </c>
      <c r="V2628" s="45">
        <v>84563</v>
      </c>
      <c r="W2628" s="45">
        <v>2499</v>
      </c>
    </row>
    <row r="2629" spans="1:23" x14ac:dyDescent="0.2">
      <c r="A2629" s="41">
        <v>2010</v>
      </c>
      <c r="B2629" s="42">
        <v>17267</v>
      </c>
      <c r="C2629" s="43" t="s">
        <v>1085</v>
      </c>
      <c r="D2629" s="41" t="s">
        <v>23</v>
      </c>
      <c r="E2629" s="43" t="s">
        <v>24</v>
      </c>
      <c r="F2629" s="41" t="s">
        <v>25</v>
      </c>
      <c r="G2629" s="43" t="s">
        <v>46</v>
      </c>
      <c r="H2629" s="43" t="s">
        <v>31</v>
      </c>
      <c r="I2629" s="44">
        <v>6092.3</v>
      </c>
      <c r="J2629" s="45">
        <v>71140</v>
      </c>
      <c r="K2629" s="45">
        <v>2711</v>
      </c>
      <c r="L2629" s="46">
        <v>419.2</v>
      </c>
      <c r="M2629" s="47">
        <v>4380</v>
      </c>
      <c r="N2629" s="47">
        <v>165</v>
      </c>
      <c r="O2629" s="48">
        <v>2086.9</v>
      </c>
      <c r="P2629" s="49">
        <v>30905</v>
      </c>
      <c r="Q2629" s="49">
        <v>73</v>
      </c>
      <c r="R2629" s="50" t="s">
        <v>37</v>
      </c>
      <c r="S2629" s="51" t="s">
        <v>37</v>
      </c>
      <c r="T2629" s="51" t="s">
        <v>37</v>
      </c>
      <c r="U2629" s="44">
        <v>8598.4</v>
      </c>
      <c r="V2629" s="45">
        <v>106425</v>
      </c>
      <c r="W2629" s="45">
        <v>2949</v>
      </c>
    </row>
    <row r="2630" spans="1:23" x14ac:dyDescent="0.2">
      <c r="A2630" s="41">
        <v>2010</v>
      </c>
      <c r="B2630" s="42">
        <v>17267</v>
      </c>
      <c r="C2630" s="43" t="s">
        <v>1085</v>
      </c>
      <c r="D2630" s="41" t="s">
        <v>23</v>
      </c>
      <c r="E2630" s="43" t="s">
        <v>24</v>
      </c>
      <c r="F2630" s="41" t="s">
        <v>25</v>
      </c>
      <c r="G2630" s="43" t="s">
        <v>173</v>
      </c>
      <c r="H2630" s="43" t="s">
        <v>31</v>
      </c>
      <c r="I2630" s="44">
        <v>23756.7</v>
      </c>
      <c r="J2630" s="45">
        <v>273406</v>
      </c>
      <c r="K2630" s="45">
        <v>16305</v>
      </c>
      <c r="L2630" s="46">
        <v>3848.5</v>
      </c>
      <c r="M2630" s="47">
        <v>37503</v>
      </c>
      <c r="N2630" s="47">
        <v>1777</v>
      </c>
      <c r="O2630" s="48">
        <v>14373.9</v>
      </c>
      <c r="P2630" s="49">
        <v>233039</v>
      </c>
      <c r="Q2630" s="49">
        <v>351</v>
      </c>
      <c r="R2630" s="50" t="s">
        <v>37</v>
      </c>
      <c r="S2630" s="51" t="s">
        <v>37</v>
      </c>
      <c r="T2630" s="51" t="s">
        <v>37</v>
      </c>
      <c r="U2630" s="44">
        <v>41979.1</v>
      </c>
      <c r="V2630" s="45">
        <v>543948</v>
      </c>
      <c r="W2630" s="45">
        <v>18433</v>
      </c>
    </row>
    <row r="2631" spans="1:23" x14ac:dyDescent="0.2">
      <c r="A2631" s="41">
        <v>2010</v>
      </c>
      <c r="B2631" s="42">
        <v>17271</v>
      </c>
      <c r="C2631" s="43" t="s">
        <v>3332</v>
      </c>
      <c r="D2631" s="41" t="s">
        <v>23</v>
      </c>
      <c r="E2631" s="43" t="s">
        <v>24</v>
      </c>
      <c r="F2631" s="41" t="s">
        <v>25</v>
      </c>
      <c r="G2631" s="43" t="s">
        <v>60</v>
      </c>
      <c r="H2631" s="43" t="s">
        <v>27</v>
      </c>
      <c r="I2631" s="44">
        <v>4399</v>
      </c>
      <c r="J2631" s="45">
        <v>46120</v>
      </c>
      <c r="K2631" s="45">
        <v>3677</v>
      </c>
      <c r="L2631" s="46">
        <v>5376</v>
      </c>
      <c r="M2631" s="47">
        <v>57272</v>
      </c>
      <c r="N2631" s="47">
        <v>1589</v>
      </c>
      <c r="O2631" s="48">
        <v>492</v>
      </c>
      <c r="P2631" s="49">
        <v>5223</v>
      </c>
      <c r="Q2631" s="49">
        <v>15</v>
      </c>
      <c r="R2631" s="50" t="s">
        <v>37</v>
      </c>
      <c r="S2631" s="51" t="s">
        <v>37</v>
      </c>
      <c r="T2631" s="51" t="s">
        <v>37</v>
      </c>
      <c r="U2631" s="44">
        <v>10267</v>
      </c>
      <c r="V2631" s="45">
        <v>108615</v>
      </c>
      <c r="W2631" s="45">
        <v>5281</v>
      </c>
    </row>
    <row r="2632" spans="1:23" x14ac:dyDescent="0.2">
      <c r="A2632" s="41">
        <v>2010</v>
      </c>
      <c r="B2632" s="42">
        <v>17279</v>
      </c>
      <c r="C2632" s="43" t="s">
        <v>3333</v>
      </c>
      <c r="D2632" s="41" t="s">
        <v>23</v>
      </c>
      <c r="E2632" s="43" t="s">
        <v>24</v>
      </c>
      <c r="F2632" s="41" t="s">
        <v>25</v>
      </c>
      <c r="G2632" s="43" t="s">
        <v>89</v>
      </c>
      <c r="H2632" s="43" t="s">
        <v>153</v>
      </c>
      <c r="I2632" s="44">
        <v>5082.3</v>
      </c>
      <c r="J2632" s="45">
        <v>75513</v>
      </c>
      <c r="K2632" s="45">
        <v>5216</v>
      </c>
      <c r="L2632" s="46">
        <v>1316.2</v>
      </c>
      <c r="M2632" s="47">
        <v>21145</v>
      </c>
      <c r="N2632" s="47">
        <v>553</v>
      </c>
      <c r="O2632" s="48">
        <v>1514</v>
      </c>
      <c r="P2632" s="49">
        <v>27366</v>
      </c>
      <c r="Q2632" s="49">
        <v>57</v>
      </c>
      <c r="R2632" s="50" t="s">
        <v>37</v>
      </c>
      <c r="S2632" s="51" t="s">
        <v>37</v>
      </c>
      <c r="T2632" s="51" t="s">
        <v>37</v>
      </c>
      <c r="U2632" s="44">
        <v>7912.5</v>
      </c>
      <c r="V2632" s="45">
        <v>124024</v>
      </c>
      <c r="W2632" s="45">
        <v>5826</v>
      </c>
    </row>
    <row r="2633" spans="1:23" x14ac:dyDescent="0.2">
      <c r="A2633" s="41">
        <v>2010</v>
      </c>
      <c r="B2633" s="42">
        <v>17280</v>
      </c>
      <c r="C2633" s="43" t="s">
        <v>3334</v>
      </c>
      <c r="D2633" s="41" t="s">
        <v>23</v>
      </c>
      <c r="E2633" s="43" t="s">
        <v>24</v>
      </c>
      <c r="F2633" s="41" t="s">
        <v>25</v>
      </c>
      <c r="G2633" s="43" t="s">
        <v>42</v>
      </c>
      <c r="H2633" s="43" t="s">
        <v>27</v>
      </c>
      <c r="I2633" s="44">
        <v>902.4</v>
      </c>
      <c r="J2633" s="45">
        <v>15967</v>
      </c>
      <c r="K2633" s="45">
        <v>1301</v>
      </c>
      <c r="L2633" s="46">
        <v>148.9</v>
      </c>
      <c r="M2633" s="47">
        <v>2706</v>
      </c>
      <c r="N2633" s="47">
        <v>163</v>
      </c>
      <c r="O2633" s="48">
        <v>428.5</v>
      </c>
      <c r="P2633" s="49">
        <v>10752</v>
      </c>
      <c r="Q2633" s="49">
        <v>35</v>
      </c>
      <c r="R2633" s="50" t="s">
        <v>37</v>
      </c>
      <c r="S2633" s="51" t="s">
        <v>37</v>
      </c>
      <c r="T2633" s="51" t="s">
        <v>37</v>
      </c>
      <c r="U2633" s="44">
        <v>1479.8</v>
      </c>
      <c r="V2633" s="45">
        <v>29425</v>
      </c>
      <c r="W2633" s="45">
        <v>1499</v>
      </c>
    </row>
    <row r="2634" spans="1:23" x14ac:dyDescent="0.2">
      <c r="A2634" s="41">
        <v>2010</v>
      </c>
      <c r="B2634" s="42">
        <v>17286</v>
      </c>
      <c r="C2634" s="43" t="s">
        <v>3335</v>
      </c>
      <c r="D2634" s="41" t="s">
        <v>23</v>
      </c>
      <c r="E2634" s="43" t="s">
        <v>24</v>
      </c>
      <c r="F2634" s="41" t="s">
        <v>25</v>
      </c>
      <c r="G2634" s="43" t="s">
        <v>78</v>
      </c>
      <c r="H2634" s="43" t="s">
        <v>27</v>
      </c>
      <c r="I2634" s="44">
        <v>3339</v>
      </c>
      <c r="J2634" s="45">
        <v>36380</v>
      </c>
      <c r="K2634" s="45">
        <v>2991</v>
      </c>
      <c r="L2634" s="46">
        <v>1608</v>
      </c>
      <c r="M2634" s="47">
        <v>18391</v>
      </c>
      <c r="N2634" s="47">
        <v>450</v>
      </c>
      <c r="O2634" s="48">
        <v>398</v>
      </c>
      <c r="P2634" s="49">
        <v>6227</v>
      </c>
      <c r="Q2634" s="49">
        <v>12</v>
      </c>
      <c r="R2634" s="50" t="s">
        <v>37</v>
      </c>
      <c r="S2634" s="51" t="s">
        <v>37</v>
      </c>
      <c r="T2634" s="51" t="s">
        <v>37</v>
      </c>
      <c r="U2634" s="44">
        <v>5345</v>
      </c>
      <c r="V2634" s="45">
        <v>60998</v>
      </c>
      <c r="W2634" s="45">
        <v>3453</v>
      </c>
    </row>
    <row r="2635" spans="1:23" x14ac:dyDescent="0.2">
      <c r="A2635" s="41">
        <v>2010</v>
      </c>
      <c r="B2635" s="42">
        <v>17290</v>
      </c>
      <c r="C2635" s="43" t="s">
        <v>3336</v>
      </c>
      <c r="D2635" s="41" t="s">
        <v>23</v>
      </c>
      <c r="E2635" s="43" t="s">
        <v>24</v>
      </c>
      <c r="F2635" s="41" t="s">
        <v>25</v>
      </c>
      <c r="G2635" s="43" t="s">
        <v>65</v>
      </c>
      <c r="H2635" s="43" t="s">
        <v>31</v>
      </c>
      <c r="I2635" s="44">
        <v>12976.5</v>
      </c>
      <c r="J2635" s="45">
        <v>118572</v>
      </c>
      <c r="K2635" s="45">
        <v>7681</v>
      </c>
      <c r="L2635" s="46">
        <v>2016.5</v>
      </c>
      <c r="M2635" s="47">
        <v>19154</v>
      </c>
      <c r="N2635" s="47">
        <v>566</v>
      </c>
      <c r="O2635" s="48">
        <v>3028</v>
      </c>
      <c r="P2635" s="49">
        <v>36203</v>
      </c>
      <c r="Q2635" s="49">
        <v>9</v>
      </c>
      <c r="R2635" s="50" t="s">
        <v>37</v>
      </c>
      <c r="S2635" s="51" t="s">
        <v>37</v>
      </c>
      <c r="T2635" s="51" t="s">
        <v>37</v>
      </c>
      <c r="U2635" s="44">
        <v>18021</v>
      </c>
      <c r="V2635" s="45">
        <v>173929</v>
      </c>
      <c r="W2635" s="45">
        <v>8256</v>
      </c>
    </row>
    <row r="2636" spans="1:23" x14ac:dyDescent="0.2">
      <c r="A2636" s="41">
        <v>2010</v>
      </c>
      <c r="B2636" s="42">
        <v>17312</v>
      </c>
      <c r="C2636" s="43" t="s">
        <v>3337</v>
      </c>
      <c r="D2636" s="41" t="s">
        <v>23</v>
      </c>
      <c r="E2636" s="43" t="s">
        <v>24</v>
      </c>
      <c r="F2636" s="41" t="s">
        <v>25</v>
      </c>
      <c r="G2636" s="43" t="s">
        <v>175</v>
      </c>
      <c r="H2636" s="43" t="s">
        <v>27</v>
      </c>
      <c r="I2636" s="44">
        <v>1041.7</v>
      </c>
      <c r="J2636" s="45">
        <v>9760</v>
      </c>
      <c r="K2636" s="45">
        <v>935</v>
      </c>
      <c r="L2636" s="46">
        <v>456.5</v>
      </c>
      <c r="M2636" s="47">
        <v>4062</v>
      </c>
      <c r="N2636" s="47">
        <v>132</v>
      </c>
      <c r="O2636" s="48">
        <v>373.4</v>
      </c>
      <c r="P2636" s="49">
        <v>4782</v>
      </c>
      <c r="Q2636" s="49">
        <v>4</v>
      </c>
      <c r="R2636" s="50" t="s">
        <v>37</v>
      </c>
      <c r="S2636" s="51" t="s">
        <v>37</v>
      </c>
      <c r="T2636" s="51" t="s">
        <v>37</v>
      </c>
      <c r="U2636" s="44">
        <v>1871.6</v>
      </c>
      <c r="V2636" s="45">
        <v>18604</v>
      </c>
      <c r="W2636" s="45">
        <v>1071</v>
      </c>
    </row>
    <row r="2637" spans="1:23" x14ac:dyDescent="0.2">
      <c r="A2637" s="41">
        <v>2010</v>
      </c>
      <c r="B2637" s="42">
        <v>17320</v>
      </c>
      <c r="C2637" s="43" t="s">
        <v>3338</v>
      </c>
      <c r="D2637" s="41" t="s">
        <v>23</v>
      </c>
      <c r="E2637" s="43" t="s">
        <v>24</v>
      </c>
      <c r="F2637" s="41" t="s">
        <v>25</v>
      </c>
      <c r="G2637" s="43" t="s">
        <v>46</v>
      </c>
      <c r="H2637" s="43" t="s">
        <v>27</v>
      </c>
      <c r="I2637" s="44">
        <v>1268</v>
      </c>
      <c r="J2637" s="45">
        <v>14029</v>
      </c>
      <c r="K2637" s="45">
        <v>1520</v>
      </c>
      <c r="L2637" s="46">
        <v>1238</v>
      </c>
      <c r="M2637" s="47">
        <v>14014</v>
      </c>
      <c r="N2637" s="47">
        <v>338</v>
      </c>
      <c r="O2637" s="48">
        <v>1409</v>
      </c>
      <c r="P2637" s="49">
        <v>17906</v>
      </c>
      <c r="Q2637" s="49">
        <v>14</v>
      </c>
      <c r="R2637" s="50" t="s">
        <v>37</v>
      </c>
      <c r="S2637" s="51" t="s">
        <v>37</v>
      </c>
      <c r="T2637" s="51" t="s">
        <v>37</v>
      </c>
      <c r="U2637" s="44">
        <v>3915</v>
      </c>
      <c r="V2637" s="45">
        <v>45949</v>
      </c>
      <c r="W2637" s="45">
        <v>1872</v>
      </c>
    </row>
    <row r="2638" spans="1:23" x14ac:dyDescent="0.2">
      <c r="A2638" s="41">
        <v>2010</v>
      </c>
      <c r="B2638" s="42">
        <v>17324</v>
      </c>
      <c r="C2638" s="43" t="s">
        <v>1086</v>
      </c>
      <c r="D2638" s="41" t="s">
        <v>23</v>
      </c>
      <c r="E2638" s="43" t="s">
        <v>24</v>
      </c>
      <c r="F2638" s="41" t="s">
        <v>25</v>
      </c>
      <c r="G2638" s="43" t="s">
        <v>35</v>
      </c>
      <c r="H2638" s="43" t="s">
        <v>27</v>
      </c>
      <c r="I2638" s="44">
        <v>1909.8</v>
      </c>
      <c r="J2638" s="45">
        <v>15962</v>
      </c>
      <c r="K2638" s="45">
        <v>1822</v>
      </c>
      <c r="L2638" s="46">
        <v>2025.6</v>
      </c>
      <c r="M2638" s="47">
        <v>18542</v>
      </c>
      <c r="N2638" s="47">
        <v>334</v>
      </c>
      <c r="O2638" s="48">
        <v>0</v>
      </c>
      <c r="P2638" s="49">
        <v>0</v>
      </c>
      <c r="Q2638" s="49">
        <v>0</v>
      </c>
      <c r="R2638" s="50">
        <v>0</v>
      </c>
      <c r="S2638" s="51">
        <v>0</v>
      </c>
      <c r="T2638" s="51">
        <v>0</v>
      </c>
      <c r="U2638" s="44">
        <v>3935.4</v>
      </c>
      <c r="V2638" s="45">
        <v>34504</v>
      </c>
      <c r="W2638" s="45">
        <v>2156</v>
      </c>
    </row>
    <row r="2639" spans="1:23" x14ac:dyDescent="0.2">
      <c r="A2639" s="41">
        <v>2010</v>
      </c>
      <c r="B2639" s="42">
        <v>17337</v>
      </c>
      <c r="C2639" s="43" t="s">
        <v>3339</v>
      </c>
      <c r="D2639" s="41" t="s">
        <v>23</v>
      </c>
      <c r="E2639" s="43" t="s">
        <v>24</v>
      </c>
      <c r="F2639" s="41" t="s">
        <v>25</v>
      </c>
      <c r="G2639" s="43" t="s">
        <v>44</v>
      </c>
      <c r="H2639" s="43" t="s">
        <v>27</v>
      </c>
      <c r="I2639" s="44">
        <v>718</v>
      </c>
      <c r="J2639" s="45">
        <v>5984</v>
      </c>
      <c r="K2639" s="45">
        <v>882</v>
      </c>
      <c r="L2639" s="46">
        <v>786</v>
      </c>
      <c r="M2639" s="47">
        <v>7549</v>
      </c>
      <c r="N2639" s="47">
        <v>177</v>
      </c>
      <c r="O2639" s="48">
        <v>6</v>
      </c>
      <c r="P2639" s="49">
        <v>41</v>
      </c>
      <c r="Q2639" s="49">
        <v>1</v>
      </c>
      <c r="R2639" s="50" t="s">
        <v>37</v>
      </c>
      <c r="S2639" s="51" t="s">
        <v>37</v>
      </c>
      <c r="T2639" s="51" t="s">
        <v>37</v>
      </c>
      <c r="U2639" s="44">
        <v>1510</v>
      </c>
      <c r="V2639" s="45">
        <v>13574</v>
      </c>
      <c r="W2639" s="45">
        <v>1060</v>
      </c>
    </row>
    <row r="2640" spans="1:23" x14ac:dyDescent="0.2">
      <c r="A2640" s="41">
        <v>2010</v>
      </c>
      <c r="B2640" s="42">
        <v>17451</v>
      </c>
      <c r="C2640" s="43" t="s">
        <v>3340</v>
      </c>
      <c r="D2640" s="41" t="s">
        <v>23</v>
      </c>
      <c r="E2640" s="43" t="s">
        <v>24</v>
      </c>
      <c r="F2640" s="41" t="s">
        <v>25</v>
      </c>
      <c r="G2640" s="43" t="s">
        <v>67</v>
      </c>
      <c r="H2640" s="43" t="s">
        <v>27</v>
      </c>
      <c r="I2640" s="44">
        <v>6260</v>
      </c>
      <c r="J2640" s="45">
        <v>45754</v>
      </c>
      <c r="K2640" s="45">
        <v>3391</v>
      </c>
      <c r="L2640" s="46">
        <v>10830</v>
      </c>
      <c r="M2640" s="47">
        <v>90324</v>
      </c>
      <c r="N2640" s="47">
        <v>1065</v>
      </c>
      <c r="O2640" s="48">
        <v>3410</v>
      </c>
      <c r="P2640" s="49">
        <v>34397</v>
      </c>
      <c r="Q2640" s="49">
        <v>18</v>
      </c>
      <c r="R2640" s="50" t="s">
        <v>37</v>
      </c>
      <c r="S2640" s="51" t="s">
        <v>37</v>
      </c>
      <c r="T2640" s="51" t="s">
        <v>37</v>
      </c>
      <c r="U2640" s="44">
        <v>20500</v>
      </c>
      <c r="V2640" s="45">
        <v>170475</v>
      </c>
      <c r="W2640" s="45">
        <v>4474</v>
      </c>
    </row>
    <row r="2641" spans="1:23" x14ac:dyDescent="0.2">
      <c r="A2641" s="41">
        <v>2010</v>
      </c>
      <c r="B2641" s="42">
        <v>17452</v>
      </c>
      <c r="C2641" s="43" t="s">
        <v>3341</v>
      </c>
      <c r="D2641" s="41" t="s">
        <v>23</v>
      </c>
      <c r="E2641" s="43" t="s">
        <v>24</v>
      </c>
      <c r="F2641" s="41" t="s">
        <v>25</v>
      </c>
      <c r="G2641" s="43" t="s">
        <v>98</v>
      </c>
      <c r="H2641" s="43" t="s">
        <v>27</v>
      </c>
      <c r="I2641" s="44">
        <v>2479</v>
      </c>
      <c r="J2641" s="45">
        <v>26623</v>
      </c>
      <c r="K2641" s="45">
        <v>2043</v>
      </c>
      <c r="L2641" s="46">
        <v>4603</v>
      </c>
      <c r="M2641" s="47">
        <v>50050</v>
      </c>
      <c r="N2641" s="47">
        <v>571</v>
      </c>
      <c r="O2641" s="48">
        <v>3738</v>
      </c>
      <c r="P2641" s="49">
        <v>56860</v>
      </c>
      <c r="Q2641" s="49">
        <v>4</v>
      </c>
      <c r="R2641" s="50">
        <v>0</v>
      </c>
      <c r="S2641" s="51">
        <v>0</v>
      </c>
      <c r="T2641" s="51">
        <v>0</v>
      </c>
      <c r="U2641" s="44">
        <v>10820</v>
      </c>
      <c r="V2641" s="45">
        <v>133533</v>
      </c>
      <c r="W2641" s="45">
        <v>2618</v>
      </c>
    </row>
    <row r="2642" spans="1:23" x14ac:dyDescent="0.2">
      <c r="A2642" s="41">
        <v>2010</v>
      </c>
      <c r="B2642" s="42">
        <v>17453</v>
      </c>
      <c r="C2642" s="43" t="s">
        <v>3342</v>
      </c>
      <c r="D2642" s="41" t="s">
        <v>23</v>
      </c>
      <c r="E2642" s="43" t="s">
        <v>24</v>
      </c>
      <c r="F2642" s="41" t="s">
        <v>25</v>
      </c>
      <c r="G2642" s="43" t="s">
        <v>92</v>
      </c>
      <c r="H2642" s="43" t="s">
        <v>27</v>
      </c>
      <c r="I2642" s="44">
        <v>2551</v>
      </c>
      <c r="J2642" s="45">
        <v>21956</v>
      </c>
      <c r="K2642" s="45">
        <v>1692</v>
      </c>
      <c r="L2642" s="46">
        <v>2149</v>
      </c>
      <c r="M2642" s="47">
        <v>16633</v>
      </c>
      <c r="N2642" s="47">
        <v>305</v>
      </c>
      <c r="O2642" s="48" t="s">
        <v>37</v>
      </c>
      <c r="P2642" s="49" t="s">
        <v>37</v>
      </c>
      <c r="Q2642" s="49" t="s">
        <v>37</v>
      </c>
      <c r="R2642" s="50" t="s">
        <v>37</v>
      </c>
      <c r="S2642" s="51" t="s">
        <v>37</v>
      </c>
      <c r="T2642" s="51" t="s">
        <v>37</v>
      </c>
      <c r="U2642" s="44">
        <v>4700</v>
      </c>
      <c r="V2642" s="45">
        <v>38589</v>
      </c>
      <c r="W2642" s="45">
        <v>1997</v>
      </c>
    </row>
    <row r="2643" spans="1:23" x14ac:dyDescent="0.2">
      <c r="A2643" s="41">
        <v>2010</v>
      </c>
      <c r="B2643" s="42">
        <v>17457</v>
      </c>
      <c r="C2643" s="43" t="s">
        <v>3343</v>
      </c>
      <c r="D2643" s="41" t="s">
        <v>23</v>
      </c>
      <c r="E2643" s="43" t="s">
        <v>24</v>
      </c>
      <c r="F2643" s="41" t="s">
        <v>25</v>
      </c>
      <c r="G2643" s="43" t="s">
        <v>160</v>
      </c>
      <c r="H2643" s="43" t="s">
        <v>27</v>
      </c>
      <c r="I2643" s="44">
        <v>6545.9</v>
      </c>
      <c r="J2643" s="45">
        <v>41587</v>
      </c>
      <c r="K2643" s="45">
        <v>4156</v>
      </c>
      <c r="L2643" s="46">
        <v>1548.6</v>
      </c>
      <c r="M2643" s="47">
        <v>9827</v>
      </c>
      <c r="N2643" s="47">
        <v>440</v>
      </c>
      <c r="O2643" s="48">
        <v>5636.2</v>
      </c>
      <c r="P2643" s="49">
        <v>47379</v>
      </c>
      <c r="Q2643" s="49">
        <v>142</v>
      </c>
      <c r="R2643" s="50" t="s">
        <v>37</v>
      </c>
      <c r="S2643" s="51" t="s">
        <v>37</v>
      </c>
      <c r="T2643" s="51" t="s">
        <v>37</v>
      </c>
      <c r="U2643" s="44">
        <v>13730.7</v>
      </c>
      <c r="V2643" s="45">
        <v>98793</v>
      </c>
      <c r="W2643" s="45">
        <v>4738</v>
      </c>
    </row>
    <row r="2644" spans="1:23" x14ac:dyDescent="0.2">
      <c r="A2644" s="41">
        <v>2010</v>
      </c>
      <c r="B2644" s="42">
        <v>17470</v>
      </c>
      <c r="C2644" s="43" t="s">
        <v>3344</v>
      </c>
      <c r="D2644" s="41" t="s">
        <v>23</v>
      </c>
      <c r="E2644" s="43" t="s">
        <v>24</v>
      </c>
      <c r="F2644" s="41" t="s">
        <v>25</v>
      </c>
      <c r="G2644" s="43" t="s">
        <v>89</v>
      </c>
      <c r="H2644" s="43" t="s">
        <v>153</v>
      </c>
      <c r="I2644" s="44">
        <v>282648</v>
      </c>
      <c r="J2644" s="45">
        <v>3493641</v>
      </c>
      <c r="K2644" s="45">
        <v>291260</v>
      </c>
      <c r="L2644" s="46">
        <v>172540</v>
      </c>
      <c r="M2644" s="47">
        <v>2398351</v>
      </c>
      <c r="N2644" s="47">
        <v>29758</v>
      </c>
      <c r="O2644" s="48">
        <v>47983</v>
      </c>
      <c r="P2644" s="49">
        <v>829188</v>
      </c>
      <c r="Q2644" s="49">
        <v>78</v>
      </c>
      <c r="R2644" s="50" t="s">
        <v>37</v>
      </c>
      <c r="S2644" s="51" t="s">
        <v>37</v>
      </c>
      <c r="T2644" s="51" t="s">
        <v>37</v>
      </c>
      <c r="U2644" s="44">
        <v>503171</v>
      </c>
      <c r="V2644" s="45">
        <v>6721180</v>
      </c>
      <c r="W2644" s="45">
        <v>321096</v>
      </c>
    </row>
    <row r="2645" spans="1:23" x14ac:dyDescent="0.2">
      <c r="A2645" s="41">
        <v>2010</v>
      </c>
      <c r="B2645" s="42">
        <v>17483</v>
      </c>
      <c r="C2645" s="43" t="s">
        <v>3345</v>
      </c>
      <c r="D2645" s="41" t="s">
        <v>23</v>
      </c>
      <c r="E2645" s="43" t="s">
        <v>24</v>
      </c>
      <c r="F2645" s="41" t="s">
        <v>25</v>
      </c>
      <c r="G2645" s="43" t="s">
        <v>92</v>
      </c>
      <c r="H2645" s="43" t="s">
        <v>1749</v>
      </c>
      <c r="I2645" s="44" t="s">
        <v>37</v>
      </c>
      <c r="J2645" s="45" t="s">
        <v>37</v>
      </c>
      <c r="K2645" s="45" t="s">
        <v>37</v>
      </c>
      <c r="L2645" s="46" t="s">
        <v>37</v>
      </c>
      <c r="M2645" s="47" t="s">
        <v>37</v>
      </c>
      <c r="N2645" s="47" t="s">
        <v>37</v>
      </c>
      <c r="O2645" s="48">
        <v>71576</v>
      </c>
      <c r="P2645" s="49">
        <v>605811</v>
      </c>
      <c r="Q2645" s="49">
        <v>1</v>
      </c>
      <c r="R2645" s="50" t="s">
        <v>37</v>
      </c>
      <c r="S2645" s="51" t="s">
        <v>37</v>
      </c>
      <c r="T2645" s="51" t="s">
        <v>37</v>
      </c>
      <c r="U2645" s="44">
        <v>71576</v>
      </c>
      <c r="V2645" s="45">
        <v>605811</v>
      </c>
      <c r="W2645" s="45">
        <v>1</v>
      </c>
    </row>
    <row r="2646" spans="1:23" x14ac:dyDescent="0.2">
      <c r="A2646" s="41">
        <v>2010</v>
      </c>
      <c r="B2646" s="42">
        <v>17492</v>
      </c>
      <c r="C2646" s="43" t="s">
        <v>3346</v>
      </c>
      <c r="D2646" s="41" t="s">
        <v>23</v>
      </c>
      <c r="E2646" s="43" t="s">
        <v>24</v>
      </c>
      <c r="F2646" s="41" t="s">
        <v>25</v>
      </c>
      <c r="G2646" s="43" t="s">
        <v>258</v>
      </c>
      <c r="H2646" s="43" t="s">
        <v>31</v>
      </c>
      <c r="I2646" s="44">
        <v>10043.200000000001</v>
      </c>
      <c r="J2646" s="45">
        <v>72808</v>
      </c>
      <c r="K2646" s="45">
        <v>11653</v>
      </c>
      <c r="L2646" s="46">
        <v>7592.8</v>
      </c>
      <c r="M2646" s="47">
        <v>62935</v>
      </c>
      <c r="N2646" s="47">
        <v>1530</v>
      </c>
      <c r="O2646" s="48">
        <v>4206.1000000000004</v>
      </c>
      <c r="P2646" s="49">
        <v>39481</v>
      </c>
      <c r="Q2646" s="49">
        <v>11</v>
      </c>
      <c r="R2646" s="50" t="s">
        <v>37</v>
      </c>
      <c r="S2646" s="51" t="s">
        <v>37</v>
      </c>
      <c r="T2646" s="51" t="s">
        <v>37</v>
      </c>
      <c r="U2646" s="44">
        <v>21842.1</v>
      </c>
      <c r="V2646" s="45">
        <v>175224</v>
      </c>
      <c r="W2646" s="45">
        <v>13194</v>
      </c>
    </row>
    <row r="2647" spans="1:23" x14ac:dyDescent="0.2">
      <c r="A2647" s="41">
        <v>2010</v>
      </c>
      <c r="B2647" s="42">
        <v>17493</v>
      </c>
      <c r="C2647" s="43" t="s">
        <v>3347</v>
      </c>
      <c r="D2647" s="41" t="s">
        <v>23</v>
      </c>
      <c r="E2647" s="43" t="s">
        <v>24</v>
      </c>
      <c r="F2647" s="41" t="s">
        <v>25</v>
      </c>
      <c r="G2647" s="43" t="s">
        <v>438</v>
      </c>
      <c r="H2647" s="43" t="s">
        <v>27</v>
      </c>
      <c r="I2647" s="44">
        <v>1032.0999999999999</v>
      </c>
      <c r="J2647" s="45">
        <v>12286</v>
      </c>
      <c r="K2647" s="45">
        <v>1436</v>
      </c>
      <c r="L2647" s="46">
        <v>856.3</v>
      </c>
      <c r="M2647" s="47">
        <v>11874</v>
      </c>
      <c r="N2647" s="47">
        <v>322</v>
      </c>
      <c r="O2647" s="48">
        <v>40.6</v>
      </c>
      <c r="P2647" s="49">
        <v>420</v>
      </c>
      <c r="Q2647" s="49">
        <v>9</v>
      </c>
      <c r="R2647" s="50">
        <v>0</v>
      </c>
      <c r="S2647" s="51">
        <v>0</v>
      </c>
      <c r="T2647" s="51">
        <v>0</v>
      </c>
      <c r="U2647" s="44">
        <v>1929</v>
      </c>
      <c r="V2647" s="45">
        <v>24580</v>
      </c>
      <c r="W2647" s="45">
        <v>1767</v>
      </c>
    </row>
    <row r="2648" spans="1:23" x14ac:dyDescent="0.2">
      <c r="A2648" s="41">
        <v>2010</v>
      </c>
      <c r="B2648" s="42">
        <v>17497</v>
      </c>
      <c r="C2648" s="43" t="s">
        <v>3348</v>
      </c>
      <c r="D2648" s="41" t="s">
        <v>23</v>
      </c>
      <c r="E2648" s="43" t="s">
        <v>24</v>
      </c>
      <c r="F2648" s="41" t="s">
        <v>25</v>
      </c>
      <c r="G2648" s="43" t="s">
        <v>241</v>
      </c>
      <c r="H2648" s="43" t="s">
        <v>27</v>
      </c>
      <c r="I2648" s="44">
        <v>179</v>
      </c>
      <c r="J2648" s="45">
        <v>2345</v>
      </c>
      <c r="K2648" s="45">
        <v>150</v>
      </c>
      <c r="L2648" s="46">
        <v>88</v>
      </c>
      <c r="M2648" s="47">
        <v>1109</v>
      </c>
      <c r="N2648" s="47">
        <v>37</v>
      </c>
      <c r="O2648" s="48">
        <v>341</v>
      </c>
      <c r="P2648" s="49">
        <v>4338</v>
      </c>
      <c r="Q2648" s="49">
        <v>9</v>
      </c>
      <c r="R2648" s="50" t="s">
        <v>37</v>
      </c>
      <c r="S2648" s="51" t="s">
        <v>37</v>
      </c>
      <c r="T2648" s="51" t="s">
        <v>37</v>
      </c>
      <c r="U2648" s="44">
        <v>608</v>
      </c>
      <c r="V2648" s="45">
        <v>7792</v>
      </c>
      <c r="W2648" s="45">
        <v>196</v>
      </c>
    </row>
    <row r="2649" spans="1:23" x14ac:dyDescent="0.2">
      <c r="A2649" s="41">
        <v>2010</v>
      </c>
      <c r="B2649" s="42">
        <v>17512</v>
      </c>
      <c r="C2649" s="43" t="s">
        <v>3349</v>
      </c>
      <c r="D2649" s="41" t="s">
        <v>23</v>
      </c>
      <c r="E2649" s="43" t="s">
        <v>24</v>
      </c>
      <c r="F2649" s="41" t="s">
        <v>25</v>
      </c>
      <c r="G2649" s="43" t="s">
        <v>42</v>
      </c>
      <c r="H2649" s="43" t="s">
        <v>27</v>
      </c>
      <c r="I2649" s="44">
        <v>2803</v>
      </c>
      <c r="J2649" s="45">
        <v>59726</v>
      </c>
      <c r="K2649" s="45">
        <v>4701</v>
      </c>
      <c r="L2649" s="46">
        <v>1373</v>
      </c>
      <c r="M2649" s="47">
        <v>32145</v>
      </c>
      <c r="N2649" s="47">
        <v>395</v>
      </c>
      <c r="O2649" s="48">
        <v>16836</v>
      </c>
      <c r="P2649" s="49">
        <v>478160</v>
      </c>
      <c r="Q2649" s="49">
        <v>20</v>
      </c>
      <c r="R2649" s="50" t="s">
        <v>37</v>
      </c>
      <c r="S2649" s="51" t="s">
        <v>37</v>
      </c>
      <c r="T2649" s="51" t="s">
        <v>37</v>
      </c>
      <c r="U2649" s="44">
        <v>21012</v>
      </c>
      <c r="V2649" s="45">
        <v>570031</v>
      </c>
      <c r="W2649" s="45">
        <v>5116</v>
      </c>
    </row>
    <row r="2650" spans="1:23" x14ac:dyDescent="0.2">
      <c r="A2650" s="41">
        <v>2010</v>
      </c>
      <c r="B2650" s="42">
        <v>17534</v>
      </c>
      <c r="C2650" s="43" t="s">
        <v>1090</v>
      </c>
      <c r="D2650" s="41" t="s">
        <v>23</v>
      </c>
      <c r="E2650" s="43" t="s">
        <v>24</v>
      </c>
      <c r="F2650" s="41" t="s">
        <v>25</v>
      </c>
      <c r="G2650" s="43" t="s">
        <v>54</v>
      </c>
      <c r="H2650" s="43" t="s">
        <v>31</v>
      </c>
      <c r="I2650" s="44">
        <v>29837</v>
      </c>
      <c r="J2650" s="45">
        <v>234082</v>
      </c>
      <c r="K2650" s="45">
        <v>15393</v>
      </c>
      <c r="L2650" s="46">
        <v>3013</v>
      </c>
      <c r="M2650" s="47">
        <v>25766</v>
      </c>
      <c r="N2650" s="47">
        <v>787</v>
      </c>
      <c r="O2650" s="48">
        <v>6362</v>
      </c>
      <c r="P2650" s="49">
        <v>67844</v>
      </c>
      <c r="Q2650" s="49">
        <v>4</v>
      </c>
      <c r="R2650" s="50" t="s">
        <v>37</v>
      </c>
      <c r="S2650" s="51" t="s">
        <v>37</v>
      </c>
      <c r="T2650" s="51" t="s">
        <v>37</v>
      </c>
      <c r="U2650" s="44">
        <v>39212</v>
      </c>
      <c r="V2650" s="45">
        <v>327692</v>
      </c>
      <c r="W2650" s="45">
        <v>16184</v>
      </c>
    </row>
    <row r="2651" spans="1:23" x14ac:dyDescent="0.2">
      <c r="A2651" s="41">
        <v>2010</v>
      </c>
      <c r="B2651" s="42">
        <v>17539</v>
      </c>
      <c r="C2651" s="43" t="s">
        <v>3350</v>
      </c>
      <c r="D2651" s="41" t="s">
        <v>23</v>
      </c>
      <c r="E2651" s="43" t="s">
        <v>24</v>
      </c>
      <c r="F2651" s="41" t="s">
        <v>25</v>
      </c>
      <c r="G2651" s="43" t="s">
        <v>48</v>
      </c>
      <c r="H2651" s="43" t="s">
        <v>51</v>
      </c>
      <c r="I2651" s="44">
        <v>1008261</v>
      </c>
      <c r="J2651" s="45">
        <v>8790593</v>
      </c>
      <c r="K2651" s="45">
        <v>565731</v>
      </c>
      <c r="L2651" s="46">
        <v>797296</v>
      </c>
      <c r="M2651" s="47">
        <v>8268383</v>
      </c>
      <c r="N2651" s="47">
        <v>92228</v>
      </c>
      <c r="O2651" s="48">
        <v>391327</v>
      </c>
      <c r="P2651" s="49">
        <v>5863002</v>
      </c>
      <c r="Q2651" s="49">
        <v>741</v>
      </c>
      <c r="R2651" s="50">
        <v>0</v>
      </c>
      <c r="S2651" s="51">
        <v>0</v>
      </c>
      <c r="T2651" s="51">
        <v>0</v>
      </c>
      <c r="U2651" s="44">
        <v>2196884</v>
      </c>
      <c r="V2651" s="45">
        <v>22921978</v>
      </c>
      <c r="W2651" s="45">
        <v>658700</v>
      </c>
    </row>
    <row r="2652" spans="1:23" x14ac:dyDescent="0.2">
      <c r="A2652" s="41">
        <v>2010</v>
      </c>
      <c r="B2652" s="42">
        <v>17540</v>
      </c>
      <c r="C2652" s="43" t="s">
        <v>1092</v>
      </c>
      <c r="D2652" s="41" t="s">
        <v>23</v>
      </c>
      <c r="E2652" s="43" t="s">
        <v>24</v>
      </c>
      <c r="F2652" s="41" t="s">
        <v>25</v>
      </c>
      <c r="G2652" s="43" t="s">
        <v>117</v>
      </c>
      <c r="H2652" s="43" t="s">
        <v>31</v>
      </c>
      <c r="I2652" s="44">
        <v>11805</v>
      </c>
      <c r="J2652" s="45">
        <v>120229</v>
      </c>
      <c r="K2652" s="45">
        <v>9244</v>
      </c>
      <c r="L2652" s="46">
        <v>2668</v>
      </c>
      <c r="M2652" s="47">
        <v>26636</v>
      </c>
      <c r="N2652" s="47">
        <v>815</v>
      </c>
      <c r="O2652" s="48">
        <v>5658</v>
      </c>
      <c r="P2652" s="49">
        <v>104406</v>
      </c>
      <c r="Q2652" s="49">
        <v>8</v>
      </c>
      <c r="R2652" s="50" t="s">
        <v>37</v>
      </c>
      <c r="S2652" s="51" t="s">
        <v>37</v>
      </c>
      <c r="T2652" s="51" t="s">
        <v>37</v>
      </c>
      <c r="U2652" s="44">
        <v>20131</v>
      </c>
      <c r="V2652" s="45">
        <v>251271</v>
      </c>
      <c r="W2652" s="45">
        <v>10067</v>
      </c>
    </row>
    <row r="2653" spans="1:23" x14ac:dyDescent="0.2">
      <c r="A2653" s="41">
        <v>2010</v>
      </c>
      <c r="B2653" s="42">
        <v>17543</v>
      </c>
      <c r="C2653" s="43" t="s">
        <v>3351</v>
      </c>
      <c r="D2653" s="41" t="s">
        <v>23</v>
      </c>
      <c r="E2653" s="43" t="s">
        <v>24</v>
      </c>
      <c r="F2653" s="41" t="s">
        <v>25</v>
      </c>
      <c r="G2653" s="43" t="s">
        <v>48</v>
      </c>
      <c r="H2653" s="43" t="s">
        <v>16</v>
      </c>
      <c r="I2653" s="44">
        <v>178640</v>
      </c>
      <c r="J2653" s="45">
        <v>1858980</v>
      </c>
      <c r="K2653" s="45">
        <v>135072</v>
      </c>
      <c r="L2653" s="46">
        <v>177796</v>
      </c>
      <c r="M2653" s="47">
        <v>2139307</v>
      </c>
      <c r="N2653" s="47">
        <v>29404</v>
      </c>
      <c r="O2653" s="48">
        <v>376246</v>
      </c>
      <c r="P2653" s="49">
        <v>6953036</v>
      </c>
      <c r="Q2653" s="49">
        <v>30</v>
      </c>
      <c r="R2653" s="50" t="s">
        <v>37</v>
      </c>
      <c r="S2653" s="51" t="s">
        <v>37</v>
      </c>
      <c r="T2653" s="51" t="s">
        <v>37</v>
      </c>
      <c r="U2653" s="44">
        <v>732682</v>
      </c>
      <c r="V2653" s="45">
        <v>10951323</v>
      </c>
      <c r="W2653" s="45">
        <v>164506</v>
      </c>
    </row>
    <row r="2654" spans="1:23" x14ac:dyDescent="0.2">
      <c r="A2654" s="41">
        <v>2010</v>
      </c>
      <c r="B2654" s="42">
        <v>17548</v>
      </c>
      <c r="C2654" s="43" t="s">
        <v>3352</v>
      </c>
      <c r="D2654" s="41" t="s">
        <v>23</v>
      </c>
      <c r="E2654" s="43" t="s">
        <v>24</v>
      </c>
      <c r="F2654" s="41" t="s">
        <v>25</v>
      </c>
      <c r="G2654" s="43" t="s">
        <v>241</v>
      </c>
      <c r="H2654" s="43" t="s">
        <v>153</v>
      </c>
      <c r="I2654" s="44">
        <v>5241</v>
      </c>
      <c r="J2654" s="45">
        <v>64337</v>
      </c>
      <c r="K2654" s="45">
        <v>3658</v>
      </c>
      <c r="L2654" s="46">
        <v>6970</v>
      </c>
      <c r="M2654" s="47">
        <v>66746</v>
      </c>
      <c r="N2654" s="47">
        <v>3873</v>
      </c>
      <c r="O2654" s="48">
        <v>2038</v>
      </c>
      <c r="P2654" s="49">
        <v>34890</v>
      </c>
      <c r="Q2654" s="49">
        <v>4</v>
      </c>
      <c r="R2654" s="50" t="s">
        <v>37</v>
      </c>
      <c r="S2654" s="51" t="s">
        <v>37</v>
      </c>
      <c r="T2654" s="51" t="s">
        <v>37</v>
      </c>
      <c r="U2654" s="44">
        <v>14249</v>
      </c>
      <c r="V2654" s="45">
        <v>165973</v>
      </c>
      <c r="W2654" s="45">
        <v>7535</v>
      </c>
    </row>
    <row r="2655" spans="1:23" x14ac:dyDescent="0.2">
      <c r="A2655" s="41">
        <v>2010</v>
      </c>
      <c r="B2655" s="42">
        <v>17549</v>
      </c>
      <c r="C2655" s="43" t="s">
        <v>1094</v>
      </c>
      <c r="D2655" s="41" t="s">
        <v>39</v>
      </c>
      <c r="E2655" s="43" t="s">
        <v>40</v>
      </c>
      <c r="F2655" s="41" t="s">
        <v>25</v>
      </c>
      <c r="G2655" s="43" t="s">
        <v>201</v>
      </c>
      <c r="H2655" s="43" t="s">
        <v>41</v>
      </c>
      <c r="I2655" s="44">
        <v>0</v>
      </c>
      <c r="J2655" s="45">
        <v>0</v>
      </c>
      <c r="K2655" s="45">
        <v>0</v>
      </c>
      <c r="L2655" s="46">
        <v>583</v>
      </c>
      <c r="M2655" s="47">
        <v>7212</v>
      </c>
      <c r="N2655" s="47">
        <v>4</v>
      </c>
      <c r="O2655" s="48">
        <v>0</v>
      </c>
      <c r="P2655" s="49">
        <v>0</v>
      </c>
      <c r="Q2655" s="49">
        <v>0</v>
      </c>
      <c r="R2655" s="50">
        <v>0</v>
      </c>
      <c r="S2655" s="51">
        <v>0</v>
      </c>
      <c r="T2655" s="51">
        <v>0</v>
      </c>
      <c r="U2655" s="44">
        <v>583</v>
      </c>
      <c r="V2655" s="45">
        <v>7212</v>
      </c>
      <c r="W2655" s="45">
        <v>4</v>
      </c>
    </row>
    <row r="2656" spans="1:23" x14ac:dyDescent="0.2">
      <c r="A2656" s="41">
        <v>2010</v>
      </c>
      <c r="B2656" s="42">
        <v>17549</v>
      </c>
      <c r="C2656" s="43" t="s">
        <v>1094</v>
      </c>
      <c r="D2656" s="41" t="s">
        <v>39</v>
      </c>
      <c r="E2656" s="43" t="s">
        <v>40</v>
      </c>
      <c r="F2656" s="41" t="s">
        <v>25</v>
      </c>
      <c r="G2656" s="43" t="s">
        <v>203</v>
      </c>
      <c r="H2656" s="43" t="s">
        <v>41</v>
      </c>
      <c r="I2656" s="44">
        <v>0</v>
      </c>
      <c r="J2656" s="45">
        <v>0</v>
      </c>
      <c r="K2656" s="45">
        <v>0</v>
      </c>
      <c r="L2656" s="46">
        <v>7857.6</v>
      </c>
      <c r="M2656" s="47">
        <v>97267</v>
      </c>
      <c r="N2656" s="47">
        <v>41</v>
      </c>
      <c r="O2656" s="48">
        <v>0</v>
      </c>
      <c r="P2656" s="49">
        <v>0</v>
      </c>
      <c r="Q2656" s="49">
        <v>0</v>
      </c>
      <c r="R2656" s="50">
        <v>0</v>
      </c>
      <c r="S2656" s="51">
        <v>0</v>
      </c>
      <c r="T2656" s="51">
        <v>0</v>
      </c>
      <c r="U2656" s="44">
        <v>7857.6</v>
      </c>
      <c r="V2656" s="45">
        <v>97267</v>
      </c>
      <c r="W2656" s="45">
        <v>41</v>
      </c>
    </row>
    <row r="2657" spans="1:23" x14ac:dyDescent="0.2">
      <c r="A2657" s="41">
        <v>2010</v>
      </c>
      <c r="B2657" s="42">
        <v>17549</v>
      </c>
      <c r="C2657" s="43" t="s">
        <v>1094</v>
      </c>
      <c r="D2657" s="41" t="s">
        <v>39</v>
      </c>
      <c r="E2657" s="43" t="s">
        <v>40</v>
      </c>
      <c r="F2657" s="41" t="s">
        <v>25</v>
      </c>
      <c r="G2657" s="43" t="s">
        <v>134</v>
      </c>
      <c r="H2657" s="43" t="s">
        <v>41</v>
      </c>
      <c r="I2657" s="44">
        <v>0</v>
      </c>
      <c r="J2657" s="45">
        <v>0</v>
      </c>
      <c r="K2657" s="45">
        <v>0</v>
      </c>
      <c r="L2657" s="46">
        <v>1241.5999999999999</v>
      </c>
      <c r="M2657" s="47">
        <v>15752</v>
      </c>
      <c r="N2657" s="47">
        <v>17</v>
      </c>
      <c r="O2657" s="48">
        <v>0</v>
      </c>
      <c r="P2657" s="49">
        <v>0</v>
      </c>
      <c r="Q2657" s="49">
        <v>0</v>
      </c>
      <c r="R2657" s="50">
        <v>0</v>
      </c>
      <c r="S2657" s="51">
        <v>0</v>
      </c>
      <c r="T2657" s="51">
        <v>0</v>
      </c>
      <c r="U2657" s="44">
        <v>1241.5999999999999</v>
      </c>
      <c r="V2657" s="45">
        <v>15752</v>
      </c>
      <c r="W2657" s="45">
        <v>17</v>
      </c>
    </row>
    <row r="2658" spans="1:23" x14ac:dyDescent="0.2">
      <c r="A2658" s="41">
        <v>2010</v>
      </c>
      <c r="B2658" s="42">
        <v>17549</v>
      </c>
      <c r="C2658" s="43" t="s">
        <v>1094</v>
      </c>
      <c r="D2658" s="41" t="s">
        <v>39</v>
      </c>
      <c r="E2658" s="43" t="s">
        <v>40</v>
      </c>
      <c r="F2658" s="41" t="s">
        <v>25</v>
      </c>
      <c r="G2658" s="43" t="s">
        <v>511</v>
      </c>
      <c r="H2658" s="43" t="s">
        <v>41</v>
      </c>
      <c r="I2658" s="44">
        <v>0</v>
      </c>
      <c r="J2658" s="45">
        <v>0</v>
      </c>
      <c r="K2658" s="45">
        <v>0</v>
      </c>
      <c r="L2658" s="46">
        <v>10233</v>
      </c>
      <c r="M2658" s="47">
        <v>135134</v>
      </c>
      <c r="N2658" s="47">
        <v>45</v>
      </c>
      <c r="O2658" s="48">
        <v>0</v>
      </c>
      <c r="P2658" s="49">
        <v>0</v>
      </c>
      <c r="Q2658" s="49">
        <v>0</v>
      </c>
      <c r="R2658" s="50">
        <v>0</v>
      </c>
      <c r="S2658" s="51">
        <v>0</v>
      </c>
      <c r="T2658" s="51">
        <v>0</v>
      </c>
      <c r="U2658" s="44">
        <v>10233</v>
      </c>
      <c r="V2658" s="45">
        <v>135134</v>
      </c>
      <c r="W2658" s="45">
        <v>45</v>
      </c>
    </row>
    <row r="2659" spans="1:23" x14ac:dyDescent="0.2">
      <c r="A2659" s="41">
        <v>2010</v>
      </c>
      <c r="B2659" s="42">
        <v>17549</v>
      </c>
      <c r="C2659" s="43" t="s">
        <v>1094</v>
      </c>
      <c r="D2659" s="41" t="s">
        <v>39</v>
      </c>
      <c r="E2659" s="43" t="s">
        <v>40</v>
      </c>
      <c r="F2659" s="41" t="s">
        <v>25</v>
      </c>
      <c r="G2659" s="43" t="s">
        <v>122</v>
      </c>
      <c r="H2659" s="43" t="s">
        <v>41</v>
      </c>
      <c r="I2659" s="44">
        <v>0</v>
      </c>
      <c r="J2659" s="45">
        <v>0</v>
      </c>
      <c r="K2659" s="45">
        <v>0</v>
      </c>
      <c r="L2659" s="46">
        <v>183192.5</v>
      </c>
      <c r="M2659" s="47">
        <v>1873279</v>
      </c>
      <c r="N2659" s="47">
        <v>159</v>
      </c>
      <c r="O2659" s="48">
        <v>0</v>
      </c>
      <c r="P2659" s="49">
        <v>0</v>
      </c>
      <c r="Q2659" s="49">
        <v>0</v>
      </c>
      <c r="R2659" s="50">
        <v>0</v>
      </c>
      <c r="S2659" s="51">
        <v>0</v>
      </c>
      <c r="T2659" s="51">
        <v>0</v>
      </c>
      <c r="U2659" s="44">
        <v>183192.5</v>
      </c>
      <c r="V2659" s="45">
        <v>1873279</v>
      </c>
      <c r="W2659" s="45">
        <v>159</v>
      </c>
    </row>
    <row r="2660" spans="1:23" x14ac:dyDescent="0.2">
      <c r="A2660" s="41">
        <v>2010</v>
      </c>
      <c r="B2660" s="42">
        <v>17549</v>
      </c>
      <c r="C2660" s="43" t="s">
        <v>1094</v>
      </c>
      <c r="D2660" s="41" t="s">
        <v>39</v>
      </c>
      <c r="E2660" s="43" t="s">
        <v>40</v>
      </c>
      <c r="F2660" s="41" t="s">
        <v>25</v>
      </c>
      <c r="G2660" s="43" t="s">
        <v>44</v>
      </c>
      <c r="H2660" s="43" t="s">
        <v>41</v>
      </c>
      <c r="I2660" s="44">
        <v>0</v>
      </c>
      <c r="J2660" s="45">
        <v>0</v>
      </c>
      <c r="K2660" s="45">
        <v>0</v>
      </c>
      <c r="L2660" s="46">
        <v>1740.1</v>
      </c>
      <c r="M2660" s="47">
        <v>22654</v>
      </c>
      <c r="N2660" s="47">
        <v>1</v>
      </c>
      <c r="O2660" s="48">
        <v>0</v>
      </c>
      <c r="P2660" s="49">
        <v>0</v>
      </c>
      <c r="Q2660" s="49">
        <v>0</v>
      </c>
      <c r="R2660" s="50">
        <v>0</v>
      </c>
      <c r="S2660" s="51">
        <v>0</v>
      </c>
      <c r="T2660" s="51">
        <v>0</v>
      </c>
      <c r="U2660" s="44">
        <v>1740.1</v>
      </c>
      <c r="V2660" s="45">
        <v>22654</v>
      </c>
      <c r="W2660" s="45">
        <v>1</v>
      </c>
    </row>
    <row r="2661" spans="1:23" x14ac:dyDescent="0.2">
      <c r="A2661" s="41">
        <v>2010</v>
      </c>
      <c r="B2661" s="42">
        <v>17549</v>
      </c>
      <c r="C2661" s="43" t="s">
        <v>1094</v>
      </c>
      <c r="D2661" s="41" t="s">
        <v>39</v>
      </c>
      <c r="E2661" s="43" t="s">
        <v>40</v>
      </c>
      <c r="F2661" s="41" t="s">
        <v>25</v>
      </c>
      <c r="G2661" s="43" t="s">
        <v>180</v>
      </c>
      <c r="H2661" s="43" t="s">
        <v>41</v>
      </c>
      <c r="I2661" s="44">
        <v>0</v>
      </c>
      <c r="J2661" s="45">
        <v>0</v>
      </c>
      <c r="K2661" s="45">
        <v>0</v>
      </c>
      <c r="L2661" s="46">
        <v>4392.2</v>
      </c>
      <c r="M2661" s="47">
        <v>54683</v>
      </c>
      <c r="N2661" s="47">
        <v>21</v>
      </c>
      <c r="O2661" s="48">
        <v>0</v>
      </c>
      <c r="P2661" s="49">
        <v>0</v>
      </c>
      <c r="Q2661" s="49">
        <v>0</v>
      </c>
      <c r="R2661" s="50">
        <v>0</v>
      </c>
      <c r="S2661" s="51">
        <v>0</v>
      </c>
      <c r="T2661" s="51">
        <v>0</v>
      </c>
      <c r="U2661" s="44">
        <v>4392.2</v>
      </c>
      <c r="V2661" s="45">
        <v>54683</v>
      </c>
      <c r="W2661" s="45">
        <v>21</v>
      </c>
    </row>
    <row r="2662" spans="1:23" x14ac:dyDescent="0.2">
      <c r="A2662" s="41">
        <v>2010</v>
      </c>
      <c r="B2662" s="42">
        <v>17550</v>
      </c>
      <c r="C2662" s="43" t="s">
        <v>1095</v>
      </c>
      <c r="D2662" s="41" t="s">
        <v>23</v>
      </c>
      <c r="E2662" s="43" t="s">
        <v>24</v>
      </c>
      <c r="F2662" s="41" t="s">
        <v>25</v>
      </c>
      <c r="G2662" s="43" t="s">
        <v>46</v>
      </c>
      <c r="H2662" s="43" t="s">
        <v>31</v>
      </c>
      <c r="I2662" s="44">
        <v>7237</v>
      </c>
      <c r="J2662" s="45">
        <v>64240</v>
      </c>
      <c r="K2662" s="45">
        <v>3484</v>
      </c>
      <c r="L2662" s="46">
        <v>3303</v>
      </c>
      <c r="M2662" s="47">
        <v>34019</v>
      </c>
      <c r="N2662" s="47">
        <v>435</v>
      </c>
      <c r="O2662" s="48">
        <v>4447</v>
      </c>
      <c r="P2662" s="49">
        <v>82335</v>
      </c>
      <c r="Q2662" s="49">
        <v>3</v>
      </c>
      <c r="R2662" s="50" t="s">
        <v>37</v>
      </c>
      <c r="S2662" s="51" t="s">
        <v>37</v>
      </c>
      <c r="T2662" s="51" t="s">
        <v>37</v>
      </c>
      <c r="U2662" s="44">
        <v>14987</v>
      </c>
      <c r="V2662" s="45">
        <v>180594</v>
      </c>
      <c r="W2662" s="45">
        <v>3922</v>
      </c>
    </row>
    <row r="2663" spans="1:23" x14ac:dyDescent="0.2">
      <c r="A2663" s="41">
        <v>2010</v>
      </c>
      <c r="B2663" s="42">
        <v>17553</v>
      </c>
      <c r="C2663" s="43" t="s">
        <v>3353</v>
      </c>
      <c r="D2663" s="41" t="s">
        <v>23</v>
      </c>
      <c r="E2663" s="43" t="s">
        <v>24</v>
      </c>
      <c r="F2663" s="41" t="s">
        <v>25</v>
      </c>
      <c r="G2663" s="43" t="s">
        <v>78</v>
      </c>
      <c r="H2663" s="43" t="s">
        <v>27</v>
      </c>
      <c r="I2663" s="44">
        <v>366</v>
      </c>
      <c r="J2663" s="45">
        <v>4328</v>
      </c>
      <c r="K2663" s="45">
        <v>431</v>
      </c>
      <c r="L2663" s="46">
        <v>107</v>
      </c>
      <c r="M2663" s="47">
        <v>1601</v>
      </c>
      <c r="N2663" s="47">
        <v>76</v>
      </c>
      <c r="O2663" s="48">
        <v>25</v>
      </c>
      <c r="P2663" s="49">
        <v>329</v>
      </c>
      <c r="Q2663" s="49">
        <v>6</v>
      </c>
      <c r="R2663" s="50" t="s">
        <v>37</v>
      </c>
      <c r="S2663" s="51" t="s">
        <v>37</v>
      </c>
      <c r="T2663" s="51" t="s">
        <v>37</v>
      </c>
      <c r="U2663" s="44">
        <v>498</v>
      </c>
      <c r="V2663" s="45">
        <v>6258</v>
      </c>
      <c r="W2663" s="45">
        <v>513</v>
      </c>
    </row>
    <row r="2664" spans="1:23" x14ac:dyDescent="0.2">
      <c r="A2664" s="41">
        <v>2010</v>
      </c>
      <c r="B2664" s="42">
        <v>17560</v>
      </c>
      <c r="C2664" s="43" t="s">
        <v>3354</v>
      </c>
      <c r="D2664" s="41" t="s">
        <v>23</v>
      </c>
      <c r="E2664" s="43" t="s">
        <v>24</v>
      </c>
      <c r="F2664" s="41" t="s">
        <v>25</v>
      </c>
      <c r="G2664" s="43" t="s">
        <v>203</v>
      </c>
      <c r="H2664" s="43" t="s">
        <v>27</v>
      </c>
      <c r="I2664" s="44">
        <v>8841</v>
      </c>
      <c r="J2664" s="45">
        <v>60834</v>
      </c>
      <c r="K2664" s="45">
        <v>6885</v>
      </c>
      <c r="L2664" s="46">
        <v>3633</v>
      </c>
      <c r="M2664" s="47">
        <v>24177</v>
      </c>
      <c r="N2664" s="47">
        <v>1084</v>
      </c>
      <c r="O2664" s="48">
        <v>4172</v>
      </c>
      <c r="P2664" s="49">
        <v>32814</v>
      </c>
      <c r="Q2664" s="49">
        <v>12</v>
      </c>
      <c r="R2664" s="50" t="s">
        <v>37</v>
      </c>
      <c r="S2664" s="51" t="s">
        <v>37</v>
      </c>
      <c r="T2664" s="51" t="s">
        <v>37</v>
      </c>
      <c r="U2664" s="44">
        <v>16646</v>
      </c>
      <c r="V2664" s="45">
        <v>117825</v>
      </c>
      <c r="W2664" s="45">
        <v>7981</v>
      </c>
    </row>
    <row r="2665" spans="1:23" x14ac:dyDescent="0.2">
      <c r="A2665" s="41">
        <v>2010</v>
      </c>
      <c r="B2665" s="42">
        <v>17561</v>
      </c>
      <c r="C2665" s="43" t="s">
        <v>1096</v>
      </c>
      <c r="D2665" s="41" t="s">
        <v>23</v>
      </c>
      <c r="E2665" s="43" t="s">
        <v>24</v>
      </c>
      <c r="F2665" s="41" t="s">
        <v>25</v>
      </c>
      <c r="G2665" s="43" t="s">
        <v>92</v>
      </c>
      <c r="H2665" s="43" t="s">
        <v>31</v>
      </c>
      <c r="I2665" s="44">
        <v>37594.199999999997</v>
      </c>
      <c r="J2665" s="45">
        <v>434700</v>
      </c>
      <c r="K2665" s="45">
        <v>33079</v>
      </c>
      <c r="L2665" s="46">
        <v>42867.3</v>
      </c>
      <c r="M2665" s="47">
        <v>443049</v>
      </c>
      <c r="N2665" s="47">
        <v>14586</v>
      </c>
      <c r="O2665" s="48">
        <v>28458.7</v>
      </c>
      <c r="P2665" s="49">
        <v>442182</v>
      </c>
      <c r="Q2665" s="49">
        <v>1</v>
      </c>
      <c r="R2665" s="50" t="s">
        <v>37</v>
      </c>
      <c r="S2665" s="51" t="s">
        <v>37</v>
      </c>
      <c r="T2665" s="51" t="s">
        <v>37</v>
      </c>
      <c r="U2665" s="44">
        <v>108920.2</v>
      </c>
      <c r="V2665" s="45">
        <v>1319931</v>
      </c>
      <c r="W2665" s="45">
        <v>47666</v>
      </c>
    </row>
    <row r="2666" spans="1:23" x14ac:dyDescent="0.2">
      <c r="A2666" s="41">
        <v>2010</v>
      </c>
      <c r="B2666" s="42">
        <v>17562</v>
      </c>
      <c r="C2666" s="43" t="s">
        <v>3355</v>
      </c>
      <c r="D2666" s="41" t="s">
        <v>23</v>
      </c>
      <c r="E2666" s="43" t="s">
        <v>24</v>
      </c>
      <c r="F2666" s="41" t="s">
        <v>25</v>
      </c>
      <c r="G2666" s="43" t="s">
        <v>82</v>
      </c>
      <c r="H2666" s="43" t="s">
        <v>27</v>
      </c>
      <c r="I2666" s="44">
        <v>5360</v>
      </c>
      <c r="J2666" s="45">
        <v>49633</v>
      </c>
      <c r="K2666" s="45">
        <v>8014</v>
      </c>
      <c r="L2666" s="46">
        <v>6184</v>
      </c>
      <c r="M2666" s="47">
        <v>62242</v>
      </c>
      <c r="N2666" s="47">
        <v>1262</v>
      </c>
      <c r="O2666" s="48">
        <v>1640</v>
      </c>
      <c r="P2666" s="49">
        <v>20905</v>
      </c>
      <c r="Q2666" s="49">
        <v>18</v>
      </c>
      <c r="R2666" s="50">
        <v>0</v>
      </c>
      <c r="S2666" s="51">
        <v>0</v>
      </c>
      <c r="T2666" s="51">
        <v>0</v>
      </c>
      <c r="U2666" s="44">
        <v>13184</v>
      </c>
      <c r="V2666" s="45">
        <v>132780</v>
      </c>
      <c r="W2666" s="45">
        <v>9294</v>
      </c>
    </row>
    <row r="2667" spans="1:23" ht="29" x14ac:dyDescent="0.2">
      <c r="A2667" s="41">
        <v>2010</v>
      </c>
      <c r="B2667" s="42">
        <v>17564</v>
      </c>
      <c r="C2667" s="43" t="s">
        <v>3356</v>
      </c>
      <c r="D2667" s="41" t="s">
        <v>23</v>
      </c>
      <c r="E2667" s="43" t="s">
        <v>24</v>
      </c>
      <c r="F2667" s="41" t="s">
        <v>25</v>
      </c>
      <c r="G2667" s="43" t="s">
        <v>104</v>
      </c>
      <c r="H2667" s="43" t="s">
        <v>31</v>
      </c>
      <c r="I2667" s="44">
        <v>82632.399999999994</v>
      </c>
      <c r="J2667" s="45">
        <v>873087</v>
      </c>
      <c r="K2667" s="45">
        <v>60756</v>
      </c>
      <c r="L2667" s="46">
        <v>9768.4</v>
      </c>
      <c r="M2667" s="47">
        <v>89602</v>
      </c>
      <c r="N2667" s="47">
        <v>5062</v>
      </c>
      <c r="O2667" s="48">
        <v>27726.6</v>
      </c>
      <c r="P2667" s="49">
        <v>362447</v>
      </c>
      <c r="Q2667" s="49">
        <v>545</v>
      </c>
      <c r="R2667" s="50" t="s">
        <v>37</v>
      </c>
      <c r="S2667" s="51" t="s">
        <v>37</v>
      </c>
      <c r="T2667" s="51" t="s">
        <v>37</v>
      </c>
      <c r="U2667" s="44">
        <v>120127.4</v>
      </c>
      <c r="V2667" s="45">
        <v>1325136</v>
      </c>
      <c r="W2667" s="45">
        <v>66363</v>
      </c>
    </row>
    <row r="2668" spans="1:23" ht="29" x14ac:dyDescent="0.2">
      <c r="A2668" s="41">
        <v>2010</v>
      </c>
      <c r="B2668" s="42">
        <v>17564</v>
      </c>
      <c r="C2668" s="43" t="s">
        <v>3356</v>
      </c>
      <c r="D2668" s="41" t="s">
        <v>23</v>
      </c>
      <c r="E2668" s="43" t="s">
        <v>24</v>
      </c>
      <c r="F2668" s="41" t="s">
        <v>25</v>
      </c>
      <c r="G2668" s="43" t="s">
        <v>98</v>
      </c>
      <c r="H2668" s="43" t="s">
        <v>31</v>
      </c>
      <c r="I2668" s="44">
        <v>148.80000000000001</v>
      </c>
      <c r="J2668" s="45">
        <v>1494</v>
      </c>
      <c r="K2668" s="45">
        <v>154</v>
      </c>
      <c r="L2668" s="46">
        <v>86.6</v>
      </c>
      <c r="M2668" s="47">
        <v>821</v>
      </c>
      <c r="N2668" s="47">
        <v>30</v>
      </c>
      <c r="O2668" s="48">
        <v>66.400000000000006</v>
      </c>
      <c r="P2668" s="49">
        <v>603</v>
      </c>
      <c r="Q2668" s="49">
        <v>3</v>
      </c>
      <c r="R2668" s="50" t="s">
        <v>37</v>
      </c>
      <c r="S2668" s="51" t="s">
        <v>37</v>
      </c>
      <c r="T2668" s="51" t="s">
        <v>37</v>
      </c>
      <c r="U2668" s="44">
        <v>301.8</v>
      </c>
      <c r="V2668" s="45">
        <v>2918</v>
      </c>
      <c r="W2668" s="45">
        <v>187</v>
      </c>
    </row>
    <row r="2669" spans="1:23" x14ac:dyDescent="0.2">
      <c r="A2669" s="41">
        <v>2010</v>
      </c>
      <c r="B2669" s="42">
        <v>17565</v>
      </c>
      <c r="C2669" s="43" t="s">
        <v>1098</v>
      </c>
      <c r="D2669" s="41" t="s">
        <v>23</v>
      </c>
      <c r="E2669" s="43" t="s">
        <v>24</v>
      </c>
      <c r="F2669" s="41" t="s">
        <v>25</v>
      </c>
      <c r="G2669" s="43" t="s">
        <v>80</v>
      </c>
      <c r="H2669" s="43" t="s">
        <v>31</v>
      </c>
      <c r="I2669" s="44">
        <v>23126</v>
      </c>
      <c r="J2669" s="45">
        <v>319757</v>
      </c>
      <c r="K2669" s="45">
        <v>17505</v>
      </c>
      <c r="L2669" s="46">
        <v>16914</v>
      </c>
      <c r="M2669" s="47">
        <v>216373</v>
      </c>
      <c r="N2669" s="47">
        <v>3069</v>
      </c>
      <c r="O2669" s="48">
        <v>2998</v>
      </c>
      <c r="P2669" s="49">
        <v>42826</v>
      </c>
      <c r="Q2669" s="49">
        <v>10</v>
      </c>
      <c r="R2669" s="50" t="s">
        <v>37</v>
      </c>
      <c r="S2669" s="51" t="s">
        <v>37</v>
      </c>
      <c r="T2669" s="51" t="s">
        <v>37</v>
      </c>
      <c r="U2669" s="44">
        <v>43038</v>
      </c>
      <c r="V2669" s="45">
        <v>578956</v>
      </c>
      <c r="W2669" s="45">
        <v>20584</v>
      </c>
    </row>
    <row r="2670" spans="1:23" x14ac:dyDescent="0.2">
      <c r="A2670" s="41">
        <v>2010</v>
      </c>
      <c r="B2670" s="42">
        <v>17569</v>
      </c>
      <c r="C2670" s="43" t="s">
        <v>3357</v>
      </c>
      <c r="D2670" s="41" t="s">
        <v>23</v>
      </c>
      <c r="E2670" s="43" t="s">
        <v>24</v>
      </c>
      <c r="F2670" s="41" t="s">
        <v>25</v>
      </c>
      <c r="G2670" s="43" t="s">
        <v>201</v>
      </c>
      <c r="H2670" s="43" t="s">
        <v>27</v>
      </c>
      <c r="I2670" s="44">
        <v>6041.5</v>
      </c>
      <c r="J2670" s="45">
        <v>41669</v>
      </c>
      <c r="K2670" s="45">
        <v>5043</v>
      </c>
      <c r="L2670" s="46">
        <v>6106.5</v>
      </c>
      <c r="M2670" s="47">
        <v>35177</v>
      </c>
      <c r="N2670" s="47">
        <v>1215</v>
      </c>
      <c r="O2670" s="48">
        <v>2408</v>
      </c>
      <c r="P2670" s="49">
        <v>17365</v>
      </c>
      <c r="Q2670" s="49">
        <v>16</v>
      </c>
      <c r="R2670" s="50" t="s">
        <v>37</v>
      </c>
      <c r="S2670" s="51" t="s">
        <v>37</v>
      </c>
      <c r="T2670" s="51" t="s">
        <v>37</v>
      </c>
      <c r="U2670" s="44">
        <v>14556</v>
      </c>
      <c r="V2670" s="45">
        <v>94211</v>
      </c>
      <c r="W2670" s="45">
        <v>6274</v>
      </c>
    </row>
    <row r="2671" spans="1:23" x14ac:dyDescent="0.2">
      <c r="A2671" s="41">
        <v>2010</v>
      </c>
      <c r="B2671" s="42">
        <v>17571</v>
      </c>
      <c r="C2671" s="43" t="s">
        <v>3358</v>
      </c>
      <c r="D2671" s="41" t="s">
        <v>23</v>
      </c>
      <c r="E2671" s="43" t="s">
        <v>24</v>
      </c>
      <c r="F2671" s="41" t="s">
        <v>25</v>
      </c>
      <c r="G2671" s="43" t="s">
        <v>122</v>
      </c>
      <c r="H2671" s="43" t="s">
        <v>27</v>
      </c>
      <c r="I2671" s="44">
        <v>9525</v>
      </c>
      <c r="J2671" s="45">
        <v>48497</v>
      </c>
      <c r="K2671" s="45">
        <v>6300</v>
      </c>
      <c r="L2671" s="46">
        <v>4900</v>
      </c>
      <c r="M2671" s="47">
        <v>20263</v>
      </c>
      <c r="N2671" s="47">
        <v>1015</v>
      </c>
      <c r="O2671" s="48">
        <v>0</v>
      </c>
      <c r="P2671" s="49">
        <v>0</v>
      </c>
      <c r="Q2671" s="49">
        <v>0</v>
      </c>
      <c r="R2671" s="50">
        <v>0</v>
      </c>
      <c r="S2671" s="51">
        <v>0</v>
      </c>
      <c r="T2671" s="51">
        <v>0</v>
      </c>
      <c r="U2671" s="44">
        <v>14425</v>
      </c>
      <c r="V2671" s="45">
        <v>68760</v>
      </c>
      <c r="W2671" s="45">
        <v>7315</v>
      </c>
    </row>
    <row r="2672" spans="1:23" x14ac:dyDescent="0.2">
      <c r="A2672" s="41">
        <v>2010</v>
      </c>
      <c r="B2672" s="42">
        <v>17572</v>
      </c>
      <c r="C2672" s="43" t="s">
        <v>1099</v>
      </c>
      <c r="D2672" s="41" t="s">
        <v>23</v>
      </c>
      <c r="E2672" s="43" t="s">
        <v>24</v>
      </c>
      <c r="F2672" s="41" t="s">
        <v>25</v>
      </c>
      <c r="G2672" s="43" t="s">
        <v>67</v>
      </c>
      <c r="H2672" s="43" t="s">
        <v>31</v>
      </c>
      <c r="I2672" s="44">
        <v>71227</v>
      </c>
      <c r="J2672" s="45">
        <v>696014</v>
      </c>
      <c r="K2672" s="45">
        <v>39001</v>
      </c>
      <c r="L2672" s="46">
        <v>11630</v>
      </c>
      <c r="M2672" s="47">
        <v>144831</v>
      </c>
      <c r="N2672" s="47">
        <v>2557</v>
      </c>
      <c r="O2672" s="48">
        <v>860</v>
      </c>
      <c r="P2672" s="49">
        <v>12829</v>
      </c>
      <c r="Q2672" s="49">
        <v>4</v>
      </c>
      <c r="R2672" s="50" t="s">
        <v>37</v>
      </c>
      <c r="S2672" s="51" t="s">
        <v>37</v>
      </c>
      <c r="T2672" s="51" t="s">
        <v>37</v>
      </c>
      <c r="U2672" s="44">
        <v>83717</v>
      </c>
      <c r="V2672" s="45">
        <v>853674</v>
      </c>
      <c r="W2672" s="45">
        <v>41562</v>
      </c>
    </row>
    <row r="2673" spans="1:23" x14ac:dyDescent="0.2">
      <c r="A2673" s="41">
        <v>2010</v>
      </c>
      <c r="B2673" s="42">
        <v>17576</v>
      </c>
      <c r="C2673" s="43" t="s">
        <v>3359</v>
      </c>
      <c r="D2673" s="41" t="s">
        <v>23</v>
      </c>
      <c r="E2673" s="43" t="s">
        <v>24</v>
      </c>
      <c r="F2673" s="41" t="s">
        <v>25</v>
      </c>
      <c r="G2673" s="43" t="s">
        <v>438</v>
      </c>
      <c r="H2673" s="43" t="s">
        <v>31</v>
      </c>
      <c r="I2673" s="44">
        <v>1352</v>
      </c>
      <c r="J2673" s="45">
        <v>24231</v>
      </c>
      <c r="K2673" s="45">
        <v>903</v>
      </c>
      <c r="L2673" s="46">
        <v>1058</v>
      </c>
      <c r="M2673" s="47">
        <v>27527</v>
      </c>
      <c r="N2673" s="47">
        <v>299</v>
      </c>
      <c r="O2673" s="48">
        <v>0</v>
      </c>
      <c r="P2673" s="49">
        <v>0</v>
      </c>
      <c r="Q2673" s="49">
        <v>0</v>
      </c>
      <c r="R2673" s="50" t="s">
        <v>37</v>
      </c>
      <c r="S2673" s="51" t="s">
        <v>37</v>
      </c>
      <c r="T2673" s="51" t="s">
        <v>37</v>
      </c>
      <c r="U2673" s="44">
        <v>2410</v>
      </c>
      <c r="V2673" s="45">
        <v>51758</v>
      </c>
      <c r="W2673" s="45">
        <v>1202</v>
      </c>
    </row>
    <row r="2674" spans="1:23" x14ac:dyDescent="0.2">
      <c r="A2674" s="41">
        <v>2010</v>
      </c>
      <c r="B2674" s="42">
        <v>17577</v>
      </c>
      <c r="C2674" s="43" t="s">
        <v>1100</v>
      </c>
      <c r="D2674" s="41" t="s">
        <v>23</v>
      </c>
      <c r="E2674" s="43" t="s">
        <v>24</v>
      </c>
      <c r="F2674" s="41" t="s">
        <v>25</v>
      </c>
      <c r="G2674" s="43" t="s">
        <v>241</v>
      </c>
      <c r="H2674" s="43" t="s">
        <v>27</v>
      </c>
      <c r="I2674" s="44">
        <v>5806</v>
      </c>
      <c r="J2674" s="45">
        <v>60945</v>
      </c>
      <c r="K2674" s="45">
        <v>4662</v>
      </c>
      <c r="L2674" s="46">
        <v>10735</v>
      </c>
      <c r="M2674" s="47">
        <v>148486</v>
      </c>
      <c r="N2674" s="47">
        <v>781</v>
      </c>
      <c r="O2674" s="48" t="s">
        <v>37</v>
      </c>
      <c r="P2674" s="49" t="s">
        <v>37</v>
      </c>
      <c r="Q2674" s="49" t="s">
        <v>37</v>
      </c>
      <c r="R2674" s="50" t="s">
        <v>37</v>
      </c>
      <c r="S2674" s="51" t="s">
        <v>37</v>
      </c>
      <c r="T2674" s="51" t="s">
        <v>37</v>
      </c>
      <c r="U2674" s="44">
        <v>16541</v>
      </c>
      <c r="V2674" s="45">
        <v>209431</v>
      </c>
      <c r="W2674" s="45">
        <v>5443</v>
      </c>
    </row>
    <row r="2675" spans="1:23" x14ac:dyDescent="0.2">
      <c r="A2675" s="41">
        <v>2010</v>
      </c>
      <c r="B2675" s="42">
        <v>17585</v>
      </c>
      <c r="C2675" s="43" t="s">
        <v>1101</v>
      </c>
      <c r="D2675" s="41" t="s">
        <v>23</v>
      </c>
      <c r="E2675" s="43" t="s">
        <v>24</v>
      </c>
      <c r="F2675" s="41" t="s">
        <v>25</v>
      </c>
      <c r="G2675" s="43" t="s">
        <v>124</v>
      </c>
      <c r="H2675" s="43" t="s">
        <v>31</v>
      </c>
      <c r="I2675" s="44">
        <v>36433</v>
      </c>
      <c r="J2675" s="45">
        <v>339529</v>
      </c>
      <c r="K2675" s="45">
        <v>21618</v>
      </c>
      <c r="L2675" s="46">
        <v>9929</v>
      </c>
      <c r="M2675" s="47">
        <v>85241</v>
      </c>
      <c r="N2675" s="47">
        <v>2059</v>
      </c>
      <c r="O2675" s="48">
        <v>34984</v>
      </c>
      <c r="P2675" s="49">
        <v>483871</v>
      </c>
      <c r="Q2675" s="49">
        <v>25</v>
      </c>
      <c r="R2675" s="50" t="s">
        <v>37</v>
      </c>
      <c r="S2675" s="51" t="s">
        <v>37</v>
      </c>
      <c r="T2675" s="51" t="s">
        <v>37</v>
      </c>
      <c r="U2675" s="44">
        <v>81346</v>
      </c>
      <c r="V2675" s="45">
        <v>908641</v>
      </c>
      <c r="W2675" s="45">
        <v>23702</v>
      </c>
    </row>
    <row r="2676" spans="1:23" x14ac:dyDescent="0.2">
      <c r="A2676" s="41">
        <v>2010</v>
      </c>
      <c r="B2676" s="42">
        <v>17588</v>
      </c>
      <c r="C2676" s="43" t="s">
        <v>3360</v>
      </c>
      <c r="D2676" s="41" t="s">
        <v>23</v>
      </c>
      <c r="E2676" s="43" t="s">
        <v>24</v>
      </c>
      <c r="F2676" s="41" t="s">
        <v>25</v>
      </c>
      <c r="G2676" s="43" t="s">
        <v>161</v>
      </c>
      <c r="H2676" s="43" t="s">
        <v>27</v>
      </c>
      <c r="I2676" s="44">
        <v>203</v>
      </c>
      <c r="J2676" s="45">
        <v>1883</v>
      </c>
      <c r="K2676" s="45">
        <v>205</v>
      </c>
      <c r="L2676" s="46">
        <v>315</v>
      </c>
      <c r="M2676" s="47">
        <v>2655</v>
      </c>
      <c r="N2676" s="47">
        <v>30</v>
      </c>
      <c r="O2676" s="48" t="s">
        <v>37</v>
      </c>
      <c r="P2676" s="49" t="s">
        <v>37</v>
      </c>
      <c r="Q2676" s="49" t="s">
        <v>37</v>
      </c>
      <c r="R2676" s="50" t="s">
        <v>37</v>
      </c>
      <c r="S2676" s="51" t="s">
        <v>37</v>
      </c>
      <c r="T2676" s="51" t="s">
        <v>37</v>
      </c>
      <c r="U2676" s="44">
        <v>518</v>
      </c>
      <c r="V2676" s="45">
        <v>4538</v>
      </c>
      <c r="W2676" s="45">
        <v>235</v>
      </c>
    </row>
    <row r="2677" spans="1:23" x14ac:dyDescent="0.2">
      <c r="A2677" s="41">
        <v>2010</v>
      </c>
      <c r="B2677" s="42">
        <v>17589</v>
      </c>
      <c r="C2677" s="43" t="s">
        <v>3361</v>
      </c>
      <c r="D2677" s="41" t="s">
        <v>23</v>
      </c>
      <c r="E2677" s="43" t="s">
        <v>24</v>
      </c>
      <c r="F2677" s="41" t="s">
        <v>25</v>
      </c>
      <c r="G2677" s="43" t="s">
        <v>72</v>
      </c>
      <c r="H2677" s="43" t="s">
        <v>27</v>
      </c>
      <c r="I2677" s="44">
        <v>553</v>
      </c>
      <c r="J2677" s="45">
        <v>8285</v>
      </c>
      <c r="K2677" s="45">
        <v>894</v>
      </c>
      <c r="L2677" s="46">
        <v>233</v>
      </c>
      <c r="M2677" s="47">
        <v>3782</v>
      </c>
      <c r="N2677" s="47">
        <v>99</v>
      </c>
      <c r="O2677" s="48">
        <v>376</v>
      </c>
      <c r="P2677" s="49">
        <v>6041</v>
      </c>
      <c r="Q2677" s="49">
        <v>17</v>
      </c>
      <c r="R2677" s="50" t="s">
        <v>37</v>
      </c>
      <c r="S2677" s="51" t="s">
        <v>37</v>
      </c>
      <c r="T2677" s="51" t="s">
        <v>37</v>
      </c>
      <c r="U2677" s="44">
        <v>1162</v>
      </c>
      <c r="V2677" s="45">
        <v>18108</v>
      </c>
      <c r="W2677" s="45">
        <v>1010</v>
      </c>
    </row>
    <row r="2678" spans="1:23" x14ac:dyDescent="0.2">
      <c r="A2678" s="41">
        <v>2010</v>
      </c>
      <c r="B2678" s="42">
        <v>17592</v>
      </c>
      <c r="C2678" s="43" t="s">
        <v>1102</v>
      </c>
      <c r="D2678" s="41" t="s">
        <v>23</v>
      </c>
      <c r="E2678" s="43" t="s">
        <v>24</v>
      </c>
      <c r="F2678" s="41" t="s">
        <v>25</v>
      </c>
      <c r="G2678" s="43" t="s">
        <v>311</v>
      </c>
      <c r="H2678" s="43" t="s">
        <v>31</v>
      </c>
      <c r="I2678" s="44">
        <v>9435</v>
      </c>
      <c r="J2678" s="45">
        <v>62329</v>
      </c>
      <c r="K2678" s="45">
        <v>7625</v>
      </c>
      <c r="L2678" s="46">
        <v>6802</v>
      </c>
      <c r="M2678" s="47">
        <v>54401</v>
      </c>
      <c r="N2678" s="47">
        <v>1153</v>
      </c>
      <c r="O2678" s="48">
        <v>6458</v>
      </c>
      <c r="P2678" s="49">
        <v>61176</v>
      </c>
      <c r="Q2678" s="49">
        <v>1359</v>
      </c>
      <c r="R2678" s="50" t="s">
        <v>37</v>
      </c>
      <c r="S2678" s="51" t="s">
        <v>37</v>
      </c>
      <c r="T2678" s="51" t="s">
        <v>37</v>
      </c>
      <c r="U2678" s="44">
        <v>22695</v>
      </c>
      <c r="V2678" s="45">
        <v>177906</v>
      </c>
      <c r="W2678" s="45">
        <v>10137</v>
      </c>
    </row>
    <row r="2679" spans="1:23" x14ac:dyDescent="0.2">
      <c r="A2679" s="41">
        <v>2010</v>
      </c>
      <c r="B2679" s="42">
        <v>17593</v>
      </c>
      <c r="C2679" s="43" t="s">
        <v>3362</v>
      </c>
      <c r="D2679" s="41" t="s">
        <v>23</v>
      </c>
      <c r="E2679" s="43" t="s">
        <v>24</v>
      </c>
      <c r="F2679" s="41" t="s">
        <v>25</v>
      </c>
      <c r="G2679" s="43" t="s">
        <v>439</v>
      </c>
      <c r="H2679" s="43" t="s">
        <v>31</v>
      </c>
      <c r="I2679" s="44">
        <v>2133</v>
      </c>
      <c r="J2679" s="45">
        <v>15419</v>
      </c>
      <c r="K2679" s="45">
        <v>1986</v>
      </c>
      <c r="L2679" s="46">
        <v>96</v>
      </c>
      <c r="M2679" s="47">
        <v>891</v>
      </c>
      <c r="N2679" s="47">
        <v>20</v>
      </c>
      <c r="O2679" s="48">
        <v>1683</v>
      </c>
      <c r="P2679" s="49">
        <v>27288</v>
      </c>
      <c r="Q2679" s="49">
        <v>2</v>
      </c>
      <c r="R2679" s="50" t="s">
        <v>37</v>
      </c>
      <c r="S2679" s="51" t="s">
        <v>37</v>
      </c>
      <c r="T2679" s="51" t="s">
        <v>37</v>
      </c>
      <c r="U2679" s="44">
        <v>3912</v>
      </c>
      <c r="V2679" s="45">
        <v>43598</v>
      </c>
      <c r="W2679" s="45">
        <v>2008</v>
      </c>
    </row>
    <row r="2680" spans="1:23" x14ac:dyDescent="0.2">
      <c r="A2680" s="41">
        <v>2010</v>
      </c>
      <c r="B2680" s="42">
        <v>17593</v>
      </c>
      <c r="C2680" s="43" t="s">
        <v>3362</v>
      </c>
      <c r="D2680" s="41" t="s">
        <v>23</v>
      </c>
      <c r="E2680" s="43" t="s">
        <v>24</v>
      </c>
      <c r="F2680" s="41" t="s">
        <v>25</v>
      </c>
      <c r="G2680" s="43" t="s">
        <v>173</v>
      </c>
      <c r="H2680" s="43" t="s">
        <v>31</v>
      </c>
      <c r="I2680" s="44">
        <v>61</v>
      </c>
      <c r="J2680" s="45">
        <v>558</v>
      </c>
      <c r="K2680" s="45">
        <v>25</v>
      </c>
      <c r="L2680" s="46" t="s">
        <v>37</v>
      </c>
      <c r="M2680" s="47" t="s">
        <v>37</v>
      </c>
      <c r="N2680" s="47" t="s">
        <v>37</v>
      </c>
      <c r="O2680" s="48" t="s">
        <v>37</v>
      </c>
      <c r="P2680" s="49" t="s">
        <v>37</v>
      </c>
      <c r="Q2680" s="49" t="s">
        <v>37</v>
      </c>
      <c r="R2680" s="50" t="s">
        <v>37</v>
      </c>
      <c r="S2680" s="51" t="s">
        <v>37</v>
      </c>
      <c r="T2680" s="51" t="s">
        <v>37</v>
      </c>
      <c r="U2680" s="44">
        <v>61</v>
      </c>
      <c r="V2680" s="45">
        <v>558</v>
      </c>
      <c r="W2680" s="45">
        <v>25</v>
      </c>
    </row>
    <row r="2681" spans="1:23" x14ac:dyDescent="0.2">
      <c r="A2681" s="41">
        <v>2010</v>
      </c>
      <c r="B2681" s="42">
        <v>17593</v>
      </c>
      <c r="C2681" s="43" t="s">
        <v>3362</v>
      </c>
      <c r="D2681" s="41" t="s">
        <v>23</v>
      </c>
      <c r="E2681" s="43" t="s">
        <v>24</v>
      </c>
      <c r="F2681" s="41" t="s">
        <v>25</v>
      </c>
      <c r="G2681" s="43" t="s">
        <v>273</v>
      </c>
      <c r="H2681" s="43" t="s">
        <v>31</v>
      </c>
      <c r="I2681" s="44">
        <v>13</v>
      </c>
      <c r="J2681" s="45">
        <v>103</v>
      </c>
      <c r="K2681" s="45">
        <v>10</v>
      </c>
      <c r="L2681" s="46" t="s">
        <v>37</v>
      </c>
      <c r="M2681" s="47" t="s">
        <v>37</v>
      </c>
      <c r="N2681" s="47" t="s">
        <v>37</v>
      </c>
      <c r="O2681" s="48" t="s">
        <v>37</v>
      </c>
      <c r="P2681" s="49" t="s">
        <v>37</v>
      </c>
      <c r="Q2681" s="49" t="s">
        <v>37</v>
      </c>
      <c r="R2681" s="50" t="s">
        <v>37</v>
      </c>
      <c r="S2681" s="51" t="s">
        <v>37</v>
      </c>
      <c r="T2681" s="51" t="s">
        <v>37</v>
      </c>
      <c r="U2681" s="44">
        <v>13</v>
      </c>
      <c r="V2681" s="45">
        <v>103</v>
      </c>
      <c r="W2681" s="45">
        <v>10</v>
      </c>
    </row>
    <row r="2682" spans="1:23" x14ac:dyDescent="0.2">
      <c r="A2682" s="41">
        <v>2010</v>
      </c>
      <c r="B2682" s="42">
        <v>17599</v>
      </c>
      <c r="C2682" s="43" t="s">
        <v>1103</v>
      </c>
      <c r="D2682" s="41" t="s">
        <v>23</v>
      </c>
      <c r="E2682" s="43" t="s">
        <v>24</v>
      </c>
      <c r="F2682" s="41" t="s">
        <v>25</v>
      </c>
      <c r="G2682" s="43" t="s">
        <v>72</v>
      </c>
      <c r="H2682" s="43" t="s">
        <v>31</v>
      </c>
      <c r="I2682" s="44">
        <v>46897</v>
      </c>
      <c r="J2682" s="45">
        <v>403106</v>
      </c>
      <c r="K2682" s="45">
        <v>25291</v>
      </c>
      <c r="L2682" s="46">
        <v>4940</v>
      </c>
      <c r="M2682" s="47">
        <v>44808</v>
      </c>
      <c r="N2682" s="47">
        <v>1173</v>
      </c>
      <c r="O2682" s="48">
        <v>8108</v>
      </c>
      <c r="P2682" s="49">
        <v>110518</v>
      </c>
      <c r="Q2682" s="49">
        <v>13</v>
      </c>
      <c r="R2682" s="50" t="s">
        <v>37</v>
      </c>
      <c r="S2682" s="51" t="s">
        <v>37</v>
      </c>
      <c r="T2682" s="51" t="s">
        <v>37</v>
      </c>
      <c r="U2682" s="44">
        <v>59945</v>
      </c>
      <c r="V2682" s="45">
        <v>558432</v>
      </c>
      <c r="W2682" s="45">
        <v>26477</v>
      </c>
    </row>
    <row r="2683" spans="1:23" x14ac:dyDescent="0.2">
      <c r="A2683" s="41">
        <v>2010</v>
      </c>
      <c r="B2683" s="42">
        <v>17603</v>
      </c>
      <c r="C2683" s="43" t="s">
        <v>3363</v>
      </c>
      <c r="D2683" s="41" t="s">
        <v>23</v>
      </c>
      <c r="E2683" s="43" t="s">
        <v>24</v>
      </c>
      <c r="F2683" s="41" t="s">
        <v>25</v>
      </c>
      <c r="G2683" s="43" t="s">
        <v>78</v>
      </c>
      <c r="H2683" s="43" t="s">
        <v>31</v>
      </c>
      <c r="I2683" s="44">
        <v>18494.2</v>
      </c>
      <c r="J2683" s="45">
        <v>195497</v>
      </c>
      <c r="K2683" s="45">
        <v>13233</v>
      </c>
      <c r="L2683" s="46">
        <v>2022.3</v>
      </c>
      <c r="M2683" s="47">
        <v>22311</v>
      </c>
      <c r="N2683" s="47">
        <v>642</v>
      </c>
      <c r="O2683" s="48">
        <v>3210.5</v>
      </c>
      <c r="P2683" s="49">
        <v>64911</v>
      </c>
      <c r="Q2683" s="49">
        <v>18</v>
      </c>
      <c r="R2683" s="50" t="s">
        <v>37</v>
      </c>
      <c r="S2683" s="51" t="s">
        <v>37</v>
      </c>
      <c r="T2683" s="51" t="s">
        <v>37</v>
      </c>
      <c r="U2683" s="44">
        <v>23727</v>
      </c>
      <c r="V2683" s="45">
        <v>282719</v>
      </c>
      <c r="W2683" s="45">
        <v>13893</v>
      </c>
    </row>
    <row r="2684" spans="1:23" x14ac:dyDescent="0.2">
      <c r="A2684" s="41">
        <v>2010</v>
      </c>
      <c r="B2684" s="42">
        <v>17609</v>
      </c>
      <c r="C2684" s="43" t="s">
        <v>1105</v>
      </c>
      <c r="D2684" s="41" t="s">
        <v>23</v>
      </c>
      <c r="E2684" s="43" t="s">
        <v>24</v>
      </c>
      <c r="F2684" s="41" t="s">
        <v>25</v>
      </c>
      <c r="G2684" s="43" t="s">
        <v>57</v>
      </c>
      <c r="H2684" s="43" t="s">
        <v>51</v>
      </c>
      <c r="I2684" s="44">
        <v>4105882</v>
      </c>
      <c r="J2684" s="45">
        <v>28960709</v>
      </c>
      <c r="K2684" s="45">
        <v>4269757</v>
      </c>
      <c r="L2684" s="46">
        <v>4890365</v>
      </c>
      <c r="M2684" s="47">
        <v>38650369</v>
      </c>
      <c r="N2684" s="47">
        <v>577038</v>
      </c>
      <c r="O2684" s="48">
        <v>735007</v>
      </c>
      <c r="P2684" s="49">
        <v>7921618</v>
      </c>
      <c r="Q2684" s="49">
        <v>33968</v>
      </c>
      <c r="R2684" s="50">
        <v>7711</v>
      </c>
      <c r="S2684" s="51">
        <v>64727</v>
      </c>
      <c r="T2684" s="51">
        <v>2</v>
      </c>
      <c r="U2684" s="44">
        <v>9738965</v>
      </c>
      <c r="V2684" s="45">
        <v>75597423</v>
      </c>
      <c r="W2684" s="45">
        <v>4880765</v>
      </c>
    </row>
    <row r="2685" spans="1:23" x14ac:dyDescent="0.2">
      <c r="A2685" s="41">
        <v>2010</v>
      </c>
      <c r="B2685" s="42">
        <v>17609</v>
      </c>
      <c r="C2685" s="43" t="s">
        <v>1105</v>
      </c>
      <c r="D2685" s="41" t="s">
        <v>112</v>
      </c>
      <c r="E2685" s="43" t="s">
        <v>113</v>
      </c>
      <c r="F2685" s="41" t="s">
        <v>25</v>
      </c>
      <c r="G2685" s="43" t="s">
        <v>57</v>
      </c>
      <c r="H2685" s="43" t="s">
        <v>51</v>
      </c>
      <c r="I2685" s="44">
        <v>6621</v>
      </c>
      <c r="J2685" s="45">
        <v>71976</v>
      </c>
      <c r="K2685" s="45">
        <v>7977</v>
      </c>
      <c r="L2685" s="46">
        <v>255536</v>
      </c>
      <c r="M2685" s="47">
        <v>6013432</v>
      </c>
      <c r="N2685" s="47">
        <v>11176</v>
      </c>
      <c r="O2685" s="48">
        <v>42722</v>
      </c>
      <c r="P2685" s="49">
        <v>1864589</v>
      </c>
      <c r="Q2685" s="49">
        <v>339</v>
      </c>
      <c r="R2685" s="50" t="s">
        <v>37</v>
      </c>
      <c r="S2685" s="51" t="s">
        <v>37</v>
      </c>
      <c r="T2685" s="51" t="s">
        <v>37</v>
      </c>
      <c r="U2685" s="44">
        <v>304879</v>
      </c>
      <c r="V2685" s="45">
        <v>7949997</v>
      </c>
      <c r="W2685" s="45">
        <v>19492</v>
      </c>
    </row>
    <row r="2686" spans="1:23" x14ac:dyDescent="0.2">
      <c r="A2686" s="41">
        <v>2010</v>
      </c>
      <c r="B2686" s="42">
        <v>17612</v>
      </c>
      <c r="C2686" s="43" t="s">
        <v>1106</v>
      </c>
      <c r="D2686" s="41" t="s">
        <v>23</v>
      </c>
      <c r="E2686" s="43" t="s">
        <v>24</v>
      </c>
      <c r="F2686" s="41" t="s">
        <v>25</v>
      </c>
      <c r="G2686" s="43" t="s">
        <v>57</v>
      </c>
      <c r="H2686" s="43" t="s">
        <v>51</v>
      </c>
      <c r="I2686" s="44">
        <v>20918.5</v>
      </c>
      <c r="J2686" s="45">
        <v>76815</v>
      </c>
      <c r="K2686" s="45">
        <v>21723</v>
      </c>
      <c r="L2686" s="46">
        <v>11315</v>
      </c>
      <c r="M2686" s="47">
        <v>39338</v>
      </c>
      <c r="N2686" s="47">
        <v>1473</v>
      </c>
      <c r="O2686" s="48">
        <v>3203.3</v>
      </c>
      <c r="P2686" s="49">
        <v>16014</v>
      </c>
      <c r="Q2686" s="49">
        <v>8</v>
      </c>
      <c r="R2686" s="50" t="s">
        <v>37</v>
      </c>
      <c r="S2686" s="51" t="s">
        <v>37</v>
      </c>
      <c r="T2686" s="51" t="s">
        <v>37</v>
      </c>
      <c r="U2686" s="44">
        <v>35436.800000000003</v>
      </c>
      <c r="V2686" s="45">
        <v>132167</v>
      </c>
      <c r="W2686" s="45">
        <v>23204</v>
      </c>
    </row>
    <row r="2687" spans="1:23" x14ac:dyDescent="0.2">
      <c r="A2687" s="41">
        <v>2010</v>
      </c>
      <c r="B2687" s="42">
        <v>17631</v>
      </c>
      <c r="C2687" s="43" t="s">
        <v>3364</v>
      </c>
      <c r="D2687" s="41" t="s">
        <v>23</v>
      </c>
      <c r="E2687" s="43" t="s">
        <v>24</v>
      </c>
      <c r="F2687" s="41" t="s">
        <v>25</v>
      </c>
      <c r="G2687" s="43" t="s">
        <v>124</v>
      </c>
      <c r="H2687" s="43" t="s">
        <v>31</v>
      </c>
      <c r="I2687" s="44">
        <v>21299</v>
      </c>
      <c r="J2687" s="45">
        <v>167534</v>
      </c>
      <c r="K2687" s="45">
        <v>11113</v>
      </c>
      <c r="L2687" s="46">
        <v>2848</v>
      </c>
      <c r="M2687" s="47">
        <v>25222</v>
      </c>
      <c r="N2687" s="47">
        <v>508</v>
      </c>
      <c r="O2687" s="48">
        <v>1772</v>
      </c>
      <c r="P2687" s="49">
        <v>20934</v>
      </c>
      <c r="Q2687" s="49">
        <v>3</v>
      </c>
      <c r="R2687" s="50" t="s">
        <v>37</v>
      </c>
      <c r="S2687" s="51" t="s">
        <v>37</v>
      </c>
      <c r="T2687" s="51" t="s">
        <v>37</v>
      </c>
      <c r="U2687" s="44">
        <v>25919</v>
      </c>
      <c r="V2687" s="45">
        <v>213690</v>
      </c>
      <c r="W2687" s="45">
        <v>11624</v>
      </c>
    </row>
    <row r="2688" spans="1:23" x14ac:dyDescent="0.2">
      <c r="A2688" s="41">
        <v>2010</v>
      </c>
      <c r="B2688" s="42">
        <v>17633</v>
      </c>
      <c r="C2688" s="43" t="s">
        <v>1107</v>
      </c>
      <c r="D2688" s="41" t="s">
        <v>23</v>
      </c>
      <c r="E2688" s="43" t="s">
        <v>24</v>
      </c>
      <c r="F2688" s="41" t="s">
        <v>25</v>
      </c>
      <c r="G2688" s="43" t="s">
        <v>72</v>
      </c>
      <c r="H2688" s="43" t="s">
        <v>51</v>
      </c>
      <c r="I2688" s="44">
        <v>200288.5</v>
      </c>
      <c r="J2688" s="45">
        <v>1603508</v>
      </c>
      <c r="K2688" s="45">
        <v>127712</v>
      </c>
      <c r="L2688" s="46">
        <v>148289.79999999999</v>
      </c>
      <c r="M2688" s="47">
        <v>1383083</v>
      </c>
      <c r="N2688" s="47">
        <v>18420</v>
      </c>
      <c r="O2688" s="48">
        <v>190766.6</v>
      </c>
      <c r="P2688" s="49">
        <v>2630276</v>
      </c>
      <c r="Q2688" s="49">
        <v>108</v>
      </c>
      <c r="R2688" s="50">
        <v>0</v>
      </c>
      <c r="S2688" s="51">
        <v>0</v>
      </c>
      <c r="T2688" s="51">
        <v>0</v>
      </c>
      <c r="U2688" s="44">
        <v>539344.9</v>
      </c>
      <c r="V2688" s="45">
        <v>5616867</v>
      </c>
      <c r="W2688" s="45">
        <v>146240</v>
      </c>
    </row>
    <row r="2689" spans="1:23" x14ac:dyDescent="0.2">
      <c r="A2689" s="41">
        <v>2010</v>
      </c>
      <c r="B2689" s="42">
        <v>17637</v>
      </c>
      <c r="C2689" s="43" t="s">
        <v>1108</v>
      </c>
      <c r="D2689" s="41" t="s">
        <v>23</v>
      </c>
      <c r="E2689" s="43" t="s">
        <v>24</v>
      </c>
      <c r="F2689" s="41" t="s">
        <v>25</v>
      </c>
      <c r="G2689" s="43" t="s">
        <v>30</v>
      </c>
      <c r="H2689" s="43" t="s">
        <v>31</v>
      </c>
      <c r="I2689" s="44">
        <v>308894.5</v>
      </c>
      <c r="J2689" s="45">
        <v>2216406</v>
      </c>
      <c r="K2689" s="45">
        <v>135965</v>
      </c>
      <c r="L2689" s="46">
        <v>173353.9</v>
      </c>
      <c r="M2689" s="47">
        <v>1346373</v>
      </c>
      <c r="N2689" s="47">
        <v>13883</v>
      </c>
      <c r="O2689" s="48" t="s">
        <v>37</v>
      </c>
      <c r="P2689" s="49" t="s">
        <v>37</v>
      </c>
      <c r="Q2689" s="49" t="s">
        <v>37</v>
      </c>
      <c r="R2689" s="50" t="s">
        <v>37</v>
      </c>
      <c r="S2689" s="51" t="s">
        <v>37</v>
      </c>
      <c r="T2689" s="51" t="s">
        <v>37</v>
      </c>
      <c r="U2689" s="44">
        <v>482248.4</v>
      </c>
      <c r="V2689" s="45">
        <v>3562779</v>
      </c>
      <c r="W2689" s="45">
        <v>149848</v>
      </c>
    </row>
    <row r="2690" spans="1:23" x14ac:dyDescent="0.2">
      <c r="A2690" s="41">
        <v>2010</v>
      </c>
      <c r="B2690" s="42">
        <v>17642</v>
      </c>
      <c r="C2690" s="43" t="s">
        <v>1109</v>
      </c>
      <c r="D2690" s="41" t="s">
        <v>23</v>
      </c>
      <c r="E2690" s="43" t="s">
        <v>24</v>
      </c>
      <c r="F2690" s="41" t="s">
        <v>25</v>
      </c>
      <c r="G2690" s="43" t="s">
        <v>241</v>
      </c>
      <c r="H2690" s="43" t="s">
        <v>153</v>
      </c>
      <c r="I2690" s="44">
        <v>21914.1</v>
      </c>
      <c r="J2690" s="45">
        <v>250289</v>
      </c>
      <c r="K2690" s="45">
        <v>15050</v>
      </c>
      <c r="L2690" s="46">
        <v>3650.2</v>
      </c>
      <c r="M2690" s="47">
        <v>33151</v>
      </c>
      <c r="N2690" s="47">
        <v>2272</v>
      </c>
      <c r="O2690" s="48">
        <v>49722.8</v>
      </c>
      <c r="P2690" s="49">
        <v>688660</v>
      </c>
      <c r="Q2690" s="49">
        <v>9171</v>
      </c>
      <c r="R2690" s="50">
        <v>0</v>
      </c>
      <c r="S2690" s="51">
        <v>0</v>
      </c>
      <c r="T2690" s="51">
        <v>0</v>
      </c>
      <c r="U2690" s="44">
        <v>75287.100000000006</v>
      </c>
      <c r="V2690" s="45">
        <v>972100</v>
      </c>
      <c r="W2690" s="45">
        <v>26493</v>
      </c>
    </row>
    <row r="2691" spans="1:23" x14ac:dyDescent="0.2">
      <c r="A2691" s="41">
        <v>2010</v>
      </c>
      <c r="B2691" s="42">
        <v>17643</v>
      </c>
      <c r="C2691" s="43" t="s">
        <v>3365</v>
      </c>
      <c r="D2691" s="41" t="s">
        <v>23</v>
      </c>
      <c r="E2691" s="43" t="s">
        <v>24</v>
      </c>
      <c r="F2691" s="41" t="s">
        <v>25</v>
      </c>
      <c r="G2691" s="43" t="s">
        <v>87</v>
      </c>
      <c r="H2691" s="43" t="s">
        <v>31</v>
      </c>
      <c r="I2691" s="44">
        <v>7343.9</v>
      </c>
      <c r="J2691" s="45">
        <v>56546</v>
      </c>
      <c r="K2691" s="45">
        <v>4451</v>
      </c>
      <c r="L2691" s="46">
        <v>1314.2</v>
      </c>
      <c r="M2691" s="47">
        <v>14516</v>
      </c>
      <c r="N2691" s="47">
        <v>234</v>
      </c>
      <c r="O2691" s="48">
        <v>657.6</v>
      </c>
      <c r="P2691" s="49">
        <v>9097</v>
      </c>
      <c r="Q2691" s="49">
        <v>3</v>
      </c>
      <c r="R2691" s="50" t="s">
        <v>37</v>
      </c>
      <c r="S2691" s="51" t="s">
        <v>37</v>
      </c>
      <c r="T2691" s="51" t="s">
        <v>37</v>
      </c>
      <c r="U2691" s="44">
        <v>9315.7000000000007</v>
      </c>
      <c r="V2691" s="45">
        <v>80159</v>
      </c>
      <c r="W2691" s="45">
        <v>4688</v>
      </c>
    </row>
    <row r="2692" spans="1:23" x14ac:dyDescent="0.2">
      <c r="A2692" s="41">
        <v>2010</v>
      </c>
      <c r="B2692" s="42">
        <v>17646</v>
      </c>
      <c r="C2692" s="43" t="s">
        <v>1110</v>
      </c>
      <c r="D2692" s="41" t="s">
        <v>23</v>
      </c>
      <c r="E2692" s="43" t="s">
        <v>24</v>
      </c>
      <c r="F2692" s="41" t="s">
        <v>25</v>
      </c>
      <c r="G2692" s="43" t="s">
        <v>54</v>
      </c>
      <c r="H2692" s="43" t="s">
        <v>31</v>
      </c>
      <c r="I2692" s="44">
        <v>32179</v>
      </c>
      <c r="J2692" s="45">
        <v>281141</v>
      </c>
      <c r="K2692" s="45">
        <v>18734</v>
      </c>
      <c r="L2692" s="46">
        <v>13122</v>
      </c>
      <c r="M2692" s="47">
        <v>137252</v>
      </c>
      <c r="N2692" s="47">
        <v>1804</v>
      </c>
      <c r="O2692" s="48">
        <v>2947</v>
      </c>
      <c r="P2692" s="49">
        <v>31772</v>
      </c>
      <c r="Q2692" s="49">
        <v>6</v>
      </c>
      <c r="R2692" s="50" t="s">
        <v>37</v>
      </c>
      <c r="S2692" s="51" t="s">
        <v>37</v>
      </c>
      <c r="T2692" s="51" t="s">
        <v>37</v>
      </c>
      <c r="U2692" s="44">
        <v>48248</v>
      </c>
      <c r="V2692" s="45">
        <v>450165</v>
      </c>
      <c r="W2692" s="45">
        <v>20544</v>
      </c>
    </row>
    <row r="2693" spans="1:23" x14ac:dyDescent="0.2">
      <c r="A2693" s="41">
        <v>2010</v>
      </c>
      <c r="B2693" s="42">
        <v>17647</v>
      </c>
      <c r="C2693" s="43" t="s">
        <v>3366</v>
      </c>
      <c r="D2693" s="41" t="s">
        <v>23</v>
      </c>
      <c r="E2693" s="43" t="s">
        <v>24</v>
      </c>
      <c r="F2693" s="41" t="s">
        <v>25</v>
      </c>
      <c r="G2693" s="43" t="s">
        <v>26</v>
      </c>
      <c r="H2693" s="43" t="s">
        <v>31</v>
      </c>
      <c r="I2693" s="44">
        <v>107906</v>
      </c>
      <c r="J2693" s="45">
        <v>976549</v>
      </c>
      <c r="K2693" s="45">
        <v>60182</v>
      </c>
      <c r="L2693" s="46">
        <v>36110</v>
      </c>
      <c r="M2693" s="47">
        <v>334932</v>
      </c>
      <c r="N2693" s="47">
        <v>4950</v>
      </c>
      <c r="O2693" s="48">
        <v>65338</v>
      </c>
      <c r="P2693" s="49">
        <v>816703</v>
      </c>
      <c r="Q2693" s="49">
        <v>43</v>
      </c>
      <c r="R2693" s="50" t="s">
        <v>37</v>
      </c>
      <c r="S2693" s="51" t="s">
        <v>37</v>
      </c>
      <c r="T2693" s="51" t="s">
        <v>37</v>
      </c>
      <c r="U2693" s="44">
        <v>209354</v>
      </c>
      <c r="V2693" s="45">
        <v>2128184</v>
      </c>
      <c r="W2693" s="45">
        <v>65175</v>
      </c>
    </row>
    <row r="2694" spans="1:23" x14ac:dyDescent="0.2">
      <c r="A2694" s="41">
        <v>2010</v>
      </c>
      <c r="B2694" s="42">
        <v>17668</v>
      </c>
      <c r="C2694" s="43" t="s">
        <v>3367</v>
      </c>
      <c r="D2694" s="41" t="s">
        <v>23</v>
      </c>
      <c r="E2694" s="43" t="s">
        <v>24</v>
      </c>
      <c r="F2694" s="41" t="s">
        <v>25</v>
      </c>
      <c r="G2694" s="43" t="s">
        <v>67</v>
      </c>
      <c r="H2694" s="43" t="s">
        <v>27</v>
      </c>
      <c r="I2694" s="44">
        <v>4001</v>
      </c>
      <c r="J2694" s="45">
        <v>28429</v>
      </c>
      <c r="K2694" s="45">
        <v>2017</v>
      </c>
      <c r="L2694" s="46">
        <v>3060</v>
      </c>
      <c r="M2694" s="47">
        <v>26373</v>
      </c>
      <c r="N2694" s="47">
        <v>578</v>
      </c>
      <c r="O2694" s="48" t="s">
        <v>37</v>
      </c>
      <c r="P2694" s="49" t="s">
        <v>37</v>
      </c>
      <c r="Q2694" s="49" t="s">
        <v>37</v>
      </c>
      <c r="R2694" s="50" t="s">
        <v>37</v>
      </c>
      <c r="S2694" s="51" t="s">
        <v>37</v>
      </c>
      <c r="T2694" s="51" t="s">
        <v>37</v>
      </c>
      <c r="U2694" s="44">
        <v>7061</v>
      </c>
      <c r="V2694" s="45">
        <v>54802</v>
      </c>
      <c r="W2694" s="45">
        <v>2595</v>
      </c>
    </row>
    <row r="2695" spans="1:23" x14ac:dyDescent="0.2">
      <c r="A2695" s="41">
        <v>2010</v>
      </c>
      <c r="B2695" s="42">
        <v>17671</v>
      </c>
      <c r="C2695" s="43" t="s">
        <v>1112</v>
      </c>
      <c r="D2695" s="41" t="s">
        <v>23</v>
      </c>
      <c r="E2695" s="43" t="s">
        <v>24</v>
      </c>
      <c r="F2695" s="41" t="s">
        <v>25</v>
      </c>
      <c r="G2695" s="43" t="s">
        <v>117</v>
      </c>
      <c r="H2695" s="43" t="s">
        <v>31</v>
      </c>
      <c r="I2695" s="44">
        <v>33681</v>
      </c>
      <c r="J2695" s="45">
        <v>389333</v>
      </c>
      <c r="K2695" s="45">
        <v>23915</v>
      </c>
      <c r="L2695" s="46">
        <v>8236</v>
      </c>
      <c r="M2695" s="47">
        <v>110850</v>
      </c>
      <c r="N2695" s="47">
        <v>2235</v>
      </c>
      <c r="O2695" s="48">
        <v>9784</v>
      </c>
      <c r="P2695" s="49">
        <v>158116</v>
      </c>
      <c r="Q2695" s="49">
        <v>6</v>
      </c>
      <c r="R2695" s="50" t="s">
        <v>37</v>
      </c>
      <c r="S2695" s="51" t="s">
        <v>37</v>
      </c>
      <c r="T2695" s="51" t="s">
        <v>37</v>
      </c>
      <c r="U2695" s="44">
        <v>51701</v>
      </c>
      <c r="V2695" s="45">
        <v>658299</v>
      </c>
      <c r="W2695" s="45">
        <v>26156</v>
      </c>
    </row>
    <row r="2696" spans="1:23" x14ac:dyDescent="0.2">
      <c r="A2696" s="41">
        <v>2010</v>
      </c>
      <c r="B2696" s="42">
        <v>17671</v>
      </c>
      <c r="C2696" s="43" t="s">
        <v>1112</v>
      </c>
      <c r="D2696" s="41" t="s">
        <v>23</v>
      </c>
      <c r="E2696" s="43" t="s">
        <v>24</v>
      </c>
      <c r="F2696" s="41" t="s">
        <v>25</v>
      </c>
      <c r="G2696" s="43" t="s">
        <v>78</v>
      </c>
      <c r="H2696" s="43" t="s">
        <v>31</v>
      </c>
      <c r="I2696" s="44">
        <v>253</v>
      </c>
      <c r="J2696" s="45">
        <v>3354</v>
      </c>
      <c r="K2696" s="45">
        <v>226</v>
      </c>
      <c r="L2696" s="46">
        <v>9</v>
      </c>
      <c r="M2696" s="47">
        <v>121</v>
      </c>
      <c r="N2696" s="47">
        <v>8</v>
      </c>
      <c r="O2696" s="48" t="s">
        <v>37</v>
      </c>
      <c r="P2696" s="49" t="s">
        <v>37</v>
      </c>
      <c r="Q2696" s="49" t="s">
        <v>37</v>
      </c>
      <c r="R2696" s="50" t="s">
        <v>37</v>
      </c>
      <c r="S2696" s="51" t="s">
        <v>37</v>
      </c>
      <c r="T2696" s="51" t="s">
        <v>37</v>
      </c>
      <c r="U2696" s="44">
        <v>262</v>
      </c>
      <c r="V2696" s="45">
        <v>3475</v>
      </c>
      <c r="W2696" s="45">
        <v>234</v>
      </c>
    </row>
    <row r="2697" spans="1:23" x14ac:dyDescent="0.2">
      <c r="A2697" s="41">
        <v>2010</v>
      </c>
      <c r="B2697" s="42">
        <v>17671</v>
      </c>
      <c r="C2697" s="43" t="s">
        <v>1112</v>
      </c>
      <c r="D2697" s="41" t="s">
        <v>23</v>
      </c>
      <c r="E2697" s="43" t="s">
        <v>24</v>
      </c>
      <c r="F2697" s="41" t="s">
        <v>25</v>
      </c>
      <c r="G2697" s="43" t="s">
        <v>92</v>
      </c>
      <c r="H2697" s="43" t="s">
        <v>31</v>
      </c>
      <c r="I2697" s="44">
        <v>1862</v>
      </c>
      <c r="J2697" s="45">
        <v>22261</v>
      </c>
      <c r="K2697" s="45">
        <v>1001</v>
      </c>
      <c r="L2697" s="46">
        <v>82</v>
      </c>
      <c r="M2697" s="47">
        <v>927</v>
      </c>
      <c r="N2697" s="47">
        <v>49</v>
      </c>
      <c r="O2697" s="48" t="s">
        <v>37</v>
      </c>
      <c r="P2697" s="49" t="s">
        <v>37</v>
      </c>
      <c r="Q2697" s="49" t="s">
        <v>37</v>
      </c>
      <c r="R2697" s="50" t="s">
        <v>37</v>
      </c>
      <c r="S2697" s="51" t="s">
        <v>37</v>
      </c>
      <c r="T2697" s="51" t="s">
        <v>37</v>
      </c>
      <c r="U2697" s="44">
        <v>1944</v>
      </c>
      <c r="V2697" s="45">
        <v>23188</v>
      </c>
      <c r="W2697" s="45">
        <v>1050</v>
      </c>
    </row>
    <row r="2698" spans="1:23" x14ac:dyDescent="0.2">
      <c r="A2698" s="41">
        <v>2010</v>
      </c>
      <c r="B2698" s="42">
        <v>17681</v>
      </c>
      <c r="C2698" s="43" t="s">
        <v>3368</v>
      </c>
      <c r="D2698" s="41" t="s">
        <v>23</v>
      </c>
      <c r="E2698" s="43" t="s">
        <v>24</v>
      </c>
      <c r="F2698" s="41" t="s">
        <v>25</v>
      </c>
      <c r="G2698" s="43" t="s">
        <v>78</v>
      </c>
      <c r="H2698" s="43" t="s">
        <v>31</v>
      </c>
      <c r="I2698" s="44">
        <v>4589</v>
      </c>
      <c r="J2698" s="45">
        <v>41000</v>
      </c>
      <c r="K2698" s="45">
        <v>3754</v>
      </c>
      <c r="L2698" s="46">
        <v>1540</v>
      </c>
      <c r="M2698" s="47">
        <v>14000</v>
      </c>
      <c r="N2698" s="47">
        <v>692</v>
      </c>
      <c r="O2698" s="48">
        <v>766</v>
      </c>
      <c r="P2698" s="49">
        <v>9000</v>
      </c>
      <c r="Q2698" s="49">
        <v>6</v>
      </c>
      <c r="R2698" s="50" t="s">
        <v>37</v>
      </c>
      <c r="S2698" s="51" t="s">
        <v>37</v>
      </c>
      <c r="T2698" s="51" t="s">
        <v>37</v>
      </c>
      <c r="U2698" s="44">
        <v>6895</v>
      </c>
      <c r="V2698" s="45">
        <v>64000</v>
      </c>
      <c r="W2698" s="45">
        <v>4452</v>
      </c>
    </row>
    <row r="2699" spans="1:23" x14ac:dyDescent="0.2">
      <c r="A2699" s="41">
        <v>2010</v>
      </c>
      <c r="B2699" s="42">
        <v>17681</v>
      </c>
      <c r="C2699" s="43" t="s">
        <v>3368</v>
      </c>
      <c r="D2699" s="41" t="s">
        <v>23</v>
      </c>
      <c r="E2699" s="43" t="s">
        <v>24</v>
      </c>
      <c r="F2699" s="41" t="s">
        <v>25</v>
      </c>
      <c r="G2699" s="43" t="s">
        <v>92</v>
      </c>
      <c r="H2699" s="43" t="s">
        <v>31</v>
      </c>
      <c r="I2699" s="44">
        <v>3148</v>
      </c>
      <c r="J2699" s="45">
        <v>28000</v>
      </c>
      <c r="K2699" s="45">
        <v>2413</v>
      </c>
      <c r="L2699" s="46">
        <v>3441</v>
      </c>
      <c r="M2699" s="47">
        <v>31000</v>
      </c>
      <c r="N2699" s="47">
        <v>891</v>
      </c>
      <c r="O2699" s="48">
        <v>1171</v>
      </c>
      <c r="P2699" s="49">
        <v>14000</v>
      </c>
      <c r="Q2699" s="49">
        <v>17</v>
      </c>
      <c r="R2699" s="50" t="s">
        <v>37</v>
      </c>
      <c r="S2699" s="51" t="s">
        <v>37</v>
      </c>
      <c r="T2699" s="51" t="s">
        <v>37</v>
      </c>
      <c r="U2699" s="44">
        <v>7760</v>
      </c>
      <c r="V2699" s="45">
        <v>73000</v>
      </c>
      <c r="W2699" s="45">
        <v>3321</v>
      </c>
    </row>
    <row r="2700" spans="1:23" x14ac:dyDescent="0.2">
      <c r="A2700" s="41">
        <v>2010</v>
      </c>
      <c r="B2700" s="42">
        <v>17683</v>
      </c>
      <c r="C2700" s="43" t="s">
        <v>1113</v>
      </c>
      <c r="D2700" s="41" t="s">
        <v>23</v>
      </c>
      <c r="E2700" s="43" t="s">
        <v>24</v>
      </c>
      <c r="F2700" s="41" t="s">
        <v>25</v>
      </c>
      <c r="G2700" s="43" t="s">
        <v>26</v>
      </c>
      <c r="H2700" s="43" t="s">
        <v>31</v>
      </c>
      <c r="I2700" s="44">
        <v>34845</v>
      </c>
      <c r="J2700" s="45">
        <v>308795</v>
      </c>
      <c r="K2700" s="45">
        <v>23173</v>
      </c>
      <c r="L2700" s="46">
        <v>7995</v>
      </c>
      <c r="M2700" s="47">
        <v>73929</v>
      </c>
      <c r="N2700" s="47">
        <v>2011</v>
      </c>
      <c r="O2700" s="48">
        <v>9469</v>
      </c>
      <c r="P2700" s="49">
        <v>105027</v>
      </c>
      <c r="Q2700" s="49">
        <v>16</v>
      </c>
      <c r="R2700" s="50">
        <v>0</v>
      </c>
      <c r="S2700" s="51">
        <v>0</v>
      </c>
      <c r="T2700" s="51">
        <v>0</v>
      </c>
      <c r="U2700" s="44">
        <v>52309</v>
      </c>
      <c r="V2700" s="45">
        <v>487751</v>
      </c>
      <c r="W2700" s="45">
        <v>25200</v>
      </c>
    </row>
    <row r="2701" spans="1:23" x14ac:dyDescent="0.2">
      <c r="A2701" s="41">
        <v>2010</v>
      </c>
      <c r="B2701" s="42">
        <v>17684</v>
      </c>
      <c r="C2701" s="43" t="s">
        <v>1114</v>
      </c>
      <c r="D2701" s="41" t="s">
        <v>23</v>
      </c>
      <c r="E2701" s="43" t="s">
        <v>24</v>
      </c>
      <c r="F2701" s="41" t="s">
        <v>25</v>
      </c>
      <c r="G2701" s="43" t="s">
        <v>80</v>
      </c>
      <c r="H2701" s="43" t="s">
        <v>31</v>
      </c>
      <c r="I2701" s="44">
        <v>133174</v>
      </c>
      <c r="J2701" s="45">
        <v>1742585</v>
      </c>
      <c r="K2701" s="45">
        <v>88996</v>
      </c>
      <c r="L2701" s="46">
        <v>35221</v>
      </c>
      <c r="M2701" s="47">
        <v>414565</v>
      </c>
      <c r="N2701" s="47">
        <v>7218</v>
      </c>
      <c r="O2701" s="48">
        <v>10629</v>
      </c>
      <c r="P2701" s="49">
        <v>154830</v>
      </c>
      <c r="Q2701" s="49">
        <v>16</v>
      </c>
      <c r="R2701" s="50" t="s">
        <v>37</v>
      </c>
      <c r="S2701" s="51" t="s">
        <v>37</v>
      </c>
      <c r="T2701" s="51" t="s">
        <v>37</v>
      </c>
      <c r="U2701" s="44">
        <v>179024</v>
      </c>
      <c r="V2701" s="45">
        <v>2311980</v>
      </c>
      <c r="W2701" s="45">
        <v>96230</v>
      </c>
    </row>
    <row r="2702" spans="1:23" x14ac:dyDescent="0.2">
      <c r="A2702" s="41">
        <v>2010</v>
      </c>
      <c r="B2702" s="42">
        <v>17692</v>
      </c>
      <c r="C2702" s="43" t="s">
        <v>1115</v>
      </c>
      <c r="D2702" s="41" t="s">
        <v>23</v>
      </c>
      <c r="E2702" s="43" t="s">
        <v>24</v>
      </c>
      <c r="F2702" s="41" t="s">
        <v>25</v>
      </c>
      <c r="G2702" s="43" t="s">
        <v>241</v>
      </c>
      <c r="H2702" s="43" t="s">
        <v>153</v>
      </c>
      <c r="I2702" s="44">
        <v>3003</v>
      </c>
      <c r="J2702" s="45">
        <v>35878</v>
      </c>
      <c r="K2702" s="45">
        <v>2241</v>
      </c>
      <c r="L2702" s="46">
        <v>10252</v>
      </c>
      <c r="M2702" s="47">
        <v>96805</v>
      </c>
      <c r="N2702" s="47">
        <v>3511</v>
      </c>
      <c r="O2702" s="48">
        <v>1768</v>
      </c>
      <c r="P2702" s="49">
        <v>33102</v>
      </c>
      <c r="Q2702" s="49">
        <v>14</v>
      </c>
      <c r="R2702" s="50" t="s">
        <v>37</v>
      </c>
      <c r="S2702" s="51" t="s">
        <v>37</v>
      </c>
      <c r="T2702" s="51" t="s">
        <v>37</v>
      </c>
      <c r="U2702" s="44">
        <v>15023</v>
      </c>
      <c r="V2702" s="45">
        <v>165785</v>
      </c>
      <c r="W2702" s="45">
        <v>5766</v>
      </c>
    </row>
    <row r="2703" spans="1:23" x14ac:dyDescent="0.2">
      <c r="A2703" s="41">
        <v>2010</v>
      </c>
      <c r="B2703" s="42">
        <v>17693</v>
      </c>
      <c r="C2703" s="43" t="s">
        <v>1116</v>
      </c>
      <c r="D2703" s="41" t="s">
        <v>23</v>
      </c>
      <c r="E2703" s="43" t="s">
        <v>24</v>
      </c>
      <c r="F2703" s="41" t="s">
        <v>25</v>
      </c>
      <c r="G2703" s="43" t="s">
        <v>92</v>
      </c>
      <c r="H2703" s="43" t="s">
        <v>31</v>
      </c>
      <c r="I2703" s="44">
        <v>4440</v>
      </c>
      <c r="J2703" s="45">
        <v>32943</v>
      </c>
      <c r="K2703" s="45">
        <v>5082</v>
      </c>
      <c r="L2703" s="46">
        <v>5870</v>
      </c>
      <c r="M2703" s="47">
        <v>45573</v>
      </c>
      <c r="N2703" s="47">
        <v>3904</v>
      </c>
      <c r="O2703" s="48">
        <v>9204</v>
      </c>
      <c r="P2703" s="49">
        <v>120809</v>
      </c>
      <c r="Q2703" s="49">
        <v>252</v>
      </c>
      <c r="R2703" s="50" t="s">
        <v>37</v>
      </c>
      <c r="S2703" s="51" t="s">
        <v>37</v>
      </c>
      <c r="T2703" s="51" t="s">
        <v>37</v>
      </c>
      <c r="U2703" s="44">
        <v>19514</v>
      </c>
      <c r="V2703" s="45">
        <v>199325</v>
      </c>
      <c r="W2703" s="45">
        <v>9238</v>
      </c>
    </row>
    <row r="2704" spans="1:23" x14ac:dyDescent="0.2">
      <c r="A2704" s="41">
        <v>2010</v>
      </c>
      <c r="B2704" s="42">
        <v>17694</v>
      </c>
      <c r="C2704" s="43" t="s">
        <v>1117</v>
      </c>
      <c r="D2704" s="41" t="s">
        <v>23</v>
      </c>
      <c r="E2704" s="43" t="s">
        <v>24</v>
      </c>
      <c r="F2704" s="41" t="s">
        <v>25</v>
      </c>
      <c r="G2704" s="43" t="s">
        <v>98</v>
      </c>
      <c r="H2704" s="43" t="s">
        <v>31</v>
      </c>
      <c r="I2704" s="44">
        <v>77501</v>
      </c>
      <c r="J2704" s="45">
        <v>789942</v>
      </c>
      <c r="K2704" s="45">
        <v>42180</v>
      </c>
      <c r="L2704" s="46">
        <v>23408</v>
      </c>
      <c r="M2704" s="47">
        <v>206757</v>
      </c>
      <c r="N2704" s="47">
        <v>7490</v>
      </c>
      <c r="O2704" s="48">
        <v>5571</v>
      </c>
      <c r="P2704" s="49">
        <v>73495</v>
      </c>
      <c r="Q2704" s="49">
        <v>6</v>
      </c>
      <c r="R2704" s="50">
        <v>0</v>
      </c>
      <c r="S2704" s="51">
        <v>0</v>
      </c>
      <c r="T2704" s="51">
        <v>0</v>
      </c>
      <c r="U2704" s="44">
        <v>106480</v>
      </c>
      <c r="V2704" s="45">
        <v>1070194</v>
      </c>
      <c r="W2704" s="45">
        <v>49676</v>
      </c>
    </row>
    <row r="2705" spans="1:23" x14ac:dyDescent="0.2">
      <c r="A2705" s="41">
        <v>2010</v>
      </c>
      <c r="B2705" s="42">
        <v>17697</v>
      </c>
      <c r="C2705" s="43" t="s">
        <v>3369</v>
      </c>
      <c r="D2705" s="41" t="s">
        <v>23</v>
      </c>
      <c r="E2705" s="43" t="s">
        <v>24</v>
      </c>
      <c r="F2705" s="41" t="s">
        <v>25</v>
      </c>
      <c r="G2705" s="43" t="s">
        <v>124</v>
      </c>
      <c r="H2705" s="43" t="s">
        <v>31</v>
      </c>
      <c r="I2705" s="44">
        <v>36885.300000000003</v>
      </c>
      <c r="J2705" s="45">
        <v>319956</v>
      </c>
      <c r="K2705" s="45">
        <v>21274</v>
      </c>
      <c r="L2705" s="46">
        <v>9162.2999999999993</v>
      </c>
      <c r="M2705" s="47">
        <v>92754</v>
      </c>
      <c r="N2705" s="47">
        <v>552</v>
      </c>
      <c r="O2705" s="48">
        <v>775.2</v>
      </c>
      <c r="P2705" s="49">
        <v>7533</v>
      </c>
      <c r="Q2705" s="49">
        <v>5</v>
      </c>
      <c r="R2705" s="50">
        <v>0</v>
      </c>
      <c r="S2705" s="51">
        <v>0</v>
      </c>
      <c r="T2705" s="51">
        <v>0</v>
      </c>
      <c r="U2705" s="44">
        <v>46822.8</v>
      </c>
      <c r="V2705" s="45">
        <v>420243</v>
      </c>
      <c r="W2705" s="45">
        <v>21831</v>
      </c>
    </row>
    <row r="2706" spans="1:23" x14ac:dyDescent="0.2">
      <c r="A2706" s="41">
        <v>2010</v>
      </c>
      <c r="B2706" s="42">
        <v>17698</v>
      </c>
      <c r="C2706" s="43" t="s">
        <v>1119</v>
      </c>
      <c r="D2706" s="41" t="s">
        <v>23</v>
      </c>
      <c r="E2706" s="43" t="s">
        <v>24</v>
      </c>
      <c r="F2706" s="41" t="s">
        <v>25</v>
      </c>
      <c r="G2706" s="43" t="s">
        <v>117</v>
      </c>
      <c r="H2706" s="43" t="s">
        <v>51</v>
      </c>
      <c r="I2706" s="44">
        <v>94776</v>
      </c>
      <c r="J2706" s="45">
        <v>1193627</v>
      </c>
      <c r="K2706" s="45">
        <v>95496</v>
      </c>
      <c r="L2706" s="46">
        <v>89563</v>
      </c>
      <c r="M2706" s="47">
        <v>1383319</v>
      </c>
      <c r="N2706" s="47">
        <v>17309</v>
      </c>
      <c r="O2706" s="48">
        <v>82828</v>
      </c>
      <c r="P2706" s="49">
        <v>1593350</v>
      </c>
      <c r="Q2706" s="49">
        <v>642</v>
      </c>
      <c r="R2706" s="50" t="s">
        <v>37</v>
      </c>
      <c r="S2706" s="51" t="s">
        <v>37</v>
      </c>
      <c r="T2706" s="51" t="s">
        <v>37</v>
      </c>
      <c r="U2706" s="44">
        <v>267167</v>
      </c>
      <c r="V2706" s="45">
        <v>4170296</v>
      </c>
      <c r="W2706" s="45">
        <v>113447</v>
      </c>
    </row>
    <row r="2707" spans="1:23" x14ac:dyDescent="0.2">
      <c r="A2707" s="41">
        <v>2010</v>
      </c>
      <c r="B2707" s="42">
        <v>17698</v>
      </c>
      <c r="C2707" s="43" t="s">
        <v>1119</v>
      </c>
      <c r="D2707" s="41" t="s">
        <v>23</v>
      </c>
      <c r="E2707" s="43" t="s">
        <v>24</v>
      </c>
      <c r="F2707" s="41" t="s">
        <v>25</v>
      </c>
      <c r="G2707" s="43" t="s">
        <v>80</v>
      </c>
      <c r="H2707" s="43" t="s">
        <v>51</v>
      </c>
      <c r="I2707" s="44">
        <v>215734</v>
      </c>
      <c r="J2707" s="45">
        <v>2804132</v>
      </c>
      <c r="K2707" s="45">
        <v>170158</v>
      </c>
      <c r="L2707" s="46">
        <v>159382</v>
      </c>
      <c r="M2707" s="47">
        <v>2478332</v>
      </c>
      <c r="N2707" s="47">
        <v>20971</v>
      </c>
      <c r="O2707" s="48">
        <v>51424</v>
      </c>
      <c r="P2707" s="49">
        <v>966806</v>
      </c>
      <c r="Q2707" s="49">
        <v>1992</v>
      </c>
      <c r="R2707" s="50" t="s">
        <v>37</v>
      </c>
      <c r="S2707" s="51" t="s">
        <v>37</v>
      </c>
      <c r="T2707" s="51" t="s">
        <v>37</v>
      </c>
      <c r="U2707" s="44">
        <v>426540</v>
      </c>
      <c r="V2707" s="45">
        <v>6249270</v>
      </c>
      <c r="W2707" s="45">
        <v>193121</v>
      </c>
    </row>
    <row r="2708" spans="1:23" x14ac:dyDescent="0.2">
      <c r="A2708" s="41">
        <v>2010</v>
      </c>
      <c r="B2708" s="42">
        <v>17698</v>
      </c>
      <c r="C2708" s="43" t="s">
        <v>1119</v>
      </c>
      <c r="D2708" s="41" t="s">
        <v>23</v>
      </c>
      <c r="E2708" s="43" t="s">
        <v>24</v>
      </c>
      <c r="F2708" s="41" t="s">
        <v>25</v>
      </c>
      <c r="G2708" s="43" t="s">
        <v>92</v>
      </c>
      <c r="H2708" s="43" t="s">
        <v>51</v>
      </c>
      <c r="I2708" s="44">
        <v>185822</v>
      </c>
      <c r="J2708" s="45">
        <v>2363395</v>
      </c>
      <c r="K2708" s="45">
        <v>145408</v>
      </c>
      <c r="L2708" s="46">
        <v>149289</v>
      </c>
      <c r="M2708" s="47">
        <v>2360643</v>
      </c>
      <c r="N2708" s="47">
        <v>29712</v>
      </c>
      <c r="O2708" s="48">
        <v>138375</v>
      </c>
      <c r="P2708" s="49">
        <v>2669484</v>
      </c>
      <c r="Q2708" s="49">
        <v>4473</v>
      </c>
      <c r="R2708" s="50" t="s">
        <v>37</v>
      </c>
      <c r="S2708" s="51" t="s">
        <v>37</v>
      </c>
      <c r="T2708" s="51" t="s">
        <v>37</v>
      </c>
      <c r="U2708" s="44">
        <v>473486</v>
      </c>
      <c r="V2708" s="45">
        <v>7393522</v>
      </c>
      <c r="W2708" s="45">
        <v>179593</v>
      </c>
    </row>
    <row r="2709" spans="1:23" x14ac:dyDescent="0.2">
      <c r="A2709" s="41">
        <v>2010</v>
      </c>
      <c r="B2709" s="42">
        <v>17710</v>
      </c>
      <c r="C2709" s="43" t="s">
        <v>1120</v>
      </c>
      <c r="D2709" s="41" t="s">
        <v>39</v>
      </c>
      <c r="E2709" s="43" t="s">
        <v>40</v>
      </c>
      <c r="F2709" s="41" t="s">
        <v>25</v>
      </c>
      <c r="G2709" s="43" t="s">
        <v>201</v>
      </c>
      <c r="H2709" s="43" t="s">
        <v>41</v>
      </c>
      <c r="I2709" s="44">
        <v>22.2</v>
      </c>
      <c r="J2709" s="45">
        <v>245</v>
      </c>
      <c r="K2709" s="45">
        <v>521</v>
      </c>
      <c r="L2709" s="46">
        <v>0.2</v>
      </c>
      <c r="M2709" s="47">
        <v>2</v>
      </c>
      <c r="N2709" s="47">
        <v>23</v>
      </c>
      <c r="O2709" s="48" t="s">
        <v>37</v>
      </c>
      <c r="P2709" s="49" t="s">
        <v>37</v>
      </c>
      <c r="Q2709" s="49" t="s">
        <v>37</v>
      </c>
      <c r="R2709" s="50" t="s">
        <v>37</v>
      </c>
      <c r="S2709" s="51" t="s">
        <v>37</v>
      </c>
      <c r="T2709" s="51" t="s">
        <v>37</v>
      </c>
      <c r="U2709" s="44">
        <v>22.4</v>
      </c>
      <c r="V2709" s="45">
        <v>247</v>
      </c>
      <c r="W2709" s="45">
        <v>544</v>
      </c>
    </row>
    <row r="2710" spans="1:23" x14ac:dyDescent="0.2">
      <c r="A2710" s="41">
        <v>2010</v>
      </c>
      <c r="B2710" s="42">
        <v>17710</v>
      </c>
      <c r="C2710" s="43" t="s">
        <v>1120</v>
      </c>
      <c r="D2710" s="41" t="s">
        <v>39</v>
      </c>
      <c r="E2710" s="43" t="s">
        <v>40</v>
      </c>
      <c r="F2710" s="41" t="s">
        <v>25</v>
      </c>
      <c r="G2710" s="43" t="s">
        <v>203</v>
      </c>
      <c r="H2710" s="43" t="s">
        <v>41</v>
      </c>
      <c r="I2710" s="44">
        <v>17.5</v>
      </c>
      <c r="J2710" s="45">
        <v>107</v>
      </c>
      <c r="K2710" s="45">
        <v>14</v>
      </c>
      <c r="L2710" s="46">
        <v>1146.4000000000001</v>
      </c>
      <c r="M2710" s="47">
        <v>7059</v>
      </c>
      <c r="N2710" s="47">
        <v>255</v>
      </c>
      <c r="O2710" s="48" t="s">
        <v>37</v>
      </c>
      <c r="P2710" s="49" t="s">
        <v>37</v>
      </c>
      <c r="Q2710" s="49" t="s">
        <v>37</v>
      </c>
      <c r="R2710" s="50" t="s">
        <v>37</v>
      </c>
      <c r="S2710" s="51" t="s">
        <v>37</v>
      </c>
      <c r="T2710" s="51" t="s">
        <v>37</v>
      </c>
      <c r="U2710" s="44">
        <v>1163.9000000000001</v>
      </c>
      <c r="V2710" s="45">
        <v>7166</v>
      </c>
      <c r="W2710" s="45">
        <v>269</v>
      </c>
    </row>
    <row r="2711" spans="1:23" x14ac:dyDescent="0.2">
      <c r="A2711" s="41">
        <v>2010</v>
      </c>
      <c r="B2711" s="42">
        <v>17710</v>
      </c>
      <c r="C2711" s="43" t="s">
        <v>1120</v>
      </c>
      <c r="D2711" s="41" t="s">
        <v>39</v>
      </c>
      <c r="E2711" s="43" t="s">
        <v>40</v>
      </c>
      <c r="F2711" s="41" t="s">
        <v>25</v>
      </c>
      <c r="G2711" s="43" t="s">
        <v>30</v>
      </c>
      <c r="H2711" s="43" t="s">
        <v>41</v>
      </c>
      <c r="I2711" s="44">
        <v>4575.3999999999996</v>
      </c>
      <c r="J2711" s="45">
        <v>34304</v>
      </c>
      <c r="K2711" s="45">
        <v>4182</v>
      </c>
      <c r="L2711" s="46">
        <v>3897.6</v>
      </c>
      <c r="M2711" s="47">
        <v>29221</v>
      </c>
      <c r="N2711" s="47">
        <v>652</v>
      </c>
      <c r="O2711" s="48" t="s">
        <v>37</v>
      </c>
      <c r="P2711" s="49" t="s">
        <v>37</v>
      </c>
      <c r="Q2711" s="49" t="s">
        <v>37</v>
      </c>
      <c r="R2711" s="50" t="s">
        <v>37</v>
      </c>
      <c r="S2711" s="51" t="s">
        <v>37</v>
      </c>
      <c r="T2711" s="51" t="s">
        <v>37</v>
      </c>
      <c r="U2711" s="44">
        <v>8473</v>
      </c>
      <c r="V2711" s="45">
        <v>63525</v>
      </c>
      <c r="W2711" s="45">
        <v>4834</v>
      </c>
    </row>
    <row r="2712" spans="1:23" x14ac:dyDescent="0.2">
      <c r="A2712" s="41">
        <v>2010</v>
      </c>
      <c r="B2712" s="42">
        <v>17710</v>
      </c>
      <c r="C2712" s="43" t="s">
        <v>1120</v>
      </c>
      <c r="D2712" s="41" t="s">
        <v>39</v>
      </c>
      <c r="E2712" s="43" t="s">
        <v>40</v>
      </c>
      <c r="F2712" s="41" t="s">
        <v>25</v>
      </c>
      <c r="G2712" s="43" t="s">
        <v>42</v>
      </c>
      <c r="H2712" s="43" t="s">
        <v>41</v>
      </c>
      <c r="I2712" s="44">
        <v>24353.3</v>
      </c>
      <c r="J2712" s="45">
        <v>150111</v>
      </c>
      <c r="K2712" s="45">
        <v>42071</v>
      </c>
      <c r="L2712" s="46">
        <v>43016.800000000003</v>
      </c>
      <c r="M2712" s="47">
        <v>285096</v>
      </c>
      <c r="N2712" s="47">
        <v>7783</v>
      </c>
      <c r="O2712" s="48" t="s">
        <v>37</v>
      </c>
      <c r="P2712" s="49" t="s">
        <v>37</v>
      </c>
      <c r="Q2712" s="49" t="s">
        <v>37</v>
      </c>
      <c r="R2712" s="50" t="s">
        <v>37</v>
      </c>
      <c r="S2712" s="51" t="s">
        <v>37</v>
      </c>
      <c r="T2712" s="51" t="s">
        <v>37</v>
      </c>
      <c r="U2712" s="44">
        <v>67370.100000000006</v>
      </c>
      <c r="V2712" s="45">
        <v>435207</v>
      </c>
      <c r="W2712" s="45">
        <v>49854</v>
      </c>
    </row>
    <row r="2713" spans="1:23" x14ac:dyDescent="0.2">
      <c r="A2713" s="41">
        <v>2010</v>
      </c>
      <c r="B2713" s="42">
        <v>17710</v>
      </c>
      <c r="C2713" s="43" t="s">
        <v>1120</v>
      </c>
      <c r="D2713" s="41" t="s">
        <v>39</v>
      </c>
      <c r="E2713" s="43" t="s">
        <v>40</v>
      </c>
      <c r="F2713" s="41" t="s">
        <v>25</v>
      </c>
      <c r="G2713" s="43" t="s">
        <v>44</v>
      </c>
      <c r="H2713" s="43" t="s">
        <v>41</v>
      </c>
      <c r="I2713" s="44">
        <v>1722.8</v>
      </c>
      <c r="J2713" s="45">
        <v>18326</v>
      </c>
      <c r="K2713" s="45">
        <v>5876</v>
      </c>
      <c r="L2713" s="46">
        <v>212.9</v>
      </c>
      <c r="M2713" s="47">
        <v>2264</v>
      </c>
      <c r="N2713" s="47">
        <v>318</v>
      </c>
      <c r="O2713" s="48" t="s">
        <v>37</v>
      </c>
      <c r="P2713" s="49" t="s">
        <v>37</v>
      </c>
      <c r="Q2713" s="49" t="s">
        <v>37</v>
      </c>
      <c r="R2713" s="50" t="s">
        <v>37</v>
      </c>
      <c r="S2713" s="51" t="s">
        <v>37</v>
      </c>
      <c r="T2713" s="51" t="s">
        <v>37</v>
      </c>
      <c r="U2713" s="44">
        <v>1935.7</v>
      </c>
      <c r="V2713" s="45">
        <v>20590</v>
      </c>
      <c r="W2713" s="45">
        <v>6194</v>
      </c>
    </row>
    <row r="2714" spans="1:23" x14ac:dyDescent="0.2">
      <c r="A2714" s="41">
        <v>2010</v>
      </c>
      <c r="B2714" s="42">
        <v>17710</v>
      </c>
      <c r="C2714" s="43" t="s">
        <v>1120</v>
      </c>
      <c r="D2714" s="41" t="s">
        <v>91</v>
      </c>
      <c r="E2714" s="43" t="s">
        <v>24</v>
      </c>
      <c r="F2714" s="41" t="s">
        <v>25</v>
      </c>
      <c r="G2714" s="43" t="s">
        <v>92</v>
      </c>
      <c r="H2714" s="43" t="s">
        <v>41</v>
      </c>
      <c r="I2714" s="44">
        <v>37524.800000000003</v>
      </c>
      <c r="J2714" s="45">
        <v>256189</v>
      </c>
      <c r="K2714" s="45">
        <v>34321</v>
      </c>
      <c r="L2714" s="46">
        <v>79679.399999999994</v>
      </c>
      <c r="M2714" s="47">
        <v>658774</v>
      </c>
      <c r="N2714" s="47">
        <v>4371</v>
      </c>
      <c r="O2714" s="48" t="s">
        <v>37</v>
      </c>
      <c r="P2714" s="49" t="s">
        <v>37</v>
      </c>
      <c r="Q2714" s="49" t="s">
        <v>37</v>
      </c>
      <c r="R2714" s="50" t="s">
        <v>37</v>
      </c>
      <c r="S2714" s="51" t="s">
        <v>37</v>
      </c>
      <c r="T2714" s="51" t="s">
        <v>37</v>
      </c>
      <c r="U2714" s="44">
        <v>117204.2</v>
      </c>
      <c r="V2714" s="45">
        <v>914963</v>
      </c>
      <c r="W2714" s="45">
        <v>38692</v>
      </c>
    </row>
    <row r="2715" spans="1:23" x14ac:dyDescent="0.2">
      <c r="A2715" s="41">
        <v>2010</v>
      </c>
      <c r="B2715" s="42">
        <v>17715</v>
      </c>
      <c r="C2715" s="43" t="s">
        <v>3369</v>
      </c>
      <c r="D2715" s="41" t="s">
        <v>23</v>
      </c>
      <c r="E2715" s="43" t="s">
        <v>24</v>
      </c>
      <c r="F2715" s="41" t="s">
        <v>25</v>
      </c>
      <c r="G2715" s="43" t="s">
        <v>311</v>
      </c>
      <c r="H2715" s="43" t="s">
        <v>31</v>
      </c>
      <c r="I2715" s="44">
        <v>12</v>
      </c>
      <c r="J2715" s="45">
        <v>65</v>
      </c>
      <c r="K2715" s="45">
        <v>6</v>
      </c>
      <c r="L2715" s="46">
        <v>3</v>
      </c>
      <c r="M2715" s="47">
        <v>26</v>
      </c>
      <c r="N2715" s="47">
        <v>1</v>
      </c>
      <c r="O2715" s="48" t="s">
        <v>37</v>
      </c>
      <c r="P2715" s="49" t="s">
        <v>37</v>
      </c>
      <c r="Q2715" s="49" t="s">
        <v>37</v>
      </c>
      <c r="R2715" s="50" t="s">
        <v>37</v>
      </c>
      <c r="S2715" s="51" t="s">
        <v>37</v>
      </c>
      <c r="T2715" s="51" t="s">
        <v>37</v>
      </c>
      <c r="U2715" s="44">
        <v>15</v>
      </c>
      <c r="V2715" s="45">
        <v>91</v>
      </c>
      <c r="W2715" s="45">
        <v>7</v>
      </c>
    </row>
    <row r="2716" spans="1:23" x14ac:dyDescent="0.2">
      <c r="A2716" s="41">
        <v>2010</v>
      </c>
      <c r="B2716" s="42">
        <v>17715</v>
      </c>
      <c r="C2716" s="43" t="s">
        <v>3369</v>
      </c>
      <c r="D2716" s="41" t="s">
        <v>23</v>
      </c>
      <c r="E2716" s="43" t="s">
        <v>24</v>
      </c>
      <c r="F2716" s="41" t="s">
        <v>25</v>
      </c>
      <c r="G2716" s="43" t="s">
        <v>258</v>
      </c>
      <c r="H2716" s="43" t="s">
        <v>31</v>
      </c>
      <c r="I2716" s="44">
        <v>1756</v>
      </c>
      <c r="J2716" s="45">
        <v>8169</v>
      </c>
      <c r="K2716" s="45">
        <v>1434</v>
      </c>
      <c r="L2716" s="46">
        <v>523</v>
      </c>
      <c r="M2716" s="47">
        <v>3564</v>
      </c>
      <c r="N2716" s="47">
        <v>286</v>
      </c>
      <c r="O2716" s="48">
        <v>34456</v>
      </c>
      <c r="P2716" s="49">
        <v>522491</v>
      </c>
      <c r="Q2716" s="49">
        <v>503</v>
      </c>
      <c r="R2716" s="50" t="s">
        <v>37</v>
      </c>
      <c r="S2716" s="51" t="s">
        <v>37</v>
      </c>
      <c r="T2716" s="51" t="s">
        <v>37</v>
      </c>
      <c r="U2716" s="44">
        <v>36735</v>
      </c>
      <c r="V2716" s="45">
        <v>534224</v>
      </c>
      <c r="W2716" s="45">
        <v>2223</v>
      </c>
    </row>
    <row r="2717" spans="1:23" x14ac:dyDescent="0.2">
      <c r="A2717" s="41">
        <v>2010</v>
      </c>
      <c r="B2717" s="42">
        <v>17715</v>
      </c>
      <c r="C2717" s="43" t="s">
        <v>3369</v>
      </c>
      <c r="D2717" s="41" t="s">
        <v>23</v>
      </c>
      <c r="E2717" s="43" t="s">
        <v>24</v>
      </c>
      <c r="F2717" s="41" t="s">
        <v>25</v>
      </c>
      <c r="G2717" s="43" t="s">
        <v>78</v>
      </c>
      <c r="H2717" s="43" t="s">
        <v>31</v>
      </c>
      <c r="I2717" s="44">
        <v>5</v>
      </c>
      <c r="J2717" s="45">
        <v>28</v>
      </c>
      <c r="K2717" s="45">
        <v>3</v>
      </c>
      <c r="L2717" s="46">
        <v>88</v>
      </c>
      <c r="M2717" s="47">
        <v>899</v>
      </c>
      <c r="N2717" s="47">
        <v>6</v>
      </c>
      <c r="O2717" s="48">
        <v>0</v>
      </c>
      <c r="P2717" s="49">
        <v>0</v>
      </c>
      <c r="Q2717" s="49">
        <v>0</v>
      </c>
      <c r="R2717" s="50" t="s">
        <v>37</v>
      </c>
      <c r="S2717" s="51" t="s">
        <v>37</v>
      </c>
      <c r="T2717" s="51" t="s">
        <v>37</v>
      </c>
      <c r="U2717" s="44">
        <v>93</v>
      </c>
      <c r="V2717" s="45">
        <v>927</v>
      </c>
      <c r="W2717" s="45">
        <v>9</v>
      </c>
    </row>
    <row r="2718" spans="1:23" x14ac:dyDescent="0.2">
      <c r="A2718" s="41">
        <v>2010</v>
      </c>
      <c r="B2718" s="42">
        <v>17715</v>
      </c>
      <c r="C2718" s="43" t="s">
        <v>3369</v>
      </c>
      <c r="D2718" s="41" t="s">
        <v>23</v>
      </c>
      <c r="E2718" s="43" t="s">
        <v>24</v>
      </c>
      <c r="F2718" s="41" t="s">
        <v>25</v>
      </c>
      <c r="G2718" s="43" t="s">
        <v>92</v>
      </c>
      <c r="H2718" s="43" t="s">
        <v>31</v>
      </c>
      <c r="I2718" s="44">
        <v>26</v>
      </c>
      <c r="J2718" s="45">
        <v>142</v>
      </c>
      <c r="K2718" s="45">
        <v>13</v>
      </c>
      <c r="L2718" s="46">
        <v>2.7</v>
      </c>
      <c r="M2718" s="47">
        <v>17</v>
      </c>
      <c r="N2718" s="47">
        <v>1</v>
      </c>
      <c r="O2718" s="48">
        <v>32</v>
      </c>
      <c r="P2718" s="49">
        <v>346</v>
      </c>
      <c r="Q2718" s="49">
        <v>10</v>
      </c>
      <c r="R2718" s="50" t="s">
        <v>37</v>
      </c>
      <c r="S2718" s="51" t="s">
        <v>37</v>
      </c>
      <c r="T2718" s="51" t="s">
        <v>37</v>
      </c>
      <c r="U2718" s="44">
        <v>60.7</v>
      </c>
      <c r="V2718" s="45">
        <v>505</v>
      </c>
      <c r="W2718" s="45">
        <v>24</v>
      </c>
    </row>
    <row r="2719" spans="1:23" x14ac:dyDescent="0.2">
      <c r="A2719" s="41">
        <v>2010</v>
      </c>
      <c r="B2719" s="42">
        <v>17718</v>
      </c>
      <c r="C2719" s="43" t="s">
        <v>1122</v>
      </c>
      <c r="D2719" s="41" t="s">
        <v>23</v>
      </c>
      <c r="E2719" s="43" t="s">
        <v>24</v>
      </c>
      <c r="F2719" s="41" t="s">
        <v>25</v>
      </c>
      <c r="G2719" s="43" t="s">
        <v>258</v>
      </c>
      <c r="H2719" s="43" t="s">
        <v>51</v>
      </c>
      <c r="I2719" s="44">
        <v>82830</v>
      </c>
      <c r="J2719" s="45">
        <v>1058246</v>
      </c>
      <c r="K2719" s="45">
        <v>91177</v>
      </c>
      <c r="L2719" s="46">
        <v>107552</v>
      </c>
      <c r="M2719" s="47">
        <v>1524821</v>
      </c>
      <c r="N2719" s="47">
        <v>22785</v>
      </c>
      <c r="O2719" s="48">
        <v>84446</v>
      </c>
      <c r="P2719" s="49">
        <v>1803237</v>
      </c>
      <c r="Q2719" s="49">
        <v>52</v>
      </c>
      <c r="R2719" s="50" t="s">
        <v>37</v>
      </c>
      <c r="S2719" s="51" t="s">
        <v>37</v>
      </c>
      <c r="T2719" s="51" t="s">
        <v>37</v>
      </c>
      <c r="U2719" s="44">
        <v>274828</v>
      </c>
      <c r="V2719" s="45">
        <v>4386304</v>
      </c>
      <c r="W2719" s="45">
        <v>114014</v>
      </c>
    </row>
    <row r="2720" spans="1:23" x14ac:dyDescent="0.2">
      <c r="A2720" s="41">
        <v>2010</v>
      </c>
      <c r="B2720" s="42">
        <v>17718</v>
      </c>
      <c r="C2720" s="43" t="s">
        <v>1122</v>
      </c>
      <c r="D2720" s="41" t="s">
        <v>23</v>
      </c>
      <c r="E2720" s="43" t="s">
        <v>24</v>
      </c>
      <c r="F2720" s="41" t="s">
        <v>25</v>
      </c>
      <c r="G2720" s="43" t="s">
        <v>92</v>
      </c>
      <c r="H2720" s="43" t="s">
        <v>51</v>
      </c>
      <c r="I2720" s="44">
        <v>217342</v>
      </c>
      <c r="J2720" s="45">
        <v>2622741</v>
      </c>
      <c r="K2720" s="45">
        <v>220992</v>
      </c>
      <c r="L2720" s="46">
        <v>264471</v>
      </c>
      <c r="M2720" s="47">
        <v>3870049</v>
      </c>
      <c r="N2720" s="47">
        <v>60174</v>
      </c>
      <c r="O2720" s="48">
        <v>315937</v>
      </c>
      <c r="P2720" s="49">
        <v>7696338</v>
      </c>
      <c r="Q2720" s="49">
        <v>145</v>
      </c>
      <c r="R2720" s="50" t="s">
        <v>37</v>
      </c>
      <c r="S2720" s="51" t="s">
        <v>37</v>
      </c>
      <c r="T2720" s="51" t="s">
        <v>37</v>
      </c>
      <c r="U2720" s="44">
        <v>797750</v>
      </c>
      <c r="V2720" s="45">
        <v>14189128</v>
      </c>
      <c r="W2720" s="45">
        <v>281311</v>
      </c>
    </row>
    <row r="2721" spans="1:23" x14ac:dyDescent="0.2">
      <c r="A2721" s="41">
        <v>2010</v>
      </c>
      <c r="B2721" s="42">
        <v>17727</v>
      </c>
      <c r="C2721" s="43" t="s">
        <v>3370</v>
      </c>
      <c r="D2721" s="41" t="s">
        <v>23</v>
      </c>
      <c r="E2721" s="43" t="s">
        <v>24</v>
      </c>
      <c r="F2721" s="41" t="s">
        <v>25</v>
      </c>
      <c r="G2721" s="43" t="s">
        <v>241</v>
      </c>
      <c r="H2721" s="43" t="s">
        <v>27</v>
      </c>
      <c r="I2721" s="44">
        <v>359</v>
      </c>
      <c r="J2721" s="45">
        <v>4924</v>
      </c>
      <c r="K2721" s="45">
        <v>272</v>
      </c>
      <c r="L2721" s="46">
        <v>293</v>
      </c>
      <c r="M2721" s="47">
        <v>3438</v>
      </c>
      <c r="N2721" s="47">
        <v>103</v>
      </c>
      <c r="O2721" s="48" t="s">
        <v>37</v>
      </c>
      <c r="P2721" s="49" t="s">
        <v>37</v>
      </c>
      <c r="Q2721" s="49" t="s">
        <v>37</v>
      </c>
      <c r="R2721" s="50" t="s">
        <v>37</v>
      </c>
      <c r="S2721" s="51" t="s">
        <v>37</v>
      </c>
      <c r="T2721" s="51" t="s">
        <v>37</v>
      </c>
      <c r="U2721" s="44">
        <v>652</v>
      </c>
      <c r="V2721" s="45">
        <v>8362</v>
      </c>
      <c r="W2721" s="45">
        <v>375</v>
      </c>
    </row>
    <row r="2722" spans="1:23" x14ac:dyDescent="0.2">
      <c r="A2722" s="41">
        <v>2010</v>
      </c>
      <c r="B2722" s="42">
        <v>17732</v>
      </c>
      <c r="C2722" s="43" t="s">
        <v>1123</v>
      </c>
      <c r="D2722" s="41" t="s">
        <v>23</v>
      </c>
      <c r="E2722" s="43" t="s">
        <v>24</v>
      </c>
      <c r="F2722" s="41" t="s">
        <v>25</v>
      </c>
      <c r="G2722" s="43" t="s">
        <v>195</v>
      </c>
      <c r="H2722" s="43" t="s">
        <v>27</v>
      </c>
      <c r="I2722" s="44">
        <v>7695</v>
      </c>
      <c r="J2722" s="45">
        <v>86314</v>
      </c>
      <c r="K2722" s="45">
        <v>9480</v>
      </c>
      <c r="L2722" s="46">
        <v>6177</v>
      </c>
      <c r="M2722" s="47">
        <v>77417</v>
      </c>
      <c r="N2722" s="47">
        <v>1040</v>
      </c>
      <c r="O2722" s="48">
        <v>2570</v>
      </c>
      <c r="P2722" s="49">
        <v>42669</v>
      </c>
      <c r="Q2722" s="49">
        <v>9</v>
      </c>
      <c r="R2722" s="50" t="s">
        <v>37</v>
      </c>
      <c r="S2722" s="51" t="s">
        <v>37</v>
      </c>
      <c r="T2722" s="51" t="s">
        <v>37</v>
      </c>
      <c r="U2722" s="44">
        <v>16442</v>
      </c>
      <c r="V2722" s="45">
        <v>206400</v>
      </c>
      <c r="W2722" s="45">
        <v>10529</v>
      </c>
    </row>
    <row r="2723" spans="1:23" x14ac:dyDescent="0.2">
      <c r="A2723" s="41">
        <v>2010</v>
      </c>
      <c r="B2723" s="42">
        <v>17740</v>
      </c>
      <c r="C2723" s="43" t="s">
        <v>1124</v>
      </c>
      <c r="D2723" s="41" t="s">
        <v>23</v>
      </c>
      <c r="E2723" s="43" t="s">
        <v>24</v>
      </c>
      <c r="F2723" s="41" t="s">
        <v>25</v>
      </c>
      <c r="G2723" s="43" t="s">
        <v>98</v>
      </c>
      <c r="H2723" s="43" t="s">
        <v>27</v>
      </c>
      <c r="I2723" s="44">
        <v>2436</v>
      </c>
      <c r="J2723" s="45">
        <v>27484</v>
      </c>
      <c r="K2723" s="45">
        <v>2137</v>
      </c>
      <c r="L2723" s="46">
        <v>4473</v>
      </c>
      <c r="M2723" s="47">
        <v>49386</v>
      </c>
      <c r="N2723" s="47">
        <v>772</v>
      </c>
      <c r="O2723" s="48">
        <v>3665</v>
      </c>
      <c r="P2723" s="49">
        <v>44968</v>
      </c>
      <c r="Q2723" s="49">
        <v>5</v>
      </c>
      <c r="R2723" s="50">
        <v>0</v>
      </c>
      <c r="S2723" s="51">
        <v>0</v>
      </c>
      <c r="T2723" s="51">
        <v>0</v>
      </c>
      <c r="U2723" s="44">
        <v>10574</v>
      </c>
      <c r="V2723" s="45">
        <v>121838</v>
      </c>
      <c r="W2723" s="45">
        <v>2914</v>
      </c>
    </row>
    <row r="2724" spans="1:23" x14ac:dyDescent="0.2">
      <c r="A2724" s="41">
        <v>2010</v>
      </c>
      <c r="B2724" s="42">
        <v>17754</v>
      </c>
      <c r="C2724" s="43" t="s">
        <v>3371</v>
      </c>
      <c r="D2724" s="41" t="s">
        <v>23</v>
      </c>
      <c r="E2724" s="43" t="s">
        <v>24</v>
      </c>
      <c r="F2724" s="41" t="s">
        <v>25</v>
      </c>
      <c r="G2724" s="43" t="s">
        <v>76</v>
      </c>
      <c r="H2724" s="43" t="s">
        <v>27</v>
      </c>
      <c r="I2724" s="44">
        <v>102.2</v>
      </c>
      <c r="J2724" s="45">
        <v>1407</v>
      </c>
      <c r="K2724" s="45">
        <v>117</v>
      </c>
      <c r="L2724" s="46">
        <v>20.9</v>
      </c>
      <c r="M2724" s="47">
        <v>288</v>
      </c>
      <c r="N2724" s="47">
        <v>21</v>
      </c>
      <c r="O2724" s="48" t="s">
        <v>37</v>
      </c>
      <c r="P2724" s="49" t="s">
        <v>37</v>
      </c>
      <c r="Q2724" s="49" t="s">
        <v>37</v>
      </c>
      <c r="R2724" s="50" t="s">
        <v>37</v>
      </c>
      <c r="S2724" s="51" t="s">
        <v>37</v>
      </c>
      <c r="T2724" s="51" t="s">
        <v>37</v>
      </c>
      <c r="U2724" s="44">
        <v>123.1</v>
      </c>
      <c r="V2724" s="45">
        <v>1695</v>
      </c>
      <c r="W2724" s="45">
        <v>138</v>
      </c>
    </row>
    <row r="2725" spans="1:23" x14ac:dyDescent="0.2">
      <c r="A2725" s="41">
        <v>2010</v>
      </c>
      <c r="B2725" s="42">
        <v>17783</v>
      </c>
      <c r="C2725" s="43" t="s">
        <v>3372</v>
      </c>
      <c r="D2725" s="41" t="s">
        <v>23</v>
      </c>
      <c r="E2725" s="43" t="s">
        <v>24</v>
      </c>
      <c r="F2725" s="41" t="s">
        <v>25</v>
      </c>
      <c r="G2725" s="43" t="s">
        <v>87</v>
      </c>
      <c r="H2725" s="43" t="s">
        <v>27</v>
      </c>
      <c r="I2725" s="44">
        <v>3883</v>
      </c>
      <c r="J2725" s="45">
        <v>66823</v>
      </c>
      <c r="K2725" s="45">
        <v>5080</v>
      </c>
      <c r="L2725" s="46">
        <v>4912</v>
      </c>
      <c r="M2725" s="47">
        <v>81777</v>
      </c>
      <c r="N2725" s="47">
        <v>989</v>
      </c>
      <c r="O2725" s="48">
        <v>452</v>
      </c>
      <c r="P2725" s="49">
        <v>7088</v>
      </c>
      <c r="Q2725" s="49">
        <v>2</v>
      </c>
      <c r="R2725" s="50" t="s">
        <v>37</v>
      </c>
      <c r="S2725" s="51" t="s">
        <v>37</v>
      </c>
      <c r="T2725" s="51" t="s">
        <v>37</v>
      </c>
      <c r="U2725" s="44">
        <v>9247</v>
      </c>
      <c r="V2725" s="45">
        <v>155688</v>
      </c>
      <c r="W2725" s="45">
        <v>6071</v>
      </c>
    </row>
    <row r="2726" spans="1:23" x14ac:dyDescent="0.2">
      <c r="A2726" s="41">
        <v>2010</v>
      </c>
      <c r="B2726" s="42">
        <v>17787</v>
      </c>
      <c r="C2726" s="43" t="s">
        <v>3373</v>
      </c>
      <c r="D2726" s="41" t="s">
        <v>23</v>
      </c>
      <c r="E2726" s="43" t="s">
        <v>24</v>
      </c>
      <c r="F2726" s="41" t="s">
        <v>25</v>
      </c>
      <c r="G2726" s="43" t="s">
        <v>241</v>
      </c>
      <c r="H2726" s="43" t="s">
        <v>27</v>
      </c>
      <c r="I2726" s="44">
        <v>285</v>
      </c>
      <c r="J2726" s="45">
        <v>4145</v>
      </c>
      <c r="K2726" s="45">
        <v>264</v>
      </c>
      <c r="L2726" s="46">
        <v>168</v>
      </c>
      <c r="M2726" s="47">
        <v>2471</v>
      </c>
      <c r="N2726" s="47">
        <v>66</v>
      </c>
      <c r="O2726" s="48" t="s">
        <v>37</v>
      </c>
      <c r="P2726" s="49" t="s">
        <v>37</v>
      </c>
      <c r="Q2726" s="49" t="s">
        <v>37</v>
      </c>
      <c r="R2726" s="50" t="s">
        <v>37</v>
      </c>
      <c r="S2726" s="51" t="s">
        <v>37</v>
      </c>
      <c r="T2726" s="51" t="s">
        <v>37</v>
      </c>
      <c r="U2726" s="44">
        <v>453</v>
      </c>
      <c r="V2726" s="45">
        <v>6616</v>
      </c>
      <c r="W2726" s="45">
        <v>330</v>
      </c>
    </row>
    <row r="2727" spans="1:23" x14ac:dyDescent="0.2">
      <c r="A2727" s="41">
        <v>2010</v>
      </c>
      <c r="B2727" s="42">
        <v>17789</v>
      </c>
      <c r="C2727" s="43" t="s">
        <v>3374</v>
      </c>
      <c r="D2727" s="41" t="s">
        <v>23</v>
      </c>
      <c r="E2727" s="43" t="s">
        <v>24</v>
      </c>
      <c r="F2727" s="41" t="s">
        <v>25</v>
      </c>
      <c r="G2727" s="43" t="s">
        <v>42</v>
      </c>
      <c r="H2727" s="43" t="s">
        <v>27</v>
      </c>
      <c r="I2727" s="44">
        <v>1734</v>
      </c>
      <c r="J2727" s="45">
        <v>40069</v>
      </c>
      <c r="K2727" s="45">
        <v>2371</v>
      </c>
      <c r="L2727" s="46">
        <v>352</v>
      </c>
      <c r="M2727" s="47">
        <v>6025</v>
      </c>
      <c r="N2727" s="47">
        <v>297</v>
      </c>
      <c r="O2727" s="48">
        <v>666</v>
      </c>
      <c r="P2727" s="49">
        <v>15091</v>
      </c>
      <c r="Q2727" s="49">
        <v>58</v>
      </c>
      <c r="R2727" s="50" t="s">
        <v>37</v>
      </c>
      <c r="S2727" s="51" t="s">
        <v>37</v>
      </c>
      <c r="T2727" s="51" t="s">
        <v>37</v>
      </c>
      <c r="U2727" s="44">
        <v>2752</v>
      </c>
      <c r="V2727" s="45">
        <v>61185</v>
      </c>
      <c r="W2727" s="45">
        <v>2726</v>
      </c>
    </row>
    <row r="2728" spans="1:23" x14ac:dyDescent="0.2">
      <c r="A2728" s="41">
        <v>2010</v>
      </c>
      <c r="B2728" s="42">
        <v>17790</v>
      </c>
      <c r="C2728" s="43" t="s">
        <v>3375</v>
      </c>
      <c r="D2728" s="41" t="s">
        <v>23</v>
      </c>
      <c r="E2728" s="43" t="s">
        <v>24</v>
      </c>
      <c r="F2728" s="41" t="s">
        <v>25</v>
      </c>
      <c r="G2728" s="43" t="s">
        <v>72</v>
      </c>
      <c r="H2728" s="43" t="s">
        <v>27</v>
      </c>
      <c r="I2728" s="44">
        <v>411</v>
      </c>
      <c r="J2728" s="45">
        <v>5416</v>
      </c>
      <c r="K2728" s="45">
        <v>470</v>
      </c>
      <c r="L2728" s="46">
        <v>314</v>
      </c>
      <c r="M2728" s="47">
        <v>4721</v>
      </c>
      <c r="N2728" s="47">
        <v>102</v>
      </c>
      <c r="O2728" s="48" t="s">
        <v>37</v>
      </c>
      <c r="P2728" s="49" t="s">
        <v>37</v>
      </c>
      <c r="Q2728" s="49" t="s">
        <v>37</v>
      </c>
      <c r="R2728" s="50" t="s">
        <v>37</v>
      </c>
      <c r="S2728" s="51" t="s">
        <v>37</v>
      </c>
      <c r="T2728" s="51" t="s">
        <v>37</v>
      </c>
      <c r="U2728" s="44">
        <v>725</v>
      </c>
      <c r="V2728" s="45">
        <v>10137</v>
      </c>
      <c r="W2728" s="45">
        <v>572</v>
      </c>
    </row>
    <row r="2729" spans="1:23" x14ac:dyDescent="0.2">
      <c r="A2729" s="41">
        <v>2010</v>
      </c>
      <c r="B2729" s="42">
        <v>17802</v>
      </c>
      <c r="C2729" s="43" t="s">
        <v>3376</v>
      </c>
      <c r="D2729" s="41" t="s">
        <v>23</v>
      </c>
      <c r="E2729" s="43" t="s">
        <v>24</v>
      </c>
      <c r="F2729" s="41" t="s">
        <v>25</v>
      </c>
      <c r="G2729" s="43" t="s">
        <v>78</v>
      </c>
      <c r="H2729" s="43" t="s">
        <v>27</v>
      </c>
      <c r="I2729" s="44">
        <v>786</v>
      </c>
      <c r="J2729" s="45">
        <v>12335</v>
      </c>
      <c r="K2729" s="45">
        <v>923</v>
      </c>
      <c r="L2729" s="46">
        <v>496</v>
      </c>
      <c r="M2729" s="47">
        <v>7949</v>
      </c>
      <c r="N2729" s="47">
        <v>189</v>
      </c>
      <c r="O2729" s="48" t="s">
        <v>37</v>
      </c>
      <c r="P2729" s="49" t="s">
        <v>37</v>
      </c>
      <c r="Q2729" s="49" t="s">
        <v>37</v>
      </c>
      <c r="R2729" s="50" t="s">
        <v>37</v>
      </c>
      <c r="S2729" s="51" t="s">
        <v>37</v>
      </c>
      <c r="T2729" s="51" t="s">
        <v>37</v>
      </c>
      <c r="U2729" s="44">
        <v>1282</v>
      </c>
      <c r="V2729" s="45">
        <v>20284</v>
      </c>
      <c r="W2729" s="45">
        <v>1112</v>
      </c>
    </row>
    <row r="2730" spans="1:23" x14ac:dyDescent="0.2">
      <c r="A2730" s="41">
        <v>2010</v>
      </c>
      <c r="B2730" s="42">
        <v>17811</v>
      </c>
      <c r="C2730" s="43" t="s">
        <v>3377</v>
      </c>
      <c r="D2730" s="41" t="s">
        <v>23</v>
      </c>
      <c r="E2730" s="43" t="s">
        <v>24</v>
      </c>
      <c r="F2730" s="41" t="s">
        <v>25</v>
      </c>
      <c r="G2730" s="43" t="s">
        <v>35</v>
      </c>
      <c r="H2730" s="43" t="s">
        <v>27</v>
      </c>
      <c r="I2730" s="44">
        <v>923</v>
      </c>
      <c r="J2730" s="45">
        <v>10019</v>
      </c>
      <c r="K2730" s="45">
        <v>1503</v>
      </c>
      <c r="L2730" s="46">
        <v>908</v>
      </c>
      <c r="M2730" s="47">
        <v>10008</v>
      </c>
      <c r="N2730" s="47">
        <v>359</v>
      </c>
      <c r="O2730" s="48">
        <v>989</v>
      </c>
      <c r="P2730" s="49">
        <v>13237</v>
      </c>
      <c r="Q2730" s="49">
        <v>16</v>
      </c>
      <c r="R2730" s="50" t="s">
        <v>37</v>
      </c>
      <c r="S2730" s="51" t="s">
        <v>37</v>
      </c>
      <c r="T2730" s="51" t="s">
        <v>37</v>
      </c>
      <c r="U2730" s="44">
        <v>2820</v>
      </c>
      <c r="V2730" s="45">
        <v>33264</v>
      </c>
      <c r="W2730" s="45">
        <v>1878</v>
      </c>
    </row>
    <row r="2731" spans="1:23" x14ac:dyDescent="0.2">
      <c r="A2731" s="41">
        <v>2010</v>
      </c>
      <c r="B2731" s="42">
        <v>17823</v>
      </c>
      <c r="C2731" s="43" t="s">
        <v>3378</v>
      </c>
      <c r="D2731" s="41" t="s">
        <v>23</v>
      </c>
      <c r="E2731" s="43" t="s">
        <v>24</v>
      </c>
      <c r="F2731" s="41" t="s">
        <v>25</v>
      </c>
      <c r="G2731" s="43" t="s">
        <v>46</v>
      </c>
      <c r="H2731" s="43" t="s">
        <v>27</v>
      </c>
      <c r="I2731" s="44">
        <v>527</v>
      </c>
      <c r="J2731" s="45">
        <v>4668</v>
      </c>
      <c r="K2731" s="45">
        <v>643</v>
      </c>
      <c r="L2731" s="46">
        <v>601</v>
      </c>
      <c r="M2731" s="47">
        <v>4741</v>
      </c>
      <c r="N2731" s="47">
        <v>144</v>
      </c>
      <c r="O2731" s="48">
        <v>164</v>
      </c>
      <c r="P2731" s="49">
        <v>3070</v>
      </c>
      <c r="Q2731" s="49">
        <v>2</v>
      </c>
      <c r="R2731" s="50" t="s">
        <v>37</v>
      </c>
      <c r="S2731" s="51" t="s">
        <v>37</v>
      </c>
      <c r="T2731" s="51" t="s">
        <v>37</v>
      </c>
      <c r="U2731" s="44">
        <v>1292</v>
      </c>
      <c r="V2731" s="45">
        <v>12479</v>
      </c>
      <c r="W2731" s="45">
        <v>789</v>
      </c>
    </row>
    <row r="2732" spans="1:23" x14ac:dyDescent="0.2">
      <c r="A2732" s="41">
        <v>2010</v>
      </c>
      <c r="B2732" s="42">
        <v>17824</v>
      </c>
      <c r="C2732" s="43" t="s">
        <v>3379</v>
      </c>
      <c r="D2732" s="41" t="s">
        <v>23</v>
      </c>
      <c r="E2732" s="43" t="s">
        <v>24</v>
      </c>
      <c r="F2732" s="41" t="s">
        <v>25</v>
      </c>
      <c r="G2732" s="43" t="s">
        <v>46</v>
      </c>
      <c r="H2732" s="43" t="s">
        <v>27</v>
      </c>
      <c r="I2732" s="44">
        <v>1040</v>
      </c>
      <c r="J2732" s="45">
        <v>8709</v>
      </c>
      <c r="K2732" s="45">
        <v>1153</v>
      </c>
      <c r="L2732" s="46">
        <v>1096</v>
      </c>
      <c r="M2732" s="47">
        <v>11373</v>
      </c>
      <c r="N2732" s="47">
        <v>191</v>
      </c>
      <c r="O2732" s="48" t="s">
        <v>37</v>
      </c>
      <c r="P2732" s="49" t="s">
        <v>37</v>
      </c>
      <c r="Q2732" s="49" t="s">
        <v>37</v>
      </c>
      <c r="R2732" s="50" t="s">
        <v>37</v>
      </c>
      <c r="S2732" s="51" t="s">
        <v>37</v>
      </c>
      <c r="T2732" s="51" t="s">
        <v>37</v>
      </c>
      <c r="U2732" s="44">
        <v>2136</v>
      </c>
      <c r="V2732" s="45">
        <v>20082</v>
      </c>
      <c r="W2732" s="45">
        <v>1344</v>
      </c>
    </row>
    <row r="2733" spans="1:23" x14ac:dyDescent="0.2">
      <c r="A2733" s="41">
        <v>2010</v>
      </c>
      <c r="B2733" s="42">
        <v>17826</v>
      </c>
      <c r="C2733" s="43" t="s">
        <v>1125</v>
      </c>
      <c r="D2733" s="41" t="s">
        <v>23</v>
      </c>
      <c r="E2733" s="43" t="s">
        <v>24</v>
      </c>
      <c r="F2733" s="41" t="s">
        <v>25</v>
      </c>
      <c r="G2733" s="43" t="s">
        <v>258</v>
      </c>
      <c r="H2733" s="43" t="s">
        <v>31</v>
      </c>
      <c r="I2733" s="44">
        <v>2272</v>
      </c>
      <c r="J2733" s="45">
        <v>14466</v>
      </c>
      <c r="K2733" s="45">
        <v>2494</v>
      </c>
      <c r="L2733" s="46">
        <v>2028</v>
      </c>
      <c r="M2733" s="47">
        <v>17005</v>
      </c>
      <c r="N2733" s="47">
        <v>540</v>
      </c>
      <c r="O2733" s="48">
        <v>12081</v>
      </c>
      <c r="P2733" s="49">
        <v>254994</v>
      </c>
      <c r="Q2733" s="49">
        <v>3</v>
      </c>
      <c r="R2733" s="50" t="s">
        <v>37</v>
      </c>
      <c r="S2733" s="51" t="s">
        <v>37</v>
      </c>
      <c r="T2733" s="51" t="s">
        <v>37</v>
      </c>
      <c r="U2733" s="44">
        <v>16381</v>
      </c>
      <c r="V2733" s="45">
        <v>286465</v>
      </c>
      <c r="W2733" s="45">
        <v>3037</v>
      </c>
    </row>
    <row r="2734" spans="1:23" x14ac:dyDescent="0.2">
      <c r="A2734" s="41">
        <v>2010</v>
      </c>
      <c r="B2734" s="42">
        <v>17827</v>
      </c>
      <c r="C2734" s="43" t="s">
        <v>3380</v>
      </c>
      <c r="D2734" s="41" t="s">
        <v>23</v>
      </c>
      <c r="E2734" s="43" t="s">
        <v>24</v>
      </c>
      <c r="F2734" s="41" t="s">
        <v>25</v>
      </c>
      <c r="G2734" s="43" t="s">
        <v>258</v>
      </c>
      <c r="H2734" s="43" t="s">
        <v>27</v>
      </c>
      <c r="I2734" s="44">
        <v>430.5</v>
      </c>
      <c r="J2734" s="45">
        <v>3136</v>
      </c>
      <c r="K2734" s="45">
        <v>416</v>
      </c>
      <c r="L2734" s="46">
        <v>257.10000000000002</v>
      </c>
      <c r="M2734" s="47">
        <v>1989</v>
      </c>
      <c r="N2734" s="47">
        <v>112</v>
      </c>
      <c r="O2734" s="48" t="s">
        <v>37</v>
      </c>
      <c r="P2734" s="49" t="s">
        <v>37</v>
      </c>
      <c r="Q2734" s="49" t="s">
        <v>37</v>
      </c>
      <c r="R2734" s="50" t="s">
        <v>37</v>
      </c>
      <c r="S2734" s="51" t="s">
        <v>37</v>
      </c>
      <c r="T2734" s="51" t="s">
        <v>37</v>
      </c>
      <c r="U2734" s="44">
        <v>687.6</v>
      </c>
      <c r="V2734" s="45">
        <v>5125</v>
      </c>
      <c r="W2734" s="45">
        <v>528</v>
      </c>
    </row>
    <row r="2735" spans="1:23" x14ac:dyDescent="0.2">
      <c r="A2735" s="41">
        <v>2010</v>
      </c>
      <c r="B2735" s="42">
        <v>17828</v>
      </c>
      <c r="C2735" s="43" t="s">
        <v>3381</v>
      </c>
      <c r="D2735" s="41" t="s">
        <v>23</v>
      </c>
      <c r="E2735" s="43" t="s">
        <v>24</v>
      </c>
      <c r="F2735" s="41" t="s">
        <v>25</v>
      </c>
      <c r="G2735" s="43" t="s">
        <v>124</v>
      </c>
      <c r="H2735" s="43" t="s">
        <v>27</v>
      </c>
      <c r="I2735" s="44">
        <v>63837</v>
      </c>
      <c r="J2735" s="45">
        <v>638588</v>
      </c>
      <c r="K2735" s="45">
        <v>58681</v>
      </c>
      <c r="L2735" s="46">
        <v>123784</v>
      </c>
      <c r="M2735" s="47">
        <v>1081541</v>
      </c>
      <c r="N2735" s="47">
        <v>11144</v>
      </c>
      <c r="O2735" s="48" t="s">
        <v>37</v>
      </c>
      <c r="P2735" s="49" t="s">
        <v>37</v>
      </c>
      <c r="Q2735" s="49" t="s">
        <v>37</v>
      </c>
      <c r="R2735" s="50" t="s">
        <v>37</v>
      </c>
      <c r="S2735" s="51" t="s">
        <v>37</v>
      </c>
      <c r="T2735" s="51" t="s">
        <v>37</v>
      </c>
      <c r="U2735" s="44">
        <v>187621</v>
      </c>
      <c r="V2735" s="45">
        <v>1720129</v>
      </c>
      <c r="W2735" s="45">
        <v>69825</v>
      </c>
    </row>
    <row r="2736" spans="1:23" x14ac:dyDescent="0.2">
      <c r="A2736" s="41">
        <v>2010</v>
      </c>
      <c r="B2736" s="42">
        <v>17829</v>
      </c>
      <c r="C2736" s="43" t="s">
        <v>3381</v>
      </c>
      <c r="D2736" s="41" t="s">
        <v>23</v>
      </c>
      <c r="E2736" s="43" t="s">
        <v>24</v>
      </c>
      <c r="F2736" s="41" t="s">
        <v>25</v>
      </c>
      <c r="G2736" s="43" t="s">
        <v>98</v>
      </c>
      <c r="H2736" s="43" t="s">
        <v>27</v>
      </c>
      <c r="I2736" s="44">
        <v>9145</v>
      </c>
      <c r="J2736" s="45">
        <v>107931</v>
      </c>
      <c r="K2736" s="45">
        <v>6880</v>
      </c>
      <c r="L2736" s="46">
        <v>9262</v>
      </c>
      <c r="M2736" s="47">
        <v>102428</v>
      </c>
      <c r="N2736" s="47">
        <v>1280</v>
      </c>
      <c r="O2736" s="48">
        <v>7041</v>
      </c>
      <c r="P2736" s="49">
        <v>94388</v>
      </c>
      <c r="Q2736" s="49">
        <v>9</v>
      </c>
      <c r="R2736" s="50">
        <v>0</v>
      </c>
      <c r="S2736" s="51">
        <v>0</v>
      </c>
      <c r="T2736" s="51">
        <v>0</v>
      </c>
      <c r="U2736" s="44">
        <v>25448</v>
      </c>
      <c r="V2736" s="45">
        <v>304747</v>
      </c>
      <c r="W2736" s="45">
        <v>8169</v>
      </c>
    </row>
    <row r="2737" spans="1:23" x14ac:dyDescent="0.2">
      <c r="A2737" s="41">
        <v>2010</v>
      </c>
      <c r="B2737" s="42">
        <v>17832</v>
      </c>
      <c r="C2737" s="43" t="s">
        <v>1128</v>
      </c>
      <c r="D2737" s="41" t="s">
        <v>23</v>
      </c>
      <c r="E2737" s="43" t="s">
        <v>24</v>
      </c>
      <c r="F2737" s="41" t="s">
        <v>25</v>
      </c>
      <c r="G2737" s="43" t="s">
        <v>65</v>
      </c>
      <c r="H2737" s="43" t="s">
        <v>31</v>
      </c>
      <c r="I2737" s="44">
        <v>142964</v>
      </c>
      <c r="J2737" s="45">
        <v>1538341</v>
      </c>
      <c r="K2737" s="45">
        <v>87482</v>
      </c>
      <c r="L2737" s="46">
        <v>23509</v>
      </c>
      <c r="M2737" s="47">
        <v>260753</v>
      </c>
      <c r="N2737" s="47">
        <v>4361</v>
      </c>
      <c r="O2737" s="48">
        <v>13037</v>
      </c>
      <c r="P2737" s="49">
        <v>200082</v>
      </c>
      <c r="Q2737" s="49">
        <v>48</v>
      </c>
      <c r="R2737" s="50">
        <v>0</v>
      </c>
      <c r="S2737" s="51">
        <v>0</v>
      </c>
      <c r="T2737" s="51">
        <v>0</v>
      </c>
      <c r="U2737" s="44">
        <v>179510</v>
      </c>
      <c r="V2737" s="45">
        <v>1999176</v>
      </c>
      <c r="W2737" s="45">
        <v>91891</v>
      </c>
    </row>
    <row r="2738" spans="1:23" x14ac:dyDescent="0.2">
      <c r="A2738" s="41">
        <v>2010</v>
      </c>
      <c r="B2738" s="42">
        <v>17833</v>
      </c>
      <c r="C2738" s="43" t="s">
        <v>3382</v>
      </c>
      <c r="D2738" s="41" t="s">
        <v>23</v>
      </c>
      <c r="E2738" s="43" t="s">
        <v>24</v>
      </c>
      <c r="F2738" s="41" t="s">
        <v>25</v>
      </c>
      <c r="G2738" s="43" t="s">
        <v>175</v>
      </c>
      <c r="H2738" s="43" t="s">
        <v>27</v>
      </c>
      <c r="I2738" s="44">
        <v>84898.9</v>
      </c>
      <c r="J2738" s="45">
        <v>1105643</v>
      </c>
      <c r="K2738" s="45">
        <v>95269</v>
      </c>
      <c r="L2738" s="46">
        <v>103564.8</v>
      </c>
      <c r="M2738" s="47">
        <v>1580756</v>
      </c>
      <c r="N2738" s="47">
        <v>14014</v>
      </c>
      <c r="O2738" s="48">
        <v>28026</v>
      </c>
      <c r="P2738" s="49">
        <v>467332</v>
      </c>
      <c r="Q2738" s="49">
        <v>308</v>
      </c>
      <c r="R2738" s="50" t="s">
        <v>37</v>
      </c>
      <c r="S2738" s="51" t="s">
        <v>37</v>
      </c>
      <c r="T2738" s="51" t="s">
        <v>37</v>
      </c>
      <c r="U2738" s="44">
        <v>216489.7</v>
      </c>
      <c r="V2738" s="45">
        <v>3153731</v>
      </c>
      <c r="W2738" s="45">
        <v>109591</v>
      </c>
    </row>
    <row r="2739" spans="1:23" x14ac:dyDescent="0.2">
      <c r="A2739" s="41">
        <v>2010</v>
      </c>
      <c r="B2739" s="42">
        <v>17834</v>
      </c>
      <c r="C2739" s="43" t="s">
        <v>3381</v>
      </c>
      <c r="D2739" s="41" t="s">
        <v>23</v>
      </c>
      <c r="E2739" s="43" t="s">
        <v>24</v>
      </c>
      <c r="F2739" s="41" t="s">
        <v>25</v>
      </c>
      <c r="G2739" s="43" t="s">
        <v>311</v>
      </c>
      <c r="H2739" s="43" t="s">
        <v>27</v>
      </c>
      <c r="I2739" s="44">
        <v>861</v>
      </c>
      <c r="J2739" s="45">
        <v>5805</v>
      </c>
      <c r="K2739" s="45">
        <v>753</v>
      </c>
      <c r="L2739" s="46">
        <v>353</v>
      </c>
      <c r="M2739" s="47">
        <v>2436</v>
      </c>
      <c r="N2739" s="47">
        <v>191</v>
      </c>
      <c r="O2739" s="48">
        <v>488</v>
      </c>
      <c r="P2739" s="49">
        <v>3657</v>
      </c>
      <c r="Q2739" s="49">
        <v>18</v>
      </c>
      <c r="R2739" s="50" t="s">
        <v>37</v>
      </c>
      <c r="S2739" s="51" t="s">
        <v>37</v>
      </c>
      <c r="T2739" s="51" t="s">
        <v>37</v>
      </c>
      <c r="U2739" s="44">
        <v>1702</v>
      </c>
      <c r="V2739" s="45">
        <v>11898</v>
      </c>
      <c r="W2739" s="45">
        <v>962</v>
      </c>
    </row>
    <row r="2740" spans="1:23" x14ac:dyDescent="0.2">
      <c r="A2740" s="41">
        <v>2010</v>
      </c>
      <c r="B2740" s="42">
        <v>17836</v>
      </c>
      <c r="C2740" s="43" t="s">
        <v>3383</v>
      </c>
      <c r="D2740" s="41" t="s">
        <v>23</v>
      </c>
      <c r="E2740" s="43" t="s">
        <v>24</v>
      </c>
      <c r="F2740" s="41" t="s">
        <v>25</v>
      </c>
      <c r="G2740" s="43" t="s">
        <v>46</v>
      </c>
      <c r="H2740" s="43" t="s">
        <v>27</v>
      </c>
      <c r="I2740" s="44">
        <v>1056</v>
      </c>
      <c r="J2740" s="45">
        <v>8949</v>
      </c>
      <c r="K2740" s="45">
        <v>998</v>
      </c>
      <c r="L2740" s="46">
        <v>405</v>
      </c>
      <c r="M2740" s="47">
        <v>4059</v>
      </c>
      <c r="N2740" s="47">
        <v>213</v>
      </c>
      <c r="O2740" s="48">
        <v>1045</v>
      </c>
      <c r="P2740" s="49">
        <v>10675</v>
      </c>
      <c r="Q2740" s="49">
        <v>21</v>
      </c>
      <c r="R2740" s="50">
        <v>0</v>
      </c>
      <c r="S2740" s="51">
        <v>0</v>
      </c>
      <c r="T2740" s="51">
        <v>0</v>
      </c>
      <c r="U2740" s="44">
        <v>2506</v>
      </c>
      <c r="V2740" s="45">
        <v>23683</v>
      </c>
      <c r="W2740" s="45">
        <v>1232</v>
      </c>
    </row>
    <row r="2741" spans="1:23" x14ac:dyDescent="0.2">
      <c r="A2741" s="41">
        <v>2010</v>
      </c>
      <c r="B2741" s="42">
        <v>17838</v>
      </c>
      <c r="C2741" s="43" t="s">
        <v>3384</v>
      </c>
      <c r="D2741" s="41" t="s">
        <v>23</v>
      </c>
      <c r="E2741" s="43" t="s">
        <v>24</v>
      </c>
      <c r="F2741" s="41" t="s">
        <v>25</v>
      </c>
      <c r="G2741" s="43" t="s">
        <v>124</v>
      </c>
      <c r="H2741" s="43" t="s">
        <v>31</v>
      </c>
      <c r="I2741" s="44">
        <v>6670</v>
      </c>
      <c r="J2741" s="45">
        <v>47722</v>
      </c>
      <c r="K2741" s="45">
        <v>4626</v>
      </c>
      <c r="L2741" s="46">
        <v>637</v>
      </c>
      <c r="M2741" s="47">
        <v>4394</v>
      </c>
      <c r="N2741" s="47">
        <v>325</v>
      </c>
      <c r="O2741" s="48">
        <v>2093</v>
      </c>
      <c r="P2741" s="49">
        <v>23505</v>
      </c>
      <c r="Q2741" s="49">
        <v>18</v>
      </c>
      <c r="R2741" s="50" t="s">
        <v>37</v>
      </c>
      <c r="S2741" s="51" t="s">
        <v>37</v>
      </c>
      <c r="T2741" s="51" t="s">
        <v>37</v>
      </c>
      <c r="U2741" s="44">
        <v>9400</v>
      </c>
      <c r="V2741" s="45">
        <v>75621</v>
      </c>
      <c r="W2741" s="45">
        <v>4969</v>
      </c>
    </row>
    <row r="2742" spans="1:23" x14ac:dyDescent="0.2">
      <c r="A2742" s="41">
        <v>2010</v>
      </c>
      <c r="B2742" s="42">
        <v>17839</v>
      </c>
      <c r="C2742" s="43" t="s">
        <v>3381</v>
      </c>
      <c r="D2742" s="41" t="s">
        <v>23</v>
      </c>
      <c r="E2742" s="43" t="s">
        <v>24</v>
      </c>
      <c r="F2742" s="41" t="s">
        <v>25</v>
      </c>
      <c r="G2742" s="43" t="s">
        <v>168</v>
      </c>
      <c r="H2742" s="43" t="s">
        <v>27</v>
      </c>
      <c r="I2742" s="44">
        <v>20823</v>
      </c>
      <c r="J2742" s="45">
        <v>385240</v>
      </c>
      <c r="K2742" s="45">
        <v>27640</v>
      </c>
      <c r="L2742" s="46">
        <v>13553</v>
      </c>
      <c r="M2742" s="47">
        <v>258683</v>
      </c>
      <c r="N2742" s="47">
        <v>3847</v>
      </c>
      <c r="O2742" s="48">
        <v>7789</v>
      </c>
      <c r="P2742" s="49">
        <v>164159</v>
      </c>
      <c r="Q2742" s="49">
        <v>15</v>
      </c>
      <c r="R2742" s="50" t="s">
        <v>37</v>
      </c>
      <c r="S2742" s="51" t="s">
        <v>37</v>
      </c>
      <c r="T2742" s="51" t="s">
        <v>37</v>
      </c>
      <c r="U2742" s="44">
        <v>42165</v>
      </c>
      <c r="V2742" s="45">
        <v>808082</v>
      </c>
      <c r="W2742" s="45">
        <v>31502</v>
      </c>
    </row>
    <row r="2743" spans="1:23" x14ac:dyDescent="0.2">
      <c r="A2743" s="41">
        <v>2010</v>
      </c>
      <c r="B2743" s="42">
        <v>17844</v>
      </c>
      <c r="C2743" s="43" t="s">
        <v>3385</v>
      </c>
      <c r="D2743" s="41" t="s">
        <v>23</v>
      </c>
      <c r="E2743" s="43" t="s">
        <v>24</v>
      </c>
      <c r="F2743" s="41" t="s">
        <v>25</v>
      </c>
      <c r="G2743" s="43" t="s">
        <v>195</v>
      </c>
      <c r="H2743" s="43" t="s">
        <v>27</v>
      </c>
      <c r="I2743" s="44">
        <v>332.7</v>
      </c>
      <c r="J2743" s="45">
        <v>3065</v>
      </c>
      <c r="K2743" s="45">
        <v>467</v>
      </c>
      <c r="L2743" s="46">
        <v>84.1</v>
      </c>
      <c r="M2743" s="47">
        <v>630</v>
      </c>
      <c r="N2743" s="47">
        <v>69</v>
      </c>
      <c r="O2743" s="48" t="s">
        <v>37</v>
      </c>
      <c r="P2743" s="49" t="s">
        <v>37</v>
      </c>
      <c r="Q2743" s="49" t="s">
        <v>37</v>
      </c>
      <c r="R2743" s="50" t="s">
        <v>37</v>
      </c>
      <c r="S2743" s="51" t="s">
        <v>37</v>
      </c>
      <c r="T2743" s="51" t="s">
        <v>37</v>
      </c>
      <c r="U2743" s="44">
        <v>416.8</v>
      </c>
      <c r="V2743" s="45">
        <v>3695</v>
      </c>
      <c r="W2743" s="45">
        <v>536</v>
      </c>
    </row>
    <row r="2744" spans="1:23" x14ac:dyDescent="0.2">
      <c r="A2744" s="41">
        <v>2010</v>
      </c>
      <c r="B2744" s="42">
        <v>17845</v>
      </c>
      <c r="C2744" s="43" t="s">
        <v>3386</v>
      </c>
      <c r="D2744" s="41" t="s">
        <v>23</v>
      </c>
      <c r="E2744" s="43" t="s">
        <v>24</v>
      </c>
      <c r="F2744" s="41" t="s">
        <v>25</v>
      </c>
      <c r="G2744" s="43" t="s">
        <v>195</v>
      </c>
      <c r="H2744" s="43" t="s">
        <v>27</v>
      </c>
      <c r="I2744" s="44">
        <v>8285.7000000000007</v>
      </c>
      <c r="J2744" s="45">
        <v>79316</v>
      </c>
      <c r="K2744" s="45">
        <v>9296</v>
      </c>
      <c r="L2744" s="46">
        <v>8343.5</v>
      </c>
      <c r="M2744" s="47">
        <v>83748</v>
      </c>
      <c r="N2744" s="47">
        <v>971</v>
      </c>
      <c r="O2744" s="48">
        <v>6253.9</v>
      </c>
      <c r="P2744" s="49">
        <v>77992</v>
      </c>
      <c r="Q2744" s="49">
        <v>2</v>
      </c>
      <c r="R2744" s="50" t="s">
        <v>37</v>
      </c>
      <c r="S2744" s="51" t="s">
        <v>37</v>
      </c>
      <c r="T2744" s="51" t="s">
        <v>37</v>
      </c>
      <c r="U2744" s="44">
        <v>22883.1</v>
      </c>
      <c r="V2744" s="45">
        <v>241056</v>
      </c>
      <c r="W2744" s="45">
        <v>10269</v>
      </c>
    </row>
    <row r="2745" spans="1:23" x14ac:dyDescent="0.2">
      <c r="A2745" s="41">
        <v>2010</v>
      </c>
      <c r="B2745" s="42">
        <v>17846</v>
      </c>
      <c r="C2745" s="43" t="s">
        <v>3387</v>
      </c>
      <c r="D2745" s="41" t="s">
        <v>23</v>
      </c>
      <c r="E2745" s="43" t="s">
        <v>24</v>
      </c>
      <c r="F2745" s="41" t="s">
        <v>25</v>
      </c>
      <c r="G2745" s="43" t="s">
        <v>42</v>
      </c>
      <c r="H2745" s="43" t="s">
        <v>27</v>
      </c>
      <c r="I2745" s="44">
        <v>968.6</v>
      </c>
      <c r="J2745" s="45">
        <v>26122</v>
      </c>
      <c r="K2745" s="45">
        <v>2065</v>
      </c>
      <c r="L2745" s="46">
        <v>737.6</v>
      </c>
      <c r="M2745" s="47">
        <v>15785</v>
      </c>
      <c r="N2745" s="47">
        <v>708</v>
      </c>
      <c r="O2745" s="48">
        <v>700.2</v>
      </c>
      <c r="P2745" s="49">
        <v>20543</v>
      </c>
      <c r="Q2745" s="49">
        <v>19</v>
      </c>
      <c r="R2745" s="50" t="s">
        <v>37</v>
      </c>
      <c r="S2745" s="51" t="s">
        <v>37</v>
      </c>
      <c r="T2745" s="51" t="s">
        <v>37</v>
      </c>
      <c r="U2745" s="44">
        <v>2406.4</v>
      </c>
      <c r="V2745" s="45">
        <v>62450</v>
      </c>
      <c r="W2745" s="45">
        <v>2792</v>
      </c>
    </row>
    <row r="2746" spans="1:23" x14ac:dyDescent="0.2">
      <c r="A2746" s="41">
        <v>2010</v>
      </c>
      <c r="B2746" s="42">
        <v>17860</v>
      </c>
      <c r="C2746" s="43" t="s">
        <v>3388</v>
      </c>
      <c r="D2746" s="41" t="s">
        <v>23</v>
      </c>
      <c r="E2746" s="43" t="s">
        <v>24</v>
      </c>
      <c r="F2746" s="41" t="s">
        <v>25</v>
      </c>
      <c r="G2746" s="43" t="s">
        <v>124</v>
      </c>
      <c r="H2746" s="43" t="s">
        <v>27</v>
      </c>
      <c r="I2746" s="44">
        <v>13061</v>
      </c>
      <c r="J2746" s="45">
        <v>129877</v>
      </c>
      <c r="K2746" s="45">
        <v>13156</v>
      </c>
      <c r="L2746" s="46">
        <v>15958</v>
      </c>
      <c r="M2746" s="47">
        <v>190225</v>
      </c>
      <c r="N2746" s="47">
        <v>2220</v>
      </c>
      <c r="O2746" s="48">
        <v>13868</v>
      </c>
      <c r="P2746" s="49">
        <v>204123</v>
      </c>
      <c r="Q2746" s="49">
        <v>48</v>
      </c>
      <c r="R2746" s="50" t="s">
        <v>37</v>
      </c>
      <c r="S2746" s="51" t="s">
        <v>37</v>
      </c>
      <c r="T2746" s="51" t="s">
        <v>37</v>
      </c>
      <c r="U2746" s="44">
        <v>42887</v>
      </c>
      <c r="V2746" s="45">
        <v>524225</v>
      </c>
      <c r="W2746" s="45">
        <v>15424</v>
      </c>
    </row>
    <row r="2747" spans="1:23" x14ac:dyDescent="0.2">
      <c r="A2747" s="41">
        <v>2010</v>
      </c>
      <c r="B2747" s="42">
        <v>17862</v>
      </c>
      <c r="C2747" s="43" t="s">
        <v>3388</v>
      </c>
      <c r="D2747" s="41" t="s">
        <v>23</v>
      </c>
      <c r="E2747" s="43" t="s">
        <v>24</v>
      </c>
      <c r="F2747" s="41" t="s">
        <v>25</v>
      </c>
      <c r="G2747" s="43" t="s">
        <v>46</v>
      </c>
      <c r="H2747" s="43" t="s">
        <v>27</v>
      </c>
      <c r="I2747" s="44">
        <v>1596</v>
      </c>
      <c r="J2747" s="45">
        <v>12279</v>
      </c>
      <c r="K2747" s="45">
        <v>1557</v>
      </c>
      <c r="L2747" s="46">
        <v>970</v>
      </c>
      <c r="M2747" s="47">
        <v>9140</v>
      </c>
      <c r="N2747" s="47">
        <v>203</v>
      </c>
      <c r="O2747" s="48">
        <v>0</v>
      </c>
      <c r="P2747" s="49">
        <v>0</v>
      </c>
      <c r="Q2747" s="49">
        <v>0</v>
      </c>
      <c r="R2747" s="50" t="s">
        <v>37</v>
      </c>
      <c r="S2747" s="51" t="s">
        <v>37</v>
      </c>
      <c r="T2747" s="51" t="s">
        <v>37</v>
      </c>
      <c r="U2747" s="44">
        <v>2566</v>
      </c>
      <c r="V2747" s="45">
        <v>21419</v>
      </c>
      <c r="W2747" s="45">
        <v>1760</v>
      </c>
    </row>
    <row r="2748" spans="1:23" x14ac:dyDescent="0.2">
      <c r="A2748" s="41">
        <v>2010</v>
      </c>
      <c r="B2748" s="42">
        <v>17865</v>
      </c>
      <c r="C2748" s="43" t="s">
        <v>3389</v>
      </c>
      <c r="D2748" s="41" t="s">
        <v>23</v>
      </c>
      <c r="E2748" s="43" t="s">
        <v>24</v>
      </c>
      <c r="F2748" s="41" t="s">
        <v>25</v>
      </c>
      <c r="G2748" s="43" t="s">
        <v>161</v>
      </c>
      <c r="H2748" s="43" t="s">
        <v>27</v>
      </c>
      <c r="I2748" s="44">
        <v>3079</v>
      </c>
      <c r="J2748" s="45">
        <v>29722</v>
      </c>
      <c r="K2748" s="45">
        <v>2554</v>
      </c>
      <c r="L2748" s="46">
        <v>2313</v>
      </c>
      <c r="M2748" s="47">
        <v>22238</v>
      </c>
      <c r="N2748" s="47">
        <v>378</v>
      </c>
      <c r="O2748" s="48" t="s">
        <v>37</v>
      </c>
      <c r="P2748" s="49" t="s">
        <v>37</v>
      </c>
      <c r="Q2748" s="49" t="s">
        <v>37</v>
      </c>
      <c r="R2748" s="50" t="s">
        <v>37</v>
      </c>
      <c r="S2748" s="51" t="s">
        <v>37</v>
      </c>
      <c r="T2748" s="51" t="s">
        <v>37</v>
      </c>
      <c r="U2748" s="44">
        <v>5392</v>
      </c>
      <c r="V2748" s="45">
        <v>51960</v>
      </c>
      <c r="W2748" s="45">
        <v>2932</v>
      </c>
    </row>
    <row r="2749" spans="1:23" x14ac:dyDescent="0.2">
      <c r="A2749" s="41">
        <v>2010</v>
      </c>
      <c r="B2749" s="42">
        <v>17868</v>
      </c>
      <c r="C2749" s="43" t="s">
        <v>3390</v>
      </c>
      <c r="D2749" s="41" t="s">
        <v>23</v>
      </c>
      <c r="E2749" s="43" t="s">
        <v>24</v>
      </c>
      <c r="F2749" s="41" t="s">
        <v>25</v>
      </c>
      <c r="G2749" s="43" t="s">
        <v>35</v>
      </c>
      <c r="H2749" s="43" t="s">
        <v>31</v>
      </c>
      <c r="I2749" s="44">
        <v>16657</v>
      </c>
      <c r="J2749" s="45">
        <v>145312</v>
      </c>
      <c r="K2749" s="45">
        <v>9473</v>
      </c>
      <c r="L2749" s="46">
        <v>2493</v>
      </c>
      <c r="M2749" s="47">
        <v>27349</v>
      </c>
      <c r="N2749" s="47">
        <v>441</v>
      </c>
      <c r="O2749" s="48">
        <v>788</v>
      </c>
      <c r="P2749" s="49">
        <v>8761</v>
      </c>
      <c r="Q2749" s="49">
        <v>3</v>
      </c>
      <c r="R2749" s="50" t="s">
        <v>37</v>
      </c>
      <c r="S2749" s="51" t="s">
        <v>37</v>
      </c>
      <c r="T2749" s="51" t="s">
        <v>37</v>
      </c>
      <c r="U2749" s="44">
        <v>19938</v>
      </c>
      <c r="V2749" s="45">
        <v>181422</v>
      </c>
      <c r="W2749" s="45">
        <v>9917</v>
      </c>
    </row>
    <row r="2750" spans="1:23" x14ac:dyDescent="0.2">
      <c r="A2750" s="41">
        <v>2010</v>
      </c>
      <c r="B2750" s="42">
        <v>17872</v>
      </c>
      <c r="C2750" s="43" t="s">
        <v>3391</v>
      </c>
      <c r="D2750" s="41" t="s">
        <v>23</v>
      </c>
      <c r="E2750" s="43" t="s">
        <v>24</v>
      </c>
      <c r="F2750" s="41" t="s">
        <v>25</v>
      </c>
      <c r="G2750" s="43" t="s">
        <v>76</v>
      </c>
      <c r="H2750" s="43" t="s">
        <v>27</v>
      </c>
      <c r="I2750" s="44">
        <v>634</v>
      </c>
      <c r="J2750" s="45">
        <v>5166</v>
      </c>
      <c r="K2750" s="45">
        <v>751</v>
      </c>
      <c r="L2750" s="46">
        <v>676</v>
      </c>
      <c r="M2750" s="47">
        <v>5837</v>
      </c>
      <c r="N2750" s="47">
        <v>271</v>
      </c>
      <c r="O2750" s="48" t="s">
        <v>37</v>
      </c>
      <c r="P2750" s="49" t="s">
        <v>37</v>
      </c>
      <c r="Q2750" s="49" t="s">
        <v>37</v>
      </c>
      <c r="R2750" s="50" t="s">
        <v>37</v>
      </c>
      <c r="S2750" s="51" t="s">
        <v>37</v>
      </c>
      <c r="T2750" s="51" t="s">
        <v>37</v>
      </c>
      <c r="U2750" s="44">
        <v>1310</v>
      </c>
      <c r="V2750" s="45">
        <v>11003</v>
      </c>
      <c r="W2750" s="45">
        <v>1022</v>
      </c>
    </row>
    <row r="2751" spans="1:23" x14ac:dyDescent="0.2">
      <c r="A2751" s="41">
        <v>2010</v>
      </c>
      <c r="B2751" s="42">
        <v>17874</v>
      </c>
      <c r="C2751" s="43" t="s">
        <v>1133</v>
      </c>
      <c r="D2751" s="41" t="s">
        <v>23</v>
      </c>
      <c r="E2751" s="43" t="s">
        <v>24</v>
      </c>
      <c r="F2751" s="41" t="s">
        <v>25</v>
      </c>
      <c r="G2751" s="43" t="s">
        <v>195</v>
      </c>
      <c r="H2751" s="43" t="s">
        <v>27</v>
      </c>
      <c r="I2751" s="44">
        <v>20759</v>
      </c>
      <c r="J2751" s="45">
        <v>267184</v>
      </c>
      <c r="K2751" s="45">
        <v>22526</v>
      </c>
      <c r="L2751" s="46">
        <v>9834</v>
      </c>
      <c r="M2751" s="47">
        <v>104990</v>
      </c>
      <c r="N2751" s="47">
        <v>3762</v>
      </c>
      <c r="O2751" s="48">
        <v>16349</v>
      </c>
      <c r="P2751" s="49">
        <v>222975</v>
      </c>
      <c r="Q2751" s="49">
        <v>632</v>
      </c>
      <c r="R2751" s="50">
        <v>0</v>
      </c>
      <c r="S2751" s="51">
        <v>0</v>
      </c>
      <c r="T2751" s="51">
        <v>0</v>
      </c>
      <c r="U2751" s="44">
        <v>46942</v>
      </c>
      <c r="V2751" s="45">
        <v>595149</v>
      </c>
      <c r="W2751" s="45">
        <v>26920</v>
      </c>
    </row>
    <row r="2752" spans="1:23" x14ac:dyDescent="0.2">
      <c r="A2752" s="41">
        <v>2010</v>
      </c>
      <c r="B2752" s="42">
        <v>17876</v>
      </c>
      <c r="C2752" s="43" t="s">
        <v>3392</v>
      </c>
      <c r="D2752" s="41" t="s">
        <v>23</v>
      </c>
      <c r="E2752" s="43" t="s">
        <v>24</v>
      </c>
      <c r="F2752" s="41" t="s">
        <v>25</v>
      </c>
      <c r="G2752" s="43" t="s">
        <v>46</v>
      </c>
      <c r="H2752" s="43" t="s">
        <v>27</v>
      </c>
      <c r="I2752" s="44">
        <v>1567</v>
      </c>
      <c r="J2752" s="45">
        <v>19090</v>
      </c>
      <c r="K2752" s="45">
        <v>1875</v>
      </c>
      <c r="L2752" s="46">
        <v>1872</v>
      </c>
      <c r="M2752" s="47">
        <v>23357</v>
      </c>
      <c r="N2752" s="47">
        <v>376</v>
      </c>
      <c r="O2752" s="48">
        <v>1118</v>
      </c>
      <c r="P2752" s="49">
        <v>17745</v>
      </c>
      <c r="Q2752" s="49">
        <v>1</v>
      </c>
      <c r="R2752" s="50" t="s">
        <v>37</v>
      </c>
      <c r="S2752" s="51" t="s">
        <v>37</v>
      </c>
      <c r="T2752" s="51" t="s">
        <v>37</v>
      </c>
      <c r="U2752" s="44">
        <v>4557</v>
      </c>
      <c r="V2752" s="45">
        <v>60192</v>
      </c>
      <c r="W2752" s="45">
        <v>2252</v>
      </c>
    </row>
    <row r="2753" spans="1:23" x14ac:dyDescent="0.2">
      <c r="A2753" s="41">
        <v>2010</v>
      </c>
      <c r="B2753" s="42">
        <v>17877</v>
      </c>
      <c r="C2753" s="43" t="s">
        <v>3392</v>
      </c>
      <c r="D2753" s="41" t="s">
        <v>23</v>
      </c>
      <c r="E2753" s="43" t="s">
        <v>24</v>
      </c>
      <c r="F2753" s="41" t="s">
        <v>25</v>
      </c>
      <c r="G2753" s="43" t="s">
        <v>175</v>
      </c>
      <c r="H2753" s="43" t="s">
        <v>27</v>
      </c>
      <c r="I2753" s="44">
        <v>2189</v>
      </c>
      <c r="J2753" s="45">
        <v>22534</v>
      </c>
      <c r="K2753" s="45">
        <v>1707</v>
      </c>
      <c r="L2753" s="46">
        <v>2637.2</v>
      </c>
      <c r="M2753" s="47">
        <v>31918</v>
      </c>
      <c r="N2753" s="47">
        <v>292</v>
      </c>
      <c r="O2753" s="48">
        <v>576.70000000000005</v>
      </c>
      <c r="P2753" s="49">
        <v>7507</v>
      </c>
      <c r="Q2753" s="49">
        <v>5</v>
      </c>
      <c r="R2753" s="50" t="s">
        <v>37</v>
      </c>
      <c r="S2753" s="51" t="s">
        <v>37</v>
      </c>
      <c r="T2753" s="51" t="s">
        <v>37</v>
      </c>
      <c r="U2753" s="44">
        <v>5402.9</v>
      </c>
      <c r="V2753" s="45">
        <v>61959</v>
      </c>
      <c r="W2753" s="45">
        <v>2004</v>
      </c>
    </row>
    <row r="2754" spans="1:23" x14ac:dyDescent="0.2">
      <c r="A2754" s="41">
        <v>2010</v>
      </c>
      <c r="B2754" s="42">
        <v>17879</v>
      </c>
      <c r="C2754" s="43" t="s">
        <v>3393</v>
      </c>
      <c r="D2754" s="41" t="s">
        <v>23</v>
      </c>
      <c r="E2754" s="43" t="s">
        <v>24</v>
      </c>
      <c r="F2754" s="41" t="s">
        <v>25</v>
      </c>
      <c r="G2754" s="43" t="s">
        <v>76</v>
      </c>
      <c r="H2754" s="43" t="s">
        <v>27</v>
      </c>
      <c r="I2754" s="44">
        <v>636</v>
      </c>
      <c r="J2754" s="45">
        <v>5699</v>
      </c>
      <c r="K2754" s="45">
        <v>706</v>
      </c>
      <c r="L2754" s="46">
        <v>524</v>
      </c>
      <c r="M2754" s="47">
        <v>4797</v>
      </c>
      <c r="N2754" s="47">
        <v>170</v>
      </c>
      <c r="O2754" s="48">
        <v>0</v>
      </c>
      <c r="P2754" s="49">
        <v>0</v>
      </c>
      <c r="Q2754" s="49">
        <v>0</v>
      </c>
      <c r="R2754" s="50">
        <v>0</v>
      </c>
      <c r="S2754" s="51">
        <v>0</v>
      </c>
      <c r="T2754" s="51">
        <v>0</v>
      </c>
      <c r="U2754" s="44">
        <v>1160</v>
      </c>
      <c r="V2754" s="45">
        <v>10496</v>
      </c>
      <c r="W2754" s="45">
        <v>876</v>
      </c>
    </row>
    <row r="2755" spans="1:23" x14ac:dyDescent="0.2">
      <c r="A2755" s="41">
        <v>2010</v>
      </c>
      <c r="B2755" s="42">
        <v>17886</v>
      </c>
      <c r="C2755" s="43" t="s">
        <v>3394</v>
      </c>
      <c r="D2755" s="41" t="s">
        <v>23</v>
      </c>
      <c r="E2755" s="43" t="s">
        <v>24</v>
      </c>
      <c r="F2755" s="41" t="s">
        <v>25</v>
      </c>
      <c r="G2755" s="43" t="s">
        <v>82</v>
      </c>
      <c r="H2755" s="43" t="s">
        <v>27</v>
      </c>
      <c r="I2755" s="44">
        <v>1512</v>
      </c>
      <c r="J2755" s="45">
        <v>12627</v>
      </c>
      <c r="K2755" s="45">
        <v>1657</v>
      </c>
      <c r="L2755" s="46">
        <v>2101</v>
      </c>
      <c r="M2755" s="47">
        <v>18112</v>
      </c>
      <c r="N2755" s="47">
        <v>283</v>
      </c>
      <c r="O2755" s="48">
        <v>795</v>
      </c>
      <c r="P2755" s="49">
        <v>8417</v>
      </c>
      <c r="Q2755" s="49">
        <v>2</v>
      </c>
      <c r="R2755" s="50" t="s">
        <v>37</v>
      </c>
      <c r="S2755" s="51" t="s">
        <v>37</v>
      </c>
      <c r="T2755" s="51" t="s">
        <v>37</v>
      </c>
      <c r="U2755" s="44">
        <v>4408</v>
      </c>
      <c r="V2755" s="45">
        <v>39156</v>
      </c>
      <c r="W2755" s="45">
        <v>1942</v>
      </c>
    </row>
    <row r="2756" spans="1:23" x14ac:dyDescent="0.2">
      <c r="A2756" s="41">
        <v>2010</v>
      </c>
      <c r="B2756" s="42">
        <v>17889</v>
      </c>
      <c r="C2756" s="43" t="s">
        <v>3395</v>
      </c>
      <c r="D2756" s="41" t="s">
        <v>23</v>
      </c>
      <c r="E2756" s="43" t="s">
        <v>24</v>
      </c>
      <c r="F2756" s="41" t="s">
        <v>25</v>
      </c>
      <c r="G2756" s="43" t="s">
        <v>80</v>
      </c>
      <c r="H2756" s="43" t="s">
        <v>27</v>
      </c>
      <c r="I2756" s="44">
        <v>4112.2</v>
      </c>
      <c r="J2756" s="45">
        <v>33090</v>
      </c>
      <c r="K2756" s="45">
        <v>2914</v>
      </c>
      <c r="L2756" s="46">
        <v>546.70000000000005</v>
      </c>
      <c r="M2756" s="47">
        <v>4524</v>
      </c>
      <c r="N2756" s="47">
        <v>429</v>
      </c>
      <c r="O2756" s="48">
        <v>1688.1</v>
      </c>
      <c r="P2756" s="49">
        <v>19099</v>
      </c>
      <c r="Q2756" s="49">
        <v>109</v>
      </c>
      <c r="R2756" s="50" t="s">
        <v>37</v>
      </c>
      <c r="S2756" s="51" t="s">
        <v>37</v>
      </c>
      <c r="T2756" s="51" t="s">
        <v>37</v>
      </c>
      <c r="U2756" s="44">
        <v>6347</v>
      </c>
      <c r="V2756" s="45">
        <v>56713</v>
      </c>
      <c r="W2756" s="45">
        <v>3452</v>
      </c>
    </row>
    <row r="2757" spans="1:23" x14ac:dyDescent="0.2">
      <c r="A2757" s="41">
        <v>2010</v>
      </c>
      <c r="B2757" s="42">
        <v>17891</v>
      </c>
      <c r="C2757" s="43" t="s">
        <v>3396</v>
      </c>
      <c r="D2757" s="41" t="s">
        <v>23</v>
      </c>
      <c r="E2757" s="43" t="s">
        <v>24</v>
      </c>
      <c r="F2757" s="41" t="s">
        <v>25</v>
      </c>
      <c r="G2757" s="43" t="s">
        <v>161</v>
      </c>
      <c r="H2757" s="43" t="s">
        <v>27</v>
      </c>
      <c r="I2757" s="44">
        <v>3505</v>
      </c>
      <c r="J2757" s="45">
        <v>37434</v>
      </c>
      <c r="K2757" s="45">
        <v>3589</v>
      </c>
      <c r="L2757" s="46">
        <v>3815</v>
      </c>
      <c r="M2757" s="47">
        <v>46047</v>
      </c>
      <c r="N2757" s="47">
        <v>488</v>
      </c>
      <c r="O2757" s="48">
        <v>8759</v>
      </c>
      <c r="P2757" s="49">
        <v>128478</v>
      </c>
      <c r="Q2757" s="49">
        <v>17</v>
      </c>
      <c r="R2757" s="50">
        <v>0</v>
      </c>
      <c r="S2757" s="51">
        <v>0</v>
      </c>
      <c r="T2757" s="51">
        <v>0</v>
      </c>
      <c r="U2757" s="44">
        <v>16079</v>
      </c>
      <c r="V2757" s="45">
        <v>211959</v>
      </c>
      <c r="W2757" s="45">
        <v>4094</v>
      </c>
    </row>
    <row r="2758" spans="1:23" x14ac:dyDescent="0.2">
      <c r="A2758" s="41">
        <v>2010</v>
      </c>
      <c r="B2758" s="42">
        <v>17893</v>
      </c>
      <c r="C2758" s="43" t="s">
        <v>3397</v>
      </c>
      <c r="D2758" s="41" t="s">
        <v>91</v>
      </c>
      <c r="E2758" s="43" t="s">
        <v>24</v>
      </c>
      <c r="F2758" s="41" t="s">
        <v>25</v>
      </c>
      <c r="G2758" s="43" t="s">
        <v>92</v>
      </c>
      <c r="H2758" s="43" t="s">
        <v>41</v>
      </c>
      <c r="I2758" s="44">
        <v>41940</v>
      </c>
      <c r="J2758" s="45">
        <v>372835</v>
      </c>
      <c r="K2758" s="45">
        <v>20820</v>
      </c>
      <c r="L2758" s="46">
        <v>6803</v>
      </c>
      <c r="M2758" s="47">
        <v>55762</v>
      </c>
      <c r="N2758" s="47">
        <v>1571</v>
      </c>
      <c r="O2758" s="48" t="s">
        <v>37</v>
      </c>
      <c r="P2758" s="49" t="s">
        <v>37</v>
      </c>
      <c r="Q2758" s="49" t="s">
        <v>37</v>
      </c>
      <c r="R2758" s="50" t="s">
        <v>37</v>
      </c>
      <c r="S2758" s="51" t="s">
        <v>37</v>
      </c>
      <c r="T2758" s="51" t="s">
        <v>37</v>
      </c>
      <c r="U2758" s="44">
        <v>48743</v>
      </c>
      <c r="V2758" s="45">
        <v>428597</v>
      </c>
      <c r="W2758" s="45">
        <v>22391</v>
      </c>
    </row>
    <row r="2759" spans="1:23" x14ac:dyDescent="0.2">
      <c r="A2759" s="41">
        <v>2010</v>
      </c>
      <c r="B2759" s="42">
        <v>17894</v>
      </c>
      <c r="C2759" s="43" t="s">
        <v>3396</v>
      </c>
      <c r="D2759" s="41" t="s">
        <v>23</v>
      </c>
      <c r="E2759" s="43" t="s">
        <v>24</v>
      </c>
      <c r="F2759" s="41" t="s">
        <v>25</v>
      </c>
      <c r="G2759" s="43" t="s">
        <v>76</v>
      </c>
      <c r="H2759" s="43" t="s">
        <v>27</v>
      </c>
      <c r="I2759" s="44">
        <v>1018</v>
      </c>
      <c r="J2759" s="45">
        <v>9283</v>
      </c>
      <c r="K2759" s="45">
        <v>882</v>
      </c>
      <c r="L2759" s="46">
        <v>1021</v>
      </c>
      <c r="M2759" s="47">
        <v>9744</v>
      </c>
      <c r="N2759" s="47">
        <v>185</v>
      </c>
      <c r="O2759" s="48" t="s">
        <v>37</v>
      </c>
      <c r="P2759" s="49" t="s">
        <v>37</v>
      </c>
      <c r="Q2759" s="49" t="s">
        <v>37</v>
      </c>
      <c r="R2759" s="50" t="s">
        <v>37</v>
      </c>
      <c r="S2759" s="51" t="s">
        <v>37</v>
      </c>
      <c r="T2759" s="51" t="s">
        <v>37</v>
      </c>
      <c r="U2759" s="44">
        <v>2039</v>
      </c>
      <c r="V2759" s="45">
        <v>19027</v>
      </c>
      <c r="W2759" s="45">
        <v>1067</v>
      </c>
    </row>
    <row r="2760" spans="1:23" x14ac:dyDescent="0.2">
      <c r="A2760" s="41">
        <v>2010</v>
      </c>
      <c r="B2760" s="42">
        <v>17896</v>
      </c>
      <c r="C2760" s="43" t="s">
        <v>3398</v>
      </c>
      <c r="D2760" s="41" t="s">
        <v>23</v>
      </c>
      <c r="E2760" s="43" t="s">
        <v>24</v>
      </c>
      <c r="F2760" s="41" t="s">
        <v>25</v>
      </c>
      <c r="G2760" s="43" t="s">
        <v>57</v>
      </c>
      <c r="H2760" s="43" t="s">
        <v>27</v>
      </c>
      <c r="I2760" s="44">
        <v>5398</v>
      </c>
      <c r="J2760" s="45">
        <v>39852</v>
      </c>
      <c r="K2760" s="45">
        <v>4040</v>
      </c>
      <c r="L2760" s="46">
        <v>1679</v>
      </c>
      <c r="M2760" s="47">
        <v>11705</v>
      </c>
      <c r="N2760" s="47">
        <v>353</v>
      </c>
      <c r="O2760" s="48">
        <v>8010</v>
      </c>
      <c r="P2760" s="49">
        <v>122707</v>
      </c>
      <c r="Q2760" s="49">
        <v>11</v>
      </c>
      <c r="R2760" s="50" t="s">
        <v>37</v>
      </c>
      <c r="S2760" s="51" t="s">
        <v>37</v>
      </c>
      <c r="T2760" s="51" t="s">
        <v>37</v>
      </c>
      <c r="U2760" s="44">
        <v>15087</v>
      </c>
      <c r="V2760" s="45">
        <v>174264</v>
      </c>
      <c r="W2760" s="45">
        <v>4404</v>
      </c>
    </row>
    <row r="2761" spans="1:23" x14ac:dyDescent="0.2">
      <c r="A2761" s="41">
        <v>2010</v>
      </c>
      <c r="B2761" s="42">
        <v>17898</v>
      </c>
      <c r="C2761" s="43" t="s">
        <v>3399</v>
      </c>
      <c r="D2761" s="41" t="s">
        <v>23</v>
      </c>
      <c r="E2761" s="43" t="s">
        <v>24</v>
      </c>
      <c r="F2761" s="41" t="s">
        <v>25</v>
      </c>
      <c r="G2761" s="43" t="s">
        <v>60</v>
      </c>
      <c r="H2761" s="43" t="s">
        <v>27</v>
      </c>
      <c r="I2761" s="44">
        <v>396</v>
      </c>
      <c r="J2761" s="45">
        <v>841</v>
      </c>
      <c r="K2761" s="45">
        <v>154</v>
      </c>
      <c r="L2761" s="46">
        <v>1082</v>
      </c>
      <c r="M2761" s="47">
        <v>2031</v>
      </c>
      <c r="N2761" s="47">
        <v>64</v>
      </c>
      <c r="O2761" s="48">
        <v>541</v>
      </c>
      <c r="P2761" s="49">
        <v>1104</v>
      </c>
      <c r="Q2761" s="49">
        <v>17</v>
      </c>
      <c r="R2761" s="50" t="s">
        <v>37</v>
      </c>
      <c r="S2761" s="51" t="s">
        <v>37</v>
      </c>
      <c r="T2761" s="51" t="s">
        <v>37</v>
      </c>
      <c r="U2761" s="44">
        <v>2019</v>
      </c>
      <c r="V2761" s="45">
        <v>3976</v>
      </c>
      <c r="W2761" s="45">
        <v>235</v>
      </c>
    </row>
    <row r="2762" spans="1:23" x14ac:dyDescent="0.2">
      <c r="A2762" s="41">
        <v>2010</v>
      </c>
      <c r="B2762" s="42">
        <v>17899</v>
      </c>
      <c r="C2762" s="43" t="s">
        <v>3400</v>
      </c>
      <c r="D2762" s="41" t="s">
        <v>23</v>
      </c>
      <c r="E2762" s="43" t="s">
        <v>24</v>
      </c>
      <c r="F2762" s="41" t="s">
        <v>25</v>
      </c>
      <c r="G2762" s="43" t="s">
        <v>241</v>
      </c>
      <c r="H2762" s="43" t="s">
        <v>27</v>
      </c>
      <c r="I2762" s="44">
        <v>1063</v>
      </c>
      <c r="J2762" s="45">
        <v>12078</v>
      </c>
      <c r="K2762" s="45">
        <v>974</v>
      </c>
      <c r="L2762" s="46">
        <v>475</v>
      </c>
      <c r="M2762" s="47">
        <v>4546</v>
      </c>
      <c r="N2762" s="47">
        <v>240</v>
      </c>
      <c r="O2762" s="48">
        <v>651</v>
      </c>
      <c r="P2762" s="49">
        <v>9057</v>
      </c>
      <c r="Q2762" s="49">
        <v>22</v>
      </c>
      <c r="R2762" s="50" t="s">
        <v>37</v>
      </c>
      <c r="S2762" s="51" t="s">
        <v>37</v>
      </c>
      <c r="T2762" s="51" t="s">
        <v>37</v>
      </c>
      <c r="U2762" s="44">
        <v>2189</v>
      </c>
      <c r="V2762" s="45">
        <v>25681</v>
      </c>
      <c r="W2762" s="45">
        <v>1236</v>
      </c>
    </row>
    <row r="2763" spans="1:23" x14ac:dyDescent="0.2">
      <c r="A2763" s="41">
        <v>2010</v>
      </c>
      <c r="B2763" s="42">
        <v>17900</v>
      </c>
      <c r="C2763" s="43" t="s">
        <v>3401</v>
      </c>
      <c r="D2763" s="41" t="s">
        <v>23</v>
      </c>
      <c r="E2763" s="43" t="s">
        <v>24</v>
      </c>
      <c r="F2763" s="41" t="s">
        <v>25</v>
      </c>
      <c r="G2763" s="43" t="s">
        <v>46</v>
      </c>
      <c r="H2763" s="43" t="s">
        <v>27</v>
      </c>
      <c r="I2763" s="44">
        <v>3550</v>
      </c>
      <c r="J2763" s="45">
        <v>28533</v>
      </c>
      <c r="K2763" s="45">
        <v>3657</v>
      </c>
      <c r="L2763" s="46">
        <v>3755</v>
      </c>
      <c r="M2763" s="47">
        <v>37676</v>
      </c>
      <c r="N2763" s="47">
        <v>442</v>
      </c>
      <c r="O2763" s="48">
        <v>2131</v>
      </c>
      <c r="P2763" s="49">
        <v>25268</v>
      </c>
      <c r="Q2763" s="49">
        <v>5</v>
      </c>
      <c r="R2763" s="50" t="s">
        <v>37</v>
      </c>
      <c r="S2763" s="51" t="s">
        <v>37</v>
      </c>
      <c r="T2763" s="51" t="s">
        <v>37</v>
      </c>
      <c r="U2763" s="44">
        <v>9436</v>
      </c>
      <c r="V2763" s="45">
        <v>91477</v>
      </c>
      <c r="W2763" s="45">
        <v>4104</v>
      </c>
    </row>
    <row r="2764" spans="1:23" x14ac:dyDescent="0.2">
      <c r="A2764" s="41">
        <v>2010</v>
      </c>
      <c r="B2764" s="42">
        <v>17918</v>
      </c>
      <c r="C2764" s="43" t="s">
        <v>3402</v>
      </c>
      <c r="D2764" s="41" t="s">
        <v>23</v>
      </c>
      <c r="E2764" s="43" t="s">
        <v>24</v>
      </c>
      <c r="F2764" s="41" t="s">
        <v>25</v>
      </c>
      <c r="G2764" s="43" t="s">
        <v>175</v>
      </c>
      <c r="H2764" s="43" t="s">
        <v>27</v>
      </c>
      <c r="I2764" s="44">
        <v>2084</v>
      </c>
      <c r="J2764" s="45">
        <v>22076</v>
      </c>
      <c r="K2764" s="45">
        <v>1943</v>
      </c>
      <c r="L2764" s="46">
        <v>4510</v>
      </c>
      <c r="M2764" s="47">
        <v>41580</v>
      </c>
      <c r="N2764" s="47">
        <v>567</v>
      </c>
      <c r="O2764" s="48" t="s">
        <v>37</v>
      </c>
      <c r="P2764" s="49" t="s">
        <v>37</v>
      </c>
      <c r="Q2764" s="49" t="s">
        <v>37</v>
      </c>
      <c r="R2764" s="50" t="s">
        <v>37</v>
      </c>
      <c r="S2764" s="51" t="s">
        <v>37</v>
      </c>
      <c r="T2764" s="51" t="s">
        <v>37</v>
      </c>
      <c r="U2764" s="44">
        <v>6594</v>
      </c>
      <c r="V2764" s="45">
        <v>63656</v>
      </c>
      <c r="W2764" s="45">
        <v>2510</v>
      </c>
    </row>
    <row r="2765" spans="1:23" x14ac:dyDescent="0.2">
      <c r="A2765" s="41">
        <v>2010</v>
      </c>
      <c r="B2765" s="42">
        <v>17924</v>
      </c>
      <c r="C2765" s="43" t="s">
        <v>3403</v>
      </c>
      <c r="D2765" s="41" t="s">
        <v>23</v>
      </c>
      <c r="E2765" s="43" t="s">
        <v>24</v>
      </c>
      <c r="F2765" s="41" t="s">
        <v>25</v>
      </c>
      <c r="G2765" s="43" t="s">
        <v>76</v>
      </c>
      <c r="H2765" s="43" t="s">
        <v>27</v>
      </c>
      <c r="I2765" s="44">
        <v>516</v>
      </c>
      <c r="J2765" s="45">
        <v>4659</v>
      </c>
      <c r="K2765" s="45">
        <v>609</v>
      </c>
      <c r="L2765" s="46">
        <v>330</v>
      </c>
      <c r="M2765" s="47">
        <v>4323</v>
      </c>
      <c r="N2765" s="47">
        <v>134</v>
      </c>
      <c r="O2765" s="48" t="s">
        <v>37</v>
      </c>
      <c r="P2765" s="49" t="s">
        <v>37</v>
      </c>
      <c r="Q2765" s="49" t="s">
        <v>37</v>
      </c>
      <c r="R2765" s="50" t="s">
        <v>37</v>
      </c>
      <c r="S2765" s="51" t="s">
        <v>37</v>
      </c>
      <c r="T2765" s="51" t="s">
        <v>37</v>
      </c>
      <c r="U2765" s="44">
        <v>846</v>
      </c>
      <c r="V2765" s="45">
        <v>8982</v>
      </c>
      <c r="W2765" s="45">
        <v>743</v>
      </c>
    </row>
    <row r="2766" spans="1:23" x14ac:dyDescent="0.2">
      <c r="A2766" s="41">
        <v>2010</v>
      </c>
      <c r="B2766" s="42">
        <v>17946</v>
      </c>
      <c r="C2766" s="43" t="s">
        <v>3404</v>
      </c>
      <c r="D2766" s="41" t="s">
        <v>23</v>
      </c>
      <c r="E2766" s="43" t="s">
        <v>24</v>
      </c>
      <c r="F2766" s="41" t="s">
        <v>25</v>
      </c>
      <c r="G2766" s="43" t="s">
        <v>175</v>
      </c>
      <c r="H2766" s="43" t="s">
        <v>27</v>
      </c>
      <c r="I2766" s="44">
        <v>692.4</v>
      </c>
      <c r="J2766" s="45">
        <v>5452</v>
      </c>
      <c r="K2766" s="45">
        <v>529</v>
      </c>
      <c r="L2766" s="46">
        <v>416.3</v>
      </c>
      <c r="M2766" s="47">
        <v>3792</v>
      </c>
      <c r="N2766" s="47">
        <v>134</v>
      </c>
      <c r="O2766" s="48" t="s">
        <v>37</v>
      </c>
      <c r="P2766" s="49" t="s">
        <v>37</v>
      </c>
      <c r="Q2766" s="49" t="s">
        <v>37</v>
      </c>
      <c r="R2766" s="50" t="s">
        <v>37</v>
      </c>
      <c r="S2766" s="51" t="s">
        <v>37</v>
      </c>
      <c r="T2766" s="51" t="s">
        <v>37</v>
      </c>
      <c r="U2766" s="44">
        <v>1108.7</v>
      </c>
      <c r="V2766" s="45">
        <v>9244</v>
      </c>
      <c r="W2766" s="45">
        <v>663</v>
      </c>
    </row>
    <row r="2767" spans="1:23" x14ac:dyDescent="0.2">
      <c r="A2767" s="41">
        <v>2010</v>
      </c>
      <c r="B2767" s="42">
        <v>17979</v>
      </c>
      <c r="C2767" s="43" t="s">
        <v>3405</v>
      </c>
      <c r="D2767" s="41" t="s">
        <v>23</v>
      </c>
      <c r="E2767" s="43" t="s">
        <v>24</v>
      </c>
      <c r="F2767" s="41" t="s">
        <v>25</v>
      </c>
      <c r="G2767" s="43" t="s">
        <v>241</v>
      </c>
      <c r="H2767" s="43" t="s">
        <v>153</v>
      </c>
      <c r="I2767" s="44">
        <v>3262.2</v>
      </c>
      <c r="J2767" s="45">
        <v>31444</v>
      </c>
      <c r="K2767" s="45">
        <v>2206</v>
      </c>
      <c r="L2767" s="46">
        <v>1969.9</v>
      </c>
      <c r="M2767" s="47">
        <v>16261</v>
      </c>
      <c r="N2767" s="47">
        <v>570</v>
      </c>
      <c r="O2767" s="48">
        <v>741.4</v>
      </c>
      <c r="P2767" s="49">
        <v>6476</v>
      </c>
      <c r="Q2767" s="49">
        <v>2</v>
      </c>
      <c r="R2767" s="50" t="s">
        <v>37</v>
      </c>
      <c r="S2767" s="51" t="s">
        <v>37</v>
      </c>
      <c r="T2767" s="51" t="s">
        <v>37</v>
      </c>
      <c r="U2767" s="44">
        <v>5973.5</v>
      </c>
      <c r="V2767" s="45">
        <v>54181</v>
      </c>
      <c r="W2767" s="45">
        <v>2778</v>
      </c>
    </row>
    <row r="2768" spans="1:23" x14ac:dyDescent="0.2">
      <c r="A2768" s="41">
        <v>2010</v>
      </c>
      <c r="B2768" s="42">
        <v>17981</v>
      </c>
      <c r="C2768" s="43" t="s">
        <v>3406</v>
      </c>
      <c r="D2768" s="41" t="s">
        <v>23</v>
      </c>
      <c r="E2768" s="43" t="s">
        <v>24</v>
      </c>
      <c r="F2768" s="41" t="s">
        <v>25</v>
      </c>
      <c r="G2768" s="43" t="s">
        <v>67</v>
      </c>
      <c r="H2768" s="43" t="s">
        <v>27</v>
      </c>
      <c r="I2768" s="44">
        <v>1707</v>
      </c>
      <c r="J2768" s="45">
        <v>14676</v>
      </c>
      <c r="K2768" s="45">
        <v>1099</v>
      </c>
      <c r="L2768" s="46">
        <v>233</v>
      </c>
      <c r="M2768" s="47">
        <v>2095</v>
      </c>
      <c r="N2768" s="47">
        <v>76</v>
      </c>
      <c r="O2768" s="48">
        <v>472</v>
      </c>
      <c r="P2768" s="49">
        <v>4941</v>
      </c>
      <c r="Q2768" s="49">
        <v>9</v>
      </c>
      <c r="R2768" s="50" t="s">
        <v>37</v>
      </c>
      <c r="S2768" s="51" t="s">
        <v>37</v>
      </c>
      <c r="T2768" s="51" t="s">
        <v>37</v>
      </c>
      <c r="U2768" s="44">
        <v>2412</v>
      </c>
      <c r="V2768" s="45">
        <v>21712</v>
      </c>
      <c r="W2768" s="45">
        <v>1184</v>
      </c>
    </row>
    <row r="2769" spans="1:23" x14ac:dyDescent="0.2">
      <c r="A2769" s="41">
        <v>2010</v>
      </c>
      <c r="B2769" s="42">
        <v>17983</v>
      </c>
      <c r="C2769" s="43" t="s">
        <v>3407</v>
      </c>
      <c r="D2769" s="41" t="s">
        <v>23</v>
      </c>
      <c r="E2769" s="43" t="s">
        <v>24</v>
      </c>
      <c r="F2769" s="41" t="s">
        <v>25</v>
      </c>
      <c r="G2769" s="43" t="s">
        <v>46</v>
      </c>
      <c r="H2769" s="43" t="s">
        <v>27</v>
      </c>
      <c r="I2769" s="44">
        <v>966</v>
      </c>
      <c r="J2769" s="45">
        <v>9090</v>
      </c>
      <c r="K2769" s="45">
        <v>1007</v>
      </c>
      <c r="L2769" s="46">
        <v>705</v>
      </c>
      <c r="M2769" s="47">
        <v>6593</v>
      </c>
      <c r="N2769" s="47">
        <v>210</v>
      </c>
      <c r="O2769" s="48">
        <v>471</v>
      </c>
      <c r="P2769" s="49">
        <v>6286</v>
      </c>
      <c r="Q2769" s="49">
        <v>7</v>
      </c>
      <c r="R2769" s="50" t="s">
        <v>37</v>
      </c>
      <c r="S2769" s="51" t="s">
        <v>37</v>
      </c>
      <c r="T2769" s="51" t="s">
        <v>37</v>
      </c>
      <c r="U2769" s="44">
        <v>2142</v>
      </c>
      <c r="V2769" s="45">
        <v>21969</v>
      </c>
      <c r="W2769" s="45">
        <v>1224</v>
      </c>
    </row>
    <row r="2770" spans="1:23" x14ac:dyDescent="0.2">
      <c r="A2770" s="41">
        <v>2010</v>
      </c>
      <c r="B2770" s="42">
        <v>18004</v>
      </c>
      <c r="C2770" s="43" t="s">
        <v>3408</v>
      </c>
      <c r="D2770" s="41" t="s">
        <v>23</v>
      </c>
      <c r="E2770" s="43" t="s">
        <v>24</v>
      </c>
      <c r="F2770" s="41" t="s">
        <v>25</v>
      </c>
      <c r="G2770" s="43" t="s">
        <v>142</v>
      </c>
      <c r="H2770" s="43" t="s">
        <v>27</v>
      </c>
      <c r="I2770" s="44">
        <v>3481</v>
      </c>
      <c r="J2770" s="45">
        <v>25729</v>
      </c>
      <c r="K2770" s="45">
        <v>1963</v>
      </c>
      <c r="L2770" s="46">
        <v>6579</v>
      </c>
      <c r="M2770" s="47">
        <v>46523</v>
      </c>
      <c r="N2770" s="47">
        <v>752</v>
      </c>
      <c r="O2770" s="48" t="s">
        <v>37</v>
      </c>
      <c r="P2770" s="49" t="s">
        <v>37</v>
      </c>
      <c r="Q2770" s="49" t="s">
        <v>37</v>
      </c>
      <c r="R2770" s="50" t="s">
        <v>37</v>
      </c>
      <c r="S2770" s="51" t="s">
        <v>37</v>
      </c>
      <c r="T2770" s="51" t="s">
        <v>37</v>
      </c>
      <c r="U2770" s="44">
        <v>10060</v>
      </c>
      <c r="V2770" s="45">
        <v>72252</v>
      </c>
      <c r="W2770" s="45">
        <v>2715</v>
      </c>
    </row>
    <row r="2771" spans="1:23" x14ac:dyDescent="0.2">
      <c r="A2771" s="41">
        <v>2010</v>
      </c>
      <c r="B2771" s="42">
        <v>18006</v>
      </c>
      <c r="C2771" s="43" t="s">
        <v>1135</v>
      </c>
      <c r="D2771" s="41" t="s">
        <v>23</v>
      </c>
      <c r="E2771" s="43" t="s">
        <v>24</v>
      </c>
      <c r="F2771" s="41" t="s">
        <v>25</v>
      </c>
      <c r="G2771" s="43" t="s">
        <v>26</v>
      </c>
      <c r="H2771" s="43" t="s">
        <v>27</v>
      </c>
      <c r="I2771" s="44">
        <v>13114</v>
      </c>
      <c r="J2771" s="45">
        <v>131981</v>
      </c>
      <c r="K2771" s="45">
        <v>10472</v>
      </c>
      <c r="L2771" s="46">
        <v>13867</v>
      </c>
      <c r="M2771" s="47">
        <v>137936</v>
      </c>
      <c r="N2771" s="47">
        <v>2009</v>
      </c>
      <c r="O2771" s="48">
        <v>10105</v>
      </c>
      <c r="P2771" s="49">
        <v>141085</v>
      </c>
      <c r="Q2771" s="49">
        <v>6</v>
      </c>
      <c r="R2771" s="50">
        <v>0</v>
      </c>
      <c r="S2771" s="51">
        <v>0</v>
      </c>
      <c r="T2771" s="51">
        <v>0</v>
      </c>
      <c r="U2771" s="44">
        <v>37086</v>
      </c>
      <c r="V2771" s="45">
        <v>411002</v>
      </c>
      <c r="W2771" s="45">
        <v>12487</v>
      </c>
    </row>
    <row r="2772" spans="1:23" x14ac:dyDescent="0.2">
      <c r="A2772" s="41">
        <v>2010</v>
      </c>
      <c r="B2772" s="42">
        <v>18014</v>
      </c>
      <c r="C2772" s="43" t="s">
        <v>3409</v>
      </c>
      <c r="D2772" s="41" t="s">
        <v>23</v>
      </c>
      <c r="E2772" s="43" t="s">
        <v>24</v>
      </c>
      <c r="F2772" s="41" t="s">
        <v>25</v>
      </c>
      <c r="G2772" s="43" t="s">
        <v>87</v>
      </c>
      <c r="H2772" s="43" t="s">
        <v>27</v>
      </c>
      <c r="I2772" s="44">
        <v>1448</v>
      </c>
      <c r="J2772" s="45">
        <v>9552</v>
      </c>
      <c r="K2772" s="45">
        <v>884</v>
      </c>
      <c r="L2772" s="46">
        <v>183</v>
      </c>
      <c r="M2772" s="47">
        <v>1181</v>
      </c>
      <c r="N2772" s="47">
        <v>74</v>
      </c>
      <c r="O2772" s="48">
        <v>270</v>
      </c>
      <c r="P2772" s="49">
        <v>2108</v>
      </c>
      <c r="Q2772" s="49">
        <v>9</v>
      </c>
      <c r="R2772" s="50" t="s">
        <v>37</v>
      </c>
      <c r="S2772" s="51" t="s">
        <v>37</v>
      </c>
      <c r="T2772" s="51" t="s">
        <v>37</v>
      </c>
      <c r="U2772" s="44">
        <v>1901</v>
      </c>
      <c r="V2772" s="45">
        <v>12841</v>
      </c>
      <c r="W2772" s="45">
        <v>967</v>
      </c>
    </row>
    <row r="2773" spans="1:23" x14ac:dyDescent="0.2">
      <c r="A2773" s="41">
        <v>2010</v>
      </c>
      <c r="B2773" s="42">
        <v>18019</v>
      </c>
      <c r="C2773" s="43" t="s">
        <v>1136</v>
      </c>
      <c r="D2773" s="41" t="s">
        <v>23</v>
      </c>
      <c r="E2773" s="43" t="s">
        <v>24</v>
      </c>
      <c r="F2773" s="41" t="s">
        <v>25</v>
      </c>
      <c r="G2773" s="43" t="s">
        <v>46</v>
      </c>
      <c r="H2773" s="43" t="s">
        <v>31</v>
      </c>
      <c r="I2773" s="44">
        <v>34838.1</v>
      </c>
      <c r="J2773" s="45">
        <v>370332</v>
      </c>
      <c r="K2773" s="45">
        <v>22553</v>
      </c>
      <c r="L2773" s="46">
        <v>7237.1</v>
      </c>
      <c r="M2773" s="47">
        <v>81823</v>
      </c>
      <c r="N2773" s="47">
        <v>1490</v>
      </c>
      <c r="O2773" s="48">
        <v>3188.6</v>
      </c>
      <c r="P2773" s="49">
        <v>38912</v>
      </c>
      <c r="Q2773" s="49">
        <v>379</v>
      </c>
      <c r="R2773" s="50" t="s">
        <v>37</v>
      </c>
      <c r="S2773" s="51" t="s">
        <v>37</v>
      </c>
      <c r="T2773" s="51" t="s">
        <v>37</v>
      </c>
      <c r="U2773" s="44">
        <v>45263.8</v>
      </c>
      <c r="V2773" s="45">
        <v>491067</v>
      </c>
      <c r="W2773" s="45">
        <v>24422</v>
      </c>
    </row>
    <row r="2774" spans="1:23" x14ac:dyDescent="0.2">
      <c r="A2774" s="41">
        <v>2010</v>
      </c>
      <c r="B2774" s="42">
        <v>18022</v>
      </c>
      <c r="C2774" s="43" t="s">
        <v>3410</v>
      </c>
      <c r="D2774" s="41" t="s">
        <v>23</v>
      </c>
      <c r="E2774" s="43" t="s">
        <v>24</v>
      </c>
      <c r="F2774" s="41" t="s">
        <v>25</v>
      </c>
      <c r="G2774" s="43" t="s">
        <v>67</v>
      </c>
      <c r="H2774" s="43" t="s">
        <v>27</v>
      </c>
      <c r="I2774" s="44">
        <v>11815</v>
      </c>
      <c r="J2774" s="45">
        <v>120478</v>
      </c>
      <c r="K2774" s="45">
        <v>10303</v>
      </c>
      <c r="L2774" s="46">
        <v>18569</v>
      </c>
      <c r="M2774" s="47">
        <v>207517</v>
      </c>
      <c r="N2774" s="47">
        <v>2544</v>
      </c>
      <c r="O2774" s="48">
        <v>8366</v>
      </c>
      <c r="P2774" s="49">
        <v>116636</v>
      </c>
      <c r="Q2774" s="49">
        <v>67</v>
      </c>
      <c r="R2774" s="50" t="s">
        <v>37</v>
      </c>
      <c r="S2774" s="51" t="s">
        <v>37</v>
      </c>
      <c r="T2774" s="51" t="s">
        <v>37</v>
      </c>
      <c r="U2774" s="44">
        <v>38750</v>
      </c>
      <c r="V2774" s="45">
        <v>444631</v>
      </c>
      <c r="W2774" s="45">
        <v>12914</v>
      </c>
    </row>
    <row r="2775" spans="1:23" x14ac:dyDescent="0.2">
      <c r="A2775" s="41">
        <v>2010</v>
      </c>
      <c r="B2775" s="42">
        <v>18045</v>
      </c>
      <c r="C2775" s="43" t="s">
        <v>3411</v>
      </c>
      <c r="D2775" s="41" t="s">
        <v>23</v>
      </c>
      <c r="E2775" s="43" t="s">
        <v>24</v>
      </c>
      <c r="F2775" s="41" t="s">
        <v>25</v>
      </c>
      <c r="G2775" s="43" t="s">
        <v>175</v>
      </c>
      <c r="H2775" s="43" t="s">
        <v>27</v>
      </c>
      <c r="I2775" s="44">
        <v>962</v>
      </c>
      <c r="J2775" s="45">
        <v>8931</v>
      </c>
      <c r="K2775" s="45">
        <v>646</v>
      </c>
      <c r="L2775" s="46">
        <v>578</v>
      </c>
      <c r="M2775" s="47">
        <v>5444</v>
      </c>
      <c r="N2775" s="47">
        <v>169</v>
      </c>
      <c r="O2775" s="48">
        <v>516</v>
      </c>
      <c r="P2775" s="49">
        <v>5465</v>
      </c>
      <c r="Q2775" s="49">
        <v>10</v>
      </c>
      <c r="R2775" s="50" t="s">
        <v>37</v>
      </c>
      <c r="S2775" s="51" t="s">
        <v>37</v>
      </c>
      <c r="T2775" s="51" t="s">
        <v>37</v>
      </c>
      <c r="U2775" s="44">
        <v>2056</v>
      </c>
      <c r="V2775" s="45">
        <v>19840</v>
      </c>
      <c r="W2775" s="45">
        <v>825</v>
      </c>
    </row>
    <row r="2776" spans="1:23" x14ac:dyDescent="0.2">
      <c r="A2776" s="41">
        <v>2010</v>
      </c>
      <c r="B2776" s="42">
        <v>18047</v>
      </c>
      <c r="C2776" s="43" t="s">
        <v>1138</v>
      </c>
      <c r="D2776" s="41" t="s">
        <v>23</v>
      </c>
      <c r="E2776" s="43" t="s">
        <v>24</v>
      </c>
      <c r="F2776" s="41" t="s">
        <v>25</v>
      </c>
      <c r="G2776" s="43" t="s">
        <v>46</v>
      </c>
      <c r="H2776" s="43" t="s">
        <v>31</v>
      </c>
      <c r="I2776" s="44">
        <v>12974.8</v>
      </c>
      <c r="J2776" s="45">
        <v>103389</v>
      </c>
      <c r="K2776" s="45">
        <v>8570</v>
      </c>
      <c r="L2776" s="46">
        <v>5258.8</v>
      </c>
      <c r="M2776" s="47">
        <v>49192</v>
      </c>
      <c r="N2776" s="47">
        <v>836</v>
      </c>
      <c r="O2776" s="48">
        <v>5258.9</v>
      </c>
      <c r="P2776" s="49">
        <v>82228</v>
      </c>
      <c r="Q2776" s="49">
        <v>21</v>
      </c>
      <c r="R2776" s="50" t="s">
        <v>37</v>
      </c>
      <c r="S2776" s="51" t="s">
        <v>37</v>
      </c>
      <c r="T2776" s="51" t="s">
        <v>37</v>
      </c>
      <c r="U2776" s="44">
        <v>23492.5</v>
      </c>
      <c r="V2776" s="45">
        <v>234809</v>
      </c>
      <c r="W2776" s="45">
        <v>9427</v>
      </c>
    </row>
    <row r="2777" spans="1:23" x14ac:dyDescent="0.2">
      <c r="A2777" s="41">
        <v>2010</v>
      </c>
      <c r="B2777" s="42">
        <v>18051</v>
      </c>
      <c r="C2777" s="43" t="s">
        <v>3412</v>
      </c>
      <c r="D2777" s="41" t="s">
        <v>23</v>
      </c>
      <c r="E2777" s="43" t="s">
        <v>24</v>
      </c>
      <c r="F2777" s="41" t="s">
        <v>25</v>
      </c>
      <c r="G2777" s="43" t="s">
        <v>89</v>
      </c>
      <c r="H2777" s="43" t="s">
        <v>27</v>
      </c>
      <c r="I2777" s="44">
        <v>2154.1999999999998</v>
      </c>
      <c r="J2777" s="45">
        <v>30876</v>
      </c>
      <c r="K2777" s="45">
        <v>2679</v>
      </c>
      <c r="L2777" s="46">
        <v>428.1</v>
      </c>
      <c r="M2777" s="47">
        <v>6931</v>
      </c>
      <c r="N2777" s="47">
        <v>163</v>
      </c>
      <c r="O2777" s="48" t="s">
        <v>37</v>
      </c>
      <c r="P2777" s="49" t="s">
        <v>37</v>
      </c>
      <c r="Q2777" s="49" t="s">
        <v>37</v>
      </c>
      <c r="R2777" s="50" t="s">
        <v>37</v>
      </c>
      <c r="S2777" s="51" t="s">
        <v>37</v>
      </c>
      <c r="T2777" s="51" t="s">
        <v>37</v>
      </c>
      <c r="U2777" s="44">
        <v>2582.3000000000002</v>
      </c>
      <c r="V2777" s="45">
        <v>37807</v>
      </c>
      <c r="W2777" s="45">
        <v>2842</v>
      </c>
    </row>
    <row r="2778" spans="1:23" x14ac:dyDescent="0.2">
      <c r="A2778" s="41">
        <v>2010</v>
      </c>
      <c r="B2778" s="42">
        <v>18063</v>
      </c>
      <c r="C2778" s="43" t="s">
        <v>3413</v>
      </c>
      <c r="D2778" s="41" t="s">
        <v>23</v>
      </c>
      <c r="E2778" s="43" t="s">
        <v>24</v>
      </c>
      <c r="F2778" s="41" t="s">
        <v>25</v>
      </c>
      <c r="G2778" s="43" t="s">
        <v>46</v>
      </c>
      <c r="H2778" s="43" t="s">
        <v>27</v>
      </c>
      <c r="I2778" s="44">
        <v>435.7</v>
      </c>
      <c r="J2778" s="45">
        <v>4231</v>
      </c>
      <c r="K2778" s="45">
        <v>298</v>
      </c>
      <c r="L2778" s="46">
        <v>375.1</v>
      </c>
      <c r="M2778" s="47">
        <v>4955</v>
      </c>
      <c r="N2778" s="47">
        <v>94</v>
      </c>
      <c r="O2778" s="48" t="s">
        <v>37</v>
      </c>
      <c r="P2778" s="49" t="s">
        <v>37</v>
      </c>
      <c r="Q2778" s="49" t="s">
        <v>37</v>
      </c>
      <c r="R2778" s="50" t="s">
        <v>37</v>
      </c>
      <c r="S2778" s="51" t="s">
        <v>37</v>
      </c>
      <c r="T2778" s="51" t="s">
        <v>37</v>
      </c>
      <c r="U2778" s="44">
        <v>810.8</v>
      </c>
      <c r="V2778" s="45">
        <v>9186</v>
      </c>
      <c r="W2778" s="45">
        <v>392</v>
      </c>
    </row>
    <row r="2779" spans="1:23" x14ac:dyDescent="0.2">
      <c r="A2779" s="41">
        <v>2010</v>
      </c>
      <c r="B2779" s="42">
        <v>18074</v>
      </c>
      <c r="C2779" s="43" t="s">
        <v>3414</v>
      </c>
      <c r="D2779" s="41" t="s">
        <v>23</v>
      </c>
      <c r="E2779" s="43" t="s">
        <v>24</v>
      </c>
      <c r="F2779" s="41" t="s">
        <v>25</v>
      </c>
      <c r="G2779" s="43" t="s">
        <v>82</v>
      </c>
      <c r="H2779" s="43" t="s">
        <v>27</v>
      </c>
      <c r="I2779" s="44">
        <v>284.60000000000002</v>
      </c>
      <c r="J2779" s="45">
        <v>2763</v>
      </c>
      <c r="K2779" s="45">
        <v>391</v>
      </c>
      <c r="L2779" s="46">
        <v>365.3</v>
      </c>
      <c r="M2779" s="47">
        <v>3060</v>
      </c>
      <c r="N2779" s="47">
        <v>107</v>
      </c>
      <c r="O2779" s="48">
        <v>12.7</v>
      </c>
      <c r="P2779" s="49">
        <v>116</v>
      </c>
      <c r="Q2779" s="49">
        <v>1</v>
      </c>
      <c r="R2779" s="50" t="s">
        <v>37</v>
      </c>
      <c r="S2779" s="51" t="s">
        <v>37</v>
      </c>
      <c r="T2779" s="51" t="s">
        <v>37</v>
      </c>
      <c r="U2779" s="44">
        <v>662.6</v>
      </c>
      <c r="V2779" s="45">
        <v>5939</v>
      </c>
      <c r="W2779" s="45">
        <v>499</v>
      </c>
    </row>
    <row r="2780" spans="1:23" x14ac:dyDescent="0.2">
      <c r="A2780" s="41">
        <v>2010</v>
      </c>
      <c r="B2780" s="42">
        <v>18085</v>
      </c>
      <c r="C2780" s="43" t="s">
        <v>1139</v>
      </c>
      <c r="D2780" s="41" t="s">
        <v>23</v>
      </c>
      <c r="E2780" s="43" t="s">
        <v>24</v>
      </c>
      <c r="F2780" s="41" t="s">
        <v>25</v>
      </c>
      <c r="G2780" s="43" t="s">
        <v>161</v>
      </c>
      <c r="H2780" s="43" t="s">
        <v>31</v>
      </c>
      <c r="I2780" s="44">
        <v>153186</v>
      </c>
      <c r="J2780" s="45">
        <v>1507098</v>
      </c>
      <c r="K2780" s="45">
        <v>106090</v>
      </c>
      <c r="L2780" s="46">
        <v>37508</v>
      </c>
      <c r="M2780" s="47">
        <v>385655</v>
      </c>
      <c r="N2780" s="47">
        <v>8760</v>
      </c>
      <c r="O2780" s="48">
        <v>30508</v>
      </c>
      <c r="P2780" s="49">
        <v>407277</v>
      </c>
      <c r="Q2780" s="49">
        <v>100</v>
      </c>
      <c r="R2780" s="50" t="s">
        <v>37</v>
      </c>
      <c r="S2780" s="51" t="s">
        <v>37</v>
      </c>
      <c r="T2780" s="51" t="s">
        <v>37</v>
      </c>
      <c r="U2780" s="44">
        <v>221202</v>
      </c>
      <c r="V2780" s="45">
        <v>2300030</v>
      </c>
      <c r="W2780" s="45">
        <v>114950</v>
      </c>
    </row>
    <row r="2781" spans="1:23" x14ac:dyDescent="0.2">
      <c r="A2781" s="41">
        <v>2010</v>
      </c>
      <c r="B2781" s="42">
        <v>18086</v>
      </c>
      <c r="C2781" s="43" t="s">
        <v>3415</v>
      </c>
      <c r="D2781" s="41" t="s">
        <v>23</v>
      </c>
      <c r="E2781" s="43" t="s">
        <v>24</v>
      </c>
      <c r="F2781" s="41" t="s">
        <v>25</v>
      </c>
      <c r="G2781" s="43" t="s">
        <v>76</v>
      </c>
      <c r="H2781" s="43" t="s">
        <v>27</v>
      </c>
      <c r="I2781" s="44">
        <v>1209</v>
      </c>
      <c r="J2781" s="45">
        <v>9146</v>
      </c>
      <c r="K2781" s="45">
        <v>968</v>
      </c>
      <c r="L2781" s="46">
        <v>1380</v>
      </c>
      <c r="M2781" s="47">
        <v>9949</v>
      </c>
      <c r="N2781" s="47">
        <v>173</v>
      </c>
      <c r="O2781" s="48" t="s">
        <v>37</v>
      </c>
      <c r="P2781" s="49" t="s">
        <v>37</v>
      </c>
      <c r="Q2781" s="49" t="s">
        <v>37</v>
      </c>
      <c r="R2781" s="50" t="s">
        <v>37</v>
      </c>
      <c r="S2781" s="51" t="s">
        <v>37</v>
      </c>
      <c r="T2781" s="51" t="s">
        <v>37</v>
      </c>
      <c r="U2781" s="44">
        <v>2589</v>
      </c>
      <c r="V2781" s="45">
        <v>19095</v>
      </c>
      <c r="W2781" s="45">
        <v>1141</v>
      </c>
    </row>
    <row r="2782" spans="1:23" x14ac:dyDescent="0.2">
      <c r="A2782" s="41">
        <v>2010</v>
      </c>
      <c r="B2782" s="42">
        <v>18087</v>
      </c>
      <c r="C2782" s="43" t="s">
        <v>3416</v>
      </c>
      <c r="D2782" s="41" t="s">
        <v>23</v>
      </c>
      <c r="E2782" s="43" t="s">
        <v>24</v>
      </c>
      <c r="F2782" s="41" t="s">
        <v>25</v>
      </c>
      <c r="G2782" s="43" t="s">
        <v>203</v>
      </c>
      <c r="H2782" s="43" t="s">
        <v>27</v>
      </c>
      <c r="I2782" s="44">
        <v>4640</v>
      </c>
      <c r="J2782" s="45">
        <v>28676</v>
      </c>
      <c r="K2782" s="45">
        <v>3301</v>
      </c>
      <c r="L2782" s="46">
        <v>794</v>
      </c>
      <c r="M2782" s="47">
        <v>4946</v>
      </c>
      <c r="N2782" s="47">
        <v>257</v>
      </c>
      <c r="O2782" s="48">
        <v>3254</v>
      </c>
      <c r="P2782" s="49">
        <v>24401</v>
      </c>
      <c r="Q2782" s="49">
        <v>151</v>
      </c>
      <c r="R2782" s="50" t="s">
        <v>37</v>
      </c>
      <c r="S2782" s="51" t="s">
        <v>37</v>
      </c>
      <c r="T2782" s="51" t="s">
        <v>37</v>
      </c>
      <c r="U2782" s="44">
        <v>8688</v>
      </c>
      <c r="V2782" s="45">
        <v>58023</v>
      </c>
      <c r="W2782" s="45">
        <v>3709</v>
      </c>
    </row>
    <row r="2783" spans="1:23" x14ac:dyDescent="0.2">
      <c r="A2783" s="41">
        <v>2010</v>
      </c>
      <c r="B2783" s="42">
        <v>18100</v>
      </c>
      <c r="C2783" s="43" t="s">
        <v>3417</v>
      </c>
      <c r="D2783" s="41" t="s">
        <v>23</v>
      </c>
      <c r="E2783" s="43" t="s">
        <v>24</v>
      </c>
      <c r="F2783" s="41" t="s">
        <v>25</v>
      </c>
      <c r="G2783" s="43" t="s">
        <v>72</v>
      </c>
      <c r="H2783" s="43" t="s">
        <v>31</v>
      </c>
      <c r="I2783" s="44">
        <v>9404</v>
      </c>
      <c r="J2783" s="45">
        <v>86772</v>
      </c>
      <c r="K2783" s="45">
        <v>8916</v>
      </c>
      <c r="L2783" s="46">
        <v>2901</v>
      </c>
      <c r="M2783" s="47">
        <v>30093</v>
      </c>
      <c r="N2783" s="47">
        <v>530</v>
      </c>
      <c r="O2783" s="48">
        <v>3573</v>
      </c>
      <c r="P2783" s="49">
        <v>43621</v>
      </c>
      <c r="Q2783" s="49">
        <v>9</v>
      </c>
      <c r="R2783" s="50" t="s">
        <v>37</v>
      </c>
      <c r="S2783" s="51" t="s">
        <v>37</v>
      </c>
      <c r="T2783" s="51" t="s">
        <v>37</v>
      </c>
      <c r="U2783" s="44">
        <v>15878</v>
      </c>
      <c r="V2783" s="45">
        <v>160486</v>
      </c>
      <c r="W2783" s="45">
        <v>9455</v>
      </c>
    </row>
    <row r="2784" spans="1:23" x14ac:dyDescent="0.2">
      <c r="A2784" s="41">
        <v>2010</v>
      </c>
      <c r="B2784" s="42">
        <v>18102</v>
      </c>
      <c r="C2784" s="43" t="s">
        <v>3418</v>
      </c>
      <c r="D2784" s="41" t="s">
        <v>23</v>
      </c>
      <c r="E2784" s="43" t="s">
        <v>24</v>
      </c>
      <c r="F2784" s="41" t="s">
        <v>25</v>
      </c>
      <c r="G2784" s="43" t="s">
        <v>42</v>
      </c>
      <c r="H2784" s="43" t="s">
        <v>31</v>
      </c>
      <c r="I2784" s="44">
        <v>7153</v>
      </c>
      <c r="J2784" s="45">
        <v>62760</v>
      </c>
      <c r="K2784" s="45">
        <v>6090</v>
      </c>
      <c r="L2784" s="46">
        <v>1436</v>
      </c>
      <c r="M2784" s="47">
        <v>14580</v>
      </c>
      <c r="N2784" s="47">
        <v>218</v>
      </c>
      <c r="O2784" s="48" t="s">
        <v>37</v>
      </c>
      <c r="P2784" s="49" t="s">
        <v>37</v>
      </c>
      <c r="Q2784" s="49" t="s">
        <v>37</v>
      </c>
      <c r="R2784" s="50" t="s">
        <v>37</v>
      </c>
      <c r="S2784" s="51" t="s">
        <v>37</v>
      </c>
      <c r="T2784" s="51" t="s">
        <v>37</v>
      </c>
      <c r="U2784" s="44">
        <v>8589</v>
      </c>
      <c r="V2784" s="45">
        <v>77340</v>
      </c>
      <c r="W2784" s="45">
        <v>6308</v>
      </c>
    </row>
    <row r="2785" spans="1:23" x14ac:dyDescent="0.2">
      <c r="A2785" s="41">
        <v>2010</v>
      </c>
      <c r="B2785" s="42">
        <v>18125</v>
      </c>
      <c r="C2785" s="43" t="s">
        <v>1141</v>
      </c>
      <c r="D2785" s="41" t="s">
        <v>23</v>
      </c>
      <c r="E2785" s="43" t="s">
        <v>24</v>
      </c>
      <c r="F2785" s="41" t="s">
        <v>25</v>
      </c>
      <c r="G2785" s="43" t="s">
        <v>78</v>
      </c>
      <c r="H2785" s="43" t="s">
        <v>27</v>
      </c>
      <c r="I2785" s="44">
        <v>18322</v>
      </c>
      <c r="J2785" s="45">
        <v>195515</v>
      </c>
      <c r="K2785" s="45">
        <v>17368</v>
      </c>
      <c r="L2785" s="46">
        <v>14422</v>
      </c>
      <c r="M2785" s="47">
        <v>166990</v>
      </c>
      <c r="N2785" s="47">
        <v>2190</v>
      </c>
      <c r="O2785" s="48">
        <v>7352</v>
      </c>
      <c r="P2785" s="49">
        <v>121948</v>
      </c>
      <c r="Q2785" s="49">
        <v>5</v>
      </c>
      <c r="R2785" s="50" t="s">
        <v>37</v>
      </c>
      <c r="S2785" s="51" t="s">
        <v>37</v>
      </c>
      <c r="T2785" s="51" t="s">
        <v>37</v>
      </c>
      <c r="U2785" s="44">
        <v>40096</v>
      </c>
      <c r="V2785" s="45">
        <v>484453</v>
      </c>
      <c r="W2785" s="45">
        <v>19563</v>
      </c>
    </row>
    <row r="2786" spans="1:23" x14ac:dyDescent="0.2">
      <c r="A2786" s="41">
        <v>2010</v>
      </c>
      <c r="B2786" s="42">
        <v>18126</v>
      </c>
      <c r="C2786" s="43" t="s">
        <v>3419</v>
      </c>
      <c r="D2786" s="41" t="s">
        <v>23</v>
      </c>
      <c r="E2786" s="43" t="s">
        <v>24</v>
      </c>
      <c r="F2786" s="41" t="s">
        <v>25</v>
      </c>
      <c r="G2786" s="43" t="s">
        <v>78</v>
      </c>
      <c r="H2786" s="43" t="s">
        <v>27</v>
      </c>
      <c r="I2786" s="44">
        <v>1350</v>
      </c>
      <c r="J2786" s="45">
        <v>14451</v>
      </c>
      <c r="K2786" s="45">
        <v>1515</v>
      </c>
      <c r="L2786" s="46">
        <v>2059</v>
      </c>
      <c r="M2786" s="47">
        <v>26338</v>
      </c>
      <c r="N2786" s="47">
        <v>446</v>
      </c>
      <c r="O2786" s="48">
        <v>2650</v>
      </c>
      <c r="P2786" s="49">
        <v>40400</v>
      </c>
      <c r="Q2786" s="49">
        <v>9</v>
      </c>
      <c r="R2786" s="50" t="s">
        <v>37</v>
      </c>
      <c r="S2786" s="51" t="s">
        <v>37</v>
      </c>
      <c r="T2786" s="51" t="s">
        <v>37</v>
      </c>
      <c r="U2786" s="44">
        <v>6059</v>
      </c>
      <c r="V2786" s="45">
        <v>81189</v>
      </c>
      <c r="W2786" s="45">
        <v>1970</v>
      </c>
    </row>
    <row r="2787" spans="1:23" x14ac:dyDescent="0.2">
      <c r="A2787" s="41">
        <v>2010</v>
      </c>
      <c r="B2787" s="42">
        <v>18129</v>
      </c>
      <c r="C2787" s="43" t="s">
        <v>3420</v>
      </c>
      <c r="D2787" s="41" t="s">
        <v>23</v>
      </c>
      <c r="E2787" s="43" t="s">
        <v>24</v>
      </c>
      <c r="F2787" s="41" t="s">
        <v>25</v>
      </c>
      <c r="G2787" s="43" t="s">
        <v>241</v>
      </c>
      <c r="H2787" s="43" t="s">
        <v>27</v>
      </c>
      <c r="I2787" s="44">
        <v>235</v>
      </c>
      <c r="J2787" s="45">
        <v>2183</v>
      </c>
      <c r="K2787" s="45">
        <v>209</v>
      </c>
      <c r="L2787" s="46">
        <v>141</v>
      </c>
      <c r="M2787" s="47">
        <v>1971</v>
      </c>
      <c r="N2787" s="47">
        <v>84</v>
      </c>
      <c r="O2787" s="48" t="s">
        <v>37</v>
      </c>
      <c r="P2787" s="49" t="s">
        <v>37</v>
      </c>
      <c r="Q2787" s="49" t="s">
        <v>37</v>
      </c>
      <c r="R2787" s="50" t="s">
        <v>37</v>
      </c>
      <c r="S2787" s="51" t="s">
        <v>37</v>
      </c>
      <c r="T2787" s="51" t="s">
        <v>37</v>
      </c>
      <c r="U2787" s="44">
        <v>376</v>
      </c>
      <c r="V2787" s="45">
        <v>4154</v>
      </c>
      <c r="W2787" s="45">
        <v>293</v>
      </c>
    </row>
    <row r="2788" spans="1:23" x14ac:dyDescent="0.2">
      <c r="A2788" s="41">
        <v>2010</v>
      </c>
      <c r="B2788" s="42">
        <v>18137</v>
      </c>
      <c r="C2788" s="43" t="s">
        <v>3421</v>
      </c>
      <c r="D2788" s="41" t="s">
        <v>23</v>
      </c>
      <c r="E2788" s="43" t="s">
        <v>24</v>
      </c>
      <c r="F2788" s="41" t="s">
        <v>25</v>
      </c>
      <c r="G2788" s="43" t="s">
        <v>76</v>
      </c>
      <c r="H2788" s="43" t="s">
        <v>27</v>
      </c>
      <c r="I2788" s="44">
        <v>871</v>
      </c>
      <c r="J2788" s="45">
        <v>6329</v>
      </c>
      <c r="K2788" s="45">
        <v>690</v>
      </c>
      <c r="L2788" s="46">
        <v>935</v>
      </c>
      <c r="M2788" s="47">
        <v>6184</v>
      </c>
      <c r="N2788" s="47">
        <v>231</v>
      </c>
      <c r="O2788" s="48">
        <v>119</v>
      </c>
      <c r="P2788" s="49">
        <v>923</v>
      </c>
      <c r="Q2788" s="49">
        <v>26</v>
      </c>
      <c r="R2788" s="50">
        <v>0</v>
      </c>
      <c r="S2788" s="51">
        <v>0</v>
      </c>
      <c r="T2788" s="51">
        <v>0</v>
      </c>
      <c r="U2788" s="44">
        <v>1925</v>
      </c>
      <c r="V2788" s="45">
        <v>13436</v>
      </c>
      <c r="W2788" s="45">
        <v>947</v>
      </c>
    </row>
    <row r="2789" spans="1:23" x14ac:dyDescent="0.2">
      <c r="A2789" s="41">
        <v>2010</v>
      </c>
      <c r="B2789" s="42">
        <v>18177</v>
      </c>
      <c r="C2789" s="43" t="s">
        <v>3422</v>
      </c>
      <c r="D2789" s="41" t="s">
        <v>23</v>
      </c>
      <c r="E2789" s="43" t="s">
        <v>24</v>
      </c>
      <c r="F2789" s="41" t="s">
        <v>25</v>
      </c>
      <c r="G2789" s="43" t="s">
        <v>87</v>
      </c>
      <c r="H2789" s="43" t="s">
        <v>27</v>
      </c>
      <c r="I2789" s="44">
        <v>1906</v>
      </c>
      <c r="J2789" s="45">
        <v>16929</v>
      </c>
      <c r="K2789" s="45">
        <v>1658</v>
      </c>
      <c r="L2789" s="46">
        <v>661</v>
      </c>
      <c r="M2789" s="47">
        <v>4801</v>
      </c>
      <c r="N2789" s="47">
        <v>192</v>
      </c>
      <c r="O2789" s="48">
        <v>2528</v>
      </c>
      <c r="P2789" s="49">
        <v>29625</v>
      </c>
      <c r="Q2789" s="49">
        <v>48</v>
      </c>
      <c r="R2789" s="50" t="s">
        <v>37</v>
      </c>
      <c r="S2789" s="51" t="s">
        <v>37</v>
      </c>
      <c r="T2789" s="51" t="s">
        <v>37</v>
      </c>
      <c r="U2789" s="44">
        <v>5095</v>
      </c>
      <c r="V2789" s="45">
        <v>51355</v>
      </c>
      <c r="W2789" s="45">
        <v>1898</v>
      </c>
    </row>
    <row r="2790" spans="1:23" x14ac:dyDescent="0.2">
      <c r="A2790" s="41">
        <v>2010</v>
      </c>
      <c r="B2790" s="42">
        <v>18181</v>
      </c>
      <c r="C2790" s="43" t="s">
        <v>3423</v>
      </c>
      <c r="D2790" s="41" t="s">
        <v>23</v>
      </c>
      <c r="E2790" s="43" t="s">
        <v>24</v>
      </c>
      <c r="F2790" s="41" t="s">
        <v>25</v>
      </c>
      <c r="G2790" s="43" t="s">
        <v>35</v>
      </c>
      <c r="H2790" s="43" t="s">
        <v>27</v>
      </c>
      <c r="I2790" s="44">
        <v>7250.5</v>
      </c>
      <c r="J2790" s="45">
        <v>66538</v>
      </c>
      <c r="K2790" s="45">
        <v>7585</v>
      </c>
      <c r="L2790" s="46">
        <v>5109.8</v>
      </c>
      <c r="M2790" s="47">
        <v>51342</v>
      </c>
      <c r="N2790" s="47">
        <v>839</v>
      </c>
      <c r="O2790" s="48">
        <v>1652.2</v>
      </c>
      <c r="P2790" s="49">
        <v>20215</v>
      </c>
      <c r="Q2790" s="49">
        <v>3</v>
      </c>
      <c r="R2790" s="50">
        <v>0</v>
      </c>
      <c r="S2790" s="51">
        <v>0</v>
      </c>
      <c r="T2790" s="51">
        <v>0</v>
      </c>
      <c r="U2790" s="44">
        <v>14012.5</v>
      </c>
      <c r="V2790" s="45">
        <v>138095</v>
      </c>
      <c r="W2790" s="45">
        <v>8427</v>
      </c>
    </row>
    <row r="2791" spans="1:23" x14ac:dyDescent="0.2">
      <c r="A2791" s="41">
        <v>2010</v>
      </c>
      <c r="B2791" s="42">
        <v>18193</v>
      </c>
      <c r="C2791" s="43" t="s">
        <v>3424</v>
      </c>
      <c r="D2791" s="41" t="s">
        <v>39</v>
      </c>
      <c r="E2791" s="43" t="s">
        <v>40</v>
      </c>
      <c r="F2791" s="41" t="s">
        <v>25</v>
      </c>
      <c r="G2791" s="43" t="s">
        <v>57</v>
      </c>
      <c r="H2791" s="43" t="s">
        <v>41</v>
      </c>
      <c r="I2791" s="44" t="s">
        <v>37</v>
      </c>
      <c r="J2791" s="45" t="s">
        <v>37</v>
      </c>
      <c r="K2791" s="45" t="s">
        <v>37</v>
      </c>
      <c r="L2791" s="46">
        <v>190733</v>
      </c>
      <c r="M2791" s="47">
        <v>2434466</v>
      </c>
      <c r="N2791" s="47">
        <v>446</v>
      </c>
      <c r="O2791" s="48">
        <v>12174</v>
      </c>
      <c r="P2791" s="49">
        <v>155391</v>
      </c>
      <c r="Q2791" s="49">
        <v>29</v>
      </c>
      <c r="R2791" s="50" t="s">
        <v>37</v>
      </c>
      <c r="S2791" s="51" t="s">
        <v>37</v>
      </c>
      <c r="T2791" s="51" t="s">
        <v>37</v>
      </c>
      <c r="U2791" s="44">
        <v>202907</v>
      </c>
      <c r="V2791" s="45">
        <v>2589857</v>
      </c>
      <c r="W2791" s="45">
        <v>475</v>
      </c>
    </row>
    <row r="2792" spans="1:23" x14ac:dyDescent="0.2">
      <c r="A2792" s="41">
        <v>2010</v>
      </c>
      <c r="B2792" s="42">
        <v>18193</v>
      </c>
      <c r="C2792" s="43" t="s">
        <v>3424</v>
      </c>
      <c r="D2792" s="41" t="s">
        <v>39</v>
      </c>
      <c r="E2792" s="43" t="s">
        <v>40</v>
      </c>
      <c r="F2792" s="41" t="s">
        <v>25</v>
      </c>
      <c r="G2792" s="43" t="s">
        <v>201</v>
      </c>
      <c r="H2792" s="43" t="s">
        <v>41</v>
      </c>
      <c r="I2792" s="44" t="s">
        <v>37</v>
      </c>
      <c r="J2792" s="45" t="s">
        <v>37</v>
      </c>
      <c r="K2792" s="45" t="s">
        <v>37</v>
      </c>
      <c r="L2792" s="46">
        <v>88939</v>
      </c>
      <c r="M2792" s="47">
        <v>907589</v>
      </c>
      <c r="N2792" s="47">
        <v>936</v>
      </c>
      <c r="O2792" s="48" t="s">
        <v>37</v>
      </c>
      <c r="P2792" s="49" t="s">
        <v>37</v>
      </c>
      <c r="Q2792" s="49" t="s">
        <v>37</v>
      </c>
      <c r="R2792" s="50" t="s">
        <v>37</v>
      </c>
      <c r="S2792" s="51" t="s">
        <v>37</v>
      </c>
      <c r="T2792" s="51" t="s">
        <v>37</v>
      </c>
      <c r="U2792" s="44">
        <v>88939</v>
      </c>
      <c r="V2792" s="45">
        <v>907589</v>
      </c>
      <c r="W2792" s="45">
        <v>936</v>
      </c>
    </row>
    <row r="2793" spans="1:23" x14ac:dyDescent="0.2">
      <c r="A2793" s="41">
        <v>2010</v>
      </c>
      <c r="B2793" s="42">
        <v>18193</v>
      </c>
      <c r="C2793" s="43" t="s">
        <v>3424</v>
      </c>
      <c r="D2793" s="41" t="s">
        <v>39</v>
      </c>
      <c r="E2793" s="43" t="s">
        <v>40</v>
      </c>
      <c r="F2793" s="41" t="s">
        <v>25</v>
      </c>
      <c r="G2793" s="43" t="s">
        <v>124</v>
      </c>
      <c r="H2793" s="43" t="s">
        <v>41</v>
      </c>
      <c r="I2793" s="44" t="s">
        <v>37</v>
      </c>
      <c r="J2793" s="45" t="s">
        <v>37</v>
      </c>
      <c r="K2793" s="45" t="s">
        <v>37</v>
      </c>
      <c r="L2793" s="46">
        <v>184562</v>
      </c>
      <c r="M2793" s="47">
        <v>2174815</v>
      </c>
      <c r="N2793" s="47">
        <v>3221</v>
      </c>
      <c r="O2793" s="48" t="s">
        <v>37</v>
      </c>
      <c r="P2793" s="49" t="s">
        <v>37</v>
      </c>
      <c r="Q2793" s="49" t="s">
        <v>37</v>
      </c>
      <c r="R2793" s="50" t="s">
        <v>37</v>
      </c>
      <c r="S2793" s="51" t="s">
        <v>37</v>
      </c>
      <c r="T2793" s="51" t="s">
        <v>37</v>
      </c>
      <c r="U2793" s="44">
        <v>184562</v>
      </c>
      <c r="V2793" s="45">
        <v>2174815</v>
      </c>
      <c r="W2793" s="45">
        <v>3221</v>
      </c>
    </row>
    <row r="2794" spans="1:23" x14ac:dyDescent="0.2">
      <c r="A2794" s="41">
        <v>2010</v>
      </c>
      <c r="B2794" s="42">
        <v>18193</v>
      </c>
      <c r="C2794" s="43" t="s">
        <v>3424</v>
      </c>
      <c r="D2794" s="41" t="s">
        <v>39</v>
      </c>
      <c r="E2794" s="43" t="s">
        <v>40</v>
      </c>
      <c r="F2794" s="41" t="s">
        <v>25</v>
      </c>
      <c r="G2794" s="43" t="s">
        <v>203</v>
      </c>
      <c r="H2794" s="43" t="s">
        <v>41</v>
      </c>
      <c r="I2794" s="44" t="s">
        <v>37</v>
      </c>
      <c r="J2794" s="45" t="s">
        <v>37</v>
      </c>
      <c r="K2794" s="45" t="s">
        <v>37</v>
      </c>
      <c r="L2794" s="46">
        <v>367509</v>
      </c>
      <c r="M2794" s="47">
        <v>3708146</v>
      </c>
      <c r="N2794" s="47">
        <v>6374</v>
      </c>
      <c r="O2794" s="48" t="s">
        <v>37</v>
      </c>
      <c r="P2794" s="49" t="s">
        <v>37</v>
      </c>
      <c r="Q2794" s="49" t="s">
        <v>37</v>
      </c>
      <c r="R2794" s="50" t="s">
        <v>37</v>
      </c>
      <c r="S2794" s="51" t="s">
        <v>37</v>
      </c>
      <c r="T2794" s="51" t="s">
        <v>37</v>
      </c>
      <c r="U2794" s="44">
        <v>367509</v>
      </c>
      <c r="V2794" s="45">
        <v>3708146</v>
      </c>
      <c r="W2794" s="45">
        <v>6374</v>
      </c>
    </row>
    <row r="2795" spans="1:23" x14ac:dyDescent="0.2">
      <c r="A2795" s="41">
        <v>2010</v>
      </c>
      <c r="B2795" s="42">
        <v>18193</v>
      </c>
      <c r="C2795" s="43" t="s">
        <v>3424</v>
      </c>
      <c r="D2795" s="41" t="s">
        <v>39</v>
      </c>
      <c r="E2795" s="43" t="s">
        <v>40</v>
      </c>
      <c r="F2795" s="41" t="s">
        <v>25</v>
      </c>
      <c r="G2795" s="43" t="s">
        <v>30</v>
      </c>
      <c r="H2795" s="43" t="s">
        <v>41</v>
      </c>
      <c r="I2795" s="44" t="s">
        <v>37</v>
      </c>
      <c r="J2795" s="45" t="s">
        <v>37</v>
      </c>
      <c r="K2795" s="45" t="s">
        <v>37</v>
      </c>
      <c r="L2795" s="46">
        <v>202035</v>
      </c>
      <c r="M2795" s="47">
        <v>1915593</v>
      </c>
      <c r="N2795" s="47">
        <v>3513</v>
      </c>
      <c r="O2795" s="48" t="s">
        <v>37</v>
      </c>
      <c r="P2795" s="49" t="s">
        <v>37</v>
      </c>
      <c r="Q2795" s="49" t="s">
        <v>37</v>
      </c>
      <c r="R2795" s="50" t="s">
        <v>37</v>
      </c>
      <c r="S2795" s="51" t="s">
        <v>37</v>
      </c>
      <c r="T2795" s="51" t="s">
        <v>37</v>
      </c>
      <c r="U2795" s="44">
        <v>202035</v>
      </c>
      <c r="V2795" s="45">
        <v>1915593</v>
      </c>
      <c r="W2795" s="45">
        <v>3513</v>
      </c>
    </row>
    <row r="2796" spans="1:23" x14ac:dyDescent="0.2">
      <c r="A2796" s="41">
        <v>2010</v>
      </c>
      <c r="B2796" s="42">
        <v>18193</v>
      </c>
      <c r="C2796" s="43" t="s">
        <v>3424</v>
      </c>
      <c r="D2796" s="41" t="s">
        <v>39</v>
      </c>
      <c r="E2796" s="43" t="s">
        <v>40</v>
      </c>
      <c r="F2796" s="41" t="s">
        <v>25</v>
      </c>
      <c r="G2796" s="43" t="s">
        <v>82</v>
      </c>
      <c r="H2796" s="43" t="s">
        <v>41</v>
      </c>
      <c r="I2796" s="44" t="s">
        <v>37</v>
      </c>
      <c r="J2796" s="45" t="s">
        <v>37</v>
      </c>
      <c r="K2796" s="45" t="s">
        <v>37</v>
      </c>
      <c r="L2796" s="46">
        <v>25667</v>
      </c>
      <c r="M2796" s="47">
        <v>366166</v>
      </c>
      <c r="N2796" s="47">
        <v>206</v>
      </c>
      <c r="O2796" s="48" t="s">
        <v>37</v>
      </c>
      <c r="P2796" s="49" t="s">
        <v>37</v>
      </c>
      <c r="Q2796" s="49" t="s">
        <v>37</v>
      </c>
      <c r="R2796" s="50" t="s">
        <v>37</v>
      </c>
      <c r="S2796" s="51" t="s">
        <v>37</v>
      </c>
      <c r="T2796" s="51" t="s">
        <v>37</v>
      </c>
      <c r="U2796" s="44">
        <v>25667</v>
      </c>
      <c r="V2796" s="45">
        <v>366166</v>
      </c>
      <c r="W2796" s="45">
        <v>206</v>
      </c>
    </row>
    <row r="2797" spans="1:23" x14ac:dyDescent="0.2">
      <c r="A2797" s="41">
        <v>2010</v>
      </c>
      <c r="B2797" s="42">
        <v>18193</v>
      </c>
      <c r="C2797" s="43" t="s">
        <v>3424</v>
      </c>
      <c r="D2797" s="41" t="s">
        <v>39</v>
      </c>
      <c r="E2797" s="43" t="s">
        <v>40</v>
      </c>
      <c r="F2797" s="41" t="s">
        <v>25</v>
      </c>
      <c r="G2797" s="43" t="s">
        <v>122</v>
      </c>
      <c r="H2797" s="43" t="s">
        <v>41</v>
      </c>
      <c r="I2797" s="44" t="s">
        <v>37</v>
      </c>
      <c r="J2797" s="45" t="s">
        <v>37</v>
      </c>
      <c r="K2797" s="45" t="s">
        <v>37</v>
      </c>
      <c r="L2797" s="46">
        <v>194268</v>
      </c>
      <c r="M2797" s="47">
        <v>1990399</v>
      </c>
      <c r="N2797" s="47">
        <v>566</v>
      </c>
      <c r="O2797" s="48" t="s">
        <v>37</v>
      </c>
      <c r="P2797" s="49" t="s">
        <v>37</v>
      </c>
      <c r="Q2797" s="49" t="s">
        <v>37</v>
      </c>
      <c r="R2797" s="50" t="s">
        <v>37</v>
      </c>
      <c r="S2797" s="51" t="s">
        <v>37</v>
      </c>
      <c r="T2797" s="51" t="s">
        <v>37</v>
      </c>
      <c r="U2797" s="44">
        <v>194268</v>
      </c>
      <c r="V2797" s="45">
        <v>1990399</v>
      </c>
      <c r="W2797" s="45">
        <v>566</v>
      </c>
    </row>
    <row r="2798" spans="1:23" x14ac:dyDescent="0.2">
      <c r="A2798" s="41">
        <v>2010</v>
      </c>
      <c r="B2798" s="42">
        <v>18193</v>
      </c>
      <c r="C2798" s="43" t="s">
        <v>3424</v>
      </c>
      <c r="D2798" s="41" t="s">
        <v>39</v>
      </c>
      <c r="E2798" s="43" t="s">
        <v>40</v>
      </c>
      <c r="F2798" s="41" t="s">
        <v>25</v>
      </c>
      <c r="G2798" s="43" t="s">
        <v>42</v>
      </c>
      <c r="H2798" s="43" t="s">
        <v>41</v>
      </c>
      <c r="I2798" s="44" t="s">
        <v>37</v>
      </c>
      <c r="J2798" s="45" t="s">
        <v>37</v>
      </c>
      <c r="K2798" s="45" t="s">
        <v>37</v>
      </c>
      <c r="L2798" s="46">
        <v>292535</v>
      </c>
      <c r="M2798" s="47">
        <v>2769102</v>
      </c>
      <c r="N2798" s="47">
        <v>3208</v>
      </c>
      <c r="O2798" s="48">
        <v>18672</v>
      </c>
      <c r="P2798" s="49">
        <v>176751</v>
      </c>
      <c r="Q2798" s="49">
        <v>205</v>
      </c>
      <c r="R2798" s="50" t="s">
        <v>37</v>
      </c>
      <c r="S2798" s="51" t="s">
        <v>37</v>
      </c>
      <c r="T2798" s="51" t="s">
        <v>37</v>
      </c>
      <c r="U2798" s="44">
        <v>311207</v>
      </c>
      <c r="V2798" s="45">
        <v>2945853</v>
      </c>
      <c r="W2798" s="45">
        <v>3413</v>
      </c>
    </row>
    <row r="2799" spans="1:23" x14ac:dyDescent="0.2">
      <c r="A2799" s="41">
        <v>2010</v>
      </c>
      <c r="B2799" s="42">
        <v>18193</v>
      </c>
      <c r="C2799" s="43" t="s">
        <v>3424</v>
      </c>
      <c r="D2799" s="41" t="s">
        <v>39</v>
      </c>
      <c r="E2799" s="43" t="s">
        <v>40</v>
      </c>
      <c r="F2799" s="41" t="s">
        <v>25</v>
      </c>
      <c r="G2799" s="43" t="s">
        <v>161</v>
      </c>
      <c r="H2799" s="43" t="s">
        <v>41</v>
      </c>
      <c r="I2799" s="44" t="s">
        <v>37</v>
      </c>
      <c r="J2799" s="45" t="s">
        <v>37</v>
      </c>
      <c r="K2799" s="45" t="s">
        <v>37</v>
      </c>
      <c r="L2799" s="46">
        <v>39122</v>
      </c>
      <c r="M2799" s="47">
        <v>557164</v>
      </c>
      <c r="N2799" s="47">
        <v>469</v>
      </c>
      <c r="O2799" s="48">
        <v>2497</v>
      </c>
      <c r="P2799" s="49">
        <v>35564</v>
      </c>
      <c r="Q2799" s="49">
        <v>30</v>
      </c>
      <c r="R2799" s="50" t="s">
        <v>37</v>
      </c>
      <c r="S2799" s="51" t="s">
        <v>37</v>
      </c>
      <c r="T2799" s="51" t="s">
        <v>37</v>
      </c>
      <c r="U2799" s="44">
        <v>41619</v>
      </c>
      <c r="V2799" s="45">
        <v>592728</v>
      </c>
      <c r="W2799" s="45">
        <v>499</v>
      </c>
    </row>
    <row r="2800" spans="1:23" x14ac:dyDescent="0.2">
      <c r="A2800" s="41">
        <v>2010</v>
      </c>
      <c r="B2800" s="42">
        <v>18193</v>
      </c>
      <c r="C2800" s="43" t="s">
        <v>3424</v>
      </c>
      <c r="D2800" s="41" t="s">
        <v>39</v>
      </c>
      <c r="E2800" s="43" t="s">
        <v>40</v>
      </c>
      <c r="F2800" s="41" t="s">
        <v>25</v>
      </c>
      <c r="G2800" s="43" t="s">
        <v>44</v>
      </c>
      <c r="H2800" s="43" t="s">
        <v>41</v>
      </c>
      <c r="I2800" s="44">
        <v>3273</v>
      </c>
      <c r="J2800" s="45">
        <v>38727</v>
      </c>
      <c r="K2800" s="45">
        <v>37</v>
      </c>
      <c r="L2800" s="46">
        <v>304380</v>
      </c>
      <c r="M2800" s="47">
        <v>3601619</v>
      </c>
      <c r="N2800" s="47">
        <v>3626</v>
      </c>
      <c r="O2800" s="48">
        <v>19637</v>
      </c>
      <c r="P2800" s="49">
        <v>232363</v>
      </c>
      <c r="Q2800" s="49">
        <v>234</v>
      </c>
      <c r="R2800" s="50" t="s">
        <v>37</v>
      </c>
      <c r="S2800" s="51" t="s">
        <v>37</v>
      </c>
      <c r="T2800" s="51" t="s">
        <v>37</v>
      </c>
      <c r="U2800" s="44">
        <v>327290</v>
      </c>
      <c r="V2800" s="45">
        <v>3872709</v>
      </c>
      <c r="W2800" s="45">
        <v>3897</v>
      </c>
    </row>
    <row r="2801" spans="1:23" x14ac:dyDescent="0.2">
      <c r="A2801" s="41">
        <v>2010</v>
      </c>
      <c r="B2801" s="42">
        <v>18193</v>
      </c>
      <c r="C2801" s="43" t="s">
        <v>3424</v>
      </c>
      <c r="D2801" s="41" t="s">
        <v>91</v>
      </c>
      <c r="E2801" s="43" t="s">
        <v>24</v>
      </c>
      <c r="F2801" s="41" t="s">
        <v>25</v>
      </c>
      <c r="G2801" s="43" t="s">
        <v>92</v>
      </c>
      <c r="H2801" s="43" t="s">
        <v>41</v>
      </c>
      <c r="I2801" s="44" t="s">
        <v>37</v>
      </c>
      <c r="J2801" s="45" t="s">
        <v>37</v>
      </c>
      <c r="K2801" s="45" t="s">
        <v>37</v>
      </c>
      <c r="L2801" s="46">
        <v>1251697</v>
      </c>
      <c r="M2801" s="47">
        <v>12364159</v>
      </c>
      <c r="N2801" s="47">
        <v>11787</v>
      </c>
      <c r="O2801" s="48" t="s">
        <v>37</v>
      </c>
      <c r="P2801" s="49" t="s">
        <v>37</v>
      </c>
      <c r="Q2801" s="49" t="s">
        <v>37</v>
      </c>
      <c r="R2801" s="50" t="s">
        <v>37</v>
      </c>
      <c r="S2801" s="51" t="s">
        <v>37</v>
      </c>
      <c r="T2801" s="51" t="s">
        <v>37</v>
      </c>
      <c r="U2801" s="44">
        <v>1251697</v>
      </c>
      <c r="V2801" s="45">
        <v>12364159</v>
      </c>
      <c r="W2801" s="45">
        <v>11787</v>
      </c>
    </row>
    <row r="2802" spans="1:23" x14ac:dyDescent="0.2">
      <c r="A2802" s="41">
        <v>2010</v>
      </c>
      <c r="B2802" s="42">
        <v>18199</v>
      </c>
      <c r="C2802" s="43" t="s">
        <v>3425</v>
      </c>
      <c r="D2802" s="41" t="s">
        <v>23</v>
      </c>
      <c r="E2802" s="43" t="s">
        <v>24</v>
      </c>
      <c r="F2802" s="41" t="s">
        <v>25</v>
      </c>
      <c r="G2802" s="43" t="s">
        <v>92</v>
      </c>
      <c r="H2802" s="43" t="s">
        <v>31</v>
      </c>
      <c r="I2802" s="44">
        <v>2825</v>
      </c>
      <c r="J2802" s="45">
        <v>23738</v>
      </c>
      <c r="K2802" s="45">
        <v>3373</v>
      </c>
      <c r="L2802" s="46">
        <v>1495</v>
      </c>
      <c r="M2802" s="47">
        <v>13595</v>
      </c>
      <c r="N2802" s="47">
        <v>347</v>
      </c>
      <c r="O2802" s="48">
        <v>13739</v>
      </c>
      <c r="P2802" s="49">
        <v>111107</v>
      </c>
      <c r="Q2802" s="49">
        <v>4064</v>
      </c>
      <c r="R2802" s="50" t="s">
        <v>37</v>
      </c>
      <c r="S2802" s="51" t="s">
        <v>37</v>
      </c>
      <c r="T2802" s="51" t="s">
        <v>37</v>
      </c>
      <c r="U2802" s="44">
        <v>18059</v>
      </c>
      <c r="V2802" s="45">
        <v>148440</v>
      </c>
      <c r="W2802" s="45">
        <v>7784</v>
      </c>
    </row>
    <row r="2803" spans="1:23" x14ac:dyDescent="0.2">
      <c r="A2803" s="41">
        <v>2010</v>
      </c>
      <c r="B2803" s="42">
        <v>18200</v>
      </c>
      <c r="C2803" s="43" t="s">
        <v>3426</v>
      </c>
      <c r="D2803" s="41" t="s">
        <v>23</v>
      </c>
      <c r="E2803" s="43" t="s">
        <v>24</v>
      </c>
      <c r="F2803" s="41" t="s">
        <v>25</v>
      </c>
      <c r="G2803" s="43" t="s">
        <v>35</v>
      </c>
      <c r="H2803" s="43" t="s">
        <v>27</v>
      </c>
      <c r="I2803" s="44">
        <v>543</v>
      </c>
      <c r="J2803" s="45">
        <v>5544</v>
      </c>
      <c r="K2803" s="45">
        <v>680</v>
      </c>
      <c r="L2803" s="46">
        <v>671</v>
      </c>
      <c r="M2803" s="47">
        <v>7185</v>
      </c>
      <c r="N2803" s="47">
        <v>159</v>
      </c>
      <c r="O2803" s="48">
        <v>376</v>
      </c>
      <c r="P2803" s="49">
        <v>4419</v>
      </c>
      <c r="Q2803" s="49">
        <v>6</v>
      </c>
      <c r="R2803" s="50" t="s">
        <v>37</v>
      </c>
      <c r="S2803" s="51" t="s">
        <v>37</v>
      </c>
      <c r="T2803" s="51" t="s">
        <v>37</v>
      </c>
      <c r="U2803" s="44">
        <v>1590</v>
      </c>
      <c r="V2803" s="45">
        <v>17148</v>
      </c>
      <c r="W2803" s="45">
        <v>845</v>
      </c>
    </row>
    <row r="2804" spans="1:23" x14ac:dyDescent="0.2">
      <c r="A2804" s="41">
        <v>2010</v>
      </c>
      <c r="B2804" s="42">
        <v>18201</v>
      </c>
      <c r="C2804" s="43" t="s">
        <v>3427</v>
      </c>
      <c r="D2804" s="41" t="s">
        <v>23</v>
      </c>
      <c r="E2804" s="43" t="s">
        <v>24</v>
      </c>
      <c r="F2804" s="41" t="s">
        <v>25</v>
      </c>
      <c r="G2804" s="43" t="s">
        <v>87</v>
      </c>
      <c r="H2804" s="43" t="s">
        <v>27</v>
      </c>
      <c r="I2804" s="44">
        <v>327</v>
      </c>
      <c r="J2804" s="45">
        <v>2582</v>
      </c>
      <c r="K2804" s="45">
        <v>318</v>
      </c>
      <c r="L2804" s="46">
        <v>279</v>
      </c>
      <c r="M2804" s="47">
        <v>2446</v>
      </c>
      <c r="N2804" s="47">
        <v>72</v>
      </c>
      <c r="O2804" s="48">
        <v>0</v>
      </c>
      <c r="P2804" s="49">
        <v>0</v>
      </c>
      <c r="Q2804" s="49">
        <v>0</v>
      </c>
      <c r="R2804" s="50">
        <v>0</v>
      </c>
      <c r="S2804" s="51">
        <v>0</v>
      </c>
      <c r="T2804" s="51">
        <v>0</v>
      </c>
      <c r="U2804" s="44">
        <v>606</v>
      </c>
      <c r="V2804" s="45">
        <v>5028</v>
      </c>
      <c r="W2804" s="45">
        <v>390</v>
      </c>
    </row>
    <row r="2805" spans="1:23" x14ac:dyDescent="0.2">
      <c r="A2805" s="41">
        <v>2010</v>
      </c>
      <c r="B2805" s="42">
        <v>18203</v>
      </c>
      <c r="C2805" s="43" t="s">
        <v>1144</v>
      </c>
      <c r="D2805" s="41" t="s">
        <v>23</v>
      </c>
      <c r="E2805" s="43" t="s">
        <v>24</v>
      </c>
      <c r="F2805" s="41" t="s">
        <v>25</v>
      </c>
      <c r="G2805" s="43" t="s">
        <v>54</v>
      </c>
      <c r="H2805" s="43" t="s">
        <v>31</v>
      </c>
      <c r="I2805" s="44">
        <v>41160.400000000001</v>
      </c>
      <c r="J2805" s="45">
        <v>356049</v>
      </c>
      <c r="K2805" s="45">
        <v>23608</v>
      </c>
      <c r="L2805" s="46">
        <v>4874.7</v>
      </c>
      <c r="M2805" s="47">
        <v>45405</v>
      </c>
      <c r="N2805" s="47">
        <v>878</v>
      </c>
      <c r="O2805" s="48">
        <v>8624.1</v>
      </c>
      <c r="P2805" s="49">
        <v>97402</v>
      </c>
      <c r="Q2805" s="49">
        <v>9</v>
      </c>
      <c r="R2805" s="50" t="s">
        <v>37</v>
      </c>
      <c r="S2805" s="51" t="s">
        <v>37</v>
      </c>
      <c r="T2805" s="51" t="s">
        <v>37</v>
      </c>
      <c r="U2805" s="44">
        <v>54659.199999999997</v>
      </c>
      <c r="V2805" s="45">
        <v>498856</v>
      </c>
      <c r="W2805" s="45">
        <v>24495</v>
      </c>
    </row>
    <row r="2806" spans="1:23" x14ac:dyDescent="0.2">
      <c r="A2806" s="41">
        <v>2010</v>
      </c>
      <c r="B2806" s="42">
        <v>18204</v>
      </c>
      <c r="C2806" s="43" t="s">
        <v>3428</v>
      </c>
      <c r="D2806" s="41" t="s">
        <v>23</v>
      </c>
      <c r="E2806" s="43" t="s">
        <v>24</v>
      </c>
      <c r="F2806" s="41" t="s">
        <v>25</v>
      </c>
      <c r="G2806" s="43" t="s">
        <v>87</v>
      </c>
      <c r="H2806" s="43" t="s">
        <v>27</v>
      </c>
      <c r="I2806" s="44">
        <v>594</v>
      </c>
      <c r="J2806" s="45">
        <v>4522</v>
      </c>
      <c r="K2806" s="45">
        <v>625</v>
      </c>
      <c r="L2806" s="46">
        <v>475</v>
      </c>
      <c r="M2806" s="47">
        <v>3875</v>
      </c>
      <c r="N2806" s="47">
        <v>172</v>
      </c>
      <c r="O2806" s="48" t="s">
        <v>37</v>
      </c>
      <c r="P2806" s="49" t="s">
        <v>37</v>
      </c>
      <c r="Q2806" s="49" t="s">
        <v>37</v>
      </c>
      <c r="R2806" s="50" t="s">
        <v>37</v>
      </c>
      <c r="S2806" s="51" t="s">
        <v>37</v>
      </c>
      <c r="T2806" s="51" t="s">
        <v>37</v>
      </c>
      <c r="U2806" s="44">
        <v>1069</v>
      </c>
      <c r="V2806" s="45">
        <v>8397</v>
      </c>
      <c r="W2806" s="45">
        <v>797</v>
      </c>
    </row>
    <row r="2807" spans="1:23" x14ac:dyDescent="0.2">
      <c r="A2807" s="41">
        <v>2010</v>
      </c>
      <c r="B2807" s="42">
        <v>18206</v>
      </c>
      <c r="C2807" s="43" t="s">
        <v>1145</v>
      </c>
      <c r="D2807" s="41" t="s">
        <v>23</v>
      </c>
      <c r="E2807" s="43" t="s">
        <v>24</v>
      </c>
      <c r="F2807" s="41" t="s">
        <v>25</v>
      </c>
      <c r="G2807" s="43" t="s">
        <v>195</v>
      </c>
      <c r="H2807" s="43" t="s">
        <v>153</v>
      </c>
      <c r="I2807" s="44">
        <v>3808.7</v>
      </c>
      <c r="J2807" s="45">
        <v>35869</v>
      </c>
      <c r="K2807" s="45">
        <v>2699</v>
      </c>
      <c r="L2807" s="46">
        <v>775.7</v>
      </c>
      <c r="M2807" s="47">
        <v>6613</v>
      </c>
      <c r="N2807" s="47">
        <v>438</v>
      </c>
      <c r="O2807" s="48">
        <v>420.1</v>
      </c>
      <c r="P2807" s="49">
        <v>4603</v>
      </c>
      <c r="Q2807" s="49">
        <v>38</v>
      </c>
      <c r="R2807" s="50" t="s">
        <v>37</v>
      </c>
      <c r="S2807" s="51" t="s">
        <v>37</v>
      </c>
      <c r="T2807" s="51" t="s">
        <v>37</v>
      </c>
      <c r="U2807" s="44">
        <v>5004.5</v>
      </c>
      <c r="V2807" s="45">
        <v>47085</v>
      </c>
      <c r="W2807" s="45">
        <v>3175</v>
      </c>
    </row>
    <row r="2808" spans="1:23" x14ac:dyDescent="0.2">
      <c r="A2808" s="41">
        <v>2010</v>
      </c>
      <c r="B2808" s="42">
        <v>18217</v>
      </c>
      <c r="C2808" s="43" t="s">
        <v>3429</v>
      </c>
      <c r="D2808" s="41" t="s">
        <v>23</v>
      </c>
      <c r="E2808" s="43" t="s">
        <v>24</v>
      </c>
      <c r="F2808" s="41" t="s">
        <v>25</v>
      </c>
      <c r="G2808" s="43" t="s">
        <v>241</v>
      </c>
      <c r="H2808" s="43" t="s">
        <v>27</v>
      </c>
      <c r="I2808" s="44">
        <v>506</v>
      </c>
      <c r="J2808" s="45">
        <v>6390</v>
      </c>
      <c r="K2808" s="45">
        <v>501</v>
      </c>
      <c r="L2808" s="46">
        <v>193.1</v>
      </c>
      <c r="M2808" s="47">
        <v>1992</v>
      </c>
      <c r="N2808" s="47">
        <v>130</v>
      </c>
      <c r="O2808" s="48">
        <v>170.9</v>
      </c>
      <c r="P2808" s="49">
        <v>2419</v>
      </c>
      <c r="Q2808" s="49">
        <v>15</v>
      </c>
      <c r="R2808" s="50">
        <v>0</v>
      </c>
      <c r="S2808" s="51">
        <v>0</v>
      </c>
      <c r="T2808" s="51">
        <v>0</v>
      </c>
      <c r="U2808" s="44">
        <v>870</v>
      </c>
      <c r="V2808" s="45">
        <v>10801</v>
      </c>
      <c r="W2808" s="45">
        <v>646</v>
      </c>
    </row>
    <row r="2809" spans="1:23" x14ac:dyDescent="0.2">
      <c r="A2809" s="41">
        <v>2010</v>
      </c>
      <c r="B2809" s="42">
        <v>18224</v>
      </c>
      <c r="C2809" s="43" t="s">
        <v>3430</v>
      </c>
      <c r="D2809" s="41" t="s">
        <v>23</v>
      </c>
      <c r="E2809" s="43" t="s">
        <v>24</v>
      </c>
      <c r="F2809" s="41" t="s">
        <v>25</v>
      </c>
      <c r="G2809" s="43" t="s">
        <v>78</v>
      </c>
      <c r="H2809" s="43" t="s">
        <v>27</v>
      </c>
      <c r="I2809" s="44">
        <v>1268</v>
      </c>
      <c r="J2809" s="45">
        <v>13392</v>
      </c>
      <c r="K2809" s="45">
        <v>1183</v>
      </c>
      <c r="L2809" s="46">
        <v>1551</v>
      </c>
      <c r="M2809" s="47">
        <v>16654</v>
      </c>
      <c r="N2809" s="47">
        <v>259</v>
      </c>
      <c r="O2809" s="48">
        <v>28</v>
      </c>
      <c r="P2809" s="49">
        <v>315</v>
      </c>
      <c r="Q2809" s="49">
        <v>5</v>
      </c>
      <c r="R2809" s="50">
        <v>0</v>
      </c>
      <c r="S2809" s="51">
        <v>0</v>
      </c>
      <c r="T2809" s="51">
        <v>0</v>
      </c>
      <c r="U2809" s="44">
        <v>2847</v>
      </c>
      <c r="V2809" s="45">
        <v>30361</v>
      </c>
      <c r="W2809" s="45">
        <v>1447</v>
      </c>
    </row>
    <row r="2810" spans="1:23" x14ac:dyDescent="0.2">
      <c r="A2810" s="41">
        <v>2010</v>
      </c>
      <c r="B2810" s="42">
        <v>18230</v>
      </c>
      <c r="C2810" s="43" t="s">
        <v>3431</v>
      </c>
      <c r="D2810" s="41" t="s">
        <v>23</v>
      </c>
      <c r="E2810" s="43" t="s">
        <v>24</v>
      </c>
      <c r="F2810" s="41" t="s">
        <v>25</v>
      </c>
      <c r="G2810" s="43" t="s">
        <v>241</v>
      </c>
      <c r="H2810" s="43" t="s">
        <v>27</v>
      </c>
      <c r="I2810" s="44">
        <v>380</v>
      </c>
      <c r="J2810" s="45">
        <v>3702</v>
      </c>
      <c r="K2810" s="45">
        <v>303</v>
      </c>
      <c r="L2810" s="46">
        <v>207</v>
      </c>
      <c r="M2810" s="47">
        <v>2397</v>
      </c>
      <c r="N2810" s="47">
        <v>110</v>
      </c>
      <c r="O2810" s="48" t="s">
        <v>37</v>
      </c>
      <c r="P2810" s="49" t="s">
        <v>37</v>
      </c>
      <c r="Q2810" s="49" t="s">
        <v>37</v>
      </c>
      <c r="R2810" s="50" t="s">
        <v>37</v>
      </c>
      <c r="S2810" s="51" t="s">
        <v>37</v>
      </c>
      <c r="T2810" s="51" t="s">
        <v>37</v>
      </c>
      <c r="U2810" s="44">
        <v>587</v>
      </c>
      <c r="V2810" s="45">
        <v>6099</v>
      </c>
      <c r="W2810" s="45">
        <v>413</v>
      </c>
    </row>
    <row r="2811" spans="1:23" x14ac:dyDescent="0.2">
      <c r="A2811" s="41">
        <v>2010</v>
      </c>
      <c r="B2811" s="42">
        <v>18231</v>
      </c>
      <c r="C2811" s="43" t="s">
        <v>3432</v>
      </c>
      <c r="D2811" s="41" t="s">
        <v>23</v>
      </c>
      <c r="E2811" s="43" t="s">
        <v>24</v>
      </c>
      <c r="F2811" s="41" t="s">
        <v>25</v>
      </c>
      <c r="G2811" s="43" t="s">
        <v>87</v>
      </c>
      <c r="H2811" s="43" t="s">
        <v>27</v>
      </c>
      <c r="I2811" s="44">
        <v>747.5</v>
      </c>
      <c r="J2811" s="45">
        <v>6666</v>
      </c>
      <c r="K2811" s="45">
        <v>726</v>
      </c>
      <c r="L2811" s="46">
        <v>786.2</v>
      </c>
      <c r="M2811" s="47">
        <v>7351</v>
      </c>
      <c r="N2811" s="47">
        <v>165</v>
      </c>
      <c r="O2811" s="48" t="s">
        <v>37</v>
      </c>
      <c r="P2811" s="49" t="s">
        <v>37</v>
      </c>
      <c r="Q2811" s="49" t="s">
        <v>37</v>
      </c>
      <c r="R2811" s="50" t="s">
        <v>37</v>
      </c>
      <c r="S2811" s="51" t="s">
        <v>37</v>
      </c>
      <c r="T2811" s="51" t="s">
        <v>37</v>
      </c>
      <c r="U2811" s="44">
        <v>1533.7</v>
      </c>
      <c r="V2811" s="45">
        <v>14017</v>
      </c>
      <c r="W2811" s="45">
        <v>891</v>
      </c>
    </row>
    <row r="2812" spans="1:23" x14ac:dyDescent="0.2">
      <c r="A2812" s="41">
        <v>2010</v>
      </c>
      <c r="B2812" s="42">
        <v>18249</v>
      </c>
      <c r="C2812" s="43" t="s">
        <v>3433</v>
      </c>
      <c r="D2812" s="41" t="s">
        <v>23</v>
      </c>
      <c r="E2812" s="43" t="s">
        <v>24</v>
      </c>
      <c r="F2812" s="41" t="s">
        <v>25</v>
      </c>
      <c r="G2812" s="43" t="s">
        <v>35</v>
      </c>
      <c r="H2812" s="43" t="s">
        <v>27</v>
      </c>
      <c r="I2812" s="44">
        <v>5677.4</v>
      </c>
      <c r="J2812" s="45">
        <v>52955</v>
      </c>
      <c r="K2812" s="45">
        <v>7049</v>
      </c>
      <c r="L2812" s="46">
        <v>7930.4</v>
      </c>
      <c r="M2812" s="47">
        <v>84673</v>
      </c>
      <c r="N2812" s="47">
        <v>1582</v>
      </c>
      <c r="O2812" s="48">
        <v>527</v>
      </c>
      <c r="P2812" s="49">
        <v>7199</v>
      </c>
      <c r="Q2812" s="49">
        <v>1</v>
      </c>
      <c r="R2812" s="50">
        <v>0</v>
      </c>
      <c r="S2812" s="51">
        <v>0</v>
      </c>
      <c r="T2812" s="51">
        <v>0</v>
      </c>
      <c r="U2812" s="44">
        <v>14134.8</v>
      </c>
      <c r="V2812" s="45">
        <v>144827</v>
      </c>
      <c r="W2812" s="45">
        <v>8632</v>
      </c>
    </row>
    <row r="2813" spans="1:23" x14ac:dyDescent="0.2">
      <c r="A2813" s="41">
        <v>2010</v>
      </c>
      <c r="B2813" s="42">
        <v>18250</v>
      </c>
      <c r="C2813" s="43" t="s">
        <v>3434</v>
      </c>
      <c r="D2813" s="41" t="s">
        <v>23</v>
      </c>
      <c r="E2813" s="43" t="s">
        <v>24</v>
      </c>
      <c r="F2813" s="41" t="s">
        <v>25</v>
      </c>
      <c r="G2813" s="43" t="s">
        <v>72</v>
      </c>
      <c r="H2813" s="43" t="s">
        <v>27</v>
      </c>
      <c r="I2813" s="44">
        <v>109.9</v>
      </c>
      <c r="J2813" s="45">
        <v>1664</v>
      </c>
      <c r="K2813" s="45">
        <v>128</v>
      </c>
      <c r="L2813" s="46">
        <v>11.7</v>
      </c>
      <c r="M2813" s="47">
        <v>248</v>
      </c>
      <c r="N2813" s="47">
        <v>24</v>
      </c>
      <c r="O2813" s="48">
        <v>0.5</v>
      </c>
      <c r="P2813" s="49">
        <v>6</v>
      </c>
      <c r="Q2813" s="49">
        <v>1</v>
      </c>
      <c r="R2813" s="50">
        <v>0</v>
      </c>
      <c r="S2813" s="51" t="s">
        <v>37</v>
      </c>
      <c r="T2813" s="51" t="s">
        <v>37</v>
      </c>
      <c r="U2813" s="44">
        <v>122.1</v>
      </c>
      <c r="V2813" s="45">
        <v>1918</v>
      </c>
      <c r="W2813" s="45">
        <v>153</v>
      </c>
    </row>
    <row r="2814" spans="1:23" x14ac:dyDescent="0.2">
      <c r="A2814" s="41">
        <v>2010</v>
      </c>
      <c r="B2814" s="42">
        <v>18252</v>
      </c>
      <c r="C2814" s="43" t="s">
        <v>1147</v>
      </c>
      <c r="D2814" s="41" t="s">
        <v>23</v>
      </c>
      <c r="E2814" s="43" t="s">
        <v>24</v>
      </c>
      <c r="F2814" s="41" t="s">
        <v>25</v>
      </c>
      <c r="G2814" s="43" t="s">
        <v>82</v>
      </c>
      <c r="H2814" s="43" t="s">
        <v>27</v>
      </c>
      <c r="I2814" s="44">
        <v>5462</v>
      </c>
      <c r="J2814" s="45">
        <v>51351</v>
      </c>
      <c r="K2814" s="45">
        <v>6074</v>
      </c>
      <c r="L2814" s="46">
        <v>5223</v>
      </c>
      <c r="M2814" s="47">
        <v>39052</v>
      </c>
      <c r="N2814" s="47">
        <v>908</v>
      </c>
      <c r="O2814" s="48">
        <v>11156</v>
      </c>
      <c r="P2814" s="49">
        <v>132600</v>
      </c>
      <c r="Q2814" s="49">
        <v>51</v>
      </c>
      <c r="R2814" s="50">
        <v>0</v>
      </c>
      <c r="S2814" s="51">
        <v>0</v>
      </c>
      <c r="T2814" s="51">
        <v>0</v>
      </c>
      <c r="U2814" s="44">
        <v>21841</v>
      </c>
      <c r="V2814" s="45">
        <v>223003</v>
      </c>
      <c r="W2814" s="45">
        <v>7033</v>
      </c>
    </row>
    <row r="2815" spans="1:23" x14ac:dyDescent="0.2">
      <c r="A2815" s="41">
        <v>2010</v>
      </c>
      <c r="B2815" s="42">
        <v>18260</v>
      </c>
      <c r="C2815" s="43" t="s">
        <v>3435</v>
      </c>
      <c r="D2815" s="41" t="s">
        <v>23</v>
      </c>
      <c r="E2815" s="43" t="s">
        <v>24</v>
      </c>
      <c r="F2815" s="41" t="s">
        <v>25</v>
      </c>
      <c r="G2815" s="43" t="s">
        <v>57</v>
      </c>
      <c r="H2815" s="43" t="s">
        <v>31</v>
      </c>
      <c r="I2815" s="44">
        <v>2437.3000000000002</v>
      </c>
      <c r="J2815" s="45">
        <v>34930</v>
      </c>
      <c r="K2815" s="45">
        <v>2826</v>
      </c>
      <c r="L2815" s="46">
        <v>670.4</v>
      </c>
      <c r="M2815" s="47">
        <v>9353</v>
      </c>
      <c r="N2815" s="47">
        <v>848</v>
      </c>
      <c r="O2815" s="48">
        <v>2850.8</v>
      </c>
      <c r="P2815" s="49">
        <v>46118</v>
      </c>
      <c r="Q2815" s="49">
        <v>766</v>
      </c>
      <c r="R2815" s="50" t="s">
        <v>37</v>
      </c>
      <c r="S2815" s="51" t="s">
        <v>37</v>
      </c>
      <c r="T2815" s="51" t="s">
        <v>37</v>
      </c>
      <c r="U2815" s="44">
        <v>5958.5</v>
      </c>
      <c r="V2815" s="45">
        <v>90401</v>
      </c>
      <c r="W2815" s="45">
        <v>4440</v>
      </c>
    </row>
    <row r="2816" spans="1:23" x14ac:dyDescent="0.2">
      <c r="A2816" s="41">
        <v>2010</v>
      </c>
      <c r="B2816" s="42">
        <v>18260</v>
      </c>
      <c r="C2816" s="43" t="s">
        <v>3435</v>
      </c>
      <c r="D2816" s="41" t="s">
        <v>23</v>
      </c>
      <c r="E2816" s="43" t="s">
        <v>24</v>
      </c>
      <c r="F2816" s="41" t="s">
        <v>25</v>
      </c>
      <c r="G2816" s="43" t="s">
        <v>192</v>
      </c>
      <c r="H2816" s="43" t="s">
        <v>31</v>
      </c>
      <c r="I2816" s="44">
        <v>1.8</v>
      </c>
      <c r="J2816" s="45">
        <v>19</v>
      </c>
      <c r="K2816" s="45">
        <v>4</v>
      </c>
      <c r="L2816" s="46">
        <v>5.9</v>
      </c>
      <c r="M2816" s="47">
        <v>85</v>
      </c>
      <c r="N2816" s="47">
        <v>6</v>
      </c>
      <c r="O2816" s="48" t="s">
        <v>37</v>
      </c>
      <c r="P2816" s="49" t="s">
        <v>37</v>
      </c>
      <c r="Q2816" s="49" t="s">
        <v>37</v>
      </c>
      <c r="R2816" s="50" t="s">
        <v>37</v>
      </c>
      <c r="S2816" s="51" t="s">
        <v>37</v>
      </c>
      <c r="T2816" s="51" t="s">
        <v>37</v>
      </c>
      <c r="U2816" s="44">
        <v>7.7</v>
      </c>
      <c r="V2816" s="45">
        <v>104</v>
      </c>
      <c r="W2816" s="45">
        <v>10</v>
      </c>
    </row>
    <row r="2817" spans="1:23" x14ac:dyDescent="0.2">
      <c r="A2817" s="41">
        <v>2010</v>
      </c>
      <c r="B2817" s="42">
        <v>18260</v>
      </c>
      <c r="C2817" s="43" t="s">
        <v>3435</v>
      </c>
      <c r="D2817" s="41" t="s">
        <v>23</v>
      </c>
      <c r="E2817" s="43" t="s">
        <v>24</v>
      </c>
      <c r="F2817" s="41" t="s">
        <v>25</v>
      </c>
      <c r="G2817" s="43" t="s">
        <v>168</v>
      </c>
      <c r="H2817" s="43" t="s">
        <v>31</v>
      </c>
      <c r="I2817" s="44">
        <v>1119</v>
      </c>
      <c r="J2817" s="45">
        <v>16387</v>
      </c>
      <c r="K2817" s="45">
        <v>1146</v>
      </c>
      <c r="L2817" s="46">
        <v>252.5</v>
      </c>
      <c r="M2817" s="47">
        <v>3495</v>
      </c>
      <c r="N2817" s="47">
        <v>346</v>
      </c>
      <c r="O2817" s="48">
        <v>828</v>
      </c>
      <c r="P2817" s="49">
        <v>13248</v>
      </c>
      <c r="Q2817" s="49">
        <v>249</v>
      </c>
      <c r="R2817" s="50" t="s">
        <v>37</v>
      </c>
      <c r="S2817" s="51" t="s">
        <v>37</v>
      </c>
      <c r="T2817" s="51" t="s">
        <v>37</v>
      </c>
      <c r="U2817" s="44">
        <v>2199.5</v>
      </c>
      <c r="V2817" s="45">
        <v>33130</v>
      </c>
      <c r="W2817" s="45">
        <v>1741</v>
      </c>
    </row>
    <row r="2818" spans="1:23" x14ac:dyDescent="0.2">
      <c r="A2818" s="41">
        <v>2010</v>
      </c>
      <c r="B2818" s="42">
        <v>18273</v>
      </c>
      <c r="C2818" s="43" t="s">
        <v>3436</v>
      </c>
      <c r="D2818" s="41" t="s">
        <v>23</v>
      </c>
      <c r="E2818" s="43" t="s">
        <v>24</v>
      </c>
      <c r="F2818" s="41" t="s">
        <v>25</v>
      </c>
      <c r="G2818" s="43" t="s">
        <v>175</v>
      </c>
      <c r="H2818" s="43" t="s">
        <v>27</v>
      </c>
      <c r="I2818" s="44">
        <v>4186</v>
      </c>
      <c r="J2818" s="45">
        <v>42000</v>
      </c>
      <c r="K2818" s="45">
        <v>3128</v>
      </c>
      <c r="L2818" s="46">
        <v>1016</v>
      </c>
      <c r="M2818" s="47">
        <v>8000</v>
      </c>
      <c r="N2818" s="47">
        <v>427</v>
      </c>
      <c r="O2818" s="48">
        <v>4370</v>
      </c>
      <c r="P2818" s="49">
        <v>54000</v>
      </c>
      <c r="Q2818" s="49">
        <v>106</v>
      </c>
      <c r="R2818" s="50" t="s">
        <v>37</v>
      </c>
      <c r="S2818" s="51" t="s">
        <v>37</v>
      </c>
      <c r="T2818" s="51" t="s">
        <v>37</v>
      </c>
      <c r="U2818" s="44">
        <v>9572</v>
      </c>
      <c r="V2818" s="45">
        <v>104000</v>
      </c>
      <c r="W2818" s="45">
        <v>3661</v>
      </c>
    </row>
    <row r="2819" spans="1:23" x14ac:dyDescent="0.2">
      <c r="A2819" s="41">
        <v>2010</v>
      </c>
      <c r="B2819" s="42">
        <v>18277</v>
      </c>
      <c r="C2819" s="43" t="s">
        <v>3436</v>
      </c>
      <c r="D2819" s="41" t="s">
        <v>23</v>
      </c>
      <c r="E2819" s="43" t="s">
        <v>24</v>
      </c>
      <c r="F2819" s="41" t="s">
        <v>25</v>
      </c>
      <c r="G2819" s="43" t="s">
        <v>124</v>
      </c>
      <c r="H2819" s="43" t="s">
        <v>27</v>
      </c>
      <c r="I2819" s="44">
        <v>2153</v>
      </c>
      <c r="J2819" s="45">
        <v>19456</v>
      </c>
      <c r="K2819" s="45">
        <v>2783</v>
      </c>
      <c r="L2819" s="46">
        <v>2054</v>
      </c>
      <c r="M2819" s="47">
        <v>21524</v>
      </c>
      <c r="N2819" s="47">
        <v>548</v>
      </c>
      <c r="O2819" s="48">
        <v>1743</v>
      </c>
      <c r="P2819" s="49">
        <v>19336</v>
      </c>
      <c r="Q2819" s="49">
        <v>4</v>
      </c>
      <c r="R2819" s="50" t="s">
        <v>37</v>
      </c>
      <c r="S2819" s="51" t="s">
        <v>37</v>
      </c>
      <c r="T2819" s="51" t="s">
        <v>37</v>
      </c>
      <c r="U2819" s="44">
        <v>5950</v>
      </c>
      <c r="V2819" s="45">
        <v>60316</v>
      </c>
      <c r="W2819" s="45">
        <v>3335</v>
      </c>
    </row>
    <row r="2820" spans="1:23" x14ac:dyDescent="0.2">
      <c r="A2820" s="41">
        <v>2010</v>
      </c>
      <c r="B2820" s="42">
        <v>18280</v>
      </c>
      <c r="C2820" s="43" t="s">
        <v>1149</v>
      </c>
      <c r="D2820" s="41" t="s">
        <v>23</v>
      </c>
      <c r="E2820" s="43" t="s">
        <v>24</v>
      </c>
      <c r="F2820" s="41" t="s">
        <v>25</v>
      </c>
      <c r="G2820" s="43" t="s">
        <v>50</v>
      </c>
      <c r="H2820" s="43" t="s">
        <v>31</v>
      </c>
      <c r="I2820" s="44">
        <v>49435.9</v>
      </c>
      <c r="J2820" s="45">
        <v>367327</v>
      </c>
      <c r="K2820" s="45">
        <v>41454</v>
      </c>
      <c r="L2820" s="46">
        <v>42969</v>
      </c>
      <c r="M2820" s="47">
        <v>383826</v>
      </c>
      <c r="N2820" s="47">
        <v>9605</v>
      </c>
      <c r="O2820" s="48">
        <v>6237.3</v>
      </c>
      <c r="P2820" s="49">
        <v>68135</v>
      </c>
      <c r="Q2820" s="49">
        <v>4</v>
      </c>
      <c r="R2820" s="50" t="s">
        <v>37</v>
      </c>
      <c r="S2820" s="51" t="s">
        <v>37</v>
      </c>
      <c r="T2820" s="51" t="s">
        <v>37</v>
      </c>
      <c r="U2820" s="44">
        <v>98642.2</v>
      </c>
      <c r="V2820" s="45">
        <v>819288</v>
      </c>
      <c r="W2820" s="45">
        <v>51063</v>
      </c>
    </row>
    <row r="2821" spans="1:23" x14ac:dyDescent="0.2">
      <c r="A2821" s="41">
        <v>2010</v>
      </c>
      <c r="B2821" s="42">
        <v>18282</v>
      </c>
      <c r="C2821" s="43" t="s">
        <v>3437</v>
      </c>
      <c r="D2821" s="41" t="s">
        <v>23</v>
      </c>
      <c r="E2821" s="43" t="s">
        <v>24</v>
      </c>
      <c r="F2821" s="41" t="s">
        <v>25</v>
      </c>
      <c r="G2821" s="43" t="s">
        <v>89</v>
      </c>
      <c r="H2821" s="43" t="s">
        <v>27</v>
      </c>
      <c r="I2821" s="44">
        <v>331</v>
      </c>
      <c r="J2821" s="45">
        <v>4846</v>
      </c>
      <c r="K2821" s="45">
        <v>537</v>
      </c>
      <c r="L2821" s="46">
        <v>309</v>
      </c>
      <c r="M2821" s="47">
        <v>5068</v>
      </c>
      <c r="N2821" s="47">
        <v>131</v>
      </c>
      <c r="O2821" s="48">
        <v>1197</v>
      </c>
      <c r="P2821" s="49">
        <v>19939</v>
      </c>
      <c r="Q2821" s="49">
        <v>16</v>
      </c>
      <c r="R2821" s="50" t="s">
        <v>37</v>
      </c>
      <c r="S2821" s="51" t="s">
        <v>37</v>
      </c>
      <c r="T2821" s="51" t="s">
        <v>37</v>
      </c>
      <c r="U2821" s="44">
        <v>1837</v>
      </c>
      <c r="V2821" s="45">
        <v>29853</v>
      </c>
      <c r="W2821" s="45">
        <v>684</v>
      </c>
    </row>
    <row r="2822" spans="1:23" x14ac:dyDescent="0.2">
      <c r="A2822" s="41">
        <v>2010</v>
      </c>
      <c r="B2822" s="42">
        <v>18284</v>
      </c>
      <c r="C2822" s="43" t="s">
        <v>3438</v>
      </c>
      <c r="D2822" s="41" t="s">
        <v>23</v>
      </c>
      <c r="E2822" s="43" t="s">
        <v>24</v>
      </c>
      <c r="F2822" s="41" t="s">
        <v>25</v>
      </c>
      <c r="G2822" s="43" t="s">
        <v>44</v>
      </c>
      <c r="H2822" s="43" t="s">
        <v>27</v>
      </c>
      <c r="I2822" s="44">
        <v>241.1</v>
      </c>
      <c r="J2822" s="45">
        <v>2587</v>
      </c>
      <c r="K2822" s="45">
        <v>261</v>
      </c>
      <c r="L2822" s="46">
        <v>78.900000000000006</v>
      </c>
      <c r="M2822" s="47">
        <v>740</v>
      </c>
      <c r="N2822" s="47">
        <v>41</v>
      </c>
      <c r="O2822" s="48" t="s">
        <v>37</v>
      </c>
      <c r="P2822" s="49" t="s">
        <v>37</v>
      </c>
      <c r="Q2822" s="49" t="s">
        <v>37</v>
      </c>
      <c r="R2822" s="50" t="s">
        <v>37</v>
      </c>
      <c r="S2822" s="51" t="s">
        <v>37</v>
      </c>
      <c r="T2822" s="51" t="s">
        <v>37</v>
      </c>
      <c r="U2822" s="44">
        <v>320</v>
      </c>
      <c r="V2822" s="45">
        <v>3327</v>
      </c>
      <c r="W2822" s="45">
        <v>302</v>
      </c>
    </row>
    <row r="2823" spans="1:23" x14ac:dyDescent="0.2">
      <c r="A2823" s="41">
        <v>2010</v>
      </c>
      <c r="B2823" s="42">
        <v>18301</v>
      </c>
      <c r="C2823" s="43" t="s">
        <v>3439</v>
      </c>
      <c r="D2823" s="41" t="s">
        <v>23</v>
      </c>
      <c r="E2823" s="43" t="s">
        <v>24</v>
      </c>
      <c r="F2823" s="41" t="s">
        <v>25</v>
      </c>
      <c r="G2823" s="43" t="s">
        <v>87</v>
      </c>
      <c r="H2823" s="43" t="s">
        <v>27</v>
      </c>
      <c r="I2823" s="44">
        <v>808</v>
      </c>
      <c r="J2823" s="45">
        <v>9392</v>
      </c>
      <c r="K2823" s="45">
        <v>972</v>
      </c>
      <c r="L2823" s="46">
        <v>643</v>
      </c>
      <c r="M2823" s="47">
        <v>6729</v>
      </c>
      <c r="N2823" s="47">
        <v>265</v>
      </c>
      <c r="O2823" s="48" t="s">
        <v>37</v>
      </c>
      <c r="P2823" s="49" t="s">
        <v>37</v>
      </c>
      <c r="Q2823" s="49" t="s">
        <v>37</v>
      </c>
      <c r="R2823" s="50" t="s">
        <v>37</v>
      </c>
      <c r="S2823" s="51" t="s">
        <v>37</v>
      </c>
      <c r="T2823" s="51" t="s">
        <v>37</v>
      </c>
      <c r="U2823" s="44">
        <v>1451</v>
      </c>
      <c r="V2823" s="45">
        <v>16121</v>
      </c>
      <c r="W2823" s="45">
        <v>1237</v>
      </c>
    </row>
    <row r="2824" spans="1:23" x14ac:dyDescent="0.2">
      <c r="A2824" s="41">
        <v>2010</v>
      </c>
      <c r="B2824" s="42">
        <v>18304</v>
      </c>
      <c r="C2824" s="43" t="s">
        <v>1150</v>
      </c>
      <c r="D2824" s="41" t="s">
        <v>23</v>
      </c>
      <c r="E2824" s="43" t="s">
        <v>24</v>
      </c>
      <c r="F2824" s="41" t="s">
        <v>25</v>
      </c>
      <c r="G2824" s="43" t="s">
        <v>142</v>
      </c>
      <c r="H2824" s="43" t="s">
        <v>31</v>
      </c>
      <c r="I2824" s="44">
        <v>270893</v>
      </c>
      <c r="J2824" s="45">
        <v>2145525</v>
      </c>
      <c r="K2824" s="45">
        <v>156784</v>
      </c>
      <c r="L2824" s="46">
        <v>27523</v>
      </c>
      <c r="M2824" s="47">
        <v>197093</v>
      </c>
      <c r="N2824" s="47">
        <v>14341</v>
      </c>
      <c r="O2824" s="48">
        <v>57762</v>
      </c>
      <c r="P2824" s="49">
        <v>612126</v>
      </c>
      <c r="Q2824" s="49">
        <v>1046</v>
      </c>
      <c r="R2824" s="50" t="s">
        <v>37</v>
      </c>
      <c r="S2824" s="51" t="s">
        <v>37</v>
      </c>
      <c r="T2824" s="51" t="s">
        <v>37</v>
      </c>
      <c r="U2824" s="44">
        <v>356178</v>
      </c>
      <c r="V2824" s="45">
        <v>2954744</v>
      </c>
      <c r="W2824" s="45">
        <v>172171</v>
      </c>
    </row>
    <row r="2825" spans="1:23" x14ac:dyDescent="0.2">
      <c r="A2825" s="41">
        <v>2010</v>
      </c>
      <c r="B2825" s="42">
        <v>18305</v>
      </c>
      <c r="C2825" s="43" t="s">
        <v>1151</v>
      </c>
      <c r="D2825" s="41" t="s">
        <v>23</v>
      </c>
      <c r="E2825" s="43" t="s">
        <v>24</v>
      </c>
      <c r="F2825" s="41" t="s">
        <v>25</v>
      </c>
      <c r="G2825" s="43" t="s">
        <v>65</v>
      </c>
      <c r="H2825" s="43" t="s">
        <v>31</v>
      </c>
      <c r="I2825" s="44">
        <v>29850</v>
      </c>
      <c r="J2825" s="45">
        <v>275435</v>
      </c>
      <c r="K2825" s="45">
        <v>14685</v>
      </c>
      <c r="L2825" s="46">
        <v>10497</v>
      </c>
      <c r="M2825" s="47">
        <v>82574</v>
      </c>
      <c r="N2825" s="47">
        <v>5060</v>
      </c>
      <c r="O2825" s="48">
        <v>2841</v>
      </c>
      <c r="P2825" s="49">
        <v>39041</v>
      </c>
      <c r="Q2825" s="49">
        <v>14</v>
      </c>
      <c r="R2825" s="50">
        <v>0</v>
      </c>
      <c r="S2825" s="51">
        <v>0</v>
      </c>
      <c r="T2825" s="51">
        <v>0</v>
      </c>
      <c r="U2825" s="44">
        <v>43188</v>
      </c>
      <c r="V2825" s="45">
        <v>397050</v>
      </c>
      <c r="W2825" s="45">
        <v>19759</v>
      </c>
    </row>
    <row r="2826" spans="1:23" x14ac:dyDescent="0.2">
      <c r="A2826" s="41">
        <v>2010</v>
      </c>
      <c r="B2826" s="42">
        <v>18312</v>
      </c>
      <c r="C2826" s="43" t="s">
        <v>3440</v>
      </c>
      <c r="D2826" s="41" t="s">
        <v>23</v>
      </c>
      <c r="E2826" s="43" t="s">
        <v>24</v>
      </c>
      <c r="F2826" s="41" t="s">
        <v>25</v>
      </c>
      <c r="G2826" s="43" t="s">
        <v>35</v>
      </c>
      <c r="H2826" s="43" t="s">
        <v>27</v>
      </c>
      <c r="I2826" s="44">
        <v>10253.299999999999</v>
      </c>
      <c r="J2826" s="45">
        <v>100715</v>
      </c>
      <c r="K2826" s="45">
        <v>12034</v>
      </c>
      <c r="L2826" s="46">
        <v>11398.5</v>
      </c>
      <c r="M2826" s="47">
        <v>125081</v>
      </c>
      <c r="N2826" s="47">
        <v>1492</v>
      </c>
      <c r="O2826" s="48">
        <v>975.3</v>
      </c>
      <c r="P2826" s="49">
        <v>13893</v>
      </c>
      <c r="Q2826" s="49">
        <v>2</v>
      </c>
      <c r="R2826" s="50">
        <v>0</v>
      </c>
      <c r="S2826" s="51">
        <v>0</v>
      </c>
      <c r="T2826" s="51">
        <v>0</v>
      </c>
      <c r="U2826" s="44">
        <v>22627.1</v>
      </c>
      <c r="V2826" s="45">
        <v>239689</v>
      </c>
      <c r="W2826" s="45">
        <v>13528</v>
      </c>
    </row>
    <row r="2827" spans="1:23" x14ac:dyDescent="0.2">
      <c r="A2827" s="41">
        <v>2010</v>
      </c>
      <c r="B2827" s="42">
        <v>18316</v>
      </c>
      <c r="C2827" s="43" t="s">
        <v>3441</v>
      </c>
      <c r="D2827" s="41" t="s">
        <v>23</v>
      </c>
      <c r="E2827" s="43" t="s">
        <v>24</v>
      </c>
      <c r="F2827" s="41" t="s">
        <v>25</v>
      </c>
      <c r="G2827" s="43" t="s">
        <v>76</v>
      </c>
      <c r="H2827" s="43" t="s">
        <v>31</v>
      </c>
      <c r="I2827" s="44">
        <v>6970</v>
      </c>
      <c r="J2827" s="45">
        <v>48519</v>
      </c>
      <c r="K2827" s="45">
        <v>3229</v>
      </c>
      <c r="L2827" s="46">
        <v>3194</v>
      </c>
      <c r="M2827" s="47">
        <v>28594</v>
      </c>
      <c r="N2827" s="47">
        <v>1098</v>
      </c>
      <c r="O2827" s="48">
        <v>81</v>
      </c>
      <c r="P2827" s="49">
        <v>427</v>
      </c>
      <c r="Q2827" s="49">
        <v>18</v>
      </c>
      <c r="R2827" s="50">
        <v>0</v>
      </c>
      <c r="S2827" s="51">
        <v>0</v>
      </c>
      <c r="T2827" s="51">
        <v>0</v>
      </c>
      <c r="U2827" s="44">
        <v>10245</v>
      </c>
      <c r="V2827" s="45">
        <v>77540</v>
      </c>
      <c r="W2827" s="45">
        <v>4345</v>
      </c>
    </row>
    <row r="2828" spans="1:23" x14ac:dyDescent="0.2">
      <c r="A2828" s="41">
        <v>2010</v>
      </c>
      <c r="B2828" s="42">
        <v>18330</v>
      </c>
      <c r="C2828" s="43" t="s">
        <v>3442</v>
      </c>
      <c r="D2828" s="41" t="s">
        <v>23</v>
      </c>
      <c r="E2828" s="43" t="s">
        <v>24</v>
      </c>
      <c r="F2828" s="41" t="s">
        <v>25</v>
      </c>
      <c r="G2828" s="43" t="s">
        <v>241</v>
      </c>
      <c r="H2828" s="43" t="s">
        <v>27</v>
      </c>
      <c r="I2828" s="44">
        <v>1033</v>
      </c>
      <c r="J2828" s="45">
        <v>10431</v>
      </c>
      <c r="K2828" s="45">
        <v>1068</v>
      </c>
      <c r="L2828" s="46">
        <v>790</v>
      </c>
      <c r="M2828" s="47">
        <v>7799</v>
      </c>
      <c r="N2828" s="47">
        <v>293</v>
      </c>
      <c r="O2828" s="48">
        <v>499</v>
      </c>
      <c r="P2828" s="49">
        <v>4687</v>
      </c>
      <c r="Q2828" s="49">
        <v>13</v>
      </c>
      <c r="R2828" s="50" t="s">
        <v>37</v>
      </c>
      <c r="S2828" s="51" t="s">
        <v>37</v>
      </c>
      <c r="T2828" s="51" t="s">
        <v>37</v>
      </c>
      <c r="U2828" s="44">
        <v>2322</v>
      </c>
      <c r="V2828" s="45">
        <v>22917</v>
      </c>
      <c r="W2828" s="45">
        <v>1374</v>
      </c>
    </row>
    <row r="2829" spans="1:23" x14ac:dyDescent="0.2">
      <c r="A2829" s="41">
        <v>2010</v>
      </c>
      <c r="B2829" s="42">
        <v>18336</v>
      </c>
      <c r="C2829" s="43" t="s">
        <v>3443</v>
      </c>
      <c r="D2829" s="41" t="s">
        <v>23</v>
      </c>
      <c r="E2829" s="43" t="s">
        <v>24</v>
      </c>
      <c r="F2829" s="41" t="s">
        <v>25</v>
      </c>
      <c r="G2829" s="43" t="s">
        <v>35</v>
      </c>
      <c r="H2829" s="43" t="s">
        <v>51</v>
      </c>
      <c r="I2829" s="44">
        <v>9755</v>
      </c>
      <c r="J2829" s="45">
        <v>92644</v>
      </c>
      <c r="K2829" s="45">
        <v>12567</v>
      </c>
      <c r="L2829" s="46">
        <v>11338</v>
      </c>
      <c r="M2829" s="47">
        <v>135714</v>
      </c>
      <c r="N2829" s="47">
        <v>1982</v>
      </c>
      <c r="O2829" s="48">
        <v>29663</v>
      </c>
      <c r="P2829" s="49">
        <v>439780</v>
      </c>
      <c r="Q2829" s="49">
        <v>113</v>
      </c>
      <c r="R2829" s="50" t="s">
        <v>37</v>
      </c>
      <c r="S2829" s="51" t="s">
        <v>37</v>
      </c>
      <c r="T2829" s="51" t="s">
        <v>37</v>
      </c>
      <c r="U2829" s="44">
        <v>50756</v>
      </c>
      <c r="V2829" s="45">
        <v>668138</v>
      </c>
      <c r="W2829" s="45">
        <v>14662</v>
      </c>
    </row>
    <row r="2830" spans="1:23" x14ac:dyDescent="0.2">
      <c r="A2830" s="41">
        <v>2010</v>
      </c>
      <c r="B2830" s="42">
        <v>18339</v>
      </c>
      <c r="C2830" s="43" t="s">
        <v>1154</v>
      </c>
      <c r="D2830" s="41" t="s">
        <v>23</v>
      </c>
      <c r="E2830" s="43" t="s">
        <v>24</v>
      </c>
      <c r="F2830" s="41" t="s">
        <v>25</v>
      </c>
      <c r="G2830" s="43" t="s">
        <v>67</v>
      </c>
      <c r="H2830" s="43" t="s">
        <v>31</v>
      </c>
      <c r="I2830" s="44">
        <v>40561</v>
      </c>
      <c r="J2830" s="45">
        <v>361938</v>
      </c>
      <c r="K2830" s="45">
        <v>26355</v>
      </c>
      <c r="L2830" s="46">
        <v>2447</v>
      </c>
      <c r="M2830" s="47">
        <v>25064</v>
      </c>
      <c r="N2830" s="47">
        <v>362</v>
      </c>
      <c r="O2830" s="48">
        <v>368</v>
      </c>
      <c r="P2830" s="49">
        <v>3177</v>
      </c>
      <c r="Q2830" s="49">
        <v>235</v>
      </c>
      <c r="R2830" s="50" t="s">
        <v>37</v>
      </c>
      <c r="S2830" s="51" t="s">
        <v>37</v>
      </c>
      <c r="T2830" s="51" t="s">
        <v>37</v>
      </c>
      <c r="U2830" s="44">
        <v>43376</v>
      </c>
      <c r="V2830" s="45">
        <v>390179</v>
      </c>
      <c r="W2830" s="45">
        <v>26952</v>
      </c>
    </row>
    <row r="2831" spans="1:23" x14ac:dyDescent="0.2">
      <c r="A2831" s="41">
        <v>2010</v>
      </c>
      <c r="B2831" s="42">
        <v>18354</v>
      </c>
      <c r="C2831" s="43" t="s">
        <v>3444</v>
      </c>
      <c r="D2831" s="41" t="s">
        <v>23</v>
      </c>
      <c r="E2831" s="43" t="s">
        <v>24</v>
      </c>
      <c r="F2831" s="41" t="s">
        <v>25</v>
      </c>
      <c r="G2831" s="43" t="s">
        <v>241</v>
      </c>
      <c r="H2831" s="43" t="s">
        <v>27</v>
      </c>
      <c r="I2831" s="44">
        <v>753</v>
      </c>
      <c r="J2831" s="45">
        <v>7500</v>
      </c>
      <c r="K2831" s="45">
        <v>669</v>
      </c>
      <c r="L2831" s="46">
        <v>745</v>
      </c>
      <c r="M2831" s="47">
        <v>8737</v>
      </c>
      <c r="N2831" s="47">
        <v>210</v>
      </c>
      <c r="O2831" s="48" t="s">
        <v>37</v>
      </c>
      <c r="P2831" s="49" t="s">
        <v>37</v>
      </c>
      <c r="Q2831" s="49" t="s">
        <v>37</v>
      </c>
      <c r="R2831" s="50" t="s">
        <v>37</v>
      </c>
      <c r="S2831" s="51" t="s">
        <v>37</v>
      </c>
      <c r="T2831" s="51" t="s">
        <v>37</v>
      </c>
      <c r="U2831" s="44">
        <v>1498</v>
      </c>
      <c r="V2831" s="45">
        <v>16237</v>
      </c>
      <c r="W2831" s="45">
        <v>879</v>
      </c>
    </row>
    <row r="2832" spans="1:23" x14ac:dyDescent="0.2">
      <c r="A2832" s="41">
        <v>2010</v>
      </c>
      <c r="B2832" s="42">
        <v>18360</v>
      </c>
      <c r="C2832" s="43" t="s">
        <v>1155</v>
      </c>
      <c r="D2832" s="41" t="s">
        <v>23</v>
      </c>
      <c r="E2832" s="43" t="s">
        <v>24</v>
      </c>
      <c r="F2832" s="41" t="s">
        <v>25</v>
      </c>
      <c r="G2832" s="43" t="s">
        <v>142</v>
      </c>
      <c r="H2832" s="43" t="s">
        <v>31</v>
      </c>
      <c r="I2832" s="44">
        <v>39961</v>
      </c>
      <c r="J2832" s="45">
        <v>316848</v>
      </c>
      <c r="K2832" s="45">
        <v>21677</v>
      </c>
      <c r="L2832" s="46">
        <v>9782</v>
      </c>
      <c r="M2832" s="47">
        <v>77162</v>
      </c>
      <c r="N2832" s="47">
        <v>3047</v>
      </c>
      <c r="O2832" s="48">
        <v>6793</v>
      </c>
      <c r="P2832" s="49">
        <v>73905</v>
      </c>
      <c r="Q2832" s="49">
        <v>7</v>
      </c>
      <c r="R2832" s="50" t="s">
        <v>37</v>
      </c>
      <c r="S2832" s="51" t="s">
        <v>37</v>
      </c>
      <c r="T2832" s="51" t="s">
        <v>37</v>
      </c>
      <c r="U2832" s="44">
        <v>56536</v>
      </c>
      <c r="V2832" s="45">
        <v>467915</v>
      </c>
      <c r="W2832" s="45">
        <v>24731</v>
      </c>
    </row>
    <row r="2833" spans="1:23" x14ac:dyDescent="0.2">
      <c r="A2833" s="41">
        <v>2010</v>
      </c>
      <c r="B2833" s="42">
        <v>18368</v>
      </c>
      <c r="C2833" s="43" t="s">
        <v>3445</v>
      </c>
      <c r="D2833" s="41" t="s">
        <v>23</v>
      </c>
      <c r="E2833" s="43" t="s">
        <v>24</v>
      </c>
      <c r="F2833" s="41" t="s">
        <v>25</v>
      </c>
      <c r="G2833" s="43" t="s">
        <v>134</v>
      </c>
      <c r="H2833" s="43" t="s">
        <v>31</v>
      </c>
      <c r="I2833" s="44">
        <v>568</v>
      </c>
      <c r="J2833" s="45">
        <v>1869</v>
      </c>
      <c r="K2833" s="45">
        <v>530</v>
      </c>
      <c r="L2833" s="46">
        <v>118</v>
      </c>
      <c r="M2833" s="47">
        <v>403</v>
      </c>
      <c r="N2833" s="47">
        <v>96</v>
      </c>
      <c r="O2833" s="48" t="s">
        <v>37</v>
      </c>
      <c r="P2833" s="49" t="s">
        <v>37</v>
      </c>
      <c r="Q2833" s="49" t="s">
        <v>37</v>
      </c>
      <c r="R2833" s="50" t="s">
        <v>37</v>
      </c>
      <c r="S2833" s="51" t="s">
        <v>37</v>
      </c>
      <c r="T2833" s="51" t="s">
        <v>37</v>
      </c>
      <c r="U2833" s="44">
        <v>686</v>
      </c>
      <c r="V2833" s="45">
        <v>2272</v>
      </c>
      <c r="W2833" s="45">
        <v>626</v>
      </c>
    </row>
    <row r="2834" spans="1:23" x14ac:dyDescent="0.2">
      <c r="A2834" s="41">
        <v>2010</v>
      </c>
      <c r="B2834" s="42">
        <v>18371</v>
      </c>
      <c r="C2834" s="43" t="s">
        <v>3446</v>
      </c>
      <c r="D2834" s="41" t="s">
        <v>23</v>
      </c>
      <c r="E2834" s="43" t="s">
        <v>24</v>
      </c>
      <c r="F2834" s="41" t="s">
        <v>25</v>
      </c>
      <c r="G2834" s="43" t="s">
        <v>220</v>
      </c>
      <c r="H2834" s="43" t="s">
        <v>27</v>
      </c>
      <c r="I2834" s="44">
        <v>2741</v>
      </c>
      <c r="J2834" s="45">
        <v>26724</v>
      </c>
      <c r="K2834" s="45">
        <v>3160</v>
      </c>
      <c r="L2834" s="46">
        <v>3127</v>
      </c>
      <c r="M2834" s="47">
        <v>27964</v>
      </c>
      <c r="N2834" s="47">
        <v>426</v>
      </c>
      <c r="O2834" s="48" t="s">
        <v>37</v>
      </c>
      <c r="P2834" s="49" t="s">
        <v>37</v>
      </c>
      <c r="Q2834" s="49" t="s">
        <v>37</v>
      </c>
      <c r="R2834" s="50" t="s">
        <v>37</v>
      </c>
      <c r="S2834" s="51" t="s">
        <v>37</v>
      </c>
      <c r="T2834" s="51" t="s">
        <v>37</v>
      </c>
      <c r="U2834" s="44">
        <v>5868</v>
      </c>
      <c r="V2834" s="45">
        <v>54688</v>
      </c>
      <c r="W2834" s="45">
        <v>3586</v>
      </c>
    </row>
    <row r="2835" spans="1:23" x14ac:dyDescent="0.2">
      <c r="A2835" s="41">
        <v>2010</v>
      </c>
      <c r="B2835" s="42">
        <v>18383</v>
      </c>
      <c r="C2835" s="43" t="s">
        <v>3447</v>
      </c>
      <c r="D2835" s="41" t="s">
        <v>23</v>
      </c>
      <c r="E2835" s="43" t="s">
        <v>24</v>
      </c>
      <c r="F2835" s="41" t="s">
        <v>25</v>
      </c>
      <c r="G2835" s="43" t="s">
        <v>35</v>
      </c>
      <c r="H2835" s="43" t="s">
        <v>31</v>
      </c>
      <c r="I2835" s="44">
        <v>7163.1</v>
      </c>
      <c r="J2835" s="45">
        <v>56201</v>
      </c>
      <c r="K2835" s="45">
        <v>4121</v>
      </c>
      <c r="L2835" s="46">
        <v>786.7</v>
      </c>
      <c r="M2835" s="47">
        <v>6912</v>
      </c>
      <c r="N2835" s="47">
        <v>220</v>
      </c>
      <c r="O2835" s="48" t="s">
        <v>37</v>
      </c>
      <c r="P2835" s="49" t="s">
        <v>37</v>
      </c>
      <c r="Q2835" s="49" t="s">
        <v>37</v>
      </c>
      <c r="R2835" s="50" t="s">
        <v>37</v>
      </c>
      <c r="S2835" s="51" t="s">
        <v>37</v>
      </c>
      <c r="T2835" s="51" t="s">
        <v>37</v>
      </c>
      <c r="U2835" s="44">
        <v>7949.8</v>
      </c>
      <c r="V2835" s="45">
        <v>63113</v>
      </c>
      <c r="W2835" s="45">
        <v>4341</v>
      </c>
    </row>
    <row r="2836" spans="1:23" x14ac:dyDescent="0.2">
      <c r="A2836" s="41">
        <v>2010</v>
      </c>
      <c r="B2836" s="42">
        <v>18384</v>
      </c>
      <c r="C2836" s="43" t="s">
        <v>1156</v>
      </c>
      <c r="D2836" s="41" t="s">
        <v>23</v>
      </c>
      <c r="E2836" s="43" t="s">
        <v>24</v>
      </c>
      <c r="F2836" s="41" t="s">
        <v>25</v>
      </c>
      <c r="G2836" s="43" t="s">
        <v>98</v>
      </c>
      <c r="H2836" s="43" t="s">
        <v>27</v>
      </c>
      <c r="I2836" s="44">
        <v>10994</v>
      </c>
      <c r="J2836" s="45">
        <v>124530</v>
      </c>
      <c r="K2836" s="45">
        <v>7003</v>
      </c>
      <c r="L2836" s="46">
        <v>7301</v>
      </c>
      <c r="M2836" s="47">
        <v>74732</v>
      </c>
      <c r="N2836" s="47">
        <v>1767</v>
      </c>
      <c r="O2836" s="48">
        <v>5016</v>
      </c>
      <c r="P2836" s="49">
        <v>56537</v>
      </c>
      <c r="Q2836" s="49">
        <v>5</v>
      </c>
      <c r="R2836" s="50">
        <v>0</v>
      </c>
      <c r="S2836" s="51">
        <v>0</v>
      </c>
      <c r="T2836" s="51">
        <v>0</v>
      </c>
      <c r="U2836" s="44">
        <v>23311</v>
      </c>
      <c r="V2836" s="45">
        <v>255799</v>
      </c>
      <c r="W2836" s="45">
        <v>8775</v>
      </c>
    </row>
    <row r="2837" spans="1:23" x14ac:dyDescent="0.2">
      <c r="A2837" s="41">
        <v>2010</v>
      </c>
      <c r="B2837" s="42">
        <v>18393</v>
      </c>
      <c r="C2837" s="43" t="s">
        <v>3448</v>
      </c>
      <c r="D2837" s="41" t="s">
        <v>23</v>
      </c>
      <c r="E2837" s="43" t="s">
        <v>24</v>
      </c>
      <c r="F2837" s="41" t="s">
        <v>25</v>
      </c>
      <c r="G2837" s="43" t="s">
        <v>161</v>
      </c>
      <c r="H2837" s="43" t="s">
        <v>27</v>
      </c>
      <c r="I2837" s="44">
        <v>522</v>
      </c>
      <c r="J2837" s="45">
        <v>3994</v>
      </c>
      <c r="K2837" s="45">
        <v>514</v>
      </c>
      <c r="L2837" s="46">
        <v>223</v>
      </c>
      <c r="M2837" s="47">
        <v>2176</v>
      </c>
      <c r="N2837" s="47">
        <v>75</v>
      </c>
      <c r="O2837" s="48">
        <v>0</v>
      </c>
      <c r="P2837" s="49">
        <v>0</v>
      </c>
      <c r="Q2837" s="49">
        <v>0</v>
      </c>
      <c r="R2837" s="50" t="s">
        <v>37</v>
      </c>
      <c r="S2837" s="51" t="s">
        <v>37</v>
      </c>
      <c r="T2837" s="51" t="s">
        <v>37</v>
      </c>
      <c r="U2837" s="44">
        <v>745</v>
      </c>
      <c r="V2837" s="45">
        <v>6170</v>
      </c>
      <c r="W2837" s="45">
        <v>589</v>
      </c>
    </row>
    <row r="2838" spans="1:23" x14ac:dyDescent="0.2">
      <c r="A2838" s="41">
        <v>2010</v>
      </c>
      <c r="B2838" s="42">
        <v>18395</v>
      </c>
      <c r="C2838" s="43" t="s">
        <v>3449</v>
      </c>
      <c r="D2838" s="41" t="s">
        <v>23</v>
      </c>
      <c r="E2838" s="43" t="s">
        <v>24</v>
      </c>
      <c r="F2838" s="41" t="s">
        <v>25</v>
      </c>
      <c r="G2838" s="43" t="s">
        <v>54</v>
      </c>
      <c r="H2838" s="43" t="s">
        <v>27</v>
      </c>
      <c r="I2838" s="44">
        <v>7323.3</v>
      </c>
      <c r="J2838" s="45">
        <v>82755</v>
      </c>
      <c r="K2838" s="45">
        <v>5632</v>
      </c>
      <c r="L2838" s="46">
        <v>4746.8999999999996</v>
      </c>
      <c r="M2838" s="47">
        <v>48172</v>
      </c>
      <c r="N2838" s="47">
        <v>2289</v>
      </c>
      <c r="O2838" s="48">
        <v>5891.7</v>
      </c>
      <c r="P2838" s="49">
        <v>75642</v>
      </c>
      <c r="Q2838" s="49">
        <v>34</v>
      </c>
      <c r="R2838" s="50" t="s">
        <v>37</v>
      </c>
      <c r="S2838" s="51" t="s">
        <v>37</v>
      </c>
      <c r="T2838" s="51" t="s">
        <v>37</v>
      </c>
      <c r="U2838" s="44">
        <v>17961.900000000001</v>
      </c>
      <c r="V2838" s="45">
        <v>206569</v>
      </c>
      <c r="W2838" s="45">
        <v>7955</v>
      </c>
    </row>
    <row r="2839" spans="1:23" x14ac:dyDescent="0.2">
      <c r="A2839" s="41">
        <v>2010</v>
      </c>
      <c r="B2839" s="42">
        <v>18397</v>
      </c>
      <c r="C2839" s="43" t="s">
        <v>3450</v>
      </c>
      <c r="D2839" s="41" t="s">
        <v>23</v>
      </c>
      <c r="E2839" s="43" t="s">
        <v>24</v>
      </c>
      <c r="F2839" s="41" t="s">
        <v>25</v>
      </c>
      <c r="G2839" s="43" t="s">
        <v>65</v>
      </c>
      <c r="H2839" s="43" t="s">
        <v>27</v>
      </c>
      <c r="I2839" s="44">
        <v>2299</v>
      </c>
      <c r="J2839" s="45">
        <v>28036</v>
      </c>
      <c r="K2839" s="45">
        <v>1715</v>
      </c>
      <c r="L2839" s="46">
        <v>2465</v>
      </c>
      <c r="M2839" s="47">
        <v>27771</v>
      </c>
      <c r="N2839" s="47">
        <v>453</v>
      </c>
      <c r="O2839" s="48">
        <v>24081</v>
      </c>
      <c r="P2839" s="49">
        <v>610087</v>
      </c>
      <c r="Q2839" s="49">
        <v>2</v>
      </c>
      <c r="R2839" s="50" t="s">
        <v>37</v>
      </c>
      <c r="S2839" s="51" t="s">
        <v>37</v>
      </c>
      <c r="T2839" s="51" t="s">
        <v>37</v>
      </c>
      <c r="U2839" s="44">
        <v>28845</v>
      </c>
      <c r="V2839" s="45">
        <v>665894</v>
      </c>
      <c r="W2839" s="45">
        <v>2170</v>
      </c>
    </row>
    <row r="2840" spans="1:23" x14ac:dyDescent="0.2">
      <c r="A2840" s="41">
        <v>2010</v>
      </c>
      <c r="B2840" s="42">
        <v>18401</v>
      </c>
      <c r="C2840" s="43" t="s">
        <v>3451</v>
      </c>
      <c r="D2840" s="41" t="s">
        <v>23</v>
      </c>
      <c r="E2840" s="43" t="s">
        <v>24</v>
      </c>
      <c r="F2840" s="41" t="s">
        <v>25</v>
      </c>
      <c r="G2840" s="43" t="s">
        <v>439</v>
      </c>
      <c r="H2840" s="43" t="s">
        <v>31</v>
      </c>
      <c r="I2840" s="44">
        <v>5390.1</v>
      </c>
      <c r="J2840" s="45">
        <v>45787</v>
      </c>
      <c r="K2840" s="45">
        <v>4390</v>
      </c>
      <c r="L2840" s="46">
        <v>1066.4000000000001</v>
      </c>
      <c r="M2840" s="47">
        <v>12881</v>
      </c>
      <c r="N2840" s="47">
        <v>263</v>
      </c>
      <c r="O2840" s="48">
        <v>1915.9</v>
      </c>
      <c r="P2840" s="49">
        <v>18130</v>
      </c>
      <c r="Q2840" s="49">
        <v>844</v>
      </c>
      <c r="R2840" s="50" t="s">
        <v>37</v>
      </c>
      <c r="S2840" s="51" t="s">
        <v>37</v>
      </c>
      <c r="T2840" s="51" t="s">
        <v>37</v>
      </c>
      <c r="U2840" s="44">
        <v>8372.4</v>
      </c>
      <c r="V2840" s="45">
        <v>76798</v>
      </c>
      <c r="W2840" s="45">
        <v>5497</v>
      </c>
    </row>
    <row r="2841" spans="1:23" x14ac:dyDescent="0.2">
      <c r="A2841" s="41">
        <v>2010</v>
      </c>
      <c r="B2841" s="42">
        <v>18403</v>
      </c>
      <c r="C2841" s="43" t="s">
        <v>3452</v>
      </c>
      <c r="D2841" s="41" t="s">
        <v>23</v>
      </c>
      <c r="E2841" s="43" t="s">
        <v>24</v>
      </c>
      <c r="F2841" s="41" t="s">
        <v>25</v>
      </c>
      <c r="G2841" s="43" t="s">
        <v>65</v>
      </c>
      <c r="H2841" s="43" t="s">
        <v>27</v>
      </c>
      <c r="I2841" s="44">
        <v>3765</v>
      </c>
      <c r="J2841" s="45">
        <v>35567</v>
      </c>
      <c r="K2841" s="45">
        <v>2255</v>
      </c>
      <c r="L2841" s="46">
        <v>2966</v>
      </c>
      <c r="M2841" s="47">
        <v>26525</v>
      </c>
      <c r="N2841" s="47">
        <v>413</v>
      </c>
      <c r="O2841" s="48">
        <v>1993</v>
      </c>
      <c r="P2841" s="49">
        <v>24653</v>
      </c>
      <c r="Q2841" s="49">
        <v>5</v>
      </c>
      <c r="R2841" s="50" t="s">
        <v>37</v>
      </c>
      <c r="S2841" s="51" t="s">
        <v>37</v>
      </c>
      <c r="T2841" s="51" t="s">
        <v>37</v>
      </c>
      <c r="U2841" s="44">
        <v>8724</v>
      </c>
      <c r="V2841" s="45">
        <v>86745</v>
      </c>
      <c r="W2841" s="45">
        <v>2673</v>
      </c>
    </row>
    <row r="2842" spans="1:23" x14ac:dyDescent="0.2">
      <c r="A2842" s="41">
        <v>2010</v>
      </c>
      <c r="B2842" s="42">
        <v>18408</v>
      </c>
      <c r="C2842" s="43" t="s">
        <v>3453</v>
      </c>
      <c r="D2842" s="41" t="s">
        <v>23</v>
      </c>
      <c r="E2842" s="43" t="s">
        <v>24</v>
      </c>
      <c r="F2842" s="41" t="s">
        <v>25</v>
      </c>
      <c r="G2842" s="43" t="s">
        <v>241</v>
      </c>
      <c r="H2842" s="43" t="s">
        <v>27</v>
      </c>
      <c r="I2842" s="44">
        <v>1002</v>
      </c>
      <c r="J2842" s="45">
        <v>9844</v>
      </c>
      <c r="K2842" s="45">
        <v>990</v>
      </c>
      <c r="L2842" s="46">
        <v>389</v>
      </c>
      <c r="M2842" s="47">
        <v>3875</v>
      </c>
      <c r="N2842" s="47">
        <v>210</v>
      </c>
      <c r="O2842" s="48">
        <v>539</v>
      </c>
      <c r="P2842" s="49">
        <v>6413</v>
      </c>
      <c r="Q2842" s="49">
        <v>21</v>
      </c>
      <c r="R2842" s="50" t="s">
        <v>37</v>
      </c>
      <c r="S2842" s="51" t="s">
        <v>37</v>
      </c>
      <c r="T2842" s="51" t="s">
        <v>37</v>
      </c>
      <c r="U2842" s="44">
        <v>1930</v>
      </c>
      <c r="V2842" s="45">
        <v>20132</v>
      </c>
      <c r="W2842" s="45">
        <v>1221</v>
      </c>
    </row>
    <row r="2843" spans="1:23" x14ac:dyDescent="0.2">
      <c r="A2843" s="41">
        <v>2010</v>
      </c>
      <c r="B2843" s="42">
        <v>18428</v>
      </c>
      <c r="C2843" s="43" t="s">
        <v>3454</v>
      </c>
      <c r="D2843" s="41" t="s">
        <v>23</v>
      </c>
      <c r="E2843" s="43" t="s">
        <v>24</v>
      </c>
      <c r="F2843" s="41" t="s">
        <v>25</v>
      </c>
      <c r="G2843" s="43" t="s">
        <v>241</v>
      </c>
      <c r="H2843" s="43" t="s">
        <v>27</v>
      </c>
      <c r="I2843" s="44">
        <v>160.80000000000001</v>
      </c>
      <c r="J2843" s="45">
        <v>1658</v>
      </c>
      <c r="K2843" s="45">
        <v>131</v>
      </c>
      <c r="L2843" s="46">
        <v>24.5</v>
      </c>
      <c r="M2843" s="47">
        <v>325</v>
      </c>
      <c r="N2843" s="47">
        <v>8</v>
      </c>
      <c r="O2843" s="48" t="s">
        <v>37</v>
      </c>
      <c r="P2843" s="49" t="s">
        <v>37</v>
      </c>
      <c r="Q2843" s="49" t="s">
        <v>37</v>
      </c>
      <c r="R2843" s="50" t="s">
        <v>37</v>
      </c>
      <c r="S2843" s="51" t="s">
        <v>37</v>
      </c>
      <c r="T2843" s="51" t="s">
        <v>37</v>
      </c>
      <c r="U2843" s="44">
        <v>185.3</v>
      </c>
      <c r="V2843" s="45">
        <v>1983</v>
      </c>
      <c r="W2843" s="45">
        <v>139</v>
      </c>
    </row>
    <row r="2844" spans="1:23" x14ac:dyDescent="0.2">
      <c r="A2844" s="41">
        <v>2010</v>
      </c>
      <c r="B2844" s="42">
        <v>18429</v>
      </c>
      <c r="C2844" s="43" t="s">
        <v>3455</v>
      </c>
      <c r="D2844" s="41" t="s">
        <v>23</v>
      </c>
      <c r="E2844" s="43" t="s">
        <v>24</v>
      </c>
      <c r="F2844" s="41" t="s">
        <v>25</v>
      </c>
      <c r="G2844" s="43" t="s">
        <v>89</v>
      </c>
      <c r="H2844" s="43" t="s">
        <v>27</v>
      </c>
      <c r="I2844" s="44">
        <v>127944</v>
      </c>
      <c r="J2844" s="45">
        <v>1886814</v>
      </c>
      <c r="K2844" s="45">
        <v>150614</v>
      </c>
      <c r="L2844" s="46">
        <v>22207.8</v>
      </c>
      <c r="M2844" s="47">
        <v>338648</v>
      </c>
      <c r="N2844" s="47">
        <v>15907</v>
      </c>
      <c r="O2844" s="48">
        <v>113797.1</v>
      </c>
      <c r="P2844" s="49">
        <v>2485765</v>
      </c>
      <c r="Q2844" s="49">
        <v>2885</v>
      </c>
      <c r="R2844" s="50">
        <v>159.9</v>
      </c>
      <c r="S2844" s="51">
        <v>2539</v>
      </c>
      <c r="T2844" s="51">
        <v>1</v>
      </c>
      <c r="U2844" s="44">
        <v>264108.79999999999</v>
      </c>
      <c r="V2844" s="45">
        <v>4713766</v>
      </c>
      <c r="W2844" s="45">
        <v>169407</v>
      </c>
    </row>
    <row r="2845" spans="1:23" x14ac:dyDescent="0.2">
      <c r="A2845" s="41">
        <v>2010</v>
      </c>
      <c r="B2845" s="42">
        <v>18433</v>
      </c>
      <c r="C2845" s="43" t="s">
        <v>3456</v>
      </c>
      <c r="D2845" s="41" t="s">
        <v>23</v>
      </c>
      <c r="E2845" s="43" t="s">
        <v>24</v>
      </c>
      <c r="F2845" s="41" t="s">
        <v>25</v>
      </c>
      <c r="G2845" s="43" t="s">
        <v>78</v>
      </c>
      <c r="H2845" s="43" t="s">
        <v>27</v>
      </c>
      <c r="I2845" s="44">
        <v>6208</v>
      </c>
      <c r="J2845" s="45">
        <v>67094</v>
      </c>
      <c r="K2845" s="45">
        <v>6518</v>
      </c>
      <c r="L2845" s="46">
        <v>4604</v>
      </c>
      <c r="M2845" s="47">
        <v>64453</v>
      </c>
      <c r="N2845" s="47">
        <v>1340</v>
      </c>
      <c r="O2845" s="48">
        <v>5002</v>
      </c>
      <c r="P2845" s="49">
        <v>68881</v>
      </c>
      <c r="Q2845" s="49">
        <v>41</v>
      </c>
      <c r="R2845" s="50">
        <v>0</v>
      </c>
      <c r="S2845" s="51">
        <v>0</v>
      </c>
      <c r="T2845" s="51">
        <v>0</v>
      </c>
      <c r="U2845" s="44">
        <v>15814</v>
      </c>
      <c r="V2845" s="45">
        <v>200428</v>
      </c>
      <c r="W2845" s="45">
        <v>7899</v>
      </c>
    </row>
    <row r="2846" spans="1:23" x14ac:dyDescent="0.2">
      <c r="A2846" s="41">
        <v>2010</v>
      </c>
      <c r="B2846" s="42">
        <v>18445</v>
      </c>
      <c r="C2846" s="43" t="s">
        <v>3457</v>
      </c>
      <c r="D2846" s="41" t="s">
        <v>23</v>
      </c>
      <c r="E2846" s="43" t="s">
        <v>24</v>
      </c>
      <c r="F2846" s="41" t="s">
        <v>25</v>
      </c>
      <c r="G2846" s="43" t="s">
        <v>142</v>
      </c>
      <c r="H2846" s="43" t="s">
        <v>27</v>
      </c>
      <c r="I2846" s="44">
        <v>148531.79999999999</v>
      </c>
      <c r="J2846" s="45">
        <v>1136334</v>
      </c>
      <c r="K2846" s="45">
        <v>95268</v>
      </c>
      <c r="L2846" s="46">
        <v>165310.9</v>
      </c>
      <c r="M2846" s="47">
        <v>1617984</v>
      </c>
      <c r="N2846" s="47">
        <v>18425</v>
      </c>
      <c r="O2846" s="48" t="s">
        <v>37</v>
      </c>
      <c r="P2846" s="49" t="s">
        <v>37</v>
      </c>
      <c r="Q2846" s="49" t="s">
        <v>37</v>
      </c>
      <c r="R2846" s="50" t="s">
        <v>37</v>
      </c>
      <c r="S2846" s="51" t="s">
        <v>37</v>
      </c>
      <c r="T2846" s="51" t="s">
        <v>37</v>
      </c>
      <c r="U2846" s="44">
        <v>313842.7</v>
      </c>
      <c r="V2846" s="45">
        <v>2754318</v>
      </c>
      <c r="W2846" s="45">
        <v>113693</v>
      </c>
    </row>
    <row r="2847" spans="1:23" x14ac:dyDescent="0.2">
      <c r="A2847" s="41">
        <v>2010</v>
      </c>
      <c r="B2847" s="42">
        <v>18446</v>
      </c>
      <c r="C2847" s="43" t="s">
        <v>3458</v>
      </c>
      <c r="D2847" s="41" t="s">
        <v>23</v>
      </c>
      <c r="E2847" s="43" t="s">
        <v>24</v>
      </c>
      <c r="F2847" s="41" t="s">
        <v>25</v>
      </c>
      <c r="G2847" s="43" t="s">
        <v>87</v>
      </c>
      <c r="H2847" s="43" t="s">
        <v>31</v>
      </c>
      <c r="I2847" s="44">
        <v>9095.9</v>
      </c>
      <c r="J2847" s="45">
        <v>74549</v>
      </c>
      <c r="K2847" s="45">
        <v>5889</v>
      </c>
      <c r="L2847" s="46">
        <v>5540.6</v>
      </c>
      <c r="M2847" s="47">
        <v>62370</v>
      </c>
      <c r="N2847" s="47">
        <v>338</v>
      </c>
      <c r="O2847" s="48">
        <v>0</v>
      </c>
      <c r="P2847" s="49">
        <v>0</v>
      </c>
      <c r="Q2847" s="49">
        <v>0</v>
      </c>
      <c r="R2847" s="50">
        <v>0</v>
      </c>
      <c r="S2847" s="51">
        <v>0</v>
      </c>
      <c r="T2847" s="51">
        <v>0</v>
      </c>
      <c r="U2847" s="44">
        <v>14636.5</v>
      </c>
      <c r="V2847" s="45">
        <v>136919</v>
      </c>
      <c r="W2847" s="45">
        <v>6227</v>
      </c>
    </row>
    <row r="2848" spans="1:23" x14ac:dyDescent="0.2">
      <c r="A2848" s="41">
        <v>2010</v>
      </c>
      <c r="B2848" s="42">
        <v>18447</v>
      </c>
      <c r="C2848" s="43" t="s">
        <v>1162</v>
      </c>
      <c r="D2848" s="41" t="s">
        <v>23</v>
      </c>
      <c r="E2848" s="43" t="s">
        <v>24</v>
      </c>
      <c r="F2848" s="41" t="s">
        <v>25</v>
      </c>
      <c r="G2848" s="43" t="s">
        <v>26</v>
      </c>
      <c r="H2848" s="43" t="s">
        <v>31</v>
      </c>
      <c r="I2848" s="44">
        <v>35061.9</v>
      </c>
      <c r="J2848" s="45">
        <v>368785</v>
      </c>
      <c r="K2848" s="45">
        <v>21601</v>
      </c>
      <c r="L2848" s="46">
        <v>19299</v>
      </c>
      <c r="M2848" s="47">
        <v>169824</v>
      </c>
      <c r="N2848" s="47">
        <v>5472</v>
      </c>
      <c r="O2848" s="48">
        <v>12441</v>
      </c>
      <c r="P2848" s="49">
        <v>150122</v>
      </c>
      <c r="Q2848" s="49">
        <v>14</v>
      </c>
      <c r="R2848" s="50">
        <v>0</v>
      </c>
      <c r="S2848" s="51">
        <v>0</v>
      </c>
      <c r="T2848" s="51">
        <v>0</v>
      </c>
      <c r="U2848" s="44">
        <v>66801.899999999994</v>
      </c>
      <c r="V2848" s="45">
        <v>688731</v>
      </c>
      <c r="W2848" s="45">
        <v>27087</v>
      </c>
    </row>
    <row r="2849" spans="1:23" x14ac:dyDescent="0.2">
      <c r="A2849" s="41">
        <v>2010</v>
      </c>
      <c r="B2849" s="42">
        <v>18448</v>
      </c>
      <c r="C2849" s="43" t="s">
        <v>3459</v>
      </c>
      <c r="D2849" s="41" t="s">
        <v>23</v>
      </c>
      <c r="E2849" s="43" t="s">
        <v>24</v>
      </c>
      <c r="F2849" s="41" t="s">
        <v>25</v>
      </c>
      <c r="G2849" s="43" t="s">
        <v>89</v>
      </c>
      <c r="H2849" s="43" t="s">
        <v>31</v>
      </c>
      <c r="I2849" s="44">
        <v>5469</v>
      </c>
      <c r="J2849" s="45">
        <v>54625</v>
      </c>
      <c r="K2849" s="45">
        <v>4149</v>
      </c>
      <c r="L2849" s="46">
        <v>2604</v>
      </c>
      <c r="M2849" s="47">
        <v>33804</v>
      </c>
      <c r="N2849" s="47">
        <v>287</v>
      </c>
      <c r="O2849" s="48" t="s">
        <v>37</v>
      </c>
      <c r="P2849" s="49" t="s">
        <v>37</v>
      </c>
      <c r="Q2849" s="49" t="s">
        <v>37</v>
      </c>
      <c r="R2849" s="50" t="s">
        <v>37</v>
      </c>
      <c r="S2849" s="51" t="s">
        <v>37</v>
      </c>
      <c r="T2849" s="51" t="s">
        <v>37</v>
      </c>
      <c r="U2849" s="44">
        <v>8073</v>
      </c>
      <c r="V2849" s="45">
        <v>88429</v>
      </c>
      <c r="W2849" s="45">
        <v>4436</v>
      </c>
    </row>
    <row r="2850" spans="1:23" x14ac:dyDescent="0.2">
      <c r="A2850" s="41">
        <v>2010</v>
      </c>
      <c r="B2850" s="42">
        <v>18449</v>
      </c>
      <c r="C2850" s="43" t="s">
        <v>1163</v>
      </c>
      <c r="D2850" s="41" t="s">
        <v>23</v>
      </c>
      <c r="E2850" s="43" t="s">
        <v>24</v>
      </c>
      <c r="F2850" s="41" t="s">
        <v>25</v>
      </c>
      <c r="G2850" s="43" t="s">
        <v>142</v>
      </c>
      <c r="H2850" s="43" t="s">
        <v>31</v>
      </c>
      <c r="I2850" s="44">
        <v>99506.6</v>
      </c>
      <c r="J2850" s="45">
        <v>767655</v>
      </c>
      <c r="K2850" s="45">
        <v>48640</v>
      </c>
      <c r="L2850" s="46">
        <v>21062</v>
      </c>
      <c r="M2850" s="47">
        <v>180275</v>
      </c>
      <c r="N2850" s="47">
        <v>4013</v>
      </c>
      <c r="O2850" s="48">
        <v>10675.3</v>
      </c>
      <c r="P2850" s="49">
        <v>110447</v>
      </c>
      <c r="Q2850" s="49">
        <v>4</v>
      </c>
      <c r="R2850" s="50" t="s">
        <v>37</v>
      </c>
      <c r="S2850" s="51" t="s">
        <v>37</v>
      </c>
      <c r="T2850" s="51" t="s">
        <v>37</v>
      </c>
      <c r="U2850" s="44">
        <v>131243.9</v>
      </c>
      <c r="V2850" s="45">
        <v>1058377</v>
      </c>
      <c r="W2850" s="45">
        <v>52657</v>
      </c>
    </row>
    <row r="2851" spans="1:23" x14ac:dyDescent="0.2">
      <c r="A2851" s="41">
        <v>2010</v>
      </c>
      <c r="B2851" s="42">
        <v>18454</v>
      </c>
      <c r="C2851" s="43" t="s">
        <v>1164</v>
      </c>
      <c r="D2851" s="41" t="s">
        <v>23</v>
      </c>
      <c r="E2851" s="43" t="s">
        <v>24</v>
      </c>
      <c r="F2851" s="41" t="s">
        <v>25</v>
      </c>
      <c r="G2851" s="43" t="s">
        <v>142</v>
      </c>
      <c r="H2851" s="43" t="s">
        <v>51</v>
      </c>
      <c r="I2851" s="44">
        <v>1099983</v>
      </c>
      <c r="J2851" s="45">
        <v>9184729</v>
      </c>
      <c r="K2851" s="45">
        <v>591554</v>
      </c>
      <c r="L2851" s="46">
        <v>860899</v>
      </c>
      <c r="M2851" s="47">
        <v>8017883</v>
      </c>
      <c r="N2851" s="47">
        <v>78002</v>
      </c>
      <c r="O2851" s="48">
        <v>187851</v>
      </c>
      <c r="P2851" s="49">
        <v>2010250</v>
      </c>
      <c r="Q2851" s="49">
        <v>1434</v>
      </c>
      <c r="R2851" s="50">
        <v>69</v>
      </c>
      <c r="S2851" s="51">
        <v>600</v>
      </c>
      <c r="T2851" s="51">
        <v>1</v>
      </c>
      <c r="U2851" s="44">
        <v>2148802</v>
      </c>
      <c r="V2851" s="45">
        <v>19213462</v>
      </c>
      <c r="W2851" s="45">
        <v>670991</v>
      </c>
    </row>
    <row r="2852" spans="1:23" x14ac:dyDescent="0.2">
      <c r="A2852" s="41">
        <v>2010</v>
      </c>
      <c r="B2852" s="42">
        <v>18456</v>
      </c>
      <c r="C2852" s="43" t="s">
        <v>3460</v>
      </c>
      <c r="D2852" s="41" t="s">
        <v>23</v>
      </c>
      <c r="E2852" s="43" t="s">
        <v>24</v>
      </c>
      <c r="F2852" s="41" t="s">
        <v>25</v>
      </c>
      <c r="G2852" s="43" t="s">
        <v>44</v>
      </c>
      <c r="H2852" s="43" t="s">
        <v>27</v>
      </c>
      <c r="I2852" s="44">
        <v>2480</v>
      </c>
      <c r="J2852" s="45">
        <v>15757</v>
      </c>
      <c r="K2852" s="45">
        <v>2012</v>
      </c>
      <c r="L2852" s="46">
        <v>1808</v>
      </c>
      <c r="M2852" s="47">
        <v>14180</v>
      </c>
      <c r="N2852" s="47">
        <v>407</v>
      </c>
      <c r="O2852" s="48">
        <v>538</v>
      </c>
      <c r="P2852" s="49">
        <v>4472</v>
      </c>
      <c r="Q2852" s="49">
        <v>3</v>
      </c>
      <c r="R2852" s="50" t="s">
        <v>37</v>
      </c>
      <c r="S2852" s="51" t="s">
        <v>37</v>
      </c>
      <c r="T2852" s="51" t="s">
        <v>37</v>
      </c>
      <c r="U2852" s="44">
        <v>4826</v>
      </c>
      <c r="V2852" s="45">
        <v>34409</v>
      </c>
      <c r="W2852" s="45">
        <v>2422</v>
      </c>
    </row>
    <row r="2853" spans="1:23" x14ac:dyDescent="0.2">
      <c r="A2853" s="41">
        <v>2010</v>
      </c>
      <c r="B2853" s="42">
        <v>18466</v>
      </c>
      <c r="C2853" s="43" t="s">
        <v>3461</v>
      </c>
      <c r="D2853" s="41" t="s">
        <v>23</v>
      </c>
      <c r="E2853" s="43" t="s">
        <v>24</v>
      </c>
      <c r="F2853" s="41" t="s">
        <v>25</v>
      </c>
      <c r="G2853" s="43" t="s">
        <v>67</v>
      </c>
      <c r="H2853" s="43" t="s">
        <v>27</v>
      </c>
      <c r="I2853" s="44">
        <v>9375</v>
      </c>
      <c r="J2853" s="45">
        <v>64336</v>
      </c>
      <c r="K2853" s="45">
        <v>5171</v>
      </c>
      <c r="L2853" s="46">
        <v>8947</v>
      </c>
      <c r="M2853" s="47">
        <v>68479</v>
      </c>
      <c r="N2853" s="47">
        <v>896</v>
      </c>
      <c r="O2853" s="48">
        <v>9753</v>
      </c>
      <c r="P2853" s="49">
        <v>107873</v>
      </c>
      <c r="Q2853" s="49">
        <v>20</v>
      </c>
      <c r="R2853" s="50" t="s">
        <v>37</v>
      </c>
      <c r="S2853" s="51" t="s">
        <v>37</v>
      </c>
      <c r="T2853" s="51" t="s">
        <v>37</v>
      </c>
      <c r="U2853" s="44">
        <v>28075</v>
      </c>
      <c r="V2853" s="45">
        <v>240688</v>
      </c>
      <c r="W2853" s="45">
        <v>6087</v>
      </c>
    </row>
    <row r="2854" spans="1:23" x14ac:dyDescent="0.2">
      <c r="A2854" s="41">
        <v>2010</v>
      </c>
      <c r="B2854" s="42">
        <v>18472</v>
      </c>
      <c r="C2854" s="43" t="s">
        <v>1167</v>
      </c>
      <c r="D2854" s="41" t="s">
        <v>23</v>
      </c>
      <c r="E2854" s="43" t="s">
        <v>24</v>
      </c>
      <c r="F2854" s="41" t="s">
        <v>25</v>
      </c>
      <c r="G2854" s="43" t="s">
        <v>54</v>
      </c>
      <c r="H2854" s="43" t="s">
        <v>27</v>
      </c>
      <c r="I2854" s="44">
        <v>3400</v>
      </c>
      <c r="J2854" s="45">
        <v>35321</v>
      </c>
      <c r="K2854" s="45">
        <v>2289</v>
      </c>
      <c r="L2854" s="46">
        <v>3621</v>
      </c>
      <c r="M2854" s="47">
        <v>32470</v>
      </c>
      <c r="N2854" s="47">
        <v>592</v>
      </c>
      <c r="O2854" s="48">
        <v>603</v>
      </c>
      <c r="P2854" s="49">
        <v>5525</v>
      </c>
      <c r="Q2854" s="49">
        <v>2</v>
      </c>
      <c r="R2854" s="50">
        <v>0</v>
      </c>
      <c r="S2854" s="51">
        <v>0</v>
      </c>
      <c r="T2854" s="51">
        <v>0</v>
      </c>
      <c r="U2854" s="44">
        <v>7624</v>
      </c>
      <c r="V2854" s="45">
        <v>73316</v>
      </c>
      <c r="W2854" s="45">
        <v>2883</v>
      </c>
    </row>
    <row r="2855" spans="1:23" x14ac:dyDescent="0.2">
      <c r="A2855" s="41">
        <v>2010</v>
      </c>
      <c r="B2855" s="42">
        <v>18474</v>
      </c>
      <c r="C2855" s="43" t="s">
        <v>3462</v>
      </c>
      <c r="D2855" s="41" t="s">
        <v>23</v>
      </c>
      <c r="E2855" s="43" t="s">
        <v>24</v>
      </c>
      <c r="F2855" s="41" t="s">
        <v>25</v>
      </c>
      <c r="G2855" s="43" t="s">
        <v>60</v>
      </c>
      <c r="H2855" s="43" t="s">
        <v>51</v>
      </c>
      <c r="I2855" s="44">
        <v>224</v>
      </c>
      <c r="J2855" s="45">
        <v>394</v>
      </c>
      <c r="K2855" s="45">
        <v>144</v>
      </c>
      <c r="L2855" s="46">
        <v>329</v>
      </c>
      <c r="M2855" s="47">
        <v>704</v>
      </c>
      <c r="N2855" s="47">
        <v>17</v>
      </c>
      <c r="O2855" s="48" t="s">
        <v>37</v>
      </c>
      <c r="P2855" s="49" t="s">
        <v>37</v>
      </c>
      <c r="Q2855" s="49" t="s">
        <v>37</v>
      </c>
      <c r="R2855" s="50" t="s">
        <v>37</v>
      </c>
      <c r="S2855" s="51" t="s">
        <v>37</v>
      </c>
      <c r="T2855" s="51" t="s">
        <v>37</v>
      </c>
      <c r="U2855" s="44">
        <v>553</v>
      </c>
      <c r="V2855" s="45">
        <v>1098</v>
      </c>
      <c r="W2855" s="45">
        <v>161</v>
      </c>
    </row>
    <row r="2856" spans="1:23" x14ac:dyDescent="0.2">
      <c r="A2856" s="41">
        <v>2010</v>
      </c>
      <c r="B2856" s="42">
        <v>18476</v>
      </c>
      <c r="C2856" s="43" t="s">
        <v>3463</v>
      </c>
      <c r="D2856" s="41" t="s">
        <v>91</v>
      </c>
      <c r="E2856" s="43" t="s">
        <v>24</v>
      </c>
      <c r="F2856" s="41" t="s">
        <v>25</v>
      </c>
      <c r="G2856" s="43" t="s">
        <v>92</v>
      </c>
      <c r="H2856" s="43" t="s">
        <v>41</v>
      </c>
      <c r="I2856" s="44">
        <v>24696.799999999999</v>
      </c>
      <c r="J2856" s="45">
        <v>208246</v>
      </c>
      <c r="K2856" s="45">
        <v>14747</v>
      </c>
      <c r="L2856" s="46">
        <v>59135.1</v>
      </c>
      <c r="M2856" s="47">
        <v>535699</v>
      </c>
      <c r="N2856" s="47">
        <v>9470</v>
      </c>
      <c r="O2856" s="48">
        <v>0</v>
      </c>
      <c r="P2856" s="49">
        <v>0</v>
      </c>
      <c r="Q2856" s="49">
        <v>0</v>
      </c>
      <c r="R2856" s="50">
        <v>0</v>
      </c>
      <c r="S2856" s="51">
        <v>0</v>
      </c>
      <c r="T2856" s="51">
        <v>0</v>
      </c>
      <c r="U2856" s="44">
        <v>83831.899999999994</v>
      </c>
      <c r="V2856" s="45">
        <v>743945</v>
      </c>
      <c r="W2856" s="45">
        <v>24217</v>
      </c>
    </row>
    <row r="2857" spans="1:23" x14ac:dyDescent="0.2">
      <c r="A2857" s="41">
        <v>2010</v>
      </c>
      <c r="B2857" s="42">
        <v>18480</v>
      </c>
      <c r="C2857" s="43" t="s">
        <v>3464</v>
      </c>
      <c r="D2857" s="41" t="s">
        <v>23</v>
      </c>
      <c r="E2857" s="43" t="s">
        <v>24</v>
      </c>
      <c r="F2857" s="41" t="s">
        <v>25</v>
      </c>
      <c r="G2857" s="43" t="s">
        <v>60</v>
      </c>
      <c r="H2857" s="43" t="s">
        <v>27</v>
      </c>
      <c r="I2857" s="44">
        <v>76</v>
      </c>
      <c r="J2857" s="45">
        <v>139</v>
      </c>
      <c r="K2857" s="45">
        <v>40</v>
      </c>
      <c r="L2857" s="46">
        <v>124</v>
      </c>
      <c r="M2857" s="47">
        <v>270</v>
      </c>
      <c r="N2857" s="47">
        <v>23</v>
      </c>
      <c r="O2857" s="48" t="s">
        <v>37</v>
      </c>
      <c r="P2857" s="49" t="s">
        <v>37</v>
      </c>
      <c r="Q2857" s="49" t="s">
        <v>37</v>
      </c>
      <c r="R2857" s="50" t="s">
        <v>37</v>
      </c>
      <c r="S2857" s="51" t="s">
        <v>37</v>
      </c>
      <c r="T2857" s="51" t="s">
        <v>37</v>
      </c>
      <c r="U2857" s="44">
        <v>200</v>
      </c>
      <c r="V2857" s="45">
        <v>409</v>
      </c>
      <c r="W2857" s="45">
        <v>63</v>
      </c>
    </row>
    <row r="2858" spans="1:23" x14ac:dyDescent="0.2">
      <c r="A2858" s="41">
        <v>2010</v>
      </c>
      <c r="B2858" s="42">
        <v>18488</v>
      </c>
      <c r="C2858" s="43" t="s">
        <v>1169</v>
      </c>
      <c r="D2858" s="41" t="s">
        <v>23</v>
      </c>
      <c r="E2858" s="43" t="s">
        <v>24</v>
      </c>
      <c r="F2858" s="41" t="s">
        <v>25</v>
      </c>
      <c r="G2858" s="43" t="s">
        <v>203</v>
      </c>
      <c r="H2858" s="43" t="s">
        <v>27</v>
      </c>
      <c r="I2858" s="44">
        <v>39614</v>
      </c>
      <c r="J2858" s="45">
        <v>272588</v>
      </c>
      <c r="K2858" s="45">
        <v>30110</v>
      </c>
      <c r="L2858" s="46">
        <v>28132</v>
      </c>
      <c r="M2858" s="47">
        <v>175911</v>
      </c>
      <c r="N2858" s="47">
        <v>4013</v>
      </c>
      <c r="O2858" s="48">
        <v>30996</v>
      </c>
      <c r="P2858" s="49">
        <v>240982</v>
      </c>
      <c r="Q2858" s="49">
        <v>61</v>
      </c>
      <c r="R2858" s="50" t="s">
        <v>37</v>
      </c>
      <c r="S2858" s="51" t="s">
        <v>37</v>
      </c>
      <c r="T2858" s="51" t="s">
        <v>37</v>
      </c>
      <c r="U2858" s="44">
        <v>98742</v>
      </c>
      <c r="V2858" s="45">
        <v>689481</v>
      </c>
      <c r="W2858" s="45">
        <v>34184</v>
      </c>
    </row>
    <row r="2859" spans="1:23" x14ac:dyDescent="0.2">
      <c r="A2859" s="41">
        <v>2010</v>
      </c>
      <c r="B2859" s="42">
        <v>18498</v>
      </c>
      <c r="C2859" s="43" t="s">
        <v>1170</v>
      </c>
      <c r="D2859" s="41" t="s">
        <v>23</v>
      </c>
      <c r="E2859" s="43" t="s">
        <v>24</v>
      </c>
      <c r="F2859" s="41" t="s">
        <v>25</v>
      </c>
      <c r="G2859" s="43" t="s">
        <v>104</v>
      </c>
      <c r="H2859" s="43" t="s">
        <v>31</v>
      </c>
      <c r="I2859" s="44">
        <v>28921</v>
      </c>
      <c r="J2859" s="45">
        <v>318640</v>
      </c>
      <c r="K2859" s="45">
        <v>22555</v>
      </c>
      <c r="L2859" s="46">
        <v>11527</v>
      </c>
      <c r="M2859" s="47">
        <v>139685</v>
      </c>
      <c r="N2859" s="47">
        <v>2872</v>
      </c>
      <c r="O2859" s="48">
        <v>2681</v>
      </c>
      <c r="P2859" s="49">
        <v>31545</v>
      </c>
      <c r="Q2859" s="49">
        <v>9</v>
      </c>
      <c r="R2859" s="50" t="s">
        <v>37</v>
      </c>
      <c r="S2859" s="51" t="s">
        <v>37</v>
      </c>
      <c r="T2859" s="51" t="s">
        <v>37</v>
      </c>
      <c r="U2859" s="44">
        <v>43129</v>
      </c>
      <c r="V2859" s="45">
        <v>489870</v>
      </c>
      <c r="W2859" s="45">
        <v>25436</v>
      </c>
    </row>
    <row r="2860" spans="1:23" x14ac:dyDescent="0.2">
      <c r="A2860" s="41">
        <v>2010</v>
      </c>
      <c r="B2860" s="42">
        <v>18499</v>
      </c>
      <c r="C2860" s="43" t="s">
        <v>1171</v>
      </c>
      <c r="D2860" s="41" t="s">
        <v>23</v>
      </c>
      <c r="E2860" s="43" t="s">
        <v>24</v>
      </c>
      <c r="F2860" s="41" t="s">
        <v>25</v>
      </c>
      <c r="G2860" s="43" t="s">
        <v>65</v>
      </c>
      <c r="H2860" s="43" t="s">
        <v>31</v>
      </c>
      <c r="I2860" s="44">
        <v>19956</v>
      </c>
      <c r="J2860" s="45">
        <v>173760</v>
      </c>
      <c r="K2860" s="45">
        <v>13867</v>
      </c>
      <c r="L2860" s="46">
        <v>3097</v>
      </c>
      <c r="M2860" s="47">
        <v>29323</v>
      </c>
      <c r="N2860" s="47">
        <v>540</v>
      </c>
      <c r="O2860" s="48">
        <v>3945</v>
      </c>
      <c r="P2860" s="49">
        <v>31178</v>
      </c>
      <c r="Q2860" s="49">
        <v>655</v>
      </c>
      <c r="R2860" s="50" t="s">
        <v>37</v>
      </c>
      <c r="S2860" s="51" t="s">
        <v>37</v>
      </c>
      <c r="T2860" s="51" t="s">
        <v>37</v>
      </c>
      <c r="U2860" s="44">
        <v>26998</v>
      </c>
      <c r="V2860" s="45">
        <v>234261</v>
      </c>
      <c r="W2860" s="45">
        <v>15062</v>
      </c>
    </row>
    <row r="2861" spans="1:23" x14ac:dyDescent="0.2">
      <c r="A2861" s="41">
        <v>2010</v>
      </c>
      <c r="B2861" s="42">
        <v>18524</v>
      </c>
      <c r="C2861" s="43" t="s">
        <v>3465</v>
      </c>
      <c r="D2861" s="41" t="s">
        <v>23</v>
      </c>
      <c r="E2861" s="43" t="s">
        <v>24</v>
      </c>
      <c r="F2861" s="41" t="s">
        <v>25</v>
      </c>
      <c r="G2861" s="43" t="s">
        <v>78</v>
      </c>
      <c r="H2861" s="43" t="s">
        <v>27</v>
      </c>
      <c r="I2861" s="44">
        <v>3657.8</v>
      </c>
      <c r="J2861" s="45">
        <v>23058</v>
      </c>
      <c r="K2861" s="45">
        <v>2256</v>
      </c>
      <c r="L2861" s="46">
        <v>1840.9</v>
      </c>
      <c r="M2861" s="47">
        <v>12639</v>
      </c>
      <c r="N2861" s="47">
        <v>294</v>
      </c>
      <c r="O2861" s="48" t="s">
        <v>37</v>
      </c>
      <c r="P2861" s="49" t="s">
        <v>37</v>
      </c>
      <c r="Q2861" s="49" t="s">
        <v>37</v>
      </c>
      <c r="R2861" s="50" t="s">
        <v>37</v>
      </c>
      <c r="S2861" s="51" t="s">
        <v>37</v>
      </c>
      <c r="T2861" s="51" t="s">
        <v>37</v>
      </c>
      <c r="U2861" s="44">
        <v>5498.7</v>
      </c>
      <c r="V2861" s="45">
        <v>35697</v>
      </c>
      <c r="W2861" s="45">
        <v>2550</v>
      </c>
    </row>
    <row r="2862" spans="1:23" x14ac:dyDescent="0.2">
      <c r="A2862" s="41">
        <v>2010</v>
      </c>
      <c r="B2862" s="42">
        <v>18525</v>
      </c>
      <c r="C2862" s="43" t="s">
        <v>3466</v>
      </c>
      <c r="D2862" s="41" t="s">
        <v>23</v>
      </c>
      <c r="E2862" s="43" t="s">
        <v>24</v>
      </c>
      <c r="F2862" s="41" t="s">
        <v>25</v>
      </c>
      <c r="G2862" s="43" t="s">
        <v>241</v>
      </c>
      <c r="H2862" s="43" t="s">
        <v>27</v>
      </c>
      <c r="I2862" s="44">
        <v>899</v>
      </c>
      <c r="J2862" s="45">
        <v>8676</v>
      </c>
      <c r="K2862" s="45">
        <v>812</v>
      </c>
      <c r="L2862" s="46">
        <v>812</v>
      </c>
      <c r="M2862" s="47">
        <v>8920</v>
      </c>
      <c r="N2862" s="47">
        <v>210</v>
      </c>
      <c r="O2862" s="48">
        <v>493</v>
      </c>
      <c r="P2862" s="49">
        <v>6637</v>
      </c>
      <c r="Q2862" s="49">
        <v>4</v>
      </c>
      <c r="R2862" s="50" t="s">
        <v>37</v>
      </c>
      <c r="S2862" s="51" t="s">
        <v>37</v>
      </c>
      <c r="T2862" s="51" t="s">
        <v>37</v>
      </c>
      <c r="U2862" s="44">
        <v>2204</v>
      </c>
      <c r="V2862" s="45">
        <v>24233</v>
      </c>
      <c r="W2862" s="45">
        <v>1026</v>
      </c>
    </row>
    <row r="2863" spans="1:23" x14ac:dyDescent="0.2">
      <c r="A2863" s="41">
        <v>2010</v>
      </c>
      <c r="B2863" s="42">
        <v>18538</v>
      </c>
      <c r="C2863" s="43" t="s">
        <v>3467</v>
      </c>
      <c r="D2863" s="41" t="s">
        <v>23</v>
      </c>
      <c r="E2863" s="43" t="s">
        <v>24</v>
      </c>
      <c r="F2863" s="41" t="s">
        <v>25</v>
      </c>
      <c r="G2863" s="43" t="s">
        <v>72</v>
      </c>
      <c r="H2863" s="43" t="s">
        <v>27</v>
      </c>
      <c r="I2863" s="44">
        <v>4054.2</v>
      </c>
      <c r="J2863" s="45">
        <v>38228</v>
      </c>
      <c r="K2863" s="45">
        <v>3421</v>
      </c>
      <c r="L2863" s="46">
        <v>720.7</v>
      </c>
      <c r="M2863" s="47">
        <v>6348</v>
      </c>
      <c r="N2863" s="47">
        <v>707</v>
      </c>
      <c r="O2863" s="48">
        <v>10574.2</v>
      </c>
      <c r="P2863" s="49">
        <v>148942</v>
      </c>
      <c r="Q2863" s="49">
        <v>11</v>
      </c>
      <c r="R2863" s="50" t="s">
        <v>37</v>
      </c>
      <c r="S2863" s="51" t="s">
        <v>37</v>
      </c>
      <c r="T2863" s="51" t="s">
        <v>37</v>
      </c>
      <c r="U2863" s="44">
        <v>15349.1</v>
      </c>
      <c r="V2863" s="45">
        <v>193518</v>
      </c>
      <c r="W2863" s="45">
        <v>4139</v>
      </c>
    </row>
    <row r="2864" spans="1:23" x14ac:dyDescent="0.2">
      <c r="A2864" s="41">
        <v>2010</v>
      </c>
      <c r="B2864" s="42">
        <v>18541</v>
      </c>
      <c r="C2864" s="43" t="s">
        <v>3468</v>
      </c>
      <c r="D2864" s="41" t="s">
        <v>23</v>
      </c>
      <c r="E2864" s="43" t="s">
        <v>24</v>
      </c>
      <c r="F2864" s="41" t="s">
        <v>25</v>
      </c>
      <c r="G2864" s="43" t="s">
        <v>60</v>
      </c>
      <c r="H2864" s="43" t="s">
        <v>27</v>
      </c>
      <c r="I2864" s="44">
        <v>153.19999999999999</v>
      </c>
      <c r="J2864" s="45">
        <v>240</v>
      </c>
      <c r="K2864" s="45">
        <v>124</v>
      </c>
      <c r="L2864" s="46">
        <v>72.5</v>
      </c>
      <c r="M2864" s="47">
        <v>113</v>
      </c>
      <c r="N2864" s="47">
        <v>36</v>
      </c>
      <c r="O2864" s="48" t="s">
        <v>37</v>
      </c>
      <c r="P2864" s="49" t="s">
        <v>37</v>
      </c>
      <c r="Q2864" s="49" t="s">
        <v>37</v>
      </c>
      <c r="R2864" s="50" t="s">
        <v>37</v>
      </c>
      <c r="S2864" s="51" t="s">
        <v>37</v>
      </c>
      <c r="T2864" s="51" t="s">
        <v>37</v>
      </c>
      <c r="U2864" s="44">
        <v>225.7</v>
      </c>
      <c r="V2864" s="45">
        <v>353</v>
      </c>
      <c r="W2864" s="45">
        <v>160</v>
      </c>
    </row>
    <row r="2865" spans="1:23" x14ac:dyDescent="0.2">
      <c r="A2865" s="41">
        <v>2010</v>
      </c>
      <c r="B2865" s="42">
        <v>18546</v>
      </c>
      <c r="C2865" s="43" t="s">
        <v>3469</v>
      </c>
      <c r="D2865" s="41" t="s">
        <v>23</v>
      </c>
      <c r="E2865" s="43" t="s">
        <v>24</v>
      </c>
      <c r="F2865" s="41" t="s">
        <v>25</v>
      </c>
      <c r="G2865" s="43" t="s">
        <v>203</v>
      </c>
      <c r="H2865" s="43" t="s">
        <v>27</v>
      </c>
      <c r="I2865" s="44">
        <v>3831.6</v>
      </c>
      <c r="J2865" s="45">
        <v>26119</v>
      </c>
      <c r="K2865" s="45">
        <v>3050</v>
      </c>
      <c r="L2865" s="46">
        <v>799.1</v>
      </c>
      <c r="M2865" s="47">
        <v>5421</v>
      </c>
      <c r="N2865" s="47">
        <v>418</v>
      </c>
      <c r="O2865" s="48">
        <v>3474.1</v>
      </c>
      <c r="P2865" s="49">
        <v>29503</v>
      </c>
      <c r="Q2865" s="49">
        <v>19</v>
      </c>
      <c r="R2865" s="50" t="s">
        <v>37</v>
      </c>
      <c r="S2865" s="51" t="s">
        <v>37</v>
      </c>
      <c r="T2865" s="51" t="s">
        <v>37</v>
      </c>
      <c r="U2865" s="44">
        <v>8104.8</v>
      </c>
      <c r="V2865" s="45">
        <v>61043</v>
      </c>
      <c r="W2865" s="45">
        <v>3487</v>
      </c>
    </row>
    <row r="2866" spans="1:23" x14ac:dyDescent="0.2">
      <c r="A2866" s="41">
        <v>2010</v>
      </c>
      <c r="B2866" s="42">
        <v>18587</v>
      </c>
      <c r="C2866" s="43" t="s">
        <v>3470</v>
      </c>
      <c r="D2866" s="41" t="s">
        <v>23</v>
      </c>
      <c r="E2866" s="43" t="s">
        <v>24</v>
      </c>
      <c r="F2866" s="41" t="s">
        <v>25</v>
      </c>
      <c r="G2866" s="43" t="s">
        <v>57</v>
      </c>
      <c r="H2866" s="43" t="s">
        <v>1749</v>
      </c>
      <c r="I2866" s="44" t="s">
        <v>37</v>
      </c>
      <c r="J2866" s="45" t="s">
        <v>37</v>
      </c>
      <c r="K2866" s="45" t="s">
        <v>37</v>
      </c>
      <c r="L2866" s="46" t="s">
        <v>37</v>
      </c>
      <c r="M2866" s="47" t="s">
        <v>37</v>
      </c>
      <c r="N2866" s="47" t="s">
        <v>37</v>
      </c>
      <c r="O2866" s="48">
        <v>459</v>
      </c>
      <c r="P2866" s="49">
        <v>5402</v>
      </c>
      <c r="Q2866" s="49">
        <v>1</v>
      </c>
      <c r="R2866" s="50" t="s">
        <v>37</v>
      </c>
      <c r="S2866" s="51" t="s">
        <v>37</v>
      </c>
      <c r="T2866" s="51" t="s">
        <v>37</v>
      </c>
      <c r="U2866" s="44">
        <v>459</v>
      </c>
      <c r="V2866" s="45">
        <v>5402</v>
      </c>
      <c r="W2866" s="45">
        <v>1</v>
      </c>
    </row>
    <row r="2867" spans="1:23" x14ac:dyDescent="0.2">
      <c r="A2867" s="41">
        <v>2010</v>
      </c>
      <c r="B2867" s="42">
        <v>18642</v>
      </c>
      <c r="C2867" s="43" t="s">
        <v>1173</v>
      </c>
      <c r="D2867" s="41" t="s">
        <v>23</v>
      </c>
      <c r="E2867" s="43" t="s">
        <v>24</v>
      </c>
      <c r="F2867" s="41" t="s">
        <v>25</v>
      </c>
      <c r="G2867" s="43" t="s">
        <v>54</v>
      </c>
      <c r="H2867" s="43" t="s">
        <v>169</v>
      </c>
      <c r="I2867" s="44">
        <v>0</v>
      </c>
      <c r="J2867" s="45">
        <v>0</v>
      </c>
      <c r="K2867" s="45">
        <v>0</v>
      </c>
      <c r="L2867" s="46">
        <v>0</v>
      </c>
      <c r="M2867" s="47">
        <v>0</v>
      </c>
      <c r="N2867" s="47">
        <v>0</v>
      </c>
      <c r="O2867" s="48">
        <v>277709</v>
      </c>
      <c r="P2867" s="49">
        <v>5700460</v>
      </c>
      <c r="Q2867" s="49">
        <v>22</v>
      </c>
      <c r="R2867" s="50">
        <v>0</v>
      </c>
      <c r="S2867" s="51">
        <v>0</v>
      </c>
      <c r="T2867" s="51">
        <v>0</v>
      </c>
      <c r="U2867" s="44">
        <v>277709</v>
      </c>
      <c r="V2867" s="45">
        <v>5700460</v>
      </c>
      <c r="W2867" s="45">
        <v>22</v>
      </c>
    </row>
    <row r="2868" spans="1:23" x14ac:dyDescent="0.2">
      <c r="A2868" s="41">
        <v>2010</v>
      </c>
      <c r="B2868" s="42">
        <v>18642</v>
      </c>
      <c r="C2868" s="43" t="s">
        <v>1173</v>
      </c>
      <c r="D2868" s="41" t="s">
        <v>23</v>
      </c>
      <c r="E2868" s="43" t="s">
        <v>24</v>
      </c>
      <c r="F2868" s="41" t="s">
        <v>25</v>
      </c>
      <c r="G2868" s="43" t="s">
        <v>104</v>
      </c>
      <c r="H2868" s="43" t="s">
        <v>169</v>
      </c>
      <c r="I2868" s="44">
        <v>0</v>
      </c>
      <c r="J2868" s="45">
        <v>0</v>
      </c>
      <c r="K2868" s="45">
        <v>0</v>
      </c>
      <c r="L2868" s="46">
        <v>0</v>
      </c>
      <c r="M2868" s="47">
        <v>0</v>
      </c>
      <c r="N2868" s="47">
        <v>0</v>
      </c>
      <c r="O2868" s="48">
        <v>698720</v>
      </c>
      <c r="P2868" s="49">
        <v>15347842</v>
      </c>
      <c r="Q2868" s="49">
        <v>22</v>
      </c>
      <c r="R2868" s="50">
        <v>0</v>
      </c>
      <c r="S2868" s="51">
        <v>0</v>
      </c>
      <c r="T2868" s="51">
        <v>0</v>
      </c>
      <c r="U2868" s="44">
        <v>698720</v>
      </c>
      <c r="V2868" s="45">
        <v>15347842</v>
      </c>
      <c r="W2868" s="45">
        <v>22</v>
      </c>
    </row>
    <row r="2869" spans="1:23" x14ac:dyDescent="0.2">
      <c r="A2869" s="41">
        <v>2010</v>
      </c>
      <c r="B2869" s="42">
        <v>18642</v>
      </c>
      <c r="C2869" s="43" t="s">
        <v>1173</v>
      </c>
      <c r="D2869" s="41" t="s">
        <v>23</v>
      </c>
      <c r="E2869" s="43" t="s">
        <v>24</v>
      </c>
      <c r="F2869" s="41" t="s">
        <v>25</v>
      </c>
      <c r="G2869" s="43" t="s">
        <v>26</v>
      </c>
      <c r="H2869" s="43" t="s">
        <v>169</v>
      </c>
      <c r="I2869" s="44">
        <v>0</v>
      </c>
      <c r="J2869" s="45">
        <v>0</v>
      </c>
      <c r="K2869" s="45">
        <v>0</v>
      </c>
      <c r="L2869" s="46">
        <v>0</v>
      </c>
      <c r="M2869" s="47">
        <v>0</v>
      </c>
      <c r="N2869" s="47">
        <v>0</v>
      </c>
      <c r="O2869" s="48">
        <v>174155</v>
      </c>
      <c r="P2869" s="49">
        <v>3886876</v>
      </c>
      <c r="Q2869" s="49">
        <v>8</v>
      </c>
      <c r="R2869" s="50">
        <v>0</v>
      </c>
      <c r="S2869" s="51">
        <v>0</v>
      </c>
      <c r="T2869" s="51">
        <v>0</v>
      </c>
      <c r="U2869" s="44">
        <v>174155</v>
      </c>
      <c r="V2869" s="45">
        <v>3886876</v>
      </c>
      <c r="W2869" s="45">
        <v>8</v>
      </c>
    </row>
    <row r="2870" spans="1:23" x14ac:dyDescent="0.2">
      <c r="A2870" s="41">
        <v>2010</v>
      </c>
      <c r="B2870" s="42">
        <v>18642</v>
      </c>
      <c r="C2870" s="43" t="s">
        <v>1173</v>
      </c>
      <c r="D2870" s="41" t="s">
        <v>23</v>
      </c>
      <c r="E2870" s="43" t="s">
        <v>24</v>
      </c>
      <c r="F2870" s="41" t="s">
        <v>25</v>
      </c>
      <c r="G2870" s="43" t="s">
        <v>67</v>
      </c>
      <c r="H2870" s="43" t="s">
        <v>169</v>
      </c>
      <c r="I2870" s="44">
        <v>0</v>
      </c>
      <c r="J2870" s="45">
        <v>0</v>
      </c>
      <c r="K2870" s="45">
        <v>0</v>
      </c>
      <c r="L2870" s="46">
        <v>0</v>
      </c>
      <c r="M2870" s="47">
        <v>0</v>
      </c>
      <c r="N2870" s="47">
        <v>0</v>
      </c>
      <c r="O2870" s="48">
        <v>512</v>
      </c>
      <c r="P2870" s="49">
        <v>6315</v>
      </c>
      <c r="Q2870" s="49">
        <v>6</v>
      </c>
      <c r="R2870" s="50">
        <v>0</v>
      </c>
      <c r="S2870" s="51">
        <v>0</v>
      </c>
      <c r="T2870" s="51">
        <v>0</v>
      </c>
      <c r="U2870" s="44">
        <v>512</v>
      </c>
      <c r="V2870" s="45">
        <v>6315</v>
      </c>
      <c r="W2870" s="45">
        <v>6</v>
      </c>
    </row>
    <row r="2871" spans="1:23" x14ac:dyDescent="0.2">
      <c r="A2871" s="41">
        <v>2010</v>
      </c>
      <c r="B2871" s="42">
        <v>18642</v>
      </c>
      <c r="C2871" s="43" t="s">
        <v>1173</v>
      </c>
      <c r="D2871" s="41" t="s">
        <v>23</v>
      </c>
      <c r="E2871" s="43" t="s">
        <v>24</v>
      </c>
      <c r="F2871" s="41" t="s">
        <v>25</v>
      </c>
      <c r="G2871" s="43" t="s">
        <v>98</v>
      </c>
      <c r="H2871" s="43" t="s">
        <v>169</v>
      </c>
      <c r="I2871" s="44">
        <v>0</v>
      </c>
      <c r="J2871" s="45">
        <v>0</v>
      </c>
      <c r="K2871" s="45">
        <v>0</v>
      </c>
      <c r="L2871" s="46">
        <v>0</v>
      </c>
      <c r="M2871" s="47">
        <v>0</v>
      </c>
      <c r="N2871" s="47">
        <v>0</v>
      </c>
      <c r="O2871" s="48">
        <v>328142</v>
      </c>
      <c r="P2871" s="49">
        <v>6832487</v>
      </c>
      <c r="Q2871" s="49">
        <v>37</v>
      </c>
      <c r="R2871" s="50">
        <v>0</v>
      </c>
      <c r="S2871" s="51">
        <v>0</v>
      </c>
      <c r="T2871" s="51">
        <v>0</v>
      </c>
      <c r="U2871" s="44">
        <v>328142</v>
      </c>
      <c r="V2871" s="45">
        <v>6832487</v>
      </c>
      <c r="W2871" s="45">
        <v>37</v>
      </c>
    </row>
    <row r="2872" spans="1:23" x14ac:dyDescent="0.2">
      <c r="A2872" s="41">
        <v>2010</v>
      </c>
      <c r="B2872" s="42">
        <v>18643</v>
      </c>
      <c r="C2872" s="43" t="s">
        <v>1174</v>
      </c>
      <c r="D2872" s="41" t="s">
        <v>23</v>
      </c>
      <c r="E2872" s="43" t="s">
        <v>24</v>
      </c>
      <c r="F2872" s="41" t="s">
        <v>25</v>
      </c>
      <c r="G2872" s="43" t="s">
        <v>98</v>
      </c>
      <c r="H2872" s="43" t="s">
        <v>31</v>
      </c>
      <c r="I2872" s="44">
        <v>23402</v>
      </c>
      <c r="J2872" s="45">
        <v>239663</v>
      </c>
      <c r="K2872" s="45">
        <v>15758</v>
      </c>
      <c r="L2872" s="46">
        <v>15464</v>
      </c>
      <c r="M2872" s="47">
        <v>146567</v>
      </c>
      <c r="N2872" s="47">
        <v>3556</v>
      </c>
      <c r="O2872" s="48">
        <v>2992</v>
      </c>
      <c r="P2872" s="49">
        <v>27732</v>
      </c>
      <c r="Q2872" s="49">
        <v>5</v>
      </c>
      <c r="R2872" s="50">
        <v>0</v>
      </c>
      <c r="S2872" s="51">
        <v>0</v>
      </c>
      <c r="T2872" s="51">
        <v>0</v>
      </c>
      <c r="U2872" s="44">
        <v>41858</v>
      </c>
      <c r="V2872" s="45">
        <v>413962</v>
      </c>
      <c r="W2872" s="45">
        <v>19319</v>
      </c>
    </row>
    <row r="2873" spans="1:23" x14ac:dyDescent="0.2">
      <c r="A2873" s="41">
        <v>2010</v>
      </c>
      <c r="B2873" s="42">
        <v>18805</v>
      </c>
      <c r="C2873" s="43" t="s">
        <v>3471</v>
      </c>
      <c r="D2873" s="41" t="s">
        <v>23</v>
      </c>
      <c r="E2873" s="43" t="s">
        <v>24</v>
      </c>
      <c r="F2873" s="41" t="s">
        <v>25</v>
      </c>
      <c r="G2873" s="43" t="s">
        <v>50</v>
      </c>
      <c r="H2873" s="43" t="s">
        <v>27</v>
      </c>
      <c r="I2873" s="44">
        <v>881</v>
      </c>
      <c r="J2873" s="45">
        <v>9069</v>
      </c>
      <c r="K2873" s="45">
        <v>1012</v>
      </c>
      <c r="L2873" s="46">
        <v>1120</v>
      </c>
      <c r="M2873" s="47">
        <v>12097</v>
      </c>
      <c r="N2873" s="47">
        <v>237</v>
      </c>
      <c r="O2873" s="48">
        <v>62</v>
      </c>
      <c r="P2873" s="49">
        <v>565</v>
      </c>
      <c r="Q2873" s="49">
        <v>65</v>
      </c>
      <c r="R2873" s="50" t="s">
        <v>37</v>
      </c>
      <c r="S2873" s="51" t="s">
        <v>37</v>
      </c>
      <c r="T2873" s="51" t="s">
        <v>37</v>
      </c>
      <c r="U2873" s="44">
        <v>2063</v>
      </c>
      <c r="V2873" s="45">
        <v>21731</v>
      </c>
      <c r="W2873" s="45">
        <v>1314</v>
      </c>
    </row>
    <row r="2874" spans="1:23" x14ac:dyDescent="0.2">
      <c r="A2874" s="41">
        <v>2010</v>
      </c>
      <c r="B2874" s="42">
        <v>18806</v>
      </c>
      <c r="C2874" s="43" t="s">
        <v>3472</v>
      </c>
      <c r="D2874" s="41" t="s">
        <v>23</v>
      </c>
      <c r="E2874" s="43" t="s">
        <v>24</v>
      </c>
      <c r="F2874" s="41" t="s">
        <v>25</v>
      </c>
      <c r="G2874" s="43" t="s">
        <v>175</v>
      </c>
      <c r="H2874" s="43" t="s">
        <v>27</v>
      </c>
      <c r="I2874" s="44">
        <v>911</v>
      </c>
      <c r="J2874" s="45">
        <v>9215</v>
      </c>
      <c r="K2874" s="45">
        <v>746</v>
      </c>
      <c r="L2874" s="46">
        <v>736</v>
      </c>
      <c r="M2874" s="47">
        <v>7800</v>
      </c>
      <c r="N2874" s="47">
        <v>155</v>
      </c>
      <c r="O2874" s="48">
        <v>0</v>
      </c>
      <c r="P2874" s="49">
        <v>0</v>
      </c>
      <c r="Q2874" s="49">
        <v>0</v>
      </c>
      <c r="R2874" s="50" t="s">
        <v>37</v>
      </c>
      <c r="S2874" s="51" t="s">
        <v>37</v>
      </c>
      <c r="T2874" s="51" t="s">
        <v>37</v>
      </c>
      <c r="U2874" s="44">
        <v>1647</v>
      </c>
      <c r="V2874" s="45">
        <v>17015</v>
      </c>
      <c r="W2874" s="45">
        <v>901</v>
      </c>
    </row>
    <row r="2875" spans="1:23" x14ac:dyDescent="0.2">
      <c r="A2875" s="41">
        <v>2010</v>
      </c>
      <c r="B2875" s="42">
        <v>18813</v>
      </c>
      <c r="C2875" s="43" t="s">
        <v>3473</v>
      </c>
      <c r="D2875" s="41" t="s">
        <v>23</v>
      </c>
      <c r="E2875" s="43" t="s">
        <v>24</v>
      </c>
      <c r="F2875" s="41" t="s">
        <v>25</v>
      </c>
      <c r="G2875" s="43" t="s">
        <v>42</v>
      </c>
      <c r="H2875" s="43" t="s">
        <v>27</v>
      </c>
      <c r="I2875" s="44">
        <v>377.3</v>
      </c>
      <c r="J2875" s="45">
        <v>5263</v>
      </c>
      <c r="K2875" s="45">
        <v>415</v>
      </c>
      <c r="L2875" s="46">
        <v>36.200000000000003</v>
      </c>
      <c r="M2875" s="47">
        <v>597</v>
      </c>
      <c r="N2875" s="47">
        <v>40</v>
      </c>
      <c r="O2875" s="48">
        <v>37.4</v>
      </c>
      <c r="P2875" s="49">
        <v>725</v>
      </c>
      <c r="Q2875" s="49">
        <v>6</v>
      </c>
      <c r="R2875" s="50" t="s">
        <v>37</v>
      </c>
      <c r="S2875" s="51" t="s">
        <v>37</v>
      </c>
      <c r="T2875" s="51" t="s">
        <v>37</v>
      </c>
      <c r="U2875" s="44">
        <v>450.9</v>
      </c>
      <c r="V2875" s="45">
        <v>6585</v>
      </c>
      <c r="W2875" s="45">
        <v>461</v>
      </c>
    </row>
    <row r="2876" spans="1:23" x14ac:dyDescent="0.2">
      <c r="A2876" s="41">
        <v>2010</v>
      </c>
      <c r="B2876" s="42">
        <v>18820</v>
      </c>
      <c r="C2876" s="43" t="s">
        <v>3474</v>
      </c>
      <c r="D2876" s="41" t="s">
        <v>23</v>
      </c>
      <c r="E2876" s="43" t="s">
        <v>24</v>
      </c>
      <c r="F2876" s="41" t="s">
        <v>25</v>
      </c>
      <c r="G2876" s="43" t="s">
        <v>46</v>
      </c>
      <c r="H2876" s="43" t="s">
        <v>27</v>
      </c>
      <c r="I2876" s="44">
        <v>3505</v>
      </c>
      <c r="J2876" s="45">
        <v>44285</v>
      </c>
      <c r="K2876" s="45">
        <v>3891</v>
      </c>
      <c r="L2876" s="46">
        <v>3947</v>
      </c>
      <c r="M2876" s="47">
        <v>57051</v>
      </c>
      <c r="N2876" s="47">
        <v>731</v>
      </c>
      <c r="O2876" s="48">
        <v>2678</v>
      </c>
      <c r="P2876" s="49">
        <v>35817</v>
      </c>
      <c r="Q2876" s="49">
        <v>31</v>
      </c>
      <c r="R2876" s="50" t="s">
        <v>37</v>
      </c>
      <c r="S2876" s="51" t="s">
        <v>37</v>
      </c>
      <c r="T2876" s="51" t="s">
        <v>37</v>
      </c>
      <c r="U2876" s="44">
        <v>10130</v>
      </c>
      <c r="V2876" s="45">
        <v>137153</v>
      </c>
      <c r="W2876" s="45">
        <v>4653</v>
      </c>
    </row>
    <row r="2877" spans="1:23" x14ac:dyDescent="0.2">
      <c r="A2877" s="41">
        <v>2010</v>
      </c>
      <c r="B2877" s="42">
        <v>18847</v>
      </c>
      <c r="C2877" s="43" t="s">
        <v>3475</v>
      </c>
      <c r="D2877" s="41" t="s">
        <v>23</v>
      </c>
      <c r="E2877" s="43" t="s">
        <v>24</v>
      </c>
      <c r="F2877" s="41" t="s">
        <v>25</v>
      </c>
      <c r="G2877" s="43" t="s">
        <v>65</v>
      </c>
      <c r="H2877" s="43" t="s">
        <v>27</v>
      </c>
      <c r="I2877" s="44">
        <v>4100</v>
      </c>
      <c r="J2877" s="45">
        <v>48815</v>
      </c>
      <c r="K2877" s="45">
        <v>3962</v>
      </c>
      <c r="L2877" s="46">
        <v>5037</v>
      </c>
      <c r="M2877" s="47">
        <v>53002</v>
      </c>
      <c r="N2877" s="47">
        <v>583</v>
      </c>
      <c r="O2877" s="48">
        <v>1899</v>
      </c>
      <c r="P2877" s="49">
        <v>30813</v>
      </c>
      <c r="Q2877" s="49">
        <v>3</v>
      </c>
      <c r="R2877" s="50" t="s">
        <v>37</v>
      </c>
      <c r="S2877" s="51" t="s">
        <v>37</v>
      </c>
      <c r="T2877" s="51" t="s">
        <v>37</v>
      </c>
      <c r="U2877" s="44">
        <v>11036</v>
      </c>
      <c r="V2877" s="45">
        <v>132630</v>
      </c>
      <c r="W2877" s="45">
        <v>4548</v>
      </c>
    </row>
    <row r="2878" spans="1:23" x14ac:dyDescent="0.2">
      <c r="A2878" s="41">
        <v>2010</v>
      </c>
      <c r="B2878" s="42">
        <v>18848</v>
      </c>
      <c r="C2878" s="43" t="s">
        <v>3476</v>
      </c>
      <c r="D2878" s="41" t="s">
        <v>23</v>
      </c>
      <c r="E2878" s="43" t="s">
        <v>24</v>
      </c>
      <c r="F2878" s="41" t="s">
        <v>25</v>
      </c>
      <c r="G2878" s="43" t="s">
        <v>65</v>
      </c>
      <c r="H2878" s="43" t="s">
        <v>27</v>
      </c>
      <c r="I2878" s="44">
        <v>19941</v>
      </c>
      <c r="J2878" s="45">
        <v>210644</v>
      </c>
      <c r="K2878" s="45">
        <v>12720</v>
      </c>
      <c r="L2878" s="46">
        <v>28253</v>
      </c>
      <c r="M2878" s="47">
        <v>319842</v>
      </c>
      <c r="N2878" s="47">
        <v>2424</v>
      </c>
      <c r="O2878" s="48" t="s">
        <v>37</v>
      </c>
      <c r="P2878" s="49" t="s">
        <v>37</v>
      </c>
      <c r="Q2878" s="49" t="s">
        <v>37</v>
      </c>
      <c r="R2878" s="50" t="s">
        <v>37</v>
      </c>
      <c r="S2878" s="51" t="s">
        <v>37</v>
      </c>
      <c r="T2878" s="51" t="s">
        <v>37</v>
      </c>
      <c r="U2878" s="44">
        <v>48194</v>
      </c>
      <c r="V2878" s="45">
        <v>530486</v>
      </c>
      <c r="W2878" s="45">
        <v>15144</v>
      </c>
    </row>
    <row r="2879" spans="1:23" x14ac:dyDescent="0.2">
      <c r="A2879" s="41">
        <v>2010</v>
      </c>
      <c r="B2879" s="42">
        <v>18887</v>
      </c>
      <c r="C2879" s="43" t="s">
        <v>3477</v>
      </c>
      <c r="D2879" s="41" t="s">
        <v>23</v>
      </c>
      <c r="E2879" s="43" t="s">
        <v>24</v>
      </c>
      <c r="F2879" s="41" t="s">
        <v>25</v>
      </c>
      <c r="G2879" s="43" t="s">
        <v>72</v>
      </c>
      <c r="H2879" s="43" t="s">
        <v>27</v>
      </c>
      <c r="I2879" s="44">
        <v>799</v>
      </c>
      <c r="J2879" s="45">
        <v>9384</v>
      </c>
      <c r="K2879" s="45">
        <v>755</v>
      </c>
      <c r="L2879" s="46">
        <v>245</v>
      </c>
      <c r="M2879" s="47">
        <v>2853</v>
      </c>
      <c r="N2879" s="47">
        <v>150</v>
      </c>
      <c r="O2879" s="48">
        <v>160</v>
      </c>
      <c r="P2879" s="49">
        <v>2006</v>
      </c>
      <c r="Q2879" s="49">
        <v>10</v>
      </c>
      <c r="R2879" s="50">
        <v>0</v>
      </c>
      <c r="S2879" s="51">
        <v>0</v>
      </c>
      <c r="T2879" s="51" t="s">
        <v>37</v>
      </c>
      <c r="U2879" s="44">
        <v>1204</v>
      </c>
      <c r="V2879" s="45">
        <v>14243</v>
      </c>
      <c r="W2879" s="45">
        <v>915</v>
      </c>
    </row>
    <row r="2880" spans="1:23" x14ac:dyDescent="0.2">
      <c r="A2880" s="41">
        <v>2010</v>
      </c>
      <c r="B2880" s="42">
        <v>18895</v>
      </c>
      <c r="C2880" s="43" t="s">
        <v>3478</v>
      </c>
      <c r="D2880" s="41" t="s">
        <v>23</v>
      </c>
      <c r="E2880" s="43" t="s">
        <v>24</v>
      </c>
      <c r="F2880" s="41" t="s">
        <v>25</v>
      </c>
      <c r="G2880" s="43" t="s">
        <v>82</v>
      </c>
      <c r="H2880" s="43" t="s">
        <v>31</v>
      </c>
      <c r="I2880" s="44">
        <v>15176</v>
      </c>
      <c r="J2880" s="45">
        <v>126756</v>
      </c>
      <c r="K2880" s="45">
        <v>11389</v>
      </c>
      <c r="L2880" s="46">
        <v>2888</v>
      </c>
      <c r="M2880" s="47">
        <v>26210</v>
      </c>
      <c r="N2880" s="47">
        <v>904</v>
      </c>
      <c r="O2880" s="48" t="s">
        <v>37</v>
      </c>
      <c r="P2880" s="49" t="s">
        <v>37</v>
      </c>
      <c r="Q2880" s="49" t="s">
        <v>37</v>
      </c>
      <c r="R2880" s="50" t="s">
        <v>37</v>
      </c>
      <c r="S2880" s="51" t="s">
        <v>37</v>
      </c>
      <c r="T2880" s="51" t="s">
        <v>37</v>
      </c>
      <c r="U2880" s="44">
        <v>18064</v>
      </c>
      <c r="V2880" s="45">
        <v>152966</v>
      </c>
      <c r="W2880" s="45">
        <v>12293</v>
      </c>
    </row>
    <row r="2881" spans="1:23" x14ac:dyDescent="0.2">
      <c r="A2881" s="41">
        <v>2010</v>
      </c>
      <c r="B2881" s="42">
        <v>18901</v>
      </c>
      <c r="C2881" s="43" t="s">
        <v>3479</v>
      </c>
      <c r="D2881" s="41" t="s">
        <v>23</v>
      </c>
      <c r="E2881" s="43" t="s">
        <v>24</v>
      </c>
      <c r="F2881" s="41" t="s">
        <v>25</v>
      </c>
      <c r="G2881" s="43" t="s">
        <v>30</v>
      </c>
      <c r="H2881" s="43" t="s">
        <v>27</v>
      </c>
      <c r="I2881" s="44">
        <v>4018.7</v>
      </c>
      <c r="J2881" s="45">
        <v>39127</v>
      </c>
      <c r="K2881" s="45">
        <v>2441</v>
      </c>
      <c r="L2881" s="46">
        <v>1734.7</v>
      </c>
      <c r="M2881" s="47">
        <v>17543</v>
      </c>
      <c r="N2881" s="47">
        <v>375</v>
      </c>
      <c r="O2881" s="48">
        <v>2521.6</v>
      </c>
      <c r="P2881" s="49">
        <v>27432</v>
      </c>
      <c r="Q2881" s="49">
        <v>10</v>
      </c>
      <c r="R2881" s="50" t="s">
        <v>37</v>
      </c>
      <c r="S2881" s="51" t="s">
        <v>37</v>
      </c>
      <c r="T2881" s="51" t="s">
        <v>37</v>
      </c>
      <c r="U2881" s="44">
        <v>8275</v>
      </c>
      <c r="V2881" s="45">
        <v>84102</v>
      </c>
      <c r="W2881" s="45">
        <v>2826</v>
      </c>
    </row>
    <row r="2882" spans="1:23" x14ac:dyDescent="0.2">
      <c r="A2882" s="41">
        <v>2010</v>
      </c>
      <c r="B2882" s="42">
        <v>18917</v>
      </c>
      <c r="C2882" s="43" t="s">
        <v>1176</v>
      </c>
      <c r="D2882" s="41" t="s">
        <v>23</v>
      </c>
      <c r="E2882" s="43" t="s">
        <v>24</v>
      </c>
      <c r="F2882" s="41" t="s">
        <v>25</v>
      </c>
      <c r="G2882" s="43" t="s">
        <v>168</v>
      </c>
      <c r="H2882" s="43" t="s">
        <v>153</v>
      </c>
      <c r="I2882" s="44">
        <v>17778</v>
      </c>
      <c r="J2882" s="45">
        <v>225541</v>
      </c>
      <c r="K2882" s="45">
        <v>18382</v>
      </c>
      <c r="L2882" s="46">
        <v>7902</v>
      </c>
      <c r="M2882" s="47">
        <v>120619</v>
      </c>
      <c r="N2882" s="47">
        <v>2117</v>
      </c>
      <c r="O2882" s="48">
        <v>5064</v>
      </c>
      <c r="P2882" s="49">
        <v>110924</v>
      </c>
      <c r="Q2882" s="49">
        <v>5</v>
      </c>
      <c r="R2882" s="50" t="s">
        <v>37</v>
      </c>
      <c r="S2882" s="51" t="s">
        <v>37</v>
      </c>
      <c r="T2882" s="51" t="s">
        <v>37</v>
      </c>
      <c r="U2882" s="44">
        <v>30744</v>
      </c>
      <c r="V2882" s="45">
        <v>457084</v>
      </c>
      <c r="W2882" s="45">
        <v>20504</v>
      </c>
    </row>
    <row r="2883" spans="1:23" x14ac:dyDescent="0.2">
      <c r="A2883" s="41">
        <v>2010</v>
      </c>
      <c r="B2883" s="42">
        <v>18919</v>
      </c>
      <c r="C2883" s="43" t="s">
        <v>3480</v>
      </c>
      <c r="D2883" s="41" t="s">
        <v>23</v>
      </c>
      <c r="E2883" s="43" t="s">
        <v>24</v>
      </c>
      <c r="F2883" s="41" t="s">
        <v>25</v>
      </c>
      <c r="G2883" s="43" t="s">
        <v>511</v>
      </c>
      <c r="H2883" s="43" t="s">
        <v>1749</v>
      </c>
      <c r="I2883" s="44" t="s">
        <v>37</v>
      </c>
      <c r="J2883" s="45" t="s">
        <v>37</v>
      </c>
      <c r="K2883" s="45" t="s">
        <v>37</v>
      </c>
      <c r="L2883" s="46">
        <v>431</v>
      </c>
      <c r="M2883" s="47">
        <v>2787</v>
      </c>
      <c r="N2883" s="47">
        <v>1</v>
      </c>
      <c r="O2883" s="48">
        <v>94</v>
      </c>
      <c r="P2883" s="49">
        <v>618</v>
      </c>
      <c r="Q2883" s="49">
        <v>1</v>
      </c>
      <c r="R2883" s="50" t="s">
        <v>37</v>
      </c>
      <c r="S2883" s="51" t="s">
        <v>37</v>
      </c>
      <c r="T2883" s="51" t="s">
        <v>37</v>
      </c>
      <c r="U2883" s="44">
        <v>525</v>
      </c>
      <c r="V2883" s="45">
        <v>3405</v>
      </c>
      <c r="W2883" s="45">
        <v>2</v>
      </c>
    </row>
    <row r="2884" spans="1:23" x14ac:dyDescent="0.2">
      <c r="A2884" s="41">
        <v>2010</v>
      </c>
      <c r="B2884" s="42">
        <v>18933</v>
      </c>
      <c r="C2884" s="43" t="s">
        <v>3481</v>
      </c>
      <c r="D2884" s="41" t="s">
        <v>23</v>
      </c>
      <c r="E2884" s="43" t="s">
        <v>24</v>
      </c>
      <c r="F2884" s="41" t="s">
        <v>25</v>
      </c>
      <c r="G2884" s="43" t="s">
        <v>92</v>
      </c>
      <c r="H2884" s="43" t="s">
        <v>27</v>
      </c>
      <c r="I2884" s="44">
        <v>703</v>
      </c>
      <c r="J2884" s="45">
        <v>7658</v>
      </c>
      <c r="K2884" s="45">
        <v>561</v>
      </c>
      <c r="L2884" s="46">
        <v>750</v>
      </c>
      <c r="M2884" s="47">
        <v>6389</v>
      </c>
      <c r="N2884" s="47">
        <v>122</v>
      </c>
      <c r="O2884" s="48" t="s">
        <v>37</v>
      </c>
      <c r="P2884" s="49" t="s">
        <v>37</v>
      </c>
      <c r="Q2884" s="49" t="s">
        <v>37</v>
      </c>
      <c r="R2884" s="50" t="s">
        <v>37</v>
      </c>
      <c r="S2884" s="51" t="s">
        <v>37</v>
      </c>
      <c r="T2884" s="51" t="s">
        <v>37</v>
      </c>
      <c r="U2884" s="44">
        <v>1453</v>
      </c>
      <c r="V2884" s="45">
        <v>14047</v>
      </c>
      <c r="W2884" s="45">
        <v>683</v>
      </c>
    </row>
    <row r="2885" spans="1:23" x14ac:dyDescent="0.2">
      <c r="A2885" s="41">
        <v>2010</v>
      </c>
      <c r="B2885" s="42">
        <v>18940</v>
      </c>
      <c r="C2885" s="43" t="s">
        <v>1177</v>
      </c>
      <c r="D2885" s="41" t="s">
        <v>23</v>
      </c>
      <c r="E2885" s="43" t="s">
        <v>24</v>
      </c>
      <c r="F2885" s="41" t="s">
        <v>25</v>
      </c>
      <c r="G2885" s="43" t="s">
        <v>72</v>
      </c>
      <c r="H2885" s="43" t="s">
        <v>31</v>
      </c>
      <c r="I2885" s="44">
        <v>36002</v>
      </c>
      <c r="J2885" s="45">
        <v>308978</v>
      </c>
      <c r="K2885" s="45">
        <v>23602</v>
      </c>
      <c r="L2885" s="46">
        <v>10069</v>
      </c>
      <c r="M2885" s="47">
        <v>103717</v>
      </c>
      <c r="N2885" s="47">
        <v>1393</v>
      </c>
      <c r="O2885" s="48">
        <v>4906</v>
      </c>
      <c r="P2885" s="49">
        <v>71714</v>
      </c>
      <c r="Q2885" s="49">
        <v>5</v>
      </c>
      <c r="R2885" s="50">
        <v>0</v>
      </c>
      <c r="S2885" s="51">
        <v>0</v>
      </c>
      <c r="T2885" s="51">
        <v>0</v>
      </c>
      <c r="U2885" s="44">
        <v>50977</v>
      </c>
      <c r="V2885" s="45">
        <v>484409</v>
      </c>
      <c r="W2885" s="45">
        <v>25000</v>
      </c>
    </row>
    <row r="2886" spans="1:23" x14ac:dyDescent="0.2">
      <c r="A2886" s="41">
        <v>2010</v>
      </c>
      <c r="B2886" s="42">
        <v>18941</v>
      </c>
      <c r="C2886" s="43" t="s">
        <v>3482</v>
      </c>
      <c r="D2886" s="41" t="s">
        <v>23</v>
      </c>
      <c r="E2886" s="43" t="s">
        <v>24</v>
      </c>
      <c r="F2886" s="41" t="s">
        <v>25</v>
      </c>
      <c r="G2886" s="43" t="s">
        <v>161</v>
      </c>
      <c r="H2886" s="43" t="s">
        <v>27</v>
      </c>
      <c r="I2886" s="44">
        <v>4645</v>
      </c>
      <c r="J2886" s="45">
        <v>48402</v>
      </c>
      <c r="K2886" s="45">
        <v>5227</v>
      </c>
      <c r="L2886" s="46">
        <v>2281</v>
      </c>
      <c r="M2886" s="47">
        <v>23231</v>
      </c>
      <c r="N2886" s="47">
        <v>488</v>
      </c>
      <c r="O2886" s="48">
        <v>4623</v>
      </c>
      <c r="P2886" s="49">
        <v>61418</v>
      </c>
      <c r="Q2886" s="49">
        <v>37</v>
      </c>
      <c r="R2886" s="50" t="s">
        <v>37</v>
      </c>
      <c r="S2886" s="51" t="s">
        <v>37</v>
      </c>
      <c r="T2886" s="51" t="s">
        <v>37</v>
      </c>
      <c r="U2886" s="44">
        <v>11549</v>
      </c>
      <c r="V2886" s="45">
        <v>133051</v>
      </c>
      <c r="W2886" s="45">
        <v>5752</v>
      </c>
    </row>
    <row r="2887" spans="1:23" x14ac:dyDescent="0.2">
      <c r="A2887" s="41">
        <v>2010</v>
      </c>
      <c r="B2887" s="42">
        <v>18942</v>
      </c>
      <c r="C2887" s="43" t="s">
        <v>3483</v>
      </c>
      <c r="D2887" s="41" t="s">
        <v>23</v>
      </c>
      <c r="E2887" s="43" t="s">
        <v>24</v>
      </c>
      <c r="F2887" s="41" t="s">
        <v>25</v>
      </c>
      <c r="G2887" s="43" t="s">
        <v>72</v>
      </c>
      <c r="H2887" s="43" t="s">
        <v>27</v>
      </c>
      <c r="I2887" s="44">
        <v>3415</v>
      </c>
      <c r="J2887" s="45">
        <v>40812</v>
      </c>
      <c r="K2887" s="45">
        <v>3286</v>
      </c>
      <c r="L2887" s="46">
        <v>2165</v>
      </c>
      <c r="M2887" s="47">
        <v>26525</v>
      </c>
      <c r="N2887" s="47">
        <v>802</v>
      </c>
      <c r="O2887" s="48">
        <v>3859</v>
      </c>
      <c r="P2887" s="49">
        <v>49884</v>
      </c>
      <c r="Q2887" s="49">
        <v>87</v>
      </c>
      <c r="R2887" s="50" t="s">
        <v>37</v>
      </c>
      <c r="S2887" s="51" t="s">
        <v>37</v>
      </c>
      <c r="T2887" s="51" t="s">
        <v>37</v>
      </c>
      <c r="U2887" s="44">
        <v>9439</v>
      </c>
      <c r="V2887" s="45">
        <v>117221</v>
      </c>
      <c r="W2887" s="45">
        <v>4175</v>
      </c>
    </row>
    <row r="2888" spans="1:23" x14ac:dyDescent="0.2">
      <c r="A2888" s="41">
        <v>2010</v>
      </c>
      <c r="B2888" s="42">
        <v>18943</v>
      </c>
      <c r="C2888" s="43" t="s">
        <v>1178</v>
      </c>
      <c r="D2888" s="41" t="s">
        <v>23</v>
      </c>
      <c r="E2888" s="43" t="s">
        <v>24</v>
      </c>
      <c r="F2888" s="41" t="s">
        <v>25</v>
      </c>
      <c r="G2888" s="43" t="s">
        <v>26</v>
      </c>
      <c r="H2888" s="43" t="s">
        <v>31</v>
      </c>
      <c r="I2888" s="44">
        <v>15315</v>
      </c>
      <c r="J2888" s="45">
        <v>163235</v>
      </c>
      <c r="K2888" s="45">
        <v>10330</v>
      </c>
      <c r="L2888" s="46">
        <v>9225</v>
      </c>
      <c r="M2888" s="47">
        <v>87099</v>
      </c>
      <c r="N2888" s="47">
        <v>3060</v>
      </c>
      <c r="O2888" s="48">
        <v>7137</v>
      </c>
      <c r="P2888" s="49">
        <v>83525</v>
      </c>
      <c r="Q2888" s="49">
        <v>8</v>
      </c>
      <c r="R2888" s="50">
        <v>0</v>
      </c>
      <c r="S2888" s="51">
        <v>0</v>
      </c>
      <c r="T2888" s="51">
        <v>0</v>
      </c>
      <c r="U2888" s="44">
        <v>31677</v>
      </c>
      <c r="V2888" s="45">
        <v>333859</v>
      </c>
      <c r="W2888" s="45">
        <v>13398</v>
      </c>
    </row>
    <row r="2889" spans="1:23" x14ac:dyDescent="0.2">
      <c r="A2889" s="41">
        <v>2010</v>
      </c>
      <c r="B2889" s="42">
        <v>18944</v>
      </c>
      <c r="C2889" s="43" t="s">
        <v>3484</v>
      </c>
      <c r="D2889" s="41" t="s">
        <v>23</v>
      </c>
      <c r="E2889" s="43" t="s">
        <v>24</v>
      </c>
      <c r="F2889" s="41" t="s">
        <v>25</v>
      </c>
      <c r="G2889" s="43" t="s">
        <v>161</v>
      </c>
      <c r="H2889" s="43" t="s">
        <v>27</v>
      </c>
      <c r="I2889" s="44">
        <v>184.7</v>
      </c>
      <c r="J2889" s="45">
        <v>1912</v>
      </c>
      <c r="K2889" s="45">
        <v>190</v>
      </c>
      <c r="L2889" s="46">
        <v>142</v>
      </c>
      <c r="M2889" s="47">
        <v>2090</v>
      </c>
      <c r="N2889" s="47">
        <v>34</v>
      </c>
      <c r="O2889" s="48">
        <v>28.7</v>
      </c>
      <c r="P2889" s="49">
        <v>344</v>
      </c>
      <c r="Q2889" s="49">
        <v>6</v>
      </c>
      <c r="R2889" s="50" t="s">
        <v>37</v>
      </c>
      <c r="S2889" s="51" t="s">
        <v>37</v>
      </c>
      <c r="T2889" s="51" t="s">
        <v>37</v>
      </c>
      <c r="U2889" s="44">
        <v>355.4</v>
      </c>
      <c r="V2889" s="45">
        <v>4346</v>
      </c>
      <c r="W2889" s="45">
        <v>230</v>
      </c>
    </row>
    <row r="2890" spans="1:23" x14ac:dyDescent="0.2">
      <c r="A2890" s="41">
        <v>2010</v>
      </c>
      <c r="B2890" s="42">
        <v>18945</v>
      </c>
      <c r="C2890" s="43" t="s">
        <v>3485</v>
      </c>
      <c r="D2890" s="41" t="s">
        <v>23</v>
      </c>
      <c r="E2890" s="43" t="s">
        <v>24</v>
      </c>
      <c r="F2890" s="41" t="s">
        <v>25</v>
      </c>
      <c r="G2890" s="43" t="s">
        <v>76</v>
      </c>
      <c r="H2890" s="43" t="s">
        <v>27</v>
      </c>
      <c r="I2890" s="44">
        <v>161</v>
      </c>
      <c r="J2890" s="45">
        <v>1609</v>
      </c>
      <c r="K2890" s="45">
        <v>234</v>
      </c>
      <c r="L2890" s="46">
        <v>35</v>
      </c>
      <c r="M2890" s="47">
        <v>280</v>
      </c>
      <c r="N2890" s="47">
        <v>19</v>
      </c>
      <c r="O2890" s="48" t="s">
        <v>37</v>
      </c>
      <c r="P2890" s="49" t="s">
        <v>37</v>
      </c>
      <c r="Q2890" s="49" t="s">
        <v>37</v>
      </c>
      <c r="R2890" s="50" t="s">
        <v>37</v>
      </c>
      <c r="S2890" s="51" t="s">
        <v>37</v>
      </c>
      <c r="T2890" s="51" t="s">
        <v>37</v>
      </c>
      <c r="U2890" s="44">
        <v>196</v>
      </c>
      <c r="V2890" s="45">
        <v>1889</v>
      </c>
      <c r="W2890" s="45">
        <v>253</v>
      </c>
    </row>
    <row r="2891" spans="1:23" x14ac:dyDescent="0.2">
      <c r="A2891" s="41">
        <v>2010</v>
      </c>
      <c r="B2891" s="42">
        <v>18947</v>
      </c>
      <c r="C2891" s="43" t="s">
        <v>3486</v>
      </c>
      <c r="D2891" s="41" t="s">
        <v>23</v>
      </c>
      <c r="E2891" s="43" t="s">
        <v>24</v>
      </c>
      <c r="F2891" s="41" t="s">
        <v>25</v>
      </c>
      <c r="G2891" s="43" t="s">
        <v>87</v>
      </c>
      <c r="H2891" s="43" t="s">
        <v>27</v>
      </c>
      <c r="I2891" s="44">
        <v>1546.5</v>
      </c>
      <c r="J2891" s="45">
        <v>12081</v>
      </c>
      <c r="K2891" s="45">
        <v>1438</v>
      </c>
      <c r="L2891" s="46">
        <v>1311.5</v>
      </c>
      <c r="M2891" s="47">
        <v>11354</v>
      </c>
      <c r="N2891" s="47">
        <v>334</v>
      </c>
      <c r="O2891" s="48">
        <v>464.2</v>
      </c>
      <c r="P2891" s="49">
        <v>4846</v>
      </c>
      <c r="Q2891" s="49">
        <v>5</v>
      </c>
      <c r="R2891" s="50" t="s">
        <v>37</v>
      </c>
      <c r="S2891" s="51" t="s">
        <v>37</v>
      </c>
      <c r="T2891" s="51" t="s">
        <v>37</v>
      </c>
      <c r="U2891" s="44">
        <v>3322.2</v>
      </c>
      <c r="V2891" s="45">
        <v>28281</v>
      </c>
      <c r="W2891" s="45">
        <v>1777</v>
      </c>
    </row>
    <row r="2892" spans="1:23" x14ac:dyDescent="0.2">
      <c r="A2892" s="41">
        <v>2010</v>
      </c>
      <c r="B2892" s="42">
        <v>18951</v>
      </c>
      <c r="C2892" s="43" t="s">
        <v>1179</v>
      </c>
      <c r="D2892" s="41" t="s">
        <v>23</v>
      </c>
      <c r="E2892" s="43" t="s">
        <v>24</v>
      </c>
      <c r="F2892" s="41" t="s">
        <v>25</v>
      </c>
      <c r="G2892" s="43" t="s">
        <v>26</v>
      </c>
      <c r="H2892" s="43" t="s">
        <v>31</v>
      </c>
      <c r="I2892" s="44">
        <v>15502</v>
      </c>
      <c r="J2892" s="45">
        <v>164373</v>
      </c>
      <c r="K2892" s="45">
        <v>10970</v>
      </c>
      <c r="L2892" s="46">
        <v>9454</v>
      </c>
      <c r="M2892" s="47">
        <v>86585</v>
      </c>
      <c r="N2892" s="47">
        <v>2487</v>
      </c>
      <c r="O2892" s="48">
        <v>5562</v>
      </c>
      <c r="P2892" s="49">
        <v>38389</v>
      </c>
      <c r="Q2892" s="49">
        <v>6</v>
      </c>
      <c r="R2892" s="50">
        <v>0</v>
      </c>
      <c r="S2892" s="51">
        <v>0</v>
      </c>
      <c r="T2892" s="51">
        <v>0</v>
      </c>
      <c r="U2892" s="44">
        <v>30518</v>
      </c>
      <c r="V2892" s="45">
        <v>289347</v>
      </c>
      <c r="W2892" s="45">
        <v>13463</v>
      </c>
    </row>
    <row r="2893" spans="1:23" x14ac:dyDescent="0.2">
      <c r="A2893" s="41">
        <v>2010</v>
      </c>
      <c r="B2893" s="42">
        <v>18954</v>
      </c>
      <c r="C2893" s="43" t="s">
        <v>3487</v>
      </c>
      <c r="D2893" s="41" t="s">
        <v>23</v>
      </c>
      <c r="E2893" s="43" t="s">
        <v>24</v>
      </c>
      <c r="F2893" s="41" t="s">
        <v>25</v>
      </c>
      <c r="G2893" s="43" t="s">
        <v>241</v>
      </c>
      <c r="H2893" s="43" t="s">
        <v>27</v>
      </c>
      <c r="I2893" s="44">
        <v>347</v>
      </c>
      <c r="J2893" s="45">
        <v>3108</v>
      </c>
      <c r="K2893" s="45">
        <v>327</v>
      </c>
      <c r="L2893" s="46">
        <v>259</v>
      </c>
      <c r="M2893" s="47">
        <v>3240</v>
      </c>
      <c r="N2893" s="47">
        <v>98</v>
      </c>
      <c r="O2893" s="48" t="s">
        <v>37</v>
      </c>
      <c r="P2893" s="49" t="s">
        <v>37</v>
      </c>
      <c r="Q2893" s="49" t="s">
        <v>37</v>
      </c>
      <c r="R2893" s="50" t="s">
        <v>37</v>
      </c>
      <c r="S2893" s="51" t="s">
        <v>37</v>
      </c>
      <c r="T2893" s="51" t="s">
        <v>37</v>
      </c>
      <c r="U2893" s="44">
        <v>606</v>
      </c>
      <c r="V2893" s="45">
        <v>6348</v>
      </c>
      <c r="W2893" s="45">
        <v>425</v>
      </c>
    </row>
    <row r="2894" spans="1:23" x14ac:dyDescent="0.2">
      <c r="A2894" s="41">
        <v>2010</v>
      </c>
      <c r="B2894" s="42">
        <v>18955</v>
      </c>
      <c r="C2894" s="43" t="s">
        <v>3036</v>
      </c>
      <c r="D2894" s="41" t="s">
        <v>23</v>
      </c>
      <c r="E2894" s="43" t="s">
        <v>24</v>
      </c>
      <c r="F2894" s="41" t="s">
        <v>25</v>
      </c>
      <c r="G2894" s="43" t="s">
        <v>124</v>
      </c>
      <c r="H2894" s="43" t="s">
        <v>31</v>
      </c>
      <c r="I2894" s="44">
        <v>29409</v>
      </c>
      <c r="J2894" s="45">
        <v>247263</v>
      </c>
      <c r="K2894" s="45">
        <v>15617</v>
      </c>
      <c r="L2894" s="46">
        <v>3865</v>
      </c>
      <c r="M2894" s="47">
        <v>41152</v>
      </c>
      <c r="N2894" s="47">
        <v>325</v>
      </c>
      <c r="O2894" s="48">
        <v>6827</v>
      </c>
      <c r="P2894" s="49">
        <v>90420</v>
      </c>
      <c r="Q2894" s="49">
        <v>38</v>
      </c>
      <c r="R2894" s="50" t="s">
        <v>37</v>
      </c>
      <c r="S2894" s="51" t="s">
        <v>37</v>
      </c>
      <c r="T2894" s="51" t="s">
        <v>37</v>
      </c>
      <c r="U2894" s="44">
        <v>40101</v>
      </c>
      <c r="V2894" s="45">
        <v>378835</v>
      </c>
      <c r="W2894" s="45">
        <v>15980</v>
      </c>
    </row>
    <row r="2895" spans="1:23" x14ac:dyDescent="0.2">
      <c r="A2895" s="41">
        <v>2010</v>
      </c>
      <c r="B2895" s="42">
        <v>18956</v>
      </c>
      <c r="C2895" s="43" t="s">
        <v>3488</v>
      </c>
      <c r="D2895" s="41" t="s">
        <v>23</v>
      </c>
      <c r="E2895" s="43" t="s">
        <v>24</v>
      </c>
      <c r="F2895" s="41" t="s">
        <v>25</v>
      </c>
      <c r="G2895" s="43" t="s">
        <v>65</v>
      </c>
      <c r="H2895" s="43" t="s">
        <v>31</v>
      </c>
      <c r="I2895" s="44">
        <v>34255</v>
      </c>
      <c r="J2895" s="45">
        <v>306297</v>
      </c>
      <c r="K2895" s="45">
        <v>19202</v>
      </c>
      <c r="L2895" s="46">
        <v>5846</v>
      </c>
      <c r="M2895" s="47">
        <v>51153</v>
      </c>
      <c r="N2895" s="47">
        <v>1893</v>
      </c>
      <c r="O2895" s="48">
        <v>2722</v>
      </c>
      <c r="P2895" s="49">
        <v>40066</v>
      </c>
      <c r="Q2895" s="49">
        <v>13</v>
      </c>
      <c r="R2895" s="50" t="s">
        <v>37</v>
      </c>
      <c r="S2895" s="51" t="s">
        <v>37</v>
      </c>
      <c r="T2895" s="51" t="s">
        <v>37</v>
      </c>
      <c r="U2895" s="44">
        <v>42823</v>
      </c>
      <c r="V2895" s="45">
        <v>397516</v>
      </c>
      <c r="W2895" s="45">
        <v>21108</v>
      </c>
    </row>
    <row r="2896" spans="1:23" x14ac:dyDescent="0.2">
      <c r="A2896" s="41">
        <v>2010</v>
      </c>
      <c r="B2896" s="42">
        <v>18957</v>
      </c>
      <c r="C2896" s="43" t="s">
        <v>3488</v>
      </c>
      <c r="D2896" s="41" t="s">
        <v>23</v>
      </c>
      <c r="E2896" s="43" t="s">
        <v>24</v>
      </c>
      <c r="F2896" s="41" t="s">
        <v>25</v>
      </c>
      <c r="G2896" s="43" t="s">
        <v>67</v>
      </c>
      <c r="H2896" s="43" t="s">
        <v>31</v>
      </c>
      <c r="I2896" s="44">
        <v>35971</v>
      </c>
      <c r="J2896" s="45">
        <v>364571</v>
      </c>
      <c r="K2896" s="45">
        <v>19882</v>
      </c>
      <c r="L2896" s="46">
        <v>10269</v>
      </c>
      <c r="M2896" s="47">
        <v>111015</v>
      </c>
      <c r="N2896" s="47">
        <v>3757</v>
      </c>
      <c r="O2896" s="48">
        <v>5212</v>
      </c>
      <c r="P2896" s="49">
        <v>83657</v>
      </c>
      <c r="Q2896" s="49">
        <v>4</v>
      </c>
      <c r="R2896" s="50" t="s">
        <v>37</v>
      </c>
      <c r="S2896" s="51" t="s">
        <v>37</v>
      </c>
      <c r="T2896" s="51" t="s">
        <v>37</v>
      </c>
      <c r="U2896" s="44">
        <v>51452</v>
      </c>
      <c r="V2896" s="45">
        <v>559243</v>
      </c>
      <c r="W2896" s="45">
        <v>23643</v>
      </c>
    </row>
    <row r="2897" spans="1:23" x14ac:dyDescent="0.2">
      <c r="A2897" s="41">
        <v>2010</v>
      </c>
      <c r="B2897" s="42">
        <v>18959</v>
      </c>
      <c r="C2897" s="43" t="s">
        <v>3489</v>
      </c>
      <c r="D2897" s="41" t="s">
        <v>23</v>
      </c>
      <c r="E2897" s="43" t="s">
        <v>24</v>
      </c>
      <c r="F2897" s="41" t="s">
        <v>25</v>
      </c>
      <c r="G2897" s="43" t="s">
        <v>76</v>
      </c>
      <c r="H2897" s="43" t="s">
        <v>27</v>
      </c>
      <c r="I2897" s="44">
        <v>488</v>
      </c>
      <c r="J2897" s="45">
        <v>5266</v>
      </c>
      <c r="K2897" s="45">
        <v>502</v>
      </c>
      <c r="L2897" s="46">
        <v>245</v>
      </c>
      <c r="M2897" s="47">
        <v>2543</v>
      </c>
      <c r="N2897" s="47">
        <v>84</v>
      </c>
      <c r="O2897" s="48" t="s">
        <v>37</v>
      </c>
      <c r="P2897" s="49" t="s">
        <v>37</v>
      </c>
      <c r="Q2897" s="49" t="s">
        <v>37</v>
      </c>
      <c r="R2897" s="50" t="s">
        <v>37</v>
      </c>
      <c r="S2897" s="51" t="s">
        <v>37</v>
      </c>
      <c r="T2897" s="51" t="s">
        <v>37</v>
      </c>
      <c r="U2897" s="44">
        <v>733</v>
      </c>
      <c r="V2897" s="45">
        <v>7809</v>
      </c>
      <c r="W2897" s="45">
        <v>586</v>
      </c>
    </row>
    <row r="2898" spans="1:23" x14ac:dyDescent="0.2">
      <c r="A2898" s="41">
        <v>2010</v>
      </c>
      <c r="B2898" s="42">
        <v>18961</v>
      </c>
      <c r="C2898" s="43" t="s">
        <v>3490</v>
      </c>
      <c r="D2898" s="41" t="s">
        <v>23</v>
      </c>
      <c r="E2898" s="43" t="s">
        <v>24</v>
      </c>
      <c r="F2898" s="41" t="s">
        <v>25</v>
      </c>
      <c r="G2898" s="43" t="s">
        <v>26</v>
      </c>
      <c r="H2898" s="43" t="s">
        <v>31</v>
      </c>
      <c r="I2898" s="44">
        <v>16566</v>
      </c>
      <c r="J2898" s="45">
        <v>128314</v>
      </c>
      <c r="K2898" s="45">
        <v>9627</v>
      </c>
      <c r="L2898" s="46">
        <v>5067</v>
      </c>
      <c r="M2898" s="47">
        <v>37196</v>
      </c>
      <c r="N2898" s="47">
        <v>1190</v>
      </c>
      <c r="O2898" s="48">
        <v>9418</v>
      </c>
      <c r="P2898" s="49">
        <v>71614</v>
      </c>
      <c r="Q2898" s="49">
        <v>1594</v>
      </c>
      <c r="R2898" s="50" t="s">
        <v>37</v>
      </c>
      <c r="S2898" s="51" t="s">
        <v>37</v>
      </c>
      <c r="T2898" s="51" t="s">
        <v>37</v>
      </c>
      <c r="U2898" s="44">
        <v>31051</v>
      </c>
      <c r="V2898" s="45">
        <v>237124</v>
      </c>
      <c r="W2898" s="45">
        <v>12411</v>
      </c>
    </row>
    <row r="2899" spans="1:23" x14ac:dyDescent="0.2">
      <c r="A2899" s="41">
        <v>2010</v>
      </c>
      <c r="B2899" s="42">
        <v>18962</v>
      </c>
      <c r="C2899" s="43" t="s">
        <v>3491</v>
      </c>
      <c r="D2899" s="41" t="s">
        <v>23</v>
      </c>
      <c r="E2899" s="43" t="s">
        <v>24</v>
      </c>
      <c r="F2899" s="41" t="s">
        <v>25</v>
      </c>
      <c r="G2899" s="43" t="s">
        <v>76</v>
      </c>
      <c r="H2899" s="43" t="s">
        <v>31</v>
      </c>
      <c r="I2899" s="44">
        <v>3444</v>
      </c>
      <c r="J2899" s="45">
        <v>27683</v>
      </c>
      <c r="K2899" s="45">
        <v>2199</v>
      </c>
      <c r="L2899" s="46">
        <v>1721</v>
      </c>
      <c r="M2899" s="47">
        <v>11407</v>
      </c>
      <c r="N2899" s="47">
        <v>974</v>
      </c>
      <c r="O2899" s="48" t="s">
        <v>37</v>
      </c>
      <c r="P2899" s="49" t="s">
        <v>37</v>
      </c>
      <c r="Q2899" s="49" t="s">
        <v>37</v>
      </c>
      <c r="R2899" s="50" t="s">
        <v>37</v>
      </c>
      <c r="S2899" s="51" t="s">
        <v>37</v>
      </c>
      <c r="T2899" s="51" t="s">
        <v>37</v>
      </c>
      <c r="U2899" s="44">
        <v>5165</v>
      </c>
      <c r="V2899" s="45">
        <v>39090</v>
      </c>
      <c r="W2899" s="45">
        <v>3173</v>
      </c>
    </row>
    <row r="2900" spans="1:23" x14ac:dyDescent="0.2">
      <c r="A2900" s="41">
        <v>2010</v>
      </c>
      <c r="B2900" s="42">
        <v>18963</v>
      </c>
      <c r="C2900" s="43" t="s">
        <v>3492</v>
      </c>
      <c r="D2900" s="41" t="s">
        <v>23</v>
      </c>
      <c r="E2900" s="43" t="s">
        <v>24</v>
      </c>
      <c r="F2900" s="41" t="s">
        <v>25</v>
      </c>
      <c r="G2900" s="43" t="s">
        <v>60</v>
      </c>
      <c r="H2900" s="43" t="s">
        <v>153</v>
      </c>
      <c r="I2900" s="44">
        <v>2656</v>
      </c>
      <c r="J2900" s="45">
        <v>4645</v>
      </c>
      <c r="K2900" s="45">
        <v>1129</v>
      </c>
      <c r="L2900" s="46">
        <v>1979</v>
      </c>
      <c r="M2900" s="47">
        <v>4301</v>
      </c>
      <c r="N2900" s="47">
        <v>220</v>
      </c>
      <c r="O2900" s="48">
        <v>501</v>
      </c>
      <c r="P2900" s="49">
        <v>889</v>
      </c>
      <c r="Q2900" s="49">
        <v>63</v>
      </c>
      <c r="R2900" s="50" t="s">
        <v>37</v>
      </c>
      <c r="S2900" s="51" t="s">
        <v>37</v>
      </c>
      <c r="T2900" s="51" t="s">
        <v>37</v>
      </c>
      <c r="U2900" s="44">
        <v>5136</v>
      </c>
      <c r="V2900" s="45">
        <v>9835</v>
      </c>
      <c r="W2900" s="45">
        <v>1412</v>
      </c>
    </row>
    <row r="2901" spans="1:23" x14ac:dyDescent="0.2">
      <c r="A2901" s="41">
        <v>2010</v>
      </c>
      <c r="B2901" s="42">
        <v>18976</v>
      </c>
      <c r="C2901" s="43" t="s">
        <v>1183</v>
      </c>
      <c r="D2901" s="41" t="s">
        <v>23</v>
      </c>
      <c r="E2901" s="43" t="s">
        <v>24</v>
      </c>
      <c r="F2901" s="41" t="s">
        <v>25</v>
      </c>
      <c r="G2901" s="43" t="s">
        <v>92</v>
      </c>
      <c r="H2901" s="43" t="s">
        <v>31</v>
      </c>
      <c r="I2901" s="44">
        <v>109684.3</v>
      </c>
      <c r="J2901" s="45">
        <v>997318</v>
      </c>
      <c r="K2901" s="45">
        <v>58112</v>
      </c>
      <c r="L2901" s="46">
        <v>14460.1</v>
      </c>
      <c r="M2901" s="47">
        <v>135098</v>
      </c>
      <c r="N2901" s="47">
        <v>3848</v>
      </c>
      <c r="O2901" s="48">
        <v>5519.5</v>
      </c>
      <c r="P2901" s="49">
        <v>65773</v>
      </c>
      <c r="Q2901" s="49">
        <v>4</v>
      </c>
      <c r="R2901" s="50">
        <v>0</v>
      </c>
      <c r="S2901" s="51">
        <v>0</v>
      </c>
      <c r="T2901" s="51">
        <v>0</v>
      </c>
      <c r="U2901" s="44">
        <v>129663.9</v>
      </c>
      <c r="V2901" s="45">
        <v>1198189</v>
      </c>
      <c r="W2901" s="45">
        <v>61964</v>
      </c>
    </row>
    <row r="2902" spans="1:23" x14ac:dyDescent="0.2">
      <c r="A2902" s="41">
        <v>2010</v>
      </c>
      <c r="B2902" s="42">
        <v>18995</v>
      </c>
      <c r="C2902" s="43" t="s">
        <v>3493</v>
      </c>
      <c r="D2902" s="41" t="s">
        <v>39</v>
      </c>
      <c r="E2902" s="43" t="s">
        <v>40</v>
      </c>
      <c r="F2902" s="41" t="s">
        <v>25</v>
      </c>
      <c r="G2902" s="43" t="s">
        <v>160</v>
      </c>
      <c r="H2902" s="43" t="s">
        <v>41</v>
      </c>
      <c r="I2902" s="44" t="s">
        <v>37</v>
      </c>
      <c r="J2902" s="45" t="s">
        <v>37</v>
      </c>
      <c r="K2902" s="45" t="s">
        <v>37</v>
      </c>
      <c r="L2902" s="46" t="s">
        <v>37</v>
      </c>
      <c r="M2902" s="47" t="s">
        <v>37</v>
      </c>
      <c r="N2902" s="47" t="s">
        <v>37</v>
      </c>
      <c r="O2902" s="48">
        <v>2343</v>
      </c>
      <c r="P2902" s="49">
        <v>43856</v>
      </c>
      <c r="Q2902" s="49">
        <v>1</v>
      </c>
      <c r="R2902" s="50" t="s">
        <v>37</v>
      </c>
      <c r="S2902" s="51" t="s">
        <v>37</v>
      </c>
      <c r="T2902" s="51" t="s">
        <v>37</v>
      </c>
      <c r="U2902" s="44">
        <v>2343</v>
      </c>
      <c r="V2902" s="45">
        <v>43856</v>
      </c>
      <c r="W2902" s="45">
        <v>1</v>
      </c>
    </row>
    <row r="2903" spans="1:23" x14ac:dyDescent="0.2">
      <c r="A2903" s="41">
        <v>2010</v>
      </c>
      <c r="B2903" s="42">
        <v>18995</v>
      </c>
      <c r="C2903" s="43" t="s">
        <v>3493</v>
      </c>
      <c r="D2903" s="41" t="s">
        <v>91</v>
      </c>
      <c r="E2903" s="43" t="s">
        <v>24</v>
      </c>
      <c r="F2903" s="41" t="s">
        <v>25</v>
      </c>
      <c r="G2903" s="43" t="s">
        <v>92</v>
      </c>
      <c r="H2903" s="43" t="s">
        <v>41</v>
      </c>
      <c r="I2903" s="44" t="s">
        <v>37</v>
      </c>
      <c r="J2903" s="45" t="s">
        <v>37</v>
      </c>
      <c r="K2903" s="45" t="s">
        <v>37</v>
      </c>
      <c r="L2903" s="46">
        <v>4375.8</v>
      </c>
      <c r="M2903" s="47">
        <v>71455</v>
      </c>
      <c r="N2903" s="47">
        <v>210</v>
      </c>
      <c r="O2903" s="48">
        <v>124071.4</v>
      </c>
      <c r="P2903" s="49">
        <v>2701905</v>
      </c>
      <c r="Q2903" s="49">
        <v>463</v>
      </c>
      <c r="R2903" s="50" t="s">
        <v>37</v>
      </c>
      <c r="S2903" s="51" t="s">
        <v>37</v>
      </c>
      <c r="T2903" s="51" t="s">
        <v>37</v>
      </c>
      <c r="U2903" s="44">
        <v>128447.2</v>
      </c>
      <c r="V2903" s="45">
        <v>2773360</v>
      </c>
      <c r="W2903" s="45">
        <v>673</v>
      </c>
    </row>
    <row r="2904" spans="1:23" x14ac:dyDescent="0.2">
      <c r="A2904" s="41">
        <v>2010</v>
      </c>
      <c r="B2904" s="42">
        <v>18997</v>
      </c>
      <c r="C2904" s="43" t="s">
        <v>1185</v>
      </c>
      <c r="D2904" s="41" t="s">
        <v>23</v>
      </c>
      <c r="E2904" s="43" t="s">
        <v>24</v>
      </c>
      <c r="F2904" s="41" t="s">
        <v>25</v>
      </c>
      <c r="G2904" s="43" t="s">
        <v>161</v>
      </c>
      <c r="H2904" s="43" t="s">
        <v>51</v>
      </c>
      <c r="I2904" s="44">
        <v>142961.60000000001</v>
      </c>
      <c r="J2904" s="45">
        <v>1242795</v>
      </c>
      <c r="K2904" s="45">
        <v>126006</v>
      </c>
      <c r="L2904" s="46">
        <v>76416.399999999994</v>
      </c>
      <c r="M2904" s="47">
        <v>698156</v>
      </c>
      <c r="N2904" s="47">
        <v>15807</v>
      </c>
      <c r="O2904" s="48">
        <v>78560.600000000006</v>
      </c>
      <c r="P2904" s="49">
        <v>1596181</v>
      </c>
      <c r="Q2904" s="49">
        <v>67</v>
      </c>
      <c r="R2904" s="50">
        <v>0</v>
      </c>
      <c r="S2904" s="51">
        <v>0</v>
      </c>
      <c r="T2904" s="51">
        <v>0</v>
      </c>
      <c r="U2904" s="44">
        <v>297938.59999999998</v>
      </c>
      <c r="V2904" s="45">
        <v>3537132</v>
      </c>
      <c r="W2904" s="45">
        <v>141880</v>
      </c>
    </row>
    <row r="2905" spans="1:23" x14ac:dyDescent="0.2">
      <c r="A2905" s="41">
        <v>2010</v>
      </c>
      <c r="B2905" s="42">
        <v>18997</v>
      </c>
      <c r="C2905" s="43" t="s">
        <v>1185</v>
      </c>
      <c r="D2905" s="41" t="s">
        <v>112</v>
      </c>
      <c r="E2905" s="43" t="s">
        <v>113</v>
      </c>
      <c r="F2905" s="41" t="s">
        <v>25</v>
      </c>
      <c r="G2905" s="43" t="s">
        <v>161</v>
      </c>
      <c r="H2905" s="43" t="s">
        <v>51</v>
      </c>
      <c r="I2905" s="44">
        <v>65410.9</v>
      </c>
      <c r="J2905" s="45">
        <v>1345127</v>
      </c>
      <c r="K2905" s="45">
        <v>146277</v>
      </c>
      <c r="L2905" s="46">
        <v>70745.3</v>
      </c>
      <c r="M2905" s="47">
        <v>2033202</v>
      </c>
      <c r="N2905" s="47">
        <v>21600</v>
      </c>
      <c r="O2905" s="48">
        <v>3403.9</v>
      </c>
      <c r="P2905" s="49">
        <v>3418296</v>
      </c>
      <c r="Q2905" s="49">
        <v>143</v>
      </c>
      <c r="R2905" s="50">
        <v>0</v>
      </c>
      <c r="S2905" s="51">
        <v>0</v>
      </c>
      <c r="T2905" s="51">
        <v>0</v>
      </c>
      <c r="U2905" s="44">
        <v>139560.1</v>
      </c>
      <c r="V2905" s="45">
        <v>6796625</v>
      </c>
      <c r="W2905" s="45">
        <v>168020</v>
      </c>
    </row>
    <row r="2906" spans="1:23" x14ac:dyDescent="0.2">
      <c r="A2906" s="41">
        <v>2010</v>
      </c>
      <c r="B2906" s="42">
        <v>19007</v>
      </c>
      <c r="C2906" s="43" t="s">
        <v>1186</v>
      </c>
      <c r="D2906" s="41" t="s">
        <v>23</v>
      </c>
      <c r="E2906" s="43" t="s">
        <v>24</v>
      </c>
      <c r="F2906" s="41" t="s">
        <v>25</v>
      </c>
      <c r="G2906" s="43" t="s">
        <v>26</v>
      </c>
      <c r="H2906" s="43" t="s">
        <v>31</v>
      </c>
      <c r="I2906" s="44">
        <v>56650</v>
      </c>
      <c r="J2906" s="45">
        <v>596575</v>
      </c>
      <c r="K2906" s="45">
        <v>33793</v>
      </c>
      <c r="L2906" s="46">
        <v>31761</v>
      </c>
      <c r="M2906" s="47">
        <v>294511</v>
      </c>
      <c r="N2906" s="47">
        <v>7467</v>
      </c>
      <c r="O2906" s="48">
        <v>18391</v>
      </c>
      <c r="P2906" s="49">
        <v>234265</v>
      </c>
      <c r="Q2906" s="49">
        <v>22</v>
      </c>
      <c r="R2906" s="50">
        <v>0</v>
      </c>
      <c r="S2906" s="51">
        <v>0</v>
      </c>
      <c r="T2906" s="51">
        <v>0</v>
      </c>
      <c r="U2906" s="44">
        <v>106802</v>
      </c>
      <c r="V2906" s="45">
        <v>1125351</v>
      </c>
      <c r="W2906" s="45">
        <v>41282</v>
      </c>
    </row>
    <row r="2907" spans="1:23" x14ac:dyDescent="0.2">
      <c r="A2907" s="41">
        <v>2010</v>
      </c>
      <c r="B2907" s="42">
        <v>19016</v>
      </c>
      <c r="C2907" s="43" t="s">
        <v>3494</v>
      </c>
      <c r="D2907" s="41" t="s">
        <v>23</v>
      </c>
      <c r="E2907" s="43" t="s">
        <v>24</v>
      </c>
      <c r="F2907" s="41" t="s">
        <v>25</v>
      </c>
      <c r="G2907" s="43" t="s">
        <v>50</v>
      </c>
      <c r="H2907" s="43" t="s">
        <v>153</v>
      </c>
      <c r="I2907" s="44" t="s">
        <v>37</v>
      </c>
      <c r="J2907" s="45" t="s">
        <v>37</v>
      </c>
      <c r="K2907" s="45" t="s">
        <v>37</v>
      </c>
      <c r="L2907" s="46" t="s">
        <v>37</v>
      </c>
      <c r="M2907" s="47" t="s">
        <v>37</v>
      </c>
      <c r="N2907" s="47" t="s">
        <v>37</v>
      </c>
      <c r="O2907" s="48">
        <v>1185</v>
      </c>
      <c r="P2907" s="49">
        <v>19622</v>
      </c>
      <c r="Q2907" s="49">
        <v>38</v>
      </c>
      <c r="R2907" s="50" t="s">
        <v>37</v>
      </c>
      <c r="S2907" s="51" t="s">
        <v>37</v>
      </c>
      <c r="T2907" s="51" t="s">
        <v>37</v>
      </c>
      <c r="U2907" s="44">
        <v>1185</v>
      </c>
      <c r="V2907" s="45">
        <v>19622</v>
      </c>
      <c r="W2907" s="45">
        <v>38</v>
      </c>
    </row>
    <row r="2908" spans="1:23" x14ac:dyDescent="0.2">
      <c r="A2908" s="41">
        <v>2010</v>
      </c>
      <c r="B2908" s="42">
        <v>19022</v>
      </c>
      <c r="C2908" s="43" t="s">
        <v>3495</v>
      </c>
      <c r="D2908" s="41" t="s">
        <v>23</v>
      </c>
      <c r="E2908" s="43" t="s">
        <v>24</v>
      </c>
      <c r="F2908" s="41" t="s">
        <v>25</v>
      </c>
      <c r="G2908" s="43" t="s">
        <v>439</v>
      </c>
      <c r="H2908" s="43" t="s">
        <v>31</v>
      </c>
      <c r="I2908" s="44">
        <v>6486</v>
      </c>
      <c r="J2908" s="45">
        <v>54679</v>
      </c>
      <c r="K2908" s="45">
        <v>4314</v>
      </c>
      <c r="L2908" s="46">
        <v>2247</v>
      </c>
      <c r="M2908" s="47">
        <v>21609</v>
      </c>
      <c r="N2908" s="47">
        <v>574</v>
      </c>
      <c r="O2908" s="48">
        <v>807</v>
      </c>
      <c r="P2908" s="49">
        <v>6847</v>
      </c>
      <c r="Q2908" s="49">
        <v>166</v>
      </c>
      <c r="R2908" s="50" t="s">
        <v>37</v>
      </c>
      <c r="S2908" s="51" t="s">
        <v>37</v>
      </c>
      <c r="T2908" s="51" t="s">
        <v>37</v>
      </c>
      <c r="U2908" s="44">
        <v>9540</v>
      </c>
      <c r="V2908" s="45">
        <v>83135</v>
      </c>
      <c r="W2908" s="45">
        <v>5054</v>
      </c>
    </row>
    <row r="2909" spans="1:23" x14ac:dyDescent="0.2">
      <c r="A2909" s="41">
        <v>2010</v>
      </c>
      <c r="B2909" s="42">
        <v>19025</v>
      </c>
      <c r="C2909" s="43" t="s">
        <v>3496</v>
      </c>
      <c r="D2909" s="41" t="s">
        <v>23</v>
      </c>
      <c r="E2909" s="43" t="s">
        <v>24</v>
      </c>
      <c r="F2909" s="41" t="s">
        <v>25</v>
      </c>
      <c r="G2909" s="43" t="s">
        <v>78</v>
      </c>
      <c r="H2909" s="43" t="s">
        <v>27</v>
      </c>
      <c r="I2909" s="44">
        <v>1777</v>
      </c>
      <c r="J2909" s="45">
        <v>15335</v>
      </c>
      <c r="K2909" s="45">
        <v>1342</v>
      </c>
      <c r="L2909" s="46">
        <v>1172</v>
      </c>
      <c r="M2909" s="47">
        <v>10165</v>
      </c>
      <c r="N2909" s="47">
        <v>218</v>
      </c>
      <c r="O2909" s="48">
        <v>193</v>
      </c>
      <c r="P2909" s="49">
        <v>1995</v>
      </c>
      <c r="Q2909" s="49">
        <v>1</v>
      </c>
      <c r="R2909" s="50" t="s">
        <v>37</v>
      </c>
      <c r="S2909" s="51" t="s">
        <v>37</v>
      </c>
      <c r="T2909" s="51" t="s">
        <v>37</v>
      </c>
      <c r="U2909" s="44">
        <v>3142</v>
      </c>
      <c r="V2909" s="45">
        <v>27495</v>
      </c>
      <c r="W2909" s="45">
        <v>1561</v>
      </c>
    </row>
    <row r="2910" spans="1:23" x14ac:dyDescent="0.2">
      <c r="A2910" s="41">
        <v>2010</v>
      </c>
      <c r="B2910" s="42">
        <v>19027</v>
      </c>
      <c r="C2910" s="43" t="s">
        <v>3497</v>
      </c>
      <c r="D2910" s="41" t="s">
        <v>23</v>
      </c>
      <c r="E2910" s="43" t="s">
        <v>24</v>
      </c>
      <c r="F2910" s="41" t="s">
        <v>25</v>
      </c>
      <c r="G2910" s="43" t="s">
        <v>54</v>
      </c>
      <c r="H2910" s="43" t="s">
        <v>31</v>
      </c>
      <c r="I2910" s="44">
        <v>14533</v>
      </c>
      <c r="J2910" s="45">
        <v>113110</v>
      </c>
      <c r="K2910" s="45">
        <v>8373</v>
      </c>
      <c r="L2910" s="46">
        <v>1680</v>
      </c>
      <c r="M2910" s="47">
        <v>16651</v>
      </c>
      <c r="N2910" s="47">
        <v>1148</v>
      </c>
      <c r="O2910" s="48" t="s">
        <v>37</v>
      </c>
      <c r="P2910" s="49" t="s">
        <v>37</v>
      </c>
      <c r="Q2910" s="49" t="s">
        <v>37</v>
      </c>
      <c r="R2910" s="50" t="s">
        <v>37</v>
      </c>
      <c r="S2910" s="51" t="s">
        <v>37</v>
      </c>
      <c r="T2910" s="51" t="s">
        <v>37</v>
      </c>
      <c r="U2910" s="44">
        <v>16213</v>
      </c>
      <c r="V2910" s="45">
        <v>129761</v>
      </c>
      <c r="W2910" s="45">
        <v>9521</v>
      </c>
    </row>
    <row r="2911" spans="1:23" x14ac:dyDescent="0.2">
      <c r="A2911" s="41">
        <v>2010</v>
      </c>
      <c r="B2911" s="42">
        <v>19032</v>
      </c>
      <c r="C2911" s="43" t="s">
        <v>3498</v>
      </c>
      <c r="D2911" s="41" t="s">
        <v>23</v>
      </c>
      <c r="E2911" s="43" t="s">
        <v>24</v>
      </c>
      <c r="F2911" s="41" t="s">
        <v>25</v>
      </c>
      <c r="G2911" s="43" t="s">
        <v>273</v>
      </c>
      <c r="H2911" s="43" t="s">
        <v>27</v>
      </c>
      <c r="I2911" s="44">
        <v>2463</v>
      </c>
      <c r="J2911" s="45">
        <v>28733</v>
      </c>
      <c r="K2911" s="45">
        <v>3141</v>
      </c>
      <c r="L2911" s="46">
        <v>3879</v>
      </c>
      <c r="M2911" s="47">
        <v>37644</v>
      </c>
      <c r="N2911" s="47">
        <v>749</v>
      </c>
      <c r="O2911" s="48">
        <v>2593</v>
      </c>
      <c r="P2911" s="49">
        <v>35434</v>
      </c>
      <c r="Q2911" s="49">
        <v>4</v>
      </c>
      <c r="R2911" s="50" t="s">
        <v>37</v>
      </c>
      <c r="S2911" s="51" t="s">
        <v>37</v>
      </c>
      <c r="T2911" s="51" t="s">
        <v>37</v>
      </c>
      <c r="U2911" s="44">
        <v>8935</v>
      </c>
      <c r="V2911" s="45">
        <v>101811</v>
      </c>
      <c r="W2911" s="45">
        <v>3894</v>
      </c>
    </row>
    <row r="2912" spans="1:23" x14ac:dyDescent="0.2">
      <c r="A2912" s="41">
        <v>2010</v>
      </c>
      <c r="B2912" s="42">
        <v>19060</v>
      </c>
      <c r="C2912" s="43" t="s">
        <v>3499</v>
      </c>
      <c r="D2912" s="41" t="s">
        <v>23</v>
      </c>
      <c r="E2912" s="43" t="s">
        <v>24</v>
      </c>
      <c r="F2912" s="41" t="s">
        <v>25</v>
      </c>
      <c r="G2912" s="43" t="s">
        <v>46</v>
      </c>
      <c r="H2912" s="43" t="s">
        <v>31</v>
      </c>
      <c r="I2912" s="44">
        <v>3188</v>
      </c>
      <c r="J2912" s="45">
        <v>32948</v>
      </c>
      <c r="K2912" s="45">
        <v>1679</v>
      </c>
      <c r="L2912" s="46">
        <v>773</v>
      </c>
      <c r="M2912" s="47">
        <v>8654</v>
      </c>
      <c r="N2912" s="47">
        <v>72</v>
      </c>
      <c r="O2912" s="48">
        <v>55</v>
      </c>
      <c r="P2912" s="49">
        <v>589</v>
      </c>
      <c r="Q2912" s="49">
        <v>1</v>
      </c>
      <c r="R2912" s="50" t="s">
        <v>37</v>
      </c>
      <c r="S2912" s="51" t="s">
        <v>37</v>
      </c>
      <c r="T2912" s="51" t="s">
        <v>37</v>
      </c>
      <c r="U2912" s="44">
        <v>4016</v>
      </c>
      <c r="V2912" s="45">
        <v>42191</v>
      </c>
      <c r="W2912" s="45">
        <v>1752</v>
      </c>
    </row>
    <row r="2913" spans="1:23" x14ac:dyDescent="0.2">
      <c r="A2913" s="41">
        <v>2010</v>
      </c>
      <c r="B2913" s="42">
        <v>19060</v>
      </c>
      <c r="C2913" s="43" t="s">
        <v>3499</v>
      </c>
      <c r="D2913" s="41" t="s">
        <v>23</v>
      </c>
      <c r="E2913" s="43" t="s">
        <v>24</v>
      </c>
      <c r="F2913" s="41" t="s">
        <v>25</v>
      </c>
      <c r="G2913" s="43" t="s">
        <v>145</v>
      </c>
      <c r="H2913" s="43" t="s">
        <v>31</v>
      </c>
      <c r="I2913" s="44">
        <v>39</v>
      </c>
      <c r="J2913" s="45">
        <v>444</v>
      </c>
      <c r="K2913" s="45">
        <v>17</v>
      </c>
      <c r="L2913" s="46" t="s">
        <v>37</v>
      </c>
      <c r="M2913" s="47" t="s">
        <v>37</v>
      </c>
      <c r="N2913" s="47" t="s">
        <v>37</v>
      </c>
      <c r="O2913" s="48" t="s">
        <v>37</v>
      </c>
      <c r="P2913" s="49" t="s">
        <v>37</v>
      </c>
      <c r="Q2913" s="49" t="s">
        <v>37</v>
      </c>
      <c r="R2913" s="50" t="s">
        <v>37</v>
      </c>
      <c r="S2913" s="51" t="s">
        <v>37</v>
      </c>
      <c r="T2913" s="51" t="s">
        <v>37</v>
      </c>
      <c r="U2913" s="44">
        <v>39</v>
      </c>
      <c r="V2913" s="45">
        <v>444</v>
      </c>
      <c r="W2913" s="45">
        <v>17</v>
      </c>
    </row>
    <row r="2914" spans="1:23" x14ac:dyDescent="0.2">
      <c r="A2914" s="41">
        <v>2010</v>
      </c>
      <c r="B2914" s="42">
        <v>19060</v>
      </c>
      <c r="C2914" s="43" t="s">
        <v>3499</v>
      </c>
      <c r="D2914" s="41" t="s">
        <v>23</v>
      </c>
      <c r="E2914" s="43" t="s">
        <v>24</v>
      </c>
      <c r="F2914" s="41" t="s">
        <v>25</v>
      </c>
      <c r="G2914" s="43" t="s">
        <v>173</v>
      </c>
      <c r="H2914" s="43" t="s">
        <v>31</v>
      </c>
      <c r="I2914" s="44">
        <v>1816</v>
      </c>
      <c r="J2914" s="45">
        <v>18717</v>
      </c>
      <c r="K2914" s="45">
        <v>990</v>
      </c>
      <c r="L2914" s="46">
        <v>253</v>
      </c>
      <c r="M2914" s="47">
        <v>3288</v>
      </c>
      <c r="N2914" s="47">
        <v>22</v>
      </c>
      <c r="O2914" s="48">
        <v>651</v>
      </c>
      <c r="P2914" s="49">
        <v>10037</v>
      </c>
      <c r="Q2914" s="49">
        <v>1</v>
      </c>
      <c r="R2914" s="50" t="s">
        <v>37</v>
      </c>
      <c r="S2914" s="51" t="s">
        <v>37</v>
      </c>
      <c r="T2914" s="51" t="s">
        <v>37</v>
      </c>
      <c r="U2914" s="44">
        <v>2720</v>
      </c>
      <c r="V2914" s="45">
        <v>32042</v>
      </c>
      <c r="W2914" s="45">
        <v>1013</v>
      </c>
    </row>
    <row r="2915" spans="1:23" x14ac:dyDescent="0.2">
      <c r="A2915" s="41">
        <v>2010</v>
      </c>
      <c r="B2915" s="42">
        <v>19062</v>
      </c>
      <c r="C2915" s="43" t="s">
        <v>3500</v>
      </c>
      <c r="D2915" s="41" t="s">
        <v>23</v>
      </c>
      <c r="E2915" s="43" t="s">
        <v>24</v>
      </c>
      <c r="F2915" s="41" t="s">
        <v>25</v>
      </c>
      <c r="G2915" s="43" t="s">
        <v>87</v>
      </c>
      <c r="H2915" s="43" t="s">
        <v>27</v>
      </c>
      <c r="I2915" s="44">
        <v>1366</v>
      </c>
      <c r="J2915" s="45">
        <v>9634</v>
      </c>
      <c r="K2915" s="45">
        <v>981</v>
      </c>
      <c r="L2915" s="46">
        <v>751</v>
      </c>
      <c r="M2915" s="47">
        <v>5983</v>
      </c>
      <c r="N2915" s="47">
        <v>145</v>
      </c>
      <c r="O2915" s="48" t="s">
        <v>37</v>
      </c>
      <c r="P2915" s="49" t="s">
        <v>37</v>
      </c>
      <c r="Q2915" s="49" t="s">
        <v>37</v>
      </c>
      <c r="R2915" s="50" t="s">
        <v>37</v>
      </c>
      <c r="S2915" s="51" t="s">
        <v>37</v>
      </c>
      <c r="T2915" s="51" t="s">
        <v>37</v>
      </c>
      <c r="U2915" s="44">
        <v>2117</v>
      </c>
      <c r="V2915" s="45">
        <v>15617</v>
      </c>
      <c r="W2915" s="45">
        <v>1126</v>
      </c>
    </row>
    <row r="2916" spans="1:23" x14ac:dyDescent="0.2">
      <c r="A2916" s="41">
        <v>2010</v>
      </c>
      <c r="B2916" s="42">
        <v>19107</v>
      </c>
      <c r="C2916" s="43" t="s">
        <v>3501</v>
      </c>
      <c r="D2916" s="41" t="s">
        <v>39</v>
      </c>
      <c r="E2916" s="43" t="s">
        <v>40</v>
      </c>
      <c r="F2916" s="41" t="s">
        <v>25</v>
      </c>
      <c r="G2916" s="43" t="s">
        <v>201</v>
      </c>
      <c r="H2916" s="43" t="s">
        <v>41</v>
      </c>
      <c r="I2916" s="44" t="s">
        <v>37</v>
      </c>
      <c r="J2916" s="45" t="s">
        <v>37</v>
      </c>
      <c r="K2916" s="45" t="s">
        <v>37</v>
      </c>
      <c r="L2916" s="46">
        <v>49408</v>
      </c>
      <c r="M2916" s="47">
        <v>515651</v>
      </c>
      <c r="N2916" s="47">
        <v>104</v>
      </c>
      <c r="O2916" s="48">
        <v>12662</v>
      </c>
      <c r="P2916" s="49">
        <v>132152</v>
      </c>
      <c r="Q2916" s="49">
        <v>27</v>
      </c>
      <c r="R2916" s="50" t="s">
        <v>37</v>
      </c>
      <c r="S2916" s="51" t="s">
        <v>37</v>
      </c>
      <c r="T2916" s="51" t="s">
        <v>37</v>
      </c>
      <c r="U2916" s="44">
        <v>62070</v>
      </c>
      <c r="V2916" s="45">
        <v>647803</v>
      </c>
      <c r="W2916" s="45">
        <v>131</v>
      </c>
    </row>
    <row r="2917" spans="1:23" x14ac:dyDescent="0.2">
      <c r="A2917" s="41">
        <v>2010</v>
      </c>
      <c r="B2917" s="42">
        <v>19107</v>
      </c>
      <c r="C2917" s="43" t="s">
        <v>3501</v>
      </c>
      <c r="D2917" s="41" t="s">
        <v>39</v>
      </c>
      <c r="E2917" s="43" t="s">
        <v>40</v>
      </c>
      <c r="F2917" s="41" t="s">
        <v>25</v>
      </c>
      <c r="G2917" s="43" t="s">
        <v>510</v>
      </c>
      <c r="H2917" s="43" t="s">
        <v>41</v>
      </c>
      <c r="I2917" s="44" t="s">
        <v>37</v>
      </c>
      <c r="J2917" s="45" t="s">
        <v>37</v>
      </c>
      <c r="K2917" s="45" t="s">
        <v>37</v>
      </c>
      <c r="L2917" s="46">
        <v>8839</v>
      </c>
      <c r="M2917" s="47">
        <v>98435</v>
      </c>
      <c r="N2917" s="47">
        <v>21</v>
      </c>
      <c r="O2917" s="48">
        <v>614</v>
      </c>
      <c r="P2917" s="49">
        <v>6843</v>
      </c>
      <c r="Q2917" s="49">
        <v>2</v>
      </c>
      <c r="R2917" s="50" t="s">
        <v>37</v>
      </c>
      <c r="S2917" s="51" t="s">
        <v>37</v>
      </c>
      <c r="T2917" s="51" t="s">
        <v>37</v>
      </c>
      <c r="U2917" s="44">
        <v>9453</v>
      </c>
      <c r="V2917" s="45">
        <v>105278</v>
      </c>
      <c r="W2917" s="45">
        <v>23</v>
      </c>
    </row>
    <row r="2918" spans="1:23" x14ac:dyDescent="0.2">
      <c r="A2918" s="41">
        <v>2010</v>
      </c>
      <c r="B2918" s="42">
        <v>19107</v>
      </c>
      <c r="C2918" s="43" t="s">
        <v>3501</v>
      </c>
      <c r="D2918" s="41" t="s">
        <v>39</v>
      </c>
      <c r="E2918" s="43" t="s">
        <v>40</v>
      </c>
      <c r="F2918" s="41" t="s">
        <v>25</v>
      </c>
      <c r="G2918" s="43" t="s">
        <v>160</v>
      </c>
      <c r="H2918" s="43" t="s">
        <v>41</v>
      </c>
      <c r="I2918" s="44" t="s">
        <v>37</v>
      </c>
      <c r="J2918" s="45" t="s">
        <v>37</v>
      </c>
      <c r="K2918" s="45" t="s">
        <v>37</v>
      </c>
      <c r="L2918" s="46">
        <v>7653</v>
      </c>
      <c r="M2918" s="47">
        <v>91797</v>
      </c>
      <c r="N2918" s="47">
        <v>13</v>
      </c>
      <c r="O2918" s="48" t="s">
        <v>37</v>
      </c>
      <c r="P2918" s="49" t="s">
        <v>37</v>
      </c>
      <c r="Q2918" s="49" t="s">
        <v>37</v>
      </c>
      <c r="R2918" s="50" t="s">
        <v>37</v>
      </c>
      <c r="S2918" s="51" t="s">
        <v>37</v>
      </c>
      <c r="T2918" s="51" t="s">
        <v>37</v>
      </c>
      <c r="U2918" s="44">
        <v>7653</v>
      </c>
      <c r="V2918" s="45">
        <v>91797</v>
      </c>
      <c r="W2918" s="45">
        <v>13</v>
      </c>
    </row>
    <row r="2919" spans="1:23" x14ac:dyDescent="0.2">
      <c r="A2919" s="41">
        <v>2010</v>
      </c>
      <c r="B2919" s="42">
        <v>19107</v>
      </c>
      <c r="C2919" s="43" t="s">
        <v>3501</v>
      </c>
      <c r="D2919" s="41" t="s">
        <v>39</v>
      </c>
      <c r="E2919" s="43" t="s">
        <v>40</v>
      </c>
      <c r="F2919" s="41" t="s">
        <v>25</v>
      </c>
      <c r="G2919" s="43" t="s">
        <v>124</v>
      </c>
      <c r="H2919" s="43" t="s">
        <v>41</v>
      </c>
      <c r="I2919" s="44" t="s">
        <v>37</v>
      </c>
      <c r="J2919" s="45" t="s">
        <v>37</v>
      </c>
      <c r="K2919" s="45" t="s">
        <v>37</v>
      </c>
      <c r="L2919" s="46">
        <v>139598</v>
      </c>
      <c r="M2919" s="47">
        <v>2210314</v>
      </c>
      <c r="N2919" s="47">
        <v>426</v>
      </c>
      <c r="O2919" s="48">
        <v>86655</v>
      </c>
      <c r="P2919" s="49">
        <v>1372042</v>
      </c>
      <c r="Q2919" s="49">
        <v>265</v>
      </c>
      <c r="R2919" s="50" t="s">
        <v>37</v>
      </c>
      <c r="S2919" s="51" t="s">
        <v>37</v>
      </c>
      <c r="T2919" s="51" t="s">
        <v>37</v>
      </c>
      <c r="U2919" s="44">
        <v>226253</v>
      </c>
      <c r="V2919" s="45">
        <v>3582356</v>
      </c>
      <c r="W2919" s="45">
        <v>691</v>
      </c>
    </row>
    <row r="2920" spans="1:23" x14ac:dyDescent="0.2">
      <c r="A2920" s="41">
        <v>2010</v>
      </c>
      <c r="B2920" s="42">
        <v>19107</v>
      </c>
      <c r="C2920" s="43" t="s">
        <v>3501</v>
      </c>
      <c r="D2920" s="41" t="s">
        <v>39</v>
      </c>
      <c r="E2920" s="43" t="s">
        <v>40</v>
      </c>
      <c r="F2920" s="41" t="s">
        <v>25</v>
      </c>
      <c r="G2920" s="43" t="s">
        <v>203</v>
      </c>
      <c r="H2920" s="43" t="s">
        <v>41</v>
      </c>
      <c r="I2920" s="44" t="s">
        <v>37</v>
      </c>
      <c r="J2920" s="45" t="s">
        <v>37</v>
      </c>
      <c r="K2920" s="45" t="s">
        <v>37</v>
      </c>
      <c r="L2920" s="46">
        <v>156965</v>
      </c>
      <c r="M2920" s="47">
        <v>1826906</v>
      </c>
      <c r="N2920" s="47">
        <v>239</v>
      </c>
      <c r="O2920" s="48">
        <v>91397</v>
      </c>
      <c r="P2920" s="49">
        <v>1063768</v>
      </c>
      <c r="Q2920" s="49">
        <v>139</v>
      </c>
      <c r="R2920" s="50" t="s">
        <v>37</v>
      </c>
      <c r="S2920" s="51" t="s">
        <v>37</v>
      </c>
      <c r="T2920" s="51" t="s">
        <v>37</v>
      </c>
      <c r="U2920" s="44">
        <v>248362</v>
      </c>
      <c r="V2920" s="45">
        <v>2890674</v>
      </c>
      <c r="W2920" s="45">
        <v>378</v>
      </c>
    </row>
    <row r="2921" spans="1:23" x14ac:dyDescent="0.2">
      <c r="A2921" s="41">
        <v>2010</v>
      </c>
      <c r="B2921" s="42">
        <v>19107</v>
      </c>
      <c r="C2921" s="43" t="s">
        <v>3501</v>
      </c>
      <c r="D2921" s="41" t="s">
        <v>39</v>
      </c>
      <c r="E2921" s="43" t="s">
        <v>40</v>
      </c>
      <c r="F2921" s="41" t="s">
        <v>25</v>
      </c>
      <c r="G2921" s="43" t="s">
        <v>30</v>
      </c>
      <c r="H2921" s="43" t="s">
        <v>41</v>
      </c>
      <c r="I2921" s="44" t="s">
        <v>37</v>
      </c>
      <c r="J2921" s="45" t="s">
        <v>37</v>
      </c>
      <c r="K2921" s="45" t="s">
        <v>37</v>
      </c>
      <c r="L2921" s="46">
        <v>31368</v>
      </c>
      <c r="M2921" s="47">
        <v>356347</v>
      </c>
      <c r="N2921" s="47">
        <v>163</v>
      </c>
      <c r="O2921" s="48">
        <v>47843</v>
      </c>
      <c r="P2921" s="49">
        <v>543520</v>
      </c>
      <c r="Q2921" s="49">
        <v>249</v>
      </c>
      <c r="R2921" s="50" t="s">
        <v>37</v>
      </c>
      <c r="S2921" s="51" t="s">
        <v>37</v>
      </c>
      <c r="T2921" s="51" t="s">
        <v>37</v>
      </c>
      <c r="U2921" s="44">
        <v>79211</v>
      </c>
      <c r="V2921" s="45">
        <v>899867</v>
      </c>
      <c r="W2921" s="45">
        <v>412</v>
      </c>
    </row>
    <row r="2922" spans="1:23" x14ac:dyDescent="0.2">
      <c r="A2922" s="41">
        <v>2010</v>
      </c>
      <c r="B2922" s="42">
        <v>19107</v>
      </c>
      <c r="C2922" s="43" t="s">
        <v>3501</v>
      </c>
      <c r="D2922" s="41" t="s">
        <v>39</v>
      </c>
      <c r="E2922" s="43" t="s">
        <v>40</v>
      </c>
      <c r="F2922" s="41" t="s">
        <v>25</v>
      </c>
      <c r="G2922" s="43" t="s">
        <v>134</v>
      </c>
      <c r="H2922" s="43" t="s">
        <v>41</v>
      </c>
      <c r="I2922" s="44" t="s">
        <v>37</v>
      </c>
      <c r="J2922" s="45" t="s">
        <v>37</v>
      </c>
      <c r="K2922" s="45" t="s">
        <v>37</v>
      </c>
      <c r="L2922" s="46">
        <v>38088</v>
      </c>
      <c r="M2922" s="47">
        <v>483466</v>
      </c>
      <c r="N2922" s="47">
        <v>40</v>
      </c>
      <c r="O2922" s="48" t="s">
        <v>37</v>
      </c>
      <c r="P2922" s="49" t="s">
        <v>37</v>
      </c>
      <c r="Q2922" s="49" t="s">
        <v>37</v>
      </c>
      <c r="R2922" s="50" t="s">
        <v>37</v>
      </c>
      <c r="S2922" s="51" t="s">
        <v>37</v>
      </c>
      <c r="T2922" s="51" t="s">
        <v>37</v>
      </c>
      <c r="U2922" s="44">
        <v>38088</v>
      </c>
      <c r="V2922" s="45">
        <v>483466</v>
      </c>
      <c r="W2922" s="45">
        <v>40</v>
      </c>
    </row>
    <row r="2923" spans="1:23" x14ac:dyDescent="0.2">
      <c r="A2923" s="41">
        <v>2010</v>
      </c>
      <c r="B2923" s="42">
        <v>19107</v>
      </c>
      <c r="C2923" s="43" t="s">
        <v>3501</v>
      </c>
      <c r="D2923" s="41" t="s">
        <v>39</v>
      </c>
      <c r="E2923" s="43" t="s">
        <v>40</v>
      </c>
      <c r="F2923" s="41" t="s">
        <v>25</v>
      </c>
      <c r="G2923" s="43" t="s">
        <v>122</v>
      </c>
      <c r="H2923" s="43" t="s">
        <v>41</v>
      </c>
      <c r="I2923" s="44" t="s">
        <v>37</v>
      </c>
      <c r="J2923" s="45" t="s">
        <v>37</v>
      </c>
      <c r="K2923" s="45" t="s">
        <v>37</v>
      </c>
      <c r="L2923" s="46">
        <v>139921</v>
      </c>
      <c r="M2923" s="47">
        <v>1619296</v>
      </c>
      <c r="N2923" s="47">
        <v>171</v>
      </c>
      <c r="O2923" s="48">
        <v>88335</v>
      </c>
      <c r="P2923" s="49">
        <v>1022296</v>
      </c>
      <c r="Q2923" s="49">
        <v>108</v>
      </c>
      <c r="R2923" s="50" t="s">
        <v>37</v>
      </c>
      <c r="S2923" s="51" t="s">
        <v>37</v>
      </c>
      <c r="T2923" s="51" t="s">
        <v>37</v>
      </c>
      <c r="U2923" s="44">
        <v>228256</v>
      </c>
      <c r="V2923" s="45">
        <v>2641592</v>
      </c>
      <c r="W2923" s="45">
        <v>279</v>
      </c>
    </row>
    <row r="2924" spans="1:23" x14ac:dyDescent="0.2">
      <c r="A2924" s="41">
        <v>2010</v>
      </c>
      <c r="B2924" s="42">
        <v>19107</v>
      </c>
      <c r="C2924" s="43" t="s">
        <v>3501</v>
      </c>
      <c r="D2924" s="41" t="s">
        <v>39</v>
      </c>
      <c r="E2924" s="43" t="s">
        <v>40</v>
      </c>
      <c r="F2924" s="41" t="s">
        <v>25</v>
      </c>
      <c r="G2924" s="43" t="s">
        <v>42</v>
      </c>
      <c r="H2924" s="43" t="s">
        <v>41</v>
      </c>
      <c r="I2924" s="44" t="s">
        <v>37</v>
      </c>
      <c r="J2924" s="45" t="s">
        <v>37</v>
      </c>
      <c r="K2924" s="45" t="s">
        <v>37</v>
      </c>
      <c r="L2924" s="46">
        <v>210220</v>
      </c>
      <c r="M2924" s="47">
        <v>2621365</v>
      </c>
      <c r="N2924" s="47">
        <v>384</v>
      </c>
      <c r="O2924" s="48">
        <v>58260</v>
      </c>
      <c r="P2924" s="49">
        <v>726483</v>
      </c>
      <c r="Q2924" s="49">
        <v>107</v>
      </c>
      <c r="R2924" s="50" t="s">
        <v>37</v>
      </c>
      <c r="S2924" s="51" t="s">
        <v>37</v>
      </c>
      <c r="T2924" s="51" t="s">
        <v>37</v>
      </c>
      <c r="U2924" s="44">
        <v>268480</v>
      </c>
      <c r="V2924" s="45">
        <v>3347848</v>
      </c>
      <c r="W2924" s="45">
        <v>491</v>
      </c>
    </row>
    <row r="2925" spans="1:23" x14ac:dyDescent="0.2">
      <c r="A2925" s="41">
        <v>2010</v>
      </c>
      <c r="B2925" s="42">
        <v>19107</v>
      </c>
      <c r="C2925" s="43" t="s">
        <v>3501</v>
      </c>
      <c r="D2925" s="41" t="s">
        <v>39</v>
      </c>
      <c r="E2925" s="43" t="s">
        <v>40</v>
      </c>
      <c r="F2925" s="41" t="s">
        <v>25</v>
      </c>
      <c r="G2925" s="43" t="s">
        <v>44</v>
      </c>
      <c r="H2925" s="43" t="s">
        <v>41</v>
      </c>
      <c r="I2925" s="44" t="s">
        <v>37</v>
      </c>
      <c r="J2925" s="45" t="s">
        <v>37</v>
      </c>
      <c r="K2925" s="45" t="s">
        <v>37</v>
      </c>
      <c r="L2925" s="46">
        <v>117549</v>
      </c>
      <c r="M2925" s="47">
        <v>1693336</v>
      </c>
      <c r="N2925" s="47">
        <v>235</v>
      </c>
      <c r="O2925" s="48">
        <v>20582</v>
      </c>
      <c r="P2925" s="49">
        <v>296483</v>
      </c>
      <c r="Q2925" s="49">
        <v>41</v>
      </c>
      <c r="R2925" s="50" t="s">
        <v>37</v>
      </c>
      <c r="S2925" s="51" t="s">
        <v>37</v>
      </c>
      <c r="T2925" s="51" t="s">
        <v>37</v>
      </c>
      <c r="U2925" s="44">
        <v>138131</v>
      </c>
      <c r="V2925" s="45">
        <v>1989819</v>
      </c>
      <c r="W2925" s="45">
        <v>276</v>
      </c>
    </row>
    <row r="2926" spans="1:23" x14ac:dyDescent="0.2">
      <c r="A2926" s="41">
        <v>2010</v>
      </c>
      <c r="B2926" s="42">
        <v>19107</v>
      </c>
      <c r="C2926" s="43" t="s">
        <v>3501</v>
      </c>
      <c r="D2926" s="41" t="s">
        <v>91</v>
      </c>
      <c r="E2926" s="43" t="s">
        <v>24</v>
      </c>
      <c r="F2926" s="41" t="s">
        <v>25</v>
      </c>
      <c r="G2926" s="43" t="s">
        <v>92</v>
      </c>
      <c r="H2926" s="43" t="s">
        <v>41</v>
      </c>
      <c r="I2926" s="44" t="s">
        <v>37</v>
      </c>
      <c r="J2926" s="45" t="s">
        <v>37</v>
      </c>
      <c r="K2926" s="45" t="s">
        <v>37</v>
      </c>
      <c r="L2926" s="46">
        <v>687870</v>
      </c>
      <c r="M2926" s="47">
        <v>8541129</v>
      </c>
      <c r="N2926" s="47">
        <v>1792</v>
      </c>
      <c r="O2926" s="48">
        <v>400532</v>
      </c>
      <c r="P2926" s="49">
        <v>4973316</v>
      </c>
      <c r="Q2926" s="49">
        <v>953</v>
      </c>
      <c r="R2926" s="50">
        <v>159</v>
      </c>
      <c r="S2926" s="51">
        <v>2758</v>
      </c>
      <c r="T2926" s="51">
        <v>1</v>
      </c>
      <c r="U2926" s="44">
        <v>1088561</v>
      </c>
      <c r="V2926" s="45">
        <v>13517203</v>
      </c>
      <c r="W2926" s="45">
        <v>2746</v>
      </c>
    </row>
    <row r="2927" spans="1:23" x14ac:dyDescent="0.2">
      <c r="A2927" s="41">
        <v>2010</v>
      </c>
      <c r="B2927" s="42">
        <v>19108</v>
      </c>
      <c r="C2927" s="43" t="s">
        <v>1188</v>
      </c>
      <c r="D2927" s="41" t="s">
        <v>23</v>
      </c>
      <c r="E2927" s="43" t="s">
        <v>24</v>
      </c>
      <c r="F2927" s="41" t="s">
        <v>25</v>
      </c>
      <c r="G2927" s="43" t="s">
        <v>67</v>
      </c>
      <c r="H2927" s="43" t="s">
        <v>31</v>
      </c>
      <c r="I2927" s="44">
        <v>32055</v>
      </c>
      <c r="J2927" s="45">
        <v>252364</v>
      </c>
      <c r="K2927" s="45">
        <v>19904</v>
      </c>
      <c r="L2927" s="46">
        <v>12214</v>
      </c>
      <c r="M2927" s="47">
        <v>109101</v>
      </c>
      <c r="N2927" s="47">
        <v>2921</v>
      </c>
      <c r="O2927" s="48">
        <v>295</v>
      </c>
      <c r="P2927" s="49">
        <v>3142</v>
      </c>
      <c r="Q2927" s="49">
        <v>2</v>
      </c>
      <c r="R2927" s="50" t="s">
        <v>37</v>
      </c>
      <c r="S2927" s="51" t="s">
        <v>37</v>
      </c>
      <c r="T2927" s="51" t="s">
        <v>37</v>
      </c>
      <c r="U2927" s="44">
        <v>44564</v>
      </c>
      <c r="V2927" s="45">
        <v>364607</v>
      </c>
      <c r="W2927" s="45">
        <v>22827</v>
      </c>
    </row>
    <row r="2928" spans="1:23" x14ac:dyDescent="0.2">
      <c r="A2928" s="41">
        <v>2010</v>
      </c>
      <c r="B2928" s="42">
        <v>19114</v>
      </c>
      <c r="C2928" s="43" t="s">
        <v>3502</v>
      </c>
      <c r="D2928" s="41" t="s">
        <v>23</v>
      </c>
      <c r="E2928" s="43" t="s">
        <v>24</v>
      </c>
      <c r="F2928" s="41" t="s">
        <v>25</v>
      </c>
      <c r="G2928" s="43" t="s">
        <v>35</v>
      </c>
      <c r="H2928" s="43" t="s">
        <v>27</v>
      </c>
      <c r="I2928" s="44">
        <v>886</v>
      </c>
      <c r="J2928" s="45">
        <v>7991</v>
      </c>
      <c r="K2928" s="45">
        <v>1012</v>
      </c>
      <c r="L2928" s="46">
        <v>602</v>
      </c>
      <c r="M2928" s="47">
        <v>5390</v>
      </c>
      <c r="N2928" s="47">
        <v>166</v>
      </c>
      <c r="O2928" s="48" t="s">
        <v>37</v>
      </c>
      <c r="P2928" s="49" t="s">
        <v>37</v>
      </c>
      <c r="Q2928" s="49" t="s">
        <v>37</v>
      </c>
      <c r="R2928" s="50" t="s">
        <v>37</v>
      </c>
      <c r="S2928" s="51" t="s">
        <v>37</v>
      </c>
      <c r="T2928" s="51" t="s">
        <v>37</v>
      </c>
      <c r="U2928" s="44">
        <v>1488</v>
      </c>
      <c r="V2928" s="45">
        <v>13381</v>
      </c>
      <c r="W2928" s="45">
        <v>1178</v>
      </c>
    </row>
    <row r="2929" spans="1:23" x14ac:dyDescent="0.2">
      <c r="A2929" s="41">
        <v>2010</v>
      </c>
      <c r="B2929" s="42">
        <v>19119</v>
      </c>
      <c r="C2929" s="43" t="s">
        <v>3503</v>
      </c>
      <c r="D2929" s="41" t="s">
        <v>39</v>
      </c>
      <c r="E2929" s="43" t="s">
        <v>40</v>
      </c>
      <c r="F2929" s="41" t="s">
        <v>25</v>
      </c>
      <c r="G2929" s="43" t="s">
        <v>201</v>
      </c>
      <c r="H2929" s="43" t="s">
        <v>41</v>
      </c>
      <c r="I2929" s="44">
        <v>0</v>
      </c>
      <c r="J2929" s="45">
        <v>0</v>
      </c>
      <c r="K2929" s="45">
        <v>0</v>
      </c>
      <c r="L2929" s="46">
        <v>0</v>
      </c>
      <c r="M2929" s="47">
        <v>0</v>
      </c>
      <c r="N2929" s="47">
        <v>0</v>
      </c>
      <c r="O2929" s="48">
        <v>153502</v>
      </c>
      <c r="P2929" s="49">
        <v>1513011</v>
      </c>
      <c r="Q2929" s="49">
        <v>198</v>
      </c>
      <c r="R2929" s="50">
        <v>0</v>
      </c>
      <c r="S2929" s="51">
        <v>0</v>
      </c>
      <c r="T2929" s="51">
        <v>0</v>
      </c>
      <c r="U2929" s="44">
        <v>153502</v>
      </c>
      <c r="V2929" s="45">
        <v>1513011</v>
      </c>
      <c r="W2929" s="45">
        <v>198</v>
      </c>
    </row>
    <row r="2930" spans="1:23" x14ac:dyDescent="0.2">
      <c r="A2930" s="41">
        <v>2010</v>
      </c>
      <c r="B2930" s="42">
        <v>19119</v>
      </c>
      <c r="C2930" s="43" t="s">
        <v>3503</v>
      </c>
      <c r="D2930" s="41" t="s">
        <v>39</v>
      </c>
      <c r="E2930" s="43" t="s">
        <v>40</v>
      </c>
      <c r="F2930" s="41" t="s">
        <v>25</v>
      </c>
      <c r="G2930" s="43" t="s">
        <v>203</v>
      </c>
      <c r="H2930" s="43" t="s">
        <v>41</v>
      </c>
      <c r="I2930" s="44">
        <v>0</v>
      </c>
      <c r="J2930" s="45">
        <v>0</v>
      </c>
      <c r="K2930" s="45">
        <v>0</v>
      </c>
      <c r="L2930" s="46">
        <v>0</v>
      </c>
      <c r="M2930" s="47">
        <v>0</v>
      </c>
      <c r="N2930" s="47">
        <v>0</v>
      </c>
      <c r="O2930" s="48">
        <v>273414</v>
      </c>
      <c r="P2930" s="49">
        <v>2866148</v>
      </c>
      <c r="Q2930" s="49">
        <v>302</v>
      </c>
      <c r="R2930" s="50">
        <v>0</v>
      </c>
      <c r="S2930" s="51">
        <v>0</v>
      </c>
      <c r="T2930" s="51">
        <v>0</v>
      </c>
      <c r="U2930" s="44">
        <v>273414</v>
      </c>
      <c r="V2930" s="45">
        <v>2866148</v>
      </c>
      <c r="W2930" s="45">
        <v>302</v>
      </c>
    </row>
    <row r="2931" spans="1:23" x14ac:dyDescent="0.2">
      <c r="A2931" s="41">
        <v>2010</v>
      </c>
      <c r="B2931" s="42">
        <v>19119</v>
      </c>
      <c r="C2931" s="43" t="s">
        <v>3503</v>
      </c>
      <c r="D2931" s="41" t="s">
        <v>39</v>
      </c>
      <c r="E2931" s="43" t="s">
        <v>40</v>
      </c>
      <c r="F2931" s="41" t="s">
        <v>25</v>
      </c>
      <c r="G2931" s="43" t="s">
        <v>134</v>
      </c>
      <c r="H2931" s="43" t="s">
        <v>41</v>
      </c>
      <c r="I2931" s="44">
        <v>0</v>
      </c>
      <c r="J2931" s="45">
        <v>0</v>
      </c>
      <c r="K2931" s="45">
        <v>0</v>
      </c>
      <c r="L2931" s="46">
        <v>0</v>
      </c>
      <c r="M2931" s="47">
        <v>0</v>
      </c>
      <c r="N2931" s="47">
        <v>0</v>
      </c>
      <c r="O2931" s="48">
        <v>26548</v>
      </c>
      <c r="P2931" s="49">
        <v>458484</v>
      </c>
      <c r="Q2931" s="49">
        <v>16</v>
      </c>
      <c r="R2931" s="50">
        <v>0</v>
      </c>
      <c r="S2931" s="51">
        <v>0</v>
      </c>
      <c r="T2931" s="51">
        <v>0</v>
      </c>
      <c r="U2931" s="44">
        <v>26548</v>
      </c>
      <c r="V2931" s="45">
        <v>458484</v>
      </c>
      <c r="W2931" s="45">
        <v>16</v>
      </c>
    </row>
    <row r="2932" spans="1:23" x14ac:dyDescent="0.2">
      <c r="A2932" s="41">
        <v>2010</v>
      </c>
      <c r="B2932" s="42">
        <v>19119</v>
      </c>
      <c r="C2932" s="43" t="s">
        <v>3503</v>
      </c>
      <c r="D2932" s="41" t="s">
        <v>39</v>
      </c>
      <c r="E2932" s="43" t="s">
        <v>40</v>
      </c>
      <c r="F2932" s="41" t="s">
        <v>25</v>
      </c>
      <c r="G2932" s="43" t="s">
        <v>511</v>
      </c>
      <c r="H2932" s="43" t="s">
        <v>41</v>
      </c>
      <c r="I2932" s="44">
        <v>0</v>
      </c>
      <c r="J2932" s="45">
        <v>0</v>
      </c>
      <c r="K2932" s="45">
        <v>0</v>
      </c>
      <c r="L2932" s="46">
        <v>0</v>
      </c>
      <c r="M2932" s="47">
        <v>0</v>
      </c>
      <c r="N2932" s="47">
        <v>0</v>
      </c>
      <c r="O2932" s="48">
        <v>52703</v>
      </c>
      <c r="P2932" s="49">
        <v>624905</v>
      </c>
      <c r="Q2932" s="49">
        <v>73</v>
      </c>
      <c r="R2932" s="50">
        <v>0</v>
      </c>
      <c r="S2932" s="51">
        <v>0</v>
      </c>
      <c r="T2932" s="51">
        <v>0</v>
      </c>
      <c r="U2932" s="44">
        <v>52703</v>
      </c>
      <c r="V2932" s="45">
        <v>624905</v>
      </c>
      <c r="W2932" s="45">
        <v>73</v>
      </c>
    </row>
    <row r="2933" spans="1:23" x14ac:dyDescent="0.2">
      <c r="A2933" s="41">
        <v>2010</v>
      </c>
      <c r="B2933" s="42">
        <v>19119</v>
      </c>
      <c r="C2933" s="43" t="s">
        <v>3503</v>
      </c>
      <c r="D2933" s="41" t="s">
        <v>39</v>
      </c>
      <c r="E2933" s="43" t="s">
        <v>40</v>
      </c>
      <c r="F2933" s="41" t="s">
        <v>25</v>
      </c>
      <c r="G2933" s="43" t="s">
        <v>42</v>
      </c>
      <c r="H2933" s="43" t="s">
        <v>41</v>
      </c>
      <c r="I2933" s="44">
        <v>0</v>
      </c>
      <c r="J2933" s="45">
        <v>0</v>
      </c>
      <c r="K2933" s="45">
        <v>0</v>
      </c>
      <c r="L2933" s="46">
        <v>0</v>
      </c>
      <c r="M2933" s="47">
        <v>0</v>
      </c>
      <c r="N2933" s="47">
        <v>0</v>
      </c>
      <c r="O2933" s="48">
        <v>1419</v>
      </c>
      <c r="P2933" s="49">
        <v>16328</v>
      </c>
      <c r="Q2933" s="49">
        <v>6</v>
      </c>
      <c r="R2933" s="50">
        <v>0</v>
      </c>
      <c r="S2933" s="51">
        <v>0</v>
      </c>
      <c r="T2933" s="51">
        <v>0</v>
      </c>
      <c r="U2933" s="44">
        <v>1419</v>
      </c>
      <c r="V2933" s="45">
        <v>16328</v>
      </c>
      <c r="W2933" s="45">
        <v>6</v>
      </c>
    </row>
    <row r="2934" spans="1:23" x14ac:dyDescent="0.2">
      <c r="A2934" s="41">
        <v>2010</v>
      </c>
      <c r="B2934" s="42">
        <v>19119</v>
      </c>
      <c r="C2934" s="43" t="s">
        <v>3503</v>
      </c>
      <c r="D2934" s="41" t="s">
        <v>39</v>
      </c>
      <c r="E2934" s="43" t="s">
        <v>40</v>
      </c>
      <c r="F2934" s="41" t="s">
        <v>25</v>
      </c>
      <c r="G2934" s="43" t="s">
        <v>180</v>
      </c>
      <c r="H2934" s="43" t="s">
        <v>41</v>
      </c>
      <c r="I2934" s="44">
        <v>0</v>
      </c>
      <c r="J2934" s="45">
        <v>0</v>
      </c>
      <c r="K2934" s="45">
        <v>0</v>
      </c>
      <c r="L2934" s="46">
        <v>0</v>
      </c>
      <c r="M2934" s="47">
        <v>0</v>
      </c>
      <c r="N2934" s="47">
        <v>0</v>
      </c>
      <c r="O2934" s="48">
        <v>42286</v>
      </c>
      <c r="P2934" s="49">
        <v>501659</v>
      </c>
      <c r="Q2934" s="49">
        <v>64</v>
      </c>
      <c r="R2934" s="50">
        <v>0</v>
      </c>
      <c r="S2934" s="51">
        <v>0</v>
      </c>
      <c r="T2934" s="51">
        <v>0</v>
      </c>
      <c r="U2934" s="44">
        <v>42286</v>
      </c>
      <c r="V2934" s="45">
        <v>501659</v>
      </c>
      <c r="W2934" s="45">
        <v>64</v>
      </c>
    </row>
    <row r="2935" spans="1:23" x14ac:dyDescent="0.2">
      <c r="A2935" s="41">
        <v>2010</v>
      </c>
      <c r="B2935" s="42">
        <v>19125</v>
      </c>
      <c r="C2935" s="43" t="s">
        <v>3504</v>
      </c>
      <c r="D2935" s="41" t="s">
        <v>23</v>
      </c>
      <c r="E2935" s="43" t="s">
        <v>24</v>
      </c>
      <c r="F2935" s="41" t="s">
        <v>25</v>
      </c>
      <c r="G2935" s="43" t="s">
        <v>82</v>
      </c>
      <c r="H2935" s="43" t="s">
        <v>27</v>
      </c>
      <c r="I2935" s="44">
        <v>5164</v>
      </c>
      <c r="J2935" s="45">
        <v>55222</v>
      </c>
      <c r="K2935" s="45">
        <v>8670</v>
      </c>
      <c r="L2935" s="46">
        <v>13362</v>
      </c>
      <c r="M2935" s="47">
        <v>145363</v>
      </c>
      <c r="N2935" s="47">
        <v>2983</v>
      </c>
      <c r="O2935" s="48">
        <v>7983</v>
      </c>
      <c r="P2935" s="49">
        <v>116804</v>
      </c>
      <c r="Q2935" s="49">
        <v>40</v>
      </c>
      <c r="R2935" s="50" t="s">
        <v>37</v>
      </c>
      <c r="S2935" s="51" t="s">
        <v>37</v>
      </c>
      <c r="T2935" s="51" t="s">
        <v>37</v>
      </c>
      <c r="U2935" s="44">
        <v>26509</v>
      </c>
      <c r="V2935" s="45">
        <v>317389</v>
      </c>
      <c r="W2935" s="45">
        <v>11693</v>
      </c>
    </row>
    <row r="2936" spans="1:23" x14ac:dyDescent="0.2">
      <c r="A2936" s="41">
        <v>2010</v>
      </c>
      <c r="B2936" s="42">
        <v>19126</v>
      </c>
      <c r="C2936" s="43" t="s">
        <v>3505</v>
      </c>
      <c r="D2936" s="41" t="s">
        <v>91</v>
      </c>
      <c r="E2936" s="43" t="s">
        <v>24</v>
      </c>
      <c r="F2936" s="41" t="s">
        <v>25</v>
      </c>
      <c r="G2936" s="43" t="s">
        <v>92</v>
      </c>
      <c r="H2936" s="43" t="s">
        <v>41</v>
      </c>
      <c r="I2936" s="44">
        <v>1104</v>
      </c>
      <c r="J2936" s="45">
        <v>11448</v>
      </c>
      <c r="K2936" s="45">
        <v>820</v>
      </c>
      <c r="L2936" s="46">
        <v>56443</v>
      </c>
      <c r="M2936" s="47">
        <v>547441</v>
      </c>
      <c r="N2936" s="47">
        <v>4616</v>
      </c>
      <c r="O2936" s="48">
        <v>0</v>
      </c>
      <c r="P2936" s="49">
        <v>0</v>
      </c>
      <c r="Q2936" s="49">
        <v>0</v>
      </c>
      <c r="R2936" s="50">
        <v>0</v>
      </c>
      <c r="S2936" s="51">
        <v>0</v>
      </c>
      <c r="T2936" s="51">
        <v>0</v>
      </c>
      <c r="U2936" s="44">
        <v>57547</v>
      </c>
      <c r="V2936" s="45">
        <v>558889</v>
      </c>
      <c r="W2936" s="45">
        <v>5436</v>
      </c>
    </row>
    <row r="2937" spans="1:23" x14ac:dyDescent="0.2">
      <c r="A2937" s="41">
        <v>2010</v>
      </c>
      <c r="B2937" s="42">
        <v>19131</v>
      </c>
      <c r="C2937" s="43" t="s">
        <v>3506</v>
      </c>
      <c r="D2937" s="41" t="s">
        <v>23</v>
      </c>
      <c r="E2937" s="43" t="s">
        <v>24</v>
      </c>
      <c r="F2937" s="41" t="s">
        <v>25</v>
      </c>
      <c r="G2937" s="43" t="s">
        <v>57</v>
      </c>
      <c r="H2937" s="43" t="s">
        <v>153</v>
      </c>
      <c r="I2937" s="44">
        <v>4419</v>
      </c>
      <c r="J2937" s="45">
        <v>59824</v>
      </c>
      <c r="K2937" s="45">
        <v>5963</v>
      </c>
      <c r="L2937" s="46">
        <v>2028</v>
      </c>
      <c r="M2937" s="47">
        <v>26717</v>
      </c>
      <c r="N2937" s="47">
        <v>1175</v>
      </c>
      <c r="O2937" s="48">
        <v>72</v>
      </c>
      <c r="P2937" s="49">
        <v>1141</v>
      </c>
      <c r="Q2937" s="49">
        <v>1</v>
      </c>
      <c r="R2937" s="50" t="s">
        <v>37</v>
      </c>
      <c r="S2937" s="51" t="s">
        <v>37</v>
      </c>
      <c r="T2937" s="51" t="s">
        <v>37</v>
      </c>
      <c r="U2937" s="44">
        <v>6519</v>
      </c>
      <c r="V2937" s="45">
        <v>87682</v>
      </c>
      <c r="W2937" s="45">
        <v>7139</v>
      </c>
    </row>
    <row r="2938" spans="1:23" x14ac:dyDescent="0.2">
      <c r="A2938" s="41">
        <v>2010</v>
      </c>
      <c r="B2938" s="42">
        <v>19144</v>
      </c>
      <c r="C2938" s="43" t="s">
        <v>3507</v>
      </c>
      <c r="D2938" s="41" t="s">
        <v>23</v>
      </c>
      <c r="E2938" s="43" t="s">
        <v>24</v>
      </c>
      <c r="F2938" s="41" t="s">
        <v>25</v>
      </c>
      <c r="G2938" s="43" t="s">
        <v>161</v>
      </c>
      <c r="H2938" s="43" t="s">
        <v>1749</v>
      </c>
      <c r="I2938" s="44" t="s">
        <v>37</v>
      </c>
      <c r="J2938" s="45" t="s">
        <v>37</v>
      </c>
      <c r="K2938" s="45" t="s">
        <v>37</v>
      </c>
      <c r="L2938" s="46">
        <v>6545</v>
      </c>
      <c r="M2938" s="47">
        <v>152811</v>
      </c>
      <c r="N2938" s="47">
        <v>1</v>
      </c>
      <c r="O2938" s="48" t="s">
        <v>37</v>
      </c>
      <c r="P2938" s="49" t="s">
        <v>37</v>
      </c>
      <c r="Q2938" s="49" t="s">
        <v>37</v>
      </c>
      <c r="R2938" s="50" t="s">
        <v>37</v>
      </c>
      <c r="S2938" s="51" t="s">
        <v>37</v>
      </c>
      <c r="T2938" s="51" t="s">
        <v>37</v>
      </c>
      <c r="U2938" s="44">
        <v>6545</v>
      </c>
      <c r="V2938" s="45">
        <v>152811</v>
      </c>
      <c r="W2938" s="45">
        <v>1</v>
      </c>
    </row>
    <row r="2939" spans="1:23" x14ac:dyDescent="0.2">
      <c r="A2939" s="41">
        <v>2010</v>
      </c>
      <c r="B2939" s="42">
        <v>19149</v>
      </c>
      <c r="C2939" s="43" t="s">
        <v>3487</v>
      </c>
      <c r="D2939" s="41" t="s">
        <v>23</v>
      </c>
      <c r="E2939" s="43" t="s">
        <v>24</v>
      </c>
      <c r="F2939" s="41" t="s">
        <v>25</v>
      </c>
      <c r="G2939" s="43" t="s">
        <v>98</v>
      </c>
      <c r="H2939" s="43" t="s">
        <v>27</v>
      </c>
      <c r="I2939" s="44">
        <v>2678</v>
      </c>
      <c r="J2939" s="45">
        <v>28595</v>
      </c>
      <c r="K2939" s="45">
        <v>1998</v>
      </c>
      <c r="L2939" s="46">
        <v>3274</v>
      </c>
      <c r="M2939" s="47">
        <v>34065</v>
      </c>
      <c r="N2939" s="47">
        <v>491</v>
      </c>
      <c r="O2939" s="48">
        <v>134</v>
      </c>
      <c r="P2939" s="49">
        <v>1437</v>
      </c>
      <c r="Q2939" s="49">
        <v>1</v>
      </c>
      <c r="R2939" s="50">
        <v>0</v>
      </c>
      <c r="S2939" s="51">
        <v>0</v>
      </c>
      <c r="T2939" s="51">
        <v>0</v>
      </c>
      <c r="U2939" s="44">
        <v>6086</v>
      </c>
      <c r="V2939" s="45">
        <v>64097</v>
      </c>
      <c r="W2939" s="45">
        <v>2490</v>
      </c>
    </row>
    <row r="2940" spans="1:23" x14ac:dyDescent="0.2">
      <c r="A2940" s="41">
        <v>2010</v>
      </c>
      <c r="B2940" s="42">
        <v>19150</v>
      </c>
      <c r="C2940" s="43" t="s">
        <v>3508</v>
      </c>
      <c r="D2940" s="41" t="s">
        <v>23</v>
      </c>
      <c r="E2940" s="43" t="s">
        <v>24</v>
      </c>
      <c r="F2940" s="41" t="s">
        <v>25</v>
      </c>
      <c r="G2940" s="43" t="s">
        <v>175</v>
      </c>
      <c r="H2940" s="43" t="s">
        <v>27</v>
      </c>
      <c r="I2940" s="44">
        <v>3241</v>
      </c>
      <c r="J2940" s="45">
        <v>33667</v>
      </c>
      <c r="K2940" s="45">
        <v>2635</v>
      </c>
      <c r="L2940" s="46">
        <v>2872</v>
      </c>
      <c r="M2940" s="47">
        <v>31989</v>
      </c>
      <c r="N2940" s="47">
        <v>483</v>
      </c>
      <c r="O2940" s="48">
        <v>1623</v>
      </c>
      <c r="P2940" s="49">
        <v>22882</v>
      </c>
      <c r="Q2940" s="49">
        <v>6</v>
      </c>
      <c r="R2940" s="50" t="s">
        <v>37</v>
      </c>
      <c r="S2940" s="51" t="s">
        <v>37</v>
      </c>
      <c r="T2940" s="51" t="s">
        <v>37</v>
      </c>
      <c r="U2940" s="44">
        <v>7736</v>
      </c>
      <c r="V2940" s="45">
        <v>88538</v>
      </c>
      <c r="W2940" s="45">
        <v>3124</v>
      </c>
    </row>
    <row r="2941" spans="1:23" x14ac:dyDescent="0.2">
      <c r="A2941" s="41">
        <v>2010</v>
      </c>
      <c r="B2941" s="42">
        <v>19154</v>
      </c>
      <c r="C2941" s="43" t="s">
        <v>1192</v>
      </c>
      <c r="D2941" s="41" t="s">
        <v>23</v>
      </c>
      <c r="E2941" s="43" t="s">
        <v>24</v>
      </c>
      <c r="F2941" s="41" t="s">
        <v>25</v>
      </c>
      <c r="G2941" s="43" t="s">
        <v>65</v>
      </c>
      <c r="H2941" s="43" t="s">
        <v>31</v>
      </c>
      <c r="I2941" s="44">
        <v>15349</v>
      </c>
      <c r="J2941" s="45">
        <v>142481</v>
      </c>
      <c r="K2941" s="45">
        <v>11026</v>
      </c>
      <c r="L2941" s="46">
        <v>8968</v>
      </c>
      <c r="M2941" s="47">
        <v>79463</v>
      </c>
      <c r="N2941" s="47">
        <v>2201</v>
      </c>
      <c r="O2941" s="48">
        <v>0</v>
      </c>
      <c r="P2941" s="49">
        <v>0</v>
      </c>
      <c r="Q2941" s="49">
        <v>0</v>
      </c>
      <c r="R2941" s="50">
        <v>0</v>
      </c>
      <c r="S2941" s="51">
        <v>0</v>
      </c>
      <c r="T2941" s="51">
        <v>0</v>
      </c>
      <c r="U2941" s="44">
        <v>24317</v>
      </c>
      <c r="V2941" s="45">
        <v>221944</v>
      </c>
      <c r="W2941" s="45">
        <v>13227</v>
      </c>
    </row>
    <row r="2942" spans="1:23" x14ac:dyDescent="0.2">
      <c r="A2942" s="41">
        <v>2010</v>
      </c>
      <c r="B2942" s="42">
        <v>19154</v>
      </c>
      <c r="C2942" s="43" t="s">
        <v>1192</v>
      </c>
      <c r="D2942" s="41" t="s">
        <v>23</v>
      </c>
      <c r="E2942" s="43" t="s">
        <v>24</v>
      </c>
      <c r="F2942" s="41" t="s">
        <v>25</v>
      </c>
      <c r="G2942" s="43" t="s">
        <v>67</v>
      </c>
      <c r="H2942" s="43" t="s">
        <v>31</v>
      </c>
      <c r="I2942" s="44">
        <v>1473</v>
      </c>
      <c r="J2942" s="45">
        <v>13129</v>
      </c>
      <c r="K2942" s="45">
        <v>1267</v>
      </c>
      <c r="L2942" s="46">
        <v>148</v>
      </c>
      <c r="M2942" s="47">
        <v>1046</v>
      </c>
      <c r="N2942" s="47">
        <v>152</v>
      </c>
      <c r="O2942" s="48">
        <v>0</v>
      </c>
      <c r="P2942" s="49">
        <v>0</v>
      </c>
      <c r="Q2942" s="49">
        <v>0</v>
      </c>
      <c r="R2942" s="50">
        <v>0</v>
      </c>
      <c r="S2942" s="51">
        <v>0</v>
      </c>
      <c r="T2942" s="51">
        <v>0</v>
      </c>
      <c r="U2942" s="44">
        <v>1621</v>
      </c>
      <c r="V2942" s="45">
        <v>14175</v>
      </c>
      <c r="W2942" s="45">
        <v>1419</v>
      </c>
    </row>
    <row r="2943" spans="1:23" x14ac:dyDescent="0.2">
      <c r="A2943" s="41">
        <v>2010</v>
      </c>
      <c r="B2943" s="42">
        <v>19154</v>
      </c>
      <c r="C2943" s="43" t="s">
        <v>1192</v>
      </c>
      <c r="D2943" s="41" t="s">
        <v>23</v>
      </c>
      <c r="E2943" s="43" t="s">
        <v>24</v>
      </c>
      <c r="F2943" s="41" t="s">
        <v>25</v>
      </c>
      <c r="G2943" s="43" t="s">
        <v>98</v>
      </c>
      <c r="H2943" s="43" t="s">
        <v>31</v>
      </c>
      <c r="I2943" s="44">
        <v>3971</v>
      </c>
      <c r="J2943" s="45">
        <v>37230</v>
      </c>
      <c r="K2943" s="45">
        <v>2677</v>
      </c>
      <c r="L2943" s="46">
        <v>1991</v>
      </c>
      <c r="M2943" s="47">
        <v>18315</v>
      </c>
      <c r="N2943" s="47">
        <v>513</v>
      </c>
      <c r="O2943" s="48">
        <v>0</v>
      </c>
      <c r="P2943" s="49">
        <v>0</v>
      </c>
      <c r="Q2943" s="49">
        <v>0</v>
      </c>
      <c r="R2943" s="50">
        <v>0</v>
      </c>
      <c r="S2943" s="51">
        <v>0</v>
      </c>
      <c r="T2943" s="51">
        <v>0</v>
      </c>
      <c r="U2943" s="44">
        <v>5962</v>
      </c>
      <c r="V2943" s="45">
        <v>55545</v>
      </c>
      <c r="W2943" s="45">
        <v>3190</v>
      </c>
    </row>
    <row r="2944" spans="1:23" x14ac:dyDescent="0.2">
      <c r="A2944" s="41">
        <v>2010</v>
      </c>
      <c r="B2944" s="42">
        <v>19156</v>
      </c>
      <c r="C2944" s="43" t="s">
        <v>3509</v>
      </c>
      <c r="D2944" s="41" t="s">
        <v>23</v>
      </c>
      <c r="E2944" s="43" t="s">
        <v>24</v>
      </c>
      <c r="F2944" s="41" t="s">
        <v>25</v>
      </c>
      <c r="G2944" s="43" t="s">
        <v>439</v>
      </c>
      <c r="H2944" s="43" t="s">
        <v>31</v>
      </c>
      <c r="I2944" s="44">
        <v>40</v>
      </c>
      <c r="J2944" s="45">
        <v>532</v>
      </c>
      <c r="K2944" s="45">
        <v>43</v>
      </c>
      <c r="L2944" s="46">
        <v>2449</v>
      </c>
      <c r="M2944" s="47">
        <v>26907</v>
      </c>
      <c r="N2944" s="47">
        <v>181</v>
      </c>
      <c r="O2944" s="48">
        <v>4101</v>
      </c>
      <c r="P2944" s="49">
        <v>90550</v>
      </c>
      <c r="Q2944" s="49">
        <v>62</v>
      </c>
      <c r="R2944" s="50" t="s">
        <v>37</v>
      </c>
      <c r="S2944" s="51" t="s">
        <v>37</v>
      </c>
      <c r="T2944" s="51" t="s">
        <v>37</v>
      </c>
      <c r="U2944" s="44">
        <v>6590</v>
      </c>
      <c r="V2944" s="45">
        <v>117989</v>
      </c>
      <c r="W2944" s="45">
        <v>286</v>
      </c>
    </row>
    <row r="2945" spans="1:23" x14ac:dyDescent="0.2">
      <c r="A2945" s="41">
        <v>2010</v>
      </c>
      <c r="B2945" s="42">
        <v>19156</v>
      </c>
      <c r="C2945" s="43" t="s">
        <v>3509</v>
      </c>
      <c r="D2945" s="41" t="s">
        <v>23</v>
      </c>
      <c r="E2945" s="43" t="s">
        <v>24</v>
      </c>
      <c r="F2945" s="41" t="s">
        <v>25</v>
      </c>
      <c r="G2945" s="43" t="s">
        <v>273</v>
      </c>
      <c r="H2945" s="43" t="s">
        <v>31</v>
      </c>
      <c r="I2945" s="44">
        <v>15518</v>
      </c>
      <c r="J2945" s="45">
        <v>214210</v>
      </c>
      <c r="K2945" s="45">
        <v>14344</v>
      </c>
      <c r="L2945" s="46">
        <v>80976</v>
      </c>
      <c r="M2945" s="47">
        <v>1161208</v>
      </c>
      <c r="N2945" s="47">
        <v>10607</v>
      </c>
      <c r="O2945" s="48">
        <v>68792</v>
      </c>
      <c r="P2945" s="49">
        <v>1552271</v>
      </c>
      <c r="Q2945" s="49">
        <v>3310</v>
      </c>
      <c r="R2945" s="50" t="s">
        <v>37</v>
      </c>
      <c r="S2945" s="51" t="s">
        <v>37</v>
      </c>
      <c r="T2945" s="51" t="s">
        <v>37</v>
      </c>
      <c r="U2945" s="44">
        <v>165286</v>
      </c>
      <c r="V2945" s="45">
        <v>2927689</v>
      </c>
      <c r="W2945" s="45">
        <v>28261</v>
      </c>
    </row>
    <row r="2946" spans="1:23" x14ac:dyDescent="0.2">
      <c r="A2946" s="41">
        <v>2010</v>
      </c>
      <c r="B2946" s="42">
        <v>19157</v>
      </c>
      <c r="C2946" s="43" t="s">
        <v>3510</v>
      </c>
      <c r="D2946" s="41" t="s">
        <v>23</v>
      </c>
      <c r="E2946" s="43" t="s">
        <v>24</v>
      </c>
      <c r="F2946" s="41" t="s">
        <v>25</v>
      </c>
      <c r="G2946" s="43" t="s">
        <v>87</v>
      </c>
      <c r="H2946" s="43" t="s">
        <v>31</v>
      </c>
      <c r="I2946" s="44">
        <v>212.3</v>
      </c>
      <c r="J2946" s="45">
        <v>1584</v>
      </c>
      <c r="K2946" s="45">
        <v>119</v>
      </c>
      <c r="L2946" s="46">
        <v>12.1</v>
      </c>
      <c r="M2946" s="47">
        <v>86</v>
      </c>
      <c r="N2946" s="47">
        <v>2</v>
      </c>
      <c r="O2946" s="48" t="s">
        <v>37</v>
      </c>
      <c r="P2946" s="49" t="s">
        <v>37</v>
      </c>
      <c r="Q2946" s="49" t="s">
        <v>37</v>
      </c>
      <c r="R2946" s="50" t="s">
        <v>37</v>
      </c>
      <c r="S2946" s="51" t="s">
        <v>37</v>
      </c>
      <c r="T2946" s="51" t="s">
        <v>37</v>
      </c>
      <c r="U2946" s="44">
        <v>224.4</v>
      </c>
      <c r="V2946" s="45">
        <v>1670</v>
      </c>
      <c r="W2946" s="45">
        <v>121</v>
      </c>
    </row>
    <row r="2947" spans="1:23" x14ac:dyDescent="0.2">
      <c r="A2947" s="41">
        <v>2010</v>
      </c>
      <c r="B2947" s="42">
        <v>19157</v>
      </c>
      <c r="C2947" s="43" t="s">
        <v>3510</v>
      </c>
      <c r="D2947" s="41" t="s">
        <v>23</v>
      </c>
      <c r="E2947" s="43" t="s">
        <v>24</v>
      </c>
      <c r="F2947" s="41" t="s">
        <v>25</v>
      </c>
      <c r="G2947" s="43" t="s">
        <v>46</v>
      </c>
      <c r="H2947" s="43" t="s">
        <v>31</v>
      </c>
      <c r="I2947" s="44">
        <v>21717.8</v>
      </c>
      <c r="J2947" s="45">
        <v>170016</v>
      </c>
      <c r="K2947" s="45">
        <v>12486</v>
      </c>
      <c r="L2947" s="46">
        <v>4103</v>
      </c>
      <c r="M2947" s="47">
        <v>40027</v>
      </c>
      <c r="N2947" s="47">
        <v>401</v>
      </c>
      <c r="O2947" s="48">
        <v>4107.3</v>
      </c>
      <c r="P2947" s="49">
        <v>55178</v>
      </c>
      <c r="Q2947" s="49">
        <v>7</v>
      </c>
      <c r="R2947" s="50" t="s">
        <v>37</v>
      </c>
      <c r="S2947" s="51" t="s">
        <v>37</v>
      </c>
      <c r="T2947" s="51" t="s">
        <v>37</v>
      </c>
      <c r="U2947" s="44">
        <v>29928.1</v>
      </c>
      <c r="V2947" s="45">
        <v>265221</v>
      </c>
      <c r="W2947" s="45">
        <v>12894</v>
      </c>
    </row>
    <row r="2948" spans="1:23" x14ac:dyDescent="0.2">
      <c r="A2948" s="41">
        <v>2010</v>
      </c>
      <c r="B2948" s="42">
        <v>19158</v>
      </c>
      <c r="C2948" s="43" t="s">
        <v>3511</v>
      </c>
      <c r="D2948" s="41" t="s">
        <v>23</v>
      </c>
      <c r="E2948" s="43" t="s">
        <v>24</v>
      </c>
      <c r="F2948" s="41" t="s">
        <v>25</v>
      </c>
      <c r="G2948" s="43" t="s">
        <v>175</v>
      </c>
      <c r="H2948" s="43" t="s">
        <v>31</v>
      </c>
      <c r="I2948" s="44">
        <v>8319.7000000000007</v>
      </c>
      <c r="J2948" s="45">
        <v>82262</v>
      </c>
      <c r="K2948" s="45">
        <v>5843</v>
      </c>
      <c r="L2948" s="46">
        <v>1172.3</v>
      </c>
      <c r="M2948" s="47">
        <v>11435</v>
      </c>
      <c r="N2948" s="47">
        <v>459</v>
      </c>
      <c r="O2948" s="48">
        <v>0</v>
      </c>
      <c r="P2948" s="49">
        <v>0</v>
      </c>
      <c r="Q2948" s="49">
        <v>0</v>
      </c>
      <c r="R2948" s="50" t="s">
        <v>37</v>
      </c>
      <c r="S2948" s="51" t="s">
        <v>37</v>
      </c>
      <c r="T2948" s="51" t="s">
        <v>37</v>
      </c>
      <c r="U2948" s="44">
        <v>9492</v>
      </c>
      <c r="V2948" s="45">
        <v>93697</v>
      </c>
      <c r="W2948" s="45">
        <v>6302</v>
      </c>
    </row>
    <row r="2949" spans="1:23" x14ac:dyDescent="0.2">
      <c r="A2949" s="41">
        <v>2010</v>
      </c>
      <c r="B2949" s="42">
        <v>19159</v>
      </c>
      <c r="C2949" s="43" t="s">
        <v>3036</v>
      </c>
      <c r="D2949" s="41" t="s">
        <v>23</v>
      </c>
      <c r="E2949" s="43" t="s">
        <v>24</v>
      </c>
      <c r="F2949" s="41" t="s">
        <v>25</v>
      </c>
      <c r="G2949" s="43" t="s">
        <v>92</v>
      </c>
      <c r="H2949" s="43" t="s">
        <v>31</v>
      </c>
      <c r="I2949" s="44">
        <v>157849.5</v>
      </c>
      <c r="J2949" s="45">
        <v>1502010</v>
      </c>
      <c r="K2949" s="45">
        <v>77498</v>
      </c>
      <c r="L2949" s="46">
        <v>49697.5</v>
      </c>
      <c r="M2949" s="47">
        <v>489514</v>
      </c>
      <c r="N2949" s="47">
        <v>11952</v>
      </c>
      <c r="O2949" s="48">
        <v>21042.2</v>
      </c>
      <c r="P2949" s="49">
        <v>297843</v>
      </c>
      <c r="Q2949" s="49">
        <v>73</v>
      </c>
      <c r="R2949" s="50" t="s">
        <v>37</v>
      </c>
      <c r="S2949" s="51" t="s">
        <v>37</v>
      </c>
      <c r="T2949" s="51" t="s">
        <v>37</v>
      </c>
      <c r="U2949" s="44">
        <v>228589.2</v>
      </c>
      <c r="V2949" s="45">
        <v>2289367</v>
      </c>
      <c r="W2949" s="45">
        <v>89523</v>
      </c>
    </row>
    <row r="2950" spans="1:23" x14ac:dyDescent="0.2">
      <c r="A2950" s="41">
        <v>2010</v>
      </c>
      <c r="B2950" s="42">
        <v>19160</v>
      </c>
      <c r="C2950" s="43" t="s">
        <v>3036</v>
      </c>
      <c r="D2950" s="41" t="s">
        <v>23</v>
      </c>
      <c r="E2950" s="43" t="s">
        <v>24</v>
      </c>
      <c r="F2950" s="41" t="s">
        <v>25</v>
      </c>
      <c r="G2950" s="43" t="s">
        <v>311</v>
      </c>
      <c r="H2950" s="43" t="s">
        <v>31</v>
      </c>
      <c r="I2950" s="44">
        <v>9</v>
      </c>
      <c r="J2950" s="45">
        <v>71</v>
      </c>
      <c r="K2950" s="45">
        <v>5</v>
      </c>
      <c r="L2950" s="46">
        <v>36</v>
      </c>
      <c r="M2950" s="47">
        <v>223</v>
      </c>
      <c r="N2950" s="47">
        <v>45</v>
      </c>
      <c r="O2950" s="48" t="s">
        <v>37</v>
      </c>
      <c r="P2950" s="49" t="s">
        <v>37</v>
      </c>
      <c r="Q2950" s="49" t="s">
        <v>37</v>
      </c>
      <c r="R2950" s="50" t="s">
        <v>37</v>
      </c>
      <c r="S2950" s="51" t="s">
        <v>37</v>
      </c>
      <c r="T2950" s="51" t="s">
        <v>37</v>
      </c>
      <c r="U2950" s="44">
        <v>45</v>
      </c>
      <c r="V2950" s="45">
        <v>294</v>
      </c>
      <c r="W2950" s="45">
        <v>50</v>
      </c>
    </row>
    <row r="2951" spans="1:23" x14ac:dyDescent="0.2">
      <c r="A2951" s="41">
        <v>2010</v>
      </c>
      <c r="B2951" s="42">
        <v>19160</v>
      </c>
      <c r="C2951" s="43" t="s">
        <v>3036</v>
      </c>
      <c r="D2951" s="41" t="s">
        <v>23</v>
      </c>
      <c r="E2951" s="43" t="s">
        <v>24</v>
      </c>
      <c r="F2951" s="41" t="s">
        <v>25</v>
      </c>
      <c r="G2951" s="43" t="s">
        <v>76</v>
      </c>
      <c r="H2951" s="43" t="s">
        <v>31</v>
      </c>
      <c r="I2951" s="44">
        <v>1897</v>
      </c>
      <c r="J2951" s="45">
        <v>15678</v>
      </c>
      <c r="K2951" s="45">
        <v>1391</v>
      </c>
      <c r="L2951" s="46">
        <v>2319</v>
      </c>
      <c r="M2951" s="47">
        <v>19161</v>
      </c>
      <c r="N2951" s="47">
        <v>416</v>
      </c>
      <c r="O2951" s="48" t="s">
        <v>37</v>
      </c>
      <c r="P2951" s="49" t="s">
        <v>37</v>
      </c>
      <c r="Q2951" s="49" t="s">
        <v>37</v>
      </c>
      <c r="R2951" s="50" t="s">
        <v>37</v>
      </c>
      <c r="S2951" s="51" t="s">
        <v>37</v>
      </c>
      <c r="T2951" s="51" t="s">
        <v>37</v>
      </c>
      <c r="U2951" s="44">
        <v>4216</v>
      </c>
      <c r="V2951" s="45">
        <v>34839</v>
      </c>
      <c r="W2951" s="45">
        <v>1807</v>
      </c>
    </row>
    <row r="2952" spans="1:23" x14ac:dyDescent="0.2">
      <c r="A2952" s="41">
        <v>2010</v>
      </c>
      <c r="B2952" s="42">
        <v>19160</v>
      </c>
      <c r="C2952" s="43" t="s">
        <v>3036</v>
      </c>
      <c r="D2952" s="41" t="s">
        <v>23</v>
      </c>
      <c r="E2952" s="43" t="s">
        <v>24</v>
      </c>
      <c r="F2952" s="41" t="s">
        <v>25</v>
      </c>
      <c r="G2952" s="43" t="s">
        <v>258</v>
      </c>
      <c r="H2952" s="43" t="s">
        <v>31</v>
      </c>
      <c r="I2952" s="44">
        <v>2.5</v>
      </c>
      <c r="J2952" s="45">
        <v>16</v>
      </c>
      <c r="K2952" s="45">
        <v>4</v>
      </c>
      <c r="L2952" s="46">
        <v>0.5</v>
      </c>
      <c r="M2952" s="47">
        <v>3</v>
      </c>
      <c r="N2952" s="47">
        <v>1</v>
      </c>
      <c r="O2952" s="48" t="s">
        <v>37</v>
      </c>
      <c r="P2952" s="49" t="s">
        <v>37</v>
      </c>
      <c r="Q2952" s="49" t="s">
        <v>37</v>
      </c>
      <c r="R2952" s="50" t="s">
        <v>37</v>
      </c>
      <c r="S2952" s="51" t="s">
        <v>37</v>
      </c>
      <c r="T2952" s="51" t="s">
        <v>37</v>
      </c>
      <c r="U2952" s="44">
        <v>3</v>
      </c>
      <c r="V2952" s="45">
        <v>19</v>
      </c>
      <c r="W2952" s="45">
        <v>5</v>
      </c>
    </row>
    <row r="2953" spans="1:23" x14ac:dyDescent="0.2">
      <c r="A2953" s="41">
        <v>2010</v>
      </c>
      <c r="B2953" s="42">
        <v>19160</v>
      </c>
      <c r="C2953" s="43" t="s">
        <v>3036</v>
      </c>
      <c r="D2953" s="41" t="s">
        <v>23</v>
      </c>
      <c r="E2953" s="43" t="s">
        <v>24</v>
      </c>
      <c r="F2953" s="41" t="s">
        <v>25</v>
      </c>
      <c r="G2953" s="43" t="s">
        <v>78</v>
      </c>
      <c r="H2953" s="43" t="s">
        <v>31</v>
      </c>
      <c r="I2953" s="44">
        <v>15190</v>
      </c>
      <c r="J2953" s="45">
        <v>135219</v>
      </c>
      <c r="K2953" s="45">
        <v>11455</v>
      </c>
      <c r="L2953" s="46">
        <v>15214</v>
      </c>
      <c r="M2953" s="47">
        <v>101702</v>
      </c>
      <c r="N2953" s="47">
        <v>8752</v>
      </c>
      <c r="O2953" s="48">
        <v>36935</v>
      </c>
      <c r="P2953" s="49">
        <v>515866</v>
      </c>
      <c r="Q2953" s="49">
        <v>669</v>
      </c>
      <c r="R2953" s="50" t="s">
        <v>37</v>
      </c>
      <c r="S2953" s="51" t="s">
        <v>37</v>
      </c>
      <c r="T2953" s="51" t="s">
        <v>37</v>
      </c>
      <c r="U2953" s="44">
        <v>67339</v>
      </c>
      <c r="V2953" s="45">
        <v>752787</v>
      </c>
      <c r="W2953" s="45">
        <v>20876</v>
      </c>
    </row>
    <row r="2954" spans="1:23" x14ac:dyDescent="0.2">
      <c r="A2954" s="41">
        <v>2010</v>
      </c>
      <c r="B2954" s="42">
        <v>19160</v>
      </c>
      <c r="C2954" s="43" t="s">
        <v>3036</v>
      </c>
      <c r="D2954" s="41" t="s">
        <v>23</v>
      </c>
      <c r="E2954" s="43" t="s">
        <v>24</v>
      </c>
      <c r="F2954" s="41" t="s">
        <v>25</v>
      </c>
      <c r="G2954" s="43" t="s">
        <v>92</v>
      </c>
      <c r="H2954" s="43" t="s">
        <v>31</v>
      </c>
      <c r="I2954" s="44">
        <v>219</v>
      </c>
      <c r="J2954" s="45">
        <v>2425</v>
      </c>
      <c r="K2954" s="45">
        <v>192</v>
      </c>
      <c r="L2954" s="46">
        <v>1972</v>
      </c>
      <c r="M2954" s="47">
        <v>32217</v>
      </c>
      <c r="N2954" s="47">
        <v>78</v>
      </c>
      <c r="O2954" s="48" t="s">
        <v>37</v>
      </c>
      <c r="P2954" s="49" t="s">
        <v>37</v>
      </c>
      <c r="Q2954" s="49" t="s">
        <v>37</v>
      </c>
      <c r="R2954" s="50" t="s">
        <v>37</v>
      </c>
      <c r="S2954" s="51" t="s">
        <v>37</v>
      </c>
      <c r="T2954" s="51" t="s">
        <v>37</v>
      </c>
      <c r="U2954" s="44">
        <v>2191</v>
      </c>
      <c r="V2954" s="45">
        <v>34642</v>
      </c>
      <c r="W2954" s="45">
        <v>270</v>
      </c>
    </row>
    <row r="2955" spans="1:23" x14ac:dyDescent="0.2">
      <c r="A2955" s="41">
        <v>2010</v>
      </c>
      <c r="B2955" s="42">
        <v>19161</v>
      </c>
      <c r="C2955" s="43" t="s">
        <v>3036</v>
      </c>
      <c r="D2955" s="41" t="s">
        <v>23</v>
      </c>
      <c r="E2955" s="43" t="s">
        <v>24</v>
      </c>
      <c r="F2955" s="41" t="s">
        <v>25</v>
      </c>
      <c r="G2955" s="43" t="s">
        <v>142</v>
      </c>
      <c r="H2955" s="43" t="s">
        <v>31</v>
      </c>
      <c r="I2955" s="44">
        <v>25460</v>
      </c>
      <c r="J2955" s="45">
        <v>186445</v>
      </c>
      <c r="K2955" s="45">
        <v>15819</v>
      </c>
      <c r="L2955" s="46">
        <v>3369</v>
      </c>
      <c r="M2955" s="47">
        <v>23665</v>
      </c>
      <c r="N2955" s="47">
        <v>1487</v>
      </c>
      <c r="O2955" s="48">
        <v>8643</v>
      </c>
      <c r="P2955" s="49">
        <v>88028</v>
      </c>
      <c r="Q2955" s="49">
        <v>253</v>
      </c>
      <c r="R2955" s="50" t="s">
        <v>37</v>
      </c>
      <c r="S2955" s="51" t="s">
        <v>37</v>
      </c>
      <c r="T2955" s="51" t="s">
        <v>37</v>
      </c>
      <c r="U2955" s="44">
        <v>37472</v>
      </c>
      <c r="V2955" s="45">
        <v>298138</v>
      </c>
      <c r="W2955" s="45">
        <v>17559</v>
      </c>
    </row>
    <row r="2956" spans="1:23" x14ac:dyDescent="0.2">
      <c r="A2956" s="41">
        <v>2010</v>
      </c>
      <c r="B2956" s="42">
        <v>19162</v>
      </c>
      <c r="C2956" s="43" t="s">
        <v>3488</v>
      </c>
      <c r="D2956" s="41" t="s">
        <v>23</v>
      </c>
      <c r="E2956" s="43" t="s">
        <v>24</v>
      </c>
      <c r="F2956" s="41" t="s">
        <v>25</v>
      </c>
      <c r="G2956" s="43" t="s">
        <v>104</v>
      </c>
      <c r="H2956" s="43" t="s">
        <v>31</v>
      </c>
      <c r="I2956" s="44">
        <v>28915</v>
      </c>
      <c r="J2956" s="45">
        <v>307343</v>
      </c>
      <c r="K2956" s="45">
        <v>19446</v>
      </c>
      <c r="L2956" s="46">
        <v>15822</v>
      </c>
      <c r="M2956" s="47">
        <v>150996</v>
      </c>
      <c r="N2956" s="47">
        <v>5221</v>
      </c>
      <c r="O2956" s="48">
        <v>12472</v>
      </c>
      <c r="P2956" s="49">
        <v>171813</v>
      </c>
      <c r="Q2956" s="49">
        <v>9</v>
      </c>
      <c r="R2956" s="50">
        <v>0</v>
      </c>
      <c r="S2956" s="51">
        <v>0</v>
      </c>
      <c r="T2956" s="51">
        <v>0</v>
      </c>
      <c r="U2956" s="44">
        <v>57209</v>
      </c>
      <c r="V2956" s="45">
        <v>630152</v>
      </c>
      <c r="W2956" s="45">
        <v>24676</v>
      </c>
    </row>
    <row r="2957" spans="1:23" x14ac:dyDescent="0.2">
      <c r="A2957" s="41">
        <v>2010</v>
      </c>
      <c r="B2957" s="42">
        <v>19162</v>
      </c>
      <c r="C2957" s="43" t="s">
        <v>3488</v>
      </c>
      <c r="D2957" s="41" t="s">
        <v>23</v>
      </c>
      <c r="E2957" s="43" t="s">
        <v>24</v>
      </c>
      <c r="F2957" s="41" t="s">
        <v>25</v>
      </c>
      <c r="G2957" s="43" t="s">
        <v>98</v>
      </c>
      <c r="H2957" s="43" t="s">
        <v>31</v>
      </c>
      <c r="I2957" s="44">
        <v>34261</v>
      </c>
      <c r="J2957" s="45">
        <v>369297</v>
      </c>
      <c r="K2957" s="45">
        <v>21271</v>
      </c>
      <c r="L2957" s="46">
        <v>15770</v>
      </c>
      <c r="M2957" s="47">
        <v>150175</v>
      </c>
      <c r="N2957" s="47">
        <v>4714</v>
      </c>
      <c r="O2957" s="48">
        <v>2390</v>
      </c>
      <c r="P2957" s="49">
        <v>35153</v>
      </c>
      <c r="Q2957" s="49">
        <v>3</v>
      </c>
      <c r="R2957" s="50">
        <v>0</v>
      </c>
      <c r="S2957" s="51">
        <v>0</v>
      </c>
      <c r="T2957" s="51">
        <v>0</v>
      </c>
      <c r="U2957" s="44">
        <v>52421</v>
      </c>
      <c r="V2957" s="45">
        <v>554625</v>
      </c>
      <c r="W2957" s="45">
        <v>25988</v>
      </c>
    </row>
    <row r="2958" spans="1:23" x14ac:dyDescent="0.2">
      <c r="A2958" s="41">
        <v>2010</v>
      </c>
      <c r="B2958" s="42">
        <v>19173</v>
      </c>
      <c r="C2958" s="43" t="s">
        <v>3512</v>
      </c>
      <c r="D2958" s="41" t="s">
        <v>23</v>
      </c>
      <c r="E2958" s="43" t="s">
        <v>24</v>
      </c>
      <c r="F2958" s="41" t="s">
        <v>25</v>
      </c>
      <c r="G2958" s="43" t="s">
        <v>311</v>
      </c>
      <c r="H2958" s="43" t="s">
        <v>1749</v>
      </c>
      <c r="I2958" s="44" t="s">
        <v>37</v>
      </c>
      <c r="J2958" s="45" t="s">
        <v>37</v>
      </c>
      <c r="K2958" s="45" t="s">
        <v>37</v>
      </c>
      <c r="L2958" s="46" t="s">
        <v>37</v>
      </c>
      <c r="M2958" s="47" t="s">
        <v>37</v>
      </c>
      <c r="N2958" s="47" t="s">
        <v>37</v>
      </c>
      <c r="O2958" s="48">
        <v>17357</v>
      </c>
      <c r="P2958" s="49">
        <v>188844</v>
      </c>
      <c r="Q2958" s="49">
        <v>1</v>
      </c>
      <c r="R2958" s="50" t="s">
        <v>37</v>
      </c>
      <c r="S2958" s="51" t="s">
        <v>37</v>
      </c>
      <c r="T2958" s="51" t="s">
        <v>37</v>
      </c>
      <c r="U2958" s="44">
        <v>17357</v>
      </c>
      <c r="V2958" s="45">
        <v>188844</v>
      </c>
      <c r="W2958" s="45">
        <v>1</v>
      </c>
    </row>
    <row r="2959" spans="1:23" x14ac:dyDescent="0.2">
      <c r="A2959" s="41">
        <v>2010</v>
      </c>
      <c r="B2959" s="42">
        <v>19174</v>
      </c>
      <c r="C2959" s="43" t="s">
        <v>3513</v>
      </c>
      <c r="D2959" s="41" t="s">
        <v>23</v>
      </c>
      <c r="E2959" s="43" t="s">
        <v>24</v>
      </c>
      <c r="F2959" s="41" t="s">
        <v>25</v>
      </c>
      <c r="G2959" s="43" t="s">
        <v>57</v>
      </c>
      <c r="H2959" s="43" t="s">
        <v>153</v>
      </c>
      <c r="I2959" s="44" t="s">
        <v>37</v>
      </c>
      <c r="J2959" s="45" t="s">
        <v>37</v>
      </c>
      <c r="K2959" s="45" t="s">
        <v>37</v>
      </c>
      <c r="L2959" s="46">
        <v>1526.6</v>
      </c>
      <c r="M2959" s="47">
        <v>24679</v>
      </c>
      <c r="N2959" s="47">
        <v>31</v>
      </c>
      <c r="O2959" s="48" t="s">
        <v>37</v>
      </c>
      <c r="P2959" s="49" t="s">
        <v>37</v>
      </c>
      <c r="Q2959" s="49" t="s">
        <v>37</v>
      </c>
      <c r="R2959" s="50" t="s">
        <v>37</v>
      </c>
      <c r="S2959" s="51" t="s">
        <v>37</v>
      </c>
      <c r="T2959" s="51" t="s">
        <v>37</v>
      </c>
      <c r="U2959" s="44">
        <v>1526.6</v>
      </c>
      <c r="V2959" s="45">
        <v>24679</v>
      </c>
      <c r="W2959" s="45">
        <v>31</v>
      </c>
    </row>
    <row r="2960" spans="1:23" x14ac:dyDescent="0.2">
      <c r="A2960" s="41">
        <v>2010</v>
      </c>
      <c r="B2960" s="42">
        <v>19176</v>
      </c>
      <c r="C2960" s="43" t="s">
        <v>3514</v>
      </c>
      <c r="D2960" s="41" t="s">
        <v>23</v>
      </c>
      <c r="E2960" s="43" t="s">
        <v>24</v>
      </c>
      <c r="F2960" s="41" t="s">
        <v>25</v>
      </c>
      <c r="G2960" s="43" t="s">
        <v>161</v>
      </c>
      <c r="H2960" s="43" t="s">
        <v>31</v>
      </c>
      <c r="I2960" s="44">
        <v>5660</v>
      </c>
      <c r="J2960" s="45">
        <v>54165</v>
      </c>
      <c r="K2960" s="45">
        <v>3524</v>
      </c>
      <c r="L2960" s="46">
        <v>2084</v>
      </c>
      <c r="M2960" s="47">
        <v>19351</v>
      </c>
      <c r="N2960" s="47">
        <v>837</v>
      </c>
      <c r="O2960" s="48" t="s">
        <v>37</v>
      </c>
      <c r="P2960" s="49" t="s">
        <v>37</v>
      </c>
      <c r="Q2960" s="49" t="s">
        <v>37</v>
      </c>
      <c r="R2960" s="50" t="s">
        <v>37</v>
      </c>
      <c r="S2960" s="51" t="s">
        <v>37</v>
      </c>
      <c r="T2960" s="51" t="s">
        <v>37</v>
      </c>
      <c r="U2960" s="44">
        <v>7744</v>
      </c>
      <c r="V2960" s="45">
        <v>73516</v>
      </c>
      <c r="W2960" s="45">
        <v>4361</v>
      </c>
    </row>
    <row r="2961" spans="1:23" x14ac:dyDescent="0.2">
      <c r="A2961" s="41">
        <v>2010</v>
      </c>
      <c r="B2961" s="42">
        <v>19189</v>
      </c>
      <c r="C2961" s="43" t="s">
        <v>1199</v>
      </c>
      <c r="D2961" s="41" t="s">
        <v>23</v>
      </c>
      <c r="E2961" s="43" t="s">
        <v>24</v>
      </c>
      <c r="F2961" s="41" t="s">
        <v>25</v>
      </c>
      <c r="G2961" s="43" t="s">
        <v>50</v>
      </c>
      <c r="H2961" s="43" t="s">
        <v>31</v>
      </c>
      <c r="I2961" s="44">
        <v>62093</v>
      </c>
      <c r="J2961" s="45">
        <v>400596</v>
      </c>
      <c r="K2961" s="45">
        <v>37806</v>
      </c>
      <c r="L2961" s="46">
        <v>26440</v>
      </c>
      <c r="M2961" s="47">
        <v>195917</v>
      </c>
      <c r="N2961" s="47">
        <v>2008</v>
      </c>
      <c r="O2961" s="48">
        <v>2127</v>
      </c>
      <c r="P2961" s="49">
        <v>22813</v>
      </c>
      <c r="Q2961" s="49">
        <v>26</v>
      </c>
      <c r="R2961" s="50" t="s">
        <v>37</v>
      </c>
      <c r="S2961" s="51" t="s">
        <v>37</v>
      </c>
      <c r="T2961" s="51" t="s">
        <v>37</v>
      </c>
      <c r="U2961" s="44">
        <v>90660</v>
      </c>
      <c r="V2961" s="45">
        <v>619326</v>
      </c>
      <c r="W2961" s="45">
        <v>39840</v>
      </c>
    </row>
    <row r="2962" spans="1:23" x14ac:dyDescent="0.2">
      <c r="A2962" s="41">
        <v>2010</v>
      </c>
      <c r="B2962" s="42">
        <v>19204</v>
      </c>
      <c r="C2962" s="43" t="s">
        <v>3515</v>
      </c>
      <c r="D2962" s="41" t="s">
        <v>23</v>
      </c>
      <c r="E2962" s="43" t="s">
        <v>24</v>
      </c>
      <c r="F2962" s="41" t="s">
        <v>25</v>
      </c>
      <c r="G2962" s="43" t="s">
        <v>311</v>
      </c>
      <c r="H2962" s="43" t="s">
        <v>27</v>
      </c>
      <c r="I2962" s="44">
        <v>3211</v>
      </c>
      <c r="J2962" s="45">
        <v>23304</v>
      </c>
      <c r="K2962" s="45">
        <v>3822</v>
      </c>
      <c r="L2962" s="46">
        <v>3263</v>
      </c>
      <c r="M2962" s="47">
        <v>26369</v>
      </c>
      <c r="N2962" s="47">
        <v>671</v>
      </c>
      <c r="O2962" s="48">
        <v>0</v>
      </c>
      <c r="P2962" s="49">
        <v>0</v>
      </c>
      <c r="Q2962" s="49">
        <v>0</v>
      </c>
      <c r="R2962" s="50">
        <v>0</v>
      </c>
      <c r="S2962" s="51">
        <v>0</v>
      </c>
      <c r="T2962" s="51">
        <v>0</v>
      </c>
      <c r="U2962" s="44">
        <v>6474</v>
      </c>
      <c r="V2962" s="45">
        <v>49673</v>
      </c>
      <c r="W2962" s="45">
        <v>4493</v>
      </c>
    </row>
    <row r="2963" spans="1:23" x14ac:dyDescent="0.2">
      <c r="A2963" s="41">
        <v>2010</v>
      </c>
      <c r="B2963" s="42">
        <v>19219</v>
      </c>
      <c r="C2963" s="43" t="s">
        <v>1200</v>
      </c>
      <c r="D2963" s="41" t="s">
        <v>23</v>
      </c>
      <c r="E2963" s="43" t="s">
        <v>24</v>
      </c>
      <c r="F2963" s="41" t="s">
        <v>25</v>
      </c>
      <c r="G2963" s="43" t="s">
        <v>54</v>
      </c>
      <c r="H2963" s="43" t="s">
        <v>31</v>
      </c>
      <c r="I2963" s="44">
        <v>1050</v>
      </c>
      <c r="J2963" s="45">
        <v>9294</v>
      </c>
      <c r="K2963" s="45">
        <v>585</v>
      </c>
      <c r="L2963" s="46">
        <v>225</v>
      </c>
      <c r="M2963" s="47">
        <v>1694</v>
      </c>
      <c r="N2963" s="47">
        <v>85</v>
      </c>
      <c r="O2963" s="48" t="s">
        <v>37</v>
      </c>
      <c r="P2963" s="49" t="s">
        <v>37</v>
      </c>
      <c r="Q2963" s="49" t="s">
        <v>37</v>
      </c>
      <c r="R2963" s="50" t="s">
        <v>37</v>
      </c>
      <c r="S2963" s="51" t="s">
        <v>37</v>
      </c>
      <c r="T2963" s="51" t="s">
        <v>37</v>
      </c>
      <c r="U2963" s="44">
        <v>1275</v>
      </c>
      <c r="V2963" s="45">
        <v>10988</v>
      </c>
      <c r="W2963" s="45">
        <v>670</v>
      </c>
    </row>
    <row r="2964" spans="1:23" x14ac:dyDescent="0.2">
      <c r="A2964" s="41">
        <v>2010</v>
      </c>
      <c r="B2964" s="42">
        <v>19219</v>
      </c>
      <c r="C2964" s="43" t="s">
        <v>1200</v>
      </c>
      <c r="D2964" s="41" t="s">
        <v>23</v>
      </c>
      <c r="E2964" s="43" t="s">
        <v>24</v>
      </c>
      <c r="F2964" s="41" t="s">
        <v>25</v>
      </c>
      <c r="G2964" s="43" t="s">
        <v>65</v>
      </c>
      <c r="H2964" s="43" t="s">
        <v>31</v>
      </c>
      <c r="I2964" s="44">
        <v>49458</v>
      </c>
      <c r="J2964" s="45">
        <v>448885</v>
      </c>
      <c r="K2964" s="45">
        <v>23895</v>
      </c>
      <c r="L2964" s="46">
        <v>11946</v>
      </c>
      <c r="M2964" s="47">
        <v>105067</v>
      </c>
      <c r="N2964" s="47">
        <v>3646</v>
      </c>
      <c r="O2964" s="48">
        <v>2509</v>
      </c>
      <c r="P2964" s="49">
        <v>40312</v>
      </c>
      <c r="Q2964" s="49">
        <v>10</v>
      </c>
      <c r="R2964" s="50" t="s">
        <v>37</v>
      </c>
      <c r="S2964" s="51" t="s">
        <v>37</v>
      </c>
      <c r="T2964" s="51" t="s">
        <v>37</v>
      </c>
      <c r="U2964" s="44">
        <v>63913</v>
      </c>
      <c r="V2964" s="45">
        <v>594264</v>
      </c>
      <c r="W2964" s="45">
        <v>27551</v>
      </c>
    </row>
    <row r="2965" spans="1:23" x14ac:dyDescent="0.2">
      <c r="A2965" s="41">
        <v>2010</v>
      </c>
      <c r="B2965" s="42">
        <v>19225</v>
      </c>
      <c r="C2965" s="43" t="s">
        <v>3489</v>
      </c>
      <c r="D2965" s="41" t="s">
        <v>23</v>
      </c>
      <c r="E2965" s="43" t="s">
        <v>24</v>
      </c>
      <c r="F2965" s="41" t="s">
        <v>25</v>
      </c>
      <c r="G2965" s="43" t="s">
        <v>54</v>
      </c>
      <c r="H2965" s="43" t="s">
        <v>27</v>
      </c>
      <c r="I2965" s="44">
        <v>8131</v>
      </c>
      <c r="J2965" s="45">
        <v>108786</v>
      </c>
      <c r="K2965" s="45">
        <v>6608</v>
      </c>
      <c r="L2965" s="46">
        <v>4239</v>
      </c>
      <c r="M2965" s="47">
        <v>57078</v>
      </c>
      <c r="N2965" s="47">
        <v>1757</v>
      </c>
      <c r="O2965" s="48">
        <v>13578</v>
      </c>
      <c r="P2965" s="49">
        <v>228147</v>
      </c>
      <c r="Q2965" s="49">
        <v>153</v>
      </c>
      <c r="R2965" s="50">
        <v>0</v>
      </c>
      <c r="S2965" s="51">
        <v>0</v>
      </c>
      <c r="T2965" s="51">
        <v>0</v>
      </c>
      <c r="U2965" s="44">
        <v>25948</v>
      </c>
      <c r="V2965" s="45">
        <v>394011</v>
      </c>
      <c r="W2965" s="45">
        <v>8518</v>
      </c>
    </row>
    <row r="2966" spans="1:23" x14ac:dyDescent="0.2">
      <c r="A2966" s="41">
        <v>2010</v>
      </c>
      <c r="B2966" s="42">
        <v>19227</v>
      </c>
      <c r="C2966" s="43" t="s">
        <v>3489</v>
      </c>
      <c r="D2966" s="41" t="s">
        <v>23</v>
      </c>
      <c r="E2966" s="43" t="s">
        <v>24</v>
      </c>
      <c r="F2966" s="41" t="s">
        <v>25</v>
      </c>
      <c r="G2966" s="43" t="s">
        <v>72</v>
      </c>
      <c r="H2966" s="43" t="s">
        <v>27</v>
      </c>
      <c r="I2966" s="44">
        <v>326.5</v>
      </c>
      <c r="J2966" s="45">
        <v>2959</v>
      </c>
      <c r="K2966" s="45">
        <v>260</v>
      </c>
      <c r="L2966" s="46">
        <v>203</v>
      </c>
      <c r="M2966" s="47">
        <v>1753</v>
      </c>
      <c r="N2966" s="47">
        <v>38</v>
      </c>
      <c r="O2966" s="48">
        <v>743.2</v>
      </c>
      <c r="P2966" s="49">
        <v>6411</v>
      </c>
      <c r="Q2966" s="49">
        <v>9</v>
      </c>
      <c r="R2966" s="50" t="s">
        <v>37</v>
      </c>
      <c r="S2966" s="51" t="s">
        <v>37</v>
      </c>
      <c r="T2966" s="51" t="s">
        <v>37</v>
      </c>
      <c r="U2966" s="44">
        <v>1272.7</v>
      </c>
      <c r="V2966" s="45">
        <v>11123</v>
      </c>
      <c r="W2966" s="45">
        <v>307</v>
      </c>
    </row>
    <row r="2967" spans="1:23" x14ac:dyDescent="0.2">
      <c r="A2967" s="41">
        <v>2010</v>
      </c>
      <c r="B2967" s="42">
        <v>19229</v>
      </c>
      <c r="C2967" s="43" t="s">
        <v>3516</v>
      </c>
      <c r="D2967" s="41" t="s">
        <v>23</v>
      </c>
      <c r="E2967" s="43" t="s">
        <v>24</v>
      </c>
      <c r="F2967" s="41" t="s">
        <v>25</v>
      </c>
      <c r="G2967" s="43" t="s">
        <v>57</v>
      </c>
      <c r="H2967" s="43" t="s">
        <v>153</v>
      </c>
      <c r="I2967" s="44">
        <v>12009</v>
      </c>
      <c r="J2967" s="45">
        <v>78191</v>
      </c>
      <c r="K2967" s="45">
        <v>11643</v>
      </c>
      <c r="L2967" s="46">
        <v>10359</v>
      </c>
      <c r="M2967" s="47">
        <v>68930</v>
      </c>
      <c r="N2967" s="47">
        <v>1494</v>
      </c>
      <c r="O2967" s="48" t="s">
        <v>37</v>
      </c>
      <c r="P2967" s="49" t="s">
        <v>37</v>
      </c>
      <c r="Q2967" s="49" t="s">
        <v>37</v>
      </c>
      <c r="R2967" s="50" t="s">
        <v>37</v>
      </c>
      <c r="S2967" s="51" t="s">
        <v>37</v>
      </c>
      <c r="T2967" s="51" t="s">
        <v>37</v>
      </c>
      <c r="U2967" s="44">
        <v>22368</v>
      </c>
      <c r="V2967" s="45">
        <v>147121</v>
      </c>
      <c r="W2967" s="45">
        <v>13137</v>
      </c>
    </row>
    <row r="2968" spans="1:23" x14ac:dyDescent="0.2">
      <c r="A2968" s="41">
        <v>2010</v>
      </c>
      <c r="B2968" s="42">
        <v>19236</v>
      </c>
      <c r="C2968" s="43" t="s">
        <v>3489</v>
      </c>
      <c r="D2968" s="41" t="s">
        <v>23</v>
      </c>
      <c r="E2968" s="43" t="s">
        <v>24</v>
      </c>
      <c r="F2968" s="41" t="s">
        <v>25</v>
      </c>
      <c r="G2968" s="43" t="s">
        <v>439</v>
      </c>
      <c r="H2968" s="43" t="s">
        <v>27</v>
      </c>
      <c r="I2968" s="44">
        <v>675</v>
      </c>
      <c r="J2968" s="45">
        <v>11342</v>
      </c>
      <c r="K2968" s="45">
        <v>824</v>
      </c>
      <c r="L2968" s="46">
        <v>278</v>
      </c>
      <c r="M2968" s="47">
        <v>5170</v>
      </c>
      <c r="N2968" s="47">
        <v>157</v>
      </c>
      <c r="O2968" s="48">
        <v>6</v>
      </c>
      <c r="P2968" s="49">
        <v>68</v>
      </c>
      <c r="Q2968" s="49">
        <v>5</v>
      </c>
      <c r="R2968" s="50" t="s">
        <v>37</v>
      </c>
      <c r="S2968" s="51" t="s">
        <v>37</v>
      </c>
      <c r="T2968" s="51" t="s">
        <v>37</v>
      </c>
      <c r="U2968" s="44">
        <v>959</v>
      </c>
      <c r="V2968" s="45">
        <v>16580</v>
      </c>
      <c r="W2968" s="45">
        <v>986</v>
      </c>
    </row>
    <row r="2969" spans="1:23" x14ac:dyDescent="0.2">
      <c r="A2969" s="41">
        <v>2010</v>
      </c>
      <c r="B2969" s="42">
        <v>19237</v>
      </c>
      <c r="C2969" s="43" t="s">
        <v>3517</v>
      </c>
      <c r="D2969" s="41" t="s">
        <v>23</v>
      </c>
      <c r="E2969" s="43" t="s">
        <v>24</v>
      </c>
      <c r="F2969" s="41" t="s">
        <v>25</v>
      </c>
      <c r="G2969" s="43" t="s">
        <v>46</v>
      </c>
      <c r="H2969" s="43" t="s">
        <v>27</v>
      </c>
      <c r="I2969" s="44">
        <v>618</v>
      </c>
      <c r="J2969" s="45">
        <v>4552</v>
      </c>
      <c r="K2969" s="45">
        <v>517</v>
      </c>
      <c r="L2969" s="46">
        <v>168</v>
      </c>
      <c r="M2969" s="47">
        <v>1193</v>
      </c>
      <c r="N2969" s="47">
        <v>85</v>
      </c>
      <c r="O2969" s="48">
        <v>839</v>
      </c>
      <c r="P2969" s="49">
        <v>7292</v>
      </c>
      <c r="Q2969" s="49">
        <v>27</v>
      </c>
      <c r="R2969" s="50" t="s">
        <v>37</v>
      </c>
      <c r="S2969" s="51" t="s">
        <v>37</v>
      </c>
      <c r="T2969" s="51" t="s">
        <v>37</v>
      </c>
      <c r="U2969" s="44">
        <v>1625</v>
      </c>
      <c r="V2969" s="45">
        <v>13037</v>
      </c>
      <c r="W2969" s="45">
        <v>629</v>
      </c>
    </row>
    <row r="2970" spans="1:23" x14ac:dyDescent="0.2">
      <c r="A2970" s="41">
        <v>2010</v>
      </c>
      <c r="B2970" s="42">
        <v>19246</v>
      </c>
      <c r="C2970" s="43" t="s">
        <v>3518</v>
      </c>
      <c r="D2970" s="41" t="s">
        <v>23</v>
      </c>
      <c r="E2970" s="43" t="s">
        <v>24</v>
      </c>
      <c r="F2970" s="41" t="s">
        <v>25</v>
      </c>
      <c r="G2970" s="43" t="s">
        <v>258</v>
      </c>
      <c r="H2970" s="43" t="s">
        <v>27</v>
      </c>
      <c r="I2970" s="44">
        <v>2138</v>
      </c>
      <c r="J2970" s="45">
        <v>20108</v>
      </c>
      <c r="K2970" s="45">
        <v>3572</v>
      </c>
      <c r="L2970" s="46">
        <v>2379</v>
      </c>
      <c r="M2970" s="47">
        <v>23384</v>
      </c>
      <c r="N2970" s="47">
        <v>647</v>
      </c>
      <c r="O2970" s="48" t="s">
        <v>37</v>
      </c>
      <c r="P2970" s="49" t="s">
        <v>37</v>
      </c>
      <c r="Q2970" s="49" t="s">
        <v>37</v>
      </c>
      <c r="R2970" s="50" t="s">
        <v>37</v>
      </c>
      <c r="S2970" s="51" t="s">
        <v>37</v>
      </c>
      <c r="T2970" s="51" t="s">
        <v>37</v>
      </c>
      <c r="U2970" s="44">
        <v>4517</v>
      </c>
      <c r="V2970" s="45">
        <v>43492</v>
      </c>
      <c r="W2970" s="45">
        <v>4219</v>
      </c>
    </row>
    <row r="2971" spans="1:23" x14ac:dyDescent="0.2">
      <c r="A2971" s="41">
        <v>2010</v>
      </c>
      <c r="B2971" s="42">
        <v>19264</v>
      </c>
      <c r="C2971" s="43" t="s">
        <v>3519</v>
      </c>
      <c r="D2971" s="41" t="s">
        <v>23</v>
      </c>
      <c r="E2971" s="43" t="s">
        <v>24</v>
      </c>
      <c r="F2971" s="41" t="s">
        <v>25</v>
      </c>
      <c r="G2971" s="43" t="s">
        <v>92</v>
      </c>
      <c r="H2971" s="43" t="s">
        <v>27</v>
      </c>
      <c r="I2971" s="44">
        <v>1759</v>
      </c>
      <c r="J2971" s="45">
        <v>16559</v>
      </c>
      <c r="K2971" s="45">
        <v>1795</v>
      </c>
      <c r="L2971" s="46">
        <v>1009</v>
      </c>
      <c r="M2971" s="47">
        <v>10732</v>
      </c>
      <c r="N2971" s="47">
        <v>336</v>
      </c>
      <c r="O2971" s="48">
        <v>306</v>
      </c>
      <c r="P2971" s="49">
        <v>3316</v>
      </c>
      <c r="Q2971" s="49">
        <v>30</v>
      </c>
      <c r="R2971" s="50" t="s">
        <v>37</v>
      </c>
      <c r="S2971" s="51" t="s">
        <v>37</v>
      </c>
      <c r="T2971" s="51" t="s">
        <v>37</v>
      </c>
      <c r="U2971" s="44">
        <v>3074</v>
      </c>
      <c r="V2971" s="45">
        <v>30607</v>
      </c>
      <c r="W2971" s="45">
        <v>2161</v>
      </c>
    </row>
    <row r="2972" spans="1:23" x14ac:dyDescent="0.2">
      <c r="A2972" s="41">
        <v>2010</v>
      </c>
      <c r="B2972" s="42">
        <v>19266</v>
      </c>
      <c r="C2972" s="43" t="s">
        <v>1202</v>
      </c>
      <c r="D2972" s="41" t="s">
        <v>23</v>
      </c>
      <c r="E2972" s="43" t="s">
        <v>24</v>
      </c>
      <c r="F2972" s="41" t="s">
        <v>25</v>
      </c>
      <c r="G2972" s="43" t="s">
        <v>98</v>
      </c>
      <c r="H2972" s="43" t="s">
        <v>27</v>
      </c>
      <c r="I2972" s="44">
        <v>11848</v>
      </c>
      <c r="J2972" s="45">
        <v>137432</v>
      </c>
      <c r="K2972" s="45">
        <v>8471</v>
      </c>
      <c r="L2972" s="46">
        <v>12868</v>
      </c>
      <c r="M2972" s="47">
        <v>141002</v>
      </c>
      <c r="N2972" s="47">
        <v>1890</v>
      </c>
      <c r="O2972" s="48">
        <v>3452</v>
      </c>
      <c r="P2972" s="49">
        <v>45017</v>
      </c>
      <c r="Q2972" s="49">
        <v>7</v>
      </c>
      <c r="R2972" s="50">
        <v>0</v>
      </c>
      <c r="S2972" s="51">
        <v>0</v>
      </c>
      <c r="T2972" s="51">
        <v>0</v>
      </c>
      <c r="U2972" s="44">
        <v>28168</v>
      </c>
      <c r="V2972" s="45">
        <v>323451</v>
      </c>
      <c r="W2972" s="45">
        <v>10368</v>
      </c>
    </row>
    <row r="2973" spans="1:23" x14ac:dyDescent="0.2">
      <c r="A2973" s="41">
        <v>2010</v>
      </c>
      <c r="B2973" s="42">
        <v>19267</v>
      </c>
      <c r="C2973" s="43" t="s">
        <v>3520</v>
      </c>
      <c r="D2973" s="41" t="s">
        <v>23</v>
      </c>
      <c r="E2973" s="43" t="s">
        <v>24</v>
      </c>
      <c r="F2973" s="41" t="s">
        <v>25</v>
      </c>
      <c r="G2973" s="43" t="s">
        <v>60</v>
      </c>
      <c r="H2973" s="43" t="s">
        <v>31</v>
      </c>
      <c r="I2973" s="44">
        <v>270</v>
      </c>
      <c r="J2973" s="45">
        <v>375</v>
      </c>
      <c r="K2973" s="45">
        <v>90</v>
      </c>
      <c r="L2973" s="46">
        <v>290</v>
      </c>
      <c r="M2973" s="47">
        <v>425</v>
      </c>
      <c r="N2973" s="47">
        <v>33</v>
      </c>
      <c r="O2973" s="48">
        <v>0</v>
      </c>
      <c r="P2973" s="49">
        <v>0</v>
      </c>
      <c r="Q2973" s="49">
        <v>0</v>
      </c>
      <c r="R2973" s="50">
        <v>0</v>
      </c>
      <c r="S2973" s="51">
        <v>0</v>
      </c>
      <c r="T2973" s="51">
        <v>0</v>
      </c>
      <c r="U2973" s="44">
        <v>560</v>
      </c>
      <c r="V2973" s="45">
        <v>800</v>
      </c>
      <c r="W2973" s="45">
        <v>123</v>
      </c>
    </row>
    <row r="2974" spans="1:23" x14ac:dyDescent="0.2">
      <c r="A2974" s="41">
        <v>2010</v>
      </c>
      <c r="B2974" s="42">
        <v>19273</v>
      </c>
      <c r="C2974" s="43" t="s">
        <v>3521</v>
      </c>
      <c r="D2974" s="41" t="s">
        <v>23</v>
      </c>
      <c r="E2974" s="43" t="s">
        <v>24</v>
      </c>
      <c r="F2974" s="41" t="s">
        <v>25</v>
      </c>
      <c r="G2974" s="43" t="s">
        <v>26</v>
      </c>
      <c r="H2974" s="43" t="s">
        <v>27</v>
      </c>
      <c r="I2974" s="44">
        <v>13973</v>
      </c>
      <c r="J2974" s="45">
        <v>163951</v>
      </c>
      <c r="K2974" s="45">
        <v>10752</v>
      </c>
      <c r="L2974" s="46">
        <v>28408</v>
      </c>
      <c r="M2974" s="47">
        <v>314812</v>
      </c>
      <c r="N2974" s="47">
        <v>4616</v>
      </c>
      <c r="O2974" s="48">
        <v>13760</v>
      </c>
      <c r="P2974" s="49">
        <v>219401</v>
      </c>
      <c r="Q2974" s="49">
        <v>12</v>
      </c>
      <c r="R2974" s="50">
        <v>0</v>
      </c>
      <c r="S2974" s="51">
        <v>0</v>
      </c>
      <c r="T2974" s="51">
        <v>0</v>
      </c>
      <c r="U2974" s="44">
        <v>56141</v>
      </c>
      <c r="V2974" s="45">
        <v>698164</v>
      </c>
      <c r="W2974" s="45">
        <v>15380</v>
      </c>
    </row>
    <row r="2975" spans="1:23" x14ac:dyDescent="0.2">
      <c r="A2975" s="41">
        <v>2010</v>
      </c>
      <c r="B2975" s="42">
        <v>19274</v>
      </c>
      <c r="C2975" s="43" t="s">
        <v>3522</v>
      </c>
      <c r="D2975" s="41" t="s">
        <v>23</v>
      </c>
      <c r="E2975" s="43" t="s">
        <v>24</v>
      </c>
      <c r="F2975" s="41" t="s">
        <v>25</v>
      </c>
      <c r="G2975" s="43" t="s">
        <v>42</v>
      </c>
      <c r="H2975" s="43" t="s">
        <v>27</v>
      </c>
      <c r="I2975" s="44">
        <v>1921</v>
      </c>
      <c r="J2975" s="45">
        <v>50834</v>
      </c>
      <c r="K2975" s="45">
        <v>2937</v>
      </c>
      <c r="L2975" s="46">
        <v>386</v>
      </c>
      <c r="M2975" s="47">
        <v>8318</v>
      </c>
      <c r="N2975" s="47">
        <v>407</v>
      </c>
      <c r="O2975" s="48">
        <v>635</v>
      </c>
      <c r="P2975" s="49">
        <v>16365</v>
      </c>
      <c r="Q2975" s="49">
        <v>41</v>
      </c>
      <c r="R2975" s="50">
        <v>0</v>
      </c>
      <c r="S2975" s="51">
        <v>0</v>
      </c>
      <c r="T2975" s="51">
        <v>0</v>
      </c>
      <c r="U2975" s="44">
        <v>2942</v>
      </c>
      <c r="V2975" s="45">
        <v>75517</v>
      </c>
      <c r="W2975" s="45">
        <v>3385</v>
      </c>
    </row>
    <row r="2976" spans="1:23" x14ac:dyDescent="0.2">
      <c r="A2976" s="41">
        <v>2010</v>
      </c>
      <c r="B2976" s="42">
        <v>19277</v>
      </c>
      <c r="C2976" s="43" t="s">
        <v>1204</v>
      </c>
      <c r="D2976" s="41" t="s">
        <v>23</v>
      </c>
      <c r="E2976" s="43" t="s">
        <v>24</v>
      </c>
      <c r="F2976" s="41" t="s">
        <v>25</v>
      </c>
      <c r="G2976" s="43" t="s">
        <v>60</v>
      </c>
      <c r="H2976" s="43" t="s">
        <v>51</v>
      </c>
      <c r="I2976" s="44" t="s">
        <v>37</v>
      </c>
      <c r="J2976" s="45" t="s">
        <v>37</v>
      </c>
      <c r="K2976" s="45" t="s">
        <v>37</v>
      </c>
      <c r="L2976" s="46">
        <v>7274</v>
      </c>
      <c r="M2976" s="47">
        <v>55674</v>
      </c>
      <c r="N2976" s="47">
        <v>73</v>
      </c>
      <c r="O2976" s="48" t="s">
        <v>37</v>
      </c>
      <c r="P2976" s="49" t="s">
        <v>37</v>
      </c>
      <c r="Q2976" s="49" t="s">
        <v>37</v>
      </c>
      <c r="R2976" s="50" t="s">
        <v>37</v>
      </c>
      <c r="S2976" s="51" t="s">
        <v>37</v>
      </c>
      <c r="T2976" s="51" t="s">
        <v>37</v>
      </c>
      <c r="U2976" s="44">
        <v>7274</v>
      </c>
      <c r="V2976" s="45">
        <v>55674</v>
      </c>
      <c r="W2976" s="45">
        <v>73</v>
      </c>
    </row>
    <row r="2977" spans="1:23" x14ac:dyDescent="0.2">
      <c r="A2977" s="41">
        <v>2010</v>
      </c>
      <c r="B2977" s="42">
        <v>19281</v>
      </c>
      <c r="C2977" s="43" t="s">
        <v>1205</v>
      </c>
      <c r="D2977" s="41" t="s">
        <v>23</v>
      </c>
      <c r="E2977" s="43" t="s">
        <v>24</v>
      </c>
      <c r="F2977" s="41" t="s">
        <v>25</v>
      </c>
      <c r="G2977" s="43" t="s">
        <v>57</v>
      </c>
      <c r="H2977" s="43" t="s">
        <v>153</v>
      </c>
      <c r="I2977" s="44">
        <v>97538</v>
      </c>
      <c r="J2977" s="45">
        <v>672229</v>
      </c>
      <c r="K2977" s="45">
        <v>71559</v>
      </c>
      <c r="L2977" s="46">
        <v>33997</v>
      </c>
      <c r="M2977" s="47">
        <v>297711</v>
      </c>
      <c r="N2977" s="47">
        <v>24028</v>
      </c>
      <c r="O2977" s="48">
        <v>101111</v>
      </c>
      <c r="P2977" s="49">
        <v>936727</v>
      </c>
      <c r="Q2977" s="49">
        <v>4021</v>
      </c>
      <c r="R2977" s="50">
        <v>0</v>
      </c>
      <c r="S2977" s="51">
        <v>0</v>
      </c>
      <c r="T2977" s="51">
        <v>0</v>
      </c>
      <c r="U2977" s="44">
        <v>232646</v>
      </c>
      <c r="V2977" s="45">
        <v>1906667</v>
      </c>
      <c r="W2977" s="45">
        <v>99608</v>
      </c>
    </row>
    <row r="2978" spans="1:23" x14ac:dyDescent="0.2">
      <c r="A2978" s="41">
        <v>2010</v>
      </c>
      <c r="B2978" s="42">
        <v>19293</v>
      </c>
      <c r="C2978" s="43" t="s">
        <v>3363</v>
      </c>
      <c r="D2978" s="41" t="s">
        <v>23</v>
      </c>
      <c r="E2978" s="43" t="s">
        <v>24</v>
      </c>
      <c r="F2978" s="41" t="s">
        <v>25</v>
      </c>
      <c r="G2978" s="43" t="s">
        <v>173</v>
      </c>
      <c r="H2978" s="43" t="s">
        <v>31</v>
      </c>
      <c r="I2978" s="44">
        <v>18669.3</v>
      </c>
      <c r="J2978" s="45">
        <v>226812</v>
      </c>
      <c r="K2978" s="45">
        <v>13161</v>
      </c>
      <c r="L2978" s="46">
        <v>7476.3</v>
      </c>
      <c r="M2978" s="47">
        <v>102726</v>
      </c>
      <c r="N2978" s="47">
        <v>1551</v>
      </c>
      <c r="O2978" s="48">
        <v>11919.6</v>
      </c>
      <c r="P2978" s="49">
        <v>190625</v>
      </c>
      <c r="Q2978" s="49">
        <v>207</v>
      </c>
      <c r="R2978" s="50">
        <v>0</v>
      </c>
      <c r="S2978" s="51">
        <v>0</v>
      </c>
      <c r="T2978" s="51">
        <v>0</v>
      </c>
      <c r="U2978" s="44">
        <v>38065.199999999997</v>
      </c>
      <c r="V2978" s="45">
        <v>520163</v>
      </c>
      <c r="W2978" s="45">
        <v>14919</v>
      </c>
    </row>
    <row r="2979" spans="1:23" x14ac:dyDescent="0.2">
      <c r="A2979" s="41">
        <v>2010</v>
      </c>
      <c r="B2979" s="42">
        <v>19307</v>
      </c>
      <c r="C2979" s="43" t="s">
        <v>1208</v>
      </c>
      <c r="D2979" s="41" t="s">
        <v>23</v>
      </c>
      <c r="E2979" s="43" t="s">
        <v>24</v>
      </c>
      <c r="F2979" s="41" t="s">
        <v>25</v>
      </c>
      <c r="G2979" s="43" t="s">
        <v>54</v>
      </c>
      <c r="H2979" s="43" t="s">
        <v>27</v>
      </c>
      <c r="I2979" s="44">
        <v>5482</v>
      </c>
      <c r="J2979" s="45">
        <v>59140</v>
      </c>
      <c r="K2979" s="45">
        <v>3822</v>
      </c>
      <c r="L2979" s="46">
        <v>3407</v>
      </c>
      <c r="M2979" s="47">
        <v>32347</v>
      </c>
      <c r="N2979" s="47">
        <v>720</v>
      </c>
      <c r="O2979" s="48">
        <v>1238</v>
      </c>
      <c r="P2979" s="49">
        <v>11036</v>
      </c>
      <c r="Q2979" s="49">
        <v>2</v>
      </c>
      <c r="R2979" s="50">
        <v>0</v>
      </c>
      <c r="S2979" s="51">
        <v>0</v>
      </c>
      <c r="T2979" s="51">
        <v>0</v>
      </c>
      <c r="U2979" s="44">
        <v>10127</v>
      </c>
      <c r="V2979" s="45">
        <v>102523</v>
      </c>
      <c r="W2979" s="45">
        <v>4544</v>
      </c>
    </row>
    <row r="2980" spans="1:23" x14ac:dyDescent="0.2">
      <c r="A2980" s="41">
        <v>2010</v>
      </c>
      <c r="B2980" s="42">
        <v>19308</v>
      </c>
      <c r="C2980" s="43" t="s">
        <v>3523</v>
      </c>
      <c r="D2980" s="41" t="s">
        <v>23</v>
      </c>
      <c r="E2980" s="43" t="s">
        <v>24</v>
      </c>
      <c r="F2980" s="41" t="s">
        <v>25</v>
      </c>
      <c r="G2980" s="43" t="s">
        <v>54</v>
      </c>
      <c r="H2980" s="43" t="s">
        <v>27</v>
      </c>
      <c r="I2980" s="44">
        <v>7965</v>
      </c>
      <c r="J2980" s="45">
        <v>76474</v>
      </c>
      <c r="K2980" s="45">
        <v>6235</v>
      </c>
      <c r="L2980" s="46">
        <v>1871</v>
      </c>
      <c r="M2980" s="47">
        <v>16409</v>
      </c>
      <c r="N2980" s="47">
        <v>686</v>
      </c>
      <c r="O2980" s="48">
        <v>9114</v>
      </c>
      <c r="P2980" s="49">
        <v>113944</v>
      </c>
      <c r="Q2980" s="49">
        <v>97</v>
      </c>
      <c r="R2980" s="50" t="s">
        <v>37</v>
      </c>
      <c r="S2980" s="51" t="s">
        <v>37</v>
      </c>
      <c r="T2980" s="51" t="s">
        <v>37</v>
      </c>
      <c r="U2980" s="44">
        <v>18950</v>
      </c>
      <c r="V2980" s="45">
        <v>206827</v>
      </c>
      <c r="W2980" s="45">
        <v>7018</v>
      </c>
    </row>
    <row r="2981" spans="1:23" x14ac:dyDescent="0.2">
      <c r="A2981" s="41">
        <v>2010</v>
      </c>
      <c r="B2981" s="42">
        <v>19321</v>
      </c>
      <c r="C2981" s="43" t="s">
        <v>3524</v>
      </c>
      <c r="D2981" s="41" t="s">
        <v>23</v>
      </c>
      <c r="E2981" s="43" t="s">
        <v>24</v>
      </c>
      <c r="F2981" s="41" t="s">
        <v>25</v>
      </c>
      <c r="G2981" s="43" t="s">
        <v>46</v>
      </c>
      <c r="H2981" s="43" t="s">
        <v>27</v>
      </c>
      <c r="I2981" s="44">
        <v>1110</v>
      </c>
      <c r="J2981" s="45">
        <v>11140</v>
      </c>
      <c r="K2981" s="45">
        <v>1642</v>
      </c>
      <c r="L2981" s="46">
        <v>438</v>
      </c>
      <c r="M2981" s="47">
        <v>4324</v>
      </c>
      <c r="N2981" s="47">
        <v>203</v>
      </c>
      <c r="O2981" s="48">
        <v>1372</v>
      </c>
      <c r="P2981" s="49">
        <v>13310</v>
      </c>
      <c r="Q2981" s="49">
        <v>49</v>
      </c>
      <c r="R2981" s="50" t="s">
        <v>37</v>
      </c>
      <c r="S2981" s="51" t="s">
        <v>37</v>
      </c>
      <c r="T2981" s="51" t="s">
        <v>37</v>
      </c>
      <c r="U2981" s="44">
        <v>2920</v>
      </c>
      <c r="V2981" s="45">
        <v>28774</v>
      </c>
      <c r="W2981" s="45">
        <v>1894</v>
      </c>
    </row>
    <row r="2982" spans="1:23" x14ac:dyDescent="0.2">
      <c r="A2982" s="41">
        <v>2010</v>
      </c>
      <c r="B2982" s="42">
        <v>19324</v>
      </c>
      <c r="C2982" s="43" t="s">
        <v>1209</v>
      </c>
      <c r="D2982" s="41" t="s">
        <v>23</v>
      </c>
      <c r="E2982" s="43" t="s">
        <v>24</v>
      </c>
      <c r="F2982" s="41" t="s">
        <v>25</v>
      </c>
      <c r="G2982" s="43" t="s">
        <v>35</v>
      </c>
      <c r="H2982" s="43" t="s">
        <v>27</v>
      </c>
      <c r="I2982" s="44">
        <v>4130.3999999999996</v>
      </c>
      <c r="J2982" s="45">
        <v>36434</v>
      </c>
      <c r="K2982" s="45">
        <v>5522</v>
      </c>
      <c r="L2982" s="46">
        <v>4069.6</v>
      </c>
      <c r="M2982" s="47">
        <v>41215</v>
      </c>
      <c r="N2982" s="47">
        <v>588</v>
      </c>
      <c r="O2982" s="48">
        <v>1121.8</v>
      </c>
      <c r="P2982" s="49">
        <v>13074</v>
      </c>
      <c r="Q2982" s="49">
        <v>3</v>
      </c>
      <c r="R2982" s="50">
        <v>0</v>
      </c>
      <c r="S2982" s="51">
        <v>0</v>
      </c>
      <c r="T2982" s="51">
        <v>0</v>
      </c>
      <c r="U2982" s="44">
        <v>9321.7999999999993</v>
      </c>
      <c r="V2982" s="45">
        <v>90723</v>
      </c>
      <c r="W2982" s="45">
        <v>6113</v>
      </c>
    </row>
    <row r="2983" spans="1:23" x14ac:dyDescent="0.2">
      <c r="A2983" s="41">
        <v>2010</v>
      </c>
      <c r="B2983" s="42">
        <v>19325</v>
      </c>
      <c r="C2983" s="43" t="s">
        <v>1210</v>
      </c>
      <c r="D2983" s="41" t="s">
        <v>23</v>
      </c>
      <c r="E2983" s="43" t="s">
        <v>24</v>
      </c>
      <c r="F2983" s="41" t="s">
        <v>25</v>
      </c>
      <c r="G2983" s="43" t="s">
        <v>168</v>
      </c>
      <c r="H2983" s="43" t="s">
        <v>31</v>
      </c>
      <c r="I2983" s="44">
        <v>12456.8</v>
      </c>
      <c r="J2983" s="45">
        <v>162706</v>
      </c>
      <c r="K2983" s="45">
        <v>10854</v>
      </c>
      <c r="L2983" s="46">
        <v>10010.200000000001</v>
      </c>
      <c r="M2983" s="47">
        <v>165855</v>
      </c>
      <c r="N2983" s="47">
        <v>1790</v>
      </c>
      <c r="O2983" s="48">
        <v>26137.8</v>
      </c>
      <c r="P2983" s="49">
        <v>554520</v>
      </c>
      <c r="Q2983" s="49">
        <v>1398</v>
      </c>
      <c r="R2983" s="50" t="s">
        <v>37</v>
      </c>
      <c r="S2983" s="51" t="s">
        <v>37</v>
      </c>
      <c r="T2983" s="51" t="s">
        <v>37</v>
      </c>
      <c r="U2983" s="44">
        <v>48604.800000000003</v>
      </c>
      <c r="V2983" s="45">
        <v>883081</v>
      </c>
      <c r="W2983" s="45">
        <v>14042</v>
      </c>
    </row>
    <row r="2984" spans="1:23" x14ac:dyDescent="0.2">
      <c r="A2984" s="41">
        <v>2010</v>
      </c>
      <c r="B2984" s="42">
        <v>19327</v>
      </c>
      <c r="C2984" s="43" t="s">
        <v>3525</v>
      </c>
      <c r="D2984" s="41" t="s">
        <v>91</v>
      </c>
      <c r="E2984" s="43" t="s">
        <v>24</v>
      </c>
      <c r="F2984" s="41" t="s">
        <v>25</v>
      </c>
      <c r="G2984" s="43" t="s">
        <v>92</v>
      </c>
      <c r="H2984" s="43" t="s">
        <v>41</v>
      </c>
      <c r="I2984" s="44">
        <v>3736727</v>
      </c>
      <c r="J2984" s="45">
        <v>28719751</v>
      </c>
      <c r="K2984" s="45">
        <v>1820827</v>
      </c>
      <c r="L2984" s="46">
        <v>1092992</v>
      </c>
      <c r="M2984" s="47">
        <v>8288817</v>
      </c>
      <c r="N2984" s="47">
        <v>238082</v>
      </c>
      <c r="O2984" s="48">
        <v>1265088</v>
      </c>
      <c r="P2984" s="49">
        <v>15912690</v>
      </c>
      <c r="Q2984" s="49">
        <v>21777</v>
      </c>
      <c r="R2984" s="50" t="s">
        <v>37</v>
      </c>
      <c r="S2984" s="51" t="s">
        <v>37</v>
      </c>
      <c r="T2984" s="51" t="s">
        <v>37</v>
      </c>
      <c r="U2984" s="44">
        <v>6094807</v>
      </c>
      <c r="V2984" s="45">
        <v>52921258</v>
      </c>
      <c r="W2984" s="45">
        <v>2080686</v>
      </c>
    </row>
    <row r="2985" spans="1:23" x14ac:dyDescent="0.2">
      <c r="A2985" s="41">
        <v>2010</v>
      </c>
      <c r="B2985" s="42">
        <v>19332</v>
      </c>
      <c r="C2985" s="43" t="s">
        <v>3526</v>
      </c>
      <c r="D2985" s="41" t="s">
        <v>23</v>
      </c>
      <c r="E2985" s="43" t="s">
        <v>24</v>
      </c>
      <c r="F2985" s="41" t="s">
        <v>25</v>
      </c>
      <c r="G2985" s="43" t="s">
        <v>46</v>
      </c>
      <c r="H2985" s="43" t="s">
        <v>27</v>
      </c>
      <c r="I2985" s="44">
        <v>610</v>
      </c>
      <c r="J2985" s="45">
        <v>8710</v>
      </c>
      <c r="K2985" s="45">
        <v>500</v>
      </c>
      <c r="L2985" s="46">
        <v>140</v>
      </c>
      <c r="M2985" s="47">
        <v>2000</v>
      </c>
      <c r="N2985" s="47">
        <v>110</v>
      </c>
      <c r="O2985" s="48" t="s">
        <v>37</v>
      </c>
      <c r="P2985" s="49" t="s">
        <v>37</v>
      </c>
      <c r="Q2985" s="49" t="s">
        <v>37</v>
      </c>
      <c r="R2985" s="50" t="s">
        <v>37</v>
      </c>
      <c r="S2985" s="51" t="s">
        <v>37</v>
      </c>
      <c r="T2985" s="51" t="s">
        <v>37</v>
      </c>
      <c r="U2985" s="44">
        <v>750</v>
      </c>
      <c r="V2985" s="45">
        <v>10710</v>
      </c>
      <c r="W2985" s="45">
        <v>610</v>
      </c>
    </row>
    <row r="2986" spans="1:23" x14ac:dyDescent="0.2">
      <c r="A2986" s="41">
        <v>2010</v>
      </c>
      <c r="B2986" s="42">
        <v>19333</v>
      </c>
      <c r="C2986" s="43" t="s">
        <v>3527</v>
      </c>
      <c r="D2986" s="41" t="s">
        <v>23</v>
      </c>
      <c r="E2986" s="43" t="s">
        <v>24</v>
      </c>
      <c r="F2986" s="41" t="s">
        <v>25</v>
      </c>
      <c r="G2986" s="43" t="s">
        <v>173</v>
      </c>
      <c r="H2986" s="43" t="s">
        <v>27</v>
      </c>
      <c r="I2986" s="44">
        <v>534</v>
      </c>
      <c r="J2986" s="45">
        <v>8522</v>
      </c>
      <c r="K2986" s="45">
        <v>524</v>
      </c>
      <c r="L2986" s="46">
        <v>385</v>
      </c>
      <c r="M2986" s="47">
        <v>5129</v>
      </c>
      <c r="N2986" s="47">
        <v>125</v>
      </c>
      <c r="O2986" s="48" t="s">
        <v>37</v>
      </c>
      <c r="P2986" s="49" t="s">
        <v>37</v>
      </c>
      <c r="Q2986" s="49" t="s">
        <v>37</v>
      </c>
      <c r="R2986" s="50" t="s">
        <v>37</v>
      </c>
      <c r="S2986" s="51" t="s">
        <v>37</v>
      </c>
      <c r="T2986" s="51" t="s">
        <v>37</v>
      </c>
      <c r="U2986" s="44">
        <v>919</v>
      </c>
      <c r="V2986" s="45">
        <v>13651</v>
      </c>
      <c r="W2986" s="45">
        <v>649</v>
      </c>
    </row>
    <row r="2987" spans="1:23" x14ac:dyDescent="0.2">
      <c r="A2987" s="41">
        <v>2010</v>
      </c>
      <c r="B2987" s="42">
        <v>19344</v>
      </c>
      <c r="C2987" s="43" t="s">
        <v>3528</v>
      </c>
      <c r="D2987" s="41" t="s">
        <v>23</v>
      </c>
      <c r="E2987" s="43" t="s">
        <v>24</v>
      </c>
      <c r="F2987" s="41" t="s">
        <v>25</v>
      </c>
      <c r="G2987" s="43" t="s">
        <v>76</v>
      </c>
      <c r="H2987" s="43" t="s">
        <v>27</v>
      </c>
      <c r="I2987" s="44">
        <v>405</v>
      </c>
      <c r="J2987" s="45">
        <v>5925</v>
      </c>
      <c r="K2987" s="45">
        <v>328</v>
      </c>
      <c r="L2987" s="46">
        <v>319</v>
      </c>
      <c r="M2987" s="47">
        <v>1569</v>
      </c>
      <c r="N2987" s="47">
        <v>59</v>
      </c>
      <c r="O2987" s="48" t="s">
        <v>37</v>
      </c>
      <c r="P2987" s="49" t="s">
        <v>37</v>
      </c>
      <c r="Q2987" s="49" t="s">
        <v>37</v>
      </c>
      <c r="R2987" s="50" t="s">
        <v>37</v>
      </c>
      <c r="S2987" s="51" t="s">
        <v>37</v>
      </c>
      <c r="T2987" s="51" t="s">
        <v>37</v>
      </c>
      <c r="U2987" s="44">
        <v>724</v>
      </c>
      <c r="V2987" s="45">
        <v>7494</v>
      </c>
      <c r="W2987" s="45">
        <v>387</v>
      </c>
    </row>
    <row r="2988" spans="1:23" x14ac:dyDescent="0.2">
      <c r="A2988" s="41">
        <v>2010</v>
      </c>
      <c r="B2988" s="42">
        <v>19390</v>
      </c>
      <c r="C2988" s="43" t="s">
        <v>1212</v>
      </c>
      <c r="D2988" s="41" t="s">
        <v>23</v>
      </c>
      <c r="E2988" s="43" t="s">
        <v>24</v>
      </c>
      <c r="F2988" s="41" t="s">
        <v>25</v>
      </c>
      <c r="G2988" s="43" t="s">
        <v>44</v>
      </c>
      <c r="H2988" s="43" t="s">
        <v>51</v>
      </c>
      <c r="I2988" s="44">
        <v>72487</v>
      </c>
      <c r="J2988" s="45">
        <v>533472</v>
      </c>
      <c r="K2988" s="45">
        <v>54528</v>
      </c>
      <c r="L2988" s="46">
        <v>30036</v>
      </c>
      <c r="M2988" s="47">
        <v>237883</v>
      </c>
      <c r="N2988" s="47">
        <v>7181</v>
      </c>
      <c r="O2988" s="48">
        <v>3571</v>
      </c>
      <c r="P2988" s="49">
        <v>35523</v>
      </c>
      <c r="Q2988" s="49">
        <v>120</v>
      </c>
      <c r="R2988" s="50" t="s">
        <v>37</v>
      </c>
      <c r="S2988" s="51" t="s">
        <v>37</v>
      </c>
      <c r="T2988" s="51" t="s">
        <v>37</v>
      </c>
      <c r="U2988" s="44">
        <v>106094</v>
      </c>
      <c r="V2988" s="45">
        <v>806878</v>
      </c>
      <c r="W2988" s="45">
        <v>61829</v>
      </c>
    </row>
    <row r="2989" spans="1:23" x14ac:dyDescent="0.2">
      <c r="A2989" s="41">
        <v>2010</v>
      </c>
      <c r="B2989" s="42">
        <v>19390</v>
      </c>
      <c r="C2989" s="43" t="s">
        <v>1212</v>
      </c>
      <c r="D2989" s="41" t="s">
        <v>112</v>
      </c>
      <c r="E2989" s="43" t="s">
        <v>113</v>
      </c>
      <c r="F2989" s="41" t="s">
        <v>25</v>
      </c>
      <c r="G2989" s="43" t="s">
        <v>44</v>
      </c>
      <c r="H2989" s="43" t="s">
        <v>51</v>
      </c>
      <c r="I2989" s="44">
        <v>0</v>
      </c>
      <c r="J2989" s="45">
        <v>0</v>
      </c>
      <c r="K2989" s="45">
        <v>0</v>
      </c>
      <c r="L2989" s="46">
        <v>2044</v>
      </c>
      <c r="M2989" s="47">
        <v>100294</v>
      </c>
      <c r="N2989" s="47">
        <v>240</v>
      </c>
      <c r="O2989" s="48">
        <v>1326</v>
      </c>
      <c r="P2989" s="49">
        <v>73476</v>
      </c>
      <c r="Q2989" s="49">
        <v>40</v>
      </c>
      <c r="R2989" s="50">
        <v>0</v>
      </c>
      <c r="S2989" s="51">
        <v>0</v>
      </c>
      <c r="T2989" s="51">
        <v>0</v>
      </c>
      <c r="U2989" s="44">
        <v>3370</v>
      </c>
      <c r="V2989" s="45">
        <v>173770</v>
      </c>
      <c r="W2989" s="45">
        <v>280</v>
      </c>
    </row>
    <row r="2990" spans="1:23" x14ac:dyDescent="0.2">
      <c r="A2990" s="41">
        <v>2010</v>
      </c>
      <c r="B2990" s="42">
        <v>19396</v>
      </c>
      <c r="C2990" s="43" t="s">
        <v>3510</v>
      </c>
      <c r="D2990" s="41" t="s">
        <v>23</v>
      </c>
      <c r="E2990" s="43" t="s">
        <v>24</v>
      </c>
      <c r="F2990" s="41" t="s">
        <v>25</v>
      </c>
      <c r="G2990" s="43" t="s">
        <v>82</v>
      </c>
      <c r="H2990" s="43" t="s">
        <v>31</v>
      </c>
      <c r="I2990" s="44">
        <v>26657.8</v>
      </c>
      <c r="J2990" s="45">
        <v>215938</v>
      </c>
      <c r="K2990" s="45">
        <v>22383</v>
      </c>
      <c r="L2990" s="46">
        <v>4538.5</v>
      </c>
      <c r="M2990" s="47">
        <v>33298</v>
      </c>
      <c r="N2990" s="47">
        <v>3022</v>
      </c>
      <c r="O2990" s="48">
        <v>6295.9</v>
      </c>
      <c r="P2990" s="49">
        <v>71388</v>
      </c>
      <c r="Q2990" s="49">
        <v>113</v>
      </c>
      <c r="R2990" s="50">
        <v>0</v>
      </c>
      <c r="S2990" s="51">
        <v>0</v>
      </c>
      <c r="T2990" s="51">
        <v>0</v>
      </c>
      <c r="U2990" s="44">
        <v>37492.199999999997</v>
      </c>
      <c r="V2990" s="45">
        <v>320624</v>
      </c>
      <c r="W2990" s="45">
        <v>25518</v>
      </c>
    </row>
    <row r="2991" spans="1:23" x14ac:dyDescent="0.2">
      <c r="A2991" s="41">
        <v>2010</v>
      </c>
      <c r="B2991" s="42">
        <v>19397</v>
      </c>
      <c r="C2991" s="43" t="s">
        <v>3529</v>
      </c>
      <c r="D2991" s="41" t="s">
        <v>23</v>
      </c>
      <c r="E2991" s="43" t="s">
        <v>24</v>
      </c>
      <c r="F2991" s="41" t="s">
        <v>25</v>
      </c>
      <c r="G2991" s="43" t="s">
        <v>57</v>
      </c>
      <c r="H2991" s="43" t="s">
        <v>27</v>
      </c>
      <c r="I2991" s="44">
        <v>5174</v>
      </c>
      <c r="J2991" s="45">
        <v>39256</v>
      </c>
      <c r="K2991" s="45">
        <v>6164</v>
      </c>
      <c r="L2991" s="46">
        <v>8040</v>
      </c>
      <c r="M2991" s="47">
        <v>65794</v>
      </c>
      <c r="N2991" s="47">
        <v>1459</v>
      </c>
      <c r="O2991" s="48">
        <v>228</v>
      </c>
      <c r="P2991" s="49">
        <v>1578</v>
      </c>
      <c r="Q2991" s="49">
        <v>66</v>
      </c>
      <c r="R2991" s="50" t="s">
        <v>37</v>
      </c>
      <c r="S2991" s="51" t="s">
        <v>37</v>
      </c>
      <c r="T2991" s="51" t="s">
        <v>37</v>
      </c>
      <c r="U2991" s="44">
        <v>13442</v>
      </c>
      <c r="V2991" s="45">
        <v>106628</v>
      </c>
      <c r="W2991" s="45">
        <v>7689</v>
      </c>
    </row>
    <row r="2992" spans="1:23" x14ac:dyDescent="0.2">
      <c r="A2992" s="41">
        <v>2010</v>
      </c>
      <c r="B2992" s="42">
        <v>19430</v>
      </c>
      <c r="C2992" s="43" t="s">
        <v>1214</v>
      </c>
      <c r="D2992" s="41" t="s">
        <v>23</v>
      </c>
      <c r="E2992" s="43" t="s">
        <v>24</v>
      </c>
      <c r="F2992" s="41" t="s">
        <v>25</v>
      </c>
      <c r="G2992" s="43" t="s">
        <v>98</v>
      </c>
      <c r="H2992" s="43" t="s">
        <v>27</v>
      </c>
      <c r="I2992" s="44">
        <v>6807</v>
      </c>
      <c r="J2992" s="45">
        <v>78967</v>
      </c>
      <c r="K2992" s="45">
        <v>5219</v>
      </c>
      <c r="L2992" s="46">
        <v>8236</v>
      </c>
      <c r="M2992" s="47">
        <v>88365</v>
      </c>
      <c r="N2992" s="47">
        <v>1156</v>
      </c>
      <c r="O2992" s="48">
        <v>16488</v>
      </c>
      <c r="P2992" s="49">
        <v>277359</v>
      </c>
      <c r="Q2992" s="49">
        <v>7</v>
      </c>
      <c r="R2992" s="50">
        <v>0</v>
      </c>
      <c r="S2992" s="51">
        <v>0</v>
      </c>
      <c r="T2992" s="51">
        <v>0</v>
      </c>
      <c r="U2992" s="44">
        <v>31531</v>
      </c>
      <c r="V2992" s="45">
        <v>444691</v>
      </c>
      <c r="W2992" s="45">
        <v>6382</v>
      </c>
    </row>
    <row r="2993" spans="1:23" x14ac:dyDescent="0.2">
      <c r="A2993" s="41">
        <v>2010</v>
      </c>
      <c r="B2993" s="42">
        <v>19431</v>
      </c>
      <c r="C2993" s="43" t="s">
        <v>3530</v>
      </c>
      <c r="D2993" s="41" t="s">
        <v>23</v>
      </c>
      <c r="E2993" s="43" t="s">
        <v>24</v>
      </c>
      <c r="F2993" s="41" t="s">
        <v>25</v>
      </c>
      <c r="G2993" s="43" t="s">
        <v>48</v>
      </c>
      <c r="H2993" s="43" t="s">
        <v>27</v>
      </c>
      <c r="I2993" s="44">
        <v>7820</v>
      </c>
      <c r="J2993" s="45">
        <v>74788</v>
      </c>
      <c r="K2993" s="45">
        <v>5902</v>
      </c>
      <c r="L2993" s="46">
        <v>6041</v>
      </c>
      <c r="M2993" s="47">
        <v>60245</v>
      </c>
      <c r="N2993" s="47">
        <v>1092</v>
      </c>
      <c r="O2993" s="48">
        <v>743</v>
      </c>
      <c r="P2993" s="49">
        <v>8373</v>
      </c>
      <c r="Q2993" s="49">
        <v>12</v>
      </c>
      <c r="R2993" s="50" t="s">
        <v>37</v>
      </c>
      <c r="S2993" s="51" t="s">
        <v>37</v>
      </c>
      <c r="T2993" s="51" t="s">
        <v>37</v>
      </c>
      <c r="U2993" s="44">
        <v>14604</v>
      </c>
      <c r="V2993" s="45">
        <v>143406</v>
      </c>
      <c r="W2993" s="45">
        <v>7006</v>
      </c>
    </row>
    <row r="2994" spans="1:23" x14ac:dyDescent="0.2">
      <c r="A2994" s="41">
        <v>2010</v>
      </c>
      <c r="B2994" s="42">
        <v>19432</v>
      </c>
      <c r="C2994" s="43" t="s">
        <v>3531</v>
      </c>
      <c r="D2994" s="41" t="s">
        <v>23</v>
      </c>
      <c r="E2994" s="43" t="s">
        <v>24</v>
      </c>
      <c r="F2994" s="41" t="s">
        <v>25</v>
      </c>
      <c r="G2994" s="43" t="s">
        <v>82</v>
      </c>
      <c r="H2994" s="43" t="s">
        <v>27</v>
      </c>
      <c r="I2994" s="44">
        <v>1167</v>
      </c>
      <c r="J2994" s="45">
        <v>9713</v>
      </c>
      <c r="K2994" s="45">
        <v>1231</v>
      </c>
      <c r="L2994" s="46">
        <v>692</v>
      </c>
      <c r="M2994" s="47">
        <v>5462</v>
      </c>
      <c r="N2994" s="47">
        <v>192</v>
      </c>
      <c r="O2994" s="48" t="s">
        <v>37</v>
      </c>
      <c r="P2994" s="49" t="s">
        <v>37</v>
      </c>
      <c r="Q2994" s="49" t="s">
        <v>37</v>
      </c>
      <c r="R2994" s="50" t="s">
        <v>37</v>
      </c>
      <c r="S2994" s="51" t="s">
        <v>37</v>
      </c>
      <c r="T2994" s="51" t="s">
        <v>37</v>
      </c>
      <c r="U2994" s="44">
        <v>1859</v>
      </c>
      <c r="V2994" s="45">
        <v>15175</v>
      </c>
      <c r="W2994" s="45">
        <v>1423</v>
      </c>
    </row>
    <row r="2995" spans="1:23" x14ac:dyDescent="0.2">
      <c r="A2995" s="41">
        <v>2010</v>
      </c>
      <c r="B2995" s="42">
        <v>19435</v>
      </c>
      <c r="C2995" s="43" t="s">
        <v>3532</v>
      </c>
      <c r="D2995" s="41" t="s">
        <v>23</v>
      </c>
      <c r="E2995" s="43" t="s">
        <v>24</v>
      </c>
      <c r="F2995" s="41" t="s">
        <v>25</v>
      </c>
      <c r="G2995" s="43" t="s">
        <v>67</v>
      </c>
      <c r="H2995" s="43" t="s">
        <v>31</v>
      </c>
      <c r="I2995" s="44">
        <v>116790</v>
      </c>
      <c r="J2995" s="45">
        <v>1075328</v>
      </c>
      <c r="K2995" s="45">
        <v>64239</v>
      </c>
      <c r="L2995" s="46">
        <v>16537</v>
      </c>
      <c r="M2995" s="47">
        <v>180125</v>
      </c>
      <c r="N2995" s="47">
        <v>1590</v>
      </c>
      <c r="O2995" s="48" t="s">
        <v>37</v>
      </c>
      <c r="P2995" s="49" t="s">
        <v>37</v>
      </c>
      <c r="Q2995" s="49" t="s">
        <v>37</v>
      </c>
      <c r="R2995" s="50" t="s">
        <v>37</v>
      </c>
      <c r="S2995" s="51" t="s">
        <v>37</v>
      </c>
      <c r="T2995" s="51" t="s">
        <v>37</v>
      </c>
      <c r="U2995" s="44">
        <v>133327</v>
      </c>
      <c r="V2995" s="45">
        <v>1255453</v>
      </c>
      <c r="W2995" s="45">
        <v>65829</v>
      </c>
    </row>
    <row r="2996" spans="1:23" x14ac:dyDescent="0.2">
      <c r="A2996" s="41">
        <v>2010</v>
      </c>
      <c r="B2996" s="42">
        <v>19436</v>
      </c>
      <c r="C2996" s="43" t="s">
        <v>3533</v>
      </c>
      <c r="D2996" s="41" t="s">
        <v>23</v>
      </c>
      <c r="E2996" s="43" t="s">
        <v>24</v>
      </c>
      <c r="F2996" s="41" t="s">
        <v>25</v>
      </c>
      <c r="G2996" s="43" t="s">
        <v>175</v>
      </c>
      <c r="H2996" s="43" t="s">
        <v>51</v>
      </c>
      <c r="I2996" s="44">
        <v>1193231</v>
      </c>
      <c r="J2996" s="45">
        <v>14639909</v>
      </c>
      <c r="K2996" s="45">
        <v>1035424</v>
      </c>
      <c r="L2996" s="46">
        <v>1016801</v>
      </c>
      <c r="M2996" s="47">
        <v>15109890</v>
      </c>
      <c r="N2996" s="47">
        <v>150944</v>
      </c>
      <c r="O2996" s="48">
        <v>399164</v>
      </c>
      <c r="P2996" s="49">
        <v>8655643</v>
      </c>
      <c r="Q2996" s="49">
        <v>4503</v>
      </c>
      <c r="R2996" s="50">
        <v>1351</v>
      </c>
      <c r="S2996" s="51">
        <v>22016</v>
      </c>
      <c r="T2996" s="51">
        <v>1</v>
      </c>
      <c r="U2996" s="44">
        <v>2610547</v>
      </c>
      <c r="V2996" s="45">
        <v>38427458</v>
      </c>
      <c r="W2996" s="45">
        <v>1190872</v>
      </c>
    </row>
    <row r="2997" spans="1:23" x14ac:dyDescent="0.2">
      <c r="A2997" s="41">
        <v>2010</v>
      </c>
      <c r="B2997" s="42">
        <v>19437</v>
      </c>
      <c r="C2997" s="43" t="s">
        <v>3534</v>
      </c>
      <c r="D2997" s="41" t="s">
        <v>23</v>
      </c>
      <c r="E2997" s="43" t="s">
        <v>24</v>
      </c>
      <c r="F2997" s="41" t="s">
        <v>25</v>
      </c>
      <c r="G2997" s="43" t="s">
        <v>87</v>
      </c>
      <c r="H2997" s="43" t="s">
        <v>31</v>
      </c>
      <c r="I2997" s="44">
        <v>8710</v>
      </c>
      <c r="J2997" s="45">
        <v>85946</v>
      </c>
      <c r="K2997" s="45">
        <v>5032</v>
      </c>
      <c r="L2997" s="46">
        <v>651</v>
      </c>
      <c r="M2997" s="47">
        <v>7026</v>
      </c>
      <c r="N2997" s="47">
        <v>212</v>
      </c>
      <c r="O2997" s="48">
        <v>1766</v>
      </c>
      <c r="P2997" s="49">
        <v>28686</v>
      </c>
      <c r="Q2997" s="49">
        <v>353</v>
      </c>
      <c r="R2997" s="50" t="s">
        <v>37</v>
      </c>
      <c r="S2997" s="51" t="s">
        <v>37</v>
      </c>
      <c r="T2997" s="51" t="s">
        <v>37</v>
      </c>
      <c r="U2997" s="44">
        <v>11127</v>
      </c>
      <c r="V2997" s="45">
        <v>121658</v>
      </c>
      <c r="W2997" s="45">
        <v>5597</v>
      </c>
    </row>
    <row r="2998" spans="1:23" x14ac:dyDescent="0.2">
      <c r="A2998" s="41">
        <v>2010</v>
      </c>
      <c r="B2998" s="42">
        <v>19443</v>
      </c>
      <c r="C2998" s="43" t="s">
        <v>3535</v>
      </c>
      <c r="D2998" s="41" t="s">
        <v>23</v>
      </c>
      <c r="E2998" s="43" t="s">
        <v>24</v>
      </c>
      <c r="F2998" s="41" t="s">
        <v>25</v>
      </c>
      <c r="G2998" s="43" t="s">
        <v>72</v>
      </c>
      <c r="H2998" s="43" t="s">
        <v>31</v>
      </c>
      <c r="I2998" s="44">
        <v>18372</v>
      </c>
      <c r="J2998" s="45">
        <v>173741</v>
      </c>
      <c r="K2998" s="45">
        <v>11136</v>
      </c>
      <c r="L2998" s="46">
        <v>7164</v>
      </c>
      <c r="M2998" s="47">
        <v>76620</v>
      </c>
      <c r="N2998" s="47">
        <v>386</v>
      </c>
      <c r="O2998" s="48">
        <v>12517</v>
      </c>
      <c r="P2998" s="49">
        <v>172690</v>
      </c>
      <c r="Q2998" s="49">
        <v>6</v>
      </c>
      <c r="R2998" s="50" t="s">
        <v>37</v>
      </c>
      <c r="S2998" s="51" t="s">
        <v>37</v>
      </c>
      <c r="T2998" s="51" t="s">
        <v>37</v>
      </c>
      <c r="U2998" s="44">
        <v>38053</v>
      </c>
      <c r="V2998" s="45">
        <v>423051</v>
      </c>
      <c r="W2998" s="45">
        <v>11528</v>
      </c>
    </row>
    <row r="2999" spans="1:23" x14ac:dyDescent="0.2">
      <c r="A2999" s="41">
        <v>2010</v>
      </c>
      <c r="B2999" s="42">
        <v>19445</v>
      </c>
      <c r="C2999" s="43" t="s">
        <v>1217</v>
      </c>
      <c r="D2999" s="41" t="s">
        <v>23</v>
      </c>
      <c r="E2999" s="43" t="s">
        <v>24</v>
      </c>
      <c r="F2999" s="41" t="s">
        <v>25</v>
      </c>
      <c r="G2999" s="43" t="s">
        <v>72</v>
      </c>
      <c r="H2999" s="43" t="s">
        <v>31</v>
      </c>
      <c r="I2999" s="44">
        <v>13728</v>
      </c>
      <c r="J2999" s="45">
        <v>117268</v>
      </c>
      <c r="K2999" s="45">
        <v>8415</v>
      </c>
      <c r="L2999" s="46">
        <v>3032</v>
      </c>
      <c r="M2999" s="47">
        <v>27824</v>
      </c>
      <c r="N2999" s="47">
        <v>631</v>
      </c>
      <c r="O2999" s="48">
        <v>16346</v>
      </c>
      <c r="P2999" s="49">
        <v>314329</v>
      </c>
      <c r="Q2999" s="49">
        <v>11</v>
      </c>
      <c r="R2999" s="50" t="s">
        <v>37</v>
      </c>
      <c r="S2999" s="51" t="s">
        <v>37</v>
      </c>
      <c r="T2999" s="51" t="s">
        <v>37</v>
      </c>
      <c r="U2999" s="44">
        <v>33106</v>
      </c>
      <c r="V2999" s="45">
        <v>459421</v>
      </c>
      <c r="W2999" s="45">
        <v>9057</v>
      </c>
    </row>
    <row r="3000" spans="1:23" x14ac:dyDescent="0.2">
      <c r="A3000" s="41">
        <v>2010</v>
      </c>
      <c r="B3000" s="42">
        <v>19446</v>
      </c>
      <c r="C3000" s="43" t="s">
        <v>3536</v>
      </c>
      <c r="D3000" s="41" t="s">
        <v>23</v>
      </c>
      <c r="E3000" s="43" t="s">
        <v>24</v>
      </c>
      <c r="F3000" s="41" t="s">
        <v>25</v>
      </c>
      <c r="G3000" s="43" t="s">
        <v>104</v>
      </c>
      <c r="H3000" s="43" t="s">
        <v>51</v>
      </c>
      <c r="I3000" s="44">
        <v>128407</v>
      </c>
      <c r="J3000" s="45">
        <v>1555035</v>
      </c>
      <c r="K3000" s="45">
        <v>120099</v>
      </c>
      <c r="L3000" s="46">
        <v>133818</v>
      </c>
      <c r="M3000" s="47">
        <v>1779509</v>
      </c>
      <c r="N3000" s="47">
        <v>14732</v>
      </c>
      <c r="O3000" s="48">
        <v>51451</v>
      </c>
      <c r="P3000" s="49">
        <v>782056</v>
      </c>
      <c r="Q3000" s="49">
        <v>382</v>
      </c>
      <c r="R3000" s="50" t="s">
        <v>37</v>
      </c>
      <c r="S3000" s="51" t="s">
        <v>37</v>
      </c>
      <c r="T3000" s="51" t="s">
        <v>37</v>
      </c>
      <c r="U3000" s="44">
        <v>313676</v>
      </c>
      <c r="V3000" s="45">
        <v>4116600</v>
      </c>
      <c r="W3000" s="45">
        <v>135213</v>
      </c>
    </row>
    <row r="3001" spans="1:23" x14ac:dyDescent="0.2">
      <c r="A3001" s="41">
        <v>2010</v>
      </c>
      <c r="B3001" s="42">
        <v>19454</v>
      </c>
      <c r="C3001" s="43" t="s">
        <v>3537</v>
      </c>
      <c r="D3001" s="41" t="s">
        <v>23</v>
      </c>
      <c r="E3001" s="43" t="s">
        <v>24</v>
      </c>
      <c r="F3001" s="41" t="s">
        <v>25</v>
      </c>
      <c r="G3001" s="43" t="s">
        <v>60</v>
      </c>
      <c r="H3001" s="43" t="s">
        <v>27</v>
      </c>
      <c r="I3001" s="44">
        <v>1525.8</v>
      </c>
      <c r="J3001" s="45">
        <v>3954</v>
      </c>
      <c r="K3001" s="45">
        <v>688</v>
      </c>
      <c r="L3001" s="46">
        <v>3488.6</v>
      </c>
      <c r="M3001" s="47">
        <v>10725</v>
      </c>
      <c r="N3001" s="47">
        <v>236</v>
      </c>
      <c r="O3001" s="48">
        <v>5652</v>
      </c>
      <c r="P3001" s="49">
        <v>20213</v>
      </c>
      <c r="Q3001" s="49">
        <v>16</v>
      </c>
      <c r="R3001" s="50" t="s">
        <v>37</v>
      </c>
      <c r="S3001" s="51" t="s">
        <v>37</v>
      </c>
      <c r="T3001" s="51" t="s">
        <v>37</v>
      </c>
      <c r="U3001" s="44">
        <v>10666.4</v>
      </c>
      <c r="V3001" s="45">
        <v>34892</v>
      </c>
      <c r="W3001" s="45">
        <v>940</v>
      </c>
    </row>
    <row r="3002" spans="1:23" x14ac:dyDescent="0.2">
      <c r="A3002" s="41">
        <v>2010</v>
      </c>
      <c r="B3002" s="42">
        <v>19474</v>
      </c>
      <c r="C3002" s="43" t="s">
        <v>3538</v>
      </c>
      <c r="D3002" s="41" t="s">
        <v>23</v>
      </c>
      <c r="E3002" s="43" t="s">
        <v>24</v>
      </c>
      <c r="F3002" s="41" t="s">
        <v>25</v>
      </c>
      <c r="G3002" s="43" t="s">
        <v>175</v>
      </c>
      <c r="H3002" s="43" t="s">
        <v>27</v>
      </c>
      <c r="I3002" s="44">
        <v>1166</v>
      </c>
      <c r="J3002" s="45">
        <v>9116</v>
      </c>
      <c r="K3002" s="45">
        <v>1091</v>
      </c>
      <c r="L3002" s="46">
        <v>385</v>
      </c>
      <c r="M3002" s="47">
        <v>3591</v>
      </c>
      <c r="N3002" s="47">
        <v>201</v>
      </c>
      <c r="O3002" s="48">
        <v>337</v>
      </c>
      <c r="P3002" s="49">
        <v>3294</v>
      </c>
      <c r="Q3002" s="49">
        <v>12</v>
      </c>
      <c r="R3002" s="50" t="s">
        <v>37</v>
      </c>
      <c r="S3002" s="51" t="s">
        <v>37</v>
      </c>
      <c r="T3002" s="51" t="s">
        <v>37</v>
      </c>
      <c r="U3002" s="44">
        <v>1888</v>
      </c>
      <c r="V3002" s="45">
        <v>16001</v>
      </c>
      <c r="W3002" s="45">
        <v>1304</v>
      </c>
    </row>
    <row r="3003" spans="1:23" x14ac:dyDescent="0.2">
      <c r="A3003" s="41">
        <v>2010</v>
      </c>
      <c r="B3003" s="42">
        <v>19490</v>
      </c>
      <c r="C3003" s="43" t="s">
        <v>3539</v>
      </c>
      <c r="D3003" s="41" t="s">
        <v>23</v>
      </c>
      <c r="E3003" s="43" t="s">
        <v>24</v>
      </c>
      <c r="F3003" s="41" t="s">
        <v>25</v>
      </c>
      <c r="G3003" s="43" t="s">
        <v>92</v>
      </c>
      <c r="H3003" s="43" t="s">
        <v>31</v>
      </c>
      <c r="I3003" s="44">
        <v>110296</v>
      </c>
      <c r="J3003" s="45">
        <v>1093531</v>
      </c>
      <c r="K3003" s="45">
        <v>64030</v>
      </c>
      <c r="L3003" s="46">
        <v>41778</v>
      </c>
      <c r="M3003" s="47">
        <v>449964</v>
      </c>
      <c r="N3003" s="47">
        <v>10863</v>
      </c>
      <c r="O3003" s="48">
        <v>33927</v>
      </c>
      <c r="P3003" s="49">
        <v>468083</v>
      </c>
      <c r="Q3003" s="49">
        <v>50</v>
      </c>
      <c r="R3003" s="50" t="s">
        <v>37</v>
      </c>
      <c r="S3003" s="51" t="s">
        <v>37</v>
      </c>
      <c r="T3003" s="51" t="s">
        <v>37</v>
      </c>
      <c r="U3003" s="44">
        <v>186001</v>
      </c>
      <c r="V3003" s="45">
        <v>2011578</v>
      </c>
      <c r="W3003" s="45">
        <v>74943</v>
      </c>
    </row>
    <row r="3004" spans="1:23" x14ac:dyDescent="0.2">
      <c r="A3004" s="41">
        <v>2010</v>
      </c>
      <c r="B3004" s="42">
        <v>19493</v>
      </c>
      <c r="C3004" s="43" t="s">
        <v>3540</v>
      </c>
      <c r="D3004" s="41" t="s">
        <v>23</v>
      </c>
      <c r="E3004" s="43" t="s">
        <v>24</v>
      </c>
      <c r="F3004" s="41" t="s">
        <v>25</v>
      </c>
      <c r="G3004" s="43" t="s">
        <v>173</v>
      </c>
      <c r="H3004" s="43" t="s">
        <v>31</v>
      </c>
      <c r="I3004" s="44">
        <v>2336</v>
      </c>
      <c r="J3004" s="45">
        <v>24042</v>
      </c>
      <c r="K3004" s="45">
        <v>1252</v>
      </c>
      <c r="L3004" s="46">
        <v>465</v>
      </c>
      <c r="M3004" s="47">
        <v>4942</v>
      </c>
      <c r="N3004" s="47">
        <v>72</v>
      </c>
      <c r="O3004" s="48">
        <v>255</v>
      </c>
      <c r="P3004" s="49">
        <v>306</v>
      </c>
      <c r="Q3004" s="49">
        <v>199</v>
      </c>
      <c r="R3004" s="50" t="s">
        <v>37</v>
      </c>
      <c r="S3004" s="51" t="s">
        <v>37</v>
      </c>
      <c r="T3004" s="51" t="s">
        <v>37</v>
      </c>
      <c r="U3004" s="44">
        <v>3056</v>
      </c>
      <c r="V3004" s="45">
        <v>29290</v>
      </c>
      <c r="W3004" s="45">
        <v>1523</v>
      </c>
    </row>
    <row r="3005" spans="1:23" x14ac:dyDescent="0.2">
      <c r="A3005" s="41">
        <v>2010</v>
      </c>
      <c r="B3005" s="42">
        <v>19497</v>
      </c>
      <c r="C3005" s="43" t="s">
        <v>1220</v>
      </c>
      <c r="D3005" s="41" t="s">
        <v>23</v>
      </c>
      <c r="E3005" s="43" t="s">
        <v>24</v>
      </c>
      <c r="F3005" s="41" t="s">
        <v>25</v>
      </c>
      <c r="G3005" s="43" t="s">
        <v>201</v>
      </c>
      <c r="H3005" s="43" t="s">
        <v>51</v>
      </c>
      <c r="I3005" s="44">
        <v>347328</v>
      </c>
      <c r="J3005" s="45">
        <v>1509061</v>
      </c>
      <c r="K3005" s="45">
        <v>197678</v>
      </c>
      <c r="L3005" s="46">
        <v>96438</v>
      </c>
      <c r="M3005" s="47">
        <v>534962</v>
      </c>
      <c r="N3005" s="47">
        <v>15557</v>
      </c>
      <c r="O3005" s="48">
        <v>6834</v>
      </c>
      <c r="P3005" s="49">
        <v>41121</v>
      </c>
      <c r="Q3005" s="49">
        <v>409</v>
      </c>
      <c r="R3005" s="50" t="s">
        <v>37</v>
      </c>
      <c r="S3005" s="51" t="s">
        <v>37</v>
      </c>
      <c r="T3005" s="51" t="s">
        <v>37</v>
      </c>
      <c r="U3005" s="44">
        <v>450600</v>
      </c>
      <c r="V3005" s="45">
        <v>2085144</v>
      </c>
      <c r="W3005" s="45">
        <v>213644</v>
      </c>
    </row>
    <row r="3006" spans="1:23" x14ac:dyDescent="0.2">
      <c r="A3006" s="41">
        <v>2010</v>
      </c>
      <c r="B3006" s="42">
        <v>19497</v>
      </c>
      <c r="C3006" s="43" t="s">
        <v>1220</v>
      </c>
      <c r="D3006" s="41" t="s">
        <v>112</v>
      </c>
      <c r="E3006" s="43" t="s">
        <v>113</v>
      </c>
      <c r="F3006" s="41" t="s">
        <v>25</v>
      </c>
      <c r="G3006" s="43" t="s">
        <v>201</v>
      </c>
      <c r="H3006" s="43" t="s">
        <v>51</v>
      </c>
      <c r="I3006" s="44">
        <v>91727</v>
      </c>
      <c r="J3006" s="45">
        <v>801470</v>
      </c>
      <c r="K3006" s="45">
        <v>94274</v>
      </c>
      <c r="L3006" s="46">
        <v>159611</v>
      </c>
      <c r="M3006" s="47">
        <v>2263224</v>
      </c>
      <c r="N3006" s="47">
        <v>15935</v>
      </c>
      <c r="O3006" s="48">
        <v>34126</v>
      </c>
      <c r="P3006" s="49">
        <v>584660</v>
      </c>
      <c r="Q3006" s="49">
        <v>927</v>
      </c>
      <c r="R3006" s="50" t="s">
        <v>37</v>
      </c>
      <c r="S3006" s="51" t="s">
        <v>37</v>
      </c>
      <c r="T3006" s="51" t="s">
        <v>37</v>
      </c>
      <c r="U3006" s="44">
        <v>285464</v>
      </c>
      <c r="V3006" s="45">
        <v>3649354</v>
      </c>
      <c r="W3006" s="45">
        <v>111136</v>
      </c>
    </row>
    <row r="3007" spans="1:23" x14ac:dyDescent="0.2">
      <c r="A3007" s="41">
        <v>2010</v>
      </c>
      <c r="B3007" s="42">
        <v>19499</v>
      </c>
      <c r="C3007" s="43" t="s">
        <v>1221</v>
      </c>
      <c r="D3007" s="41" t="s">
        <v>23</v>
      </c>
      <c r="E3007" s="43" t="s">
        <v>24</v>
      </c>
      <c r="F3007" s="41" t="s">
        <v>25</v>
      </c>
      <c r="G3007" s="43" t="s">
        <v>311</v>
      </c>
      <c r="H3007" s="43" t="s">
        <v>31</v>
      </c>
      <c r="I3007" s="44">
        <v>70482.2</v>
      </c>
      <c r="J3007" s="45">
        <v>612421</v>
      </c>
      <c r="K3007" s="45">
        <v>57871</v>
      </c>
      <c r="L3007" s="46">
        <v>45831.199999999997</v>
      </c>
      <c r="M3007" s="47">
        <v>463089</v>
      </c>
      <c r="N3007" s="47">
        <v>8439</v>
      </c>
      <c r="O3007" s="48">
        <v>17572.2</v>
      </c>
      <c r="P3007" s="49">
        <v>211743</v>
      </c>
      <c r="Q3007" s="49">
        <v>662</v>
      </c>
      <c r="R3007" s="50" t="s">
        <v>37</v>
      </c>
      <c r="S3007" s="51" t="s">
        <v>37</v>
      </c>
      <c r="T3007" s="51" t="s">
        <v>37</v>
      </c>
      <c r="U3007" s="44">
        <v>133885.6</v>
      </c>
      <c r="V3007" s="45">
        <v>1287253</v>
      </c>
      <c r="W3007" s="45">
        <v>66972</v>
      </c>
    </row>
    <row r="3008" spans="1:23" x14ac:dyDescent="0.2">
      <c r="A3008" s="41">
        <v>2010</v>
      </c>
      <c r="B3008" s="42">
        <v>19501</v>
      </c>
      <c r="C3008" s="43" t="s">
        <v>1222</v>
      </c>
      <c r="D3008" s="41" t="s">
        <v>23</v>
      </c>
      <c r="E3008" s="43" t="s">
        <v>24</v>
      </c>
      <c r="F3008" s="41" t="s">
        <v>25</v>
      </c>
      <c r="G3008" s="43" t="s">
        <v>161</v>
      </c>
      <c r="H3008" s="43" t="s">
        <v>31</v>
      </c>
      <c r="I3008" s="44">
        <v>14484</v>
      </c>
      <c r="J3008" s="45">
        <v>125952</v>
      </c>
      <c r="K3008" s="45">
        <v>7990</v>
      </c>
      <c r="L3008" s="46">
        <v>6638.5</v>
      </c>
      <c r="M3008" s="47">
        <v>68504</v>
      </c>
      <c r="N3008" s="47">
        <v>299</v>
      </c>
      <c r="O3008" s="48">
        <v>19578.5</v>
      </c>
      <c r="P3008" s="49">
        <v>266645</v>
      </c>
      <c r="Q3008" s="49">
        <v>6</v>
      </c>
      <c r="R3008" s="50" t="s">
        <v>37</v>
      </c>
      <c r="S3008" s="51" t="s">
        <v>37</v>
      </c>
      <c r="T3008" s="51" t="s">
        <v>37</v>
      </c>
      <c r="U3008" s="44">
        <v>40701</v>
      </c>
      <c r="V3008" s="45">
        <v>461101</v>
      </c>
      <c r="W3008" s="45">
        <v>8295</v>
      </c>
    </row>
    <row r="3009" spans="1:23" x14ac:dyDescent="0.2">
      <c r="A3009" s="41">
        <v>2010</v>
      </c>
      <c r="B3009" s="42">
        <v>19502</v>
      </c>
      <c r="C3009" s="43" t="s">
        <v>3541</v>
      </c>
      <c r="D3009" s="41" t="s">
        <v>23</v>
      </c>
      <c r="E3009" s="43" t="s">
        <v>24</v>
      </c>
      <c r="F3009" s="41" t="s">
        <v>25</v>
      </c>
      <c r="G3009" s="43" t="s">
        <v>438</v>
      </c>
      <c r="H3009" s="43" t="s">
        <v>31</v>
      </c>
      <c r="I3009" s="44">
        <v>5367</v>
      </c>
      <c r="J3009" s="45">
        <v>90585</v>
      </c>
      <c r="K3009" s="45">
        <v>4134</v>
      </c>
      <c r="L3009" s="46">
        <v>2459</v>
      </c>
      <c r="M3009" s="47">
        <v>43853</v>
      </c>
      <c r="N3009" s="47">
        <v>874</v>
      </c>
      <c r="O3009" s="48">
        <v>4688</v>
      </c>
      <c r="P3009" s="49">
        <v>109150</v>
      </c>
      <c r="Q3009" s="49">
        <v>980</v>
      </c>
      <c r="R3009" s="50" t="s">
        <v>37</v>
      </c>
      <c r="S3009" s="51" t="s">
        <v>37</v>
      </c>
      <c r="T3009" s="51" t="s">
        <v>37</v>
      </c>
      <c r="U3009" s="44">
        <v>12514</v>
      </c>
      <c r="V3009" s="45">
        <v>243588</v>
      </c>
      <c r="W3009" s="45">
        <v>5988</v>
      </c>
    </row>
    <row r="3010" spans="1:23" x14ac:dyDescent="0.2">
      <c r="A3010" s="41">
        <v>2010</v>
      </c>
      <c r="B3010" s="42">
        <v>19528</v>
      </c>
      <c r="C3010" s="43" t="s">
        <v>3542</v>
      </c>
      <c r="D3010" s="41" t="s">
        <v>23</v>
      </c>
      <c r="E3010" s="43" t="s">
        <v>24</v>
      </c>
      <c r="F3010" s="41" t="s">
        <v>25</v>
      </c>
      <c r="G3010" s="43" t="s">
        <v>124</v>
      </c>
      <c r="H3010" s="43" t="s">
        <v>1749</v>
      </c>
      <c r="I3010" s="44">
        <v>155</v>
      </c>
      <c r="J3010" s="45">
        <v>1018</v>
      </c>
      <c r="K3010" s="45">
        <v>236</v>
      </c>
      <c r="L3010" s="46">
        <v>1504</v>
      </c>
      <c r="M3010" s="47">
        <v>16335</v>
      </c>
      <c r="N3010" s="47">
        <v>59</v>
      </c>
      <c r="O3010" s="48" t="s">
        <v>37</v>
      </c>
      <c r="P3010" s="49" t="s">
        <v>37</v>
      </c>
      <c r="Q3010" s="49" t="s">
        <v>37</v>
      </c>
      <c r="R3010" s="50" t="s">
        <v>37</v>
      </c>
      <c r="S3010" s="51" t="s">
        <v>37</v>
      </c>
      <c r="T3010" s="51" t="s">
        <v>37</v>
      </c>
      <c r="U3010" s="44">
        <v>1659</v>
      </c>
      <c r="V3010" s="45">
        <v>17353</v>
      </c>
      <c r="W3010" s="45">
        <v>295</v>
      </c>
    </row>
    <row r="3011" spans="1:23" x14ac:dyDescent="0.2">
      <c r="A3011" s="41">
        <v>2010</v>
      </c>
      <c r="B3011" s="42">
        <v>19545</v>
      </c>
      <c r="C3011" s="43" t="s">
        <v>3543</v>
      </c>
      <c r="D3011" s="41" t="s">
        <v>23</v>
      </c>
      <c r="E3011" s="43" t="s">
        <v>24</v>
      </c>
      <c r="F3011" s="41" t="s">
        <v>25</v>
      </c>
      <c r="G3011" s="43" t="s">
        <v>439</v>
      </c>
      <c r="H3011" s="43" t="s">
        <v>51</v>
      </c>
      <c r="I3011" s="44">
        <v>7.6</v>
      </c>
      <c r="J3011" s="45">
        <v>94</v>
      </c>
      <c r="K3011" s="45">
        <v>13</v>
      </c>
      <c r="L3011" s="46">
        <v>55.8</v>
      </c>
      <c r="M3011" s="47">
        <v>595</v>
      </c>
      <c r="N3011" s="47">
        <v>21</v>
      </c>
      <c r="O3011" s="48">
        <v>2428.9</v>
      </c>
      <c r="P3011" s="49">
        <v>48953</v>
      </c>
      <c r="Q3011" s="49">
        <v>2</v>
      </c>
      <c r="R3011" s="50" t="s">
        <v>37</v>
      </c>
      <c r="S3011" s="51" t="s">
        <v>37</v>
      </c>
      <c r="T3011" s="51" t="s">
        <v>37</v>
      </c>
      <c r="U3011" s="44">
        <v>2492.3000000000002</v>
      </c>
      <c r="V3011" s="45">
        <v>49642</v>
      </c>
      <c r="W3011" s="45">
        <v>36</v>
      </c>
    </row>
    <row r="3012" spans="1:23" x14ac:dyDescent="0.2">
      <c r="A3012" s="41">
        <v>2010</v>
      </c>
      <c r="B3012" s="42">
        <v>19545</v>
      </c>
      <c r="C3012" s="43" t="s">
        <v>3543</v>
      </c>
      <c r="D3012" s="41" t="s">
        <v>23</v>
      </c>
      <c r="E3012" s="43" t="s">
        <v>24</v>
      </c>
      <c r="F3012" s="41" t="s">
        <v>25</v>
      </c>
      <c r="G3012" s="43" t="s">
        <v>173</v>
      </c>
      <c r="H3012" s="43" t="s">
        <v>51</v>
      </c>
      <c r="I3012" s="44">
        <v>50692.3</v>
      </c>
      <c r="J3012" s="45">
        <v>513084</v>
      </c>
      <c r="K3012" s="45">
        <v>52556</v>
      </c>
      <c r="L3012" s="46">
        <v>66348.399999999994</v>
      </c>
      <c r="M3012" s="47">
        <v>720009</v>
      </c>
      <c r="N3012" s="47">
        <v>11909</v>
      </c>
      <c r="O3012" s="48">
        <v>12746.5</v>
      </c>
      <c r="P3012" s="49">
        <v>205909</v>
      </c>
      <c r="Q3012" s="49">
        <v>29</v>
      </c>
      <c r="R3012" s="50" t="s">
        <v>37</v>
      </c>
      <c r="S3012" s="51" t="s">
        <v>37</v>
      </c>
      <c r="T3012" s="51" t="s">
        <v>37</v>
      </c>
      <c r="U3012" s="44">
        <v>129787.2</v>
      </c>
      <c r="V3012" s="45">
        <v>1439002</v>
      </c>
      <c r="W3012" s="45">
        <v>64494</v>
      </c>
    </row>
    <row r="3013" spans="1:23" x14ac:dyDescent="0.2">
      <c r="A3013" s="41">
        <v>2010</v>
      </c>
      <c r="B3013" s="42">
        <v>19545</v>
      </c>
      <c r="C3013" s="43" t="s">
        <v>3543</v>
      </c>
      <c r="D3013" s="41" t="s">
        <v>23</v>
      </c>
      <c r="E3013" s="43" t="s">
        <v>24</v>
      </c>
      <c r="F3013" s="41" t="s">
        <v>25</v>
      </c>
      <c r="G3013" s="43" t="s">
        <v>273</v>
      </c>
      <c r="H3013" s="43" t="s">
        <v>51</v>
      </c>
      <c r="I3013" s="44">
        <v>1926.8</v>
      </c>
      <c r="J3013" s="45">
        <v>22235</v>
      </c>
      <c r="K3013" s="45">
        <v>2118</v>
      </c>
      <c r="L3013" s="46">
        <v>2434.3000000000002</v>
      </c>
      <c r="M3013" s="47">
        <v>25662</v>
      </c>
      <c r="N3013" s="47">
        <v>581</v>
      </c>
      <c r="O3013" s="48">
        <v>7144.1</v>
      </c>
      <c r="P3013" s="49">
        <v>114014</v>
      </c>
      <c r="Q3013" s="49">
        <v>9</v>
      </c>
      <c r="R3013" s="50" t="s">
        <v>37</v>
      </c>
      <c r="S3013" s="51" t="s">
        <v>37</v>
      </c>
      <c r="T3013" s="51" t="s">
        <v>37</v>
      </c>
      <c r="U3013" s="44">
        <v>11505.2</v>
      </c>
      <c r="V3013" s="45">
        <v>161911</v>
      </c>
      <c r="W3013" s="45">
        <v>2708</v>
      </c>
    </row>
    <row r="3014" spans="1:23" x14ac:dyDescent="0.2">
      <c r="A3014" s="41">
        <v>2010</v>
      </c>
      <c r="B3014" s="42">
        <v>19547</v>
      </c>
      <c r="C3014" s="43" t="s">
        <v>1225</v>
      </c>
      <c r="D3014" s="41" t="s">
        <v>23</v>
      </c>
      <c r="E3014" s="43" t="s">
        <v>24</v>
      </c>
      <c r="F3014" s="41" t="s">
        <v>25</v>
      </c>
      <c r="G3014" s="43" t="s">
        <v>552</v>
      </c>
      <c r="H3014" s="43" t="s">
        <v>51</v>
      </c>
      <c r="I3014" s="44">
        <v>503302.2</v>
      </c>
      <c r="J3014" s="45">
        <v>1975743</v>
      </c>
      <c r="K3014" s="45">
        <v>262038</v>
      </c>
      <c r="L3014" s="46">
        <v>562151.30000000005</v>
      </c>
      <c r="M3014" s="47">
        <v>2414613</v>
      </c>
      <c r="N3014" s="47">
        <v>33293</v>
      </c>
      <c r="O3014" s="48">
        <v>579874.80000000005</v>
      </c>
      <c r="P3014" s="49">
        <v>2886873</v>
      </c>
      <c r="Q3014" s="49">
        <v>344</v>
      </c>
      <c r="R3014" s="50" t="s">
        <v>37</v>
      </c>
      <c r="S3014" s="51" t="s">
        <v>37</v>
      </c>
      <c r="T3014" s="51" t="s">
        <v>37</v>
      </c>
      <c r="U3014" s="44">
        <v>1645328.3</v>
      </c>
      <c r="V3014" s="45">
        <v>7277229</v>
      </c>
      <c r="W3014" s="45">
        <v>295675</v>
      </c>
    </row>
    <row r="3015" spans="1:23" x14ac:dyDescent="0.2">
      <c r="A3015" s="41">
        <v>2010</v>
      </c>
      <c r="B3015" s="42">
        <v>19558</v>
      </c>
      <c r="C3015" s="43" t="s">
        <v>1227</v>
      </c>
      <c r="D3015" s="41" t="s">
        <v>23</v>
      </c>
      <c r="E3015" s="43" t="s">
        <v>24</v>
      </c>
      <c r="F3015" s="41" t="s">
        <v>25</v>
      </c>
      <c r="G3015" s="43" t="s">
        <v>60</v>
      </c>
      <c r="H3015" s="43" t="s">
        <v>31</v>
      </c>
      <c r="I3015" s="44">
        <v>29363</v>
      </c>
      <c r="J3015" s="45">
        <v>174990</v>
      </c>
      <c r="K3015" s="45">
        <v>25243</v>
      </c>
      <c r="L3015" s="46">
        <v>26283</v>
      </c>
      <c r="M3015" s="47">
        <v>178271</v>
      </c>
      <c r="N3015" s="47">
        <v>3784</v>
      </c>
      <c r="O3015" s="48">
        <v>9063</v>
      </c>
      <c r="P3015" s="49">
        <v>116657</v>
      </c>
      <c r="Q3015" s="49">
        <v>25</v>
      </c>
      <c r="R3015" s="50" t="s">
        <v>37</v>
      </c>
      <c r="S3015" s="51" t="s">
        <v>37</v>
      </c>
      <c r="T3015" s="51" t="s">
        <v>37</v>
      </c>
      <c r="U3015" s="44">
        <v>64709</v>
      </c>
      <c r="V3015" s="45">
        <v>469918</v>
      </c>
      <c r="W3015" s="45">
        <v>29052</v>
      </c>
    </row>
    <row r="3016" spans="1:23" x14ac:dyDescent="0.2">
      <c r="A3016" s="41">
        <v>2010</v>
      </c>
      <c r="B3016" s="42">
        <v>19574</v>
      </c>
      <c r="C3016" s="43" t="s">
        <v>1228</v>
      </c>
      <c r="D3016" s="41" t="s">
        <v>23</v>
      </c>
      <c r="E3016" s="43" t="s">
        <v>24</v>
      </c>
      <c r="F3016" s="41" t="s">
        <v>25</v>
      </c>
      <c r="G3016" s="43" t="s">
        <v>98</v>
      </c>
      <c r="H3016" s="43" t="s">
        <v>31</v>
      </c>
      <c r="I3016" s="44">
        <v>64840</v>
      </c>
      <c r="J3016" s="45">
        <v>665413</v>
      </c>
      <c r="K3016" s="45">
        <v>40479</v>
      </c>
      <c r="L3016" s="46">
        <v>24433</v>
      </c>
      <c r="M3016" s="47">
        <v>223585</v>
      </c>
      <c r="N3016" s="47">
        <v>7152</v>
      </c>
      <c r="O3016" s="48">
        <v>12896</v>
      </c>
      <c r="P3016" s="49">
        <v>155327</v>
      </c>
      <c r="Q3016" s="49">
        <v>16</v>
      </c>
      <c r="R3016" s="50">
        <v>0</v>
      </c>
      <c r="S3016" s="51">
        <v>0</v>
      </c>
      <c r="T3016" s="51">
        <v>0</v>
      </c>
      <c r="U3016" s="44">
        <v>102169</v>
      </c>
      <c r="V3016" s="45">
        <v>1044325</v>
      </c>
      <c r="W3016" s="45">
        <v>47647</v>
      </c>
    </row>
    <row r="3017" spans="1:23" x14ac:dyDescent="0.2">
      <c r="A3017" s="41">
        <v>2010</v>
      </c>
      <c r="B3017" s="42">
        <v>19578</v>
      </c>
      <c r="C3017" s="43" t="s">
        <v>3544</v>
      </c>
      <c r="D3017" s="41" t="s">
        <v>23</v>
      </c>
      <c r="E3017" s="43" t="s">
        <v>24</v>
      </c>
      <c r="F3017" s="41" t="s">
        <v>25</v>
      </c>
      <c r="G3017" s="43" t="s">
        <v>82</v>
      </c>
      <c r="H3017" s="43" t="s">
        <v>51</v>
      </c>
      <c r="I3017" s="44">
        <v>45756.5</v>
      </c>
      <c r="J3017" s="45">
        <v>267403</v>
      </c>
      <c r="K3017" s="45">
        <v>45845</v>
      </c>
      <c r="L3017" s="46">
        <v>34824.400000000001</v>
      </c>
      <c r="M3017" s="47">
        <v>246962</v>
      </c>
      <c r="N3017" s="47">
        <v>5651</v>
      </c>
      <c r="O3017" s="48">
        <v>17373.8</v>
      </c>
      <c r="P3017" s="49">
        <v>283730</v>
      </c>
      <c r="Q3017" s="49">
        <v>11</v>
      </c>
      <c r="R3017" s="50" t="s">
        <v>37</v>
      </c>
      <c r="S3017" s="51" t="s">
        <v>37</v>
      </c>
      <c r="T3017" s="51" t="s">
        <v>37</v>
      </c>
      <c r="U3017" s="44">
        <v>97954.7</v>
      </c>
      <c r="V3017" s="45">
        <v>798095</v>
      </c>
      <c r="W3017" s="45">
        <v>51507</v>
      </c>
    </row>
    <row r="3018" spans="1:23" x14ac:dyDescent="0.2">
      <c r="A3018" s="41">
        <v>2010</v>
      </c>
      <c r="B3018" s="42">
        <v>19579</v>
      </c>
      <c r="C3018" s="43" t="s">
        <v>1230</v>
      </c>
      <c r="D3018" s="41" t="s">
        <v>23</v>
      </c>
      <c r="E3018" s="43" t="s">
        <v>24</v>
      </c>
      <c r="F3018" s="41" t="s">
        <v>25</v>
      </c>
      <c r="G3018" s="43" t="s">
        <v>92</v>
      </c>
      <c r="H3018" s="43" t="s">
        <v>31</v>
      </c>
      <c r="I3018" s="44">
        <v>56153</v>
      </c>
      <c r="J3018" s="45">
        <v>656020</v>
      </c>
      <c r="K3018" s="45">
        <v>39050</v>
      </c>
      <c r="L3018" s="46">
        <v>15853</v>
      </c>
      <c r="M3018" s="47">
        <v>198594</v>
      </c>
      <c r="N3018" s="47">
        <v>5227</v>
      </c>
      <c r="O3018" s="48">
        <v>4382</v>
      </c>
      <c r="P3018" s="49">
        <v>71523</v>
      </c>
      <c r="Q3018" s="49">
        <v>4</v>
      </c>
      <c r="R3018" s="50" t="s">
        <v>37</v>
      </c>
      <c r="S3018" s="51" t="s">
        <v>37</v>
      </c>
      <c r="T3018" s="51" t="s">
        <v>37</v>
      </c>
      <c r="U3018" s="44">
        <v>76388</v>
      </c>
      <c r="V3018" s="45">
        <v>926137</v>
      </c>
      <c r="W3018" s="45">
        <v>44281</v>
      </c>
    </row>
    <row r="3019" spans="1:23" x14ac:dyDescent="0.2">
      <c r="A3019" s="41">
        <v>2010</v>
      </c>
      <c r="B3019" s="42">
        <v>19581</v>
      </c>
      <c r="C3019" s="43" t="s">
        <v>3545</v>
      </c>
      <c r="D3019" s="41" t="s">
        <v>23</v>
      </c>
      <c r="E3019" s="43" t="s">
        <v>24</v>
      </c>
      <c r="F3019" s="41" t="s">
        <v>25</v>
      </c>
      <c r="G3019" s="43" t="s">
        <v>65</v>
      </c>
      <c r="H3019" s="43" t="s">
        <v>31</v>
      </c>
      <c r="I3019" s="44">
        <v>12650</v>
      </c>
      <c r="J3019" s="45">
        <v>124447</v>
      </c>
      <c r="K3019" s="45">
        <v>8386</v>
      </c>
      <c r="L3019" s="46">
        <v>1651</v>
      </c>
      <c r="M3019" s="47">
        <v>14325</v>
      </c>
      <c r="N3019" s="47">
        <v>857</v>
      </c>
      <c r="O3019" s="48">
        <v>331</v>
      </c>
      <c r="P3019" s="49">
        <v>3968</v>
      </c>
      <c r="Q3019" s="49">
        <v>3</v>
      </c>
      <c r="R3019" s="50" t="s">
        <v>37</v>
      </c>
      <c r="S3019" s="51" t="s">
        <v>37</v>
      </c>
      <c r="T3019" s="51" t="s">
        <v>37</v>
      </c>
      <c r="U3019" s="44">
        <v>14632</v>
      </c>
      <c r="V3019" s="45">
        <v>142740</v>
      </c>
      <c r="W3019" s="45">
        <v>9246</v>
      </c>
    </row>
    <row r="3020" spans="1:23" x14ac:dyDescent="0.2">
      <c r="A3020" s="41">
        <v>2010</v>
      </c>
      <c r="B3020" s="42">
        <v>19603</v>
      </c>
      <c r="C3020" s="43" t="s">
        <v>1231</v>
      </c>
      <c r="D3020" s="41" t="s">
        <v>23</v>
      </c>
      <c r="E3020" s="43" t="s">
        <v>24</v>
      </c>
      <c r="F3020" s="41" t="s">
        <v>25</v>
      </c>
      <c r="G3020" s="43" t="s">
        <v>439</v>
      </c>
      <c r="H3020" s="43" t="s">
        <v>169</v>
      </c>
      <c r="I3020" s="44">
        <v>12520</v>
      </c>
      <c r="J3020" s="45">
        <v>223906</v>
      </c>
      <c r="K3020" s="45">
        <v>14496</v>
      </c>
      <c r="L3020" s="46">
        <v>7300</v>
      </c>
      <c r="M3020" s="47">
        <v>107526</v>
      </c>
      <c r="N3020" s="47">
        <v>6406</v>
      </c>
      <c r="O3020" s="48">
        <v>25</v>
      </c>
      <c r="P3020" s="49">
        <v>620</v>
      </c>
      <c r="Q3020" s="49">
        <v>1</v>
      </c>
      <c r="R3020" s="50" t="s">
        <v>37</v>
      </c>
      <c r="S3020" s="51" t="s">
        <v>37</v>
      </c>
      <c r="T3020" s="51" t="s">
        <v>37</v>
      </c>
      <c r="U3020" s="44">
        <v>19845</v>
      </c>
      <c r="V3020" s="45">
        <v>332052</v>
      </c>
      <c r="W3020" s="45">
        <v>20903</v>
      </c>
    </row>
    <row r="3021" spans="1:23" x14ac:dyDescent="0.2">
      <c r="A3021" s="41">
        <v>2010</v>
      </c>
      <c r="B3021" s="42">
        <v>19604</v>
      </c>
      <c r="C3021" s="43" t="s">
        <v>1232</v>
      </c>
      <c r="D3021" s="41" t="s">
        <v>23</v>
      </c>
      <c r="E3021" s="43" t="s">
        <v>24</v>
      </c>
      <c r="F3021" s="41" t="s">
        <v>25</v>
      </c>
      <c r="G3021" s="43" t="s">
        <v>50</v>
      </c>
      <c r="H3021" s="43" t="s">
        <v>169</v>
      </c>
      <c r="I3021" s="44">
        <v>17684</v>
      </c>
      <c r="J3021" s="45">
        <v>133949</v>
      </c>
      <c r="K3021" s="45">
        <v>12711</v>
      </c>
      <c r="L3021" s="46">
        <v>13345</v>
      </c>
      <c r="M3021" s="47">
        <v>123978</v>
      </c>
      <c r="N3021" s="47">
        <v>2008</v>
      </c>
      <c r="O3021" s="48">
        <v>4520</v>
      </c>
      <c r="P3021" s="49">
        <v>50705</v>
      </c>
      <c r="Q3021" s="49">
        <v>4</v>
      </c>
      <c r="R3021" s="50" t="s">
        <v>37</v>
      </c>
      <c r="S3021" s="51" t="s">
        <v>37</v>
      </c>
      <c r="T3021" s="51" t="s">
        <v>37</v>
      </c>
      <c r="U3021" s="44">
        <v>35549</v>
      </c>
      <c r="V3021" s="45">
        <v>308632</v>
      </c>
      <c r="W3021" s="45">
        <v>14723</v>
      </c>
    </row>
    <row r="3022" spans="1:23" x14ac:dyDescent="0.2">
      <c r="A3022" s="41">
        <v>2010</v>
      </c>
      <c r="B3022" s="42">
        <v>19667</v>
      </c>
      <c r="C3022" s="43" t="s">
        <v>1233</v>
      </c>
      <c r="D3022" s="41" t="s">
        <v>23</v>
      </c>
      <c r="E3022" s="43" t="s">
        <v>24</v>
      </c>
      <c r="F3022" s="41" t="s">
        <v>25</v>
      </c>
      <c r="G3022" s="43" t="s">
        <v>72</v>
      </c>
      <c r="H3022" s="43" t="s">
        <v>31</v>
      </c>
      <c r="I3022" s="44">
        <v>33412</v>
      </c>
      <c r="J3022" s="45">
        <v>258804</v>
      </c>
      <c r="K3022" s="45">
        <v>18135</v>
      </c>
      <c r="L3022" s="46">
        <v>4388</v>
      </c>
      <c r="M3022" s="47">
        <v>37401</v>
      </c>
      <c r="N3022" s="47">
        <v>1026</v>
      </c>
      <c r="O3022" s="48">
        <v>3057</v>
      </c>
      <c r="P3022" s="49">
        <v>33340</v>
      </c>
      <c r="Q3022" s="49">
        <v>19</v>
      </c>
      <c r="R3022" s="50" t="s">
        <v>37</v>
      </c>
      <c r="S3022" s="51" t="s">
        <v>37</v>
      </c>
      <c r="T3022" s="51" t="s">
        <v>37</v>
      </c>
      <c r="U3022" s="44">
        <v>40857</v>
      </c>
      <c r="V3022" s="45">
        <v>329545</v>
      </c>
      <c r="W3022" s="45">
        <v>19180</v>
      </c>
    </row>
    <row r="3023" spans="1:23" x14ac:dyDescent="0.2">
      <c r="A3023" s="41">
        <v>2010</v>
      </c>
      <c r="B3023" s="42">
        <v>19677</v>
      </c>
      <c r="C3023" s="43" t="s">
        <v>3546</v>
      </c>
      <c r="D3023" s="41" t="s">
        <v>23</v>
      </c>
      <c r="E3023" s="43" t="s">
        <v>24</v>
      </c>
      <c r="F3023" s="41" t="s">
        <v>25</v>
      </c>
      <c r="G3023" s="43" t="s">
        <v>241</v>
      </c>
      <c r="H3023" s="43" t="s">
        <v>27</v>
      </c>
      <c r="I3023" s="44">
        <v>1642.4</v>
      </c>
      <c r="J3023" s="45">
        <v>24171</v>
      </c>
      <c r="K3023" s="45">
        <v>1400</v>
      </c>
      <c r="L3023" s="46">
        <v>1776.4</v>
      </c>
      <c r="M3023" s="47">
        <v>24321</v>
      </c>
      <c r="N3023" s="47">
        <v>430</v>
      </c>
      <c r="O3023" s="48" t="s">
        <v>37</v>
      </c>
      <c r="P3023" s="49" t="s">
        <v>37</v>
      </c>
      <c r="Q3023" s="49" t="s">
        <v>37</v>
      </c>
      <c r="R3023" s="50" t="s">
        <v>37</v>
      </c>
      <c r="S3023" s="51" t="s">
        <v>37</v>
      </c>
      <c r="T3023" s="51" t="s">
        <v>37</v>
      </c>
      <c r="U3023" s="44">
        <v>3418.8</v>
      </c>
      <c r="V3023" s="45">
        <v>48492</v>
      </c>
      <c r="W3023" s="45">
        <v>1830</v>
      </c>
    </row>
    <row r="3024" spans="1:23" x14ac:dyDescent="0.2">
      <c r="A3024" s="41">
        <v>2010</v>
      </c>
      <c r="B3024" s="42">
        <v>19687</v>
      </c>
      <c r="C3024" s="43" t="s">
        <v>3547</v>
      </c>
      <c r="D3024" s="41" t="s">
        <v>23</v>
      </c>
      <c r="E3024" s="43" t="s">
        <v>24</v>
      </c>
      <c r="F3024" s="41" t="s">
        <v>25</v>
      </c>
      <c r="G3024" s="43" t="s">
        <v>145</v>
      </c>
      <c r="H3024" s="43" t="s">
        <v>27</v>
      </c>
      <c r="I3024" s="44">
        <v>2885</v>
      </c>
      <c r="J3024" s="45">
        <v>45127</v>
      </c>
      <c r="K3024" s="45">
        <v>3145</v>
      </c>
      <c r="L3024" s="46">
        <v>3552</v>
      </c>
      <c r="M3024" s="47">
        <v>55166</v>
      </c>
      <c r="N3024" s="47">
        <v>790</v>
      </c>
      <c r="O3024" s="48">
        <v>451</v>
      </c>
      <c r="P3024" s="49">
        <v>5495</v>
      </c>
      <c r="Q3024" s="49">
        <v>1</v>
      </c>
      <c r="R3024" s="50" t="s">
        <v>37</v>
      </c>
      <c r="S3024" s="51" t="s">
        <v>37</v>
      </c>
      <c r="T3024" s="51" t="s">
        <v>37</v>
      </c>
      <c r="U3024" s="44">
        <v>6888</v>
      </c>
      <c r="V3024" s="45">
        <v>105788</v>
      </c>
      <c r="W3024" s="45">
        <v>3936</v>
      </c>
    </row>
    <row r="3025" spans="1:23" x14ac:dyDescent="0.2">
      <c r="A3025" s="41">
        <v>2010</v>
      </c>
      <c r="B3025" s="42">
        <v>19688</v>
      </c>
      <c r="C3025" s="43" t="s">
        <v>3548</v>
      </c>
      <c r="D3025" s="41" t="s">
        <v>23</v>
      </c>
      <c r="E3025" s="43" t="s">
        <v>24</v>
      </c>
      <c r="F3025" s="41" t="s">
        <v>25</v>
      </c>
      <c r="G3025" s="43" t="s">
        <v>80</v>
      </c>
      <c r="H3025" s="43" t="s">
        <v>31</v>
      </c>
      <c r="I3025" s="44">
        <v>48774</v>
      </c>
      <c r="J3025" s="45">
        <v>465627</v>
      </c>
      <c r="K3025" s="45">
        <v>38090</v>
      </c>
      <c r="L3025" s="46">
        <v>10358</v>
      </c>
      <c r="M3025" s="47">
        <v>86888</v>
      </c>
      <c r="N3025" s="47">
        <v>3945</v>
      </c>
      <c r="O3025" s="48">
        <v>1628</v>
      </c>
      <c r="P3025" s="49">
        <v>20066</v>
      </c>
      <c r="Q3025" s="49">
        <v>2</v>
      </c>
      <c r="R3025" s="50" t="s">
        <v>37</v>
      </c>
      <c r="S3025" s="51" t="s">
        <v>37</v>
      </c>
      <c r="T3025" s="51" t="s">
        <v>37</v>
      </c>
      <c r="U3025" s="44">
        <v>60760</v>
      </c>
      <c r="V3025" s="45">
        <v>572581</v>
      </c>
      <c r="W3025" s="45">
        <v>42037</v>
      </c>
    </row>
    <row r="3026" spans="1:23" x14ac:dyDescent="0.2">
      <c r="A3026" s="41">
        <v>2010</v>
      </c>
      <c r="B3026" s="42">
        <v>19702</v>
      </c>
      <c r="C3026" s="43" t="s">
        <v>3549</v>
      </c>
      <c r="D3026" s="41" t="s">
        <v>23</v>
      </c>
      <c r="E3026" s="43" t="s">
        <v>24</v>
      </c>
      <c r="F3026" s="41" t="s">
        <v>25</v>
      </c>
      <c r="G3026" s="43" t="s">
        <v>134</v>
      </c>
      <c r="H3026" s="43" t="s">
        <v>27</v>
      </c>
      <c r="I3026" s="44">
        <v>931</v>
      </c>
      <c r="J3026" s="45">
        <v>7558</v>
      </c>
      <c r="K3026" s="45">
        <v>1231</v>
      </c>
      <c r="L3026" s="46">
        <v>335</v>
      </c>
      <c r="M3026" s="47">
        <v>2745</v>
      </c>
      <c r="N3026" s="47">
        <v>234</v>
      </c>
      <c r="O3026" s="48">
        <v>358</v>
      </c>
      <c r="P3026" s="49">
        <v>2956</v>
      </c>
      <c r="Q3026" s="49">
        <v>16</v>
      </c>
      <c r="R3026" s="50" t="s">
        <v>37</v>
      </c>
      <c r="S3026" s="51" t="s">
        <v>37</v>
      </c>
      <c r="T3026" s="51" t="s">
        <v>37</v>
      </c>
      <c r="U3026" s="44">
        <v>1624</v>
      </c>
      <c r="V3026" s="45">
        <v>13259</v>
      </c>
      <c r="W3026" s="45">
        <v>1481</v>
      </c>
    </row>
    <row r="3027" spans="1:23" x14ac:dyDescent="0.2">
      <c r="A3027" s="41">
        <v>2010</v>
      </c>
      <c r="B3027" s="42">
        <v>19716</v>
      </c>
      <c r="C3027" s="43" t="s">
        <v>3550</v>
      </c>
      <c r="D3027" s="41" t="s">
        <v>23</v>
      </c>
      <c r="E3027" s="43" t="s">
        <v>24</v>
      </c>
      <c r="F3027" s="41" t="s">
        <v>25</v>
      </c>
      <c r="G3027" s="43" t="s">
        <v>104</v>
      </c>
      <c r="H3027" s="43" t="s">
        <v>27</v>
      </c>
      <c r="I3027" s="44">
        <v>3668</v>
      </c>
      <c r="J3027" s="45">
        <v>31662</v>
      </c>
      <c r="K3027" s="45">
        <v>2392</v>
      </c>
      <c r="L3027" s="46">
        <v>1402</v>
      </c>
      <c r="M3027" s="47">
        <v>11822</v>
      </c>
      <c r="N3027" s="47">
        <v>313</v>
      </c>
      <c r="O3027" s="48">
        <v>2050</v>
      </c>
      <c r="P3027" s="49">
        <v>21707</v>
      </c>
      <c r="Q3027" s="49">
        <v>4</v>
      </c>
      <c r="R3027" s="50" t="s">
        <v>37</v>
      </c>
      <c r="S3027" s="51" t="s">
        <v>37</v>
      </c>
      <c r="T3027" s="51" t="s">
        <v>37</v>
      </c>
      <c r="U3027" s="44">
        <v>7120</v>
      </c>
      <c r="V3027" s="45">
        <v>65191</v>
      </c>
      <c r="W3027" s="45">
        <v>2709</v>
      </c>
    </row>
    <row r="3028" spans="1:23" x14ac:dyDescent="0.2">
      <c r="A3028" s="41">
        <v>2010</v>
      </c>
      <c r="B3028" s="42">
        <v>19719</v>
      </c>
      <c r="C3028" s="43" t="s">
        <v>3551</v>
      </c>
      <c r="D3028" s="41" t="s">
        <v>23</v>
      </c>
      <c r="E3028" s="43" t="s">
        <v>24</v>
      </c>
      <c r="F3028" s="41" t="s">
        <v>25</v>
      </c>
      <c r="G3028" s="43" t="s">
        <v>78</v>
      </c>
      <c r="H3028" s="43" t="s">
        <v>27</v>
      </c>
      <c r="I3028" s="44">
        <v>597</v>
      </c>
      <c r="J3028" s="45">
        <v>7100</v>
      </c>
      <c r="K3028" s="45">
        <v>611</v>
      </c>
      <c r="L3028" s="46">
        <v>171</v>
      </c>
      <c r="M3028" s="47">
        <v>2050</v>
      </c>
      <c r="N3028" s="47">
        <v>108</v>
      </c>
      <c r="O3028" s="48" t="s">
        <v>37</v>
      </c>
      <c r="P3028" s="49" t="s">
        <v>37</v>
      </c>
      <c r="Q3028" s="49" t="s">
        <v>37</v>
      </c>
      <c r="R3028" s="50" t="s">
        <v>37</v>
      </c>
      <c r="S3028" s="51" t="s">
        <v>37</v>
      </c>
      <c r="T3028" s="51" t="s">
        <v>37</v>
      </c>
      <c r="U3028" s="44">
        <v>768</v>
      </c>
      <c r="V3028" s="45">
        <v>9150</v>
      </c>
      <c r="W3028" s="45">
        <v>719</v>
      </c>
    </row>
    <row r="3029" spans="1:23" x14ac:dyDescent="0.2">
      <c r="A3029" s="41">
        <v>2010</v>
      </c>
      <c r="B3029" s="42">
        <v>19722</v>
      </c>
      <c r="C3029" s="43" t="s">
        <v>3552</v>
      </c>
      <c r="D3029" s="41" t="s">
        <v>23</v>
      </c>
      <c r="E3029" s="43" t="s">
        <v>24</v>
      </c>
      <c r="F3029" s="41" t="s">
        <v>25</v>
      </c>
      <c r="G3029" s="43" t="s">
        <v>175</v>
      </c>
      <c r="H3029" s="43" t="s">
        <v>27</v>
      </c>
      <c r="I3029" s="44">
        <v>1638</v>
      </c>
      <c r="J3029" s="45">
        <v>12987</v>
      </c>
      <c r="K3029" s="45">
        <v>1339</v>
      </c>
      <c r="L3029" s="46">
        <v>742</v>
      </c>
      <c r="M3029" s="47">
        <v>5439</v>
      </c>
      <c r="N3029" s="47">
        <v>164</v>
      </c>
      <c r="O3029" s="48">
        <v>91</v>
      </c>
      <c r="P3029" s="49">
        <v>625</v>
      </c>
      <c r="Q3029" s="49">
        <v>2</v>
      </c>
      <c r="R3029" s="50">
        <v>0</v>
      </c>
      <c r="S3029" s="51">
        <v>0</v>
      </c>
      <c r="T3029" s="51">
        <v>0</v>
      </c>
      <c r="U3029" s="44">
        <v>2471</v>
      </c>
      <c r="V3029" s="45">
        <v>19051</v>
      </c>
      <c r="W3029" s="45">
        <v>1505</v>
      </c>
    </row>
    <row r="3030" spans="1:23" x14ac:dyDescent="0.2">
      <c r="A3030" s="41">
        <v>2010</v>
      </c>
      <c r="B3030" s="42">
        <v>19728</v>
      </c>
      <c r="C3030" s="43" t="s">
        <v>1234</v>
      </c>
      <c r="D3030" s="41" t="s">
        <v>23</v>
      </c>
      <c r="E3030" s="43" t="s">
        <v>24</v>
      </c>
      <c r="F3030" s="41" t="s">
        <v>25</v>
      </c>
      <c r="G3030" s="43" t="s">
        <v>50</v>
      </c>
      <c r="H3030" s="43" t="s">
        <v>51</v>
      </c>
      <c r="I3030" s="44">
        <v>81130.399999999994</v>
      </c>
      <c r="J3030" s="45">
        <v>820352</v>
      </c>
      <c r="K3030" s="45">
        <v>80168</v>
      </c>
      <c r="L3030" s="46">
        <v>59667.5</v>
      </c>
      <c r="M3030" s="47">
        <v>608259</v>
      </c>
      <c r="N3030" s="47">
        <v>10609</v>
      </c>
      <c r="O3030" s="48">
        <v>32374.3</v>
      </c>
      <c r="P3030" s="49">
        <v>428548</v>
      </c>
      <c r="Q3030" s="49">
        <v>25</v>
      </c>
      <c r="R3030" s="50" t="s">
        <v>37</v>
      </c>
      <c r="S3030" s="51" t="s">
        <v>37</v>
      </c>
      <c r="T3030" s="51" t="s">
        <v>37</v>
      </c>
      <c r="U3030" s="44">
        <v>173172.2</v>
      </c>
      <c r="V3030" s="45">
        <v>1857159</v>
      </c>
      <c r="W3030" s="45">
        <v>90802</v>
      </c>
    </row>
    <row r="3031" spans="1:23" x14ac:dyDescent="0.2">
      <c r="A3031" s="41">
        <v>2010</v>
      </c>
      <c r="B3031" s="42">
        <v>19771</v>
      </c>
      <c r="C3031" s="43" t="s">
        <v>3553</v>
      </c>
      <c r="D3031" s="41" t="s">
        <v>23</v>
      </c>
      <c r="E3031" s="43" t="s">
        <v>24</v>
      </c>
      <c r="F3031" s="41" t="s">
        <v>25</v>
      </c>
      <c r="G3031" s="43" t="s">
        <v>72</v>
      </c>
      <c r="H3031" s="43" t="s">
        <v>27</v>
      </c>
      <c r="I3031" s="44">
        <v>902</v>
      </c>
      <c r="J3031" s="45">
        <v>11089</v>
      </c>
      <c r="K3031" s="45">
        <v>1093</v>
      </c>
      <c r="L3031" s="46">
        <v>246</v>
      </c>
      <c r="M3031" s="47">
        <v>3122</v>
      </c>
      <c r="N3031" s="47">
        <v>161</v>
      </c>
      <c r="O3031" s="48">
        <v>2592</v>
      </c>
      <c r="P3031" s="49">
        <v>37777</v>
      </c>
      <c r="Q3031" s="49">
        <v>24</v>
      </c>
      <c r="R3031" s="50" t="s">
        <v>37</v>
      </c>
      <c r="S3031" s="51" t="s">
        <v>37</v>
      </c>
      <c r="T3031" s="51" t="s">
        <v>37</v>
      </c>
      <c r="U3031" s="44">
        <v>3740</v>
      </c>
      <c r="V3031" s="45">
        <v>51988</v>
      </c>
      <c r="W3031" s="45">
        <v>1278</v>
      </c>
    </row>
    <row r="3032" spans="1:23" x14ac:dyDescent="0.2">
      <c r="A3032" s="41">
        <v>2010</v>
      </c>
      <c r="B3032" s="42">
        <v>19784</v>
      </c>
      <c r="C3032" s="43" t="s">
        <v>1235</v>
      </c>
      <c r="D3032" s="41" t="s">
        <v>23</v>
      </c>
      <c r="E3032" s="43" t="s">
        <v>24</v>
      </c>
      <c r="F3032" s="41" t="s">
        <v>25</v>
      </c>
      <c r="G3032" s="43" t="s">
        <v>89</v>
      </c>
      <c r="H3032" s="43" t="s">
        <v>153</v>
      </c>
      <c r="I3032" s="44">
        <v>7734</v>
      </c>
      <c r="J3032" s="45">
        <v>139165</v>
      </c>
      <c r="K3032" s="45">
        <v>8937</v>
      </c>
      <c r="L3032" s="46">
        <v>4547</v>
      </c>
      <c r="M3032" s="47">
        <v>78091</v>
      </c>
      <c r="N3032" s="47">
        <v>934</v>
      </c>
      <c r="O3032" s="48" t="s">
        <v>37</v>
      </c>
      <c r="P3032" s="49" t="s">
        <v>37</v>
      </c>
      <c r="Q3032" s="49" t="s">
        <v>37</v>
      </c>
      <c r="R3032" s="50" t="s">
        <v>37</v>
      </c>
      <c r="S3032" s="51" t="s">
        <v>37</v>
      </c>
      <c r="T3032" s="51" t="s">
        <v>37</v>
      </c>
      <c r="U3032" s="44">
        <v>12281</v>
      </c>
      <c r="V3032" s="45">
        <v>217256</v>
      </c>
      <c r="W3032" s="45">
        <v>9871</v>
      </c>
    </row>
    <row r="3033" spans="1:23" x14ac:dyDescent="0.2">
      <c r="A3033" s="41">
        <v>2010</v>
      </c>
      <c r="B3033" s="42">
        <v>19785</v>
      </c>
      <c r="C3033" s="43" t="s">
        <v>1236</v>
      </c>
      <c r="D3033" s="41" t="s">
        <v>23</v>
      </c>
      <c r="E3033" s="43" t="s">
        <v>24</v>
      </c>
      <c r="F3033" s="41" t="s">
        <v>25</v>
      </c>
      <c r="G3033" s="43" t="s">
        <v>78</v>
      </c>
      <c r="H3033" s="43" t="s">
        <v>31</v>
      </c>
      <c r="I3033" s="44">
        <v>46969</v>
      </c>
      <c r="J3033" s="45">
        <v>531324</v>
      </c>
      <c r="K3033" s="45">
        <v>29713</v>
      </c>
      <c r="L3033" s="46">
        <v>5685</v>
      </c>
      <c r="M3033" s="47">
        <v>54417</v>
      </c>
      <c r="N3033" s="47">
        <v>4278</v>
      </c>
      <c r="O3033" s="48">
        <v>5739</v>
      </c>
      <c r="P3033" s="49">
        <v>69721</v>
      </c>
      <c r="Q3033" s="49">
        <v>624</v>
      </c>
      <c r="R3033" s="50" t="s">
        <v>37</v>
      </c>
      <c r="S3033" s="51" t="s">
        <v>37</v>
      </c>
      <c r="T3033" s="51" t="s">
        <v>37</v>
      </c>
      <c r="U3033" s="44">
        <v>58393</v>
      </c>
      <c r="V3033" s="45">
        <v>655462</v>
      </c>
      <c r="W3033" s="45">
        <v>34615</v>
      </c>
    </row>
    <row r="3034" spans="1:23" x14ac:dyDescent="0.2">
      <c r="A3034" s="41">
        <v>2010</v>
      </c>
      <c r="B3034" s="42">
        <v>19788</v>
      </c>
      <c r="C3034" s="43" t="s">
        <v>3554</v>
      </c>
      <c r="D3034" s="41" t="s">
        <v>23</v>
      </c>
      <c r="E3034" s="43" t="s">
        <v>24</v>
      </c>
      <c r="F3034" s="41" t="s">
        <v>25</v>
      </c>
      <c r="G3034" s="43" t="s">
        <v>173</v>
      </c>
      <c r="H3034" s="43" t="s">
        <v>27</v>
      </c>
      <c r="I3034" s="44">
        <v>3163</v>
      </c>
      <c r="J3034" s="45">
        <v>31548</v>
      </c>
      <c r="K3034" s="45">
        <v>3907</v>
      </c>
      <c r="L3034" s="46">
        <v>2622</v>
      </c>
      <c r="M3034" s="47">
        <v>33989</v>
      </c>
      <c r="N3034" s="47">
        <v>523</v>
      </c>
      <c r="O3034" s="48" t="s">
        <v>37</v>
      </c>
      <c r="P3034" s="49" t="s">
        <v>37</v>
      </c>
      <c r="Q3034" s="49" t="s">
        <v>37</v>
      </c>
      <c r="R3034" s="50" t="s">
        <v>37</v>
      </c>
      <c r="S3034" s="51" t="s">
        <v>37</v>
      </c>
      <c r="T3034" s="51" t="s">
        <v>37</v>
      </c>
      <c r="U3034" s="44">
        <v>5785</v>
      </c>
      <c r="V3034" s="45">
        <v>65537</v>
      </c>
      <c r="W3034" s="45">
        <v>4430</v>
      </c>
    </row>
    <row r="3035" spans="1:23" x14ac:dyDescent="0.2">
      <c r="A3035" s="41">
        <v>2010</v>
      </c>
      <c r="B3035" s="42">
        <v>19790</v>
      </c>
      <c r="C3035" s="43" t="s">
        <v>1237</v>
      </c>
      <c r="D3035" s="41" t="s">
        <v>23</v>
      </c>
      <c r="E3035" s="43" t="s">
        <v>24</v>
      </c>
      <c r="F3035" s="41" t="s">
        <v>25</v>
      </c>
      <c r="G3035" s="43" t="s">
        <v>145</v>
      </c>
      <c r="H3035" s="43" t="s">
        <v>31</v>
      </c>
      <c r="I3035" s="44">
        <v>14126</v>
      </c>
      <c r="J3035" s="45">
        <v>167465</v>
      </c>
      <c r="K3035" s="45">
        <v>10456</v>
      </c>
      <c r="L3035" s="46">
        <v>8680</v>
      </c>
      <c r="M3035" s="47">
        <v>112868</v>
      </c>
      <c r="N3035" s="47">
        <v>1450</v>
      </c>
      <c r="O3035" s="48">
        <v>9569</v>
      </c>
      <c r="P3035" s="49">
        <v>179552</v>
      </c>
      <c r="Q3035" s="49">
        <v>64</v>
      </c>
      <c r="R3035" s="50">
        <v>0</v>
      </c>
      <c r="S3035" s="51">
        <v>0</v>
      </c>
      <c r="T3035" s="51">
        <v>0</v>
      </c>
      <c r="U3035" s="44">
        <v>32375</v>
      </c>
      <c r="V3035" s="45">
        <v>459885</v>
      </c>
      <c r="W3035" s="45">
        <v>11970</v>
      </c>
    </row>
    <row r="3036" spans="1:23" x14ac:dyDescent="0.2">
      <c r="A3036" s="41">
        <v>2010</v>
      </c>
      <c r="B3036" s="42">
        <v>19791</v>
      </c>
      <c r="C3036" s="43" t="s">
        <v>3555</v>
      </c>
      <c r="D3036" s="41" t="s">
        <v>23</v>
      </c>
      <c r="E3036" s="43" t="s">
        <v>24</v>
      </c>
      <c r="F3036" s="41" t="s">
        <v>25</v>
      </c>
      <c r="G3036" s="43" t="s">
        <v>220</v>
      </c>
      <c r="H3036" s="43" t="s">
        <v>31</v>
      </c>
      <c r="I3036" s="44">
        <v>40844</v>
      </c>
      <c r="J3036" s="45">
        <v>221543</v>
      </c>
      <c r="K3036" s="45">
        <v>33936</v>
      </c>
      <c r="L3036" s="46">
        <v>19361</v>
      </c>
      <c r="M3036" s="47">
        <v>126797</v>
      </c>
      <c r="N3036" s="47">
        <v>3813</v>
      </c>
      <c r="O3036" s="48">
        <v>7867</v>
      </c>
      <c r="P3036" s="49">
        <v>79548</v>
      </c>
      <c r="Q3036" s="49">
        <v>8</v>
      </c>
      <c r="R3036" s="50" t="s">
        <v>37</v>
      </c>
      <c r="S3036" s="51" t="s">
        <v>37</v>
      </c>
      <c r="T3036" s="51" t="s">
        <v>37</v>
      </c>
      <c r="U3036" s="44">
        <v>68072</v>
      </c>
      <c r="V3036" s="45">
        <v>427888</v>
      </c>
      <c r="W3036" s="45">
        <v>37757</v>
      </c>
    </row>
    <row r="3037" spans="1:23" x14ac:dyDescent="0.2">
      <c r="A3037" s="41">
        <v>2010</v>
      </c>
      <c r="B3037" s="42">
        <v>19794</v>
      </c>
      <c r="C3037" s="43" t="s">
        <v>3556</v>
      </c>
      <c r="D3037" s="41" t="s">
        <v>23</v>
      </c>
      <c r="E3037" s="43" t="s">
        <v>24</v>
      </c>
      <c r="F3037" s="41" t="s">
        <v>25</v>
      </c>
      <c r="G3037" s="43" t="s">
        <v>220</v>
      </c>
      <c r="H3037" s="43" t="s">
        <v>51</v>
      </c>
      <c r="I3037" s="44">
        <v>553.20000000000005</v>
      </c>
      <c r="J3037" s="45">
        <v>6504</v>
      </c>
      <c r="K3037" s="45">
        <v>797</v>
      </c>
      <c r="L3037" s="46">
        <v>479.7</v>
      </c>
      <c r="M3037" s="47">
        <v>4999</v>
      </c>
      <c r="N3037" s="47">
        <v>71</v>
      </c>
      <c r="O3037" s="48">
        <v>15454.6</v>
      </c>
      <c r="P3037" s="49">
        <v>184651</v>
      </c>
      <c r="Q3037" s="49">
        <v>2</v>
      </c>
      <c r="R3037" s="50" t="s">
        <v>37</v>
      </c>
      <c r="S3037" s="51" t="s">
        <v>37</v>
      </c>
      <c r="T3037" s="51" t="s">
        <v>37</v>
      </c>
      <c r="U3037" s="44">
        <v>16487.5</v>
      </c>
      <c r="V3037" s="45">
        <v>196154</v>
      </c>
      <c r="W3037" s="45">
        <v>870</v>
      </c>
    </row>
    <row r="3038" spans="1:23" x14ac:dyDescent="0.2">
      <c r="A3038" s="41">
        <v>2010</v>
      </c>
      <c r="B3038" s="42">
        <v>19798</v>
      </c>
      <c r="C3038" s="43" t="s">
        <v>1239</v>
      </c>
      <c r="D3038" s="41" t="s">
        <v>23</v>
      </c>
      <c r="E3038" s="43" t="s">
        <v>24</v>
      </c>
      <c r="F3038" s="41" t="s">
        <v>25</v>
      </c>
      <c r="G3038" s="43" t="s">
        <v>57</v>
      </c>
      <c r="H3038" s="43" t="s">
        <v>27</v>
      </c>
      <c r="I3038" s="44">
        <v>12.8</v>
      </c>
      <c r="J3038" s="45">
        <v>175</v>
      </c>
      <c r="K3038" s="45">
        <v>27</v>
      </c>
      <c r="L3038" s="46">
        <v>40284.400000000001</v>
      </c>
      <c r="M3038" s="47">
        <v>362841</v>
      </c>
      <c r="N3038" s="47">
        <v>1240</v>
      </c>
      <c r="O3038" s="48">
        <v>76141.7</v>
      </c>
      <c r="P3038" s="49">
        <v>775262</v>
      </c>
      <c r="Q3038" s="49">
        <v>627</v>
      </c>
      <c r="R3038" s="50" t="s">
        <v>37</v>
      </c>
      <c r="S3038" s="51" t="s">
        <v>37</v>
      </c>
      <c r="T3038" s="51" t="s">
        <v>37</v>
      </c>
      <c r="U3038" s="44">
        <v>116438.9</v>
      </c>
      <c r="V3038" s="45">
        <v>1138278</v>
      </c>
      <c r="W3038" s="45">
        <v>1894</v>
      </c>
    </row>
    <row r="3039" spans="1:23" x14ac:dyDescent="0.2">
      <c r="A3039" s="41">
        <v>2010</v>
      </c>
      <c r="B3039" s="42">
        <v>19804</v>
      </c>
      <c r="C3039" s="43" t="s">
        <v>3557</v>
      </c>
      <c r="D3039" s="41" t="s">
        <v>23</v>
      </c>
      <c r="E3039" s="43" t="s">
        <v>24</v>
      </c>
      <c r="F3039" s="41" t="s">
        <v>25</v>
      </c>
      <c r="G3039" s="43" t="s">
        <v>142</v>
      </c>
      <c r="H3039" s="43" t="s">
        <v>27</v>
      </c>
      <c r="I3039" s="44">
        <v>49170</v>
      </c>
      <c r="J3039" s="45">
        <v>376512</v>
      </c>
      <c r="K3039" s="45">
        <v>27913</v>
      </c>
      <c r="L3039" s="46">
        <v>41783</v>
      </c>
      <c r="M3039" s="47">
        <v>350539</v>
      </c>
      <c r="N3039" s="47">
        <v>5929</v>
      </c>
      <c r="O3039" s="48">
        <v>1596</v>
      </c>
      <c r="P3039" s="49">
        <v>13950</v>
      </c>
      <c r="Q3039" s="49">
        <v>1</v>
      </c>
      <c r="R3039" s="50" t="s">
        <v>37</v>
      </c>
      <c r="S3039" s="51" t="s">
        <v>37</v>
      </c>
      <c r="T3039" s="51" t="s">
        <v>37</v>
      </c>
      <c r="U3039" s="44">
        <v>92549</v>
      </c>
      <c r="V3039" s="45">
        <v>741001</v>
      </c>
      <c r="W3039" s="45">
        <v>33843</v>
      </c>
    </row>
    <row r="3040" spans="1:23" x14ac:dyDescent="0.2">
      <c r="A3040" s="41">
        <v>2010</v>
      </c>
      <c r="B3040" s="42">
        <v>19805</v>
      </c>
      <c r="C3040" s="43" t="s">
        <v>3558</v>
      </c>
      <c r="D3040" s="41" t="s">
        <v>23</v>
      </c>
      <c r="E3040" s="43" t="s">
        <v>24</v>
      </c>
      <c r="F3040" s="41" t="s">
        <v>25</v>
      </c>
      <c r="G3040" s="43" t="s">
        <v>161</v>
      </c>
      <c r="H3040" s="43" t="s">
        <v>27</v>
      </c>
      <c r="I3040" s="44">
        <v>1920.3</v>
      </c>
      <c r="J3040" s="45">
        <v>18872</v>
      </c>
      <c r="K3040" s="45">
        <v>1544</v>
      </c>
      <c r="L3040" s="46">
        <v>1761.2</v>
      </c>
      <c r="M3040" s="47">
        <v>18408</v>
      </c>
      <c r="N3040" s="47">
        <v>261</v>
      </c>
      <c r="O3040" s="48">
        <v>2100</v>
      </c>
      <c r="P3040" s="49">
        <v>24729</v>
      </c>
      <c r="Q3040" s="49">
        <v>8</v>
      </c>
      <c r="R3040" s="50" t="s">
        <v>37</v>
      </c>
      <c r="S3040" s="51" t="s">
        <v>37</v>
      </c>
      <c r="T3040" s="51" t="s">
        <v>37</v>
      </c>
      <c r="U3040" s="44">
        <v>5781.5</v>
      </c>
      <c r="V3040" s="45">
        <v>62009</v>
      </c>
      <c r="W3040" s="45">
        <v>1813</v>
      </c>
    </row>
    <row r="3041" spans="1:23" x14ac:dyDescent="0.2">
      <c r="A3041" s="41">
        <v>2010</v>
      </c>
      <c r="B3041" s="42">
        <v>19806</v>
      </c>
      <c r="C3041" s="43" t="s">
        <v>1240</v>
      </c>
      <c r="D3041" s="41" t="s">
        <v>23</v>
      </c>
      <c r="E3041" s="43" t="s">
        <v>24</v>
      </c>
      <c r="F3041" s="41" t="s">
        <v>25</v>
      </c>
      <c r="G3041" s="43" t="s">
        <v>92</v>
      </c>
      <c r="H3041" s="43" t="s">
        <v>31</v>
      </c>
      <c r="I3041" s="44">
        <v>28682.6</v>
      </c>
      <c r="J3041" s="45">
        <v>261882</v>
      </c>
      <c r="K3041" s="45">
        <v>17636</v>
      </c>
      <c r="L3041" s="46">
        <v>9273.7999999999993</v>
      </c>
      <c r="M3041" s="47">
        <v>90179</v>
      </c>
      <c r="N3041" s="47">
        <v>2439</v>
      </c>
      <c r="O3041" s="48">
        <v>1401.7</v>
      </c>
      <c r="P3041" s="49">
        <v>9891</v>
      </c>
      <c r="Q3041" s="49">
        <v>11</v>
      </c>
      <c r="R3041" s="50">
        <v>0</v>
      </c>
      <c r="S3041" s="51">
        <v>0</v>
      </c>
      <c r="T3041" s="51">
        <v>0</v>
      </c>
      <c r="U3041" s="44">
        <v>39358.1</v>
      </c>
      <c r="V3041" s="45">
        <v>361952</v>
      </c>
      <c r="W3041" s="45">
        <v>20086</v>
      </c>
    </row>
    <row r="3042" spans="1:23" x14ac:dyDescent="0.2">
      <c r="A3042" s="41">
        <v>2010</v>
      </c>
      <c r="B3042" s="42">
        <v>19813</v>
      </c>
      <c r="C3042" s="43" t="s">
        <v>3559</v>
      </c>
      <c r="D3042" s="41" t="s">
        <v>23</v>
      </c>
      <c r="E3042" s="43" t="s">
        <v>24</v>
      </c>
      <c r="F3042" s="41" t="s">
        <v>25</v>
      </c>
      <c r="G3042" s="43" t="s">
        <v>35</v>
      </c>
      <c r="H3042" s="43" t="s">
        <v>31</v>
      </c>
      <c r="I3042" s="44">
        <v>16146</v>
      </c>
      <c r="J3042" s="45">
        <v>126411</v>
      </c>
      <c r="K3042" s="45">
        <v>10301</v>
      </c>
      <c r="L3042" s="46">
        <v>2008</v>
      </c>
      <c r="M3042" s="47">
        <v>19996</v>
      </c>
      <c r="N3042" s="47">
        <v>545</v>
      </c>
      <c r="O3042" s="48" t="s">
        <v>37</v>
      </c>
      <c r="P3042" s="49" t="s">
        <v>37</v>
      </c>
      <c r="Q3042" s="49" t="s">
        <v>37</v>
      </c>
      <c r="R3042" s="50" t="s">
        <v>37</v>
      </c>
      <c r="S3042" s="51" t="s">
        <v>37</v>
      </c>
      <c r="T3042" s="51" t="s">
        <v>37</v>
      </c>
      <c r="U3042" s="44">
        <v>18154</v>
      </c>
      <c r="V3042" s="45">
        <v>146407</v>
      </c>
      <c r="W3042" s="45">
        <v>10846</v>
      </c>
    </row>
    <row r="3043" spans="1:23" x14ac:dyDescent="0.2">
      <c r="A3043" s="41">
        <v>2010</v>
      </c>
      <c r="B3043" s="42">
        <v>19820</v>
      </c>
      <c r="C3043" s="43" t="s">
        <v>1241</v>
      </c>
      <c r="D3043" s="41" t="s">
        <v>23</v>
      </c>
      <c r="E3043" s="43" t="s">
        <v>24</v>
      </c>
      <c r="F3043" s="41" t="s">
        <v>25</v>
      </c>
      <c r="G3043" s="43" t="s">
        <v>76</v>
      </c>
      <c r="H3043" s="43" t="s">
        <v>31</v>
      </c>
      <c r="I3043" s="44">
        <v>15853</v>
      </c>
      <c r="J3043" s="45">
        <v>141788</v>
      </c>
      <c r="K3043" s="45">
        <v>14085</v>
      </c>
      <c r="L3043" s="46">
        <v>39208</v>
      </c>
      <c r="M3043" s="47">
        <v>481632</v>
      </c>
      <c r="N3043" s="47">
        <v>3591</v>
      </c>
      <c r="O3043" s="48">
        <v>3682</v>
      </c>
      <c r="P3043" s="49">
        <v>32144</v>
      </c>
      <c r="Q3043" s="49">
        <v>1431</v>
      </c>
      <c r="R3043" s="50">
        <v>0</v>
      </c>
      <c r="S3043" s="51">
        <v>0</v>
      </c>
      <c r="T3043" s="51">
        <v>0</v>
      </c>
      <c r="U3043" s="44">
        <v>58743</v>
      </c>
      <c r="V3043" s="45">
        <v>655564</v>
      </c>
      <c r="W3043" s="45">
        <v>19107</v>
      </c>
    </row>
    <row r="3044" spans="1:23" x14ac:dyDescent="0.2">
      <c r="A3044" s="41">
        <v>2010</v>
      </c>
      <c r="B3044" s="42">
        <v>19828</v>
      </c>
      <c r="C3044" s="43" t="s">
        <v>3560</v>
      </c>
      <c r="D3044" s="41" t="s">
        <v>23</v>
      </c>
      <c r="E3044" s="43" t="s">
        <v>24</v>
      </c>
      <c r="F3044" s="41" t="s">
        <v>25</v>
      </c>
      <c r="G3044" s="43" t="s">
        <v>80</v>
      </c>
      <c r="H3044" s="43" t="s">
        <v>27</v>
      </c>
      <c r="I3044" s="44">
        <v>2611</v>
      </c>
      <c r="J3044" s="45">
        <v>27902</v>
      </c>
      <c r="K3044" s="45">
        <v>2815</v>
      </c>
      <c r="L3044" s="46">
        <v>3459.2</v>
      </c>
      <c r="M3044" s="47">
        <v>31348</v>
      </c>
      <c r="N3044" s="47">
        <v>362</v>
      </c>
      <c r="O3044" s="48">
        <v>1956.6</v>
      </c>
      <c r="P3044" s="49">
        <v>29742</v>
      </c>
      <c r="Q3044" s="49">
        <v>3</v>
      </c>
      <c r="R3044" s="50" t="s">
        <v>37</v>
      </c>
      <c r="S3044" s="51" t="s">
        <v>37</v>
      </c>
      <c r="T3044" s="51" t="s">
        <v>37</v>
      </c>
      <c r="U3044" s="44">
        <v>8026.8</v>
      </c>
      <c r="V3044" s="45">
        <v>88992</v>
      </c>
      <c r="W3044" s="45">
        <v>3180</v>
      </c>
    </row>
    <row r="3045" spans="1:23" x14ac:dyDescent="0.2">
      <c r="A3045" s="41">
        <v>2010</v>
      </c>
      <c r="B3045" s="42">
        <v>19840</v>
      </c>
      <c r="C3045" s="43" t="s">
        <v>1242</v>
      </c>
      <c r="D3045" s="41" t="s">
        <v>23</v>
      </c>
      <c r="E3045" s="43" t="s">
        <v>24</v>
      </c>
      <c r="F3045" s="41" t="s">
        <v>25</v>
      </c>
      <c r="G3045" s="43" t="s">
        <v>57</v>
      </c>
      <c r="H3045" s="43" t="s">
        <v>31</v>
      </c>
      <c r="I3045" s="44">
        <v>15.5</v>
      </c>
      <c r="J3045" s="45">
        <v>119</v>
      </c>
      <c r="K3045" s="45">
        <v>12</v>
      </c>
      <c r="L3045" s="46">
        <v>1.6</v>
      </c>
      <c r="M3045" s="47">
        <v>8</v>
      </c>
      <c r="N3045" s="47">
        <v>2</v>
      </c>
      <c r="O3045" s="48">
        <v>768.6</v>
      </c>
      <c r="P3045" s="49">
        <v>8030</v>
      </c>
      <c r="Q3045" s="49">
        <v>30</v>
      </c>
      <c r="R3045" s="50">
        <v>0</v>
      </c>
      <c r="S3045" s="51">
        <v>0</v>
      </c>
      <c r="T3045" s="51">
        <v>0</v>
      </c>
      <c r="U3045" s="44">
        <v>785.7</v>
      </c>
      <c r="V3045" s="45">
        <v>8157</v>
      </c>
      <c r="W3045" s="45">
        <v>44</v>
      </c>
    </row>
    <row r="3046" spans="1:23" x14ac:dyDescent="0.2">
      <c r="A3046" s="41">
        <v>2010</v>
      </c>
      <c r="B3046" s="42">
        <v>19840</v>
      </c>
      <c r="C3046" s="43" t="s">
        <v>1242</v>
      </c>
      <c r="D3046" s="41" t="s">
        <v>23</v>
      </c>
      <c r="E3046" s="43" t="s">
        <v>24</v>
      </c>
      <c r="F3046" s="41" t="s">
        <v>25</v>
      </c>
      <c r="G3046" s="43" t="s">
        <v>192</v>
      </c>
      <c r="H3046" s="43" t="s">
        <v>31</v>
      </c>
      <c r="I3046" s="44">
        <v>33767.300000000003</v>
      </c>
      <c r="J3046" s="45">
        <v>276549</v>
      </c>
      <c r="K3046" s="45">
        <v>18237</v>
      </c>
      <c r="L3046" s="46">
        <v>14345.6</v>
      </c>
      <c r="M3046" s="47">
        <v>133287</v>
      </c>
      <c r="N3046" s="47">
        <v>2218</v>
      </c>
      <c r="O3046" s="48">
        <v>1806.2</v>
      </c>
      <c r="P3046" s="49">
        <v>18610</v>
      </c>
      <c r="Q3046" s="49">
        <v>188</v>
      </c>
      <c r="R3046" s="50">
        <v>0</v>
      </c>
      <c r="S3046" s="51">
        <v>0</v>
      </c>
      <c r="T3046" s="51">
        <v>0</v>
      </c>
      <c r="U3046" s="44">
        <v>49919.1</v>
      </c>
      <c r="V3046" s="45">
        <v>428446</v>
      </c>
      <c r="W3046" s="45">
        <v>20643</v>
      </c>
    </row>
    <row r="3047" spans="1:23" x14ac:dyDescent="0.2">
      <c r="A3047" s="41">
        <v>2010</v>
      </c>
      <c r="B3047" s="42">
        <v>19843</v>
      </c>
      <c r="C3047" s="43" t="s">
        <v>3561</v>
      </c>
      <c r="D3047" s="41" t="s">
        <v>23</v>
      </c>
      <c r="E3047" s="43" t="s">
        <v>24</v>
      </c>
      <c r="F3047" s="41" t="s">
        <v>25</v>
      </c>
      <c r="G3047" s="43" t="s">
        <v>87</v>
      </c>
      <c r="H3047" s="43" t="s">
        <v>27</v>
      </c>
      <c r="I3047" s="44">
        <v>586</v>
      </c>
      <c r="J3047" s="45">
        <v>6902</v>
      </c>
      <c r="K3047" s="45">
        <v>621</v>
      </c>
      <c r="L3047" s="46">
        <v>402</v>
      </c>
      <c r="M3047" s="47">
        <v>4293</v>
      </c>
      <c r="N3047" s="47">
        <v>104</v>
      </c>
      <c r="O3047" s="48" t="s">
        <v>37</v>
      </c>
      <c r="P3047" s="49" t="s">
        <v>37</v>
      </c>
      <c r="Q3047" s="49" t="s">
        <v>37</v>
      </c>
      <c r="R3047" s="50" t="s">
        <v>37</v>
      </c>
      <c r="S3047" s="51" t="s">
        <v>37</v>
      </c>
      <c r="T3047" s="51" t="s">
        <v>37</v>
      </c>
      <c r="U3047" s="44">
        <v>988</v>
      </c>
      <c r="V3047" s="45">
        <v>11195</v>
      </c>
      <c r="W3047" s="45">
        <v>725</v>
      </c>
    </row>
    <row r="3048" spans="1:23" x14ac:dyDescent="0.2">
      <c r="A3048" s="41">
        <v>2010</v>
      </c>
      <c r="B3048" s="42">
        <v>19856</v>
      </c>
      <c r="C3048" s="43" t="s">
        <v>3562</v>
      </c>
      <c r="D3048" s="41" t="s">
        <v>23</v>
      </c>
      <c r="E3048" s="43" t="s">
        <v>24</v>
      </c>
      <c r="F3048" s="41" t="s">
        <v>25</v>
      </c>
      <c r="G3048" s="43" t="s">
        <v>122</v>
      </c>
      <c r="H3048" s="43" t="s">
        <v>27</v>
      </c>
      <c r="I3048" s="44">
        <v>32548</v>
      </c>
      <c r="J3048" s="45">
        <v>209669</v>
      </c>
      <c r="K3048" s="45">
        <v>21644</v>
      </c>
      <c r="L3048" s="46">
        <v>31138</v>
      </c>
      <c r="M3048" s="47">
        <v>200596</v>
      </c>
      <c r="N3048" s="47">
        <v>2851</v>
      </c>
      <c r="O3048" s="48">
        <v>32810</v>
      </c>
      <c r="P3048" s="49">
        <v>259078</v>
      </c>
      <c r="Q3048" s="49">
        <v>72</v>
      </c>
      <c r="R3048" s="50" t="s">
        <v>37</v>
      </c>
      <c r="S3048" s="51" t="s">
        <v>37</v>
      </c>
      <c r="T3048" s="51" t="s">
        <v>37</v>
      </c>
      <c r="U3048" s="44">
        <v>96496</v>
      </c>
      <c r="V3048" s="45">
        <v>669343</v>
      </c>
      <c r="W3048" s="45">
        <v>24567</v>
      </c>
    </row>
    <row r="3049" spans="1:23" x14ac:dyDescent="0.2">
      <c r="A3049" s="41">
        <v>2010</v>
      </c>
      <c r="B3049" s="42">
        <v>19865</v>
      </c>
      <c r="C3049" s="43" t="s">
        <v>3563</v>
      </c>
      <c r="D3049" s="41" t="s">
        <v>23</v>
      </c>
      <c r="E3049" s="43" t="s">
        <v>24</v>
      </c>
      <c r="F3049" s="41" t="s">
        <v>25</v>
      </c>
      <c r="G3049" s="43" t="s">
        <v>87</v>
      </c>
      <c r="H3049" s="43" t="s">
        <v>27</v>
      </c>
      <c r="I3049" s="44">
        <v>2242.3000000000002</v>
      </c>
      <c r="J3049" s="45">
        <v>18482</v>
      </c>
      <c r="K3049" s="45">
        <v>2174</v>
      </c>
      <c r="L3049" s="46">
        <v>983.8</v>
      </c>
      <c r="M3049" s="47">
        <v>9923</v>
      </c>
      <c r="N3049" s="47">
        <v>355</v>
      </c>
      <c r="O3049" s="48">
        <v>1130.8</v>
      </c>
      <c r="P3049" s="49">
        <v>10850</v>
      </c>
      <c r="Q3049" s="49">
        <v>19</v>
      </c>
      <c r="R3049" s="50">
        <v>0</v>
      </c>
      <c r="S3049" s="51">
        <v>0</v>
      </c>
      <c r="T3049" s="51">
        <v>0</v>
      </c>
      <c r="U3049" s="44">
        <v>4356.8999999999996</v>
      </c>
      <c r="V3049" s="45">
        <v>39255</v>
      </c>
      <c r="W3049" s="45">
        <v>2548</v>
      </c>
    </row>
    <row r="3050" spans="1:23" x14ac:dyDescent="0.2">
      <c r="A3050" s="41">
        <v>2010</v>
      </c>
      <c r="B3050" s="42">
        <v>19866</v>
      </c>
      <c r="C3050" s="43" t="s">
        <v>3564</v>
      </c>
      <c r="D3050" s="41" t="s">
        <v>23</v>
      </c>
      <c r="E3050" s="43" t="s">
        <v>24</v>
      </c>
      <c r="F3050" s="41" t="s">
        <v>25</v>
      </c>
      <c r="G3050" s="43" t="s">
        <v>80</v>
      </c>
      <c r="H3050" s="43" t="s">
        <v>27</v>
      </c>
      <c r="I3050" s="44">
        <v>1899</v>
      </c>
      <c r="J3050" s="45">
        <v>19650</v>
      </c>
      <c r="K3050" s="45">
        <v>1351</v>
      </c>
      <c r="L3050" s="46">
        <v>1351</v>
      </c>
      <c r="M3050" s="47">
        <v>14369</v>
      </c>
      <c r="N3050" s="47">
        <v>309</v>
      </c>
      <c r="O3050" s="48" t="s">
        <v>37</v>
      </c>
      <c r="P3050" s="49" t="s">
        <v>37</v>
      </c>
      <c r="Q3050" s="49" t="s">
        <v>37</v>
      </c>
      <c r="R3050" s="50" t="s">
        <v>37</v>
      </c>
      <c r="S3050" s="51" t="s">
        <v>37</v>
      </c>
      <c r="T3050" s="51" t="s">
        <v>37</v>
      </c>
      <c r="U3050" s="44">
        <v>3250</v>
      </c>
      <c r="V3050" s="45">
        <v>34019</v>
      </c>
      <c r="W3050" s="45">
        <v>1660</v>
      </c>
    </row>
    <row r="3051" spans="1:23" x14ac:dyDescent="0.2">
      <c r="A3051" s="41">
        <v>2010</v>
      </c>
      <c r="B3051" s="42">
        <v>19867</v>
      </c>
      <c r="C3051" s="43" t="s">
        <v>3565</v>
      </c>
      <c r="D3051" s="41" t="s">
        <v>23</v>
      </c>
      <c r="E3051" s="43" t="s">
        <v>24</v>
      </c>
      <c r="F3051" s="41" t="s">
        <v>25</v>
      </c>
      <c r="G3051" s="43" t="s">
        <v>35</v>
      </c>
      <c r="H3051" s="43" t="s">
        <v>27</v>
      </c>
      <c r="I3051" s="44">
        <v>328</v>
      </c>
      <c r="J3051" s="45">
        <v>2539</v>
      </c>
      <c r="K3051" s="45">
        <v>316</v>
      </c>
      <c r="L3051" s="46">
        <v>233</v>
      </c>
      <c r="M3051" s="47">
        <v>2352</v>
      </c>
      <c r="N3051" s="47">
        <v>89</v>
      </c>
      <c r="O3051" s="48" t="s">
        <v>37</v>
      </c>
      <c r="P3051" s="49" t="s">
        <v>37</v>
      </c>
      <c r="Q3051" s="49" t="s">
        <v>37</v>
      </c>
      <c r="R3051" s="50" t="s">
        <v>37</v>
      </c>
      <c r="S3051" s="51" t="s">
        <v>37</v>
      </c>
      <c r="T3051" s="51" t="s">
        <v>37</v>
      </c>
      <c r="U3051" s="44">
        <v>561</v>
      </c>
      <c r="V3051" s="45">
        <v>4891</v>
      </c>
      <c r="W3051" s="45">
        <v>405</v>
      </c>
    </row>
    <row r="3052" spans="1:23" x14ac:dyDescent="0.2">
      <c r="A3052" s="41">
        <v>2010</v>
      </c>
      <c r="B3052" s="42">
        <v>19876</v>
      </c>
      <c r="C3052" s="43" t="s">
        <v>1245</v>
      </c>
      <c r="D3052" s="41" t="s">
        <v>23</v>
      </c>
      <c r="E3052" s="43" t="s">
        <v>24</v>
      </c>
      <c r="F3052" s="41" t="s">
        <v>25</v>
      </c>
      <c r="G3052" s="43" t="s">
        <v>67</v>
      </c>
      <c r="H3052" s="43" t="s">
        <v>51</v>
      </c>
      <c r="I3052" s="44">
        <v>167148.79999999999</v>
      </c>
      <c r="J3052" s="45">
        <v>1716948</v>
      </c>
      <c r="K3052" s="45">
        <v>101005</v>
      </c>
      <c r="L3052" s="46">
        <v>80831.600000000006</v>
      </c>
      <c r="M3052" s="47">
        <v>973584</v>
      </c>
      <c r="N3052" s="47">
        <v>17658</v>
      </c>
      <c r="O3052" s="48">
        <v>90704.1</v>
      </c>
      <c r="P3052" s="49">
        <v>1639786</v>
      </c>
      <c r="Q3052" s="49">
        <v>56</v>
      </c>
      <c r="R3052" s="50" t="s">
        <v>37</v>
      </c>
      <c r="S3052" s="51" t="s">
        <v>37</v>
      </c>
      <c r="T3052" s="51" t="s">
        <v>37</v>
      </c>
      <c r="U3052" s="44">
        <v>338684.5</v>
      </c>
      <c r="V3052" s="45">
        <v>4330318</v>
      </c>
      <c r="W3052" s="45">
        <v>118719</v>
      </c>
    </row>
    <row r="3053" spans="1:23" x14ac:dyDescent="0.2">
      <c r="A3053" s="41">
        <v>2010</v>
      </c>
      <c r="B3053" s="42">
        <v>19876</v>
      </c>
      <c r="C3053" s="43" t="s">
        <v>1245</v>
      </c>
      <c r="D3053" s="41" t="s">
        <v>23</v>
      </c>
      <c r="E3053" s="43" t="s">
        <v>24</v>
      </c>
      <c r="F3053" s="41" t="s">
        <v>25</v>
      </c>
      <c r="G3053" s="43" t="s">
        <v>33</v>
      </c>
      <c r="H3053" s="43" t="s">
        <v>51</v>
      </c>
      <c r="I3053" s="44">
        <v>3150198.9</v>
      </c>
      <c r="J3053" s="45">
        <v>30821549</v>
      </c>
      <c r="K3053" s="45">
        <v>2056576</v>
      </c>
      <c r="L3053" s="46">
        <v>2874825.1</v>
      </c>
      <c r="M3053" s="47">
        <v>39012738</v>
      </c>
      <c r="N3053" s="47">
        <v>247036</v>
      </c>
      <c r="O3053" s="48">
        <v>414646</v>
      </c>
      <c r="P3053" s="49">
        <v>6872415</v>
      </c>
      <c r="Q3053" s="49">
        <v>504</v>
      </c>
      <c r="R3053" s="50">
        <v>14552.3</v>
      </c>
      <c r="S3053" s="51">
        <v>188969</v>
      </c>
      <c r="T3053" s="51">
        <v>1</v>
      </c>
      <c r="U3053" s="44">
        <v>6454222.2999999998</v>
      </c>
      <c r="V3053" s="45">
        <v>76895671</v>
      </c>
      <c r="W3053" s="45">
        <v>2304117</v>
      </c>
    </row>
    <row r="3054" spans="1:23" x14ac:dyDescent="0.2">
      <c r="A3054" s="41">
        <v>2010</v>
      </c>
      <c r="B3054" s="42">
        <v>19882</v>
      </c>
      <c r="C3054" s="43" t="s">
        <v>1246</v>
      </c>
      <c r="D3054" s="41" t="s">
        <v>23</v>
      </c>
      <c r="E3054" s="43" t="s">
        <v>24</v>
      </c>
      <c r="F3054" s="41" t="s">
        <v>25</v>
      </c>
      <c r="G3054" s="43" t="s">
        <v>33</v>
      </c>
      <c r="H3054" s="43" t="s">
        <v>16</v>
      </c>
      <c r="I3054" s="44">
        <v>5630</v>
      </c>
      <c r="J3054" s="45">
        <v>57960</v>
      </c>
      <c r="K3054" s="45">
        <v>5188</v>
      </c>
      <c r="L3054" s="46">
        <v>22383</v>
      </c>
      <c r="M3054" s="47">
        <v>269075</v>
      </c>
      <c r="N3054" s="47">
        <v>1141</v>
      </c>
      <c r="O3054" s="48">
        <v>1082</v>
      </c>
      <c r="P3054" s="49">
        <v>14137</v>
      </c>
      <c r="Q3054" s="49">
        <v>5</v>
      </c>
      <c r="R3054" s="50" t="s">
        <v>37</v>
      </c>
      <c r="S3054" s="51" t="s">
        <v>37</v>
      </c>
      <c r="T3054" s="51" t="s">
        <v>37</v>
      </c>
      <c r="U3054" s="44">
        <v>29095</v>
      </c>
      <c r="V3054" s="45">
        <v>341172</v>
      </c>
      <c r="W3054" s="45">
        <v>6334</v>
      </c>
    </row>
    <row r="3055" spans="1:23" x14ac:dyDescent="0.2">
      <c r="A3055" s="41">
        <v>2010</v>
      </c>
      <c r="B3055" s="42">
        <v>19883</v>
      </c>
      <c r="C3055" s="43" t="s">
        <v>3566</v>
      </c>
      <c r="D3055" s="41" t="s">
        <v>23</v>
      </c>
      <c r="E3055" s="43" t="s">
        <v>24</v>
      </c>
      <c r="F3055" s="41" t="s">
        <v>25</v>
      </c>
      <c r="G3055" s="43" t="s">
        <v>46</v>
      </c>
      <c r="H3055" s="43" t="s">
        <v>27</v>
      </c>
      <c r="I3055" s="44">
        <v>3817</v>
      </c>
      <c r="J3055" s="45">
        <v>34779</v>
      </c>
      <c r="K3055" s="45">
        <v>4305</v>
      </c>
      <c r="L3055" s="46">
        <v>8461</v>
      </c>
      <c r="M3055" s="47">
        <v>75092</v>
      </c>
      <c r="N3055" s="47">
        <v>1001</v>
      </c>
      <c r="O3055" s="48" t="s">
        <v>37</v>
      </c>
      <c r="P3055" s="49" t="s">
        <v>37</v>
      </c>
      <c r="Q3055" s="49" t="s">
        <v>37</v>
      </c>
      <c r="R3055" s="50" t="s">
        <v>37</v>
      </c>
      <c r="S3055" s="51" t="s">
        <v>37</v>
      </c>
      <c r="T3055" s="51" t="s">
        <v>37</v>
      </c>
      <c r="U3055" s="44">
        <v>12278</v>
      </c>
      <c r="V3055" s="45">
        <v>109871</v>
      </c>
      <c r="W3055" s="45">
        <v>5306</v>
      </c>
    </row>
    <row r="3056" spans="1:23" x14ac:dyDescent="0.2">
      <c r="A3056" s="41">
        <v>2010</v>
      </c>
      <c r="B3056" s="42">
        <v>19887</v>
      </c>
      <c r="C3056" s="43" t="s">
        <v>3567</v>
      </c>
      <c r="D3056" s="41" t="s">
        <v>23</v>
      </c>
      <c r="E3056" s="43" t="s">
        <v>24</v>
      </c>
      <c r="F3056" s="41" t="s">
        <v>25</v>
      </c>
      <c r="G3056" s="43" t="s">
        <v>72</v>
      </c>
      <c r="H3056" s="43" t="s">
        <v>31</v>
      </c>
      <c r="I3056" s="44">
        <v>9160.7000000000007</v>
      </c>
      <c r="J3056" s="45">
        <v>77859</v>
      </c>
      <c r="K3056" s="45">
        <v>4233</v>
      </c>
      <c r="L3056" s="46">
        <v>2471.5</v>
      </c>
      <c r="M3056" s="47">
        <v>20842</v>
      </c>
      <c r="N3056" s="47">
        <v>1162</v>
      </c>
      <c r="O3056" s="48">
        <v>7242.9</v>
      </c>
      <c r="P3056" s="49">
        <v>100728</v>
      </c>
      <c r="Q3056" s="49">
        <v>8</v>
      </c>
      <c r="R3056" s="50" t="s">
        <v>37</v>
      </c>
      <c r="S3056" s="51" t="s">
        <v>37</v>
      </c>
      <c r="T3056" s="51" t="s">
        <v>37</v>
      </c>
      <c r="U3056" s="44">
        <v>18875.099999999999</v>
      </c>
      <c r="V3056" s="45">
        <v>199429</v>
      </c>
      <c r="W3056" s="45">
        <v>5403</v>
      </c>
    </row>
    <row r="3057" spans="1:23" x14ac:dyDescent="0.2">
      <c r="A3057" s="41">
        <v>2010</v>
      </c>
      <c r="B3057" s="42">
        <v>19896</v>
      </c>
      <c r="C3057" s="43" t="s">
        <v>3568</v>
      </c>
      <c r="D3057" s="41" t="s">
        <v>23</v>
      </c>
      <c r="E3057" s="43" t="s">
        <v>24</v>
      </c>
      <c r="F3057" s="41" t="s">
        <v>25</v>
      </c>
      <c r="G3057" s="43" t="s">
        <v>173</v>
      </c>
      <c r="H3057" s="43" t="s">
        <v>27</v>
      </c>
      <c r="I3057" s="44">
        <v>1023</v>
      </c>
      <c r="J3057" s="45">
        <v>9991</v>
      </c>
      <c r="K3057" s="45">
        <v>840</v>
      </c>
      <c r="L3057" s="46">
        <v>163</v>
      </c>
      <c r="M3057" s="47">
        <v>1652</v>
      </c>
      <c r="N3057" s="47">
        <v>108</v>
      </c>
      <c r="O3057" s="48">
        <v>2137</v>
      </c>
      <c r="P3057" s="49">
        <v>33582</v>
      </c>
      <c r="Q3057" s="49">
        <v>28</v>
      </c>
      <c r="R3057" s="50" t="s">
        <v>37</v>
      </c>
      <c r="S3057" s="51" t="s">
        <v>37</v>
      </c>
      <c r="T3057" s="51" t="s">
        <v>37</v>
      </c>
      <c r="U3057" s="44">
        <v>3323</v>
      </c>
      <c r="V3057" s="45">
        <v>45225</v>
      </c>
      <c r="W3057" s="45">
        <v>976</v>
      </c>
    </row>
    <row r="3058" spans="1:23" x14ac:dyDescent="0.2">
      <c r="A3058" s="41">
        <v>2010</v>
      </c>
      <c r="B3058" s="42">
        <v>19898</v>
      </c>
      <c r="C3058" s="43" t="s">
        <v>1248</v>
      </c>
      <c r="D3058" s="41" t="s">
        <v>23</v>
      </c>
      <c r="E3058" s="43" t="s">
        <v>24</v>
      </c>
      <c r="F3058" s="41" t="s">
        <v>25</v>
      </c>
      <c r="G3058" s="43" t="s">
        <v>98</v>
      </c>
      <c r="H3058" s="43" t="s">
        <v>31</v>
      </c>
      <c r="I3058" s="44">
        <v>147728</v>
      </c>
      <c r="J3058" s="45">
        <v>1556261</v>
      </c>
      <c r="K3058" s="45">
        <v>93659</v>
      </c>
      <c r="L3058" s="46">
        <v>55443</v>
      </c>
      <c r="M3058" s="47">
        <v>553768</v>
      </c>
      <c r="N3058" s="47">
        <v>16478</v>
      </c>
      <c r="O3058" s="48">
        <v>16541</v>
      </c>
      <c r="P3058" s="49">
        <v>239718</v>
      </c>
      <c r="Q3058" s="49">
        <v>18</v>
      </c>
      <c r="R3058" s="50">
        <v>0</v>
      </c>
      <c r="S3058" s="51">
        <v>0</v>
      </c>
      <c r="T3058" s="51">
        <v>0</v>
      </c>
      <c r="U3058" s="44">
        <v>219712</v>
      </c>
      <c r="V3058" s="45">
        <v>2349747</v>
      </c>
      <c r="W3058" s="45">
        <v>110155</v>
      </c>
    </row>
    <row r="3059" spans="1:23" x14ac:dyDescent="0.2">
      <c r="A3059" s="41">
        <v>2010</v>
      </c>
      <c r="B3059" s="42">
        <v>19947</v>
      </c>
      <c r="C3059" s="43" t="s">
        <v>3569</v>
      </c>
      <c r="D3059" s="41" t="s">
        <v>23</v>
      </c>
      <c r="E3059" s="43" t="s">
        <v>24</v>
      </c>
      <c r="F3059" s="41" t="s">
        <v>25</v>
      </c>
      <c r="G3059" s="43" t="s">
        <v>46</v>
      </c>
      <c r="H3059" s="43" t="s">
        <v>27</v>
      </c>
      <c r="I3059" s="44">
        <v>1871</v>
      </c>
      <c r="J3059" s="45">
        <v>22083</v>
      </c>
      <c r="K3059" s="45">
        <v>1909</v>
      </c>
      <c r="L3059" s="46">
        <v>527</v>
      </c>
      <c r="M3059" s="47">
        <v>6092</v>
      </c>
      <c r="N3059" s="47">
        <v>351</v>
      </c>
      <c r="O3059" s="48">
        <v>2582</v>
      </c>
      <c r="P3059" s="49">
        <v>36950</v>
      </c>
      <c r="Q3059" s="49">
        <v>94</v>
      </c>
      <c r="R3059" s="50" t="s">
        <v>37</v>
      </c>
      <c r="S3059" s="51" t="s">
        <v>37</v>
      </c>
      <c r="T3059" s="51" t="s">
        <v>37</v>
      </c>
      <c r="U3059" s="44">
        <v>4980</v>
      </c>
      <c r="V3059" s="45">
        <v>65125</v>
      </c>
      <c r="W3059" s="45">
        <v>2354</v>
      </c>
    </row>
    <row r="3060" spans="1:23" x14ac:dyDescent="0.2">
      <c r="A3060" s="41">
        <v>2010</v>
      </c>
      <c r="B3060" s="42">
        <v>19951</v>
      </c>
      <c r="C3060" s="43" t="s">
        <v>3570</v>
      </c>
      <c r="D3060" s="41" t="s">
        <v>23</v>
      </c>
      <c r="E3060" s="43" t="s">
        <v>24</v>
      </c>
      <c r="F3060" s="41" t="s">
        <v>25</v>
      </c>
      <c r="G3060" s="43" t="s">
        <v>161</v>
      </c>
      <c r="H3060" s="43" t="s">
        <v>27</v>
      </c>
      <c r="I3060" s="44">
        <v>13632</v>
      </c>
      <c r="J3060" s="45">
        <v>103400</v>
      </c>
      <c r="K3060" s="45">
        <v>10932</v>
      </c>
      <c r="L3060" s="46">
        <v>7831</v>
      </c>
      <c r="M3060" s="47">
        <v>77577</v>
      </c>
      <c r="N3060" s="47">
        <v>1271</v>
      </c>
      <c r="O3060" s="48">
        <v>7540</v>
      </c>
      <c r="P3060" s="49">
        <v>88182</v>
      </c>
      <c r="Q3060" s="49">
        <v>135</v>
      </c>
      <c r="R3060" s="50" t="s">
        <v>37</v>
      </c>
      <c r="S3060" s="51" t="s">
        <v>37</v>
      </c>
      <c r="T3060" s="51">
        <v>0</v>
      </c>
      <c r="U3060" s="44">
        <v>29003</v>
      </c>
      <c r="V3060" s="45">
        <v>269159</v>
      </c>
      <c r="W3060" s="45">
        <v>12338</v>
      </c>
    </row>
    <row r="3061" spans="1:23" x14ac:dyDescent="0.2">
      <c r="A3061" s="41">
        <v>2010</v>
      </c>
      <c r="B3061" s="42">
        <v>19952</v>
      </c>
      <c r="C3061" s="43" t="s">
        <v>3571</v>
      </c>
      <c r="D3061" s="41" t="s">
        <v>23</v>
      </c>
      <c r="E3061" s="43" t="s">
        <v>24</v>
      </c>
      <c r="F3061" s="41" t="s">
        <v>25</v>
      </c>
      <c r="G3061" s="43" t="s">
        <v>92</v>
      </c>
      <c r="H3061" s="43" t="s">
        <v>27</v>
      </c>
      <c r="I3061" s="44">
        <v>524</v>
      </c>
      <c r="J3061" s="45">
        <v>5178</v>
      </c>
      <c r="K3061" s="45">
        <v>430</v>
      </c>
      <c r="L3061" s="46">
        <v>585</v>
      </c>
      <c r="M3061" s="47">
        <v>5219</v>
      </c>
      <c r="N3061" s="47">
        <v>95</v>
      </c>
      <c r="O3061" s="48">
        <v>1022</v>
      </c>
      <c r="P3061" s="49">
        <v>10271</v>
      </c>
      <c r="Q3061" s="49">
        <v>2</v>
      </c>
      <c r="R3061" s="50" t="s">
        <v>37</v>
      </c>
      <c r="S3061" s="51" t="s">
        <v>37</v>
      </c>
      <c r="T3061" s="51" t="s">
        <v>37</v>
      </c>
      <c r="U3061" s="44">
        <v>2131</v>
      </c>
      <c r="V3061" s="45">
        <v>20668</v>
      </c>
      <c r="W3061" s="45">
        <v>527</v>
      </c>
    </row>
    <row r="3062" spans="1:23" x14ac:dyDescent="0.2">
      <c r="A3062" s="41">
        <v>2010</v>
      </c>
      <c r="B3062" s="42">
        <v>19968</v>
      </c>
      <c r="C3062" s="43" t="s">
        <v>3572</v>
      </c>
      <c r="D3062" s="41" t="s">
        <v>23</v>
      </c>
      <c r="E3062" s="43" t="s">
        <v>24</v>
      </c>
      <c r="F3062" s="41" t="s">
        <v>25</v>
      </c>
      <c r="G3062" s="43" t="s">
        <v>241</v>
      </c>
      <c r="H3062" s="43" t="s">
        <v>27</v>
      </c>
      <c r="I3062" s="44">
        <v>1586</v>
      </c>
      <c r="J3062" s="45">
        <v>23119</v>
      </c>
      <c r="K3062" s="45">
        <v>1831</v>
      </c>
      <c r="L3062" s="46">
        <v>1901</v>
      </c>
      <c r="M3062" s="47">
        <v>31794</v>
      </c>
      <c r="N3062" s="47">
        <v>469</v>
      </c>
      <c r="O3062" s="48">
        <v>282</v>
      </c>
      <c r="P3062" s="49">
        <v>5050</v>
      </c>
      <c r="Q3062" s="49">
        <v>2</v>
      </c>
      <c r="R3062" s="50" t="s">
        <v>37</v>
      </c>
      <c r="S3062" s="51" t="s">
        <v>37</v>
      </c>
      <c r="T3062" s="51" t="s">
        <v>37</v>
      </c>
      <c r="U3062" s="44">
        <v>3769</v>
      </c>
      <c r="V3062" s="45">
        <v>59963</v>
      </c>
      <c r="W3062" s="45">
        <v>2302</v>
      </c>
    </row>
    <row r="3063" spans="1:23" x14ac:dyDescent="0.2">
      <c r="A3063" s="41">
        <v>2010</v>
      </c>
      <c r="B3063" s="42">
        <v>19974</v>
      </c>
      <c r="C3063" s="43" t="s">
        <v>3573</v>
      </c>
      <c r="D3063" s="41" t="s">
        <v>23</v>
      </c>
      <c r="E3063" s="43" t="s">
        <v>24</v>
      </c>
      <c r="F3063" s="41" t="s">
        <v>25</v>
      </c>
      <c r="G3063" s="43" t="s">
        <v>67</v>
      </c>
      <c r="H3063" s="43" t="s">
        <v>27</v>
      </c>
      <c r="I3063" s="44">
        <v>8958</v>
      </c>
      <c r="J3063" s="45">
        <v>68993</v>
      </c>
      <c r="K3063" s="45">
        <v>5250</v>
      </c>
      <c r="L3063" s="46">
        <v>9194</v>
      </c>
      <c r="M3063" s="47">
        <v>80576</v>
      </c>
      <c r="N3063" s="47">
        <v>820</v>
      </c>
      <c r="O3063" s="48">
        <v>0</v>
      </c>
      <c r="P3063" s="49">
        <v>0</v>
      </c>
      <c r="Q3063" s="49">
        <v>0</v>
      </c>
      <c r="R3063" s="50">
        <v>0</v>
      </c>
      <c r="S3063" s="51">
        <v>0</v>
      </c>
      <c r="T3063" s="51">
        <v>0</v>
      </c>
      <c r="U3063" s="44">
        <v>18152</v>
      </c>
      <c r="V3063" s="45">
        <v>149569</v>
      </c>
      <c r="W3063" s="45">
        <v>6070</v>
      </c>
    </row>
    <row r="3064" spans="1:23" x14ac:dyDescent="0.2">
      <c r="A3064" s="41">
        <v>2010</v>
      </c>
      <c r="B3064" s="42">
        <v>19975</v>
      </c>
      <c r="C3064" s="43" t="s">
        <v>3574</v>
      </c>
      <c r="D3064" s="41" t="s">
        <v>23</v>
      </c>
      <c r="E3064" s="43" t="s">
        <v>24</v>
      </c>
      <c r="F3064" s="41" t="s">
        <v>25</v>
      </c>
      <c r="G3064" s="43" t="s">
        <v>82</v>
      </c>
      <c r="H3064" s="43" t="s">
        <v>27</v>
      </c>
      <c r="I3064" s="44">
        <v>576</v>
      </c>
      <c r="J3064" s="45">
        <v>7452</v>
      </c>
      <c r="K3064" s="45">
        <v>1005</v>
      </c>
      <c r="L3064" s="46">
        <v>462</v>
      </c>
      <c r="M3064" s="47">
        <v>5359</v>
      </c>
      <c r="N3064" s="47">
        <v>149</v>
      </c>
      <c r="O3064" s="48">
        <v>0</v>
      </c>
      <c r="P3064" s="49">
        <v>0</v>
      </c>
      <c r="Q3064" s="49">
        <v>0</v>
      </c>
      <c r="R3064" s="50" t="s">
        <v>37</v>
      </c>
      <c r="S3064" s="51" t="s">
        <v>37</v>
      </c>
      <c r="T3064" s="51" t="s">
        <v>37</v>
      </c>
      <c r="U3064" s="44">
        <v>1038</v>
      </c>
      <c r="V3064" s="45">
        <v>12811</v>
      </c>
      <c r="W3064" s="45">
        <v>1154</v>
      </c>
    </row>
    <row r="3065" spans="1:23" x14ac:dyDescent="0.2">
      <c r="A3065" s="41">
        <v>2010</v>
      </c>
      <c r="B3065" s="42">
        <v>19978</v>
      </c>
      <c r="C3065" s="43" t="s">
        <v>3575</v>
      </c>
      <c r="D3065" s="41" t="s">
        <v>23</v>
      </c>
      <c r="E3065" s="43" t="s">
        <v>24</v>
      </c>
      <c r="F3065" s="41" t="s">
        <v>25</v>
      </c>
      <c r="G3065" s="43" t="s">
        <v>33</v>
      </c>
      <c r="H3065" s="43" t="s">
        <v>27</v>
      </c>
      <c r="I3065" s="44">
        <v>970</v>
      </c>
      <c r="J3065" s="45">
        <v>11342</v>
      </c>
      <c r="K3065" s="45">
        <v>440</v>
      </c>
      <c r="L3065" s="46">
        <v>171</v>
      </c>
      <c r="M3065" s="47">
        <v>2001</v>
      </c>
      <c r="N3065" s="47">
        <v>77</v>
      </c>
      <c r="O3065" s="48" t="s">
        <v>37</v>
      </c>
      <c r="P3065" s="49" t="s">
        <v>37</v>
      </c>
      <c r="Q3065" s="49" t="s">
        <v>37</v>
      </c>
      <c r="R3065" s="50" t="s">
        <v>37</v>
      </c>
      <c r="S3065" s="51" t="s">
        <v>37</v>
      </c>
      <c r="T3065" s="51" t="s">
        <v>37</v>
      </c>
      <c r="U3065" s="44">
        <v>1141</v>
      </c>
      <c r="V3065" s="45">
        <v>13343</v>
      </c>
      <c r="W3065" s="45">
        <v>517</v>
      </c>
    </row>
    <row r="3066" spans="1:23" x14ac:dyDescent="0.2">
      <c r="A3066" s="41">
        <v>2010</v>
      </c>
      <c r="B3066" s="42">
        <v>19979</v>
      </c>
      <c r="C3066" s="43" t="s">
        <v>3575</v>
      </c>
      <c r="D3066" s="41" t="s">
        <v>23</v>
      </c>
      <c r="E3066" s="43" t="s">
        <v>24</v>
      </c>
      <c r="F3066" s="41" t="s">
        <v>25</v>
      </c>
      <c r="G3066" s="43" t="s">
        <v>203</v>
      </c>
      <c r="H3066" s="43" t="s">
        <v>27</v>
      </c>
      <c r="I3066" s="44">
        <v>10919</v>
      </c>
      <c r="J3066" s="45">
        <v>72225</v>
      </c>
      <c r="K3066" s="45">
        <v>10216</v>
      </c>
      <c r="L3066" s="46">
        <v>3321</v>
      </c>
      <c r="M3066" s="47">
        <v>23571</v>
      </c>
      <c r="N3066" s="47">
        <v>1660</v>
      </c>
      <c r="O3066" s="48">
        <v>9253</v>
      </c>
      <c r="P3066" s="49">
        <v>74698</v>
      </c>
      <c r="Q3066" s="49">
        <v>173</v>
      </c>
      <c r="R3066" s="50" t="s">
        <v>37</v>
      </c>
      <c r="S3066" s="51" t="s">
        <v>37</v>
      </c>
      <c r="T3066" s="51" t="s">
        <v>37</v>
      </c>
      <c r="U3066" s="44">
        <v>23493</v>
      </c>
      <c r="V3066" s="45">
        <v>170494</v>
      </c>
      <c r="W3066" s="45">
        <v>12049</v>
      </c>
    </row>
    <row r="3067" spans="1:23" x14ac:dyDescent="0.2">
      <c r="A3067" s="41">
        <v>2010</v>
      </c>
      <c r="B3067" s="42">
        <v>19980</v>
      </c>
      <c r="C3067" s="43" t="s">
        <v>3574</v>
      </c>
      <c r="D3067" s="41" t="s">
        <v>23</v>
      </c>
      <c r="E3067" s="43" t="s">
        <v>24</v>
      </c>
      <c r="F3067" s="41" t="s">
        <v>25</v>
      </c>
      <c r="G3067" s="43" t="s">
        <v>241</v>
      </c>
      <c r="H3067" s="43" t="s">
        <v>27</v>
      </c>
      <c r="I3067" s="44">
        <v>492</v>
      </c>
      <c r="J3067" s="45">
        <v>5430</v>
      </c>
      <c r="K3067" s="45">
        <v>591</v>
      </c>
      <c r="L3067" s="46">
        <v>362</v>
      </c>
      <c r="M3067" s="47">
        <v>4441</v>
      </c>
      <c r="N3067" s="47">
        <v>85</v>
      </c>
      <c r="O3067" s="48">
        <v>2100</v>
      </c>
      <c r="P3067" s="49">
        <v>37461</v>
      </c>
      <c r="Q3067" s="49">
        <v>1</v>
      </c>
      <c r="R3067" s="50" t="s">
        <v>37</v>
      </c>
      <c r="S3067" s="51" t="s">
        <v>37</v>
      </c>
      <c r="T3067" s="51" t="s">
        <v>37</v>
      </c>
      <c r="U3067" s="44">
        <v>2954</v>
      </c>
      <c r="V3067" s="45">
        <v>47332</v>
      </c>
      <c r="W3067" s="45">
        <v>677</v>
      </c>
    </row>
    <row r="3068" spans="1:23" x14ac:dyDescent="0.2">
      <c r="A3068" s="41">
        <v>2010</v>
      </c>
      <c r="B3068" s="42">
        <v>19981</v>
      </c>
      <c r="C3068" s="43" t="s">
        <v>1250</v>
      </c>
      <c r="D3068" s="41" t="s">
        <v>23</v>
      </c>
      <c r="E3068" s="43" t="s">
        <v>24</v>
      </c>
      <c r="F3068" s="41" t="s">
        <v>25</v>
      </c>
      <c r="G3068" s="43" t="s">
        <v>67</v>
      </c>
      <c r="H3068" s="43" t="s">
        <v>31</v>
      </c>
      <c r="I3068" s="44">
        <v>64527</v>
      </c>
      <c r="J3068" s="45">
        <v>546972</v>
      </c>
      <c r="K3068" s="45">
        <v>32516</v>
      </c>
      <c r="L3068" s="46">
        <v>8947</v>
      </c>
      <c r="M3068" s="47">
        <v>86513</v>
      </c>
      <c r="N3068" s="47">
        <v>1955</v>
      </c>
      <c r="O3068" s="48">
        <v>2798</v>
      </c>
      <c r="P3068" s="49">
        <v>67065</v>
      </c>
      <c r="Q3068" s="49">
        <v>3</v>
      </c>
      <c r="R3068" s="50" t="s">
        <v>37</v>
      </c>
      <c r="S3068" s="51" t="s">
        <v>37</v>
      </c>
      <c r="T3068" s="51" t="s">
        <v>37</v>
      </c>
      <c r="U3068" s="44">
        <v>76272</v>
      </c>
      <c r="V3068" s="45">
        <v>700550</v>
      </c>
      <c r="W3068" s="45">
        <v>34474</v>
      </c>
    </row>
    <row r="3069" spans="1:23" x14ac:dyDescent="0.2">
      <c r="A3069" s="41">
        <v>2010</v>
      </c>
      <c r="B3069" s="42">
        <v>20021</v>
      </c>
      <c r="C3069" s="43" t="s">
        <v>3576</v>
      </c>
      <c r="D3069" s="41" t="s">
        <v>23</v>
      </c>
      <c r="E3069" s="43" t="s">
        <v>24</v>
      </c>
      <c r="F3069" s="41" t="s">
        <v>25</v>
      </c>
      <c r="G3069" s="43" t="s">
        <v>72</v>
      </c>
      <c r="H3069" s="43" t="s">
        <v>27</v>
      </c>
      <c r="I3069" s="44">
        <v>988</v>
      </c>
      <c r="J3069" s="45">
        <v>10432</v>
      </c>
      <c r="K3069" s="45">
        <v>1122</v>
      </c>
      <c r="L3069" s="46">
        <v>322</v>
      </c>
      <c r="M3069" s="47">
        <v>4990</v>
      </c>
      <c r="N3069" s="47">
        <v>182</v>
      </c>
      <c r="O3069" s="48">
        <v>620</v>
      </c>
      <c r="P3069" s="49">
        <v>16291</v>
      </c>
      <c r="Q3069" s="49">
        <v>26</v>
      </c>
      <c r="R3069" s="50" t="s">
        <v>37</v>
      </c>
      <c r="S3069" s="51" t="s">
        <v>37</v>
      </c>
      <c r="T3069" s="51" t="s">
        <v>37</v>
      </c>
      <c r="U3069" s="44">
        <v>1930</v>
      </c>
      <c r="V3069" s="45">
        <v>31713</v>
      </c>
      <c r="W3069" s="45">
        <v>1330</v>
      </c>
    </row>
    <row r="3070" spans="1:23" x14ac:dyDescent="0.2">
      <c r="A3070" s="41">
        <v>2010</v>
      </c>
      <c r="B3070" s="42">
        <v>20025</v>
      </c>
      <c r="C3070" s="43" t="s">
        <v>3577</v>
      </c>
      <c r="D3070" s="41" t="s">
        <v>23</v>
      </c>
      <c r="E3070" s="43" t="s">
        <v>24</v>
      </c>
      <c r="F3070" s="41" t="s">
        <v>25</v>
      </c>
      <c r="G3070" s="43" t="s">
        <v>87</v>
      </c>
      <c r="H3070" s="43" t="s">
        <v>27</v>
      </c>
      <c r="I3070" s="44">
        <v>635</v>
      </c>
      <c r="J3070" s="45">
        <v>7951</v>
      </c>
      <c r="K3070" s="45">
        <v>401</v>
      </c>
      <c r="L3070" s="46">
        <v>190</v>
      </c>
      <c r="M3070" s="47">
        <v>2440</v>
      </c>
      <c r="N3070" s="47">
        <v>117</v>
      </c>
      <c r="O3070" s="48">
        <v>16</v>
      </c>
      <c r="P3070" s="49">
        <v>167</v>
      </c>
      <c r="Q3070" s="49">
        <v>1</v>
      </c>
      <c r="R3070" s="50" t="s">
        <v>37</v>
      </c>
      <c r="S3070" s="51" t="s">
        <v>37</v>
      </c>
      <c r="T3070" s="51" t="s">
        <v>37</v>
      </c>
      <c r="U3070" s="44">
        <v>841</v>
      </c>
      <c r="V3070" s="45">
        <v>10558</v>
      </c>
      <c r="W3070" s="45">
        <v>519</v>
      </c>
    </row>
    <row r="3071" spans="1:23" x14ac:dyDescent="0.2">
      <c r="A3071" s="41">
        <v>2010</v>
      </c>
      <c r="B3071" s="42">
        <v>20038</v>
      </c>
      <c r="C3071" s="43" t="s">
        <v>3578</v>
      </c>
      <c r="D3071" s="41" t="s">
        <v>23</v>
      </c>
      <c r="E3071" s="43" t="s">
        <v>24</v>
      </c>
      <c r="F3071" s="41" t="s">
        <v>25</v>
      </c>
      <c r="G3071" s="43" t="s">
        <v>201</v>
      </c>
      <c r="H3071" s="43" t="s">
        <v>27</v>
      </c>
      <c r="I3071" s="44">
        <v>30127</v>
      </c>
      <c r="J3071" s="45">
        <v>214774</v>
      </c>
      <c r="K3071" s="45">
        <v>21087</v>
      </c>
      <c r="L3071" s="46">
        <v>32992</v>
      </c>
      <c r="M3071" s="47">
        <v>253373</v>
      </c>
      <c r="N3071" s="47">
        <v>3643</v>
      </c>
      <c r="O3071" s="48">
        <v>15146</v>
      </c>
      <c r="P3071" s="49">
        <v>133863</v>
      </c>
      <c r="Q3071" s="49">
        <v>22</v>
      </c>
      <c r="R3071" s="50">
        <v>0</v>
      </c>
      <c r="S3071" s="51">
        <v>0</v>
      </c>
      <c r="T3071" s="51">
        <v>0</v>
      </c>
      <c r="U3071" s="44">
        <v>78265</v>
      </c>
      <c r="V3071" s="45">
        <v>602010</v>
      </c>
      <c r="W3071" s="45">
        <v>24752</v>
      </c>
    </row>
    <row r="3072" spans="1:23" x14ac:dyDescent="0.2">
      <c r="A3072" s="41">
        <v>2010</v>
      </c>
      <c r="B3072" s="42">
        <v>20061</v>
      </c>
      <c r="C3072" s="43" t="s">
        <v>3579</v>
      </c>
      <c r="D3072" s="41" t="s">
        <v>23</v>
      </c>
      <c r="E3072" s="43" t="s">
        <v>24</v>
      </c>
      <c r="F3072" s="41" t="s">
        <v>25</v>
      </c>
      <c r="G3072" s="43" t="s">
        <v>78</v>
      </c>
      <c r="H3072" s="43" t="s">
        <v>27</v>
      </c>
      <c r="I3072" s="44">
        <v>1285</v>
      </c>
      <c r="J3072" s="45">
        <v>13609</v>
      </c>
      <c r="K3072" s="45">
        <v>1168</v>
      </c>
      <c r="L3072" s="46">
        <v>599.20000000000005</v>
      </c>
      <c r="M3072" s="47">
        <v>6464</v>
      </c>
      <c r="N3072" s="47">
        <v>169</v>
      </c>
      <c r="O3072" s="48" t="s">
        <v>37</v>
      </c>
      <c r="P3072" s="49" t="s">
        <v>37</v>
      </c>
      <c r="Q3072" s="49" t="s">
        <v>37</v>
      </c>
      <c r="R3072" s="50" t="s">
        <v>37</v>
      </c>
      <c r="S3072" s="51" t="s">
        <v>37</v>
      </c>
      <c r="T3072" s="51" t="s">
        <v>37</v>
      </c>
      <c r="U3072" s="44">
        <v>1884.2</v>
      </c>
      <c r="V3072" s="45">
        <v>20073</v>
      </c>
      <c r="W3072" s="45">
        <v>1337</v>
      </c>
    </row>
    <row r="3073" spans="1:23" x14ac:dyDescent="0.2">
      <c r="A3073" s="41">
        <v>2010</v>
      </c>
      <c r="B3073" s="42">
        <v>20063</v>
      </c>
      <c r="C3073" s="43" t="s">
        <v>3580</v>
      </c>
      <c r="D3073" s="41" t="s">
        <v>23</v>
      </c>
      <c r="E3073" s="43" t="s">
        <v>24</v>
      </c>
      <c r="F3073" s="41" t="s">
        <v>25</v>
      </c>
      <c r="G3073" s="43" t="s">
        <v>241</v>
      </c>
      <c r="H3073" s="43" t="s">
        <v>27</v>
      </c>
      <c r="I3073" s="44">
        <v>262.2</v>
      </c>
      <c r="J3073" s="45">
        <v>3002</v>
      </c>
      <c r="K3073" s="45">
        <v>235</v>
      </c>
      <c r="L3073" s="46">
        <v>194.8</v>
      </c>
      <c r="M3073" s="47">
        <v>2055</v>
      </c>
      <c r="N3073" s="47">
        <v>52</v>
      </c>
      <c r="O3073" s="48" t="s">
        <v>37</v>
      </c>
      <c r="P3073" s="49" t="s">
        <v>37</v>
      </c>
      <c r="Q3073" s="49" t="s">
        <v>37</v>
      </c>
      <c r="R3073" s="50" t="s">
        <v>37</v>
      </c>
      <c r="S3073" s="51" t="s">
        <v>37</v>
      </c>
      <c r="T3073" s="51" t="s">
        <v>37</v>
      </c>
      <c r="U3073" s="44">
        <v>457</v>
      </c>
      <c r="V3073" s="45">
        <v>5057</v>
      </c>
      <c r="W3073" s="45">
        <v>287</v>
      </c>
    </row>
    <row r="3074" spans="1:23" x14ac:dyDescent="0.2">
      <c r="A3074" s="41">
        <v>2010</v>
      </c>
      <c r="B3074" s="42">
        <v>20065</v>
      </c>
      <c r="C3074" s="43" t="s">
        <v>1252</v>
      </c>
      <c r="D3074" s="41" t="s">
        <v>23</v>
      </c>
      <c r="E3074" s="43" t="s">
        <v>24</v>
      </c>
      <c r="F3074" s="41" t="s">
        <v>25</v>
      </c>
      <c r="G3074" s="43" t="s">
        <v>65</v>
      </c>
      <c r="H3074" s="43" t="s">
        <v>31</v>
      </c>
      <c r="I3074" s="44">
        <v>167440</v>
      </c>
      <c r="J3074" s="45">
        <v>1873808</v>
      </c>
      <c r="K3074" s="45">
        <v>108615</v>
      </c>
      <c r="L3074" s="46">
        <v>50214</v>
      </c>
      <c r="M3074" s="47">
        <v>531759</v>
      </c>
      <c r="N3074" s="47">
        <v>9200</v>
      </c>
      <c r="O3074" s="48">
        <v>11769</v>
      </c>
      <c r="P3074" s="49">
        <v>192955</v>
      </c>
      <c r="Q3074" s="49">
        <v>52</v>
      </c>
      <c r="R3074" s="50" t="s">
        <v>37</v>
      </c>
      <c r="S3074" s="51" t="s">
        <v>37</v>
      </c>
      <c r="T3074" s="51" t="s">
        <v>37</v>
      </c>
      <c r="U3074" s="44">
        <v>229423</v>
      </c>
      <c r="V3074" s="45">
        <v>2598522</v>
      </c>
      <c r="W3074" s="45">
        <v>117867</v>
      </c>
    </row>
    <row r="3075" spans="1:23" x14ac:dyDescent="0.2">
      <c r="A3075" s="41">
        <v>2010</v>
      </c>
      <c r="B3075" s="42">
        <v>20069</v>
      </c>
      <c r="C3075" s="43" t="s">
        <v>3581</v>
      </c>
      <c r="D3075" s="41" t="s">
        <v>23</v>
      </c>
      <c r="E3075" s="43" t="s">
        <v>24</v>
      </c>
      <c r="F3075" s="41" t="s">
        <v>25</v>
      </c>
      <c r="G3075" s="43" t="s">
        <v>76</v>
      </c>
      <c r="H3075" s="43" t="s">
        <v>27</v>
      </c>
      <c r="I3075" s="44">
        <v>2028</v>
      </c>
      <c r="J3075" s="45">
        <v>19535</v>
      </c>
      <c r="K3075" s="45">
        <v>1881</v>
      </c>
      <c r="L3075" s="46">
        <v>1187</v>
      </c>
      <c r="M3075" s="47">
        <v>12925</v>
      </c>
      <c r="N3075" s="47">
        <v>279</v>
      </c>
      <c r="O3075" s="48">
        <v>660</v>
      </c>
      <c r="P3075" s="49">
        <v>9781</v>
      </c>
      <c r="Q3075" s="49">
        <v>22</v>
      </c>
      <c r="R3075" s="50">
        <v>0</v>
      </c>
      <c r="S3075" s="51">
        <v>0</v>
      </c>
      <c r="T3075" s="51">
        <v>0</v>
      </c>
      <c r="U3075" s="44">
        <v>3875</v>
      </c>
      <c r="V3075" s="45">
        <v>42241</v>
      </c>
      <c r="W3075" s="45">
        <v>2182</v>
      </c>
    </row>
    <row r="3076" spans="1:23" x14ac:dyDescent="0.2">
      <c r="A3076" s="41">
        <v>2010</v>
      </c>
      <c r="B3076" s="42">
        <v>20070</v>
      </c>
      <c r="C3076" s="43" t="s">
        <v>3582</v>
      </c>
      <c r="D3076" s="41" t="s">
        <v>23</v>
      </c>
      <c r="E3076" s="43" t="s">
        <v>24</v>
      </c>
      <c r="F3076" s="41" t="s">
        <v>25</v>
      </c>
      <c r="G3076" s="43" t="s">
        <v>44</v>
      </c>
      <c r="H3076" s="43" t="s">
        <v>27</v>
      </c>
      <c r="I3076" s="44">
        <v>381</v>
      </c>
      <c r="J3076" s="45">
        <v>3121</v>
      </c>
      <c r="K3076" s="45">
        <v>335</v>
      </c>
      <c r="L3076" s="46">
        <v>123</v>
      </c>
      <c r="M3076" s="47">
        <v>1111</v>
      </c>
      <c r="N3076" s="47">
        <v>48</v>
      </c>
      <c r="O3076" s="48" t="s">
        <v>37</v>
      </c>
      <c r="P3076" s="49" t="s">
        <v>37</v>
      </c>
      <c r="Q3076" s="49" t="s">
        <v>37</v>
      </c>
      <c r="R3076" s="50" t="s">
        <v>37</v>
      </c>
      <c r="S3076" s="51" t="s">
        <v>37</v>
      </c>
      <c r="T3076" s="51" t="s">
        <v>37</v>
      </c>
      <c r="U3076" s="44">
        <v>504</v>
      </c>
      <c r="V3076" s="45">
        <v>4232</v>
      </c>
      <c r="W3076" s="45">
        <v>383</v>
      </c>
    </row>
    <row r="3077" spans="1:23" x14ac:dyDescent="0.2">
      <c r="A3077" s="41">
        <v>2010</v>
      </c>
      <c r="B3077" s="42">
        <v>20071</v>
      </c>
      <c r="C3077" s="43" t="s">
        <v>3583</v>
      </c>
      <c r="D3077" s="41" t="s">
        <v>23</v>
      </c>
      <c r="E3077" s="43" t="s">
        <v>24</v>
      </c>
      <c r="F3077" s="41" t="s">
        <v>25</v>
      </c>
      <c r="G3077" s="43" t="s">
        <v>67</v>
      </c>
      <c r="H3077" s="43" t="s">
        <v>27</v>
      </c>
      <c r="I3077" s="44">
        <v>195</v>
      </c>
      <c r="J3077" s="45">
        <v>1506</v>
      </c>
      <c r="K3077" s="45">
        <v>103</v>
      </c>
      <c r="L3077" s="46">
        <v>58</v>
      </c>
      <c r="M3077" s="47">
        <v>335</v>
      </c>
      <c r="N3077" s="47">
        <v>28</v>
      </c>
      <c r="O3077" s="48">
        <v>23</v>
      </c>
      <c r="P3077" s="49">
        <v>117</v>
      </c>
      <c r="Q3077" s="49">
        <v>1</v>
      </c>
      <c r="R3077" s="50">
        <v>0</v>
      </c>
      <c r="S3077" s="51">
        <v>0</v>
      </c>
      <c r="T3077" s="51">
        <v>0</v>
      </c>
      <c r="U3077" s="44">
        <v>276</v>
      </c>
      <c r="V3077" s="45">
        <v>1958</v>
      </c>
      <c r="W3077" s="45">
        <v>132</v>
      </c>
    </row>
    <row r="3078" spans="1:23" x14ac:dyDescent="0.2">
      <c r="A3078" s="41">
        <v>2010</v>
      </c>
      <c r="B3078" s="42">
        <v>20077</v>
      </c>
      <c r="C3078" s="43" t="s">
        <v>3584</v>
      </c>
      <c r="D3078" s="41" t="s">
        <v>23</v>
      </c>
      <c r="E3078" s="43" t="s">
        <v>24</v>
      </c>
      <c r="F3078" s="41" t="s">
        <v>25</v>
      </c>
      <c r="G3078" s="43" t="s">
        <v>161</v>
      </c>
      <c r="H3078" s="43" t="s">
        <v>27</v>
      </c>
      <c r="I3078" s="44">
        <v>4816</v>
      </c>
      <c r="J3078" s="45">
        <v>51221</v>
      </c>
      <c r="K3078" s="45">
        <v>4710</v>
      </c>
      <c r="L3078" s="46">
        <v>5567</v>
      </c>
      <c r="M3078" s="47">
        <v>54672</v>
      </c>
      <c r="N3078" s="47">
        <v>628</v>
      </c>
      <c r="O3078" s="48">
        <v>5202</v>
      </c>
      <c r="P3078" s="49">
        <v>67158</v>
      </c>
      <c r="Q3078" s="49">
        <v>10</v>
      </c>
      <c r="R3078" s="50" t="s">
        <v>37</v>
      </c>
      <c r="S3078" s="51" t="s">
        <v>37</v>
      </c>
      <c r="T3078" s="51" t="s">
        <v>37</v>
      </c>
      <c r="U3078" s="44">
        <v>15585</v>
      </c>
      <c r="V3078" s="45">
        <v>173051</v>
      </c>
      <c r="W3078" s="45">
        <v>5348</v>
      </c>
    </row>
    <row r="3079" spans="1:23" x14ac:dyDescent="0.2">
      <c r="A3079" s="41">
        <v>2010</v>
      </c>
      <c r="B3079" s="42">
        <v>20110</v>
      </c>
      <c r="C3079" s="43" t="s">
        <v>3585</v>
      </c>
      <c r="D3079" s="41" t="s">
        <v>23</v>
      </c>
      <c r="E3079" s="43" t="s">
        <v>24</v>
      </c>
      <c r="F3079" s="41" t="s">
        <v>25</v>
      </c>
      <c r="G3079" s="43" t="s">
        <v>46</v>
      </c>
      <c r="H3079" s="43" t="s">
        <v>27</v>
      </c>
      <c r="I3079" s="44">
        <v>790</v>
      </c>
      <c r="J3079" s="45">
        <v>8107</v>
      </c>
      <c r="K3079" s="45">
        <v>681</v>
      </c>
      <c r="L3079" s="46">
        <v>752</v>
      </c>
      <c r="M3079" s="47">
        <v>8649</v>
      </c>
      <c r="N3079" s="47">
        <v>174</v>
      </c>
      <c r="O3079" s="48" t="s">
        <v>37</v>
      </c>
      <c r="P3079" s="49" t="s">
        <v>37</v>
      </c>
      <c r="Q3079" s="49" t="s">
        <v>37</v>
      </c>
      <c r="R3079" s="50" t="s">
        <v>37</v>
      </c>
      <c r="S3079" s="51" t="s">
        <v>37</v>
      </c>
      <c r="T3079" s="51" t="s">
        <v>37</v>
      </c>
      <c r="U3079" s="44">
        <v>1542</v>
      </c>
      <c r="V3079" s="45">
        <v>16756</v>
      </c>
      <c r="W3079" s="45">
        <v>855</v>
      </c>
    </row>
    <row r="3080" spans="1:23" x14ac:dyDescent="0.2">
      <c r="A3080" s="41">
        <v>2010</v>
      </c>
      <c r="B3080" s="42">
        <v>20111</v>
      </c>
      <c r="C3080" s="43" t="s">
        <v>3586</v>
      </c>
      <c r="D3080" s="41" t="s">
        <v>23</v>
      </c>
      <c r="E3080" s="43" t="s">
        <v>24</v>
      </c>
      <c r="F3080" s="41" t="s">
        <v>25</v>
      </c>
      <c r="G3080" s="43" t="s">
        <v>72</v>
      </c>
      <c r="H3080" s="43" t="s">
        <v>31</v>
      </c>
      <c r="I3080" s="44">
        <v>6358</v>
      </c>
      <c r="J3080" s="45">
        <v>55723</v>
      </c>
      <c r="K3080" s="45">
        <v>3698</v>
      </c>
      <c r="L3080" s="46">
        <v>3895</v>
      </c>
      <c r="M3080" s="47">
        <v>35546</v>
      </c>
      <c r="N3080" s="47">
        <v>1038</v>
      </c>
      <c r="O3080" s="48">
        <v>0</v>
      </c>
      <c r="P3080" s="49">
        <v>0</v>
      </c>
      <c r="Q3080" s="49">
        <v>0</v>
      </c>
      <c r="R3080" s="50">
        <v>0</v>
      </c>
      <c r="S3080" s="51">
        <v>0</v>
      </c>
      <c r="T3080" s="51">
        <v>0</v>
      </c>
      <c r="U3080" s="44">
        <v>10253</v>
      </c>
      <c r="V3080" s="45">
        <v>91269</v>
      </c>
      <c r="W3080" s="45">
        <v>4736</v>
      </c>
    </row>
    <row r="3081" spans="1:23" x14ac:dyDescent="0.2">
      <c r="A3081" s="41">
        <v>2010</v>
      </c>
      <c r="B3081" s="42">
        <v>20122</v>
      </c>
      <c r="C3081" s="43" t="s">
        <v>3587</v>
      </c>
      <c r="D3081" s="41" t="s">
        <v>23</v>
      </c>
      <c r="E3081" s="43" t="s">
        <v>24</v>
      </c>
      <c r="F3081" s="41" t="s">
        <v>25</v>
      </c>
      <c r="G3081" s="43" t="s">
        <v>72</v>
      </c>
      <c r="H3081" s="43" t="s">
        <v>27</v>
      </c>
      <c r="I3081" s="44">
        <v>837</v>
      </c>
      <c r="J3081" s="45">
        <v>7697</v>
      </c>
      <c r="K3081" s="45">
        <v>714</v>
      </c>
      <c r="L3081" s="46">
        <v>974</v>
      </c>
      <c r="M3081" s="47">
        <v>8951</v>
      </c>
      <c r="N3081" s="47">
        <v>116</v>
      </c>
      <c r="O3081" s="48">
        <v>136</v>
      </c>
      <c r="P3081" s="49">
        <v>1253</v>
      </c>
      <c r="Q3081" s="49">
        <v>6</v>
      </c>
      <c r="R3081" s="50" t="s">
        <v>37</v>
      </c>
      <c r="S3081" s="51" t="s">
        <v>37</v>
      </c>
      <c r="T3081" s="51" t="s">
        <v>37</v>
      </c>
      <c r="U3081" s="44">
        <v>1947</v>
      </c>
      <c r="V3081" s="45">
        <v>17901</v>
      </c>
      <c r="W3081" s="45">
        <v>836</v>
      </c>
    </row>
    <row r="3082" spans="1:23" x14ac:dyDescent="0.2">
      <c r="A3082" s="41">
        <v>2010</v>
      </c>
      <c r="B3082" s="42">
        <v>20130</v>
      </c>
      <c r="C3082" s="43" t="s">
        <v>1254</v>
      </c>
      <c r="D3082" s="41" t="s">
        <v>23</v>
      </c>
      <c r="E3082" s="43" t="s">
        <v>24</v>
      </c>
      <c r="F3082" s="41" t="s">
        <v>25</v>
      </c>
      <c r="G3082" s="43" t="s">
        <v>104</v>
      </c>
      <c r="H3082" s="43" t="s">
        <v>31</v>
      </c>
      <c r="I3082" s="44">
        <v>81285</v>
      </c>
      <c r="J3082" s="45">
        <v>866743</v>
      </c>
      <c r="K3082" s="45">
        <v>49657</v>
      </c>
      <c r="L3082" s="46">
        <v>35252</v>
      </c>
      <c r="M3082" s="47">
        <v>329698</v>
      </c>
      <c r="N3082" s="47">
        <v>10291</v>
      </c>
      <c r="O3082" s="48">
        <v>46356</v>
      </c>
      <c r="P3082" s="49">
        <v>617093</v>
      </c>
      <c r="Q3082" s="49">
        <v>46</v>
      </c>
      <c r="R3082" s="50">
        <v>0</v>
      </c>
      <c r="S3082" s="51">
        <v>0</v>
      </c>
      <c r="T3082" s="51">
        <v>0</v>
      </c>
      <c r="U3082" s="44">
        <v>162893</v>
      </c>
      <c r="V3082" s="45">
        <v>1813534</v>
      </c>
      <c r="W3082" s="45">
        <v>59994</v>
      </c>
    </row>
    <row r="3083" spans="1:23" x14ac:dyDescent="0.2">
      <c r="A3083" s="41">
        <v>2010</v>
      </c>
      <c r="B3083" s="42">
        <v>20134</v>
      </c>
      <c r="C3083" s="43" t="s">
        <v>3588</v>
      </c>
      <c r="D3083" s="41" t="s">
        <v>23</v>
      </c>
      <c r="E3083" s="43" t="s">
        <v>24</v>
      </c>
      <c r="F3083" s="41" t="s">
        <v>25</v>
      </c>
      <c r="G3083" s="43" t="s">
        <v>46</v>
      </c>
      <c r="H3083" s="43" t="s">
        <v>27</v>
      </c>
      <c r="I3083" s="44">
        <v>730.6</v>
      </c>
      <c r="J3083" s="45">
        <v>8117</v>
      </c>
      <c r="K3083" s="45">
        <v>750</v>
      </c>
      <c r="L3083" s="46">
        <v>1263.5</v>
      </c>
      <c r="M3083" s="47">
        <v>15975</v>
      </c>
      <c r="N3083" s="47">
        <v>136</v>
      </c>
      <c r="O3083" s="48">
        <v>1509.8</v>
      </c>
      <c r="P3083" s="49">
        <v>30124</v>
      </c>
      <c r="Q3083" s="49">
        <v>3</v>
      </c>
      <c r="R3083" s="50" t="s">
        <v>37</v>
      </c>
      <c r="S3083" s="51" t="s">
        <v>37</v>
      </c>
      <c r="T3083" s="51" t="s">
        <v>37</v>
      </c>
      <c r="U3083" s="44">
        <v>3503.9</v>
      </c>
      <c r="V3083" s="45">
        <v>54216</v>
      </c>
      <c r="W3083" s="45">
        <v>889</v>
      </c>
    </row>
    <row r="3084" spans="1:23" x14ac:dyDescent="0.2">
      <c r="A3084" s="41">
        <v>2010</v>
      </c>
      <c r="B3084" s="42">
        <v>20135</v>
      </c>
      <c r="C3084" s="43" t="s">
        <v>3589</v>
      </c>
      <c r="D3084" s="41" t="s">
        <v>23</v>
      </c>
      <c r="E3084" s="43" t="s">
        <v>24</v>
      </c>
      <c r="F3084" s="41" t="s">
        <v>25</v>
      </c>
      <c r="G3084" s="43" t="s">
        <v>195</v>
      </c>
      <c r="H3084" s="43" t="s">
        <v>27</v>
      </c>
      <c r="I3084" s="44">
        <v>5415</v>
      </c>
      <c r="J3084" s="45">
        <v>54938</v>
      </c>
      <c r="K3084" s="45">
        <v>5393</v>
      </c>
      <c r="L3084" s="46">
        <v>3411</v>
      </c>
      <c r="M3084" s="47">
        <v>35544</v>
      </c>
      <c r="N3084" s="47">
        <v>381</v>
      </c>
      <c r="O3084" s="48">
        <v>29</v>
      </c>
      <c r="P3084" s="49">
        <v>340</v>
      </c>
      <c r="Q3084" s="49">
        <v>1</v>
      </c>
      <c r="R3084" s="50" t="s">
        <v>37</v>
      </c>
      <c r="S3084" s="51" t="s">
        <v>37</v>
      </c>
      <c r="T3084" s="51" t="s">
        <v>37</v>
      </c>
      <c r="U3084" s="44">
        <v>8855</v>
      </c>
      <c r="V3084" s="45">
        <v>90822</v>
      </c>
      <c r="W3084" s="45">
        <v>5775</v>
      </c>
    </row>
    <row r="3085" spans="1:23" x14ac:dyDescent="0.2">
      <c r="A3085" s="41">
        <v>2010</v>
      </c>
      <c r="B3085" s="42">
        <v>20136</v>
      </c>
      <c r="C3085" s="43" t="s">
        <v>3590</v>
      </c>
      <c r="D3085" s="41" t="s">
        <v>23</v>
      </c>
      <c r="E3085" s="43" t="s">
        <v>24</v>
      </c>
      <c r="F3085" s="41" t="s">
        <v>25</v>
      </c>
      <c r="G3085" s="43" t="s">
        <v>46</v>
      </c>
      <c r="H3085" s="43" t="s">
        <v>27</v>
      </c>
      <c r="I3085" s="44">
        <v>3120</v>
      </c>
      <c r="J3085" s="45">
        <v>27374</v>
      </c>
      <c r="K3085" s="45">
        <v>3615</v>
      </c>
      <c r="L3085" s="46">
        <v>3564</v>
      </c>
      <c r="M3085" s="47">
        <v>36794</v>
      </c>
      <c r="N3085" s="47">
        <v>517</v>
      </c>
      <c r="O3085" s="48" t="s">
        <v>37</v>
      </c>
      <c r="P3085" s="49" t="s">
        <v>37</v>
      </c>
      <c r="Q3085" s="49" t="s">
        <v>37</v>
      </c>
      <c r="R3085" s="50" t="s">
        <v>37</v>
      </c>
      <c r="S3085" s="51" t="s">
        <v>37</v>
      </c>
      <c r="T3085" s="51" t="s">
        <v>37</v>
      </c>
      <c r="U3085" s="44">
        <v>6684</v>
      </c>
      <c r="V3085" s="45">
        <v>64168</v>
      </c>
      <c r="W3085" s="45">
        <v>4132</v>
      </c>
    </row>
    <row r="3086" spans="1:23" x14ac:dyDescent="0.2">
      <c r="A3086" s="41">
        <v>2010</v>
      </c>
      <c r="B3086" s="42">
        <v>20138</v>
      </c>
      <c r="C3086" s="43" t="s">
        <v>3591</v>
      </c>
      <c r="D3086" s="41" t="s">
        <v>23</v>
      </c>
      <c r="E3086" s="43" t="s">
        <v>24</v>
      </c>
      <c r="F3086" s="41" t="s">
        <v>25</v>
      </c>
      <c r="G3086" s="43" t="s">
        <v>168</v>
      </c>
      <c r="H3086" s="43" t="s">
        <v>31</v>
      </c>
      <c r="I3086" s="44">
        <v>4271</v>
      </c>
      <c r="J3086" s="45">
        <v>49412</v>
      </c>
      <c r="K3086" s="45">
        <v>3750</v>
      </c>
      <c r="L3086" s="46">
        <v>1389</v>
      </c>
      <c r="M3086" s="47">
        <v>15449</v>
      </c>
      <c r="N3086" s="47">
        <v>540</v>
      </c>
      <c r="O3086" s="48">
        <v>2503</v>
      </c>
      <c r="P3086" s="49">
        <v>41132</v>
      </c>
      <c r="Q3086" s="49">
        <v>326</v>
      </c>
      <c r="R3086" s="50">
        <v>0</v>
      </c>
      <c r="S3086" s="51">
        <v>0</v>
      </c>
      <c r="T3086" s="51">
        <v>0</v>
      </c>
      <c r="U3086" s="44">
        <v>8163</v>
      </c>
      <c r="V3086" s="45">
        <v>105993</v>
      </c>
      <c r="W3086" s="45">
        <v>4616</v>
      </c>
    </row>
    <row r="3087" spans="1:23" x14ac:dyDescent="0.2">
      <c r="A3087" s="41">
        <v>2010</v>
      </c>
      <c r="B3087" s="42">
        <v>20139</v>
      </c>
      <c r="C3087" s="43" t="s">
        <v>3592</v>
      </c>
      <c r="D3087" s="41" t="s">
        <v>23</v>
      </c>
      <c r="E3087" s="43" t="s">
        <v>24</v>
      </c>
      <c r="F3087" s="41" t="s">
        <v>25</v>
      </c>
      <c r="G3087" s="43" t="s">
        <v>72</v>
      </c>
      <c r="H3087" s="43" t="s">
        <v>27</v>
      </c>
      <c r="I3087" s="44">
        <v>6441</v>
      </c>
      <c r="J3087" s="45">
        <v>76166</v>
      </c>
      <c r="K3087" s="45">
        <v>6242</v>
      </c>
      <c r="L3087" s="46">
        <v>5940</v>
      </c>
      <c r="M3087" s="47">
        <v>77092</v>
      </c>
      <c r="N3087" s="47">
        <v>1051</v>
      </c>
      <c r="O3087" s="48">
        <v>1455</v>
      </c>
      <c r="P3087" s="49">
        <v>21903</v>
      </c>
      <c r="Q3087" s="49">
        <v>1</v>
      </c>
      <c r="R3087" s="50">
        <v>0</v>
      </c>
      <c r="S3087" s="51">
        <v>0</v>
      </c>
      <c r="T3087" s="51">
        <v>0</v>
      </c>
      <c r="U3087" s="44">
        <v>13836</v>
      </c>
      <c r="V3087" s="45">
        <v>175161</v>
      </c>
      <c r="W3087" s="45">
        <v>7294</v>
      </c>
    </row>
    <row r="3088" spans="1:23" x14ac:dyDescent="0.2">
      <c r="A3088" s="41">
        <v>2010</v>
      </c>
      <c r="B3088" s="42">
        <v>20140</v>
      </c>
      <c r="C3088" s="43" t="s">
        <v>3589</v>
      </c>
      <c r="D3088" s="41" t="s">
        <v>23</v>
      </c>
      <c r="E3088" s="43" t="s">
        <v>24</v>
      </c>
      <c r="F3088" s="41" t="s">
        <v>25</v>
      </c>
      <c r="G3088" s="43" t="s">
        <v>65</v>
      </c>
      <c r="H3088" s="43" t="s">
        <v>27</v>
      </c>
      <c r="I3088" s="44">
        <v>3134</v>
      </c>
      <c r="J3088" s="45">
        <v>27320</v>
      </c>
      <c r="K3088" s="45">
        <v>2075</v>
      </c>
      <c r="L3088" s="46">
        <v>2349</v>
      </c>
      <c r="M3088" s="47">
        <v>21075</v>
      </c>
      <c r="N3088" s="47">
        <v>298</v>
      </c>
      <c r="O3088" s="48">
        <v>4354</v>
      </c>
      <c r="P3088" s="49">
        <v>60334</v>
      </c>
      <c r="Q3088" s="49">
        <v>4</v>
      </c>
      <c r="R3088" s="50" t="s">
        <v>37</v>
      </c>
      <c r="S3088" s="51" t="s">
        <v>37</v>
      </c>
      <c r="T3088" s="51" t="s">
        <v>37</v>
      </c>
      <c r="U3088" s="44">
        <v>9837</v>
      </c>
      <c r="V3088" s="45">
        <v>108729</v>
      </c>
      <c r="W3088" s="45">
        <v>2377</v>
      </c>
    </row>
    <row r="3089" spans="1:23" x14ac:dyDescent="0.2">
      <c r="A3089" s="41">
        <v>2010</v>
      </c>
      <c r="B3089" s="42">
        <v>20141</v>
      </c>
      <c r="C3089" s="43" t="s">
        <v>3592</v>
      </c>
      <c r="D3089" s="41" t="s">
        <v>23</v>
      </c>
      <c r="E3089" s="43" t="s">
        <v>24</v>
      </c>
      <c r="F3089" s="41" t="s">
        <v>25</v>
      </c>
      <c r="G3089" s="43" t="s">
        <v>76</v>
      </c>
      <c r="H3089" s="43" t="s">
        <v>27</v>
      </c>
      <c r="I3089" s="44">
        <v>505</v>
      </c>
      <c r="J3089" s="45">
        <v>4751</v>
      </c>
      <c r="K3089" s="45">
        <v>568</v>
      </c>
      <c r="L3089" s="46">
        <v>682</v>
      </c>
      <c r="M3089" s="47">
        <v>7552</v>
      </c>
      <c r="N3089" s="47">
        <v>187</v>
      </c>
      <c r="O3089" s="48" t="s">
        <v>37</v>
      </c>
      <c r="P3089" s="49" t="s">
        <v>37</v>
      </c>
      <c r="Q3089" s="49" t="s">
        <v>37</v>
      </c>
      <c r="R3089" s="50" t="s">
        <v>37</v>
      </c>
      <c r="S3089" s="51" t="s">
        <v>37</v>
      </c>
      <c r="T3089" s="51" t="s">
        <v>37</v>
      </c>
      <c r="U3089" s="44">
        <v>1187</v>
      </c>
      <c r="V3089" s="45">
        <v>12303</v>
      </c>
      <c r="W3089" s="45">
        <v>755</v>
      </c>
    </row>
    <row r="3090" spans="1:23" x14ac:dyDescent="0.2">
      <c r="A3090" s="41">
        <v>2010</v>
      </c>
      <c r="B3090" s="42">
        <v>20142</v>
      </c>
      <c r="C3090" s="43" t="s">
        <v>3589</v>
      </c>
      <c r="D3090" s="41" t="s">
        <v>23</v>
      </c>
      <c r="E3090" s="43" t="s">
        <v>24</v>
      </c>
      <c r="F3090" s="41" t="s">
        <v>25</v>
      </c>
      <c r="G3090" s="43" t="s">
        <v>67</v>
      </c>
      <c r="H3090" s="43" t="s">
        <v>27</v>
      </c>
      <c r="I3090" s="44">
        <v>20501</v>
      </c>
      <c r="J3090" s="45">
        <v>146012</v>
      </c>
      <c r="K3090" s="45">
        <v>11002</v>
      </c>
      <c r="L3090" s="46">
        <v>15974</v>
      </c>
      <c r="M3090" s="47">
        <v>125764</v>
      </c>
      <c r="N3090" s="47">
        <v>2428</v>
      </c>
      <c r="O3090" s="48">
        <v>2430</v>
      </c>
      <c r="P3090" s="49">
        <v>24759</v>
      </c>
      <c r="Q3090" s="49">
        <v>5</v>
      </c>
      <c r="R3090" s="50" t="s">
        <v>37</v>
      </c>
      <c r="S3090" s="51" t="s">
        <v>37</v>
      </c>
      <c r="T3090" s="51" t="s">
        <v>37</v>
      </c>
      <c r="U3090" s="44">
        <v>38905</v>
      </c>
      <c r="V3090" s="45">
        <v>296535</v>
      </c>
      <c r="W3090" s="45">
        <v>13435</v>
      </c>
    </row>
    <row r="3091" spans="1:23" x14ac:dyDescent="0.2">
      <c r="A3091" s="41">
        <v>2010</v>
      </c>
      <c r="B3091" s="42">
        <v>20146</v>
      </c>
      <c r="C3091" s="43" t="s">
        <v>1256</v>
      </c>
      <c r="D3091" s="41" t="s">
        <v>23</v>
      </c>
      <c r="E3091" s="43" t="s">
        <v>24</v>
      </c>
      <c r="F3091" s="41" t="s">
        <v>25</v>
      </c>
      <c r="G3091" s="43" t="s">
        <v>65</v>
      </c>
      <c r="H3091" s="43" t="s">
        <v>31</v>
      </c>
      <c r="I3091" s="44">
        <v>23990</v>
      </c>
      <c r="J3091" s="45">
        <v>208306</v>
      </c>
      <c r="K3091" s="45">
        <v>14653</v>
      </c>
      <c r="L3091" s="46">
        <v>5157</v>
      </c>
      <c r="M3091" s="47">
        <v>52428</v>
      </c>
      <c r="N3091" s="47">
        <v>644</v>
      </c>
      <c r="O3091" s="48">
        <v>9091</v>
      </c>
      <c r="P3091" s="49">
        <v>133581</v>
      </c>
      <c r="Q3091" s="49">
        <v>7</v>
      </c>
      <c r="R3091" s="50">
        <v>0</v>
      </c>
      <c r="S3091" s="51">
        <v>0</v>
      </c>
      <c r="T3091" s="51">
        <v>0</v>
      </c>
      <c r="U3091" s="44">
        <v>38238</v>
      </c>
      <c r="V3091" s="45">
        <v>394315</v>
      </c>
      <c r="W3091" s="45">
        <v>15304</v>
      </c>
    </row>
    <row r="3092" spans="1:23" x14ac:dyDescent="0.2">
      <c r="A3092" s="41">
        <v>2010</v>
      </c>
      <c r="B3092" s="42">
        <v>20150</v>
      </c>
      <c r="C3092" s="43" t="s">
        <v>3593</v>
      </c>
      <c r="D3092" s="41" t="s">
        <v>23</v>
      </c>
      <c r="E3092" s="43" t="s">
        <v>24</v>
      </c>
      <c r="F3092" s="41" t="s">
        <v>25</v>
      </c>
      <c r="G3092" s="43" t="s">
        <v>161</v>
      </c>
      <c r="H3092" s="43" t="s">
        <v>31</v>
      </c>
      <c r="I3092" s="44">
        <v>11724</v>
      </c>
      <c r="J3092" s="45">
        <v>86672</v>
      </c>
      <c r="K3092" s="45">
        <v>8235</v>
      </c>
      <c r="L3092" s="46">
        <v>2660</v>
      </c>
      <c r="M3092" s="47">
        <v>18758</v>
      </c>
      <c r="N3092" s="47">
        <v>2283</v>
      </c>
      <c r="O3092" s="48" t="s">
        <v>37</v>
      </c>
      <c r="P3092" s="49" t="s">
        <v>37</v>
      </c>
      <c r="Q3092" s="49" t="s">
        <v>37</v>
      </c>
      <c r="R3092" s="50" t="s">
        <v>37</v>
      </c>
      <c r="S3092" s="51" t="s">
        <v>37</v>
      </c>
      <c r="T3092" s="51" t="s">
        <v>37</v>
      </c>
      <c r="U3092" s="44">
        <v>14384</v>
      </c>
      <c r="V3092" s="45">
        <v>105430</v>
      </c>
      <c r="W3092" s="45">
        <v>10518</v>
      </c>
    </row>
    <row r="3093" spans="1:23" x14ac:dyDescent="0.2">
      <c r="A3093" s="41">
        <v>2010</v>
      </c>
      <c r="B3093" s="42">
        <v>20151</v>
      </c>
      <c r="C3093" s="43" t="s">
        <v>3594</v>
      </c>
      <c r="D3093" s="41" t="s">
        <v>23</v>
      </c>
      <c r="E3093" s="43" t="s">
        <v>24</v>
      </c>
      <c r="F3093" s="41" t="s">
        <v>25</v>
      </c>
      <c r="G3093" s="43" t="s">
        <v>220</v>
      </c>
      <c r="H3093" s="43" t="s">
        <v>31</v>
      </c>
      <c r="I3093" s="44">
        <v>10015</v>
      </c>
      <c r="J3093" s="45">
        <v>62968</v>
      </c>
      <c r="K3093" s="45">
        <v>10161</v>
      </c>
      <c r="L3093" s="46">
        <v>628</v>
      </c>
      <c r="M3093" s="47">
        <v>3933</v>
      </c>
      <c r="N3093" s="47">
        <v>409</v>
      </c>
      <c r="O3093" s="48">
        <v>418</v>
      </c>
      <c r="P3093" s="49">
        <v>3261</v>
      </c>
      <c r="Q3093" s="49">
        <v>11</v>
      </c>
      <c r="R3093" s="50" t="s">
        <v>37</v>
      </c>
      <c r="S3093" s="51" t="s">
        <v>37</v>
      </c>
      <c r="T3093" s="51" t="s">
        <v>37</v>
      </c>
      <c r="U3093" s="44">
        <v>11061</v>
      </c>
      <c r="V3093" s="45">
        <v>70162</v>
      </c>
      <c r="W3093" s="45">
        <v>10581</v>
      </c>
    </row>
    <row r="3094" spans="1:23" x14ac:dyDescent="0.2">
      <c r="A3094" s="41">
        <v>2010</v>
      </c>
      <c r="B3094" s="42">
        <v>20153</v>
      </c>
      <c r="C3094" s="43" t="s">
        <v>3595</v>
      </c>
      <c r="D3094" s="41" t="s">
        <v>23</v>
      </c>
      <c r="E3094" s="43" t="s">
        <v>24</v>
      </c>
      <c r="F3094" s="41" t="s">
        <v>25</v>
      </c>
      <c r="G3094" s="43" t="s">
        <v>35</v>
      </c>
      <c r="H3094" s="43" t="s">
        <v>31</v>
      </c>
      <c r="I3094" s="44">
        <v>1046</v>
      </c>
      <c r="J3094" s="45">
        <v>5749</v>
      </c>
      <c r="K3094" s="45">
        <v>890</v>
      </c>
      <c r="L3094" s="46">
        <v>389</v>
      </c>
      <c r="M3094" s="47">
        <v>2928</v>
      </c>
      <c r="N3094" s="47">
        <v>113</v>
      </c>
      <c r="O3094" s="48" t="s">
        <v>37</v>
      </c>
      <c r="P3094" s="49" t="s">
        <v>37</v>
      </c>
      <c r="Q3094" s="49" t="s">
        <v>37</v>
      </c>
      <c r="R3094" s="50">
        <v>0</v>
      </c>
      <c r="S3094" s="51">
        <v>0</v>
      </c>
      <c r="T3094" s="51">
        <v>0</v>
      </c>
      <c r="U3094" s="44">
        <v>1435</v>
      </c>
      <c r="V3094" s="45">
        <v>8677</v>
      </c>
      <c r="W3094" s="45">
        <v>1003</v>
      </c>
    </row>
    <row r="3095" spans="1:23" x14ac:dyDescent="0.2">
      <c r="A3095" s="41">
        <v>2010</v>
      </c>
      <c r="B3095" s="42">
        <v>20163</v>
      </c>
      <c r="C3095" s="43" t="s">
        <v>3596</v>
      </c>
      <c r="D3095" s="41" t="s">
        <v>23</v>
      </c>
      <c r="E3095" s="43" t="s">
        <v>24</v>
      </c>
      <c r="F3095" s="41" t="s">
        <v>25</v>
      </c>
      <c r="G3095" s="43" t="s">
        <v>78</v>
      </c>
      <c r="H3095" s="43" t="s">
        <v>27</v>
      </c>
      <c r="I3095" s="44">
        <v>3936.3</v>
      </c>
      <c r="J3095" s="45">
        <v>41271</v>
      </c>
      <c r="K3095" s="45">
        <v>3405</v>
      </c>
      <c r="L3095" s="46">
        <v>2507.1999999999998</v>
      </c>
      <c r="M3095" s="47">
        <v>28713</v>
      </c>
      <c r="N3095" s="47">
        <v>522</v>
      </c>
      <c r="O3095" s="48">
        <v>941</v>
      </c>
      <c r="P3095" s="49">
        <v>12497</v>
      </c>
      <c r="Q3095" s="49">
        <v>26</v>
      </c>
      <c r="R3095" s="50" t="s">
        <v>37</v>
      </c>
      <c r="S3095" s="51" t="s">
        <v>37</v>
      </c>
      <c r="T3095" s="51" t="s">
        <v>37</v>
      </c>
      <c r="U3095" s="44">
        <v>7384.5</v>
      </c>
      <c r="V3095" s="45">
        <v>82481</v>
      </c>
      <c r="W3095" s="45">
        <v>3953</v>
      </c>
    </row>
    <row r="3096" spans="1:23" x14ac:dyDescent="0.2">
      <c r="A3096" s="41">
        <v>2010</v>
      </c>
      <c r="B3096" s="42">
        <v>20169</v>
      </c>
      <c r="C3096" s="43" t="s">
        <v>1258</v>
      </c>
      <c r="D3096" s="41" t="s">
        <v>23</v>
      </c>
      <c r="E3096" s="43" t="s">
        <v>24</v>
      </c>
      <c r="F3096" s="41" t="s">
        <v>25</v>
      </c>
      <c r="G3096" s="43" t="s">
        <v>438</v>
      </c>
      <c r="H3096" s="43" t="s">
        <v>51</v>
      </c>
      <c r="I3096" s="44">
        <v>100732</v>
      </c>
      <c r="J3096" s="45">
        <v>1179482</v>
      </c>
      <c r="K3096" s="45">
        <v>105286</v>
      </c>
      <c r="L3096" s="46">
        <v>84976</v>
      </c>
      <c r="M3096" s="47">
        <v>998465</v>
      </c>
      <c r="N3096" s="47">
        <v>16725</v>
      </c>
      <c r="O3096" s="48">
        <v>64194</v>
      </c>
      <c r="P3096" s="49">
        <v>1210786</v>
      </c>
      <c r="Q3096" s="49">
        <v>476</v>
      </c>
      <c r="R3096" s="50">
        <v>0</v>
      </c>
      <c r="S3096" s="51" t="s">
        <v>37</v>
      </c>
      <c r="T3096" s="51" t="s">
        <v>37</v>
      </c>
      <c r="U3096" s="44">
        <v>249902</v>
      </c>
      <c r="V3096" s="45">
        <v>3388733</v>
      </c>
      <c r="W3096" s="45">
        <v>122487</v>
      </c>
    </row>
    <row r="3097" spans="1:23" x14ac:dyDescent="0.2">
      <c r="A3097" s="41">
        <v>2010</v>
      </c>
      <c r="B3097" s="42">
        <v>20169</v>
      </c>
      <c r="C3097" s="43" t="s">
        <v>1258</v>
      </c>
      <c r="D3097" s="41" t="s">
        <v>23</v>
      </c>
      <c r="E3097" s="43" t="s">
        <v>24</v>
      </c>
      <c r="F3097" s="41" t="s">
        <v>25</v>
      </c>
      <c r="G3097" s="43" t="s">
        <v>439</v>
      </c>
      <c r="H3097" s="43" t="s">
        <v>51</v>
      </c>
      <c r="I3097" s="44">
        <v>6.7</v>
      </c>
      <c r="J3097" s="45">
        <v>133</v>
      </c>
      <c r="K3097" s="45">
        <v>8</v>
      </c>
      <c r="L3097" s="46">
        <v>23</v>
      </c>
      <c r="M3097" s="47">
        <v>348</v>
      </c>
      <c r="N3097" s="47">
        <v>12</v>
      </c>
      <c r="O3097" s="48">
        <v>0</v>
      </c>
      <c r="P3097" s="49">
        <v>0</v>
      </c>
      <c r="Q3097" s="49">
        <v>0</v>
      </c>
      <c r="R3097" s="50">
        <v>0</v>
      </c>
      <c r="S3097" s="51">
        <v>0</v>
      </c>
      <c r="T3097" s="51">
        <v>0</v>
      </c>
      <c r="U3097" s="44">
        <v>29.7</v>
      </c>
      <c r="V3097" s="45">
        <v>481</v>
      </c>
      <c r="W3097" s="45">
        <v>20</v>
      </c>
    </row>
    <row r="3098" spans="1:23" x14ac:dyDescent="0.2">
      <c r="A3098" s="41">
        <v>2010</v>
      </c>
      <c r="B3098" s="42">
        <v>20169</v>
      </c>
      <c r="C3098" s="43" t="s">
        <v>1258</v>
      </c>
      <c r="D3098" s="41" t="s">
        <v>23</v>
      </c>
      <c r="E3098" s="43" t="s">
        <v>24</v>
      </c>
      <c r="F3098" s="41" t="s">
        <v>25</v>
      </c>
      <c r="G3098" s="43" t="s">
        <v>89</v>
      </c>
      <c r="H3098" s="43" t="s">
        <v>51</v>
      </c>
      <c r="I3098" s="44">
        <v>195888</v>
      </c>
      <c r="J3098" s="45">
        <v>2438713</v>
      </c>
      <c r="K3098" s="45">
        <v>209988</v>
      </c>
      <c r="L3098" s="46">
        <v>187922</v>
      </c>
      <c r="M3098" s="47">
        <v>2139915</v>
      </c>
      <c r="N3098" s="47">
        <v>23287</v>
      </c>
      <c r="O3098" s="48">
        <v>50598</v>
      </c>
      <c r="P3098" s="49">
        <v>888547</v>
      </c>
      <c r="Q3098" s="49">
        <v>900</v>
      </c>
      <c r="R3098" s="50">
        <v>0</v>
      </c>
      <c r="S3098" s="51">
        <v>0</v>
      </c>
      <c r="T3098" s="51">
        <v>0</v>
      </c>
      <c r="U3098" s="44">
        <v>434408</v>
      </c>
      <c r="V3098" s="45">
        <v>5467175</v>
      </c>
      <c r="W3098" s="45">
        <v>234175</v>
      </c>
    </row>
    <row r="3099" spans="1:23" x14ac:dyDescent="0.2">
      <c r="A3099" s="41">
        <v>2010</v>
      </c>
      <c r="B3099" s="42">
        <v>20176</v>
      </c>
      <c r="C3099" s="43" t="s">
        <v>3597</v>
      </c>
      <c r="D3099" s="41" t="s">
        <v>23</v>
      </c>
      <c r="E3099" s="43" t="s">
        <v>24</v>
      </c>
      <c r="F3099" s="41" t="s">
        <v>25</v>
      </c>
      <c r="G3099" s="43" t="s">
        <v>26</v>
      </c>
      <c r="H3099" s="43" t="s">
        <v>27</v>
      </c>
      <c r="I3099" s="44">
        <v>2289</v>
      </c>
      <c r="J3099" s="45">
        <v>24345</v>
      </c>
      <c r="K3099" s="45">
        <v>1580</v>
      </c>
      <c r="L3099" s="46">
        <v>1826</v>
      </c>
      <c r="M3099" s="47">
        <v>18804</v>
      </c>
      <c r="N3099" s="47">
        <v>383</v>
      </c>
      <c r="O3099" s="48">
        <v>1577</v>
      </c>
      <c r="P3099" s="49">
        <v>25930</v>
      </c>
      <c r="Q3099" s="49">
        <v>1</v>
      </c>
      <c r="R3099" s="50">
        <v>0</v>
      </c>
      <c r="S3099" s="51">
        <v>0</v>
      </c>
      <c r="T3099" s="51">
        <v>0</v>
      </c>
      <c r="U3099" s="44">
        <v>5692</v>
      </c>
      <c r="V3099" s="45">
        <v>69079</v>
      </c>
      <c r="W3099" s="45">
        <v>1964</v>
      </c>
    </row>
    <row r="3100" spans="1:23" x14ac:dyDescent="0.2">
      <c r="A3100" s="41">
        <v>2010</v>
      </c>
      <c r="B3100" s="42">
        <v>20180</v>
      </c>
      <c r="C3100" s="43" t="s">
        <v>3598</v>
      </c>
      <c r="D3100" s="41" t="s">
        <v>23</v>
      </c>
      <c r="E3100" s="43" t="s">
        <v>24</v>
      </c>
      <c r="F3100" s="41" t="s">
        <v>25</v>
      </c>
      <c r="G3100" s="43" t="s">
        <v>124</v>
      </c>
      <c r="H3100" s="43" t="s">
        <v>27</v>
      </c>
      <c r="I3100" s="44">
        <v>4746</v>
      </c>
      <c r="J3100" s="45">
        <v>43974</v>
      </c>
      <c r="K3100" s="45">
        <v>4014</v>
      </c>
      <c r="L3100" s="46">
        <v>706</v>
      </c>
      <c r="M3100" s="47">
        <v>6627</v>
      </c>
      <c r="N3100" s="47">
        <v>334</v>
      </c>
      <c r="O3100" s="48">
        <v>3892</v>
      </c>
      <c r="P3100" s="49">
        <v>35912</v>
      </c>
      <c r="Q3100" s="49">
        <v>189</v>
      </c>
      <c r="R3100" s="50" t="s">
        <v>37</v>
      </c>
      <c r="S3100" s="51" t="s">
        <v>37</v>
      </c>
      <c r="T3100" s="51" t="s">
        <v>37</v>
      </c>
      <c r="U3100" s="44">
        <v>9344</v>
      </c>
      <c r="V3100" s="45">
        <v>86513</v>
      </c>
      <c r="W3100" s="45">
        <v>4537</v>
      </c>
    </row>
    <row r="3101" spans="1:23" x14ac:dyDescent="0.2">
      <c r="A3101" s="41">
        <v>2010</v>
      </c>
      <c r="B3101" s="42">
        <v>20182</v>
      </c>
      <c r="C3101" s="43" t="s">
        <v>1260</v>
      </c>
      <c r="D3101" s="41" t="s">
        <v>23</v>
      </c>
      <c r="E3101" s="43" t="s">
        <v>24</v>
      </c>
      <c r="F3101" s="41" t="s">
        <v>25</v>
      </c>
      <c r="G3101" s="43" t="s">
        <v>35</v>
      </c>
      <c r="H3101" s="43" t="s">
        <v>27</v>
      </c>
      <c r="I3101" s="44">
        <v>1377.8</v>
      </c>
      <c r="J3101" s="45">
        <v>12926</v>
      </c>
      <c r="K3101" s="45">
        <v>1510</v>
      </c>
      <c r="L3101" s="46">
        <v>2869.1</v>
      </c>
      <c r="M3101" s="47">
        <v>27875</v>
      </c>
      <c r="N3101" s="47">
        <v>299</v>
      </c>
      <c r="O3101" s="48">
        <v>0</v>
      </c>
      <c r="P3101" s="49">
        <v>0</v>
      </c>
      <c r="Q3101" s="49">
        <v>0</v>
      </c>
      <c r="R3101" s="50">
        <v>0</v>
      </c>
      <c r="S3101" s="51">
        <v>0</v>
      </c>
      <c r="T3101" s="51">
        <v>0</v>
      </c>
      <c r="U3101" s="44">
        <v>4246.8999999999996</v>
      </c>
      <c r="V3101" s="45">
        <v>40801</v>
      </c>
      <c r="W3101" s="45">
        <v>1809</v>
      </c>
    </row>
    <row r="3102" spans="1:23" x14ac:dyDescent="0.2">
      <c r="A3102" s="41">
        <v>2010</v>
      </c>
      <c r="B3102" s="42">
        <v>20187</v>
      </c>
      <c r="C3102" s="43" t="s">
        <v>1261</v>
      </c>
      <c r="D3102" s="41" t="s">
        <v>23</v>
      </c>
      <c r="E3102" s="43" t="s">
        <v>24</v>
      </c>
      <c r="F3102" s="41" t="s">
        <v>25</v>
      </c>
      <c r="G3102" s="43" t="s">
        <v>173</v>
      </c>
      <c r="H3102" s="43" t="s">
        <v>27</v>
      </c>
      <c r="I3102" s="44">
        <v>8343</v>
      </c>
      <c r="J3102" s="45">
        <v>118747</v>
      </c>
      <c r="K3102" s="45">
        <v>11107</v>
      </c>
      <c r="L3102" s="46">
        <v>2815</v>
      </c>
      <c r="M3102" s="47">
        <v>34722</v>
      </c>
      <c r="N3102" s="47">
        <v>1902</v>
      </c>
      <c r="O3102" s="48">
        <v>11984</v>
      </c>
      <c r="P3102" s="49">
        <v>213397</v>
      </c>
      <c r="Q3102" s="49">
        <v>380</v>
      </c>
      <c r="R3102" s="50" t="s">
        <v>37</v>
      </c>
      <c r="S3102" s="51" t="s">
        <v>37</v>
      </c>
      <c r="T3102" s="51" t="s">
        <v>37</v>
      </c>
      <c r="U3102" s="44">
        <v>23142</v>
      </c>
      <c r="V3102" s="45">
        <v>366866</v>
      </c>
      <c r="W3102" s="45">
        <v>13389</v>
      </c>
    </row>
    <row r="3103" spans="1:23" x14ac:dyDescent="0.2">
      <c r="A3103" s="41">
        <v>2010</v>
      </c>
      <c r="B3103" s="42">
        <v>20189</v>
      </c>
      <c r="C3103" s="43" t="s">
        <v>3599</v>
      </c>
      <c r="D3103" s="41" t="s">
        <v>23</v>
      </c>
      <c r="E3103" s="43" t="s">
        <v>24</v>
      </c>
      <c r="F3103" s="41" t="s">
        <v>25</v>
      </c>
      <c r="G3103" s="43" t="s">
        <v>76</v>
      </c>
      <c r="H3103" s="43" t="s">
        <v>27</v>
      </c>
      <c r="I3103" s="44">
        <v>350</v>
      </c>
      <c r="J3103" s="45">
        <v>3146</v>
      </c>
      <c r="K3103" s="45">
        <v>334</v>
      </c>
      <c r="L3103" s="46">
        <v>204</v>
      </c>
      <c r="M3103" s="47">
        <v>1556</v>
      </c>
      <c r="N3103" s="47">
        <v>53</v>
      </c>
      <c r="O3103" s="48">
        <v>61</v>
      </c>
      <c r="P3103" s="49">
        <v>515</v>
      </c>
      <c r="Q3103" s="49">
        <v>9</v>
      </c>
      <c r="R3103" s="50" t="s">
        <v>37</v>
      </c>
      <c r="S3103" s="51" t="s">
        <v>37</v>
      </c>
      <c r="T3103" s="51" t="s">
        <v>37</v>
      </c>
      <c r="U3103" s="44">
        <v>615</v>
      </c>
      <c r="V3103" s="45">
        <v>5217</v>
      </c>
      <c r="W3103" s="45">
        <v>396</v>
      </c>
    </row>
    <row r="3104" spans="1:23" x14ac:dyDescent="0.2">
      <c r="A3104" s="41">
        <v>2010</v>
      </c>
      <c r="B3104" s="42">
        <v>20192</v>
      </c>
      <c r="C3104" s="43" t="s">
        <v>3600</v>
      </c>
      <c r="D3104" s="41" t="s">
        <v>23</v>
      </c>
      <c r="E3104" s="43" t="s">
        <v>24</v>
      </c>
      <c r="F3104" s="41" t="s">
        <v>25</v>
      </c>
      <c r="G3104" s="43" t="s">
        <v>76</v>
      </c>
      <c r="H3104" s="43" t="s">
        <v>27</v>
      </c>
      <c r="I3104" s="44">
        <v>686</v>
      </c>
      <c r="J3104" s="45">
        <v>6810</v>
      </c>
      <c r="K3104" s="45">
        <v>576</v>
      </c>
      <c r="L3104" s="46">
        <v>206</v>
      </c>
      <c r="M3104" s="47">
        <v>2214</v>
      </c>
      <c r="N3104" s="47">
        <v>87</v>
      </c>
      <c r="O3104" s="48" t="s">
        <v>37</v>
      </c>
      <c r="P3104" s="49" t="s">
        <v>37</v>
      </c>
      <c r="Q3104" s="49" t="s">
        <v>37</v>
      </c>
      <c r="R3104" s="50" t="s">
        <v>37</v>
      </c>
      <c r="S3104" s="51" t="s">
        <v>37</v>
      </c>
      <c r="T3104" s="51" t="s">
        <v>37</v>
      </c>
      <c r="U3104" s="44">
        <v>892</v>
      </c>
      <c r="V3104" s="45">
        <v>9024</v>
      </c>
      <c r="W3104" s="45">
        <v>663</v>
      </c>
    </row>
    <row r="3105" spans="1:23" x14ac:dyDescent="0.2">
      <c r="A3105" s="41">
        <v>2010</v>
      </c>
      <c r="B3105" s="42">
        <v>20193</v>
      </c>
      <c r="C3105" s="43" t="s">
        <v>3601</v>
      </c>
      <c r="D3105" s="41" t="s">
        <v>23</v>
      </c>
      <c r="E3105" s="43" t="s">
        <v>24</v>
      </c>
      <c r="F3105" s="41" t="s">
        <v>25</v>
      </c>
      <c r="G3105" s="43" t="s">
        <v>42</v>
      </c>
      <c r="H3105" s="43" t="s">
        <v>27</v>
      </c>
      <c r="I3105" s="44">
        <v>528</v>
      </c>
      <c r="J3105" s="45">
        <v>11158</v>
      </c>
      <c r="K3105" s="45">
        <v>960</v>
      </c>
      <c r="L3105" s="46">
        <v>186</v>
      </c>
      <c r="M3105" s="47">
        <v>2898</v>
      </c>
      <c r="N3105" s="47">
        <v>258</v>
      </c>
      <c r="O3105" s="48">
        <v>2064</v>
      </c>
      <c r="P3105" s="49">
        <v>44706</v>
      </c>
      <c r="Q3105" s="49">
        <v>114</v>
      </c>
      <c r="R3105" s="50" t="s">
        <v>37</v>
      </c>
      <c r="S3105" s="51" t="s">
        <v>37</v>
      </c>
      <c r="T3105" s="51" t="s">
        <v>37</v>
      </c>
      <c r="U3105" s="44">
        <v>2778</v>
      </c>
      <c r="V3105" s="45">
        <v>58762</v>
      </c>
      <c r="W3105" s="45">
        <v>1332</v>
      </c>
    </row>
    <row r="3106" spans="1:23" x14ac:dyDescent="0.2">
      <c r="A3106" s="41">
        <v>2010</v>
      </c>
      <c r="B3106" s="42">
        <v>20196</v>
      </c>
      <c r="C3106" s="43" t="s">
        <v>3602</v>
      </c>
      <c r="D3106" s="41" t="s">
        <v>23</v>
      </c>
      <c r="E3106" s="43" t="s">
        <v>24</v>
      </c>
      <c r="F3106" s="41" t="s">
        <v>25</v>
      </c>
      <c r="G3106" s="43" t="s">
        <v>78</v>
      </c>
      <c r="H3106" s="43" t="s">
        <v>27</v>
      </c>
      <c r="I3106" s="44">
        <v>1330.6</v>
      </c>
      <c r="J3106" s="45">
        <v>14749</v>
      </c>
      <c r="K3106" s="45">
        <v>1347</v>
      </c>
      <c r="L3106" s="46">
        <v>1005.6</v>
      </c>
      <c r="M3106" s="47">
        <v>11840</v>
      </c>
      <c r="N3106" s="47">
        <v>224</v>
      </c>
      <c r="O3106" s="48">
        <v>0</v>
      </c>
      <c r="P3106" s="49">
        <v>0</v>
      </c>
      <c r="Q3106" s="49">
        <v>0</v>
      </c>
      <c r="R3106" s="50">
        <v>0</v>
      </c>
      <c r="S3106" s="51">
        <v>0</v>
      </c>
      <c r="T3106" s="51">
        <v>0</v>
      </c>
      <c r="U3106" s="44">
        <v>2336.1999999999998</v>
      </c>
      <c r="V3106" s="45">
        <v>26589</v>
      </c>
      <c r="W3106" s="45">
        <v>1571</v>
      </c>
    </row>
    <row r="3107" spans="1:23" x14ac:dyDescent="0.2">
      <c r="A3107" s="41">
        <v>2010</v>
      </c>
      <c r="B3107" s="42">
        <v>20206</v>
      </c>
      <c r="C3107" s="43" t="s">
        <v>3603</v>
      </c>
      <c r="D3107" s="41" t="s">
        <v>23</v>
      </c>
      <c r="E3107" s="43" t="s">
        <v>24</v>
      </c>
      <c r="F3107" s="41" t="s">
        <v>25</v>
      </c>
      <c r="G3107" s="43" t="s">
        <v>44</v>
      </c>
      <c r="H3107" s="43" t="s">
        <v>27</v>
      </c>
      <c r="I3107" s="44">
        <v>1333</v>
      </c>
      <c r="J3107" s="45">
        <v>7561</v>
      </c>
      <c r="K3107" s="45">
        <v>955</v>
      </c>
      <c r="L3107" s="46">
        <v>732</v>
      </c>
      <c r="M3107" s="47">
        <v>4053</v>
      </c>
      <c r="N3107" s="47">
        <v>104</v>
      </c>
      <c r="O3107" s="48">
        <v>106</v>
      </c>
      <c r="P3107" s="49">
        <v>760</v>
      </c>
      <c r="Q3107" s="49">
        <v>2</v>
      </c>
      <c r="R3107" s="50" t="s">
        <v>37</v>
      </c>
      <c r="S3107" s="51" t="s">
        <v>37</v>
      </c>
      <c r="T3107" s="51" t="s">
        <v>37</v>
      </c>
      <c r="U3107" s="44">
        <v>2171</v>
      </c>
      <c r="V3107" s="45">
        <v>12374</v>
      </c>
      <c r="W3107" s="45">
        <v>1061</v>
      </c>
    </row>
    <row r="3108" spans="1:23" x14ac:dyDescent="0.2">
      <c r="A3108" s="41">
        <v>2010</v>
      </c>
      <c r="B3108" s="42">
        <v>20209</v>
      </c>
      <c r="C3108" s="43" t="s">
        <v>3604</v>
      </c>
      <c r="D3108" s="41" t="s">
        <v>23</v>
      </c>
      <c r="E3108" s="43" t="s">
        <v>24</v>
      </c>
      <c r="F3108" s="41" t="s">
        <v>25</v>
      </c>
      <c r="G3108" s="43" t="s">
        <v>142</v>
      </c>
      <c r="H3108" s="43" t="s">
        <v>27</v>
      </c>
      <c r="I3108" s="44">
        <v>3334</v>
      </c>
      <c r="J3108" s="45">
        <v>29033</v>
      </c>
      <c r="K3108" s="45">
        <v>2101</v>
      </c>
      <c r="L3108" s="46">
        <v>3544</v>
      </c>
      <c r="M3108" s="47">
        <v>33663</v>
      </c>
      <c r="N3108" s="47">
        <v>589</v>
      </c>
      <c r="O3108" s="48" t="s">
        <v>37</v>
      </c>
      <c r="P3108" s="49" t="s">
        <v>37</v>
      </c>
      <c r="Q3108" s="49" t="s">
        <v>37</v>
      </c>
      <c r="R3108" s="50" t="s">
        <v>37</v>
      </c>
      <c r="S3108" s="51" t="s">
        <v>37</v>
      </c>
      <c r="T3108" s="51" t="s">
        <v>37</v>
      </c>
      <c r="U3108" s="44">
        <v>6878</v>
      </c>
      <c r="V3108" s="45">
        <v>62696</v>
      </c>
      <c r="W3108" s="45">
        <v>2690</v>
      </c>
    </row>
    <row r="3109" spans="1:23" x14ac:dyDescent="0.2">
      <c r="A3109" s="41">
        <v>2010</v>
      </c>
      <c r="B3109" s="42">
        <v>20211</v>
      </c>
      <c r="C3109" s="43" t="s">
        <v>3605</v>
      </c>
      <c r="D3109" s="41" t="s">
        <v>23</v>
      </c>
      <c r="E3109" s="43" t="s">
        <v>24</v>
      </c>
      <c r="F3109" s="41" t="s">
        <v>25</v>
      </c>
      <c r="G3109" s="43" t="s">
        <v>35</v>
      </c>
      <c r="H3109" s="43" t="s">
        <v>27</v>
      </c>
      <c r="I3109" s="44">
        <v>5223.1000000000004</v>
      </c>
      <c r="J3109" s="45">
        <v>48047</v>
      </c>
      <c r="K3109" s="45">
        <v>4619</v>
      </c>
      <c r="L3109" s="46">
        <v>5225.8999999999996</v>
      </c>
      <c r="M3109" s="47">
        <v>52972</v>
      </c>
      <c r="N3109" s="47">
        <v>607</v>
      </c>
      <c r="O3109" s="48">
        <v>1603.6</v>
      </c>
      <c r="P3109" s="49">
        <v>19332</v>
      </c>
      <c r="Q3109" s="49">
        <v>3</v>
      </c>
      <c r="R3109" s="50">
        <v>0</v>
      </c>
      <c r="S3109" s="51">
        <v>0</v>
      </c>
      <c r="T3109" s="51">
        <v>0</v>
      </c>
      <c r="U3109" s="44">
        <v>12052.6</v>
      </c>
      <c r="V3109" s="45">
        <v>120351</v>
      </c>
      <c r="W3109" s="45">
        <v>5229</v>
      </c>
    </row>
    <row r="3110" spans="1:23" x14ac:dyDescent="0.2">
      <c r="A3110" s="41">
        <v>2010</v>
      </c>
      <c r="B3110" s="42">
        <v>20212</v>
      </c>
      <c r="C3110" s="43" t="s">
        <v>3606</v>
      </c>
      <c r="D3110" s="41" t="s">
        <v>23</v>
      </c>
      <c r="E3110" s="43" t="s">
        <v>24</v>
      </c>
      <c r="F3110" s="41" t="s">
        <v>25</v>
      </c>
      <c r="G3110" s="43" t="s">
        <v>241</v>
      </c>
      <c r="H3110" s="43" t="s">
        <v>27</v>
      </c>
      <c r="I3110" s="44">
        <v>382</v>
      </c>
      <c r="J3110" s="45">
        <v>4508</v>
      </c>
      <c r="K3110" s="45">
        <v>326</v>
      </c>
      <c r="L3110" s="46">
        <v>311</v>
      </c>
      <c r="M3110" s="47">
        <v>3192</v>
      </c>
      <c r="N3110" s="47">
        <v>109</v>
      </c>
      <c r="O3110" s="48">
        <v>8</v>
      </c>
      <c r="P3110" s="49">
        <v>74</v>
      </c>
      <c r="Q3110" s="49">
        <v>5</v>
      </c>
      <c r="R3110" s="50" t="s">
        <v>37</v>
      </c>
      <c r="S3110" s="51" t="s">
        <v>37</v>
      </c>
      <c r="T3110" s="51" t="s">
        <v>37</v>
      </c>
      <c r="U3110" s="44">
        <v>701</v>
      </c>
      <c r="V3110" s="45">
        <v>7774</v>
      </c>
      <c r="W3110" s="45">
        <v>440</v>
      </c>
    </row>
    <row r="3111" spans="1:23" x14ac:dyDescent="0.2">
      <c r="A3111" s="41">
        <v>2010</v>
      </c>
      <c r="B3111" s="42">
        <v>20213</v>
      </c>
      <c r="C3111" s="43" t="s">
        <v>1263</v>
      </c>
      <c r="D3111" s="41" t="s">
        <v>23</v>
      </c>
      <c r="E3111" s="43" t="s">
        <v>24</v>
      </c>
      <c r="F3111" s="41" t="s">
        <v>25</v>
      </c>
      <c r="G3111" s="43" t="s">
        <v>35</v>
      </c>
      <c r="H3111" s="43" t="s">
        <v>27</v>
      </c>
      <c r="I3111" s="44">
        <v>3328.2</v>
      </c>
      <c r="J3111" s="45">
        <v>31500</v>
      </c>
      <c r="K3111" s="45">
        <v>3734</v>
      </c>
      <c r="L3111" s="46">
        <v>3749.7</v>
      </c>
      <c r="M3111" s="47">
        <v>38754</v>
      </c>
      <c r="N3111" s="47">
        <v>519</v>
      </c>
      <c r="O3111" s="48">
        <v>2477.6</v>
      </c>
      <c r="P3111" s="49">
        <v>32166</v>
      </c>
      <c r="Q3111" s="49">
        <v>2</v>
      </c>
      <c r="R3111" s="50">
        <v>0</v>
      </c>
      <c r="S3111" s="51">
        <v>0</v>
      </c>
      <c r="T3111" s="51">
        <v>0</v>
      </c>
      <c r="U3111" s="44">
        <v>9555.5</v>
      </c>
      <c r="V3111" s="45">
        <v>102420</v>
      </c>
      <c r="W3111" s="45">
        <v>4255</v>
      </c>
    </row>
    <row r="3112" spans="1:23" x14ac:dyDescent="0.2">
      <c r="A3112" s="41">
        <v>2010</v>
      </c>
      <c r="B3112" s="42">
        <v>20214</v>
      </c>
      <c r="C3112" s="43" t="s">
        <v>3607</v>
      </c>
      <c r="D3112" s="41" t="s">
        <v>23</v>
      </c>
      <c r="E3112" s="43" t="s">
        <v>24</v>
      </c>
      <c r="F3112" s="41" t="s">
        <v>25</v>
      </c>
      <c r="G3112" s="43" t="s">
        <v>87</v>
      </c>
      <c r="H3112" s="43" t="s">
        <v>27</v>
      </c>
      <c r="I3112" s="44">
        <v>4775</v>
      </c>
      <c r="J3112" s="45">
        <v>39049</v>
      </c>
      <c r="K3112" s="45">
        <v>3920</v>
      </c>
      <c r="L3112" s="46">
        <v>2453</v>
      </c>
      <c r="M3112" s="47">
        <v>25093</v>
      </c>
      <c r="N3112" s="47">
        <v>988</v>
      </c>
      <c r="O3112" s="48">
        <v>6555</v>
      </c>
      <c r="P3112" s="49">
        <v>83755</v>
      </c>
      <c r="Q3112" s="49">
        <v>73</v>
      </c>
      <c r="R3112" s="50" t="s">
        <v>37</v>
      </c>
      <c r="S3112" s="51" t="s">
        <v>37</v>
      </c>
      <c r="T3112" s="51" t="s">
        <v>37</v>
      </c>
      <c r="U3112" s="44">
        <v>13783</v>
      </c>
      <c r="V3112" s="45">
        <v>147897</v>
      </c>
      <c r="W3112" s="45">
        <v>4981</v>
      </c>
    </row>
    <row r="3113" spans="1:23" x14ac:dyDescent="0.2">
      <c r="A3113" s="41">
        <v>2010</v>
      </c>
      <c r="B3113" s="42">
        <v>20216</v>
      </c>
      <c r="C3113" s="43" t="s">
        <v>1264</v>
      </c>
      <c r="D3113" s="41" t="s">
        <v>23</v>
      </c>
      <c r="E3113" s="43" t="s">
        <v>24</v>
      </c>
      <c r="F3113" s="41" t="s">
        <v>25</v>
      </c>
      <c r="G3113" s="43" t="s">
        <v>72</v>
      </c>
      <c r="H3113" s="43" t="s">
        <v>31</v>
      </c>
      <c r="I3113" s="44">
        <v>19286</v>
      </c>
      <c r="J3113" s="45">
        <v>172321</v>
      </c>
      <c r="K3113" s="45">
        <v>11318</v>
      </c>
      <c r="L3113" s="46">
        <v>3444</v>
      </c>
      <c r="M3113" s="47">
        <v>37469</v>
      </c>
      <c r="N3113" s="47">
        <v>579</v>
      </c>
      <c r="O3113" s="48">
        <v>565</v>
      </c>
      <c r="P3113" s="49">
        <v>9026</v>
      </c>
      <c r="Q3113" s="49">
        <v>2</v>
      </c>
      <c r="R3113" s="50" t="s">
        <v>37</v>
      </c>
      <c r="S3113" s="51" t="s">
        <v>37</v>
      </c>
      <c r="T3113" s="51" t="s">
        <v>37</v>
      </c>
      <c r="U3113" s="44">
        <v>23295</v>
      </c>
      <c r="V3113" s="45">
        <v>218816</v>
      </c>
      <c r="W3113" s="45">
        <v>11899</v>
      </c>
    </row>
    <row r="3114" spans="1:23" x14ac:dyDescent="0.2">
      <c r="A3114" s="41">
        <v>2010</v>
      </c>
      <c r="B3114" s="42">
        <v>20219</v>
      </c>
      <c r="C3114" s="43" t="s">
        <v>3608</v>
      </c>
      <c r="D3114" s="41" t="s">
        <v>23</v>
      </c>
      <c r="E3114" s="43" t="s">
        <v>24</v>
      </c>
      <c r="F3114" s="41" t="s">
        <v>25</v>
      </c>
      <c r="G3114" s="43" t="s">
        <v>241</v>
      </c>
      <c r="H3114" s="43" t="s">
        <v>27</v>
      </c>
      <c r="I3114" s="44">
        <v>1584</v>
      </c>
      <c r="J3114" s="45">
        <v>19172</v>
      </c>
      <c r="K3114" s="45">
        <v>1959</v>
      </c>
      <c r="L3114" s="46">
        <v>2146</v>
      </c>
      <c r="M3114" s="47">
        <v>38413</v>
      </c>
      <c r="N3114" s="47">
        <v>463</v>
      </c>
      <c r="O3114" s="48">
        <v>0</v>
      </c>
      <c r="P3114" s="49">
        <v>0</v>
      </c>
      <c r="Q3114" s="49">
        <v>0</v>
      </c>
      <c r="R3114" s="50">
        <v>0</v>
      </c>
      <c r="S3114" s="51">
        <v>0</v>
      </c>
      <c r="T3114" s="51">
        <v>0</v>
      </c>
      <c r="U3114" s="44">
        <v>3730</v>
      </c>
      <c r="V3114" s="45">
        <v>57585</v>
      </c>
      <c r="W3114" s="45">
        <v>2422</v>
      </c>
    </row>
    <row r="3115" spans="1:23" x14ac:dyDescent="0.2">
      <c r="A3115" s="41">
        <v>2010</v>
      </c>
      <c r="B3115" s="42">
        <v>20222</v>
      </c>
      <c r="C3115" s="43" t="s">
        <v>1265</v>
      </c>
      <c r="D3115" s="41" t="s">
        <v>23</v>
      </c>
      <c r="E3115" s="43" t="s">
        <v>24</v>
      </c>
      <c r="F3115" s="41" t="s">
        <v>25</v>
      </c>
      <c r="G3115" s="43" t="s">
        <v>124</v>
      </c>
      <c r="H3115" s="43" t="s">
        <v>31</v>
      </c>
      <c r="I3115" s="44">
        <v>19448.8</v>
      </c>
      <c r="J3115" s="45">
        <v>159250</v>
      </c>
      <c r="K3115" s="45">
        <v>12301</v>
      </c>
      <c r="L3115" s="46">
        <v>5116.2</v>
      </c>
      <c r="M3115" s="47">
        <v>46346</v>
      </c>
      <c r="N3115" s="47">
        <v>1278</v>
      </c>
      <c r="O3115" s="48">
        <v>5252.2</v>
      </c>
      <c r="P3115" s="49">
        <v>74245</v>
      </c>
      <c r="Q3115" s="49">
        <v>118</v>
      </c>
      <c r="R3115" s="50" t="s">
        <v>37</v>
      </c>
      <c r="S3115" s="51" t="s">
        <v>37</v>
      </c>
      <c r="T3115" s="51" t="s">
        <v>37</v>
      </c>
      <c r="U3115" s="44">
        <v>29817.200000000001</v>
      </c>
      <c r="V3115" s="45">
        <v>279841</v>
      </c>
      <c r="W3115" s="45">
        <v>13697</v>
      </c>
    </row>
    <row r="3116" spans="1:23" x14ac:dyDescent="0.2">
      <c r="A3116" s="41">
        <v>2010</v>
      </c>
      <c r="B3116" s="42">
        <v>20223</v>
      </c>
      <c r="C3116" s="43" t="s">
        <v>3609</v>
      </c>
      <c r="D3116" s="41" t="s">
        <v>23</v>
      </c>
      <c r="E3116" s="43" t="s">
        <v>24</v>
      </c>
      <c r="F3116" s="41" t="s">
        <v>25</v>
      </c>
      <c r="G3116" s="43" t="s">
        <v>161</v>
      </c>
      <c r="H3116" s="43" t="s">
        <v>27</v>
      </c>
      <c r="I3116" s="44">
        <v>477</v>
      </c>
      <c r="J3116" s="45">
        <v>4737</v>
      </c>
      <c r="K3116" s="45">
        <v>450</v>
      </c>
      <c r="L3116" s="46">
        <v>213</v>
      </c>
      <c r="M3116" s="47">
        <v>2091</v>
      </c>
      <c r="N3116" s="47">
        <v>44</v>
      </c>
      <c r="O3116" s="48">
        <v>80</v>
      </c>
      <c r="P3116" s="49">
        <v>898</v>
      </c>
      <c r="Q3116" s="49">
        <v>1</v>
      </c>
      <c r="R3116" s="50" t="s">
        <v>37</v>
      </c>
      <c r="S3116" s="51" t="s">
        <v>37</v>
      </c>
      <c r="T3116" s="51" t="s">
        <v>37</v>
      </c>
      <c r="U3116" s="44">
        <v>770</v>
      </c>
      <c r="V3116" s="45">
        <v>7726</v>
      </c>
      <c r="W3116" s="45">
        <v>495</v>
      </c>
    </row>
    <row r="3117" spans="1:23" x14ac:dyDescent="0.2">
      <c r="A3117" s="41">
        <v>2010</v>
      </c>
      <c r="B3117" s="42">
        <v>20224</v>
      </c>
      <c r="C3117" s="43" t="s">
        <v>3610</v>
      </c>
      <c r="D3117" s="41" t="s">
        <v>23</v>
      </c>
      <c r="E3117" s="43" t="s">
        <v>24</v>
      </c>
      <c r="F3117" s="41" t="s">
        <v>25</v>
      </c>
      <c r="G3117" s="43" t="s">
        <v>175</v>
      </c>
      <c r="H3117" s="43" t="s">
        <v>27</v>
      </c>
      <c r="I3117" s="44">
        <v>2671</v>
      </c>
      <c r="J3117" s="45">
        <v>28350</v>
      </c>
      <c r="K3117" s="45">
        <v>1843</v>
      </c>
      <c r="L3117" s="46">
        <v>1954</v>
      </c>
      <c r="M3117" s="47">
        <v>22972</v>
      </c>
      <c r="N3117" s="47">
        <v>256</v>
      </c>
      <c r="O3117" s="48" t="s">
        <v>37</v>
      </c>
      <c r="P3117" s="49" t="s">
        <v>37</v>
      </c>
      <c r="Q3117" s="49" t="s">
        <v>37</v>
      </c>
      <c r="R3117" s="50" t="s">
        <v>37</v>
      </c>
      <c r="S3117" s="51" t="s">
        <v>37</v>
      </c>
      <c r="T3117" s="51" t="s">
        <v>37</v>
      </c>
      <c r="U3117" s="44">
        <v>4625</v>
      </c>
      <c r="V3117" s="45">
        <v>51322</v>
      </c>
      <c r="W3117" s="45">
        <v>2099</v>
      </c>
    </row>
    <row r="3118" spans="1:23" x14ac:dyDescent="0.2">
      <c r="A3118" s="41">
        <v>2010</v>
      </c>
      <c r="B3118" s="42">
        <v>20225</v>
      </c>
      <c r="C3118" s="43" t="s">
        <v>3611</v>
      </c>
      <c r="D3118" s="41" t="s">
        <v>23</v>
      </c>
      <c r="E3118" s="43" t="s">
        <v>24</v>
      </c>
      <c r="F3118" s="41" t="s">
        <v>25</v>
      </c>
      <c r="G3118" s="43" t="s">
        <v>67</v>
      </c>
      <c r="H3118" s="43" t="s">
        <v>27</v>
      </c>
      <c r="I3118" s="44">
        <v>2756.3</v>
      </c>
      <c r="J3118" s="45">
        <v>27047</v>
      </c>
      <c r="K3118" s="45">
        <v>2378</v>
      </c>
      <c r="L3118" s="46">
        <v>5279</v>
      </c>
      <c r="M3118" s="47">
        <v>62998</v>
      </c>
      <c r="N3118" s="47">
        <v>680</v>
      </c>
      <c r="O3118" s="48">
        <v>88.8</v>
      </c>
      <c r="P3118" s="49">
        <v>1019</v>
      </c>
      <c r="Q3118" s="49">
        <v>1</v>
      </c>
      <c r="R3118" s="50" t="s">
        <v>37</v>
      </c>
      <c r="S3118" s="51" t="s">
        <v>37</v>
      </c>
      <c r="T3118" s="51" t="s">
        <v>37</v>
      </c>
      <c r="U3118" s="44">
        <v>8124.1</v>
      </c>
      <c r="V3118" s="45">
        <v>91064</v>
      </c>
      <c r="W3118" s="45">
        <v>3059</v>
      </c>
    </row>
    <row r="3119" spans="1:23" x14ac:dyDescent="0.2">
      <c r="A3119" s="41">
        <v>2010</v>
      </c>
      <c r="B3119" s="42">
        <v>20226</v>
      </c>
      <c r="C3119" s="43" t="s">
        <v>3612</v>
      </c>
      <c r="D3119" s="41" t="s">
        <v>23</v>
      </c>
      <c r="E3119" s="43" t="s">
        <v>24</v>
      </c>
      <c r="F3119" s="41" t="s">
        <v>25</v>
      </c>
      <c r="G3119" s="43" t="s">
        <v>72</v>
      </c>
      <c r="H3119" s="43" t="s">
        <v>27</v>
      </c>
      <c r="I3119" s="44">
        <v>407.1</v>
      </c>
      <c r="J3119" s="45">
        <v>4473</v>
      </c>
      <c r="K3119" s="45">
        <v>462</v>
      </c>
      <c r="L3119" s="46">
        <v>76.3</v>
      </c>
      <c r="M3119" s="47">
        <v>893</v>
      </c>
      <c r="N3119" s="47">
        <v>51</v>
      </c>
      <c r="O3119" s="48">
        <v>30.5</v>
      </c>
      <c r="P3119" s="49">
        <v>376</v>
      </c>
      <c r="Q3119" s="49">
        <v>8</v>
      </c>
      <c r="R3119" s="50" t="s">
        <v>37</v>
      </c>
      <c r="S3119" s="51" t="s">
        <v>37</v>
      </c>
      <c r="T3119" s="51" t="s">
        <v>37</v>
      </c>
      <c r="U3119" s="44">
        <v>513.9</v>
      </c>
      <c r="V3119" s="45">
        <v>5742</v>
      </c>
      <c r="W3119" s="45">
        <v>521</v>
      </c>
    </row>
    <row r="3120" spans="1:23" x14ac:dyDescent="0.2">
      <c r="A3120" s="41">
        <v>2010</v>
      </c>
      <c r="B3120" s="42">
        <v>20227</v>
      </c>
      <c r="C3120" s="43" t="s">
        <v>3613</v>
      </c>
      <c r="D3120" s="41" t="s">
        <v>23</v>
      </c>
      <c r="E3120" s="43" t="s">
        <v>24</v>
      </c>
      <c r="F3120" s="41" t="s">
        <v>25</v>
      </c>
      <c r="G3120" s="43" t="s">
        <v>78</v>
      </c>
      <c r="H3120" s="43" t="s">
        <v>27</v>
      </c>
      <c r="I3120" s="44">
        <v>623</v>
      </c>
      <c r="J3120" s="45">
        <v>3914</v>
      </c>
      <c r="K3120" s="45">
        <v>552</v>
      </c>
      <c r="L3120" s="46">
        <v>359</v>
      </c>
      <c r="M3120" s="47">
        <v>2944</v>
      </c>
      <c r="N3120" s="47">
        <v>189</v>
      </c>
      <c r="O3120" s="48">
        <v>206</v>
      </c>
      <c r="P3120" s="49">
        <v>2066</v>
      </c>
      <c r="Q3120" s="49">
        <v>10</v>
      </c>
      <c r="R3120" s="50" t="s">
        <v>37</v>
      </c>
      <c r="S3120" s="51" t="s">
        <v>37</v>
      </c>
      <c r="T3120" s="51" t="s">
        <v>37</v>
      </c>
      <c r="U3120" s="44">
        <v>1188</v>
      </c>
      <c r="V3120" s="45">
        <v>8924</v>
      </c>
      <c r="W3120" s="45">
        <v>751</v>
      </c>
    </row>
    <row r="3121" spans="1:23" x14ac:dyDescent="0.2">
      <c r="A3121" s="41">
        <v>2010</v>
      </c>
      <c r="B3121" s="42">
        <v>20228</v>
      </c>
      <c r="C3121" s="43" t="s">
        <v>1266</v>
      </c>
      <c r="D3121" s="41" t="s">
        <v>23</v>
      </c>
      <c r="E3121" s="43" t="s">
        <v>24</v>
      </c>
      <c r="F3121" s="41" t="s">
        <v>25</v>
      </c>
      <c r="G3121" s="43" t="s">
        <v>98</v>
      </c>
      <c r="H3121" s="43" t="s">
        <v>27</v>
      </c>
      <c r="I3121" s="44">
        <v>25869</v>
      </c>
      <c r="J3121" s="45">
        <v>295567</v>
      </c>
      <c r="K3121" s="45">
        <v>16330</v>
      </c>
      <c r="L3121" s="46">
        <v>13052</v>
      </c>
      <c r="M3121" s="47">
        <v>132923</v>
      </c>
      <c r="N3121" s="47">
        <v>4065</v>
      </c>
      <c r="O3121" s="48">
        <v>6183</v>
      </c>
      <c r="P3121" s="49">
        <v>71132</v>
      </c>
      <c r="Q3121" s="49">
        <v>13</v>
      </c>
      <c r="R3121" s="50">
        <v>0</v>
      </c>
      <c r="S3121" s="51">
        <v>0</v>
      </c>
      <c r="T3121" s="51">
        <v>0</v>
      </c>
      <c r="U3121" s="44">
        <v>45104</v>
      </c>
      <c r="V3121" s="45">
        <v>499622</v>
      </c>
      <c r="W3121" s="45">
        <v>20408</v>
      </c>
    </row>
    <row r="3122" spans="1:23" x14ac:dyDescent="0.2">
      <c r="A3122" s="41">
        <v>2010</v>
      </c>
      <c r="B3122" s="42">
        <v>20230</v>
      </c>
      <c r="C3122" s="43" t="s">
        <v>1267</v>
      </c>
      <c r="D3122" s="41" t="s">
        <v>23</v>
      </c>
      <c r="E3122" s="43" t="s">
        <v>24</v>
      </c>
      <c r="F3122" s="41" t="s">
        <v>25</v>
      </c>
      <c r="G3122" s="43" t="s">
        <v>92</v>
      </c>
      <c r="H3122" s="43" t="s">
        <v>27</v>
      </c>
      <c r="I3122" s="44">
        <v>17172</v>
      </c>
      <c r="J3122" s="45">
        <v>172045</v>
      </c>
      <c r="K3122" s="45">
        <v>11168</v>
      </c>
      <c r="L3122" s="46">
        <v>16021</v>
      </c>
      <c r="M3122" s="47">
        <v>168153</v>
      </c>
      <c r="N3122" s="47">
        <v>2073</v>
      </c>
      <c r="O3122" s="48">
        <v>2342</v>
      </c>
      <c r="P3122" s="49">
        <v>27785</v>
      </c>
      <c r="Q3122" s="49">
        <v>4</v>
      </c>
      <c r="R3122" s="50" t="s">
        <v>37</v>
      </c>
      <c r="S3122" s="51" t="s">
        <v>37</v>
      </c>
      <c r="T3122" s="51" t="s">
        <v>37</v>
      </c>
      <c r="U3122" s="44">
        <v>35535</v>
      </c>
      <c r="V3122" s="45">
        <v>367983</v>
      </c>
      <c r="W3122" s="45">
        <v>13245</v>
      </c>
    </row>
    <row r="3123" spans="1:23" x14ac:dyDescent="0.2">
      <c r="A3123" s="41">
        <v>2010</v>
      </c>
      <c r="B3123" s="42">
        <v>20232</v>
      </c>
      <c r="C3123" s="43" t="s">
        <v>3614</v>
      </c>
      <c r="D3123" s="41" t="s">
        <v>23</v>
      </c>
      <c r="E3123" s="43" t="s">
        <v>24</v>
      </c>
      <c r="F3123" s="41" t="s">
        <v>25</v>
      </c>
      <c r="G3123" s="43" t="s">
        <v>44</v>
      </c>
      <c r="H3123" s="43" t="s">
        <v>27</v>
      </c>
      <c r="I3123" s="44">
        <v>1204</v>
      </c>
      <c r="J3123" s="45">
        <v>8564</v>
      </c>
      <c r="K3123" s="45">
        <v>1113</v>
      </c>
      <c r="L3123" s="46" t="s">
        <v>37</v>
      </c>
      <c r="M3123" s="47" t="s">
        <v>37</v>
      </c>
      <c r="N3123" s="47" t="s">
        <v>37</v>
      </c>
      <c r="O3123" s="48">
        <v>1486</v>
      </c>
      <c r="P3123" s="49">
        <v>12303</v>
      </c>
      <c r="Q3123" s="49">
        <v>3</v>
      </c>
      <c r="R3123" s="50" t="s">
        <v>37</v>
      </c>
      <c r="S3123" s="51" t="s">
        <v>37</v>
      </c>
      <c r="T3123" s="51" t="s">
        <v>37</v>
      </c>
      <c r="U3123" s="44">
        <v>2690</v>
      </c>
      <c r="V3123" s="45">
        <v>20867</v>
      </c>
      <c r="W3123" s="45">
        <v>1116</v>
      </c>
    </row>
    <row r="3124" spans="1:23" x14ac:dyDescent="0.2">
      <c r="A3124" s="41">
        <v>2010</v>
      </c>
      <c r="B3124" s="42">
        <v>20259</v>
      </c>
      <c r="C3124" s="43" t="s">
        <v>3615</v>
      </c>
      <c r="D3124" s="41" t="s">
        <v>23</v>
      </c>
      <c r="E3124" s="43" t="s">
        <v>24</v>
      </c>
      <c r="F3124" s="41" t="s">
        <v>25</v>
      </c>
      <c r="G3124" s="43" t="s">
        <v>87</v>
      </c>
      <c r="H3124" s="43" t="s">
        <v>27</v>
      </c>
      <c r="I3124" s="44">
        <v>3478</v>
      </c>
      <c r="J3124" s="45">
        <v>33603</v>
      </c>
      <c r="K3124" s="45">
        <v>3866</v>
      </c>
      <c r="L3124" s="46">
        <v>3083</v>
      </c>
      <c r="M3124" s="47">
        <v>32928</v>
      </c>
      <c r="N3124" s="47">
        <v>588</v>
      </c>
      <c r="O3124" s="48">
        <v>4187</v>
      </c>
      <c r="P3124" s="49">
        <v>57294</v>
      </c>
      <c r="Q3124" s="49">
        <v>13</v>
      </c>
      <c r="R3124" s="50" t="s">
        <v>37</v>
      </c>
      <c r="S3124" s="51" t="s">
        <v>37</v>
      </c>
      <c r="T3124" s="51" t="s">
        <v>37</v>
      </c>
      <c r="U3124" s="44">
        <v>10748</v>
      </c>
      <c r="V3124" s="45">
        <v>123825</v>
      </c>
      <c r="W3124" s="45">
        <v>4467</v>
      </c>
    </row>
    <row r="3125" spans="1:23" x14ac:dyDescent="0.2">
      <c r="A3125" s="41">
        <v>2010</v>
      </c>
      <c r="B3125" s="42">
        <v>20297</v>
      </c>
      <c r="C3125" s="43" t="s">
        <v>3616</v>
      </c>
      <c r="D3125" s="41" t="s">
        <v>23</v>
      </c>
      <c r="E3125" s="43" t="s">
        <v>24</v>
      </c>
      <c r="F3125" s="41" t="s">
        <v>25</v>
      </c>
      <c r="G3125" s="43" t="s">
        <v>438</v>
      </c>
      <c r="H3125" s="43" t="s">
        <v>27</v>
      </c>
      <c r="I3125" s="44">
        <v>1529.2</v>
      </c>
      <c r="J3125" s="45">
        <v>24989</v>
      </c>
      <c r="K3125" s="45">
        <v>2406</v>
      </c>
      <c r="L3125" s="46">
        <v>726.6</v>
      </c>
      <c r="M3125" s="47">
        <v>14673</v>
      </c>
      <c r="N3125" s="47">
        <v>335</v>
      </c>
      <c r="O3125" s="48">
        <v>325.39999999999998</v>
      </c>
      <c r="P3125" s="49">
        <v>8619</v>
      </c>
      <c r="Q3125" s="49">
        <v>1</v>
      </c>
      <c r="R3125" s="50">
        <v>0</v>
      </c>
      <c r="S3125" s="51">
        <v>0</v>
      </c>
      <c r="T3125" s="51">
        <v>0</v>
      </c>
      <c r="U3125" s="44">
        <v>2581.1999999999998</v>
      </c>
      <c r="V3125" s="45">
        <v>48281</v>
      </c>
      <c r="W3125" s="45">
        <v>2742</v>
      </c>
    </row>
    <row r="3126" spans="1:23" x14ac:dyDescent="0.2">
      <c r="A3126" s="41">
        <v>2010</v>
      </c>
      <c r="B3126" s="42">
        <v>20310</v>
      </c>
      <c r="C3126" s="43" t="s">
        <v>3617</v>
      </c>
      <c r="D3126" s="41" t="s">
        <v>23</v>
      </c>
      <c r="E3126" s="43" t="s">
        <v>24</v>
      </c>
      <c r="F3126" s="41" t="s">
        <v>25</v>
      </c>
      <c r="G3126" s="43" t="s">
        <v>203</v>
      </c>
      <c r="H3126" s="43" t="s">
        <v>27</v>
      </c>
      <c r="I3126" s="44">
        <v>15212</v>
      </c>
      <c r="J3126" s="45">
        <v>107337</v>
      </c>
      <c r="K3126" s="45">
        <v>8875</v>
      </c>
      <c r="L3126" s="46">
        <v>11196</v>
      </c>
      <c r="M3126" s="47">
        <v>81293</v>
      </c>
      <c r="N3126" s="47">
        <v>1159</v>
      </c>
      <c r="O3126" s="48">
        <v>6754</v>
      </c>
      <c r="P3126" s="49">
        <v>54328</v>
      </c>
      <c r="Q3126" s="49">
        <v>4</v>
      </c>
      <c r="R3126" s="50" t="s">
        <v>37</v>
      </c>
      <c r="S3126" s="51" t="s">
        <v>37</v>
      </c>
      <c r="T3126" s="51" t="s">
        <v>37</v>
      </c>
      <c r="U3126" s="44">
        <v>33162</v>
      </c>
      <c r="V3126" s="45">
        <v>242958</v>
      </c>
      <c r="W3126" s="45">
        <v>10038</v>
      </c>
    </row>
    <row r="3127" spans="1:23" x14ac:dyDescent="0.2">
      <c r="A3127" s="41">
        <v>2010</v>
      </c>
      <c r="B3127" s="42">
        <v>20310</v>
      </c>
      <c r="C3127" s="43" t="s">
        <v>3617</v>
      </c>
      <c r="D3127" s="41" t="s">
        <v>112</v>
      </c>
      <c r="E3127" s="43" t="s">
        <v>113</v>
      </c>
      <c r="F3127" s="41" t="s">
        <v>25</v>
      </c>
      <c r="G3127" s="43" t="s">
        <v>203</v>
      </c>
      <c r="H3127" s="43" t="s">
        <v>27</v>
      </c>
      <c r="I3127" s="44" t="s">
        <v>37</v>
      </c>
      <c r="J3127" s="45" t="s">
        <v>37</v>
      </c>
      <c r="K3127" s="45" t="s">
        <v>37</v>
      </c>
      <c r="L3127" s="46">
        <v>18</v>
      </c>
      <c r="M3127" s="47">
        <v>598</v>
      </c>
      <c r="N3127" s="47">
        <v>1</v>
      </c>
      <c r="O3127" s="48" t="s">
        <v>37</v>
      </c>
      <c r="P3127" s="49" t="s">
        <v>37</v>
      </c>
      <c r="Q3127" s="49" t="s">
        <v>37</v>
      </c>
      <c r="R3127" s="50" t="s">
        <v>37</v>
      </c>
      <c r="S3127" s="51" t="s">
        <v>37</v>
      </c>
      <c r="T3127" s="51" t="s">
        <v>37</v>
      </c>
      <c r="U3127" s="44">
        <v>18</v>
      </c>
      <c r="V3127" s="45">
        <v>598</v>
      </c>
      <c r="W3127" s="45">
        <v>1</v>
      </c>
    </row>
    <row r="3128" spans="1:23" x14ac:dyDescent="0.2">
      <c r="A3128" s="41">
        <v>2010</v>
      </c>
      <c r="B3128" s="42">
        <v>20313</v>
      </c>
      <c r="C3128" s="43" t="s">
        <v>3618</v>
      </c>
      <c r="D3128" s="41" t="s">
        <v>23</v>
      </c>
      <c r="E3128" s="43" t="s">
        <v>24</v>
      </c>
      <c r="F3128" s="41" t="s">
        <v>25</v>
      </c>
      <c r="G3128" s="43" t="s">
        <v>161</v>
      </c>
      <c r="H3128" s="43" t="s">
        <v>27</v>
      </c>
      <c r="I3128" s="44">
        <v>2265</v>
      </c>
      <c r="J3128" s="45">
        <v>20725</v>
      </c>
      <c r="K3128" s="45">
        <v>2314</v>
      </c>
      <c r="L3128" s="46">
        <v>1457</v>
      </c>
      <c r="M3128" s="47">
        <v>14777</v>
      </c>
      <c r="N3128" s="47">
        <v>259</v>
      </c>
      <c r="O3128" s="48">
        <v>3127</v>
      </c>
      <c r="P3128" s="49">
        <v>34429</v>
      </c>
      <c r="Q3128" s="49">
        <v>17</v>
      </c>
      <c r="R3128" s="50" t="s">
        <v>37</v>
      </c>
      <c r="S3128" s="51" t="s">
        <v>37</v>
      </c>
      <c r="T3128" s="51" t="s">
        <v>37</v>
      </c>
      <c r="U3128" s="44">
        <v>6849</v>
      </c>
      <c r="V3128" s="45">
        <v>69931</v>
      </c>
      <c r="W3128" s="45">
        <v>2590</v>
      </c>
    </row>
    <row r="3129" spans="1:23" x14ac:dyDescent="0.2">
      <c r="A3129" s="41">
        <v>2010</v>
      </c>
      <c r="B3129" s="42">
        <v>20315</v>
      </c>
      <c r="C3129" s="43" t="s">
        <v>3619</v>
      </c>
      <c r="D3129" s="41" t="s">
        <v>23</v>
      </c>
      <c r="E3129" s="43" t="s">
        <v>24</v>
      </c>
      <c r="F3129" s="41" t="s">
        <v>25</v>
      </c>
      <c r="G3129" s="43" t="s">
        <v>76</v>
      </c>
      <c r="H3129" s="43" t="s">
        <v>27</v>
      </c>
      <c r="I3129" s="44">
        <v>4825</v>
      </c>
      <c r="J3129" s="45">
        <v>39008</v>
      </c>
      <c r="K3129" s="45">
        <v>3889</v>
      </c>
      <c r="L3129" s="46">
        <v>4943</v>
      </c>
      <c r="M3129" s="47">
        <v>46385</v>
      </c>
      <c r="N3129" s="47">
        <v>582</v>
      </c>
      <c r="O3129" s="48">
        <v>1446</v>
      </c>
      <c r="P3129" s="49">
        <v>16675</v>
      </c>
      <c r="Q3129" s="49">
        <v>9</v>
      </c>
      <c r="R3129" s="50" t="s">
        <v>37</v>
      </c>
      <c r="S3129" s="51" t="s">
        <v>37</v>
      </c>
      <c r="T3129" s="51" t="s">
        <v>37</v>
      </c>
      <c r="U3129" s="44">
        <v>11214</v>
      </c>
      <c r="V3129" s="45">
        <v>102068</v>
      </c>
      <c r="W3129" s="45">
        <v>4480</v>
      </c>
    </row>
    <row r="3130" spans="1:23" x14ac:dyDescent="0.2">
      <c r="A3130" s="41">
        <v>2010</v>
      </c>
      <c r="B3130" s="42">
        <v>20318</v>
      </c>
      <c r="C3130" s="43" t="s">
        <v>1269</v>
      </c>
      <c r="D3130" s="41" t="s">
        <v>23</v>
      </c>
      <c r="E3130" s="43" t="s">
        <v>24</v>
      </c>
      <c r="F3130" s="41" t="s">
        <v>25</v>
      </c>
      <c r="G3130" s="43" t="s">
        <v>175</v>
      </c>
      <c r="H3130" s="43" t="s">
        <v>31</v>
      </c>
      <c r="I3130" s="44">
        <v>21468</v>
      </c>
      <c r="J3130" s="45">
        <v>269284</v>
      </c>
      <c r="K3130" s="45">
        <v>17300</v>
      </c>
      <c r="L3130" s="46">
        <v>5847</v>
      </c>
      <c r="M3130" s="47">
        <v>84484</v>
      </c>
      <c r="N3130" s="47">
        <v>1780</v>
      </c>
      <c r="O3130" s="48" t="s">
        <v>37</v>
      </c>
      <c r="P3130" s="49" t="s">
        <v>37</v>
      </c>
      <c r="Q3130" s="49" t="s">
        <v>37</v>
      </c>
      <c r="R3130" s="50" t="s">
        <v>37</v>
      </c>
      <c r="S3130" s="51" t="s">
        <v>37</v>
      </c>
      <c r="T3130" s="51" t="s">
        <v>37</v>
      </c>
      <c r="U3130" s="44">
        <v>27315</v>
      </c>
      <c r="V3130" s="45">
        <v>353768</v>
      </c>
      <c r="W3130" s="45">
        <v>19080</v>
      </c>
    </row>
    <row r="3131" spans="1:23" x14ac:dyDescent="0.2">
      <c r="A3131" s="41">
        <v>2010</v>
      </c>
      <c r="B3131" s="42">
        <v>20326</v>
      </c>
      <c r="C3131" s="43" t="s">
        <v>3620</v>
      </c>
      <c r="D3131" s="41" t="s">
        <v>23</v>
      </c>
      <c r="E3131" s="43" t="s">
        <v>24</v>
      </c>
      <c r="F3131" s="41" t="s">
        <v>25</v>
      </c>
      <c r="G3131" s="43" t="s">
        <v>203</v>
      </c>
      <c r="H3131" s="43" t="s">
        <v>27</v>
      </c>
      <c r="I3131" s="44">
        <v>3089</v>
      </c>
      <c r="J3131" s="45">
        <v>25049</v>
      </c>
      <c r="K3131" s="45">
        <v>2926</v>
      </c>
      <c r="L3131" s="46">
        <v>3306</v>
      </c>
      <c r="M3131" s="47">
        <v>24252</v>
      </c>
      <c r="N3131" s="47">
        <v>527</v>
      </c>
      <c r="O3131" s="48">
        <v>1018</v>
      </c>
      <c r="P3131" s="49">
        <v>8185</v>
      </c>
      <c r="Q3131" s="49">
        <v>16</v>
      </c>
      <c r="R3131" s="50" t="s">
        <v>37</v>
      </c>
      <c r="S3131" s="51" t="s">
        <v>37</v>
      </c>
      <c r="T3131" s="51" t="s">
        <v>37</v>
      </c>
      <c r="U3131" s="44">
        <v>7413</v>
      </c>
      <c r="V3131" s="45">
        <v>57486</v>
      </c>
      <c r="W3131" s="45">
        <v>3469</v>
      </c>
    </row>
    <row r="3132" spans="1:23" x14ac:dyDescent="0.2">
      <c r="A3132" s="41">
        <v>2010</v>
      </c>
      <c r="B3132" s="42">
        <v>20331</v>
      </c>
      <c r="C3132" s="43" t="s">
        <v>3621</v>
      </c>
      <c r="D3132" s="41" t="s">
        <v>23</v>
      </c>
      <c r="E3132" s="43" t="s">
        <v>24</v>
      </c>
      <c r="F3132" s="41" t="s">
        <v>25</v>
      </c>
      <c r="G3132" s="43" t="s">
        <v>92</v>
      </c>
      <c r="H3132" s="43" t="s">
        <v>27</v>
      </c>
      <c r="I3132" s="44">
        <v>1403</v>
      </c>
      <c r="J3132" s="45">
        <v>12205</v>
      </c>
      <c r="K3132" s="45">
        <v>974</v>
      </c>
      <c r="L3132" s="46">
        <v>1250</v>
      </c>
      <c r="M3132" s="47">
        <v>12493</v>
      </c>
      <c r="N3132" s="47">
        <v>208</v>
      </c>
      <c r="O3132" s="48">
        <v>828</v>
      </c>
      <c r="P3132" s="49">
        <v>9014</v>
      </c>
      <c r="Q3132" s="49">
        <v>1</v>
      </c>
      <c r="R3132" s="50" t="s">
        <v>37</v>
      </c>
      <c r="S3132" s="51" t="s">
        <v>37</v>
      </c>
      <c r="T3132" s="51" t="s">
        <v>37</v>
      </c>
      <c r="U3132" s="44">
        <v>3481</v>
      </c>
      <c r="V3132" s="45">
        <v>33712</v>
      </c>
      <c r="W3132" s="45">
        <v>1183</v>
      </c>
    </row>
    <row r="3133" spans="1:23" x14ac:dyDescent="0.2">
      <c r="A3133" s="41">
        <v>2010</v>
      </c>
      <c r="B3133" s="42">
        <v>20332</v>
      </c>
      <c r="C3133" s="43" t="s">
        <v>1270</v>
      </c>
      <c r="D3133" s="41" t="s">
        <v>23</v>
      </c>
      <c r="E3133" s="43" t="s">
        <v>24</v>
      </c>
      <c r="F3133" s="41" t="s">
        <v>25</v>
      </c>
      <c r="G3133" s="43" t="s">
        <v>192</v>
      </c>
      <c r="H3133" s="43" t="s">
        <v>31</v>
      </c>
      <c r="I3133" s="44">
        <v>4766</v>
      </c>
      <c r="J3133" s="45">
        <v>49085</v>
      </c>
      <c r="K3133" s="45">
        <v>4228</v>
      </c>
      <c r="L3133" s="46">
        <v>3997</v>
      </c>
      <c r="M3133" s="47">
        <v>53950</v>
      </c>
      <c r="N3133" s="47">
        <v>849</v>
      </c>
      <c r="O3133" s="48">
        <v>23648</v>
      </c>
      <c r="P3133" s="49">
        <v>661135</v>
      </c>
      <c r="Q3133" s="49">
        <v>122</v>
      </c>
      <c r="R3133" s="50" t="s">
        <v>37</v>
      </c>
      <c r="S3133" s="51" t="s">
        <v>37</v>
      </c>
      <c r="T3133" s="51" t="s">
        <v>37</v>
      </c>
      <c r="U3133" s="44">
        <v>32411</v>
      </c>
      <c r="V3133" s="45">
        <v>764170</v>
      </c>
      <c r="W3133" s="45">
        <v>5199</v>
      </c>
    </row>
    <row r="3134" spans="1:23" x14ac:dyDescent="0.2">
      <c r="A3134" s="41">
        <v>2010</v>
      </c>
      <c r="B3134" s="42">
        <v>20332</v>
      </c>
      <c r="C3134" s="43" t="s">
        <v>1270</v>
      </c>
      <c r="D3134" s="41" t="s">
        <v>23</v>
      </c>
      <c r="E3134" s="43" t="s">
        <v>24</v>
      </c>
      <c r="F3134" s="41" t="s">
        <v>25</v>
      </c>
      <c r="G3134" s="43" t="s">
        <v>195</v>
      </c>
      <c r="H3134" s="43" t="s">
        <v>31</v>
      </c>
      <c r="I3134" s="44">
        <v>503</v>
      </c>
      <c r="J3134" s="45">
        <v>5362</v>
      </c>
      <c r="K3134" s="45">
        <v>501</v>
      </c>
      <c r="L3134" s="46">
        <v>879</v>
      </c>
      <c r="M3134" s="47">
        <v>11496</v>
      </c>
      <c r="N3134" s="47">
        <v>212</v>
      </c>
      <c r="O3134" s="48">
        <v>571</v>
      </c>
      <c r="P3134" s="49">
        <v>9630</v>
      </c>
      <c r="Q3134" s="49">
        <v>5</v>
      </c>
      <c r="R3134" s="50" t="s">
        <v>37</v>
      </c>
      <c r="S3134" s="51" t="s">
        <v>37</v>
      </c>
      <c r="T3134" s="51" t="s">
        <v>37</v>
      </c>
      <c r="U3134" s="44">
        <v>1953</v>
      </c>
      <c r="V3134" s="45">
        <v>26488</v>
      </c>
      <c r="W3134" s="45">
        <v>718</v>
      </c>
    </row>
    <row r="3135" spans="1:23" x14ac:dyDescent="0.2">
      <c r="A3135" s="41">
        <v>2010</v>
      </c>
      <c r="B3135" s="42">
        <v>20334</v>
      </c>
      <c r="C3135" s="43" t="s">
        <v>1271</v>
      </c>
      <c r="D3135" s="41" t="s">
        <v>23</v>
      </c>
      <c r="E3135" s="43" t="s">
        <v>24</v>
      </c>
      <c r="F3135" s="41" t="s">
        <v>25</v>
      </c>
      <c r="G3135" s="43" t="s">
        <v>44</v>
      </c>
      <c r="H3135" s="43" t="s">
        <v>51</v>
      </c>
      <c r="I3135" s="44">
        <v>4864</v>
      </c>
      <c r="J3135" s="45">
        <v>42766</v>
      </c>
      <c r="K3135" s="45">
        <v>5004</v>
      </c>
      <c r="L3135" s="46">
        <v>3531</v>
      </c>
      <c r="M3135" s="47">
        <v>29543</v>
      </c>
      <c r="N3135" s="47">
        <v>1129</v>
      </c>
      <c r="O3135" s="48">
        <v>3883</v>
      </c>
      <c r="P3135" s="49">
        <v>42598</v>
      </c>
      <c r="Q3135" s="49">
        <v>14</v>
      </c>
      <c r="R3135" s="50" t="s">
        <v>37</v>
      </c>
      <c r="S3135" s="51" t="s">
        <v>37</v>
      </c>
      <c r="T3135" s="51" t="s">
        <v>37</v>
      </c>
      <c r="U3135" s="44">
        <v>12278</v>
      </c>
      <c r="V3135" s="45">
        <v>114907</v>
      </c>
      <c r="W3135" s="45">
        <v>6147</v>
      </c>
    </row>
    <row r="3136" spans="1:23" x14ac:dyDescent="0.2">
      <c r="A3136" s="41">
        <v>2010</v>
      </c>
      <c r="B3136" s="42">
        <v>20337</v>
      </c>
      <c r="C3136" s="43" t="s">
        <v>3622</v>
      </c>
      <c r="D3136" s="41" t="s">
        <v>23</v>
      </c>
      <c r="E3136" s="43" t="s">
        <v>24</v>
      </c>
      <c r="F3136" s="41" t="s">
        <v>25</v>
      </c>
      <c r="G3136" s="43" t="s">
        <v>42</v>
      </c>
      <c r="H3136" s="43" t="s">
        <v>27</v>
      </c>
      <c r="I3136" s="44">
        <v>1032</v>
      </c>
      <c r="J3136" s="45">
        <v>22487</v>
      </c>
      <c r="K3136" s="45">
        <v>2168</v>
      </c>
      <c r="L3136" s="46">
        <v>1261</v>
      </c>
      <c r="M3136" s="47">
        <v>29058</v>
      </c>
      <c r="N3136" s="47">
        <v>387</v>
      </c>
      <c r="O3136" s="48">
        <v>392</v>
      </c>
      <c r="P3136" s="49">
        <v>12139</v>
      </c>
      <c r="Q3136" s="49">
        <v>1</v>
      </c>
      <c r="R3136" s="50">
        <v>0</v>
      </c>
      <c r="S3136" s="51">
        <v>0</v>
      </c>
      <c r="T3136" s="51">
        <v>0</v>
      </c>
      <c r="U3136" s="44">
        <v>2685</v>
      </c>
      <c r="V3136" s="45">
        <v>63684</v>
      </c>
      <c r="W3136" s="45">
        <v>2556</v>
      </c>
    </row>
    <row r="3137" spans="1:23" x14ac:dyDescent="0.2">
      <c r="A3137" s="41">
        <v>2010</v>
      </c>
      <c r="B3137" s="42">
        <v>20343</v>
      </c>
      <c r="C3137" s="43" t="s">
        <v>3623</v>
      </c>
      <c r="D3137" s="41" t="s">
        <v>23</v>
      </c>
      <c r="E3137" s="43" t="s">
        <v>24</v>
      </c>
      <c r="F3137" s="41" t="s">
        <v>25</v>
      </c>
      <c r="G3137" s="43" t="s">
        <v>80</v>
      </c>
      <c r="H3137" s="43" t="s">
        <v>27</v>
      </c>
      <c r="I3137" s="44">
        <v>1572</v>
      </c>
      <c r="J3137" s="45">
        <v>26524</v>
      </c>
      <c r="K3137" s="45">
        <v>1549</v>
      </c>
      <c r="L3137" s="46">
        <v>323</v>
      </c>
      <c r="M3137" s="47">
        <v>5012</v>
      </c>
      <c r="N3137" s="47">
        <v>148</v>
      </c>
      <c r="O3137" s="48">
        <v>221</v>
      </c>
      <c r="P3137" s="49">
        <v>5994</v>
      </c>
      <c r="Q3137" s="49">
        <v>11</v>
      </c>
      <c r="R3137" s="50" t="s">
        <v>37</v>
      </c>
      <c r="S3137" s="51" t="s">
        <v>37</v>
      </c>
      <c r="T3137" s="51" t="s">
        <v>37</v>
      </c>
      <c r="U3137" s="44">
        <v>2116</v>
      </c>
      <c r="V3137" s="45">
        <v>37530</v>
      </c>
      <c r="W3137" s="45">
        <v>1708</v>
      </c>
    </row>
    <row r="3138" spans="1:23" x14ac:dyDescent="0.2">
      <c r="A3138" s="41">
        <v>2010</v>
      </c>
      <c r="B3138" s="42">
        <v>20359</v>
      </c>
      <c r="C3138" s="43" t="s">
        <v>3624</v>
      </c>
      <c r="D3138" s="41" t="s">
        <v>23</v>
      </c>
      <c r="E3138" s="43" t="s">
        <v>24</v>
      </c>
      <c r="F3138" s="41" t="s">
        <v>25</v>
      </c>
      <c r="G3138" s="43" t="s">
        <v>173</v>
      </c>
      <c r="H3138" s="43" t="s">
        <v>27</v>
      </c>
      <c r="I3138" s="44">
        <v>549</v>
      </c>
      <c r="J3138" s="45">
        <v>7220</v>
      </c>
      <c r="K3138" s="45">
        <v>627</v>
      </c>
      <c r="L3138" s="46">
        <v>403</v>
      </c>
      <c r="M3138" s="47">
        <v>4600</v>
      </c>
      <c r="N3138" s="47">
        <v>143</v>
      </c>
      <c r="O3138" s="48" t="s">
        <v>37</v>
      </c>
      <c r="P3138" s="49" t="s">
        <v>37</v>
      </c>
      <c r="Q3138" s="49" t="s">
        <v>37</v>
      </c>
      <c r="R3138" s="50" t="s">
        <v>37</v>
      </c>
      <c r="S3138" s="51" t="s">
        <v>37</v>
      </c>
      <c r="T3138" s="51" t="s">
        <v>37</v>
      </c>
      <c r="U3138" s="44">
        <v>952</v>
      </c>
      <c r="V3138" s="45">
        <v>11820</v>
      </c>
      <c r="W3138" s="45">
        <v>770</v>
      </c>
    </row>
    <row r="3139" spans="1:23" x14ac:dyDescent="0.2">
      <c r="A3139" s="41">
        <v>2010</v>
      </c>
      <c r="B3139" s="42">
        <v>20363</v>
      </c>
      <c r="C3139" s="43" t="s">
        <v>3625</v>
      </c>
      <c r="D3139" s="41" t="s">
        <v>23</v>
      </c>
      <c r="E3139" s="43" t="s">
        <v>24</v>
      </c>
      <c r="F3139" s="41" t="s">
        <v>25</v>
      </c>
      <c r="G3139" s="43" t="s">
        <v>175</v>
      </c>
      <c r="H3139" s="43" t="s">
        <v>31</v>
      </c>
      <c r="I3139" s="44">
        <v>23240</v>
      </c>
      <c r="J3139" s="45">
        <v>250258</v>
      </c>
      <c r="K3139" s="45">
        <v>13691</v>
      </c>
      <c r="L3139" s="46">
        <v>755</v>
      </c>
      <c r="M3139" s="47">
        <v>9969</v>
      </c>
      <c r="N3139" s="47">
        <v>111</v>
      </c>
      <c r="O3139" s="48">
        <v>574</v>
      </c>
      <c r="P3139" s="49">
        <v>8151</v>
      </c>
      <c r="Q3139" s="49">
        <v>3</v>
      </c>
      <c r="R3139" s="50" t="s">
        <v>37</v>
      </c>
      <c r="S3139" s="51" t="s">
        <v>37</v>
      </c>
      <c r="T3139" s="51" t="s">
        <v>37</v>
      </c>
      <c r="U3139" s="44">
        <v>24569</v>
      </c>
      <c r="V3139" s="45">
        <v>268378</v>
      </c>
      <c r="W3139" s="45">
        <v>13805</v>
      </c>
    </row>
    <row r="3140" spans="1:23" x14ac:dyDescent="0.2">
      <c r="A3140" s="41">
        <v>2010</v>
      </c>
      <c r="B3140" s="42">
        <v>20364</v>
      </c>
      <c r="C3140" s="43" t="s">
        <v>3626</v>
      </c>
      <c r="D3140" s="41" t="s">
        <v>23</v>
      </c>
      <c r="E3140" s="43" t="s">
        <v>24</v>
      </c>
      <c r="F3140" s="41" t="s">
        <v>25</v>
      </c>
      <c r="G3140" s="43" t="s">
        <v>87</v>
      </c>
      <c r="H3140" s="43" t="s">
        <v>27</v>
      </c>
      <c r="I3140" s="44">
        <v>538</v>
      </c>
      <c r="J3140" s="45">
        <v>7129</v>
      </c>
      <c r="K3140" s="45">
        <v>471</v>
      </c>
      <c r="L3140" s="46">
        <v>291</v>
      </c>
      <c r="M3140" s="47">
        <v>4063</v>
      </c>
      <c r="N3140" s="47">
        <v>125</v>
      </c>
      <c r="O3140" s="48">
        <v>311</v>
      </c>
      <c r="P3140" s="49">
        <v>3912</v>
      </c>
      <c r="Q3140" s="49">
        <v>11</v>
      </c>
      <c r="R3140" s="50" t="s">
        <v>37</v>
      </c>
      <c r="S3140" s="51" t="s">
        <v>37</v>
      </c>
      <c r="T3140" s="51" t="s">
        <v>37</v>
      </c>
      <c r="U3140" s="44">
        <v>1140</v>
      </c>
      <c r="V3140" s="45">
        <v>15104</v>
      </c>
      <c r="W3140" s="45">
        <v>607</v>
      </c>
    </row>
    <row r="3141" spans="1:23" x14ac:dyDescent="0.2">
      <c r="A3141" s="41">
        <v>2010</v>
      </c>
      <c r="B3141" s="42">
        <v>20368</v>
      </c>
      <c r="C3141" s="43" t="s">
        <v>3625</v>
      </c>
      <c r="D3141" s="41" t="s">
        <v>23</v>
      </c>
      <c r="E3141" s="43" t="s">
        <v>24</v>
      </c>
      <c r="F3141" s="41" t="s">
        <v>25</v>
      </c>
      <c r="G3141" s="43" t="s">
        <v>173</v>
      </c>
      <c r="H3141" s="43" t="s">
        <v>31</v>
      </c>
      <c r="I3141" s="44">
        <v>6927</v>
      </c>
      <c r="J3141" s="45">
        <v>70112</v>
      </c>
      <c r="K3141" s="45">
        <v>5603</v>
      </c>
      <c r="L3141" s="46">
        <v>4636</v>
      </c>
      <c r="M3141" s="47">
        <v>53057</v>
      </c>
      <c r="N3141" s="47">
        <v>1101</v>
      </c>
      <c r="O3141" s="48" t="s">
        <v>37</v>
      </c>
      <c r="P3141" s="49" t="s">
        <v>37</v>
      </c>
      <c r="Q3141" s="49" t="s">
        <v>37</v>
      </c>
      <c r="R3141" s="50" t="s">
        <v>37</v>
      </c>
      <c r="S3141" s="51" t="s">
        <v>37</v>
      </c>
      <c r="T3141" s="51" t="s">
        <v>37</v>
      </c>
      <c r="U3141" s="44">
        <v>11563</v>
      </c>
      <c r="V3141" s="45">
        <v>123169</v>
      </c>
      <c r="W3141" s="45">
        <v>6704</v>
      </c>
    </row>
    <row r="3142" spans="1:23" x14ac:dyDescent="0.2">
      <c r="A3142" s="41">
        <v>2010</v>
      </c>
      <c r="B3142" s="42">
        <v>20371</v>
      </c>
      <c r="C3142" s="43" t="s">
        <v>1273</v>
      </c>
      <c r="D3142" s="41" t="s">
        <v>23</v>
      </c>
      <c r="E3142" s="43" t="s">
        <v>24</v>
      </c>
      <c r="F3142" s="41" t="s">
        <v>25</v>
      </c>
      <c r="G3142" s="43" t="s">
        <v>142</v>
      </c>
      <c r="H3142" s="43" t="s">
        <v>31</v>
      </c>
      <c r="I3142" s="44">
        <v>45443</v>
      </c>
      <c r="J3142" s="45">
        <v>355068</v>
      </c>
      <c r="K3142" s="45">
        <v>24838</v>
      </c>
      <c r="L3142" s="46">
        <v>7853</v>
      </c>
      <c r="M3142" s="47">
        <v>66788</v>
      </c>
      <c r="N3142" s="47">
        <v>3122</v>
      </c>
      <c r="O3142" s="48">
        <v>5322</v>
      </c>
      <c r="P3142" s="49">
        <v>82309</v>
      </c>
      <c r="Q3142" s="49">
        <v>1</v>
      </c>
      <c r="R3142" s="50" t="s">
        <v>37</v>
      </c>
      <c r="S3142" s="51" t="s">
        <v>37</v>
      </c>
      <c r="T3142" s="51" t="s">
        <v>37</v>
      </c>
      <c r="U3142" s="44">
        <v>58618</v>
      </c>
      <c r="V3142" s="45">
        <v>504165</v>
      </c>
      <c r="W3142" s="45">
        <v>27961</v>
      </c>
    </row>
    <row r="3143" spans="1:23" x14ac:dyDescent="0.2">
      <c r="A3143" s="41">
        <v>2010</v>
      </c>
      <c r="B3143" s="42">
        <v>20377</v>
      </c>
      <c r="C3143" s="43" t="s">
        <v>1274</v>
      </c>
      <c r="D3143" s="41" t="s">
        <v>23</v>
      </c>
      <c r="E3143" s="43" t="s">
        <v>24</v>
      </c>
      <c r="F3143" s="41" t="s">
        <v>25</v>
      </c>
      <c r="G3143" s="43" t="s">
        <v>104</v>
      </c>
      <c r="H3143" s="43" t="s">
        <v>31</v>
      </c>
      <c r="I3143" s="44">
        <v>55565</v>
      </c>
      <c r="J3143" s="45">
        <v>500067</v>
      </c>
      <c r="K3143" s="45">
        <v>30534</v>
      </c>
      <c r="L3143" s="46">
        <v>20721</v>
      </c>
      <c r="M3143" s="47">
        <v>162230</v>
      </c>
      <c r="N3143" s="47">
        <v>7655</v>
      </c>
      <c r="O3143" s="48">
        <v>6409</v>
      </c>
      <c r="P3143" s="49">
        <v>93058</v>
      </c>
      <c r="Q3143" s="49">
        <v>6</v>
      </c>
      <c r="R3143" s="50">
        <v>0</v>
      </c>
      <c r="S3143" s="51">
        <v>0</v>
      </c>
      <c r="T3143" s="51">
        <v>0</v>
      </c>
      <c r="U3143" s="44">
        <v>82695</v>
      </c>
      <c r="V3143" s="45">
        <v>755355</v>
      </c>
      <c r="W3143" s="45">
        <v>38195</v>
      </c>
    </row>
    <row r="3144" spans="1:23" x14ac:dyDescent="0.2">
      <c r="A3144" s="41">
        <v>2010</v>
      </c>
      <c r="B3144" s="42">
        <v>20379</v>
      </c>
      <c r="C3144" s="43" t="s">
        <v>3627</v>
      </c>
      <c r="D3144" s="41" t="s">
        <v>23</v>
      </c>
      <c r="E3144" s="43" t="s">
        <v>24</v>
      </c>
      <c r="F3144" s="41" t="s">
        <v>25</v>
      </c>
      <c r="G3144" s="43" t="s">
        <v>87</v>
      </c>
      <c r="H3144" s="43" t="s">
        <v>27</v>
      </c>
      <c r="I3144" s="44">
        <v>59</v>
      </c>
      <c r="J3144" s="45">
        <v>620</v>
      </c>
      <c r="K3144" s="45">
        <v>70</v>
      </c>
      <c r="L3144" s="46">
        <v>28</v>
      </c>
      <c r="M3144" s="47">
        <v>252</v>
      </c>
      <c r="N3144" s="47">
        <v>14</v>
      </c>
      <c r="O3144" s="48">
        <v>0</v>
      </c>
      <c r="P3144" s="49">
        <v>0</v>
      </c>
      <c r="Q3144" s="49">
        <v>0</v>
      </c>
      <c r="R3144" s="50">
        <v>0</v>
      </c>
      <c r="S3144" s="51">
        <v>0</v>
      </c>
      <c r="T3144" s="51">
        <v>0</v>
      </c>
      <c r="U3144" s="44">
        <v>87</v>
      </c>
      <c r="V3144" s="45">
        <v>872</v>
      </c>
      <c r="W3144" s="45">
        <v>84</v>
      </c>
    </row>
    <row r="3145" spans="1:23" x14ac:dyDescent="0.2">
      <c r="A3145" s="41">
        <v>2010</v>
      </c>
      <c r="B3145" s="42">
        <v>20380</v>
      </c>
      <c r="C3145" s="43" t="s">
        <v>3628</v>
      </c>
      <c r="D3145" s="41" t="s">
        <v>23</v>
      </c>
      <c r="E3145" s="43" t="s">
        <v>24</v>
      </c>
      <c r="F3145" s="41" t="s">
        <v>25</v>
      </c>
      <c r="G3145" s="43" t="s">
        <v>87</v>
      </c>
      <c r="H3145" s="43" t="s">
        <v>27</v>
      </c>
      <c r="I3145" s="44">
        <v>1164</v>
      </c>
      <c r="J3145" s="45">
        <v>12553</v>
      </c>
      <c r="K3145" s="45">
        <v>1334</v>
      </c>
      <c r="L3145" s="46">
        <v>850</v>
      </c>
      <c r="M3145" s="47">
        <v>10492</v>
      </c>
      <c r="N3145" s="47">
        <v>237</v>
      </c>
      <c r="O3145" s="48">
        <v>2446</v>
      </c>
      <c r="P3145" s="49">
        <v>31805</v>
      </c>
      <c r="Q3145" s="49">
        <v>1</v>
      </c>
      <c r="R3145" s="50" t="s">
        <v>37</v>
      </c>
      <c r="S3145" s="51" t="s">
        <v>37</v>
      </c>
      <c r="T3145" s="51" t="s">
        <v>37</v>
      </c>
      <c r="U3145" s="44">
        <v>4460</v>
      </c>
      <c r="V3145" s="45">
        <v>54850</v>
      </c>
      <c r="W3145" s="45">
        <v>1572</v>
      </c>
    </row>
    <row r="3146" spans="1:23" x14ac:dyDescent="0.2">
      <c r="A3146" s="41">
        <v>2010</v>
      </c>
      <c r="B3146" s="42">
        <v>20382</v>
      </c>
      <c r="C3146" s="43" t="s">
        <v>3629</v>
      </c>
      <c r="D3146" s="41" t="s">
        <v>23</v>
      </c>
      <c r="E3146" s="43" t="s">
        <v>24</v>
      </c>
      <c r="F3146" s="41" t="s">
        <v>25</v>
      </c>
      <c r="G3146" s="43" t="s">
        <v>117</v>
      </c>
      <c r="H3146" s="43" t="s">
        <v>27</v>
      </c>
      <c r="I3146" s="44">
        <v>12381.5</v>
      </c>
      <c r="J3146" s="45">
        <v>167120</v>
      </c>
      <c r="K3146" s="45">
        <v>10692</v>
      </c>
      <c r="L3146" s="46">
        <v>7750.4</v>
      </c>
      <c r="M3146" s="47">
        <v>102541</v>
      </c>
      <c r="N3146" s="47">
        <v>1508</v>
      </c>
      <c r="O3146" s="48">
        <v>6643.5</v>
      </c>
      <c r="P3146" s="49">
        <v>122655</v>
      </c>
      <c r="Q3146" s="49">
        <v>47</v>
      </c>
      <c r="R3146" s="50" t="s">
        <v>37</v>
      </c>
      <c r="S3146" s="51" t="s">
        <v>37</v>
      </c>
      <c r="T3146" s="51" t="s">
        <v>37</v>
      </c>
      <c r="U3146" s="44">
        <v>26775.4</v>
      </c>
      <c r="V3146" s="45">
        <v>392316</v>
      </c>
      <c r="W3146" s="45">
        <v>12247</v>
      </c>
    </row>
    <row r="3147" spans="1:23" x14ac:dyDescent="0.2">
      <c r="A3147" s="41">
        <v>2010</v>
      </c>
      <c r="B3147" s="42">
        <v>20385</v>
      </c>
      <c r="C3147" s="43" t="s">
        <v>3630</v>
      </c>
      <c r="D3147" s="41" t="s">
        <v>23</v>
      </c>
      <c r="E3147" s="43" t="s">
        <v>24</v>
      </c>
      <c r="F3147" s="41" t="s">
        <v>25</v>
      </c>
      <c r="G3147" s="43" t="s">
        <v>168</v>
      </c>
      <c r="H3147" s="43" t="s">
        <v>31</v>
      </c>
      <c r="I3147" s="44">
        <v>6602</v>
      </c>
      <c r="J3147" s="45">
        <v>51038</v>
      </c>
      <c r="K3147" s="45">
        <v>3989</v>
      </c>
      <c r="L3147" s="46">
        <v>691</v>
      </c>
      <c r="M3147" s="47">
        <v>5118</v>
      </c>
      <c r="N3147" s="47">
        <v>284</v>
      </c>
      <c r="O3147" s="48">
        <v>1038</v>
      </c>
      <c r="P3147" s="49">
        <v>11240</v>
      </c>
      <c r="Q3147" s="49">
        <v>49</v>
      </c>
      <c r="R3147" s="50" t="s">
        <v>37</v>
      </c>
      <c r="S3147" s="51" t="s">
        <v>37</v>
      </c>
      <c r="T3147" s="51" t="s">
        <v>37</v>
      </c>
      <c r="U3147" s="44">
        <v>8331</v>
      </c>
      <c r="V3147" s="45">
        <v>67396</v>
      </c>
      <c r="W3147" s="45">
        <v>4322</v>
      </c>
    </row>
    <row r="3148" spans="1:23" x14ac:dyDescent="0.2">
      <c r="A3148" s="41">
        <v>2010</v>
      </c>
      <c r="B3148" s="42">
        <v>20387</v>
      </c>
      <c r="C3148" s="43" t="s">
        <v>3631</v>
      </c>
      <c r="D3148" s="41" t="s">
        <v>23</v>
      </c>
      <c r="E3148" s="43" t="s">
        <v>24</v>
      </c>
      <c r="F3148" s="41" t="s">
        <v>25</v>
      </c>
      <c r="G3148" s="43" t="s">
        <v>44</v>
      </c>
      <c r="H3148" s="43" t="s">
        <v>51</v>
      </c>
      <c r="I3148" s="44">
        <v>682939</v>
      </c>
      <c r="J3148" s="45">
        <v>7407604</v>
      </c>
      <c r="K3148" s="45">
        <v>619565</v>
      </c>
      <c r="L3148" s="46">
        <v>376506</v>
      </c>
      <c r="M3148" s="47">
        <v>4513731</v>
      </c>
      <c r="N3148" s="47">
        <v>82608</v>
      </c>
      <c r="O3148" s="48">
        <v>475267</v>
      </c>
      <c r="P3148" s="49">
        <v>7354772</v>
      </c>
      <c r="Q3148" s="49">
        <v>13336</v>
      </c>
      <c r="R3148" s="50">
        <v>1024</v>
      </c>
      <c r="S3148" s="51">
        <v>13348</v>
      </c>
      <c r="T3148" s="51">
        <v>3</v>
      </c>
      <c r="U3148" s="44">
        <v>1535736</v>
      </c>
      <c r="V3148" s="45">
        <v>19289455</v>
      </c>
      <c r="W3148" s="45">
        <v>715512</v>
      </c>
    </row>
    <row r="3149" spans="1:23" x14ac:dyDescent="0.2">
      <c r="A3149" s="41">
        <v>2010</v>
      </c>
      <c r="B3149" s="42">
        <v>20387</v>
      </c>
      <c r="C3149" s="43" t="s">
        <v>3631</v>
      </c>
      <c r="D3149" s="41" t="s">
        <v>112</v>
      </c>
      <c r="E3149" s="43" t="s">
        <v>113</v>
      </c>
      <c r="F3149" s="41" t="s">
        <v>25</v>
      </c>
      <c r="G3149" s="43" t="s">
        <v>44</v>
      </c>
      <c r="H3149" s="43" t="s">
        <v>51</v>
      </c>
      <c r="I3149" s="44">
        <v>9</v>
      </c>
      <c r="J3149" s="45">
        <v>309</v>
      </c>
      <c r="K3149" s="45">
        <v>19</v>
      </c>
      <c r="L3149" s="46">
        <v>5245</v>
      </c>
      <c r="M3149" s="47">
        <v>477564</v>
      </c>
      <c r="N3149" s="47">
        <v>498</v>
      </c>
      <c r="O3149" s="48">
        <v>1571</v>
      </c>
      <c r="P3149" s="49">
        <v>273054</v>
      </c>
      <c r="Q3149" s="49">
        <v>79</v>
      </c>
      <c r="R3149" s="50">
        <v>0</v>
      </c>
      <c r="S3149" s="51">
        <v>0</v>
      </c>
      <c r="T3149" s="51">
        <v>0</v>
      </c>
      <c r="U3149" s="44">
        <v>6825</v>
      </c>
      <c r="V3149" s="45">
        <v>750927</v>
      </c>
      <c r="W3149" s="45">
        <v>596</v>
      </c>
    </row>
    <row r="3150" spans="1:23" x14ac:dyDescent="0.2">
      <c r="A3150" s="41">
        <v>2010</v>
      </c>
      <c r="B3150" s="42">
        <v>20392</v>
      </c>
      <c r="C3150" s="43" t="s">
        <v>3632</v>
      </c>
      <c r="D3150" s="41" t="s">
        <v>23</v>
      </c>
      <c r="E3150" s="43" t="s">
        <v>24</v>
      </c>
      <c r="F3150" s="41" t="s">
        <v>25</v>
      </c>
      <c r="G3150" s="43" t="s">
        <v>175</v>
      </c>
      <c r="H3150" s="43" t="s">
        <v>27</v>
      </c>
      <c r="I3150" s="44">
        <v>5482.7</v>
      </c>
      <c r="J3150" s="45">
        <v>71330</v>
      </c>
      <c r="K3150" s="45">
        <v>4849</v>
      </c>
      <c r="L3150" s="46">
        <v>2815.5</v>
      </c>
      <c r="M3150" s="47">
        <v>36861</v>
      </c>
      <c r="N3150" s="47">
        <v>935</v>
      </c>
      <c r="O3150" s="48">
        <v>6058.8</v>
      </c>
      <c r="P3150" s="49">
        <v>101644</v>
      </c>
      <c r="Q3150" s="49">
        <v>182</v>
      </c>
      <c r="R3150" s="50" t="s">
        <v>37</v>
      </c>
      <c r="S3150" s="51" t="s">
        <v>37</v>
      </c>
      <c r="T3150" s="51" t="s">
        <v>37</v>
      </c>
      <c r="U3150" s="44">
        <v>14357</v>
      </c>
      <c r="V3150" s="45">
        <v>209835</v>
      </c>
      <c r="W3150" s="45">
        <v>5966</v>
      </c>
    </row>
    <row r="3151" spans="1:23" x14ac:dyDescent="0.2">
      <c r="A3151" s="41">
        <v>2010</v>
      </c>
      <c r="B3151" s="42">
        <v>20393</v>
      </c>
      <c r="C3151" s="43" t="s">
        <v>3633</v>
      </c>
      <c r="D3151" s="41" t="s">
        <v>23</v>
      </c>
      <c r="E3151" s="43" t="s">
        <v>24</v>
      </c>
      <c r="F3151" s="41" t="s">
        <v>25</v>
      </c>
      <c r="G3151" s="43" t="s">
        <v>65</v>
      </c>
      <c r="H3151" s="43" t="s">
        <v>27</v>
      </c>
      <c r="I3151" s="44">
        <v>2105</v>
      </c>
      <c r="J3151" s="45">
        <v>22814</v>
      </c>
      <c r="K3151" s="45">
        <v>1215</v>
      </c>
      <c r="L3151" s="46">
        <v>3235</v>
      </c>
      <c r="M3151" s="47">
        <v>29826</v>
      </c>
      <c r="N3151" s="47">
        <v>385</v>
      </c>
      <c r="O3151" s="48" t="s">
        <v>37</v>
      </c>
      <c r="P3151" s="49" t="s">
        <v>37</v>
      </c>
      <c r="Q3151" s="49" t="s">
        <v>37</v>
      </c>
      <c r="R3151" s="50" t="s">
        <v>37</v>
      </c>
      <c r="S3151" s="51" t="s">
        <v>37</v>
      </c>
      <c r="T3151" s="51" t="s">
        <v>37</v>
      </c>
      <c r="U3151" s="44">
        <v>5340</v>
      </c>
      <c r="V3151" s="45">
        <v>52640</v>
      </c>
      <c r="W3151" s="45">
        <v>1600</v>
      </c>
    </row>
    <row r="3152" spans="1:23" x14ac:dyDescent="0.2">
      <c r="A3152" s="41">
        <v>2010</v>
      </c>
      <c r="B3152" s="42">
        <v>20394</v>
      </c>
      <c r="C3152" s="43" t="s">
        <v>3633</v>
      </c>
      <c r="D3152" s="41" t="s">
        <v>23</v>
      </c>
      <c r="E3152" s="43" t="s">
        <v>24</v>
      </c>
      <c r="F3152" s="41" t="s">
        <v>25</v>
      </c>
      <c r="G3152" s="43" t="s">
        <v>26</v>
      </c>
      <c r="H3152" s="43" t="s">
        <v>27</v>
      </c>
      <c r="I3152" s="44">
        <v>4245</v>
      </c>
      <c r="J3152" s="45">
        <v>41186</v>
      </c>
      <c r="K3152" s="45">
        <v>3251</v>
      </c>
      <c r="L3152" s="46">
        <v>4884</v>
      </c>
      <c r="M3152" s="47">
        <v>45403</v>
      </c>
      <c r="N3152" s="47">
        <v>667</v>
      </c>
      <c r="O3152" s="48">
        <v>1067</v>
      </c>
      <c r="P3152" s="49">
        <v>9720</v>
      </c>
      <c r="Q3152" s="49">
        <v>2</v>
      </c>
      <c r="R3152" s="50">
        <v>0</v>
      </c>
      <c r="S3152" s="51">
        <v>0</v>
      </c>
      <c r="T3152" s="51">
        <v>0</v>
      </c>
      <c r="U3152" s="44">
        <v>10196</v>
      </c>
      <c r="V3152" s="45">
        <v>96309</v>
      </c>
      <c r="W3152" s="45">
        <v>3920</v>
      </c>
    </row>
    <row r="3153" spans="1:23" x14ac:dyDescent="0.2">
      <c r="A3153" s="41">
        <v>2010</v>
      </c>
      <c r="B3153" s="42">
        <v>20396</v>
      </c>
      <c r="C3153" s="43" t="s">
        <v>3634</v>
      </c>
      <c r="D3153" s="41" t="s">
        <v>23</v>
      </c>
      <c r="E3153" s="43" t="s">
        <v>24</v>
      </c>
      <c r="F3153" s="41" t="s">
        <v>25</v>
      </c>
      <c r="G3153" s="43" t="s">
        <v>87</v>
      </c>
      <c r="H3153" s="43" t="s">
        <v>27</v>
      </c>
      <c r="I3153" s="44">
        <v>868.4</v>
      </c>
      <c r="J3153" s="45">
        <v>6882</v>
      </c>
      <c r="K3153" s="45">
        <v>680</v>
      </c>
      <c r="L3153" s="46">
        <v>261.2</v>
      </c>
      <c r="M3153" s="47">
        <v>1794</v>
      </c>
      <c r="N3153" s="47">
        <v>97</v>
      </c>
      <c r="O3153" s="48">
        <v>399.9</v>
      </c>
      <c r="P3153" s="49">
        <v>4198</v>
      </c>
      <c r="Q3153" s="49">
        <v>14</v>
      </c>
      <c r="R3153" s="50">
        <v>0</v>
      </c>
      <c r="S3153" s="51">
        <v>0</v>
      </c>
      <c r="T3153" s="51">
        <v>0</v>
      </c>
      <c r="U3153" s="44">
        <v>1529.5</v>
      </c>
      <c r="V3153" s="45">
        <v>12874</v>
      </c>
      <c r="W3153" s="45">
        <v>791</v>
      </c>
    </row>
    <row r="3154" spans="1:23" x14ac:dyDescent="0.2">
      <c r="A3154" s="41">
        <v>2010</v>
      </c>
      <c r="B3154" s="42">
        <v>20397</v>
      </c>
      <c r="C3154" s="43" t="s">
        <v>3633</v>
      </c>
      <c r="D3154" s="41" t="s">
        <v>23</v>
      </c>
      <c r="E3154" s="43" t="s">
        <v>24</v>
      </c>
      <c r="F3154" s="41" t="s">
        <v>25</v>
      </c>
      <c r="G3154" s="43" t="s">
        <v>241</v>
      </c>
      <c r="H3154" s="43" t="s">
        <v>27</v>
      </c>
      <c r="I3154" s="44">
        <v>1210</v>
      </c>
      <c r="J3154" s="45">
        <v>16374</v>
      </c>
      <c r="K3154" s="45">
        <v>1471</v>
      </c>
      <c r="L3154" s="46">
        <v>507</v>
      </c>
      <c r="M3154" s="47">
        <v>6402</v>
      </c>
      <c r="N3154" s="47">
        <v>318</v>
      </c>
      <c r="O3154" s="48">
        <v>1882</v>
      </c>
      <c r="P3154" s="49">
        <v>31153</v>
      </c>
      <c r="Q3154" s="49">
        <v>75</v>
      </c>
      <c r="R3154" s="50" t="s">
        <v>37</v>
      </c>
      <c r="S3154" s="51" t="s">
        <v>37</v>
      </c>
      <c r="T3154" s="51" t="s">
        <v>37</v>
      </c>
      <c r="U3154" s="44">
        <v>3599</v>
      </c>
      <c r="V3154" s="45">
        <v>53929</v>
      </c>
      <c r="W3154" s="45">
        <v>1864</v>
      </c>
    </row>
    <row r="3155" spans="1:23" x14ac:dyDescent="0.2">
      <c r="A3155" s="41">
        <v>2010</v>
      </c>
      <c r="B3155" s="42">
        <v>20401</v>
      </c>
      <c r="C3155" s="43" t="s">
        <v>1278</v>
      </c>
      <c r="D3155" s="41" t="s">
        <v>23</v>
      </c>
      <c r="E3155" s="43" t="s">
        <v>24</v>
      </c>
      <c r="F3155" s="41" t="s">
        <v>25</v>
      </c>
      <c r="G3155" s="43" t="s">
        <v>173</v>
      </c>
      <c r="H3155" s="43" t="s">
        <v>31</v>
      </c>
      <c r="I3155" s="44">
        <v>15888</v>
      </c>
      <c r="J3155" s="45">
        <v>155192</v>
      </c>
      <c r="K3155" s="45">
        <v>13519</v>
      </c>
      <c r="L3155" s="46">
        <v>6893</v>
      </c>
      <c r="M3155" s="47">
        <v>72791</v>
      </c>
      <c r="N3155" s="47">
        <v>1634</v>
      </c>
      <c r="O3155" s="48">
        <v>655</v>
      </c>
      <c r="P3155" s="49">
        <v>8429</v>
      </c>
      <c r="Q3155" s="49">
        <v>9</v>
      </c>
      <c r="R3155" s="50">
        <v>0</v>
      </c>
      <c r="S3155" s="51">
        <v>0</v>
      </c>
      <c r="T3155" s="51">
        <v>0</v>
      </c>
      <c r="U3155" s="44">
        <v>23436</v>
      </c>
      <c r="V3155" s="45">
        <v>236412</v>
      </c>
      <c r="W3155" s="45">
        <v>15162</v>
      </c>
    </row>
    <row r="3156" spans="1:23" x14ac:dyDescent="0.2">
      <c r="A3156" s="41">
        <v>2010</v>
      </c>
      <c r="B3156" s="42">
        <v>20413</v>
      </c>
      <c r="C3156" s="43" t="s">
        <v>1279</v>
      </c>
      <c r="D3156" s="41" t="s">
        <v>23</v>
      </c>
      <c r="E3156" s="43" t="s">
        <v>24</v>
      </c>
      <c r="F3156" s="41" t="s">
        <v>25</v>
      </c>
      <c r="G3156" s="43" t="s">
        <v>145</v>
      </c>
      <c r="H3156" s="43" t="s">
        <v>31</v>
      </c>
      <c r="I3156" s="44">
        <v>7123.7</v>
      </c>
      <c r="J3156" s="45">
        <v>99308</v>
      </c>
      <c r="K3156" s="45">
        <v>6462</v>
      </c>
      <c r="L3156" s="46">
        <v>5227</v>
      </c>
      <c r="M3156" s="47">
        <v>59056</v>
      </c>
      <c r="N3156" s="47">
        <v>1625</v>
      </c>
      <c r="O3156" s="48">
        <v>26039.5</v>
      </c>
      <c r="P3156" s="49">
        <v>370612</v>
      </c>
      <c r="Q3156" s="49">
        <v>869</v>
      </c>
      <c r="R3156" s="50" t="s">
        <v>37</v>
      </c>
      <c r="S3156" s="51" t="s">
        <v>37</v>
      </c>
      <c r="T3156" s="51" t="s">
        <v>37</v>
      </c>
      <c r="U3156" s="44">
        <v>38390.199999999997</v>
      </c>
      <c r="V3156" s="45">
        <v>528976</v>
      </c>
      <c r="W3156" s="45">
        <v>8956</v>
      </c>
    </row>
    <row r="3157" spans="1:23" x14ac:dyDescent="0.2">
      <c r="A3157" s="41">
        <v>2010</v>
      </c>
      <c r="B3157" s="42">
        <v>20422</v>
      </c>
      <c r="C3157" s="43" t="s">
        <v>3635</v>
      </c>
      <c r="D3157" s="41" t="s">
        <v>23</v>
      </c>
      <c r="E3157" s="43" t="s">
        <v>24</v>
      </c>
      <c r="F3157" s="41" t="s">
        <v>25</v>
      </c>
      <c r="G3157" s="43" t="s">
        <v>173</v>
      </c>
      <c r="H3157" s="43" t="s">
        <v>31</v>
      </c>
      <c r="I3157" s="44">
        <v>4796.8999999999996</v>
      </c>
      <c r="J3157" s="45">
        <v>55505</v>
      </c>
      <c r="K3157" s="45">
        <v>2493</v>
      </c>
      <c r="L3157" s="46">
        <v>2249</v>
      </c>
      <c r="M3157" s="47">
        <v>28638</v>
      </c>
      <c r="N3157" s="47">
        <v>915</v>
      </c>
      <c r="O3157" s="48" t="s">
        <v>37</v>
      </c>
      <c r="P3157" s="49" t="s">
        <v>37</v>
      </c>
      <c r="Q3157" s="49" t="s">
        <v>37</v>
      </c>
      <c r="R3157" s="50" t="s">
        <v>37</v>
      </c>
      <c r="S3157" s="51" t="s">
        <v>37</v>
      </c>
      <c r="T3157" s="51" t="s">
        <v>37</v>
      </c>
      <c r="U3157" s="44">
        <v>7045.9</v>
      </c>
      <c r="V3157" s="45">
        <v>84143</v>
      </c>
      <c r="W3157" s="45">
        <v>3408</v>
      </c>
    </row>
    <row r="3158" spans="1:23" x14ac:dyDescent="0.2">
      <c r="A3158" s="41">
        <v>2010</v>
      </c>
      <c r="B3158" s="42">
        <v>20430</v>
      </c>
      <c r="C3158" s="43" t="s">
        <v>3636</v>
      </c>
      <c r="D3158" s="41" t="s">
        <v>23</v>
      </c>
      <c r="E3158" s="43" t="s">
        <v>24</v>
      </c>
      <c r="F3158" s="41" t="s">
        <v>25</v>
      </c>
      <c r="G3158" s="43" t="s">
        <v>46</v>
      </c>
      <c r="H3158" s="43" t="s">
        <v>27</v>
      </c>
      <c r="I3158" s="44">
        <v>393</v>
      </c>
      <c r="J3158" s="45">
        <v>4576</v>
      </c>
      <c r="K3158" s="45">
        <v>400</v>
      </c>
      <c r="L3158" s="46">
        <v>161</v>
      </c>
      <c r="M3158" s="47">
        <v>1312</v>
      </c>
      <c r="N3158" s="47">
        <v>79</v>
      </c>
      <c r="O3158" s="48">
        <v>160</v>
      </c>
      <c r="P3158" s="49">
        <v>1890</v>
      </c>
      <c r="Q3158" s="49">
        <v>2</v>
      </c>
      <c r="R3158" s="50" t="s">
        <v>37</v>
      </c>
      <c r="S3158" s="51" t="s">
        <v>37</v>
      </c>
      <c r="T3158" s="51" t="s">
        <v>37</v>
      </c>
      <c r="U3158" s="44">
        <v>714</v>
      </c>
      <c r="V3158" s="45">
        <v>7778</v>
      </c>
      <c r="W3158" s="45">
        <v>481</v>
      </c>
    </row>
    <row r="3159" spans="1:23" x14ac:dyDescent="0.2">
      <c r="A3159" s="41">
        <v>2010</v>
      </c>
      <c r="B3159" s="42">
        <v>20434</v>
      </c>
      <c r="C3159" s="43" t="s">
        <v>1280</v>
      </c>
      <c r="D3159" s="41" t="s">
        <v>23</v>
      </c>
      <c r="E3159" s="43" t="s">
        <v>24</v>
      </c>
      <c r="F3159" s="41" t="s">
        <v>25</v>
      </c>
      <c r="G3159" s="43" t="s">
        <v>35</v>
      </c>
      <c r="H3159" s="43" t="s">
        <v>27</v>
      </c>
      <c r="I3159" s="44">
        <v>990.8</v>
      </c>
      <c r="J3159" s="45">
        <v>8574</v>
      </c>
      <c r="K3159" s="45">
        <v>976</v>
      </c>
      <c r="L3159" s="46">
        <v>1472.4</v>
      </c>
      <c r="M3159" s="47">
        <v>13440</v>
      </c>
      <c r="N3159" s="47">
        <v>205</v>
      </c>
      <c r="O3159" s="48">
        <v>0</v>
      </c>
      <c r="P3159" s="49">
        <v>0</v>
      </c>
      <c r="Q3159" s="49">
        <v>0</v>
      </c>
      <c r="R3159" s="50">
        <v>0</v>
      </c>
      <c r="S3159" s="51">
        <v>0</v>
      </c>
      <c r="T3159" s="51">
        <v>0</v>
      </c>
      <c r="U3159" s="44">
        <v>2463.1999999999998</v>
      </c>
      <c r="V3159" s="45">
        <v>22014</v>
      </c>
      <c r="W3159" s="45">
        <v>1181</v>
      </c>
    </row>
    <row r="3160" spans="1:23" x14ac:dyDescent="0.2">
      <c r="A3160" s="41">
        <v>2010</v>
      </c>
      <c r="B3160" s="42">
        <v>20455</v>
      </c>
      <c r="C3160" s="43" t="s">
        <v>3637</v>
      </c>
      <c r="D3160" s="41" t="s">
        <v>23</v>
      </c>
      <c r="E3160" s="43" t="s">
        <v>24</v>
      </c>
      <c r="F3160" s="41" t="s">
        <v>25</v>
      </c>
      <c r="G3160" s="43" t="s">
        <v>203</v>
      </c>
      <c r="H3160" s="43" t="s">
        <v>51</v>
      </c>
      <c r="I3160" s="44">
        <v>196563</v>
      </c>
      <c r="J3160" s="45">
        <v>1366856</v>
      </c>
      <c r="K3160" s="45">
        <v>175212</v>
      </c>
      <c r="L3160" s="46">
        <v>61040</v>
      </c>
      <c r="M3160" s="47">
        <v>428388</v>
      </c>
      <c r="N3160" s="47">
        <v>15400</v>
      </c>
      <c r="O3160" s="48">
        <v>6552</v>
      </c>
      <c r="P3160" s="49">
        <v>46334</v>
      </c>
      <c r="Q3160" s="49">
        <v>557</v>
      </c>
      <c r="R3160" s="50" t="s">
        <v>37</v>
      </c>
      <c r="S3160" s="51" t="s">
        <v>37</v>
      </c>
      <c r="T3160" s="51" t="s">
        <v>37</v>
      </c>
      <c r="U3160" s="44">
        <v>264155</v>
      </c>
      <c r="V3160" s="45">
        <v>1841578</v>
      </c>
      <c r="W3160" s="45">
        <v>191169</v>
      </c>
    </row>
    <row r="3161" spans="1:23" x14ac:dyDescent="0.2">
      <c r="A3161" s="41">
        <v>2010</v>
      </c>
      <c r="B3161" s="42">
        <v>20455</v>
      </c>
      <c r="C3161" s="43" t="s">
        <v>3637</v>
      </c>
      <c r="D3161" s="41" t="s">
        <v>112</v>
      </c>
      <c r="E3161" s="43" t="s">
        <v>113</v>
      </c>
      <c r="F3161" s="41" t="s">
        <v>25</v>
      </c>
      <c r="G3161" s="43" t="s">
        <v>203</v>
      </c>
      <c r="H3161" s="43" t="s">
        <v>51</v>
      </c>
      <c r="I3161" s="44">
        <v>11770</v>
      </c>
      <c r="J3161" s="45">
        <v>174557</v>
      </c>
      <c r="K3161" s="45">
        <v>11924</v>
      </c>
      <c r="L3161" s="46">
        <v>64189</v>
      </c>
      <c r="M3161" s="47">
        <v>1087046</v>
      </c>
      <c r="N3161" s="47">
        <v>2583</v>
      </c>
      <c r="O3161" s="48">
        <v>27340</v>
      </c>
      <c r="P3161" s="49">
        <v>623026</v>
      </c>
      <c r="Q3161" s="49">
        <v>141</v>
      </c>
      <c r="R3161" s="50" t="s">
        <v>37</v>
      </c>
      <c r="S3161" s="51" t="s">
        <v>37</v>
      </c>
      <c r="T3161" s="51" t="s">
        <v>37</v>
      </c>
      <c r="U3161" s="44">
        <v>103299</v>
      </c>
      <c r="V3161" s="45">
        <v>1884629</v>
      </c>
      <c r="W3161" s="45">
        <v>14648</v>
      </c>
    </row>
    <row r="3162" spans="1:23" x14ac:dyDescent="0.2">
      <c r="A3162" s="41">
        <v>2010</v>
      </c>
      <c r="B3162" s="42">
        <v>20456</v>
      </c>
      <c r="C3162" s="43" t="s">
        <v>3638</v>
      </c>
      <c r="D3162" s="41" t="s">
        <v>23</v>
      </c>
      <c r="E3162" s="43" t="s">
        <v>24</v>
      </c>
      <c r="F3162" s="41" t="s">
        <v>25</v>
      </c>
      <c r="G3162" s="43" t="s">
        <v>241</v>
      </c>
      <c r="H3162" s="43" t="s">
        <v>153</v>
      </c>
      <c r="I3162" s="44">
        <v>3907</v>
      </c>
      <c r="J3162" s="45">
        <v>38757</v>
      </c>
      <c r="K3162" s="45">
        <v>4094</v>
      </c>
      <c r="L3162" s="46">
        <v>2529</v>
      </c>
      <c r="M3162" s="47">
        <v>27555</v>
      </c>
      <c r="N3162" s="47">
        <v>995</v>
      </c>
      <c r="O3162" s="48">
        <v>2525</v>
      </c>
      <c r="P3162" s="49">
        <v>15834</v>
      </c>
      <c r="Q3162" s="49">
        <v>978</v>
      </c>
      <c r="R3162" s="50" t="s">
        <v>37</v>
      </c>
      <c r="S3162" s="51" t="s">
        <v>37</v>
      </c>
      <c r="T3162" s="51" t="s">
        <v>37</v>
      </c>
      <c r="U3162" s="44">
        <v>8961</v>
      </c>
      <c r="V3162" s="45">
        <v>82146</v>
      </c>
      <c r="W3162" s="45">
        <v>6067</v>
      </c>
    </row>
    <row r="3163" spans="1:23" x14ac:dyDescent="0.2">
      <c r="A3163" s="41">
        <v>2010</v>
      </c>
      <c r="B3163" s="42">
        <v>20466</v>
      </c>
      <c r="C3163" s="43" t="s">
        <v>3639</v>
      </c>
      <c r="D3163" s="41" t="s">
        <v>23</v>
      </c>
      <c r="E3163" s="43" t="s">
        <v>24</v>
      </c>
      <c r="F3163" s="41" t="s">
        <v>25</v>
      </c>
      <c r="G3163" s="43" t="s">
        <v>46</v>
      </c>
      <c r="H3163" s="43" t="s">
        <v>27</v>
      </c>
      <c r="I3163" s="44">
        <v>18</v>
      </c>
      <c r="J3163" s="45">
        <v>270</v>
      </c>
      <c r="K3163" s="45">
        <v>37</v>
      </c>
      <c r="L3163" s="46">
        <v>14</v>
      </c>
      <c r="M3163" s="47">
        <v>105</v>
      </c>
      <c r="N3163" s="47">
        <v>5</v>
      </c>
      <c r="O3163" s="48" t="s">
        <v>37</v>
      </c>
      <c r="P3163" s="49" t="s">
        <v>37</v>
      </c>
      <c r="Q3163" s="49" t="s">
        <v>37</v>
      </c>
      <c r="R3163" s="50" t="s">
        <v>37</v>
      </c>
      <c r="S3163" s="51" t="s">
        <v>37</v>
      </c>
      <c r="T3163" s="51" t="s">
        <v>37</v>
      </c>
      <c r="U3163" s="44">
        <v>32</v>
      </c>
      <c r="V3163" s="45">
        <v>375</v>
      </c>
      <c r="W3163" s="45">
        <v>42</v>
      </c>
    </row>
    <row r="3164" spans="1:23" x14ac:dyDescent="0.2">
      <c r="A3164" s="41">
        <v>2010</v>
      </c>
      <c r="B3164" s="42">
        <v>20471</v>
      </c>
      <c r="C3164" s="43" t="s">
        <v>3640</v>
      </c>
      <c r="D3164" s="41" t="s">
        <v>23</v>
      </c>
      <c r="E3164" s="43" t="s">
        <v>24</v>
      </c>
      <c r="F3164" s="41" t="s">
        <v>25</v>
      </c>
      <c r="G3164" s="43" t="s">
        <v>161</v>
      </c>
      <c r="H3164" s="43" t="s">
        <v>27</v>
      </c>
      <c r="I3164" s="44">
        <v>121</v>
      </c>
      <c r="J3164" s="45">
        <v>1552</v>
      </c>
      <c r="K3164" s="45">
        <v>156</v>
      </c>
      <c r="L3164" s="46">
        <v>53</v>
      </c>
      <c r="M3164" s="47">
        <v>617</v>
      </c>
      <c r="N3164" s="47">
        <v>21</v>
      </c>
      <c r="O3164" s="48">
        <v>14</v>
      </c>
      <c r="P3164" s="49">
        <v>108</v>
      </c>
      <c r="Q3164" s="49">
        <v>1</v>
      </c>
      <c r="R3164" s="50" t="s">
        <v>37</v>
      </c>
      <c r="S3164" s="51" t="s">
        <v>37</v>
      </c>
      <c r="T3164" s="51" t="s">
        <v>37</v>
      </c>
      <c r="U3164" s="44">
        <v>188</v>
      </c>
      <c r="V3164" s="45">
        <v>2277</v>
      </c>
      <c r="W3164" s="45">
        <v>178</v>
      </c>
    </row>
    <row r="3165" spans="1:23" x14ac:dyDescent="0.2">
      <c r="A3165" s="41">
        <v>2010</v>
      </c>
      <c r="B3165" s="42">
        <v>20472</v>
      </c>
      <c r="C3165" s="43" t="s">
        <v>1281</v>
      </c>
      <c r="D3165" s="41" t="s">
        <v>23</v>
      </c>
      <c r="E3165" s="43" t="s">
        <v>24</v>
      </c>
      <c r="F3165" s="41" t="s">
        <v>25</v>
      </c>
      <c r="G3165" s="43" t="s">
        <v>92</v>
      </c>
      <c r="H3165" s="43" t="s">
        <v>31</v>
      </c>
      <c r="I3165" s="44">
        <v>8557</v>
      </c>
      <c r="J3165" s="45">
        <v>64113</v>
      </c>
      <c r="K3165" s="45">
        <v>5135</v>
      </c>
      <c r="L3165" s="46">
        <v>4816</v>
      </c>
      <c r="M3165" s="47">
        <v>49677</v>
      </c>
      <c r="N3165" s="47">
        <v>822</v>
      </c>
      <c r="O3165" s="48">
        <v>5292</v>
      </c>
      <c r="P3165" s="49">
        <v>67241</v>
      </c>
      <c r="Q3165" s="49">
        <v>16</v>
      </c>
      <c r="R3165" s="50" t="s">
        <v>37</v>
      </c>
      <c r="S3165" s="51" t="s">
        <v>37</v>
      </c>
      <c r="T3165" s="51" t="s">
        <v>37</v>
      </c>
      <c r="U3165" s="44">
        <v>18665</v>
      </c>
      <c r="V3165" s="45">
        <v>181031</v>
      </c>
      <c r="W3165" s="45">
        <v>5973</v>
      </c>
    </row>
    <row r="3166" spans="1:23" x14ac:dyDescent="0.2">
      <c r="A3166" s="41">
        <v>2010</v>
      </c>
      <c r="B3166" s="42">
        <v>20476</v>
      </c>
      <c r="C3166" s="43" t="s">
        <v>1282</v>
      </c>
      <c r="D3166" s="41" t="s">
        <v>23</v>
      </c>
      <c r="E3166" s="43" t="s">
        <v>24</v>
      </c>
      <c r="F3166" s="41" t="s">
        <v>25</v>
      </c>
      <c r="G3166" s="43" t="s">
        <v>76</v>
      </c>
      <c r="H3166" s="43" t="s">
        <v>31</v>
      </c>
      <c r="I3166" s="44">
        <v>7082.7</v>
      </c>
      <c r="J3166" s="45">
        <v>64900</v>
      </c>
      <c r="K3166" s="45">
        <v>7407</v>
      </c>
      <c r="L3166" s="46">
        <v>23486.9</v>
      </c>
      <c r="M3166" s="47">
        <v>263357</v>
      </c>
      <c r="N3166" s="47">
        <v>3824</v>
      </c>
      <c r="O3166" s="48">
        <v>1147.5999999999999</v>
      </c>
      <c r="P3166" s="49">
        <v>9942</v>
      </c>
      <c r="Q3166" s="49">
        <v>456</v>
      </c>
      <c r="R3166" s="50" t="s">
        <v>37</v>
      </c>
      <c r="S3166" s="51" t="s">
        <v>37</v>
      </c>
      <c r="T3166" s="51" t="s">
        <v>37</v>
      </c>
      <c r="U3166" s="44">
        <v>31717.200000000001</v>
      </c>
      <c r="V3166" s="45">
        <v>338199</v>
      </c>
      <c r="W3166" s="45">
        <v>11687</v>
      </c>
    </row>
    <row r="3167" spans="1:23" x14ac:dyDescent="0.2">
      <c r="A3167" s="41">
        <v>2010</v>
      </c>
      <c r="B3167" s="42">
        <v>20477</v>
      </c>
      <c r="C3167" s="43" t="s">
        <v>3641</v>
      </c>
      <c r="D3167" s="41" t="s">
        <v>23</v>
      </c>
      <c r="E3167" s="43" t="s">
        <v>24</v>
      </c>
      <c r="F3167" s="41" t="s">
        <v>25</v>
      </c>
      <c r="G3167" s="43" t="s">
        <v>161</v>
      </c>
      <c r="H3167" s="43" t="s">
        <v>27</v>
      </c>
      <c r="I3167" s="44">
        <v>17922</v>
      </c>
      <c r="J3167" s="45">
        <v>182808</v>
      </c>
      <c r="K3167" s="45">
        <v>14205</v>
      </c>
      <c r="L3167" s="46">
        <v>19665</v>
      </c>
      <c r="M3167" s="47">
        <v>222213</v>
      </c>
      <c r="N3167" s="47">
        <v>2019</v>
      </c>
      <c r="O3167" s="48">
        <v>6778</v>
      </c>
      <c r="P3167" s="49">
        <v>88136</v>
      </c>
      <c r="Q3167" s="49">
        <v>16</v>
      </c>
      <c r="R3167" s="50" t="s">
        <v>37</v>
      </c>
      <c r="S3167" s="51" t="s">
        <v>37</v>
      </c>
      <c r="T3167" s="51" t="s">
        <v>37</v>
      </c>
      <c r="U3167" s="44">
        <v>44365</v>
      </c>
      <c r="V3167" s="45">
        <v>493157</v>
      </c>
      <c r="W3167" s="45">
        <v>16240</v>
      </c>
    </row>
    <row r="3168" spans="1:23" x14ac:dyDescent="0.2">
      <c r="A3168" s="41">
        <v>2010</v>
      </c>
      <c r="B3168" s="42">
        <v>20480</v>
      </c>
      <c r="C3168" s="43" t="s">
        <v>3642</v>
      </c>
      <c r="D3168" s="41" t="s">
        <v>23</v>
      </c>
      <c r="E3168" s="43" t="s">
        <v>24</v>
      </c>
      <c r="F3168" s="41" t="s">
        <v>25</v>
      </c>
      <c r="G3168" s="43" t="s">
        <v>42</v>
      </c>
      <c r="H3168" s="43" t="s">
        <v>27</v>
      </c>
      <c r="I3168" s="44">
        <v>1838</v>
      </c>
      <c r="J3168" s="45">
        <v>35951</v>
      </c>
      <c r="K3168" s="45">
        <v>2511</v>
      </c>
      <c r="L3168" s="46">
        <v>796</v>
      </c>
      <c r="M3168" s="47">
        <v>15096</v>
      </c>
      <c r="N3168" s="47">
        <v>736</v>
      </c>
      <c r="O3168" s="48">
        <v>1062</v>
      </c>
      <c r="P3168" s="49">
        <v>24490</v>
      </c>
      <c r="Q3168" s="49">
        <v>20</v>
      </c>
      <c r="R3168" s="50" t="s">
        <v>37</v>
      </c>
      <c r="S3168" s="51" t="s">
        <v>37</v>
      </c>
      <c r="T3168" s="51" t="s">
        <v>37</v>
      </c>
      <c r="U3168" s="44">
        <v>3696</v>
      </c>
      <c r="V3168" s="45">
        <v>75537</v>
      </c>
      <c r="W3168" s="45">
        <v>3267</v>
      </c>
    </row>
    <row r="3169" spans="1:23" x14ac:dyDescent="0.2">
      <c r="A3169" s="41">
        <v>2010</v>
      </c>
      <c r="B3169" s="42">
        <v>20481</v>
      </c>
      <c r="C3169" s="43" t="s">
        <v>3643</v>
      </c>
      <c r="D3169" s="41" t="s">
        <v>23</v>
      </c>
      <c r="E3169" s="43" t="s">
        <v>24</v>
      </c>
      <c r="F3169" s="41" t="s">
        <v>25</v>
      </c>
      <c r="G3169" s="43" t="s">
        <v>203</v>
      </c>
      <c r="H3169" s="43" t="s">
        <v>27</v>
      </c>
      <c r="I3169" s="44">
        <v>17318</v>
      </c>
      <c r="J3169" s="45">
        <v>132968</v>
      </c>
      <c r="K3169" s="45">
        <v>15591</v>
      </c>
      <c r="L3169" s="46">
        <v>16276</v>
      </c>
      <c r="M3169" s="47">
        <v>118128</v>
      </c>
      <c r="N3169" s="47">
        <v>1815</v>
      </c>
      <c r="O3169" s="48">
        <v>14958</v>
      </c>
      <c r="P3169" s="49">
        <v>124038</v>
      </c>
      <c r="Q3169" s="49">
        <v>119</v>
      </c>
      <c r="R3169" s="50" t="s">
        <v>37</v>
      </c>
      <c r="S3169" s="51" t="s">
        <v>37</v>
      </c>
      <c r="T3169" s="51" t="s">
        <v>37</v>
      </c>
      <c r="U3169" s="44">
        <v>48552</v>
      </c>
      <c r="V3169" s="45">
        <v>375134</v>
      </c>
      <c r="W3169" s="45">
        <v>17525</v>
      </c>
    </row>
    <row r="3170" spans="1:23" x14ac:dyDescent="0.2">
      <c r="A3170" s="41">
        <v>2010</v>
      </c>
      <c r="B3170" s="42">
        <v>20490</v>
      </c>
      <c r="C3170" s="43" t="s">
        <v>3644</v>
      </c>
      <c r="D3170" s="41" t="s">
        <v>23</v>
      </c>
      <c r="E3170" s="43" t="s">
        <v>24</v>
      </c>
      <c r="F3170" s="41" t="s">
        <v>25</v>
      </c>
      <c r="G3170" s="43" t="s">
        <v>48</v>
      </c>
      <c r="H3170" s="43" t="s">
        <v>27</v>
      </c>
      <c r="I3170" s="44">
        <v>1304</v>
      </c>
      <c r="J3170" s="45">
        <v>14406</v>
      </c>
      <c r="K3170" s="45">
        <v>1565</v>
      </c>
      <c r="L3170" s="46">
        <v>1246</v>
      </c>
      <c r="M3170" s="47">
        <v>13401</v>
      </c>
      <c r="N3170" s="47">
        <v>294</v>
      </c>
      <c r="O3170" s="48" t="s">
        <v>37</v>
      </c>
      <c r="P3170" s="49" t="s">
        <v>37</v>
      </c>
      <c r="Q3170" s="49" t="s">
        <v>37</v>
      </c>
      <c r="R3170" s="50" t="s">
        <v>37</v>
      </c>
      <c r="S3170" s="51" t="s">
        <v>37</v>
      </c>
      <c r="T3170" s="51" t="s">
        <v>37</v>
      </c>
      <c r="U3170" s="44">
        <v>2550</v>
      </c>
      <c r="V3170" s="45">
        <v>27807</v>
      </c>
      <c r="W3170" s="45">
        <v>1859</v>
      </c>
    </row>
    <row r="3171" spans="1:23" x14ac:dyDescent="0.2">
      <c r="A3171" s="41">
        <v>2010</v>
      </c>
      <c r="B3171" s="42">
        <v>20502</v>
      </c>
      <c r="C3171" s="43" t="s">
        <v>3645</v>
      </c>
      <c r="D3171" s="41" t="s">
        <v>23</v>
      </c>
      <c r="E3171" s="43" t="s">
        <v>24</v>
      </c>
      <c r="F3171" s="41" t="s">
        <v>25</v>
      </c>
      <c r="G3171" s="43" t="s">
        <v>78</v>
      </c>
      <c r="H3171" s="43" t="s">
        <v>27</v>
      </c>
      <c r="I3171" s="44">
        <v>665</v>
      </c>
      <c r="J3171" s="45">
        <v>4761</v>
      </c>
      <c r="K3171" s="45">
        <v>531</v>
      </c>
      <c r="L3171" s="46">
        <v>382</v>
      </c>
      <c r="M3171" s="47">
        <v>3713</v>
      </c>
      <c r="N3171" s="47">
        <v>95</v>
      </c>
      <c r="O3171" s="48" t="s">
        <v>37</v>
      </c>
      <c r="P3171" s="49" t="s">
        <v>37</v>
      </c>
      <c r="Q3171" s="49" t="s">
        <v>37</v>
      </c>
      <c r="R3171" s="50" t="s">
        <v>37</v>
      </c>
      <c r="S3171" s="51" t="s">
        <v>37</v>
      </c>
      <c r="T3171" s="51" t="s">
        <v>37</v>
      </c>
      <c r="U3171" s="44">
        <v>1047</v>
      </c>
      <c r="V3171" s="45">
        <v>8474</v>
      </c>
      <c r="W3171" s="45">
        <v>626</v>
      </c>
    </row>
    <row r="3172" spans="1:23" x14ac:dyDescent="0.2">
      <c r="A3172" s="41">
        <v>2010</v>
      </c>
      <c r="B3172" s="42">
        <v>20506</v>
      </c>
      <c r="C3172" s="43" t="s">
        <v>3646</v>
      </c>
      <c r="D3172" s="41" t="s">
        <v>23</v>
      </c>
      <c r="E3172" s="43" t="s">
        <v>24</v>
      </c>
      <c r="F3172" s="41" t="s">
        <v>25</v>
      </c>
      <c r="G3172" s="43" t="s">
        <v>273</v>
      </c>
      <c r="H3172" s="43" t="s">
        <v>31</v>
      </c>
      <c r="I3172" s="44">
        <v>3428</v>
      </c>
      <c r="J3172" s="45">
        <v>23448</v>
      </c>
      <c r="K3172" s="45">
        <v>2189</v>
      </c>
      <c r="L3172" s="46">
        <v>966.8</v>
      </c>
      <c r="M3172" s="47">
        <v>5806</v>
      </c>
      <c r="N3172" s="47">
        <v>1001</v>
      </c>
      <c r="O3172" s="48">
        <v>4756</v>
      </c>
      <c r="P3172" s="49">
        <v>53460</v>
      </c>
      <c r="Q3172" s="49">
        <v>477</v>
      </c>
      <c r="R3172" s="50" t="s">
        <v>37</v>
      </c>
      <c r="S3172" s="51" t="s">
        <v>37</v>
      </c>
      <c r="T3172" s="51" t="s">
        <v>37</v>
      </c>
      <c r="U3172" s="44">
        <v>9150.7999999999993</v>
      </c>
      <c r="V3172" s="45">
        <v>82714</v>
      </c>
      <c r="W3172" s="45">
        <v>3667</v>
      </c>
    </row>
    <row r="3173" spans="1:23" x14ac:dyDescent="0.2">
      <c r="A3173" s="41">
        <v>2010</v>
      </c>
      <c r="B3173" s="42">
        <v>20509</v>
      </c>
      <c r="C3173" s="43" t="s">
        <v>3647</v>
      </c>
      <c r="D3173" s="41" t="s">
        <v>23</v>
      </c>
      <c r="E3173" s="43" t="s">
        <v>24</v>
      </c>
      <c r="F3173" s="41" t="s">
        <v>25</v>
      </c>
      <c r="G3173" s="43" t="s">
        <v>241</v>
      </c>
      <c r="H3173" s="43" t="s">
        <v>153</v>
      </c>
      <c r="I3173" s="44">
        <v>4032.2</v>
      </c>
      <c r="J3173" s="45">
        <v>33027</v>
      </c>
      <c r="K3173" s="45">
        <v>3302</v>
      </c>
      <c r="L3173" s="46">
        <v>3784.8</v>
      </c>
      <c r="M3173" s="47">
        <v>35690</v>
      </c>
      <c r="N3173" s="47">
        <v>598</v>
      </c>
      <c r="O3173" s="48">
        <v>9695.6</v>
      </c>
      <c r="P3173" s="49">
        <v>89861</v>
      </c>
      <c r="Q3173" s="49">
        <v>980</v>
      </c>
      <c r="R3173" s="50" t="s">
        <v>37</v>
      </c>
      <c r="S3173" s="51" t="s">
        <v>37</v>
      </c>
      <c r="T3173" s="51" t="s">
        <v>37</v>
      </c>
      <c r="U3173" s="44">
        <v>17512.599999999999</v>
      </c>
      <c r="V3173" s="45">
        <v>158578</v>
      </c>
      <c r="W3173" s="45">
        <v>4880</v>
      </c>
    </row>
    <row r="3174" spans="1:23" x14ac:dyDescent="0.2">
      <c r="A3174" s="41">
        <v>2010</v>
      </c>
      <c r="B3174" s="42">
        <v>20510</v>
      </c>
      <c r="C3174" s="43" t="s">
        <v>1285</v>
      </c>
      <c r="D3174" s="41" t="s">
        <v>23</v>
      </c>
      <c r="E3174" s="43" t="s">
        <v>24</v>
      </c>
      <c r="F3174" s="41" t="s">
        <v>25</v>
      </c>
      <c r="G3174" s="43" t="s">
        <v>311</v>
      </c>
      <c r="H3174" s="43" t="s">
        <v>31</v>
      </c>
      <c r="I3174" s="44">
        <v>28</v>
      </c>
      <c r="J3174" s="45">
        <v>208</v>
      </c>
      <c r="K3174" s="45">
        <v>36</v>
      </c>
      <c r="L3174" s="46">
        <v>158</v>
      </c>
      <c r="M3174" s="47">
        <v>1764</v>
      </c>
      <c r="N3174" s="47">
        <v>20</v>
      </c>
      <c r="O3174" s="48" t="s">
        <v>37</v>
      </c>
      <c r="P3174" s="49" t="s">
        <v>37</v>
      </c>
      <c r="Q3174" s="49" t="s">
        <v>37</v>
      </c>
      <c r="R3174" s="50" t="s">
        <v>37</v>
      </c>
      <c r="S3174" s="51" t="s">
        <v>37</v>
      </c>
      <c r="T3174" s="51" t="s">
        <v>37</v>
      </c>
      <c r="U3174" s="44">
        <v>186</v>
      </c>
      <c r="V3174" s="45">
        <v>1972</v>
      </c>
      <c r="W3174" s="45">
        <v>56</v>
      </c>
    </row>
    <row r="3175" spans="1:23" x14ac:dyDescent="0.2">
      <c r="A3175" s="41">
        <v>2010</v>
      </c>
      <c r="B3175" s="42">
        <v>20510</v>
      </c>
      <c r="C3175" s="43" t="s">
        <v>1285</v>
      </c>
      <c r="D3175" s="41" t="s">
        <v>23</v>
      </c>
      <c r="E3175" s="43" t="s">
        <v>24</v>
      </c>
      <c r="F3175" s="41" t="s">
        <v>25</v>
      </c>
      <c r="G3175" s="43" t="s">
        <v>76</v>
      </c>
      <c r="H3175" s="43" t="s">
        <v>31</v>
      </c>
      <c r="I3175" s="44">
        <v>24761</v>
      </c>
      <c r="J3175" s="45">
        <v>223079</v>
      </c>
      <c r="K3175" s="45">
        <v>22094</v>
      </c>
      <c r="L3175" s="46">
        <v>27376</v>
      </c>
      <c r="M3175" s="47">
        <v>237429</v>
      </c>
      <c r="N3175" s="47">
        <v>10561</v>
      </c>
      <c r="O3175" s="48">
        <v>29189</v>
      </c>
      <c r="P3175" s="49">
        <v>365990</v>
      </c>
      <c r="Q3175" s="49">
        <v>1389</v>
      </c>
      <c r="R3175" s="50" t="s">
        <v>37</v>
      </c>
      <c r="S3175" s="51" t="s">
        <v>37</v>
      </c>
      <c r="T3175" s="51" t="s">
        <v>37</v>
      </c>
      <c r="U3175" s="44">
        <v>81326</v>
      </c>
      <c r="V3175" s="45">
        <v>826498</v>
      </c>
      <c r="W3175" s="45">
        <v>34044</v>
      </c>
    </row>
    <row r="3176" spans="1:23" x14ac:dyDescent="0.2">
      <c r="A3176" s="41">
        <v>2010</v>
      </c>
      <c r="B3176" s="42">
        <v>20512</v>
      </c>
      <c r="C3176" s="43" t="s">
        <v>3648</v>
      </c>
      <c r="D3176" s="41" t="s">
        <v>23</v>
      </c>
      <c r="E3176" s="43" t="s">
        <v>24</v>
      </c>
      <c r="F3176" s="41" t="s">
        <v>25</v>
      </c>
      <c r="G3176" s="43" t="s">
        <v>273</v>
      </c>
      <c r="H3176" s="43" t="s">
        <v>27</v>
      </c>
      <c r="I3176" s="44">
        <v>1203</v>
      </c>
      <c r="J3176" s="45">
        <v>14485</v>
      </c>
      <c r="K3176" s="45">
        <v>1666</v>
      </c>
      <c r="L3176" s="46">
        <v>443</v>
      </c>
      <c r="M3176" s="47">
        <v>4230</v>
      </c>
      <c r="N3176" s="47">
        <v>294</v>
      </c>
      <c r="O3176" s="48">
        <v>1151</v>
      </c>
      <c r="P3176" s="49">
        <v>14424</v>
      </c>
      <c r="Q3176" s="49">
        <v>89</v>
      </c>
      <c r="R3176" s="50" t="s">
        <v>37</v>
      </c>
      <c r="S3176" s="51" t="s">
        <v>37</v>
      </c>
      <c r="T3176" s="51" t="s">
        <v>37</v>
      </c>
      <c r="U3176" s="44">
        <v>2797</v>
      </c>
      <c r="V3176" s="45">
        <v>33139</v>
      </c>
      <c r="W3176" s="45">
        <v>2049</v>
      </c>
    </row>
    <row r="3177" spans="1:23" x14ac:dyDescent="0.2">
      <c r="A3177" s="41">
        <v>2010</v>
      </c>
      <c r="B3177" s="42">
        <v>20521</v>
      </c>
      <c r="C3177" s="43" t="s">
        <v>1286</v>
      </c>
      <c r="D3177" s="41" t="s">
        <v>23</v>
      </c>
      <c r="E3177" s="43" t="s">
        <v>24</v>
      </c>
      <c r="F3177" s="41" t="s">
        <v>25</v>
      </c>
      <c r="G3177" s="43" t="s">
        <v>111</v>
      </c>
      <c r="H3177" s="43" t="s">
        <v>51</v>
      </c>
      <c r="I3177" s="44">
        <v>37830</v>
      </c>
      <c r="J3177" s="45">
        <v>454435</v>
      </c>
      <c r="K3177" s="45">
        <v>35234</v>
      </c>
      <c r="L3177" s="46">
        <v>33897</v>
      </c>
      <c r="M3177" s="47">
        <v>459342</v>
      </c>
      <c r="N3177" s="47">
        <v>5649</v>
      </c>
      <c r="O3177" s="48">
        <v>66552</v>
      </c>
      <c r="P3177" s="49">
        <v>1390285</v>
      </c>
      <c r="Q3177" s="49">
        <v>263</v>
      </c>
      <c r="R3177" s="50" t="s">
        <v>37</v>
      </c>
      <c r="S3177" s="51" t="s">
        <v>37</v>
      </c>
      <c r="T3177" s="51" t="s">
        <v>37</v>
      </c>
      <c r="U3177" s="44">
        <v>138279</v>
      </c>
      <c r="V3177" s="45">
        <v>2304062</v>
      </c>
      <c r="W3177" s="45">
        <v>41146</v>
      </c>
    </row>
    <row r="3178" spans="1:23" x14ac:dyDescent="0.2">
      <c r="A3178" s="41">
        <v>2010</v>
      </c>
      <c r="B3178" s="42">
        <v>20534</v>
      </c>
      <c r="C3178" s="43" t="s">
        <v>3649</v>
      </c>
      <c r="D3178" s="41" t="s">
        <v>23</v>
      </c>
      <c r="E3178" s="43" t="s">
        <v>24</v>
      </c>
      <c r="F3178" s="41" t="s">
        <v>25</v>
      </c>
      <c r="G3178" s="43" t="s">
        <v>65</v>
      </c>
      <c r="H3178" s="43" t="s">
        <v>27</v>
      </c>
      <c r="I3178" s="44">
        <v>393</v>
      </c>
      <c r="J3178" s="45">
        <v>3541</v>
      </c>
      <c r="K3178" s="45">
        <v>240</v>
      </c>
      <c r="L3178" s="46">
        <v>101</v>
      </c>
      <c r="M3178" s="47">
        <v>876</v>
      </c>
      <c r="N3178" s="47">
        <v>53</v>
      </c>
      <c r="O3178" s="48">
        <v>298</v>
      </c>
      <c r="P3178" s="49">
        <v>2701</v>
      </c>
      <c r="Q3178" s="49">
        <v>10</v>
      </c>
      <c r="R3178" s="50" t="s">
        <v>37</v>
      </c>
      <c r="S3178" s="51" t="s">
        <v>37</v>
      </c>
      <c r="T3178" s="51" t="s">
        <v>37</v>
      </c>
      <c r="U3178" s="44">
        <v>792</v>
      </c>
      <c r="V3178" s="45">
        <v>7118</v>
      </c>
      <c r="W3178" s="45">
        <v>303</v>
      </c>
    </row>
    <row r="3179" spans="1:23" x14ac:dyDescent="0.2">
      <c r="A3179" s="41">
        <v>2010</v>
      </c>
      <c r="B3179" s="42">
        <v>20535</v>
      </c>
      <c r="C3179" s="43" t="s">
        <v>3650</v>
      </c>
      <c r="D3179" s="41" t="s">
        <v>23</v>
      </c>
      <c r="E3179" s="43" t="s">
        <v>24</v>
      </c>
      <c r="F3179" s="41" t="s">
        <v>25</v>
      </c>
      <c r="G3179" s="43" t="s">
        <v>60</v>
      </c>
      <c r="H3179" s="43" t="s">
        <v>27</v>
      </c>
      <c r="I3179" s="44">
        <v>174.5</v>
      </c>
      <c r="J3179" s="45">
        <v>242</v>
      </c>
      <c r="K3179" s="45">
        <v>68</v>
      </c>
      <c r="L3179" s="46">
        <v>321.7</v>
      </c>
      <c r="M3179" s="47">
        <v>431</v>
      </c>
      <c r="N3179" s="47">
        <v>34</v>
      </c>
      <c r="O3179" s="48" t="s">
        <v>37</v>
      </c>
      <c r="P3179" s="49" t="s">
        <v>37</v>
      </c>
      <c r="Q3179" s="49" t="s">
        <v>37</v>
      </c>
      <c r="R3179" s="50" t="s">
        <v>37</v>
      </c>
      <c r="S3179" s="51" t="s">
        <v>37</v>
      </c>
      <c r="T3179" s="51" t="s">
        <v>37</v>
      </c>
      <c r="U3179" s="44">
        <v>496.2</v>
      </c>
      <c r="V3179" s="45">
        <v>673</v>
      </c>
      <c r="W3179" s="45">
        <v>102</v>
      </c>
    </row>
    <row r="3180" spans="1:23" x14ac:dyDescent="0.2">
      <c r="A3180" s="41">
        <v>2010</v>
      </c>
      <c r="B3180" s="42">
        <v>20574</v>
      </c>
      <c r="C3180" s="43" t="s">
        <v>1287</v>
      </c>
      <c r="D3180" s="41" t="s">
        <v>23</v>
      </c>
      <c r="E3180" s="43" t="s">
        <v>24</v>
      </c>
      <c r="F3180" s="41" t="s">
        <v>25</v>
      </c>
      <c r="G3180" s="43" t="s">
        <v>175</v>
      </c>
      <c r="H3180" s="43" t="s">
        <v>31</v>
      </c>
      <c r="I3180" s="44">
        <v>54671</v>
      </c>
      <c r="J3180" s="45">
        <v>493934</v>
      </c>
      <c r="K3180" s="45">
        <v>35897</v>
      </c>
      <c r="L3180" s="46">
        <v>22332</v>
      </c>
      <c r="M3180" s="47">
        <v>234810</v>
      </c>
      <c r="N3180" s="47">
        <v>6716</v>
      </c>
      <c r="O3180" s="48">
        <v>3688</v>
      </c>
      <c r="P3180" s="49">
        <v>46168</v>
      </c>
      <c r="Q3180" s="49">
        <v>8</v>
      </c>
      <c r="R3180" s="50" t="s">
        <v>37</v>
      </c>
      <c r="S3180" s="51" t="s">
        <v>37</v>
      </c>
      <c r="T3180" s="51" t="s">
        <v>37</v>
      </c>
      <c r="U3180" s="44">
        <v>80691</v>
      </c>
      <c r="V3180" s="45">
        <v>774912</v>
      </c>
      <c r="W3180" s="45">
        <v>42621</v>
      </c>
    </row>
    <row r="3181" spans="1:23" x14ac:dyDescent="0.2">
      <c r="A3181" s="41">
        <v>2010</v>
      </c>
      <c r="B3181" s="42">
        <v>20576</v>
      </c>
      <c r="C3181" s="43" t="s">
        <v>1288</v>
      </c>
      <c r="D3181" s="41" t="s">
        <v>23</v>
      </c>
      <c r="E3181" s="43" t="s">
        <v>24</v>
      </c>
      <c r="F3181" s="41" t="s">
        <v>25</v>
      </c>
      <c r="G3181" s="43" t="s">
        <v>311</v>
      </c>
      <c r="H3181" s="43" t="s">
        <v>31</v>
      </c>
      <c r="I3181" s="44">
        <v>2233.1999999999998</v>
      </c>
      <c r="J3181" s="45">
        <v>20393</v>
      </c>
      <c r="K3181" s="45">
        <v>2472</v>
      </c>
      <c r="L3181" s="46">
        <v>5201</v>
      </c>
      <c r="M3181" s="47">
        <v>47807</v>
      </c>
      <c r="N3181" s="47">
        <v>722</v>
      </c>
      <c r="O3181" s="48">
        <v>59065</v>
      </c>
      <c r="P3181" s="49">
        <v>909662</v>
      </c>
      <c r="Q3181" s="49">
        <v>61</v>
      </c>
      <c r="R3181" s="50" t="s">
        <v>37</v>
      </c>
      <c r="S3181" s="51" t="s">
        <v>37</v>
      </c>
      <c r="T3181" s="51" t="s">
        <v>37</v>
      </c>
      <c r="U3181" s="44">
        <v>66499.199999999997</v>
      </c>
      <c r="V3181" s="45">
        <v>977862</v>
      </c>
      <c r="W3181" s="45">
        <v>3255</v>
      </c>
    </row>
    <row r="3182" spans="1:23" x14ac:dyDescent="0.2">
      <c r="A3182" s="41">
        <v>2010</v>
      </c>
      <c r="B3182" s="42">
        <v>20583</v>
      </c>
      <c r="C3182" s="43" t="s">
        <v>1289</v>
      </c>
      <c r="D3182" s="41" t="s">
        <v>23</v>
      </c>
      <c r="E3182" s="43" t="s">
        <v>24</v>
      </c>
      <c r="F3182" s="41" t="s">
        <v>25</v>
      </c>
      <c r="G3182" s="43" t="s">
        <v>35</v>
      </c>
      <c r="H3182" s="43" t="s">
        <v>27</v>
      </c>
      <c r="I3182" s="44">
        <v>748.9</v>
      </c>
      <c r="J3182" s="45">
        <v>6305</v>
      </c>
      <c r="K3182" s="45">
        <v>733</v>
      </c>
      <c r="L3182" s="46">
        <v>2251.6999999999998</v>
      </c>
      <c r="M3182" s="47">
        <v>23835</v>
      </c>
      <c r="N3182" s="47">
        <v>198</v>
      </c>
      <c r="O3182" s="48">
        <v>503.6</v>
      </c>
      <c r="P3182" s="49">
        <v>6119</v>
      </c>
      <c r="Q3182" s="49">
        <v>1</v>
      </c>
      <c r="R3182" s="50">
        <v>0</v>
      </c>
      <c r="S3182" s="51">
        <v>0</v>
      </c>
      <c r="T3182" s="51">
        <v>0</v>
      </c>
      <c r="U3182" s="44">
        <v>3504.2</v>
      </c>
      <c r="V3182" s="45">
        <v>36259</v>
      </c>
      <c r="W3182" s="45">
        <v>932</v>
      </c>
    </row>
    <row r="3183" spans="1:23" x14ac:dyDescent="0.2">
      <c r="A3183" s="41">
        <v>2010</v>
      </c>
      <c r="B3183" s="42">
        <v>20588</v>
      </c>
      <c r="C3183" s="43" t="s">
        <v>3651</v>
      </c>
      <c r="D3183" s="41" t="s">
        <v>23</v>
      </c>
      <c r="E3183" s="43" t="s">
        <v>24</v>
      </c>
      <c r="F3183" s="41" t="s">
        <v>25</v>
      </c>
      <c r="G3183" s="43" t="s">
        <v>92</v>
      </c>
      <c r="H3183" s="43" t="s">
        <v>27</v>
      </c>
      <c r="I3183" s="44">
        <v>2443</v>
      </c>
      <c r="J3183" s="45">
        <v>20479</v>
      </c>
      <c r="K3183" s="45">
        <v>1648</v>
      </c>
      <c r="L3183" s="46">
        <v>476</v>
      </c>
      <c r="M3183" s="47">
        <v>3830</v>
      </c>
      <c r="N3183" s="47">
        <v>250</v>
      </c>
      <c r="O3183" s="48">
        <v>1236</v>
      </c>
      <c r="P3183" s="49">
        <v>9332</v>
      </c>
      <c r="Q3183" s="49">
        <v>73</v>
      </c>
      <c r="R3183" s="50" t="s">
        <v>37</v>
      </c>
      <c r="S3183" s="51" t="s">
        <v>37</v>
      </c>
      <c r="T3183" s="51" t="s">
        <v>37</v>
      </c>
      <c r="U3183" s="44">
        <v>4155</v>
      </c>
      <c r="V3183" s="45">
        <v>33641</v>
      </c>
      <c r="W3183" s="45">
        <v>1971</v>
      </c>
    </row>
    <row r="3184" spans="1:23" x14ac:dyDescent="0.2">
      <c r="A3184" s="41">
        <v>2010</v>
      </c>
      <c r="B3184" s="42">
        <v>20603</v>
      </c>
      <c r="C3184" s="43" t="s">
        <v>1290</v>
      </c>
      <c r="D3184" s="41" t="s">
        <v>23</v>
      </c>
      <c r="E3184" s="43" t="s">
        <v>24</v>
      </c>
      <c r="F3184" s="41" t="s">
        <v>25</v>
      </c>
      <c r="G3184" s="43" t="s">
        <v>72</v>
      </c>
      <c r="H3184" s="43" t="s">
        <v>31</v>
      </c>
      <c r="I3184" s="44">
        <v>37112</v>
      </c>
      <c r="J3184" s="45">
        <v>343291</v>
      </c>
      <c r="K3184" s="45">
        <v>24225</v>
      </c>
      <c r="L3184" s="46">
        <v>13810</v>
      </c>
      <c r="M3184" s="47">
        <v>142871</v>
      </c>
      <c r="N3184" s="47">
        <v>3387</v>
      </c>
      <c r="O3184" s="48">
        <v>31978</v>
      </c>
      <c r="P3184" s="49">
        <v>622494</v>
      </c>
      <c r="Q3184" s="49">
        <v>9</v>
      </c>
      <c r="R3184" s="50" t="s">
        <v>37</v>
      </c>
      <c r="S3184" s="51" t="s">
        <v>37</v>
      </c>
      <c r="T3184" s="51" t="s">
        <v>37</v>
      </c>
      <c r="U3184" s="44">
        <v>82900</v>
      </c>
      <c r="V3184" s="45">
        <v>1108656</v>
      </c>
      <c r="W3184" s="45">
        <v>27621</v>
      </c>
    </row>
    <row r="3185" spans="1:23" x14ac:dyDescent="0.2">
      <c r="A3185" s="41">
        <v>2010</v>
      </c>
      <c r="B3185" s="42">
        <v>20604</v>
      </c>
      <c r="C3185" s="43" t="s">
        <v>3652</v>
      </c>
      <c r="D3185" s="41" t="s">
        <v>23</v>
      </c>
      <c r="E3185" s="43" t="s">
        <v>24</v>
      </c>
      <c r="F3185" s="41" t="s">
        <v>25</v>
      </c>
      <c r="G3185" s="43" t="s">
        <v>87</v>
      </c>
      <c r="H3185" s="43" t="s">
        <v>27</v>
      </c>
      <c r="I3185" s="44">
        <v>245</v>
      </c>
      <c r="J3185" s="45">
        <v>2508</v>
      </c>
      <c r="K3185" s="45">
        <v>251</v>
      </c>
      <c r="L3185" s="46">
        <v>118</v>
      </c>
      <c r="M3185" s="47">
        <v>1486</v>
      </c>
      <c r="N3185" s="47">
        <v>69</v>
      </c>
      <c r="O3185" s="48">
        <v>63</v>
      </c>
      <c r="P3185" s="49">
        <v>671</v>
      </c>
      <c r="Q3185" s="49">
        <v>2</v>
      </c>
      <c r="R3185" s="50" t="s">
        <v>37</v>
      </c>
      <c r="S3185" s="51" t="s">
        <v>37</v>
      </c>
      <c r="T3185" s="51" t="s">
        <v>37</v>
      </c>
      <c r="U3185" s="44">
        <v>426</v>
      </c>
      <c r="V3185" s="45">
        <v>4665</v>
      </c>
      <c r="W3185" s="45">
        <v>322</v>
      </c>
    </row>
    <row r="3186" spans="1:23" x14ac:dyDescent="0.2">
      <c r="A3186" s="41">
        <v>2010</v>
      </c>
      <c r="B3186" s="42">
        <v>20618</v>
      </c>
      <c r="C3186" s="43" t="s">
        <v>3653</v>
      </c>
      <c r="D3186" s="41" t="s">
        <v>23</v>
      </c>
      <c r="E3186" s="43" t="s">
        <v>24</v>
      </c>
      <c r="F3186" s="41" t="s">
        <v>25</v>
      </c>
      <c r="G3186" s="43" t="s">
        <v>50</v>
      </c>
      <c r="H3186" s="43" t="s">
        <v>27</v>
      </c>
      <c r="I3186" s="44">
        <v>1003</v>
      </c>
      <c r="J3186" s="45">
        <v>10003</v>
      </c>
      <c r="K3186" s="45">
        <v>1008</v>
      </c>
      <c r="L3186" s="46">
        <v>1323</v>
      </c>
      <c r="M3186" s="47">
        <v>14754</v>
      </c>
      <c r="N3186" s="47">
        <v>397</v>
      </c>
      <c r="O3186" s="48" t="s">
        <v>37</v>
      </c>
      <c r="P3186" s="49" t="s">
        <v>37</v>
      </c>
      <c r="Q3186" s="49" t="s">
        <v>37</v>
      </c>
      <c r="R3186" s="50" t="s">
        <v>37</v>
      </c>
      <c r="S3186" s="51" t="s">
        <v>37</v>
      </c>
      <c r="T3186" s="51" t="s">
        <v>37</v>
      </c>
      <c r="U3186" s="44">
        <v>2326</v>
      </c>
      <c r="V3186" s="45">
        <v>24757</v>
      </c>
      <c r="W3186" s="45">
        <v>1405</v>
      </c>
    </row>
    <row r="3187" spans="1:23" x14ac:dyDescent="0.2">
      <c r="A3187" s="41">
        <v>2010</v>
      </c>
      <c r="B3187" s="42">
        <v>20632</v>
      </c>
      <c r="C3187" s="43" t="s">
        <v>3654</v>
      </c>
      <c r="D3187" s="41" t="s">
        <v>23</v>
      </c>
      <c r="E3187" s="43" t="s">
        <v>24</v>
      </c>
      <c r="F3187" s="41" t="s">
        <v>25</v>
      </c>
      <c r="G3187" s="43" t="s">
        <v>241</v>
      </c>
      <c r="H3187" s="43" t="s">
        <v>27</v>
      </c>
      <c r="I3187" s="44">
        <v>760</v>
      </c>
      <c r="J3187" s="45">
        <v>9915</v>
      </c>
      <c r="K3187" s="45">
        <v>825</v>
      </c>
      <c r="L3187" s="46">
        <v>562</v>
      </c>
      <c r="M3187" s="47">
        <v>7523</v>
      </c>
      <c r="N3187" s="47">
        <v>141</v>
      </c>
      <c r="O3187" s="48">
        <v>56</v>
      </c>
      <c r="P3187" s="49">
        <v>373</v>
      </c>
      <c r="Q3187" s="49">
        <v>6</v>
      </c>
      <c r="R3187" s="50" t="s">
        <v>37</v>
      </c>
      <c r="S3187" s="51" t="s">
        <v>37</v>
      </c>
      <c r="T3187" s="51" t="s">
        <v>37</v>
      </c>
      <c r="U3187" s="44">
        <v>1378</v>
      </c>
      <c r="V3187" s="45">
        <v>17811</v>
      </c>
      <c r="W3187" s="45">
        <v>972</v>
      </c>
    </row>
    <row r="3188" spans="1:23" x14ac:dyDescent="0.2">
      <c r="A3188" s="41">
        <v>2010</v>
      </c>
      <c r="B3188" s="42">
        <v>20639</v>
      </c>
      <c r="C3188" s="43" t="s">
        <v>1291</v>
      </c>
      <c r="D3188" s="41" t="s">
        <v>23</v>
      </c>
      <c r="E3188" s="43" t="s">
        <v>24</v>
      </c>
      <c r="F3188" s="41" t="s">
        <v>25</v>
      </c>
      <c r="G3188" s="43" t="s">
        <v>46</v>
      </c>
      <c r="H3188" s="43" t="s">
        <v>31</v>
      </c>
      <c r="I3188" s="44">
        <v>19055</v>
      </c>
      <c r="J3188" s="45">
        <v>210916</v>
      </c>
      <c r="K3188" s="45">
        <v>13001</v>
      </c>
      <c r="L3188" s="46">
        <v>3311</v>
      </c>
      <c r="M3188" s="47">
        <v>40784</v>
      </c>
      <c r="N3188" s="47">
        <v>716</v>
      </c>
      <c r="O3188" s="48">
        <v>138</v>
      </c>
      <c r="P3188" s="49">
        <v>2598</v>
      </c>
      <c r="Q3188" s="49">
        <v>1</v>
      </c>
      <c r="R3188" s="50" t="s">
        <v>37</v>
      </c>
      <c r="S3188" s="51" t="s">
        <v>37</v>
      </c>
      <c r="T3188" s="51" t="s">
        <v>37</v>
      </c>
      <c r="U3188" s="44">
        <v>22504</v>
      </c>
      <c r="V3188" s="45">
        <v>254298</v>
      </c>
      <c r="W3188" s="45">
        <v>13718</v>
      </c>
    </row>
    <row r="3189" spans="1:23" x14ac:dyDescent="0.2">
      <c r="A3189" s="41">
        <v>2010</v>
      </c>
      <c r="B3189" s="42">
        <v>20641</v>
      </c>
      <c r="C3189" s="43" t="s">
        <v>3655</v>
      </c>
      <c r="D3189" s="41" t="s">
        <v>23</v>
      </c>
      <c r="E3189" s="43" t="s">
        <v>24</v>
      </c>
      <c r="F3189" s="41" t="s">
        <v>25</v>
      </c>
      <c r="G3189" s="43" t="s">
        <v>241</v>
      </c>
      <c r="H3189" s="43" t="s">
        <v>27</v>
      </c>
      <c r="I3189" s="44">
        <v>155</v>
      </c>
      <c r="J3189" s="45">
        <v>2165</v>
      </c>
      <c r="K3189" s="45">
        <v>188</v>
      </c>
      <c r="L3189" s="46">
        <v>48</v>
      </c>
      <c r="M3189" s="47">
        <v>486</v>
      </c>
      <c r="N3189" s="47">
        <v>31</v>
      </c>
      <c r="O3189" s="48" t="s">
        <v>37</v>
      </c>
      <c r="P3189" s="49" t="s">
        <v>37</v>
      </c>
      <c r="Q3189" s="49" t="s">
        <v>37</v>
      </c>
      <c r="R3189" s="50" t="s">
        <v>37</v>
      </c>
      <c r="S3189" s="51" t="s">
        <v>37</v>
      </c>
      <c r="T3189" s="51" t="s">
        <v>37</v>
      </c>
      <c r="U3189" s="44">
        <v>203</v>
      </c>
      <c r="V3189" s="45">
        <v>2651</v>
      </c>
      <c r="W3189" s="45">
        <v>219</v>
      </c>
    </row>
    <row r="3190" spans="1:23" x14ac:dyDescent="0.2">
      <c r="A3190" s="41">
        <v>2010</v>
      </c>
      <c r="B3190" s="42">
        <v>20659</v>
      </c>
      <c r="C3190" s="43" t="s">
        <v>3656</v>
      </c>
      <c r="D3190" s="41" t="s">
        <v>39</v>
      </c>
      <c r="E3190" s="43" t="s">
        <v>40</v>
      </c>
      <c r="F3190" s="41" t="s">
        <v>25</v>
      </c>
      <c r="G3190" s="43" t="s">
        <v>510</v>
      </c>
      <c r="H3190" s="43" t="s">
        <v>41</v>
      </c>
      <c r="I3190" s="44">
        <v>4187</v>
      </c>
      <c r="J3190" s="45">
        <v>39513</v>
      </c>
      <c r="K3190" s="45">
        <v>3893</v>
      </c>
      <c r="L3190" s="46">
        <v>175530</v>
      </c>
      <c r="M3190" s="47">
        <v>1720260</v>
      </c>
      <c r="N3190" s="47">
        <v>3667</v>
      </c>
      <c r="O3190" s="48" t="s">
        <v>37</v>
      </c>
      <c r="P3190" s="49" t="s">
        <v>37</v>
      </c>
      <c r="Q3190" s="49" t="s">
        <v>37</v>
      </c>
      <c r="R3190" s="50" t="s">
        <v>37</v>
      </c>
      <c r="S3190" s="51" t="s">
        <v>37</v>
      </c>
      <c r="T3190" s="51" t="s">
        <v>37</v>
      </c>
      <c r="U3190" s="44">
        <v>179717</v>
      </c>
      <c r="V3190" s="45">
        <v>1759773</v>
      </c>
      <c r="W3190" s="45">
        <v>7560</v>
      </c>
    </row>
    <row r="3191" spans="1:23" x14ac:dyDescent="0.2">
      <c r="A3191" s="41">
        <v>2010</v>
      </c>
      <c r="B3191" s="42">
        <v>20659</v>
      </c>
      <c r="C3191" s="43" t="s">
        <v>3656</v>
      </c>
      <c r="D3191" s="41" t="s">
        <v>39</v>
      </c>
      <c r="E3191" s="43" t="s">
        <v>40</v>
      </c>
      <c r="F3191" s="41" t="s">
        <v>25</v>
      </c>
      <c r="G3191" s="43" t="s">
        <v>160</v>
      </c>
      <c r="H3191" s="43" t="s">
        <v>41</v>
      </c>
      <c r="I3191" s="44">
        <v>7566</v>
      </c>
      <c r="J3191" s="45">
        <v>70120</v>
      </c>
      <c r="K3191" s="45">
        <v>6287</v>
      </c>
      <c r="L3191" s="46">
        <v>68039</v>
      </c>
      <c r="M3191" s="47">
        <v>761631</v>
      </c>
      <c r="N3191" s="47">
        <v>3793</v>
      </c>
      <c r="O3191" s="48" t="s">
        <v>37</v>
      </c>
      <c r="P3191" s="49" t="s">
        <v>37</v>
      </c>
      <c r="Q3191" s="49" t="s">
        <v>37</v>
      </c>
      <c r="R3191" s="50" t="s">
        <v>37</v>
      </c>
      <c r="S3191" s="51" t="s">
        <v>37</v>
      </c>
      <c r="T3191" s="51" t="s">
        <v>37</v>
      </c>
      <c r="U3191" s="44">
        <v>75605</v>
      </c>
      <c r="V3191" s="45">
        <v>831751</v>
      </c>
      <c r="W3191" s="45">
        <v>10080</v>
      </c>
    </row>
    <row r="3192" spans="1:23" x14ac:dyDescent="0.2">
      <c r="A3192" s="41">
        <v>2010</v>
      </c>
      <c r="B3192" s="42">
        <v>20659</v>
      </c>
      <c r="C3192" s="43" t="s">
        <v>3656</v>
      </c>
      <c r="D3192" s="41" t="s">
        <v>39</v>
      </c>
      <c r="E3192" s="43" t="s">
        <v>40</v>
      </c>
      <c r="F3192" s="41" t="s">
        <v>25</v>
      </c>
      <c r="G3192" s="43" t="s">
        <v>30</v>
      </c>
      <c r="H3192" s="43" t="s">
        <v>41</v>
      </c>
      <c r="I3192" s="44">
        <v>122611</v>
      </c>
      <c r="J3192" s="45">
        <v>1163329</v>
      </c>
      <c r="K3192" s="45">
        <v>87250</v>
      </c>
      <c r="L3192" s="46">
        <v>424941</v>
      </c>
      <c r="M3192" s="47">
        <v>5129430</v>
      </c>
      <c r="N3192" s="47">
        <v>37452</v>
      </c>
      <c r="O3192" s="48" t="s">
        <v>37</v>
      </c>
      <c r="P3192" s="49" t="s">
        <v>37</v>
      </c>
      <c r="Q3192" s="49" t="s">
        <v>37</v>
      </c>
      <c r="R3192" s="50" t="s">
        <v>37</v>
      </c>
      <c r="S3192" s="51" t="s">
        <v>37</v>
      </c>
      <c r="T3192" s="51" t="s">
        <v>37</v>
      </c>
      <c r="U3192" s="44">
        <v>547552</v>
      </c>
      <c r="V3192" s="45">
        <v>6292759</v>
      </c>
      <c r="W3192" s="45">
        <v>124702</v>
      </c>
    </row>
    <row r="3193" spans="1:23" x14ac:dyDescent="0.2">
      <c r="A3193" s="41">
        <v>2010</v>
      </c>
      <c r="B3193" s="42">
        <v>20659</v>
      </c>
      <c r="C3193" s="43" t="s">
        <v>3656</v>
      </c>
      <c r="D3193" s="41" t="s">
        <v>39</v>
      </c>
      <c r="E3193" s="43" t="s">
        <v>40</v>
      </c>
      <c r="F3193" s="41" t="s">
        <v>25</v>
      </c>
      <c r="G3193" s="43" t="s">
        <v>44</v>
      </c>
      <c r="H3193" s="43" t="s">
        <v>41</v>
      </c>
      <c r="I3193" s="44">
        <v>5466</v>
      </c>
      <c r="J3193" s="45">
        <v>59050</v>
      </c>
      <c r="K3193" s="45">
        <v>4318</v>
      </c>
      <c r="L3193" s="46">
        <v>3972</v>
      </c>
      <c r="M3193" s="47">
        <v>48357</v>
      </c>
      <c r="N3193" s="47">
        <v>719</v>
      </c>
      <c r="O3193" s="48" t="s">
        <v>37</v>
      </c>
      <c r="P3193" s="49" t="s">
        <v>37</v>
      </c>
      <c r="Q3193" s="49" t="s">
        <v>37</v>
      </c>
      <c r="R3193" s="50" t="s">
        <v>37</v>
      </c>
      <c r="S3193" s="51" t="s">
        <v>37</v>
      </c>
      <c r="T3193" s="51" t="s">
        <v>37</v>
      </c>
      <c r="U3193" s="44">
        <v>9438</v>
      </c>
      <c r="V3193" s="45">
        <v>107407</v>
      </c>
      <c r="W3193" s="45">
        <v>5037</v>
      </c>
    </row>
    <row r="3194" spans="1:23" x14ac:dyDescent="0.2">
      <c r="A3194" s="41">
        <v>2010</v>
      </c>
      <c r="B3194" s="42">
        <v>20729</v>
      </c>
      <c r="C3194" s="43" t="s">
        <v>3657</v>
      </c>
      <c r="D3194" s="41" t="s">
        <v>23</v>
      </c>
      <c r="E3194" s="43" t="s">
        <v>24</v>
      </c>
      <c r="F3194" s="41" t="s">
        <v>25</v>
      </c>
      <c r="G3194" s="43" t="s">
        <v>30</v>
      </c>
      <c r="H3194" s="43" t="s">
        <v>27</v>
      </c>
      <c r="I3194" s="44">
        <v>964.9</v>
      </c>
      <c r="J3194" s="45">
        <v>9971</v>
      </c>
      <c r="K3194" s="45">
        <v>860</v>
      </c>
      <c r="L3194" s="46">
        <v>255.5</v>
      </c>
      <c r="M3194" s="47">
        <v>2588</v>
      </c>
      <c r="N3194" s="47">
        <v>116</v>
      </c>
      <c r="O3194" s="48">
        <v>698.5</v>
      </c>
      <c r="P3194" s="49">
        <v>7002</v>
      </c>
      <c r="Q3194" s="49">
        <v>32</v>
      </c>
      <c r="R3194" s="50" t="s">
        <v>37</v>
      </c>
      <c r="S3194" s="51" t="s">
        <v>37</v>
      </c>
      <c r="T3194" s="51" t="s">
        <v>37</v>
      </c>
      <c r="U3194" s="44">
        <v>1918.9</v>
      </c>
      <c r="V3194" s="45">
        <v>19561</v>
      </c>
      <c r="W3194" s="45">
        <v>1008</v>
      </c>
    </row>
    <row r="3195" spans="1:23" x14ac:dyDescent="0.2">
      <c r="A3195" s="41">
        <v>2010</v>
      </c>
      <c r="B3195" s="42">
        <v>20730</v>
      </c>
      <c r="C3195" s="43" t="s">
        <v>3658</v>
      </c>
      <c r="D3195" s="41" t="s">
        <v>23</v>
      </c>
      <c r="E3195" s="43" t="s">
        <v>24</v>
      </c>
      <c r="F3195" s="41" t="s">
        <v>25</v>
      </c>
      <c r="G3195" s="43" t="s">
        <v>72</v>
      </c>
      <c r="H3195" s="43" t="s">
        <v>27</v>
      </c>
      <c r="I3195" s="44">
        <v>967</v>
      </c>
      <c r="J3195" s="45">
        <v>9989</v>
      </c>
      <c r="K3195" s="45">
        <v>854</v>
      </c>
      <c r="L3195" s="46">
        <v>1049</v>
      </c>
      <c r="M3195" s="47">
        <v>12440</v>
      </c>
      <c r="N3195" s="47">
        <v>124</v>
      </c>
      <c r="O3195" s="48" t="s">
        <v>37</v>
      </c>
      <c r="P3195" s="49" t="s">
        <v>37</v>
      </c>
      <c r="Q3195" s="49" t="s">
        <v>37</v>
      </c>
      <c r="R3195" s="50" t="s">
        <v>37</v>
      </c>
      <c r="S3195" s="51" t="s">
        <v>37</v>
      </c>
      <c r="T3195" s="51" t="s">
        <v>37</v>
      </c>
      <c r="U3195" s="44">
        <v>2016</v>
      </c>
      <c r="V3195" s="45">
        <v>22429</v>
      </c>
      <c r="W3195" s="45">
        <v>978</v>
      </c>
    </row>
    <row r="3196" spans="1:23" x14ac:dyDescent="0.2">
      <c r="A3196" s="41">
        <v>2010</v>
      </c>
      <c r="B3196" s="42">
        <v>20731</v>
      </c>
      <c r="C3196" s="43" t="s">
        <v>3659</v>
      </c>
      <c r="D3196" s="41" t="s">
        <v>23</v>
      </c>
      <c r="E3196" s="43" t="s">
        <v>24</v>
      </c>
      <c r="F3196" s="41" t="s">
        <v>25</v>
      </c>
      <c r="G3196" s="43" t="s">
        <v>104</v>
      </c>
      <c r="H3196" s="43" t="s">
        <v>27</v>
      </c>
      <c r="I3196" s="44">
        <v>1815</v>
      </c>
      <c r="J3196" s="45">
        <v>22410</v>
      </c>
      <c r="K3196" s="45">
        <v>1305</v>
      </c>
      <c r="L3196" s="46">
        <v>1366</v>
      </c>
      <c r="M3196" s="47">
        <v>13386</v>
      </c>
      <c r="N3196" s="47">
        <v>182</v>
      </c>
      <c r="O3196" s="48">
        <v>1413</v>
      </c>
      <c r="P3196" s="49">
        <v>21059</v>
      </c>
      <c r="Q3196" s="49">
        <v>9</v>
      </c>
      <c r="R3196" s="50" t="s">
        <v>37</v>
      </c>
      <c r="S3196" s="51" t="s">
        <v>37</v>
      </c>
      <c r="T3196" s="51" t="s">
        <v>37</v>
      </c>
      <c r="U3196" s="44">
        <v>4594</v>
      </c>
      <c r="V3196" s="45">
        <v>56855</v>
      </c>
      <c r="W3196" s="45">
        <v>1496</v>
      </c>
    </row>
    <row r="3197" spans="1:23" x14ac:dyDescent="0.2">
      <c r="A3197" s="41">
        <v>2010</v>
      </c>
      <c r="B3197" s="42">
        <v>20735</v>
      </c>
      <c r="C3197" s="43" t="s">
        <v>3660</v>
      </c>
      <c r="D3197" s="41" t="s">
        <v>23</v>
      </c>
      <c r="E3197" s="43" t="s">
        <v>24</v>
      </c>
      <c r="F3197" s="41" t="s">
        <v>25</v>
      </c>
      <c r="G3197" s="43" t="s">
        <v>142</v>
      </c>
      <c r="H3197" s="43" t="s">
        <v>27</v>
      </c>
      <c r="I3197" s="44">
        <v>2047</v>
      </c>
      <c r="J3197" s="45">
        <v>12770</v>
      </c>
      <c r="K3197" s="45">
        <v>1081</v>
      </c>
      <c r="L3197" s="46">
        <v>3029</v>
      </c>
      <c r="M3197" s="47">
        <v>18819</v>
      </c>
      <c r="N3197" s="47">
        <v>414</v>
      </c>
      <c r="O3197" s="48" t="s">
        <v>37</v>
      </c>
      <c r="P3197" s="49" t="s">
        <v>37</v>
      </c>
      <c r="Q3197" s="49" t="s">
        <v>37</v>
      </c>
      <c r="R3197" s="50" t="s">
        <v>37</v>
      </c>
      <c r="S3197" s="51" t="s">
        <v>37</v>
      </c>
      <c r="T3197" s="51" t="s">
        <v>37</v>
      </c>
      <c r="U3197" s="44">
        <v>5076</v>
      </c>
      <c r="V3197" s="45">
        <v>31589</v>
      </c>
      <c r="W3197" s="45">
        <v>1495</v>
      </c>
    </row>
    <row r="3198" spans="1:23" x14ac:dyDescent="0.2">
      <c r="A3198" s="41">
        <v>2010</v>
      </c>
      <c r="B3198" s="42">
        <v>20737</v>
      </c>
      <c r="C3198" s="43" t="s">
        <v>1293</v>
      </c>
      <c r="D3198" s="41" t="s">
        <v>23</v>
      </c>
      <c r="E3198" s="43" t="s">
        <v>24</v>
      </c>
      <c r="F3198" s="41" t="s">
        <v>25</v>
      </c>
      <c r="G3198" s="43" t="s">
        <v>46</v>
      </c>
      <c r="H3198" s="43" t="s">
        <v>27</v>
      </c>
      <c r="I3198" s="44">
        <v>6729</v>
      </c>
      <c r="J3198" s="45">
        <v>69924</v>
      </c>
      <c r="K3198" s="45">
        <v>7912</v>
      </c>
      <c r="L3198" s="46">
        <v>7973</v>
      </c>
      <c r="M3198" s="47">
        <v>90725</v>
      </c>
      <c r="N3198" s="47">
        <v>1278</v>
      </c>
      <c r="O3198" s="48">
        <v>8760</v>
      </c>
      <c r="P3198" s="49">
        <v>120787</v>
      </c>
      <c r="Q3198" s="49">
        <v>33</v>
      </c>
      <c r="R3198" s="50" t="s">
        <v>37</v>
      </c>
      <c r="S3198" s="51" t="s">
        <v>37</v>
      </c>
      <c r="T3198" s="51" t="s">
        <v>37</v>
      </c>
      <c r="U3198" s="44">
        <v>23462</v>
      </c>
      <c r="V3198" s="45">
        <v>281436</v>
      </c>
      <c r="W3198" s="45">
        <v>9223</v>
      </c>
    </row>
    <row r="3199" spans="1:23" x14ac:dyDescent="0.2">
      <c r="A3199" s="41">
        <v>2010</v>
      </c>
      <c r="B3199" s="42">
        <v>20739</v>
      </c>
      <c r="C3199" s="43" t="s">
        <v>3661</v>
      </c>
      <c r="D3199" s="41" t="s">
        <v>23</v>
      </c>
      <c r="E3199" s="43" t="s">
        <v>24</v>
      </c>
      <c r="F3199" s="41" t="s">
        <v>25</v>
      </c>
      <c r="G3199" s="43" t="s">
        <v>175</v>
      </c>
      <c r="H3199" s="43" t="s">
        <v>27</v>
      </c>
      <c r="I3199" s="44">
        <v>857</v>
      </c>
      <c r="J3199" s="45">
        <v>9434</v>
      </c>
      <c r="K3199" s="45">
        <v>877</v>
      </c>
      <c r="L3199" s="46">
        <v>1063</v>
      </c>
      <c r="M3199" s="47">
        <v>13045</v>
      </c>
      <c r="N3199" s="47">
        <v>246</v>
      </c>
      <c r="O3199" s="48">
        <v>404</v>
      </c>
      <c r="P3199" s="49">
        <v>5294</v>
      </c>
      <c r="Q3199" s="49">
        <v>22</v>
      </c>
      <c r="R3199" s="50">
        <v>0</v>
      </c>
      <c r="S3199" s="51">
        <v>0</v>
      </c>
      <c r="T3199" s="51">
        <v>0</v>
      </c>
      <c r="U3199" s="44">
        <v>2324</v>
      </c>
      <c r="V3199" s="45">
        <v>27773</v>
      </c>
      <c r="W3199" s="45">
        <v>1145</v>
      </c>
    </row>
    <row r="3200" spans="1:23" x14ac:dyDescent="0.2">
      <c r="A3200" s="41">
        <v>2010</v>
      </c>
      <c r="B3200" s="42">
        <v>20785</v>
      </c>
      <c r="C3200" s="43" t="s">
        <v>1294</v>
      </c>
      <c r="D3200" s="41" t="s">
        <v>23</v>
      </c>
      <c r="E3200" s="43" t="s">
        <v>24</v>
      </c>
      <c r="F3200" s="41" t="s">
        <v>25</v>
      </c>
      <c r="G3200" s="43" t="s">
        <v>67</v>
      </c>
      <c r="H3200" s="43" t="s">
        <v>27</v>
      </c>
      <c r="I3200" s="44">
        <v>62959</v>
      </c>
      <c r="J3200" s="45">
        <v>424050</v>
      </c>
      <c r="K3200" s="45">
        <v>29326</v>
      </c>
      <c r="L3200" s="46">
        <v>42920</v>
      </c>
      <c r="M3200" s="47">
        <v>318406</v>
      </c>
      <c r="N3200" s="47">
        <v>4182</v>
      </c>
      <c r="O3200" s="48">
        <v>42939</v>
      </c>
      <c r="P3200" s="49">
        <v>518902</v>
      </c>
      <c r="Q3200" s="49">
        <v>41</v>
      </c>
      <c r="R3200" s="50" t="s">
        <v>37</v>
      </c>
      <c r="S3200" s="51" t="s">
        <v>37</v>
      </c>
      <c r="T3200" s="51" t="s">
        <v>37</v>
      </c>
      <c r="U3200" s="44">
        <v>148818</v>
      </c>
      <c r="V3200" s="45">
        <v>1261358</v>
      </c>
      <c r="W3200" s="45">
        <v>33549</v>
      </c>
    </row>
    <row r="3201" spans="1:23" x14ac:dyDescent="0.2">
      <c r="A3201" s="41">
        <v>2010</v>
      </c>
      <c r="B3201" s="42">
        <v>20789</v>
      </c>
      <c r="C3201" s="43" t="s">
        <v>3662</v>
      </c>
      <c r="D3201" s="41" t="s">
        <v>23</v>
      </c>
      <c r="E3201" s="43" t="s">
        <v>24</v>
      </c>
      <c r="F3201" s="41" t="s">
        <v>25</v>
      </c>
      <c r="G3201" s="43" t="s">
        <v>87</v>
      </c>
      <c r="H3201" s="43" t="s">
        <v>27</v>
      </c>
      <c r="I3201" s="44">
        <v>1254</v>
      </c>
      <c r="J3201" s="45">
        <v>12323</v>
      </c>
      <c r="K3201" s="45">
        <v>1272</v>
      </c>
      <c r="L3201" s="46">
        <v>831</v>
      </c>
      <c r="M3201" s="47">
        <v>8735</v>
      </c>
      <c r="N3201" s="47">
        <v>196</v>
      </c>
      <c r="O3201" s="48">
        <v>410</v>
      </c>
      <c r="P3201" s="49">
        <v>4569</v>
      </c>
      <c r="Q3201" s="49">
        <v>6</v>
      </c>
      <c r="R3201" s="50">
        <v>0</v>
      </c>
      <c r="S3201" s="51">
        <v>0</v>
      </c>
      <c r="T3201" s="51">
        <v>0</v>
      </c>
      <c r="U3201" s="44">
        <v>2495</v>
      </c>
      <c r="V3201" s="45">
        <v>25627</v>
      </c>
      <c r="W3201" s="45">
        <v>1474</v>
      </c>
    </row>
    <row r="3202" spans="1:23" x14ac:dyDescent="0.2">
      <c r="A3202" s="41">
        <v>2010</v>
      </c>
      <c r="B3202" s="42">
        <v>20792</v>
      </c>
      <c r="C3202" s="43" t="s">
        <v>3663</v>
      </c>
      <c r="D3202" s="41" t="s">
        <v>23</v>
      </c>
      <c r="E3202" s="43" t="s">
        <v>24</v>
      </c>
      <c r="F3202" s="41" t="s">
        <v>25</v>
      </c>
      <c r="G3202" s="43" t="s">
        <v>72</v>
      </c>
      <c r="H3202" s="43" t="s">
        <v>27</v>
      </c>
      <c r="I3202" s="44">
        <v>1744</v>
      </c>
      <c r="J3202" s="45">
        <v>17640</v>
      </c>
      <c r="K3202" s="45">
        <v>1785</v>
      </c>
      <c r="L3202" s="46">
        <v>1738</v>
      </c>
      <c r="M3202" s="47">
        <v>19540</v>
      </c>
      <c r="N3202" s="47">
        <v>321</v>
      </c>
      <c r="O3202" s="48">
        <v>2349</v>
      </c>
      <c r="P3202" s="49">
        <v>28758</v>
      </c>
      <c r="Q3202" s="49">
        <v>7</v>
      </c>
      <c r="R3202" s="50">
        <v>0</v>
      </c>
      <c r="S3202" s="51">
        <v>0</v>
      </c>
      <c r="T3202" s="51">
        <v>0</v>
      </c>
      <c r="U3202" s="44">
        <v>5831</v>
      </c>
      <c r="V3202" s="45">
        <v>65938</v>
      </c>
      <c r="W3202" s="45">
        <v>2113</v>
      </c>
    </row>
    <row r="3203" spans="1:23" x14ac:dyDescent="0.2">
      <c r="A3203" s="41">
        <v>2010</v>
      </c>
      <c r="B3203" s="42">
        <v>20793</v>
      </c>
      <c r="C3203" s="43" t="s">
        <v>3664</v>
      </c>
      <c r="D3203" s="41" t="s">
        <v>23</v>
      </c>
      <c r="E3203" s="43" t="s">
        <v>24</v>
      </c>
      <c r="F3203" s="41" t="s">
        <v>25</v>
      </c>
      <c r="G3203" s="43" t="s">
        <v>98</v>
      </c>
      <c r="H3203" s="43" t="s">
        <v>27</v>
      </c>
      <c r="I3203" s="44">
        <v>6793</v>
      </c>
      <c r="J3203" s="45">
        <v>74559</v>
      </c>
      <c r="K3203" s="45">
        <v>4586</v>
      </c>
      <c r="L3203" s="46">
        <v>6818</v>
      </c>
      <c r="M3203" s="47">
        <v>74777</v>
      </c>
      <c r="N3203" s="47">
        <v>1119</v>
      </c>
      <c r="O3203" s="48">
        <v>3749</v>
      </c>
      <c r="P3203" s="49">
        <v>42657</v>
      </c>
      <c r="Q3203" s="49">
        <v>6</v>
      </c>
      <c r="R3203" s="50">
        <v>0</v>
      </c>
      <c r="S3203" s="51">
        <v>0</v>
      </c>
      <c r="T3203" s="51">
        <v>0</v>
      </c>
      <c r="U3203" s="44">
        <v>17360</v>
      </c>
      <c r="V3203" s="45">
        <v>191993</v>
      </c>
      <c r="W3203" s="45">
        <v>5711</v>
      </c>
    </row>
    <row r="3204" spans="1:23" x14ac:dyDescent="0.2">
      <c r="A3204" s="41">
        <v>2010</v>
      </c>
      <c r="B3204" s="42">
        <v>20806</v>
      </c>
      <c r="C3204" s="43" t="s">
        <v>3665</v>
      </c>
      <c r="D3204" s="41" t="s">
        <v>23</v>
      </c>
      <c r="E3204" s="43" t="s">
        <v>24</v>
      </c>
      <c r="F3204" s="41" t="s">
        <v>25</v>
      </c>
      <c r="G3204" s="43" t="s">
        <v>46</v>
      </c>
      <c r="H3204" s="43" t="s">
        <v>27</v>
      </c>
      <c r="I3204" s="44">
        <v>1747.8</v>
      </c>
      <c r="J3204" s="45">
        <v>20145</v>
      </c>
      <c r="K3204" s="45">
        <v>2055</v>
      </c>
      <c r="L3204" s="46">
        <v>1403.2</v>
      </c>
      <c r="M3204" s="47">
        <v>15950</v>
      </c>
      <c r="N3204" s="47">
        <v>358</v>
      </c>
      <c r="O3204" s="48">
        <v>2761.5</v>
      </c>
      <c r="P3204" s="49">
        <v>33640</v>
      </c>
      <c r="Q3204" s="49">
        <v>21</v>
      </c>
      <c r="R3204" s="50" t="s">
        <v>37</v>
      </c>
      <c r="S3204" s="51" t="s">
        <v>37</v>
      </c>
      <c r="T3204" s="51" t="s">
        <v>37</v>
      </c>
      <c r="U3204" s="44">
        <v>5912.5</v>
      </c>
      <c r="V3204" s="45">
        <v>69735</v>
      </c>
      <c r="W3204" s="45">
        <v>2434</v>
      </c>
    </row>
    <row r="3205" spans="1:23" x14ac:dyDescent="0.2">
      <c r="A3205" s="41">
        <v>2010</v>
      </c>
      <c r="B3205" s="42">
        <v>20811</v>
      </c>
      <c r="C3205" s="43" t="s">
        <v>3666</v>
      </c>
      <c r="D3205" s="41" t="s">
        <v>23</v>
      </c>
      <c r="E3205" s="43" t="s">
        <v>24</v>
      </c>
      <c r="F3205" s="41" t="s">
        <v>25</v>
      </c>
      <c r="G3205" s="43" t="s">
        <v>67</v>
      </c>
      <c r="H3205" s="43" t="s">
        <v>27</v>
      </c>
      <c r="I3205" s="44">
        <v>2117.1999999999998</v>
      </c>
      <c r="J3205" s="45">
        <v>20794</v>
      </c>
      <c r="K3205" s="45">
        <v>1425</v>
      </c>
      <c r="L3205" s="46">
        <v>2114.5</v>
      </c>
      <c r="M3205" s="47">
        <v>21859</v>
      </c>
      <c r="N3205" s="47">
        <v>407</v>
      </c>
      <c r="O3205" s="48">
        <v>643.9</v>
      </c>
      <c r="P3205" s="49">
        <v>7695</v>
      </c>
      <c r="Q3205" s="49">
        <v>3</v>
      </c>
      <c r="R3205" s="50" t="s">
        <v>37</v>
      </c>
      <c r="S3205" s="51" t="s">
        <v>37</v>
      </c>
      <c r="T3205" s="51" t="s">
        <v>37</v>
      </c>
      <c r="U3205" s="44">
        <v>4875.6000000000004</v>
      </c>
      <c r="V3205" s="45">
        <v>50348</v>
      </c>
      <c r="W3205" s="45">
        <v>1835</v>
      </c>
    </row>
    <row r="3206" spans="1:23" x14ac:dyDescent="0.2">
      <c r="A3206" s="41">
        <v>2010</v>
      </c>
      <c r="B3206" s="42">
        <v>20813</v>
      </c>
      <c r="C3206" s="43" t="s">
        <v>3667</v>
      </c>
      <c r="D3206" s="41" t="s">
        <v>23</v>
      </c>
      <c r="E3206" s="43" t="s">
        <v>24</v>
      </c>
      <c r="F3206" s="41" t="s">
        <v>25</v>
      </c>
      <c r="G3206" s="43" t="s">
        <v>76</v>
      </c>
      <c r="H3206" s="43" t="s">
        <v>27</v>
      </c>
      <c r="I3206" s="44">
        <v>6501</v>
      </c>
      <c r="J3206" s="45">
        <v>64315</v>
      </c>
      <c r="K3206" s="45">
        <v>6066</v>
      </c>
      <c r="L3206" s="46">
        <v>2921</v>
      </c>
      <c r="M3206" s="47">
        <v>32675</v>
      </c>
      <c r="N3206" s="47">
        <v>1130</v>
      </c>
      <c r="O3206" s="48">
        <v>11334</v>
      </c>
      <c r="P3206" s="49">
        <v>184220</v>
      </c>
      <c r="Q3206" s="49">
        <v>88</v>
      </c>
      <c r="R3206" s="50" t="s">
        <v>37</v>
      </c>
      <c r="S3206" s="51" t="s">
        <v>37</v>
      </c>
      <c r="T3206" s="51" t="s">
        <v>37</v>
      </c>
      <c r="U3206" s="44">
        <v>20756</v>
      </c>
      <c r="V3206" s="45">
        <v>281210</v>
      </c>
      <c r="W3206" s="45">
        <v>7284</v>
      </c>
    </row>
    <row r="3207" spans="1:23" x14ac:dyDescent="0.2">
      <c r="A3207" s="41">
        <v>2010</v>
      </c>
      <c r="B3207" s="42">
        <v>20823</v>
      </c>
      <c r="C3207" s="43" t="s">
        <v>3668</v>
      </c>
      <c r="D3207" s="41" t="s">
        <v>23</v>
      </c>
      <c r="E3207" s="43" t="s">
        <v>24</v>
      </c>
      <c r="F3207" s="41" t="s">
        <v>25</v>
      </c>
      <c r="G3207" s="43" t="s">
        <v>173</v>
      </c>
      <c r="H3207" s="43" t="s">
        <v>27</v>
      </c>
      <c r="I3207" s="44">
        <v>1852</v>
      </c>
      <c r="J3207" s="45">
        <v>19925</v>
      </c>
      <c r="K3207" s="45">
        <v>1354</v>
      </c>
      <c r="L3207" s="46">
        <v>1883</v>
      </c>
      <c r="M3207" s="47">
        <v>22275</v>
      </c>
      <c r="N3207" s="47">
        <v>598</v>
      </c>
      <c r="O3207" s="48" t="s">
        <v>37</v>
      </c>
      <c r="P3207" s="49" t="s">
        <v>37</v>
      </c>
      <c r="Q3207" s="49" t="s">
        <v>37</v>
      </c>
      <c r="R3207" s="50" t="s">
        <v>37</v>
      </c>
      <c r="S3207" s="51" t="s">
        <v>37</v>
      </c>
      <c r="T3207" s="51" t="s">
        <v>37</v>
      </c>
      <c r="U3207" s="44">
        <v>3735</v>
      </c>
      <c r="V3207" s="45">
        <v>42200</v>
      </c>
      <c r="W3207" s="45">
        <v>1952</v>
      </c>
    </row>
    <row r="3208" spans="1:23" x14ac:dyDescent="0.2">
      <c r="A3208" s="41">
        <v>2010</v>
      </c>
      <c r="B3208" s="42">
        <v>20824</v>
      </c>
      <c r="C3208" s="43" t="s">
        <v>3669</v>
      </c>
      <c r="D3208" s="41" t="s">
        <v>23</v>
      </c>
      <c r="E3208" s="43" t="s">
        <v>24</v>
      </c>
      <c r="F3208" s="41" t="s">
        <v>25</v>
      </c>
      <c r="G3208" s="43" t="s">
        <v>124</v>
      </c>
      <c r="H3208" s="43" t="s">
        <v>27</v>
      </c>
      <c r="I3208" s="44">
        <v>9998</v>
      </c>
      <c r="J3208" s="45">
        <v>83764</v>
      </c>
      <c r="K3208" s="45">
        <v>4467</v>
      </c>
      <c r="L3208" s="46">
        <v>4575</v>
      </c>
      <c r="M3208" s="47">
        <v>43422</v>
      </c>
      <c r="N3208" s="47">
        <v>569</v>
      </c>
      <c r="O3208" s="48" t="s">
        <v>37</v>
      </c>
      <c r="P3208" s="49">
        <v>0</v>
      </c>
      <c r="Q3208" s="49">
        <v>0</v>
      </c>
      <c r="R3208" s="50" t="s">
        <v>37</v>
      </c>
      <c r="S3208" s="51">
        <v>0</v>
      </c>
      <c r="T3208" s="51">
        <v>0</v>
      </c>
      <c r="U3208" s="44">
        <v>14573</v>
      </c>
      <c r="V3208" s="45">
        <v>127186</v>
      </c>
      <c r="W3208" s="45">
        <v>5036</v>
      </c>
    </row>
    <row r="3209" spans="1:23" x14ac:dyDescent="0.2">
      <c r="A3209" s="41">
        <v>2010</v>
      </c>
      <c r="B3209" s="42">
        <v>20826</v>
      </c>
      <c r="C3209" s="43" t="s">
        <v>3670</v>
      </c>
      <c r="D3209" s="41" t="s">
        <v>23</v>
      </c>
      <c r="E3209" s="43" t="s">
        <v>24</v>
      </c>
      <c r="F3209" s="41" t="s">
        <v>25</v>
      </c>
      <c r="G3209" s="43" t="s">
        <v>48</v>
      </c>
      <c r="H3209" s="43" t="s">
        <v>27</v>
      </c>
      <c r="I3209" s="44">
        <v>3706</v>
      </c>
      <c r="J3209" s="45">
        <v>32679</v>
      </c>
      <c r="K3209" s="45">
        <v>3271</v>
      </c>
      <c r="L3209" s="46">
        <v>1648</v>
      </c>
      <c r="M3209" s="47">
        <v>15271</v>
      </c>
      <c r="N3209" s="47">
        <v>549</v>
      </c>
      <c r="O3209" s="48">
        <v>888</v>
      </c>
      <c r="P3209" s="49">
        <v>12451</v>
      </c>
      <c r="Q3209" s="49">
        <v>13</v>
      </c>
      <c r="R3209" s="50" t="s">
        <v>37</v>
      </c>
      <c r="S3209" s="51" t="s">
        <v>37</v>
      </c>
      <c r="T3209" s="51" t="s">
        <v>37</v>
      </c>
      <c r="U3209" s="44">
        <v>6242</v>
      </c>
      <c r="V3209" s="45">
        <v>60401</v>
      </c>
      <c r="W3209" s="45">
        <v>3833</v>
      </c>
    </row>
    <row r="3210" spans="1:23" x14ac:dyDescent="0.2">
      <c r="A3210" s="41">
        <v>2010</v>
      </c>
      <c r="B3210" s="42">
        <v>20827</v>
      </c>
      <c r="C3210" s="43" t="s">
        <v>3671</v>
      </c>
      <c r="D3210" s="41" t="s">
        <v>23</v>
      </c>
      <c r="E3210" s="43" t="s">
        <v>24</v>
      </c>
      <c r="F3210" s="41" t="s">
        <v>25</v>
      </c>
      <c r="G3210" s="43" t="s">
        <v>175</v>
      </c>
      <c r="H3210" s="43" t="s">
        <v>27</v>
      </c>
      <c r="I3210" s="44">
        <v>607</v>
      </c>
      <c r="J3210" s="45">
        <v>6920</v>
      </c>
      <c r="K3210" s="45">
        <v>552</v>
      </c>
      <c r="L3210" s="46">
        <v>184</v>
      </c>
      <c r="M3210" s="47">
        <v>2281</v>
      </c>
      <c r="N3210" s="47">
        <v>96</v>
      </c>
      <c r="O3210" s="48">
        <v>263</v>
      </c>
      <c r="P3210" s="49">
        <v>2726</v>
      </c>
      <c r="Q3210" s="49">
        <v>10</v>
      </c>
      <c r="R3210" s="50" t="s">
        <v>37</v>
      </c>
      <c r="S3210" s="51" t="s">
        <v>37</v>
      </c>
      <c r="T3210" s="51" t="s">
        <v>37</v>
      </c>
      <c r="U3210" s="44">
        <v>1054</v>
      </c>
      <c r="V3210" s="45">
        <v>11927</v>
      </c>
      <c r="W3210" s="45">
        <v>658</v>
      </c>
    </row>
    <row r="3211" spans="1:23" x14ac:dyDescent="0.2">
      <c r="A3211" s="41">
        <v>2010</v>
      </c>
      <c r="B3211" s="42">
        <v>20835</v>
      </c>
      <c r="C3211" s="43" t="s">
        <v>3672</v>
      </c>
      <c r="D3211" s="41" t="s">
        <v>23</v>
      </c>
      <c r="E3211" s="43" t="s">
        <v>24</v>
      </c>
      <c r="F3211" s="41" t="s">
        <v>25</v>
      </c>
      <c r="G3211" s="43" t="s">
        <v>87</v>
      </c>
      <c r="H3211" s="43" t="s">
        <v>27</v>
      </c>
      <c r="I3211" s="44">
        <v>2551</v>
      </c>
      <c r="J3211" s="45">
        <v>20731</v>
      </c>
      <c r="K3211" s="45">
        <v>2150</v>
      </c>
      <c r="L3211" s="46">
        <v>659</v>
      </c>
      <c r="M3211" s="47">
        <v>5833</v>
      </c>
      <c r="N3211" s="47">
        <v>281</v>
      </c>
      <c r="O3211" s="48">
        <v>1721</v>
      </c>
      <c r="P3211" s="49">
        <v>19020</v>
      </c>
      <c r="Q3211" s="49">
        <v>128</v>
      </c>
      <c r="R3211" s="50" t="s">
        <v>37</v>
      </c>
      <c r="S3211" s="51" t="s">
        <v>37</v>
      </c>
      <c r="T3211" s="51" t="s">
        <v>37</v>
      </c>
      <c r="U3211" s="44">
        <v>4931</v>
      </c>
      <c r="V3211" s="45">
        <v>45584</v>
      </c>
      <c r="W3211" s="45">
        <v>2559</v>
      </c>
    </row>
    <row r="3212" spans="1:23" x14ac:dyDescent="0.2">
      <c r="A3212" s="41">
        <v>2010</v>
      </c>
      <c r="B3212" s="42">
        <v>20836</v>
      </c>
      <c r="C3212" s="43" t="s">
        <v>3673</v>
      </c>
      <c r="D3212" s="41" t="s">
        <v>23</v>
      </c>
      <c r="E3212" s="43" t="s">
        <v>24</v>
      </c>
      <c r="F3212" s="41" t="s">
        <v>25</v>
      </c>
      <c r="G3212" s="43" t="s">
        <v>67</v>
      </c>
      <c r="H3212" s="43" t="s">
        <v>27</v>
      </c>
      <c r="I3212" s="44">
        <v>4471</v>
      </c>
      <c r="J3212" s="45">
        <v>37445</v>
      </c>
      <c r="K3212" s="45">
        <v>3003</v>
      </c>
      <c r="L3212" s="46">
        <v>1103</v>
      </c>
      <c r="M3212" s="47">
        <v>8363</v>
      </c>
      <c r="N3212" s="47">
        <v>410</v>
      </c>
      <c r="O3212" s="48">
        <v>545</v>
      </c>
      <c r="P3212" s="49">
        <v>4638</v>
      </c>
      <c r="Q3212" s="49">
        <v>14</v>
      </c>
      <c r="R3212" s="50" t="s">
        <v>37</v>
      </c>
      <c r="S3212" s="51" t="s">
        <v>37</v>
      </c>
      <c r="T3212" s="51" t="s">
        <v>37</v>
      </c>
      <c r="U3212" s="44">
        <v>6119</v>
      </c>
      <c r="V3212" s="45">
        <v>50446</v>
      </c>
      <c r="W3212" s="45">
        <v>3427</v>
      </c>
    </row>
    <row r="3213" spans="1:23" x14ac:dyDescent="0.2">
      <c r="A3213" s="41">
        <v>2010</v>
      </c>
      <c r="B3213" s="42">
        <v>20837</v>
      </c>
      <c r="C3213" s="43" t="s">
        <v>3674</v>
      </c>
      <c r="D3213" s="41" t="s">
        <v>23</v>
      </c>
      <c r="E3213" s="43" t="s">
        <v>24</v>
      </c>
      <c r="F3213" s="41" t="s">
        <v>25</v>
      </c>
      <c r="G3213" s="43" t="s">
        <v>46</v>
      </c>
      <c r="H3213" s="43" t="s">
        <v>27</v>
      </c>
      <c r="I3213" s="44">
        <v>600</v>
      </c>
      <c r="J3213" s="45">
        <v>5798</v>
      </c>
      <c r="K3213" s="45">
        <v>679</v>
      </c>
      <c r="L3213" s="46">
        <v>171</v>
      </c>
      <c r="M3213" s="47">
        <v>2014</v>
      </c>
      <c r="N3213" s="47">
        <v>103</v>
      </c>
      <c r="O3213" s="48">
        <v>798</v>
      </c>
      <c r="P3213" s="49">
        <v>7952</v>
      </c>
      <c r="Q3213" s="49">
        <v>20</v>
      </c>
      <c r="R3213" s="50" t="s">
        <v>37</v>
      </c>
      <c r="S3213" s="51" t="s">
        <v>37</v>
      </c>
      <c r="T3213" s="51" t="s">
        <v>37</v>
      </c>
      <c r="U3213" s="44">
        <v>1569</v>
      </c>
      <c r="V3213" s="45">
        <v>15764</v>
      </c>
      <c r="W3213" s="45">
        <v>802</v>
      </c>
    </row>
    <row r="3214" spans="1:23" x14ac:dyDescent="0.2">
      <c r="A3214" s="41">
        <v>2010</v>
      </c>
      <c r="B3214" s="42">
        <v>20841</v>
      </c>
      <c r="C3214" s="43" t="s">
        <v>1297</v>
      </c>
      <c r="D3214" s="41" t="s">
        <v>23</v>
      </c>
      <c r="E3214" s="43" t="s">
        <v>24</v>
      </c>
      <c r="F3214" s="41" t="s">
        <v>25</v>
      </c>
      <c r="G3214" s="43" t="s">
        <v>54</v>
      </c>
      <c r="H3214" s="43" t="s">
        <v>31</v>
      </c>
      <c r="I3214" s="44">
        <v>40726</v>
      </c>
      <c r="J3214" s="45">
        <v>333575</v>
      </c>
      <c r="K3214" s="45">
        <v>20689</v>
      </c>
      <c r="L3214" s="46">
        <v>7246</v>
      </c>
      <c r="M3214" s="47">
        <v>58870</v>
      </c>
      <c r="N3214" s="47">
        <v>2068</v>
      </c>
      <c r="O3214" s="48">
        <v>393</v>
      </c>
      <c r="P3214" s="49">
        <v>4847</v>
      </c>
      <c r="Q3214" s="49">
        <v>1</v>
      </c>
      <c r="R3214" s="50" t="s">
        <v>37</v>
      </c>
      <c r="S3214" s="51" t="s">
        <v>37</v>
      </c>
      <c r="T3214" s="51" t="s">
        <v>37</v>
      </c>
      <c r="U3214" s="44">
        <v>48365</v>
      </c>
      <c r="V3214" s="45">
        <v>397292</v>
      </c>
      <c r="W3214" s="45">
        <v>22758</v>
      </c>
    </row>
    <row r="3215" spans="1:23" x14ac:dyDescent="0.2">
      <c r="A3215" s="41">
        <v>2010</v>
      </c>
      <c r="B3215" s="42">
        <v>20844</v>
      </c>
      <c r="C3215" s="43" t="s">
        <v>3675</v>
      </c>
      <c r="D3215" s="41" t="s">
        <v>23</v>
      </c>
      <c r="E3215" s="43" t="s">
        <v>24</v>
      </c>
      <c r="F3215" s="41" t="s">
        <v>25</v>
      </c>
      <c r="G3215" s="43" t="s">
        <v>35</v>
      </c>
      <c r="H3215" s="43" t="s">
        <v>27</v>
      </c>
      <c r="I3215" s="44">
        <v>1127</v>
      </c>
      <c r="J3215" s="45">
        <v>12012</v>
      </c>
      <c r="K3215" s="45">
        <v>1286</v>
      </c>
      <c r="L3215" s="46">
        <v>4220</v>
      </c>
      <c r="M3215" s="47">
        <v>45052</v>
      </c>
      <c r="N3215" s="47">
        <v>689</v>
      </c>
      <c r="O3215" s="48" t="s">
        <v>37</v>
      </c>
      <c r="P3215" s="49" t="s">
        <v>37</v>
      </c>
      <c r="Q3215" s="49" t="s">
        <v>37</v>
      </c>
      <c r="R3215" s="50" t="s">
        <v>37</v>
      </c>
      <c r="S3215" s="51" t="s">
        <v>37</v>
      </c>
      <c r="T3215" s="51" t="s">
        <v>37</v>
      </c>
      <c r="U3215" s="44">
        <v>5347</v>
      </c>
      <c r="V3215" s="45">
        <v>57064</v>
      </c>
      <c r="W3215" s="45">
        <v>1975</v>
      </c>
    </row>
    <row r="3216" spans="1:23" x14ac:dyDescent="0.2">
      <c r="A3216" s="41">
        <v>2010</v>
      </c>
      <c r="B3216" s="42">
        <v>20845</v>
      </c>
      <c r="C3216" s="43" t="s">
        <v>1298</v>
      </c>
      <c r="D3216" s="41" t="s">
        <v>39</v>
      </c>
      <c r="E3216" s="43" t="s">
        <v>40</v>
      </c>
      <c r="F3216" s="41" t="s">
        <v>25</v>
      </c>
      <c r="G3216" s="43" t="s">
        <v>82</v>
      </c>
      <c r="H3216" s="43" t="s">
        <v>31</v>
      </c>
      <c r="I3216" s="44">
        <v>0</v>
      </c>
      <c r="J3216" s="45">
        <v>0</v>
      </c>
      <c r="K3216" s="45">
        <v>0</v>
      </c>
      <c r="L3216" s="46">
        <v>10854</v>
      </c>
      <c r="M3216" s="47">
        <v>176814</v>
      </c>
      <c r="N3216" s="47">
        <v>5</v>
      </c>
      <c r="O3216" s="48">
        <v>61209</v>
      </c>
      <c r="P3216" s="49">
        <v>1011535</v>
      </c>
      <c r="Q3216" s="49">
        <v>18</v>
      </c>
      <c r="R3216" s="50">
        <v>0</v>
      </c>
      <c r="S3216" s="51">
        <v>0</v>
      </c>
      <c r="T3216" s="51">
        <v>0</v>
      </c>
      <c r="U3216" s="44">
        <v>72063</v>
      </c>
      <c r="V3216" s="45">
        <v>1188349</v>
      </c>
      <c r="W3216" s="45">
        <v>23</v>
      </c>
    </row>
    <row r="3217" spans="1:23" x14ac:dyDescent="0.2">
      <c r="A3217" s="41">
        <v>2010</v>
      </c>
      <c r="B3217" s="42">
        <v>20846</v>
      </c>
      <c r="C3217" s="43" t="s">
        <v>3676</v>
      </c>
      <c r="D3217" s="41" t="s">
        <v>23</v>
      </c>
      <c r="E3217" s="43" t="s">
        <v>24</v>
      </c>
      <c r="F3217" s="41" t="s">
        <v>25</v>
      </c>
      <c r="G3217" s="43" t="s">
        <v>87</v>
      </c>
      <c r="H3217" s="43" t="s">
        <v>27</v>
      </c>
      <c r="I3217" s="44">
        <v>131</v>
      </c>
      <c r="J3217" s="45">
        <v>1362</v>
      </c>
      <c r="K3217" s="45">
        <v>100</v>
      </c>
      <c r="L3217" s="46">
        <v>172</v>
      </c>
      <c r="M3217" s="47">
        <v>1108</v>
      </c>
      <c r="N3217" s="47">
        <v>13</v>
      </c>
      <c r="O3217" s="48" t="s">
        <v>37</v>
      </c>
      <c r="P3217" s="49" t="s">
        <v>37</v>
      </c>
      <c r="Q3217" s="49" t="s">
        <v>37</v>
      </c>
      <c r="R3217" s="50" t="s">
        <v>37</v>
      </c>
      <c r="S3217" s="51" t="s">
        <v>37</v>
      </c>
      <c r="T3217" s="51" t="s">
        <v>37</v>
      </c>
      <c r="U3217" s="44">
        <v>303</v>
      </c>
      <c r="V3217" s="45">
        <v>2470</v>
      </c>
      <c r="W3217" s="45">
        <v>113</v>
      </c>
    </row>
    <row r="3218" spans="1:23" x14ac:dyDescent="0.2">
      <c r="A3218" s="41">
        <v>2010</v>
      </c>
      <c r="B3218" s="42">
        <v>20847</v>
      </c>
      <c r="C3218" s="43" t="s">
        <v>1299</v>
      </c>
      <c r="D3218" s="41" t="s">
        <v>23</v>
      </c>
      <c r="E3218" s="43" t="s">
        <v>24</v>
      </c>
      <c r="F3218" s="41" t="s">
        <v>25</v>
      </c>
      <c r="G3218" s="43" t="s">
        <v>82</v>
      </c>
      <c r="H3218" s="43" t="s">
        <v>51</v>
      </c>
      <c r="I3218" s="44">
        <v>24041.200000000001</v>
      </c>
      <c r="J3218" s="45">
        <v>166226</v>
      </c>
      <c r="K3218" s="45">
        <v>24441</v>
      </c>
      <c r="L3218" s="46">
        <v>19034.2</v>
      </c>
      <c r="M3218" s="47">
        <v>150997</v>
      </c>
      <c r="N3218" s="47">
        <v>3095</v>
      </c>
      <c r="O3218" s="48">
        <v>140765.1</v>
      </c>
      <c r="P3218" s="49">
        <v>2516131</v>
      </c>
      <c r="Q3218" s="49">
        <v>11</v>
      </c>
      <c r="R3218" s="50" t="s">
        <v>37</v>
      </c>
      <c r="S3218" s="51" t="s">
        <v>37</v>
      </c>
      <c r="T3218" s="51" t="s">
        <v>37</v>
      </c>
      <c r="U3218" s="44">
        <v>183840.5</v>
      </c>
      <c r="V3218" s="45">
        <v>2833354</v>
      </c>
      <c r="W3218" s="45">
        <v>27547</v>
      </c>
    </row>
    <row r="3219" spans="1:23" x14ac:dyDescent="0.2">
      <c r="A3219" s="41">
        <v>2010</v>
      </c>
      <c r="B3219" s="42">
        <v>20847</v>
      </c>
      <c r="C3219" s="43" t="s">
        <v>1299</v>
      </c>
      <c r="D3219" s="41" t="s">
        <v>23</v>
      </c>
      <c r="E3219" s="43" t="s">
        <v>24</v>
      </c>
      <c r="F3219" s="41" t="s">
        <v>25</v>
      </c>
      <c r="G3219" s="43" t="s">
        <v>35</v>
      </c>
      <c r="H3219" s="43" t="s">
        <v>51</v>
      </c>
      <c r="I3219" s="44">
        <v>1090243</v>
      </c>
      <c r="J3219" s="45">
        <v>8260048</v>
      </c>
      <c r="K3219" s="45">
        <v>977921</v>
      </c>
      <c r="L3219" s="46">
        <v>925377.3</v>
      </c>
      <c r="M3219" s="47">
        <v>8827660</v>
      </c>
      <c r="N3219" s="47">
        <v>112547</v>
      </c>
      <c r="O3219" s="48">
        <v>536346.9</v>
      </c>
      <c r="P3219" s="49">
        <v>7445339</v>
      </c>
      <c r="Q3219" s="49">
        <v>680</v>
      </c>
      <c r="R3219" s="50" t="s">
        <v>37</v>
      </c>
      <c r="S3219" s="51" t="s">
        <v>37</v>
      </c>
      <c r="T3219" s="51" t="s">
        <v>37</v>
      </c>
      <c r="U3219" s="44">
        <v>2551967.2000000002</v>
      </c>
      <c r="V3219" s="45">
        <v>24533047</v>
      </c>
      <c r="W3219" s="45">
        <v>1091148</v>
      </c>
    </row>
    <row r="3220" spans="1:23" x14ac:dyDescent="0.2">
      <c r="A3220" s="41">
        <v>2010</v>
      </c>
      <c r="B3220" s="42">
        <v>20848</v>
      </c>
      <c r="C3220" s="43" t="s">
        <v>3677</v>
      </c>
      <c r="D3220" s="41" t="s">
        <v>23</v>
      </c>
      <c r="E3220" s="43" t="s">
        <v>24</v>
      </c>
      <c r="F3220" s="41" t="s">
        <v>25</v>
      </c>
      <c r="G3220" s="43" t="s">
        <v>241</v>
      </c>
      <c r="H3220" s="43" t="s">
        <v>27</v>
      </c>
      <c r="I3220" s="44">
        <v>351</v>
      </c>
      <c r="J3220" s="45">
        <v>4665</v>
      </c>
      <c r="K3220" s="45">
        <v>330</v>
      </c>
      <c r="L3220" s="46">
        <v>216</v>
      </c>
      <c r="M3220" s="47">
        <v>2343</v>
      </c>
      <c r="N3220" s="47">
        <v>112</v>
      </c>
      <c r="O3220" s="48">
        <v>107</v>
      </c>
      <c r="P3220" s="49">
        <v>1367</v>
      </c>
      <c r="Q3220" s="49">
        <v>5</v>
      </c>
      <c r="R3220" s="50">
        <v>0</v>
      </c>
      <c r="S3220" s="51">
        <v>0</v>
      </c>
      <c r="T3220" s="51">
        <v>0</v>
      </c>
      <c r="U3220" s="44">
        <v>674</v>
      </c>
      <c r="V3220" s="45">
        <v>8375</v>
      </c>
      <c r="W3220" s="45">
        <v>447</v>
      </c>
    </row>
    <row r="3221" spans="1:23" x14ac:dyDescent="0.2">
      <c r="A3221" s="41">
        <v>2010</v>
      </c>
      <c r="B3221" s="42">
        <v>20856</v>
      </c>
      <c r="C3221" s="43" t="s">
        <v>1300</v>
      </c>
      <c r="D3221" s="41" t="s">
        <v>23</v>
      </c>
      <c r="E3221" s="43" t="s">
        <v>24</v>
      </c>
      <c r="F3221" s="41" t="s">
        <v>25</v>
      </c>
      <c r="G3221" s="43" t="s">
        <v>35</v>
      </c>
      <c r="H3221" s="43" t="s">
        <v>51</v>
      </c>
      <c r="I3221" s="44">
        <v>439573</v>
      </c>
      <c r="J3221" s="45">
        <v>3541703</v>
      </c>
      <c r="K3221" s="45">
        <v>398123</v>
      </c>
      <c r="L3221" s="46">
        <v>247303</v>
      </c>
      <c r="M3221" s="47">
        <v>2336594</v>
      </c>
      <c r="N3221" s="47">
        <v>57380</v>
      </c>
      <c r="O3221" s="48">
        <v>320938</v>
      </c>
      <c r="P3221" s="49">
        <v>4252013</v>
      </c>
      <c r="Q3221" s="49">
        <v>949</v>
      </c>
      <c r="R3221" s="50" t="s">
        <v>37</v>
      </c>
      <c r="S3221" s="51" t="s">
        <v>37</v>
      </c>
      <c r="T3221" s="51" t="s">
        <v>37</v>
      </c>
      <c r="U3221" s="44">
        <v>1007814</v>
      </c>
      <c r="V3221" s="45">
        <v>10130310</v>
      </c>
      <c r="W3221" s="45">
        <v>456452</v>
      </c>
    </row>
    <row r="3222" spans="1:23" x14ac:dyDescent="0.2">
      <c r="A3222" s="41">
        <v>2010</v>
      </c>
      <c r="B3222" s="42">
        <v>20860</v>
      </c>
      <c r="C3222" s="43" t="s">
        <v>1301</v>
      </c>
      <c r="D3222" s="41" t="s">
        <v>23</v>
      </c>
      <c r="E3222" s="43" t="s">
        <v>24</v>
      </c>
      <c r="F3222" s="41" t="s">
        <v>25</v>
      </c>
      <c r="G3222" s="43" t="s">
        <v>82</v>
      </c>
      <c r="H3222" s="43" t="s">
        <v>51</v>
      </c>
      <c r="I3222" s="44">
        <v>6378.9</v>
      </c>
      <c r="J3222" s="45">
        <v>65902</v>
      </c>
      <c r="K3222" s="45">
        <v>8011</v>
      </c>
      <c r="L3222" s="46">
        <v>2574.8000000000002</v>
      </c>
      <c r="M3222" s="47">
        <v>26129</v>
      </c>
      <c r="N3222" s="47">
        <v>898</v>
      </c>
      <c r="O3222" s="48">
        <v>10101</v>
      </c>
      <c r="P3222" s="49">
        <v>185758</v>
      </c>
      <c r="Q3222" s="49">
        <v>41</v>
      </c>
      <c r="R3222" s="50">
        <v>0</v>
      </c>
      <c r="S3222" s="51">
        <v>0</v>
      </c>
      <c r="T3222" s="51">
        <v>0</v>
      </c>
      <c r="U3222" s="44">
        <v>19054.7</v>
      </c>
      <c r="V3222" s="45">
        <v>277789</v>
      </c>
      <c r="W3222" s="45">
        <v>8950</v>
      </c>
    </row>
    <row r="3223" spans="1:23" x14ac:dyDescent="0.2">
      <c r="A3223" s="41">
        <v>2010</v>
      </c>
      <c r="B3223" s="42">
        <v>20860</v>
      </c>
      <c r="C3223" s="43" t="s">
        <v>1301</v>
      </c>
      <c r="D3223" s="41" t="s">
        <v>23</v>
      </c>
      <c r="E3223" s="43" t="s">
        <v>24</v>
      </c>
      <c r="F3223" s="41" t="s">
        <v>25</v>
      </c>
      <c r="G3223" s="43" t="s">
        <v>35</v>
      </c>
      <c r="H3223" s="43" t="s">
        <v>51</v>
      </c>
      <c r="I3223" s="44">
        <v>359044</v>
      </c>
      <c r="J3223" s="45">
        <v>2780951</v>
      </c>
      <c r="K3223" s="45">
        <v>374655</v>
      </c>
      <c r="L3223" s="46">
        <v>365436.1</v>
      </c>
      <c r="M3223" s="47">
        <v>3863501</v>
      </c>
      <c r="N3223" s="47">
        <v>53944</v>
      </c>
      <c r="O3223" s="48">
        <v>216830.5</v>
      </c>
      <c r="P3223" s="49">
        <v>3872668</v>
      </c>
      <c r="Q3223" s="49">
        <v>211</v>
      </c>
      <c r="R3223" s="50">
        <v>0</v>
      </c>
      <c r="S3223" s="51">
        <v>0</v>
      </c>
      <c r="T3223" s="51">
        <v>0</v>
      </c>
      <c r="U3223" s="44">
        <v>941310.6</v>
      </c>
      <c r="V3223" s="45">
        <v>10517120</v>
      </c>
      <c r="W3223" s="45">
        <v>428810</v>
      </c>
    </row>
    <row r="3224" spans="1:23" x14ac:dyDescent="0.2">
      <c r="A3224" s="41">
        <v>2010</v>
      </c>
      <c r="B3224" s="42">
        <v>20862</v>
      </c>
      <c r="C3224" s="43" t="s">
        <v>1302</v>
      </c>
      <c r="D3224" s="41" t="s">
        <v>23</v>
      </c>
      <c r="E3224" s="43" t="s">
        <v>24</v>
      </c>
      <c r="F3224" s="41" t="s">
        <v>25</v>
      </c>
      <c r="G3224" s="43" t="s">
        <v>35</v>
      </c>
      <c r="H3224" s="43" t="s">
        <v>27</v>
      </c>
      <c r="I3224" s="44">
        <v>11161</v>
      </c>
      <c r="J3224" s="45">
        <v>106208</v>
      </c>
      <c r="K3224" s="45">
        <v>11766</v>
      </c>
      <c r="L3224" s="46">
        <v>13945</v>
      </c>
      <c r="M3224" s="47">
        <v>139968</v>
      </c>
      <c r="N3224" s="47">
        <v>2188</v>
      </c>
      <c r="O3224" s="48">
        <v>2965</v>
      </c>
      <c r="P3224" s="49">
        <v>35569</v>
      </c>
      <c r="Q3224" s="49">
        <v>6</v>
      </c>
      <c r="R3224" s="50" t="s">
        <v>37</v>
      </c>
      <c r="S3224" s="51" t="s">
        <v>37</v>
      </c>
      <c r="T3224" s="51" t="s">
        <v>37</v>
      </c>
      <c r="U3224" s="44">
        <v>28071</v>
      </c>
      <c r="V3224" s="45">
        <v>281745</v>
      </c>
      <c r="W3224" s="45">
        <v>13960</v>
      </c>
    </row>
    <row r="3225" spans="1:23" x14ac:dyDescent="0.2">
      <c r="A3225" s="41">
        <v>2010</v>
      </c>
      <c r="B3225" s="42">
        <v>20880</v>
      </c>
      <c r="C3225" s="43" t="s">
        <v>3678</v>
      </c>
      <c r="D3225" s="41" t="s">
        <v>23</v>
      </c>
      <c r="E3225" s="43" t="s">
        <v>24</v>
      </c>
      <c r="F3225" s="41" t="s">
        <v>25</v>
      </c>
      <c r="G3225" s="43" t="s">
        <v>241</v>
      </c>
      <c r="H3225" s="43" t="s">
        <v>27</v>
      </c>
      <c r="I3225" s="44">
        <v>681</v>
      </c>
      <c r="J3225" s="45">
        <v>8084</v>
      </c>
      <c r="K3225" s="45">
        <v>567</v>
      </c>
      <c r="L3225" s="46">
        <v>494</v>
      </c>
      <c r="M3225" s="47">
        <v>6283</v>
      </c>
      <c r="N3225" s="47">
        <v>141</v>
      </c>
      <c r="O3225" s="48">
        <v>57</v>
      </c>
      <c r="P3225" s="49">
        <v>228</v>
      </c>
      <c r="Q3225" s="49">
        <v>2</v>
      </c>
      <c r="R3225" s="50" t="s">
        <v>37</v>
      </c>
      <c r="S3225" s="51" t="s">
        <v>37</v>
      </c>
      <c r="T3225" s="51" t="s">
        <v>37</v>
      </c>
      <c r="U3225" s="44">
        <v>1232</v>
      </c>
      <c r="V3225" s="45">
        <v>14595</v>
      </c>
      <c r="W3225" s="45">
        <v>710</v>
      </c>
    </row>
    <row r="3226" spans="1:23" x14ac:dyDescent="0.2">
      <c r="A3226" s="41">
        <v>2010</v>
      </c>
      <c r="B3226" s="42">
        <v>20885</v>
      </c>
      <c r="C3226" s="43" t="s">
        <v>1303</v>
      </c>
      <c r="D3226" s="41" t="s">
        <v>23</v>
      </c>
      <c r="E3226" s="43" t="s">
        <v>24</v>
      </c>
      <c r="F3226" s="41" t="s">
        <v>25</v>
      </c>
      <c r="G3226" s="43" t="s">
        <v>142</v>
      </c>
      <c r="H3226" s="43" t="s">
        <v>31</v>
      </c>
      <c r="I3226" s="44">
        <v>338308</v>
      </c>
      <c r="J3226" s="45">
        <v>2894031</v>
      </c>
      <c r="K3226" s="45">
        <v>181148</v>
      </c>
      <c r="L3226" s="46">
        <v>90973</v>
      </c>
      <c r="M3226" s="47">
        <v>931828</v>
      </c>
      <c r="N3226" s="47">
        <v>18791</v>
      </c>
      <c r="O3226" s="48">
        <v>22238</v>
      </c>
      <c r="P3226" s="49">
        <v>252619</v>
      </c>
      <c r="Q3226" s="49">
        <v>43</v>
      </c>
      <c r="R3226" s="50" t="s">
        <v>37</v>
      </c>
      <c r="S3226" s="51" t="s">
        <v>37</v>
      </c>
      <c r="T3226" s="51" t="s">
        <v>37</v>
      </c>
      <c r="U3226" s="44">
        <v>451519</v>
      </c>
      <c r="V3226" s="45">
        <v>4078478</v>
      </c>
      <c r="W3226" s="45">
        <v>199982</v>
      </c>
    </row>
    <row r="3227" spans="1:23" x14ac:dyDescent="0.2">
      <c r="A3227" s="41">
        <v>2010</v>
      </c>
      <c r="B3227" s="42">
        <v>20913</v>
      </c>
      <c r="C3227" s="43" t="s">
        <v>3679</v>
      </c>
      <c r="D3227" s="41" t="s">
        <v>23</v>
      </c>
      <c r="E3227" s="43" t="s">
        <v>24</v>
      </c>
      <c r="F3227" s="41" t="s">
        <v>25</v>
      </c>
      <c r="G3227" s="43" t="s">
        <v>511</v>
      </c>
      <c r="H3227" s="43" t="s">
        <v>27</v>
      </c>
      <c r="I3227" s="44">
        <v>5415.8</v>
      </c>
      <c r="J3227" s="45">
        <v>32700</v>
      </c>
      <c r="K3227" s="45">
        <v>4548</v>
      </c>
      <c r="L3227" s="46">
        <v>2465.1999999999998</v>
      </c>
      <c r="M3227" s="47">
        <v>14777</v>
      </c>
      <c r="N3227" s="47">
        <v>1062</v>
      </c>
      <c r="O3227" s="48">
        <v>2679.8</v>
      </c>
      <c r="P3227" s="49">
        <v>17751</v>
      </c>
      <c r="Q3227" s="49">
        <v>17</v>
      </c>
      <c r="R3227" s="50" t="s">
        <v>37</v>
      </c>
      <c r="S3227" s="51" t="s">
        <v>37</v>
      </c>
      <c r="T3227" s="51" t="s">
        <v>37</v>
      </c>
      <c r="U3227" s="44">
        <v>10560.8</v>
      </c>
      <c r="V3227" s="45">
        <v>65228</v>
      </c>
      <c r="W3227" s="45">
        <v>5627</v>
      </c>
    </row>
    <row r="3228" spans="1:23" x14ac:dyDescent="0.2">
      <c r="A3228" s="41">
        <v>2010</v>
      </c>
      <c r="B3228" s="42">
        <v>20924</v>
      </c>
      <c r="C3228" s="43" t="s">
        <v>3680</v>
      </c>
      <c r="D3228" s="41" t="s">
        <v>23</v>
      </c>
      <c r="E3228" s="43" t="s">
        <v>24</v>
      </c>
      <c r="F3228" s="41" t="s">
        <v>25</v>
      </c>
      <c r="G3228" s="43" t="s">
        <v>35</v>
      </c>
      <c r="H3228" s="43" t="s">
        <v>27</v>
      </c>
      <c r="I3228" s="44">
        <v>315.39999999999998</v>
      </c>
      <c r="J3228" s="45">
        <v>2913</v>
      </c>
      <c r="K3228" s="45">
        <v>422</v>
      </c>
      <c r="L3228" s="46">
        <v>187.9</v>
      </c>
      <c r="M3228" s="47">
        <v>1831</v>
      </c>
      <c r="N3228" s="47">
        <v>86</v>
      </c>
      <c r="O3228" s="48">
        <v>27.7</v>
      </c>
      <c r="P3228" s="49">
        <v>251</v>
      </c>
      <c r="Q3228" s="49">
        <v>1</v>
      </c>
      <c r="R3228" s="50">
        <v>0</v>
      </c>
      <c r="S3228" s="51">
        <v>0</v>
      </c>
      <c r="T3228" s="51">
        <v>0</v>
      </c>
      <c r="U3228" s="44">
        <v>531</v>
      </c>
      <c r="V3228" s="45">
        <v>4995</v>
      </c>
      <c r="W3228" s="45">
        <v>509</v>
      </c>
    </row>
    <row r="3229" spans="1:23" x14ac:dyDescent="0.2">
      <c r="A3229" s="41">
        <v>2010</v>
      </c>
      <c r="B3229" s="42">
        <v>20927</v>
      </c>
      <c r="C3229" s="43" t="s">
        <v>1304</v>
      </c>
      <c r="D3229" s="41" t="s">
        <v>23</v>
      </c>
      <c r="E3229" s="43" t="s">
        <v>24</v>
      </c>
      <c r="F3229" s="41" t="s">
        <v>25</v>
      </c>
      <c r="G3229" s="43" t="s">
        <v>92</v>
      </c>
      <c r="H3229" s="43" t="s">
        <v>31</v>
      </c>
      <c r="I3229" s="44">
        <v>43448</v>
      </c>
      <c r="J3229" s="45">
        <v>434010</v>
      </c>
      <c r="K3229" s="45">
        <v>28901</v>
      </c>
      <c r="L3229" s="46">
        <v>19015</v>
      </c>
      <c r="M3229" s="47">
        <v>232137</v>
      </c>
      <c r="N3229" s="47">
        <v>4308</v>
      </c>
      <c r="O3229" s="48" t="s">
        <v>37</v>
      </c>
      <c r="P3229" s="49" t="s">
        <v>37</v>
      </c>
      <c r="Q3229" s="49" t="s">
        <v>37</v>
      </c>
      <c r="R3229" s="50" t="s">
        <v>37</v>
      </c>
      <c r="S3229" s="51" t="s">
        <v>37</v>
      </c>
      <c r="T3229" s="51" t="s">
        <v>37</v>
      </c>
      <c r="U3229" s="44">
        <v>62463</v>
      </c>
      <c r="V3229" s="45">
        <v>666147</v>
      </c>
      <c r="W3229" s="45">
        <v>33209</v>
      </c>
    </row>
    <row r="3230" spans="1:23" x14ac:dyDescent="0.2">
      <c r="A3230" s="41">
        <v>2010</v>
      </c>
      <c r="B3230" s="42">
        <v>20945</v>
      </c>
      <c r="C3230" s="43" t="s">
        <v>3681</v>
      </c>
      <c r="D3230" s="41" t="s">
        <v>23</v>
      </c>
      <c r="E3230" s="43" t="s">
        <v>24</v>
      </c>
      <c r="F3230" s="41" t="s">
        <v>25</v>
      </c>
      <c r="G3230" s="43" t="s">
        <v>241</v>
      </c>
      <c r="H3230" s="43" t="s">
        <v>27</v>
      </c>
      <c r="I3230" s="44">
        <v>554</v>
      </c>
      <c r="J3230" s="45">
        <v>6570</v>
      </c>
      <c r="K3230" s="45">
        <v>496</v>
      </c>
      <c r="L3230" s="46">
        <v>377</v>
      </c>
      <c r="M3230" s="47">
        <v>6010</v>
      </c>
      <c r="N3230" s="47">
        <v>179</v>
      </c>
      <c r="O3230" s="48" t="s">
        <v>37</v>
      </c>
      <c r="P3230" s="49" t="s">
        <v>37</v>
      </c>
      <c r="Q3230" s="49" t="s">
        <v>37</v>
      </c>
      <c r="R3230" s="50" t="s">
        <v>37</v>
      </c>
      <c r="S3230" s="51" t="s">
        <v>37</v>
      </c>
      <c r="T3230" s="51" t="s">
        <v>37</v>
      </c>
      <c r="U3230" s="44">
        <v>931</v>
      </c>
      <c r="V3230" s="45">
        <v>12580</v>
      </c>
      <c r="W3230" s="45">
        <v>675</v>
      </c>
    </row>
    <row r="3231" spans="1:23" x14ac:dyDescent="0.2">
      <c r="A3231" s="41">
        <v>2010</v>
      </c>
      <c r="B3231" s="42">
        <v>20948</v>
      </c>
      <c r="C3231" s="43" t="s">
        <v>1305</v>
      </c>
      <c r="D3231" s="41" t="s">
        <v>23</v>
      </c>
      <c r="E3231" s="43" t="s">
        <v>24</v>
      </c>
      <c r="F3231" s="41" t="s">
        <v>25</v>
      </c>
      <c r="G3231" s="43" t="s">
        <v>92</v>
      </c>
      <c r="H3231" s="43" t="s">
        <v>31</v>
      </c>
      <c r="I3231" s="44">
        <v>30816</v>
      </c>
      <c r="J3231" s="45">
        <v>269827</v>
      </c>
      <c r="K3231" s="45">
        <v>14815</v>
      </c>
      <c r="L3231" s="46">
        <v>28691</v>
      </c>
      <c r="M3231" s="47">
        <v>367695</v>
      </c>
      <c r="N3231" s="47">
        <v>5187</v>
      </c>
      <c r="O3231" s="48" t="s">
        <v>37</v>
      </c>
      <c r="P3231" s="49" t="s">
        <v>37</v>
      </c>
      <c r="Q3231" s="49" t="s">
        <v>37</v>
      </c>
      <c r="R3231" s="50" t="s">
        <v>37</v>
      </c>
      <c r="S3231" s="51" t="s">
        <v>37</v>
      </c>
      <c r="T3231" s="51" t="s">
        <v>37</v>
      </c>
      <c r="U3231" s="44">
        <v>59507</v>
      </c>
      <c r="V3231" s="45">
        <v>637522</v>
      </c>
      <c r="W3231" s="45">
        <v>20002</v>
      </c>
    </row>
    <row r="3232" spans="1:23" x14ac:dyDescent="0.2">
      <c r="A3232" s="41">
        <v>2010</v>
      </c>
      <c r="B3232" s="42">
        <v>20949</v>
      </c>
      <c r="C3232" s="43" t="s">
        <v>3682</v>
      </c>
      <c r="D3232" s="41" t="s">
        <v>23</v>
      </c>
      <c r="E3232" s="43" t="s">
        <v>24</v>
      </c>
      <c r="F3232" s="41" t="s">
        <v>25</v>
      </c>
      <c r="G3232" s="43" t="s">
        <v>87</v>
      </c>
      <c r="H3232" s="43" t="s">
        <v>27</v>
      </c>
      <c r="I3232" s="44">
        <v>667</v>
      </c>
      <c r="J3232" s="45">
        <v>8165</v>
      </c>
      <c r="K3232" s="45">
        <v>612</v>
      </c>
      <c r="L3232" s="46">
        <v>210</v>
      </c>
      <c r="M3232" s="47">
        <v>2613</v>
      </c>
      <c r="N3232" s="47">
        <v>173</v>
      </c>
      <c r="O3232" s="48">
        <v>328</v>
      </c>
      <c r="P3232" s="49">
        <v>4635</v>
      </c>
      <c r="Q3232" s="49">
        <v>34</v>
      </c>
      <c r="R3232" s="50" t="s">
        <v>37</v>
      </c>
      <c r="S3232" s="51" t="s">
        <v>37</v>
      </c>
      <c r="T3232" s="51" t="s">
        <v>37</v>
      </c>
      <c r="U3232" s="44">
        <v>1205</v>
      </c>
      <c r="V3232" s="45">
        <v>15413</v>
      </c>
      <c r="W3232" s="45">
        <v>819</v>
      </c>
    </row>
    <row r="3233" spans="1:23" x14ac:dyDescent="0.2">
      <c r="A3233" s="41">
        <v>2010</v>
      </c>
      <c r="B3233" s="42">
        <v>20950</v>
      </c>
      <c r="C3233" s="43" t="s">
        <v>3683</v>
      </c>
      <c r="D3233" s="41" t="s">
        <v>23</v>
      </c>
      <c r="E3233" s="43" t="s">
        <v>24</v>
      </c>
      <c r="F3233" s="41" t="s">
        <v>25</v>
      </c>
      <c r="G3233" s="43" t="s">
        <v>241</v>
      </c>
      <c r="H3233" s="43" t="s">
        <v>27</v>
      </c>
      <c r="I3233" s="44">
        <v>189</v>
      </c>
      <c r="J3233" s="45">
        <v>2074</v>
      </c>
      <c r="K3233" s="45">
        <v>196</v>
      </c>
      <c r="L3233" s="46">
        <v>101</v>
      </c>
      <c r="M3233" s="47">
        <v>1355</v>
      </c>
      <c r="N3233" s="47">
        <v>60</v>
      </c>
      <c r="O3233" s="48" t="s">
        <v>37</v>
      </c>
      <c r="P3233" s="49" t="s">
        <v>37</v>
      </c>
      <c r="Q3233" s="49" t="s">
        <v>37</v>
      </c>
      <c r="R3233" s="50" t="s">
        <v>37</v>
      </c>
      <c r="S3233" s="51" t="s">
        <v>37</v>
      </c>
      <c r="T3233" s="51" t="s">
        <v>37</v>
      </c>
      <c r="U3233" s="44">
        <v>290</v>
      </c>
      <c r="V3233" s="45">
        <v>3429</v>
      </c>
      <c r="W3233" s="45">
        <v>256</v>
      </c>
    </row>
    <row r="3234" spans="1:23" x14ac:dyDescent="0.2">
      <c r="A3234" s="41">
        <v>2010</v>
      </c>
      <c r="B3234" s="42">
        <v>20951</v>
      </c>
      <c r="C3234" s="43" t="s">
        <v>3684</v>
      </c>
      <c r="D3234" s="41" t="s">
        <v>23</v>
      </c>
      <c r="E3234" s="43" t="s">
        <v>24</v>
      </c>
      <c r="F3234" s="41" t="s">
        <v>25</v>
      </c>
      <c r="G3234" s="43" t="s">
        <v>87</v>
      </c>
      <c r="H3234" s="43" t="s">
        <v>31</v>
      </c>
      <c r="I3234" s="44">
        <v>6620</v>
      </c>
      <c r="J3234" s="45">
        <v>55934</v>
      </c>
      <c r="K3234" s="45">
        <v>3110</v>
      </c>
      <c r="L3234" s="46">
        <v>1316</v>
      </c>
      <c r="M3234" s="47">
        <v>14533</v>
      </c>
      <c r="N3234" s="47">
        <v>75</v>
      </c>
      <c r="O3234" s="48" t="s">
        <v>37</v>
      </c>
      <c r="P3234" s="49" t="s">
        <v>37</v>
      </c>
      <c r="Q3234" s="49" t="s">
        <v>37</v>
      </c>
      <c r="R3234" s="50" t="s">
        <v>37</v>
      </c>
      <c r="S3234" s="51" t="s">
        <v>37</v>
      </c>
      <c r="T3234" s="51" t="s">
        <v>37</v>
      </c>
      <c r="U3234" s="44">
        <v>7936</v>
      </c>
      <c r="V3234" s="45">
        <v>70467</v>
      </c>
      <c r="W3234" s="45">
        <v>3185</v>
      </c>
    </row>
    <row r="3235" spans="1:23" x14ac:dyDescent="0.2">
      <c r="A3235" s="41">
        <v>2010</v>
      </c>
      <c r="B3235" s="42">
        <v>20963</v>
      </c>
      <c r="C3235" s="43" t="s">
        <v>1306</v>
      </c>
      <c r="D3235" s="41" t="s">
        <v>23</v>
      </c>
      <c r="E3235" s="43" t="s">
        <v>24</v>
      </c>
      <c r="F3235" s="41" t="s">
        <v>25</v>
      </c>
      <c r="G3235" s="43" t="s">
        <v>117</v>
      </c>
      <c r="H3235" s="43" t="s">
        <v>31</v>
      </c>
      <c r="I3235" s="44">
        <v>18733</v>
      </c>
      <c r="J3235" s="45">
        <v>201027</v>
      </c>
      <c r="K3235" s="45">
        <v>13416</v>
      </c>
      <c r="L3235" s="46">
        <v>9523</v>
      </c>
      <c r="M3235" s="47">
        <v>125078</v>
      </c>
      <c r="N3235" s="47">
        <v>833</v>
      </c>
      <c r="O3235" s="48">
        <v>11905</v>
      </c>
      <c r="P3235" s="49">
        <v>94161</v>
      </c>
      <c r="Q3235" s="49">
        <v>4899</v>
      </c>
      <c r="R3235" s="50" t="s">
        <v>37</v>
      </c>
      <c r="S3235" s="51" t="s">
        <v>37</v>
      </c>
      <c r="T3235" s="51" t="s">
        <v>37</v>
      </c>
      <c r="U3235" s="44">
        <v>40161</v>
      </c>
      <c r="V3235" s="45">
        <v>420266</v>
      </c>
      <c r="W3235" s="45">
        <v>19148</v>
      </c>
    </row>
    <row r="3236" spans="1:23" x14ac:dyDescent="0.2">
      <c r="A3236" s="41">
        <v>2010</v>
      </c>
      <c r="B3236" s="42">
        <v>20977</v>
      </c>
      <c r="C3236" s="43" t="s">
        <v>3685</v>
      </c>
      <c r="D3236" s="41" t="s">
        <v>23</v>
      </c>
      <c r="E3236" s="43" t="s">
        <v>24</v>
      </c>
      <c r="F3236" s="41" t="s">
        <v>25</v>
      </c>
      <c r="G3236" s="43" t="s">
        <v>161</v>
      </c>
      <c r="H3236" s="43" t="s">
        <v>27</v>
      </c>
      <c r="I3236" s="44">
        <v>1103</v>
      </c>
      <c r="J3236" s="45">
        <v>10150</v>
      </c>
      <c r="K3236" s="45">
        <v>1268</v>
      </c>
      <c r="L3236" s="46">
        <v>1014</v>
      </c>
      <c r="M3236" s="47">
        <v>11389</v>
      </c>
      <c r="N3236" s="47">
        <v>276</v>
      </c>
      <c r="O3236" s="48" t="s">
        <v>37</v>
      </c>
      <c r="P3236" s="49" t="s">
        <v>37</v>
      </c>
      <c r="Q3236" s="49" t="s">
        <v>37</v>
      </c>
      <c r="R3236" s="50" t="s">
        <v>37</v>
      </c>
      <c r="S3236" s="51" t="s">
        <v>37</v>
      </c>
      <c r="T3236" s="51" t="s">
        <v>37</v>
      </c>
      <c r="U3236" s="44">
        <v>2117</v>
      </c>
      <c r="V3236" s="45">
        <v>21539</v>
      </c>
      <c r="W3236" s="45">
        <v>1544</v>
      </c>
    </row>
    <row r="3237" spans="1:23" x14ac:dyDescent="0.2">
      <c r="A3237" s="41">
        <v>2010</v>
      </c>
      <c r="B3237" s="42">
        <v>20979</v>
      </c>
      <c r="C3237" s="43" t="s">
        <v>3686</v>
      </c>
      <c r="D3237" s="41" t="s">
        <v>23</v>
      </c>
      <c r="E3237" s="43" t="s">
        <v>24</v>
      </c>
      <c r="F3237" s="41" t="s">
        <v>25</v>
      </c>
      <c r="G3237" s="43" t="s">
        <v>161</v>
      </c>
      <c r="H3237" s="43" t="s">
        <v>27</v>
      </c>
      <c r="I3237" s="44">
        <v>910</v>
      </c>
      <c r="J3237" s="45">
        <v>8124</v>
      </c>
      <c r="K3237" s="45">
        <v>888</v>
      </c>
      <c r="L3237" s="46">
        <v>481</v>
      </c>
      <c r="M3237" s="47">
        <v>4011</v>
      </c>
      <c r="N3237" s="47">
        <v>100</v>
      </c>
      <c r="O3237" s="48" t="s">
        <v>37</v>
      </c>
      <c r="P3237" s="49" t="s">
        <v>37</v>
      </c>
      <c r="Q3237" s="49" t="s">
        <v>37</v>
      </c>
      <c r="R3237" s="50" t="s">
        <v>37</v>
      </c>
      <c r="S3237" s="51" t="s">
        <v>37</v>
      </c>
      <c r="T3237" s="51" t="s">
        <v>37</v>
      </c>
      <c r="U3237" s="44">
        <v>1391</v>
      </c>
      <c r="V3237" s="45">
        <v>12135</v>
      </c>
      <c r="W3237" s="45">
        <v>988</v>
      </c>
    </row>
    <row r="3238" spans="1:23" x14ac:dyDescent="0.2">
      <c r="A3238" s="41">
        <v>2010</v>
      </c>
      <c r="B3238" s="42">
        <v>20980</v>
      </c>
      <c r="C3238" s="43" t="s">
        <v>3687</v>
      </c>
      <c r="D3238" s="41" t="s">
        <v>23</v>
      </c>
      <c r="E3238" s="43" t="s">
        <v>24</v>
      </c>
      <c r="F3238" s="41" t="s">
        <v>25</v>
      </c>
      <c r="G3238" s="43" t="s">
        <v>511</v>
      </c>
      <c r="H3238" s="43" t="s">
        <v>27</v>
      </c>
      <c r="I3238" s="44">
        <v>820.5</v>
      </c>
      <c r="J3238" s="45">
        <v>4977</v>
      </c>
      <c r="K3238" s="45">
        <v>812</v>
      </c>
      <c r="L3238" s="46">
        <v>922.1</v>
      </c>
      <c r="M3238" s="47">
        <v>5184</v>
      </c>
      <c r="N3238" s="47">
        <v>183</v>
      </c>
      <c r="O3238" s="48">
        <v>1734.4</v>
      </c>
      <c r="P3238" s="49">
        <v>11024</v>
      </c>
      <c r="Q3238" s="49">
        <v>8</v>
      </c>
      <c r="R3238" s="50" t="s">
        <v>37</v>
      </c>
      <c r="S3238" s="51" t="s">
        <v>37</v>
      </c>
      <c r="T3238" s="51" t="s">
        <v>37</v>
      </c>
      <c r="U3238" s="44">
        <v>3477</v>
      </c>
      <c r="V3238" s="45">
        <v>21185</v>
      </c>
      <c r="W3238" s="45">
        <v>1003</v>
      </c>
    </row>
    <row r="3239" spans="1:23" x14ac:dyDescent="0.2">
      <c r="A3239" s="41">
        <v>2010</v>
      </c>
      <c r="B3239" s="42">
        <v>20996</v>
      </c>
      <c r="C3239" s="43" t="s">
        <v>1307</v>
      </c>
      <c r="D3239" s="41" t="s">
        <v>23</v>
      </c>
      <c r="E3239" s="43" t="s">
        <v>24</v>
      </c>
      <c r="F3239" s="41" t="s">
        <v>25</v>
      </c>
      <c r="G3239" s="43" t="s">
        <v>46</v>
      </c>
      <c r="H3239" s="43" t="s">
        <v>31</v>
      </c>
      <c r="I3239" s="44">
        <v>49604</v>
      </c>
      <c r="J3239" s="45">
        <v>531294</v>
      </c>
      <c r="K3239" s="45">
        <v>41682</v>
      </c>
      <c r="L3239" s="46">
        <v>22166</v>
      </c>
      <c r="M3239" s="47">
        <v>284723</v>
      </c>
      <c r="N3239" s="47">
        <v>5100</v>
      </c>
      <c r="O3239" s="48">
        <v>5013</v>
      </c>
      <c r="P3239" s="49">
        <v>68410</v>
      </c>
      <c r="Q3239" s="49">
        <v>60</v>
      </c>
      <c r="R3239" s="50">
        <v>0</v>
      </c>
      <c r="S3239" s="51">
        <v>0</v>
      </c>
      <c r="T3239" s="51">
        <v>0</v>
      </c>
      <c r="U3239" s="44">
        <v>76783</v>
      </c>
      <c r="V3239" s="45">
        <v>884427</v>
      </c>
      <c r="W3239" s="45">
        <v>46842</v>
      </c>
    </row>
    <row r="3240" spans="1:23" x14ac:dyDescent="0.2">
      <c r="A3240" s="41">
        <v>2010</v>
      </c>
      <c r="B3240" s="42">
        <v>20997</v>
      </c>
      <c r="C3240" s="43" t="s">
        <v>3688</v>
      </c>
      <c r="D3240" s="41" t="s">
        <v>23</v>
      </c>
      <c r="E3240" s="43" t="s">
        <v>24</v>
      </c>
      <c r="F3240" s="41" t="s">
        <v>25</v>
      </c>
      <c r="G3240" s="43" t="s">
        <v>439</v>
      </c>
      <c r="H3240" s="43" t="s">
        <v>31</v>
      </c>
      <c r="I3240" s="44">
        <v>21377</v>
      </c>
      <c r="J3240" s="45">
        <v>180855</v>
      </c>
      <c r="K3240" s="45">
        <v>15376</v>
      </c>
      <c r="L3240" s="46">
        <v>5094</v>
      </c>
      <c r="M3240" s="47">
        <v>45767</v>
      </c>
      <c r="N3240" s="47">
        <v>1427</v>
      </c>
      <c r="O3240" s="48">
        <v>678</v>
      </c>
      <c r="P3240" s="49">
        <v>5822</v>
      </c>
      <c r="Q3240" s="49">
        <v>189</v>
      </c>
      <c r="R3240" s="50" t="s">
        <v>37</v>
      </c>
      <c r="S3240" s="51" t="s">
        <v>37</v>
      </c>
      <c r="T3240" s="51" t="s">
        <v>37</v>
      </c>
      <c r="U3240" s="44">
        <v>27149</v>
      </c>
      <c r="V3240" s="45">
        <v>232444</v>
      </c>
      <c r="W3240" s="45">
        <v>16992</v>
      </c>
    </row>
    <row r="3241" spans="1:23" x14ac:dyDescent="0.2">
      <c r="A3241" s="41">
        <v>2010</v>
      </c>
      <c r="B3241" s="42">
        <v>21002</v>
      </c>
      <c r="C3241" s="43" t="s">
        <v>1309</v>
      </c>
      <c r="D3241" s="41" t="s">
        <v>23</v>
      </c>
      <c r="E3241" s="43" t="s">
        <v>24</v>
      </c>
      <c r="F3241" s="41" t="s">
        <v>25</v>
      </c>
      <c r="G3241" s="43" t="s">
        <v>48</v>
      </c>
      <c r="H3241" s="43" t="s">
        <v>31</v>
      </c>
      <c r="I3241" s="44">
        <v>66569</v>
      </c>
      <c r="J3241" s="45">
        <v>612255</v>
      </c>
      <c r="K3241" s="45">
        <v>40050</v>
      </c>
      <c r="L3241" s="46">
        <v>16446</v>
      </c>
      <c r="M3241" s="47">
        <v>158371</v>
      </c>
      <c r="N3241" s="47">
        <v>3354</v>
      </c>
      <c r="O3241" s="48">
        <v>5367</v>
      </c>
      <c r="P3241" s="49">
        <v>64811</v>
      </c>
      <c r="Q3241" s="49">
        <v>23</v>
      </c>
      <c r="R3241" s="50" t="s">
        <v>37</v>
      </c>
      <c r="S3241" s="51" t="s">
        <v>37</v>
      </c>
      <c r="T3241" s="51" t="s">
        <v>37</v>
      </c>
      <c r="U3241" s="44">
        <v>88382</v>
      </c>
      <c r="V3241" s="45">
        <v>835437</v>
      </c>
      <c r="W3241" s="45">
        <v>43427</v>
      </c>
    </row>
    <row r="3242" spans="1:23" x14ac:dyDescent="0.2">
      <c r="A3242" s="41">
        <v>2010</v>
      </c>
      <c r="B3242" s="42">
        <v>21013</v>
      </c>
      <c r="C3242" s="43" t="s">
        <v>3689</v>
      </c>
      <c r="D3242" s="41" t="s">
        <v>23</v>
      </c>
      <c r="E3242" s="43" t="s">
        <v>24</v>
      </c>
      <c r="F3242" s="41" t="s">
        <v>25</v>
      </c>
      <c r="G3242" s="43" t="s">
        <v>46</v>
      </c>
      <c r="H3242" s="43" t="s">
        <v>27</v>
      </c>
      <c r="I3242" s="44">
        <v>3399.2</v>
      </c>
      <c r="J3242" s="45">
        <v>36902</v>
      </c>
      <c r="K3242" s="45">
        <v>4448</v>
      </c>
      <c r="L3242" s="46">
        <v>5626.9</v>
      </c>
      <c r="M3242" s="47">
        <v>66417</v>
      </c>
      <c r="N3242" s="47">
        <v>829</v>
      </c>
      <c r="O3242" s="48">
        <v>6412.5</v>
      </c>
      <c r="P3242" s="49">
        <v>98396</v>
      </c>
      <c r="Q3242" s="49">
        <v>7</v>
      </c>
      <c r="R3242" s="50" t="s">
        <v>37</v>
      </c>
      <c r="S3242" s="51" t="s">
        <v>37</v>
      </c>
      <c r="T3242" s="51" t="s">
        <v>37</v>
      </c>
      <c r="U3242" s="44">
        <v>15438.6</v>
      </c>
      <c r="V3242" s="45">
        <v>201715</v>
      </c>
      <c r="W3242" s="45">
        <v>5284</v>
      </c>
    </row>
    <row r="3243" spans="1:23" x14ac:dyDescent="0.2">
      <c r="A3243" s="41">
        <v>2010</v>
      </c>
      <c r="B3243" s="42">
        <v>21015</v>
      </c>
      <c r="C3243" s="43" t="s">
        <v>3690</v>
      </c>
      <c r="D3243" s="41" t="s">
        <v>23</v>
      </c>
      <c r="E3243" s="43" t="s">
        <v>24</v>
      </c>
      <c r="F3243" s="41" t="s">
        <v>25</v>
      </c>
      <c r="G3243" s="43" t="s">
        <v>60</v>
      </c>
      <c r="H3243" s="43" t="s">
        <v>27</v>
      </c>
      <c r="I3243" s="44">
        <v>1365</v>
      </c>
      <c r="J3243" s="45">
        <v>12596</v>
      </c>
      <c r="K3243" s="45">
        <v>1059</v>
      </c>
      <c r="L3243" s="46">
        <v>1695</v>
      </c>
      <c r="M3243" s="47">
        <v>14625</v>
      </c>
      <c r="N3243" s="47">
        <v>605</v>
      </c>
      <c r="O3243" s="48">
        <v>0</v>
      </c>
      <c r="P3243" s="49">
        <v>0</v>
      </c>
      <c r="Q3243" s="49">
        <v>0</v>
      </c>
      <c r="R3243" s="50" t="s">
        <v>37</v>
      </c>
      <c r="S3243" s="51" t="s">
        <v>37</v>
      </c>
      <c r="T3243" s="51" t="s">
        <v>37</v>
      </c>
      <c r="U3243" s="44">
        <v>3060</v>
      </c>
      <c r="V3243" s="45">
        <v>27221</v>
      </c>
      <c r="W3243" s="45">
        <v>1664</v>
      </c>
    </row>
    <row r="3244" spans="1:23" x14ac:dyDescent="0.2">
      <c r="A3244" s="41">
        <v>2010</v>
      </c>
      <c r="B3244" s="42">
        <v>21021</v>
      </c>
      <c r="C3244" s="43" t="s">
        <v>3691</v>
      </c>
      <c r="D3244" s="41" t="s">
        <v>23</v>
      </c>
      <c r="E3244" s="43" t="s">
        <v>24</v>
      </c>
      <c r="F3244" s="41" t="s">
        <v>25</v>
      </c>
      <c r="G3244" s="43" t="s">
        <v>311</v>
      </c>
      <c r="H3244" s="43" t="s">
        <v>27</v>
      </c>
      <c r="I3244" s="44">
        <v>975</v>
      </c>
      <c r="J3244" s="45">
        <v>9132</v>
      </c>
      <c r="K3244" s="45">
        <v>994</v>
      </c>
      <c r="L3244" s="46">
        <v>1370</v>
      </c>
      <c r="M3244" s="47">
        <v>14319</v>
      </c>
      <c r="N3244" s="47">
        <v>296</v>
      </c>
      <c r="O3244" s="48" t="s">
        <v>37</v>
      </c>
      <c r="P3244" s="49" t="s">
        <v>37</v>
      </c>
      <c r="Q3244" s="49" t="s">
        <v>37</v>
      </c>
      <c r="R3244" s="50" t="s">
        <v>37</v>
      </c>
      <c r="S3244" s="51" t="s">
        <v>37</v>
      </c>
      <c r="T3244" s="51" t="s">
        <v>37</v>
      </c>
      <c r="U3244" s="44">
        <v>2345</v>
      </c>
      <c r="V3244" s="45">
        <v>23451</v>
      </c>
      <c r="W3244" s="45">
        <v>1290</v>
      </c>
    </row>
    <row r="3245" spans="1:23" x14ac:dyDescent="0.2">
      <c r="A3245" s="41">
        <v>2010</v>
      </c>
      <c r="B3245" s="42">
        <v>21048</v>
      </c>
      <c r="C3245" s="43" t="s">
        <v>1311</v>
      </c>
      <c r="D3245" s="41" t="s">
        <v>23</v>
      </c>
      <c r="E3245" s="43" t="s">
        <v>24</v>
      </c>
      <c r="F3245" s="41" t="s">
        <v>25</v>
      </c>
      <c r="G3245" s="43" t="s">
        <v>82</v>
      </c>
      <c r="H3245" s="43" t="s">
        <v>27</v>
      </c>
      <c r="I3245" s="44">
        <v>7604</v>
      </c>
      <c r="J3245" s="45">
        <v>82093</v>
      </c>
      <c r="K3245" s="45">
        <v>11449</v>
      </c>
      <c r="L3245" s="46">
        <v>2313</v>
      </c>
      <c r="M3245" s="47">
        <v>21421</v>
      </c>
      <c r="N3245" s="47">
        <v>964</v>
      </c>
      <c r="O3245" s="48">
        <v>12131</v>
      </c>
      <c r="P3245" s="49">
        <v>177622</v>
      </c>
      <c r="Q3245" s="49">
        <v>110</v>
      </c>
      <c r="R3245" s="50" t="s">
        <v>37</v>
      </c>
      <c r="S3245" s="51" t="s">
        <v>37</v>
      </c>
      <c r="T3245" s="51" t="s">
        <v>37</v>
      </c>
      <c r="U3245" s="44">
        <v>22048</v>
      </c>
      <c r="V3245" s="45">
        <v>281136</v>
      </c>
      <c r="W3245" s="45">
        <v>12523</v>
      </c>
    </row>
    <row r="3246" spans="1:23" x14ac:dyDescent="0.2">
      <c r="A3246" s="41">
        <v>2010</v>
      </c>
      <c r="B3246" s="42">
        <v>21056</v>
      </c>
      <c r="C3246" s="43" t="s">
        <v>3692</v>
      </c>
      <c r="D3246" s="41" t="s">
        <v>23</v>
      </c>
      <c r="E3246" s="43" t="s">
        <v>24</v>
      </c>
      <c r="F3246" s="41" t="s">
        <v>25</v>
      </c>
      <c r="G3246" s="43" t="s">
        <v>241</v>
      </c>
      <c r="H3246" s="43" t="s">
        <v>27</v>
      </c>
      <c r="I3246" s="44">
        <v>676</v>
      </c>
      <c r="J3246" s="45">
        <v>7649</v>
      </c>
      <c r="K3246" s="45">
        <v>777</v>
      </c>
      <c r="L3246" s="46">
        <v>290</v>
      </c>
      <c r="M3246" s="47">
        <v>4558</v>
      </c>
      <c r="N3246" s="47">
        <v>135</v>
      </c>
      <c r="O3246" s="48" t="s">
        <v>37</v>
      </c>
      <c r="P3246" s="49" t="s">
        <v>37</v>
      </c>
      <c r="Q3246" s="49" t="s">
        <v>37</v>
      </c>
      <c r="R3246" s="50" t="s">
        <v>37</v>
      </c>
      <c r="S3246" s="51" t="s">
        <v>37</v>
      </c>
      <c r="T3246" s="51" t="s">
        <v>37</v>
      </c>
      <c r="U3246" s="44">
        <v>966</v>
      </c>
      <c r="V3246" s="45">
        <v>12207</v>
      </c>
      <c r="W3246" s="45">
        <v>912</v>
      </c>
    </row>
    <row r="3247" spans="1:23" x14ac:dyDescent="0.2">
      <c r="A3247" s="41">
        <v>2010</v>
      </c>
      <c r="B3247" s="42">
        <v>21066</v>
      </c>
      <c r="C3247" s="43" t="s">
        <v>3693</v>
      </c>
      <c r="D3247" s="41" t="s">
        <v>23</v>
      </c>
      <c r="E3247" s="43" t="s">
        <v>24</v>
      </c>
      <c r="F3247" s="41" t="s">
        <v>25</v>
      </c>
      <c r="G3247" s="43" t="s">
        <v>78</v>
      </c>
      <c r="H3247" s="43" t="s">
        <v>27</v>
      </c>
      <c r="I3247" s="44">
        <v>1216.3</v>
      </c>
      <c r="J3247" s="45">
        <v>11793</v>
      </c>
      <c r="K3247" s="45">
        <v>1002</v>
      </c>
      <c r="L3247" s="46">
        <v>275.39999999999998</v>
      </c>
      <c r="M3247" s="47">
        <v>2669</v>
      </c>
      <c r="N3247" s="47">
        <v>124</v>
      </c>
      <c r="O3247" s="48">
        <v>126.3</v>
      </c>
      <c r="P3247" s="49">
        <v>1867</v>
      </c>
      <c r="Q3247" s="49">
        <v>9</v>
      </c>
      <c r="R3247" s="50" t="s">
        <v>37</v>
      </c>
      <c r="S3247" s="51" t="s">
        <v>37</v>
      </c>
      <c r="T3247" s="51" t="s">
        <v>37</v>
      </c>
      <c r="U3247" s="44">
        <v>1618</v>
      </c>
      <c r="V3247" s="45">
        <v>16329</v>
      </c>
      <c r="W3247" s="45">
        <v>1135</v>
      </c>
    </row>
    <row r="3248" spans="1:23" x14ac:dyDescent="0.2">
      <c r="A3248" s="41">
        <v>2010</v>
      </c>
      <c r="B3248" s="42">
        <v>21075</v>
      </c>
      <c r="C3248" s="43" t="s">
        <v>1312</v>
      </c>
      <c r="D3248" s="41" t="s">
        <v>23</v>
      </c>
      <c r="E3248" s="43" t="s">
        <v>24</v>
      </c>
      <c r="F3248" s="41" t="s">
        <v>25</v>
      </c>
      <c r="G3248" s="43" t="s">
        <v>311</v>
      </c>
      <c r="H3248" s="43" t="s">
        <v>31</v>
      </c>
      <c r="I3248" s="44">
        <v>5590</v>
      </c>
      <c r="J3248" s="45">
        <v>47888</v>
      </c>
      <c r="K3248" s="45">
        <v>5025</v>
      </c>
      <c r="L3248" s="46">
        <v>4772</v>
      </c>
      <c r="M3248" s="47">
        <v>55334</v>
      </c>
      <c r="N3248" s="47">
        <v>1403</v>
      </c>
      <c r="O3248" s="48">
        <v>24909</v>
      </c>
      <c r="P3248" s="49">
        <v>221638</v>
      </c>
      <c r="Q3248" s="49">
        <v>2434</v>
      </c>
      <c r="R3248" s="50" t="s">
        <v>37</v>
      </c>
      <c r="S3248" s="51" t="s">
        <v>37</v>
      </c>
      <c r="T3248" s="51" t="s">
        <v>37</v>
      </c>
      <c r="U3248" s="44">
        <v>35271</v>
      </c>
      <c r="V3248" s="45">
        <v>324860</v>
      </c>
      <c r="W3248" s="45">
        <v>8862</v>
      </c>
    </row>
    <row r="3249" spans="1:23" x14ac:dyDescent="0.2">
      <c r="A3249" s="41">
        <v>2010</v>
      </c>
      <c r="B3249" s="42">
        <v>21075</v>
      </c>
      <c r="C3249" s="43" t="s">
        <v>1312</v>
      </c>
      <c r="D3249" s="41" t="s">
        <v>23</v>
      </c>
      <c r="E3249" s="43" t="s">
        <v>24</v>
      </c>
      <c r="F3249" s="41" t="s">
        <v>25</v>
      </c>
      <c r="G3249" s="43" t="s">
        <v>241</v>
      </c>
      <c r="H3249" s="43" t="s">
        <v>31</v>
      </c>
      <c r="I3249" s="44" t="s">
        <v>37</v>
      </c>
      <c r="J3249" s="45" t="s">
        <v>37</v>
      </c>
      <c r="K3249" s="45" t="s">
        <v>37</v>
      </c>
      <c r="L3249" s="46" t="s">
        <v>37</v>
      </c>
      <c r="M3249" s="47" t="s">
        <v>37</v>
      </c>
      <c r="N3249" s="47" t="s">
        <v>37</v>
      </c>
      <c r="O3249" s="48">
        <v>738</v>
      </c>
      <c r="P3249" s="49">
        <v>5531</v>
      </c>
      <c r="Q3249" s="49">
        <v>72</v>
      </c>
      <c r="R3249" s="50" t="s">
        <v>37</v>
      </c>
      <c r="S3249" s="51" t="s">
        <v>37</v>
      </c>
      <c r="T3249" s="51" t="s">
        <v>37</v>
      </c>
      <c r="U3249" s="44">
        <v>738</v>
      </c>
      <c r="V3249" s="45">
        <v>5531</v>
      </c>
      <c r="W3249" s="45">
        <v>72</v>
      </c>
    </row>
    <row r="3250" spans="1:23" x14ac:dyDescent="0.2">
      <c r="A3250" s="41">
        <v>2010</v>
      </c>
      <c r="B3250" s="42">
        <v>21079</v>
      </c>
      <c r="C3250" s="43" t="s">
        <v>3694</v>
      </c>
      <c r="D3250" s="41" t="s">
        <v>23</v>
      </c>
      <c r="E3250" s="43" t="s">
        <v>24</v>
      </c>
      <c r="F3250" s="41" t="s">
        <v>25</v>
      </c>
      <c r="G3250" s="43" t="s">
        <v>241</v>
      </c>
      <c r="H3250" s="43" t="s">
        <v>31</v>
      </c>
      <c r="I3250" s="44">
        <v>355</v>
      </c>
      <c r="J3250" s="45">
        <v>2487</v>
      </c>
      <c r="K3250" s="45">
        <v>278</v>
      </c>
      <c r="L3250" s="46">
        <v>2190</v>
      </c>
      <c r="M3250" s="47">
        <v>25617</v>
      </c>
      <c r="N3250" s="47">
        <v>195</v>
      </c>
      <c r="O3250" s="48" t="s">
        <v>37</v>
      </c>
      <c r="P3250" s="49" t="s">
        <v>37</v>
      </c>
      <c r="Q3250" s="49" t="s">
        <v>37</v>
      </c>
      <c r="R3250" s="50" t="s">
        <v>37</v>
      </c>
      <c r="S3250" s="51" t="s">
        <v>37</v>
      </c>
      <c r="T3250" s="51" t="s">
        <v>37</v>
      </c>
      <c r="U3250" s="44">
        <v>2545</v>
      </c>
      <c r="V3250" s="45">
        <v>28104</v>
      </c>
      <c r="W3250" s="45">
        <v>473</v>
      </c>
    </row>
    <row r="3251" spans="1:23" x14ac:dyDescent="0.2">
      <c r="A3251" s="41">
        <v>2010</v>
      </c>
      <c r="B3251" s="42">
        <v>21079</v>
      </c>
      <c r="C3251" s="43" t="s">
        <v>3694</v>
      </c>
      <c r="D3251" s="41" t="s">
        <v>23</v>
      </c>
      <c r="E3251" s="43" t="s">
        <v>24</v>
      </c>
      <c r="F3251" s="41" t="s">
        <v>25</v>
      </c>
      <c r="G3251" s="43" t="s">
        <v>273</v>
      </c>
      <c r="H3251" s="43" t="s">
        <v>31</v>
      </c>
      <c r="I3251" s="44">
        <v>4047</v>
      </c>
      <c r="J3251" s="45">
        <v>28135</v>
      </c>
      <c r="K3251" s="45">
        <v>3127</v>
      </c>
      <c r="L3251" s="46">
        <v>5710</v>
      </c>
      <c r="M3251" s="47">
        <v>53904</v>
      </c>
      <c r="N3251" s="47">
        <v>1152</v>
      </c>
      <c r="O3251" s="48">
        <v>74</v>
      </c>
      <c r="P3251" s="49">
        <v>744</v>
      </c>
      <c r="Q3251" s="49">
        <v>1</v>
      </c>
      <c r="R3251" s="50" t="s">
        <v>37</v>
      </c>
      <c r="S3251" s="51" t="s">
        <v>37</v>
      </c>
      <c r="T3251" s="51" t="s">
        <v>37</v>
      </c>
      <c r="U3251" s="44">
        <v>9831</v>
      </c>
      <c r="V3251" s="45">
        <v>82783</v>
      </c>
      <c r="W3251" s="45">
        <v>4280</v>
      </c>
    </row>
    <row r="3252" spans="1:23" x14ac:dyDescent="0.2">
      <c r="A3252" s="41">
        <v>2010</v>
      </c>
      <c r="B3252" s="42">
        <v>21081</v>
      </c>
      <c r="C3252" s="43" t="s">
        <v>1313</v>
      </c>
      <c r="D3252" s="41" t="s">
        <v>23</v>
      </c>
      <c r="E3252" s="43" t="s">
        <v>24</v>
      </c>
      <c r="F3252" s="41" t="s">
        <v>25</v>
      </c>
      <c r="G3252" s="43" t="s">
        <v>311</v>
      </c>
      <c r="H3252" s="43" t="s">
        <v>31</v>
      </c>
      <c r="I3252" s="44">
        <v>20999.200000000001</v>
      </c>
      <c r="J3252" s="45">
        <v>218731</v>
      </c>
      <c r="K3252" s="45">
        <v>20983</v>
      </c>
      <c r="L3252" s="46">
        <v>18880.5</v>
      </c>
      <c r="M3252" s="47">
        <v>189143</v>
      </c>
      <c r="N3252" s="47">
        <v>4503</v>
      </c>
      <c r="O3252" s="48">
        <v>13698</v>
      </c>
      <c r="P3252" s="49">
        <v>156409</v>
      </c>
      <c r="Q3252" s="49">
        <v>14</v>
      </c>
      <c r="R3252" s="50" t="s">
        <v>37</v>
      </c>
      <c r="S3252" s="51" t="s">
        <v>37</v>
      </c>
      <c r="T3252" s="51" t="s">
        <v>37</v>
      </c>
      <c r="U3252" s="44">
        <v>53577.7</v>
      </c>
      <c r="V3252" s="45">
        <v>564283</v>
      </c>
      <c r="W3252" s="45">
        <v>25500</v>
      </c>
    </row>
    <row r="3253" spans="1:23" x14ac:dyDescent="0.2">
      <c r="A3253" s="41">
        <v>2010</v>
      </c>
      <c r="B3253" s="42">
        <v>21081</v>
      </c>
      <c r="C3253" s="43" t="s">
        <v>1313</v>
      </c>
      <c r="D3253" s="41" t="s">
        <v>23</v>
      </c>
      <c r="E3253" s="43" t="s">
        <v>24</v>
      </c>
      <c r="F3253" s="41" t="s">
        <v>25</v>
      </c>
      <c r="G3253" s="43" t="s">
        <v>273</v>
      </c>
      <c r="H3253" s="43" t="s">
        <v>31</v>
      </c>
      <c r="I3253" s="44">
        <v>400.8</v>
      </c>
      <c r="J3253" s="45">
        <v>5647</v>
      </c>
      <c r="K3253" s="45">
        <v>581</v>
      </c>
      <c r="L3253" s="46">
        <v>386.5</v>
      </c>
      <c r="M3253" s="47">
        <v>5155</v>
      </c>
      <c r="N3253" s="47">
        <v>211</v>
      </c>
      <c r="O3253" s="48">
        <v>0</v>
      </c>
      <c r="P3253" s="49">
        <v>0</v>
      </c>
      <c r="Q3253" s="49">
        <v>0</v>
      </c>
      <c r="R3253" s="50" t="s">
        <v>37</v>
      </c>
      <c r="S3253" s="51" t="s">
        <v>37</v>
      </c>
      <c r="T3253" s="51" t="s">
        <v>37</v>
      </c>
      <c r="U3253" s="44">
        <v>787.3</v>
      </c>
      <c r="V3253" s="45">
        <v>10802</v>
      </c>
      <c r="W3253" s="45">
        <v>792</v>
      </c>
    </row>
    <row r="3254" spans="1:23" x14ac:dyDescent="0.2">
      <c r="A3254" s="41">
        <v>2010</v>
      </c>
      <c r="B3254" s="42">
        <v>21093</v>
      </c>
      <c r="C3254" s="43" t="s">
        <v>3695</v>
      </c>
      <c r="D3254" s="41" t="s">
        <v>39</v>
      </c>
      <c r="E3254" s="43" t="s">
        <v>40</v>
      </c>
      <c r="F3254" s="41" t="s">
        <v>25</v>
      </c>
      <c r="G3254" s="43" t="s">
        <v>57</v>
      </c>
      <c r="H3254" s="43" t="s">
        <v>41</v>
      </c>
      <c r="I3254" s="44">
        <v>129</v>
      </c>
      <c r="J3254" s="45">
        <v>1057</v>
      </c>
      <c r="K3254" s="45">
        <v>122</v>
      </c>
      <c r="L3254" s="46">
        <v>638</v>
      </c>
      <c r="M3254" s="47">
        <v>5852</v>
      </c>
      <c r="N3254" s="47">
        <v>17</v>
      </c>
      <c r="O3254" s="48">
        <v>3048</v>
      </c>
      <c r="P3254" s="49">
        <v>43132</v>
      </c>
      <c r="Q3254" s="49">
        <v>25</v>
      </c>
      <c r="R3254" s="50" t="s">
        <v>37</v>
      </c>
      <c r="S3254" s="51" t="s">
        <v>37</v>
      </c>
      <c r="T3254" s="51" t="s">
        <v>37</v>
      </c>
      <c r="U3254" s="44">
        <v>3815</v>
      </c>
      <c r="V3254" s="45">
        <v>50041</v>
      </c>
      <c r="W3254" s="45">
        <v>164</v>
      </c>
    </row>
    <row r="3255" spans="1:23" x14ac:dyDescent="0.2">
      <c r="A3255" s="41">
        <v>2010</v>
      </c>
      <c r="B3255" s="42">
        <v>21095</v>
      </c>
      <c r="C3255" s="43" t="s">
        <v>3696</v>
      </c>
      <c r="D3255" s="41" t="s">
        <v>23</v>
      </c>
      <c r="E3255" s="43" t="s">
        <v>24</v>
      </c>
      <c r="F3255" s="41" t="s">
        <v>25</v>
      </c>
      <c r="G3255" s="43" t="s">
        <v>26</v>
      </c>
      <c r="H3255" s="43" t="s">
        <v>153</v>
      </c>
      <c r="I3255" s="44">
        <v>5623</v>
      </c>
      <c r="J3255" s="45">
        <v>62962</v>
      </c>
      <c r="K3255" s="45">
        <v>4591</v>
      </c>
      <c r="L3255" s="46">
        <v>3874</v>
      </c>
      <c r="M3255" s="47">
        <v>40278</v>
      </c>
      <c r="N3255" s="47">
        <v>703</v>
      </c>
      <c r="O3255" s="48" t="s">
        <v>37</v>
      </c>
      <c r="P3255" s="49" t="s">
        <v>37</v>
      </c>
      <c r="Q3255" s="49" t="s">
        <v>37</v>
      </c>
      <c r="R3255" s="50" t="s">
        <v>37</v>
      </c>
      <c r="S3255" s="51" t="s">
        <v>37</v>
      </c>
      <c r="T3255" s="51" t="s">
        <v>37</v>
      </c>
      <c r="U3255" s="44">
        <v>9497</v>
      </c>
      <c r="V3255" s="45">
        <v>103240</v>
      </c>
      <c r="W3255" s="45">
        <v>5294</v>
      </c>
    </row>
    <row r="3256" spans="1:23" x14ac:dyDescent="0.2">
      <c r="A3256" s="41">
        <v>2010</v>
      </c>
      <c r="B3256" s="42">
        <v>21101</v>
      </c>
      <c r="C3256" s="43" t="s">
        <v>3697</v>
      </c>
      <c r="D3256" s="41" t="s">
        <v>23</v>
      </c>
      <c r="E3256" s="43" t="s">
        <v>24</v>
      </c>
      <c r="F3256" s="41" t="s">
        <v>25</v>
      </c>
      <c r="G3256" s="43" t="s">
        <v>161</v>
      </c>
      <c r="H3256" s="43" t="s">
        <v>27</v>
      </c>
      <c r="I3256" s="44">
        <v>1705</v>
      </c>
      <c r="J3256" s="45">
        <v>15163</v>
      </c>
      <c r="K3256" s="45">
        <v>1851</v>
      </c>
      <c r="L3256" s="46">
        <v>687</v>
      </c>
      <c r="M3256" s="47">
        <v>6535</v>
      </c>
      <c r="N3256" s="47">
        <v>219</v>
      </c>
      <c r="O3256" s="48">
        <v>748</v>
      </c>
      <c r="P3256" s="49">
        <v>9610</v>
      </c>
      <c r="Q3256" s="49">
        <v>12</v>
      </c>
      <c r="R3256" s="50" t="s">
        <v>37</v>
      </c>
      <c r="S3256" s="51" t="s">
        <v>37</v>
      </c>
      <c r="T3256" s="51" t="s">
        <v>37</v>
      </c>
      <c r="U3256" s="44">
        <v>3140</v>
      </c>
      <c r="V3256" s="45">
        <v>31308</v>
      </c>
      <c r="W3256" s="45">
        <v>2082</v>
      </c>
    </row>
    <row r="3257" spans="1:23" x14ac:dyDescent="0.2">
      <c r="A3257" s="41">
        <v>2010</v>
      </c>
      <c r="B3257" s="42">
        <v>21108</v>
      </c>
      <c r="C3257" s="43" t="s">
        <v>3698</v>
      </c>
      <c r="D3257" s="41" t="s">
        <v>23</v>
      </c>
      <c r="E3257" s="43" t="s">
        <v>24</v>
      </c>
      <c r="F3257" s="41" t="s">
        <v>25</v>
      </c>
      <c r="G3257" s="43" t="s">
        <v>92</v>
      </c>
      <c r="H3257" s="43" t="s">
        <v>27</v>
      </c>
      <c r="I3257" s="44">
        <v>3197.2</v>
      </c>
      <c r="J3257" s="45">
        <v>28788</v>
      </c>
      <c r="K3257" s="45">
        <v>2468</v>
      </c>
      <c r="L3257" s="46">
        <v>2510.6</v>
      </c>
      <c r="M3257" s="47">
        <v>22354</v>
      </c>
      <c r="N3257" s="47">
        <v>404</v>
      </c>
      <c r="O3257" s="48">
        <v>1992.1</v>
      </c>
      <c r="P3257" s="49">
        <v>21140</v>
      </c>
      <c r="Q3257" s="49">
        <v>3</v>
      </c>
      <c r="R3257" s="50" t="s">
        <v>37</v>
      </c>
      <c r="S3257" s="51" t="s">
        <v>37</v>
      </c>
      <c r="T3257" s="51" t="s">
        <v>37</v>
      </c>
      <c r="U3257" s="44">
        <v>7699.9</v>
      </c>
      <c r="V3257" s="45">
        <v>72282</v>
      </c>
      <c r="W3257" s="45">
        <v>2875</v>
      </c>
    </row>
    <row r="3258" spans="1:23" x14ac:dyDescent="0.2">
      <c r="A3258" s="41">
        <v>2010</v>
      </c>
      <c r="B3258" s="42">
        <v>21111</v>
      </c>
      <c r="C3258" s="43" t="s">
        <v>1315</v>
      </c>
      <c r="D3258" s="41" t="s">
        <v>23</v>
      </c>
      <c r="E3258" s="43" t="s">
        <v>24</v>
      </c>
      <c r="F3258" s="41" t="s">
        <v>25</v>
      </c>
      <c r="G3258" s="43" t="s">
        <v>241</v>
      </c>
      <c r="H3258" s="43" t="s">
        <v>153</v>
      </c>
      <c r="I3258" s="44">
        <v>7685</v>
      </c>
      <c r="J3258" s="45">
        <v>88535</v>
      </c>
      <c r="K3258" s="45">
        <v>4218</v>
      </c>
      <c r="L3258" s="46">
        <v>1884</v>
      </c>
      <c r="M3258" s="47">
        <v>20408</v>
      </c>
      <c r="N3258" s="47">
        <v>1072</v>
      </c>
      <c r="O3258" s="48">
        <v>13396</v>
      </c>
      <c r="P3258" s="49">
        <v>190887</v>
      </c>
      <c r="Q3258" s="49">
        <v>2037</v>
      </c>
      <c r="R3258" s="50" t="s">
        <v>37</v>
      </c>
      <c r="S3258" s="51" t="s">
        <v>37</v>
      </c>
      <c r="T3258" s="51" t="s">
        <v>37</v>
      </c>
      <c r="U3258" s="44">
        <v>22965</v>
      </c>
      <c r="V3258" s="45">
        <v>299830</v>
      </c>
      <c r="W3258" s="45">
        <v>7327</v>
      </c>
    </row>
    <row r="3259" spans="1:23" x14ac:dyDescent="0.2">
      <c r="A3259" s="41">
        <v>2010</v>
      </c>
      <c r="B3259" s="42">
        <v>21114</v>
      </c>
      <c r="C3259" s="43" t="s">
        <v>1316</v>
      </c>
      <c r="D3259" s="41" t="s">
        <v>23</v>
      </c>
      <c r="E3259" s="43" t="s">
        <v>24</v>
      </c>
      <c r="F3259" s="41" t="s">
        <v>25</v>
      </c>
      <c r="G3259" s="43" t="s">
        <v>26</v>
      </c>
      <c r="H3259" s="43" t="s">
        <v>31</v>
      </c>
      <c r="I3259" s="44">
        <v>16534</v>
      </c>
      <c r="J3259" s="45">
        <v>129436</v>
      </c>
      <c r="K3259" s="45">
        <v>9438</v>
      </c>
      <c r="L3259" s="46">
        <v>3734</v>
      </c>
      <c r="M3259" s="47">
        <v>27683</v>
      </c>
      <c r="N3259" s="47">
        <v>960</v>
      </c>
      <c r="O3259" s="48">
        <v>22011</v>
      </c>
      <c r="P3259" s="49">
        <v>281353</v>
      </c>
      <c r="Q3259" s="49">
        <v>25</v>
      </c>
      <c r="R3259" s="50" t="s">
        <v>37</v>
      </c>
      <c r="S3259" s="51" t="s">
        <v>37</v>
      </c>
      <c r="T3259" s="51" t="s">
        <v>37</v>
      </c>
      <c r="U3259" s="44">
        <v>42279</v>
      </c>
      <c r="V3259" s="45">
        <v>438472</v>
      </c>
      <c r="W3259" s="45">
        <v>10423</v>
      </c>
    </row>
    <row r="3260" spans="1:23" x14ac:dyDescent="0.2">
      <c r="A3260" s="41">
        <v>2010</v>
      </c>
      <c r="B3260" s="42">
        <v>21143</v>
      </c>
      <c r="C3260" s="43" t="s">
        <v>3699</v>
      </c>
      <c r="D3260" s="41" t="s">
        <v>23</v>
      </c>
      <c r="E3260" s="43" t="s">
        <v>24</v>
      </c>
      <c r="F3260" s="41" t="s">
        <v>25</v>
      </c>
      <c r="G3260" s="43" t="s">
        <v>311</v>
      </c>
      <c r="H3260" s="43" t="s">
        <v>27</v>
      </c>
      <c r="I3260" s="44">
        <v>1025</v>
      </c>
      <c r="J3260" s="45">
        <v>10129</v>
      </c>
      <c r="K3260" s="45">
        <v>1258</v>
      </c>
      <c r="L3260" s="46">
        <v>1546</v>
      </c>
      <c r="M3260" s="47">
        <v>16133</v>
      </c>
      <c r="N3260" s="47">
        <v>421</v>
      </c>
      <c r="O3260" s="48" t="s">
        <v>37</v>
      </c>
      <c r="P3260" s="49" t="s">
        <v>37</v>
      </c>
      <c r="Q3260" s="49" t="s">
        <v>37</v>
      </c>
      <c r="R3260" s="50" t="s">
        <v>37</v>
      </c>
      <c r="S3260" s="51" t="s">
        <v>37</v>
      </c>
      <c r="T3260" s="51" t="s">
        <v>37</v>
      </c>
      <c r="U3260" s="44">
        <v>2571</v>
      </c>
      <c r="V3260" s="45">
        <v>26262</v>
      </c>
      <c r="W3260" s="45">
        <v>1679</v>
      </c>
    </row>
    <row r="3261" spans="1:23" x14ac:dyDescent="0.2">
      <c r="A3261" s="41">
        <v>2010</v>
      </c>
      <c r="B3261" s="42">
        <v>21158</v>
      </c>
      <c r="C3261" s="43" t="s">
        <v>3700</v>
      </c>
      <c r="D3261" s="41" t="s">
        <v>23</v>
      </c>
      <c r="E3261" s="43" t="s">
        <v>24</v>
      </c>
      <c r="F3261" s="41" t="s">
        <v>25</v>
      </c>
      <c r="G3261" s="43" t="s">
        <v>82</v>
      </c>
      <c r="H3261" s="43" t="s">
        <v>27</v>
      </c>
      <c r="I3261" s="44">
        <v>3568</v>
      </c>
      <c r="J3261" s="45">
        <v>43651</v>
      </c>
      <c r="K3261" s="45">
        <v>5249</v>
      </c>
      <c r="L3261" s="46">
        <v>3853</v>
      </c>
      <c r="M3261" s="47">
        <v>46018</v>
      </c>
      <c r="N3261" s="47">
        <v>607</v>
      </c>
      <c r="O3261" s="48">
        <v>14761</v>
      </c>
      <c r="P3261" s="49">
        <v>216943</v>
      </c>
      <c r="Q3261" s="49">
        <v>107</v>
      </c>
      <c r="R3261" s="50" t="s">
        <v>37</v>
      </c>
      <c r="S3261" s="51" t="s">
        <v>37</v>
      </c>
      <c r="T3261" s="51" t="s">
        <v>37</v>
      </c>
      <c r="U3261" s="44">
        <v>22182</v>
      </c>
      <c r="V3261" s="45">
        <v>306612</v>
      </c>
      <c r="W3261" s="45">
        <v>5963</v>
      </c>
    </row>
    <row r="3262" spans="1:23" x14ac:dyDescent="0.2">
      <c r="A3262" s="41">
        <v>2010</v>
      </c>
      <c r="B3262" s="42">
        <v>21160</v>
      </c>
      <c r="C3262" s="43" t="s">
        <v>3701</v>
      </c>
      <c r="D3262" s="41" t="s">
        <v>23</v>
      </c>
      <c r="E3262" s="43" t="s">
        <v>24</v>
      </c>
      <c r="F3262" s="41" t="s">
        <v>25</v>
      </c>
      <c r="G3262" s="43" t="s">
        <v>44</v>
      </c>
      <c r="H3262" s="43" t="s">
        <v>27</v>
      </c>
      <c r="I3262" s="44">
        <v>2015</v>
      </c>
      <c r="J3262" s="45">
        <v>15086</v>
      </c>
      <c r="K3262" s="45">
        <v>1977</v>
      </c>
      <c r="L3262" s="46">
        <v>1855</v>
      </c>
      <c r="M3262" s="47">
        <v>14760</v>
      </c>
      <c r="N3262" s="47">
        <v>278</v>
      </c>
      <c r="O3262" s="48">
        <v>0</v>
      </c>
      <c r="P3262" s="49">
        <v>0</v>
      </c>
      <c r="Q3262" s="49">
        <v>0</v>
      </c>
      <c r="R3262" s="50">
        <v>0</v>
      </c>
      <c r="S3262" s="51">
        <v>0</v>
      </c>
      <c r="T3262" s="51">
        <v>0</v>
      </c>
      <c r="U3262" s="44">
        <v>3870</v>
      </c>
      <c r="V3262" s="45">
        <v>29846</v>
      </c>
      <c r="W3262" s="45">
        <v>2255</v>
      </c>
    </row>
    <row r="3263" spans="1:23" x14ac:dyDescent="0.2">
      <c r="A3263" s="41">
        <v>2010</v>
      </c>
      <c r="B3263" s="42">
        <v>21239</v>
      </c>
      <c r="C3263" s="43" t="s">
        <v>3702</v>
      </c>
      <c r="D3263" s="41" t="s">
        <v>23</v>
      </c>
      <c r="E3263" s="43" t="s">
        <v>24</v>
      </c>
      <c r="F3263" s="41" t="s">
        <v>25</v>
      </c>
      <c r="G3263" s="43" t="s">
        <v>50</v>
      </c>
      <c r="H3263" s="43" t="s">
        <v>153</v>
      </c>
      <c r="I3263" s="44" t="s">
        <v>37</v>
      </c>
      <c r="J3263" s="45" t="s">
        <v>37</v>
      </c>
      <c r="K3263" s="45" t="s">
        <v>37</v>
      </c>
      <c r="L3263" s="46" t="s">
        <v>37</v>
      </c>
      <c r="M3263" s="47" t="s">
        <v>37</v>
      </c>
      <c r="N3263" s="47" t="s">
        <v>37</v>
      </c>
      <c r="O3263" s="48">
        <v>2516</v>
      </c>
      <c r="P3263" s="49">
        <v>46939</v>
      </c>
      <c r="Q3263" s="49">
        <v>109</v>
      </c>
      <c r="R3263" s="50" t="s">
        <v>37</v>
      </c>
      <c r="S3263" s="51" t="s">
        <v>37</v>
      </c>
      <c r="T3263" s="51" t="s">
        <v>37</v>
      </c>
      <c r="U3263" s="44">
        <v>2516</v>
      </c>
      <c r="V3263" s="45">
        <v>46939</v>
      </c>
      <c r="W3263" s="45">
        <v>109</v>
      </c>
    </row>
    <row r="3264" spans="1:23" x14ac:dyDescent="0.2">
      <c r="A3264" s="41">
        <v>2010</v>
      </c>
      <c r="B3264" s="42">
        <v>21244</v>
      </c>
      <c r="C3264" s="43" t="s">
        <v>1318</v>
      </c>
      <c r="D3264" s="41" t="s">
        <v>23</v>
      </c>
      <c r="E3264" s="43" t="s">
        <v>24</v>
      </c>
      <c r="F3264" s="41" t="s">
        <v>25</v>
      </c>
      <c r="G3264" s="43" t="s">
        <v>33</v>
      </c>
      <c r="H3264" s="43" t="s">
        <v>31</v>
      </c>
      <c r="I3264" s="44">
        <v>96340.3</v>
      </c>
      <c r="J3264" s="45">
        <v>758139</v>
      </c>
      <c r="K3264" s="45">
        <v>52102</v>
      </c>
      <c r="L3264" s="46">
        <v>11115.6</v>
      </c>
      <c r="M3264" s="47">
        <v>102584</v>
      </c>
      <c r="N3264" s="47">
        <v>2251</v>
      </c>
      <c r="O3264" s="48">
        <v>4864.6000000000004</v>
      </c>
      <c r="P3264" s="49">
        <v>55752</v>
      </c>
      <c r="Q3264" s="49">
        <v>10</v>
      </c>
      <c r="R3264" s="50" t="s">
        <v>37</v>
      </c>
      <c r="S3264" s="51" t="s">
        <v>37</v>
      </c>
      <c r="T3264" s="51" t="s">
        <v>37</v>
      </c>
      <c r="U3264" s="44">
        <v>112320.5</v>
      </c>
      <c r="V3264" s="45">
        <v>916475</v>
      </c>
      <c r="W3264" s="45">
        <v>54363</v>
      </c>
    </row>
    <row r="3265" spans="1:23" x14ac:dyDescent="0.2">
      <c r="A3265" s="41">
        <v>2010</v>
      </c>
      <c r="B3265" s="42">
        <v>21258</v>
      </c>
      <c r="C3265" s="43" t="s">
        <v>3703</v>
      </c>
      <c r="D3265" s="41" t="s">
        <v>39</v>
      </c>
      <c r="E3265" s="43" t="s">
        <v>40</v>
      </c>
      <c r="F3265" s="41" t="s">
        <v>25</v>
      </c>
      <c r="G3265" s="43" t="s">
        <v>42</v>
      </c>
      <c r="H3265" s="43" t="s">
        <v>41</v>
      </c>
      <c r="I3265" s="44">
        <v>3470.2</v>
      </c>
      <c r="J3265" s="45">
        <v>55506</v>
      </c>
      <c r="K3265" s="45">
        <v>2551</v>
      </c>
      <c r="L3265" s="46">
        <v>69112</v>
      </c>
      <c r="M3265" s="47">
        <v>854305</v>
      </c>
      <c r="N3265" s="47">
        <v>7602</v>
      </c>
      <c r="O3265" s="48">
        <v>77481.100000000006</v>
      </c>
      <c r="P3265" s="49">
        <v>1227037</v>
      </c>
      <c r="Q3265" s="49">
        <v>420</v>
      </c>
      <c r="R3265" s="50" t="s">
        <v>37</v>
      </c>
      <c r="S3265" s="51" t="s">
        <v>37</v>
      </c>
      <c r="T3265" s="51" t="s">
        <v>37</v>
      </c>
      <c r="U3265" s="44">
        <v>150063.29999999999</v>
      </c>
      <c r="V3265" s="45">
        <v>2136848</v>
      </c>
      <c r="W3265" s="45">
        <v>10573</v>
      </c>
    </row>
    <row r="3266" spans="1:23" x14ac:dyDescent="0.2">
      <c r="A3266" s="41">
        <v>2010</v>
      </c>
      <c r="B3266" s="42">
        <v>21513</v>
      </c>
      <c r="C3266" s="43" t="s">
        <v>1319</v>
      </c>
      <c r="D3266" s="41" t="s">
        <v>23</v>
      </c>
      <c r="E3266" s="43" t="s">
        <v>24</v>
      </c>
      <c r="F3266" s="41" t="s">
        <v>25</v>
      </c>
      <c r="G3266" s="43" t="s">
        <v>439</v>
      </c>
      <c r="H3266" s="43" t="s">
        <v>31</v>
      </c>
      <c r="I3266" s="44">
        <v>8435</v>
      </c>
      <c r="J3266" s="45">
        <v>58588</v>
      </c>
      <c r="K3266" s="45">
        <v>5790</v>
      </c>
      <c r="L3266" s="46">
        <v>11746</v>
      </c>
      <c r="M3266" s="47">
        <v>136810</v>
      </c>
      <c r="N3266" s="47">
        <v>245</v>
      </c>
      <c r="O3266" s="48">
        <v>286</v>
      </c>
      <c r="P3266" s="49">
        <v>1873</v>
      </c>
      <c r="Q3266" s="49">
        <v>101</v>
      </c>
      <c r="R3266" s="50" t="s">
        <v>37</v>
      </c>
      <c r="S3266" s="51" t="s">
        <v>37</v>
      </c>
      <c r="T3266" s="51" t="s">
        <v>37</v>
      </c>
      <c r="U3266" s="44">
        <v>20467</v>
      </c>
      <c r="V3266" s="45">
        <v>197271</v>
      </c>
      <c r="W3266" s="45">
        <v>6136</v>
      </c>
    </row>
    <row r="3267" spans="1:23" x14ac:dyDescent="0.2">
      <c r="A3267" s="41">
        <v>2010</v>
      </c>
      <c r="B3267" s="42">
        <v>21514</v>
      </c>
      <c r="C3267" s="43" t="s">
        <v>3704</v>
      </c>
      <c r="D3267" s="41" t="s">
        <v>23</v>
      </c>
      <c r="E3267" s="43" t="s">
        <v>24</v>
      </c>
      <c r="F3267" s="41" t="s">
        <v>25</v>
      </c>
      <c r="G3267" s="43" t="s">
        <v>195</v>
      </c>
      <c r="H3267" s="43" t="s">
        <v>31</v>
      </c>
      <c r="I3267" s="44">
        <v>221</v>
      </c>
      <c r="J3267" s="45">
        <v>2632</v>
      </c>
      <c r="K3267" s="45">
        <v>190</v>
      </c>
      <c r="L3267" s="46">
        <v>191</v>
      </c>
      <c r="M3267" s="47">
        <v>2277</v>
      </c>
      <c r="N3267" s="47">
        <v>100</v>
      </c>
      <c r="O3267" s="48">
        <v>1478</v>
      </c>
      <c r="P3267" s="49">
        <v>22647</v>
      </c>
      <c r="Q3267" s="49">
        <v>166</v>
      </c>
      <c r="R3267" s="50" t="s">
        <v>37</v>
      </c>
      <c r="S3267" s="51" t="s">
        <v>37</v>
      </c>
      <c r="T3267" s="51" t="s">
        <v>37</v>
      </c>
      <c r="U3267" s="44">
        <v>1890</v>
      </c>
      <c r="V3267" s="45">
        <v>27556</v>
      </c>
      <c r="W3267" s="45">
        <v>456</v>
      </c>
    </row>
    <row r="3268" spans="1:23" x14ac:dyDescent="0.2">
      <c r="A3268" s="41">
        <v>2010</v>
      </c>
      <c r="B3268" s="42">
        <v>21526</v>
      </c>
      <c r="C3268" s="43" t="s">
        <v>2695</v>
      </c>
      <c r="D3268" s="41" t="s">
        <v>23</v>
      </c>
      <c r="E3268" s="43" t="s">
        <v>24</v>
      </c>
      <c r="F3268" s="41" t="s">
        <v>25</v>
      </c>
      <c r="G3268" s="43" t="s">
        <v>48</v>
      </c>
      <c r="H3268" s="43" t="s">
        <v>27</v>
      </c>
      <c r="I3268" s="44">
        <v>5945</v>
      </c>
      <c r="J3268" s="45">
        <v>51903</v>
      </c>
      <c r="K3268" s="45">
        <v>4424</v>
      </c>
      <c r="L3268" s="46">
        <v>5031</v>
      </c>
      <c r="M3268" s="47">
        <v>54509</v>
      </c>
      <c r="N3268" s="47">
        <v>841</v>
      </c>
      <c r="O3268" s="48">
        <v>514</v>
      </c>
      <c r="P3268" s="49">
        <v>6242</v>
      </c>
      <c r="Q3268" s="49">
        <v>8</v>
      </c>
      <c r="R3268" s="50">
        <v>0</v>
      </c>
      <c r="S3268" s="51">
        <v>0</v>
      </c>
      <c r="T3268" s="51">
        <v>0</v>
      </c>
      <c r="U3268" s="44">
        <v>11490</v>
      </c>
      <c r="V3268" s="45">
        <v>112654</v>
      </c>
      <c r="W3268" s="45">
        <v>5273</v>
      </c>
    </row>
    <row r="3269" spans="1:23" x14ac:dyDescent="0.2">
      <c r="A3269" s="41">
        <v>2010</v>
      </c>
      <c r="B3269" s="42">
        <v>21533</v>
      </c>
      <c r="C3269" s="43" t="s">
        <v>3705</v>
      </c>
      <c r="D3269" s="41" t="s">
        <v>23</v>
      </c>
      <c r="E3269" s="43" t="s">
        <v>24</v>
      </c>
      <c r="F3269" s="41" t="s">
        <v>25</v>
      </c>
      <c r="G3269" s="43" t="s">
        <v>76</v>
      </c>
      <c r="H3269" s="43" t="s">
        <v>27</v>
      </c>
      <c r="I3269" s="44">
        <v>1242</v>
      </c>
      <c r="J3269" s="45">
        <v>9282</v>
      </c>
      <c r="K3269" s="45">
        <v>906</v>
      </c>
      <c r="L3269" s="46">
        <v>813</v>
      </c>
      <c r="M3269" s="47">
        <v>6952</v>
      </c>
      <c r="N3269" s="47">
        <v>205</v>
      </c>
      <c r="O3269" s="48">
        <v>217</v>
      </c>
      <c r="P3269" s="49">
        <v>1852</v>
      </c>
      <c r="Q3269" s="49">
        <v>13</v>
      </c>
      <c r="R3269" s="50" t="s">
        <v>37</v>
      </c>
      <c r="S3269" s="51" t="s">
        <v>37</v>
      </c>
      <c r="T3269" s="51" t="s">
        <v>37</v>
      </c>
      <c r="U3269" s="44">
        <v>2272</v>
      </c>
      <c r="V3269" s="45">
        <v>18086</v>
      </c>
      <c r="W3269" s="45">
        <v>1124</v>
      </c>
    </row>
    <row r="3270" spans="1:23" x14ac:dyDescent="0.2">
      <c r="A3270" s="41">
        <v>2010</v>
      </c>
      <c r="B3270" s="42">
        <v>21538</v>
      </c>
      <c r="C3270" s="43" t="s">
        <v>3706</v>
      </c>
      <c r="D3270" s="41" t="s">
        <v>23</v>
      </c>
      <c r="E3270" s="43" t="s">
        <v>24</v>
      </c>
      <c r="F3270" s="41" t="s">
        <v>25</v>
      </c>
      <c r="G3270" s="43" t="s">
        <v>50</v>
      </c>
      <c r="H3270" s="43" t="s">
        <v>31</v>
      </c>
      <c r="I3270" s="44">
        <v>40649</v>
      </c>
      <c r="J3270" s="45">
        <v>365162</v>
      </c>
      <c r="K3270" s="45">
        <v>34672</v>
      </c>
      <c r="L3270" s="46">
        <v>21369</v>
      </c>
      <c r="M3270" s="47">
        <v>217112</v>
      </c>
      <c r="N3270" s="47">
        <v>3963</v>
      </c>
      <c r="O3270" s="48">
        <v>7614</v>
      </c>
      <c r="P3270" s="49">
        <v>120171</v>
      </c>
      <c r="Q3270" s="49">
        <v>26</v>
      </c>
      <c r="R3270" s="50" t="s">
        <v>37</v>
      </c>
      <c r="S3270" s="51" t="s">
        <v>37</v>
      </c>
      <c r="T3270" s="51" t="s">
        <v>37</v>
      </c>
      <c r="U3270" s="44">
        <v>69632</v>
      </c>
      <c r="V3270" s="45">
        <v>702445</v>
      </c>
      <c r="W3270" s="45">
        <v>38661</v>
      </c>
    </row>
    <row r="3271" spans="1:23" x14ac:dyDescent="0.2">
      <c r="A3271" s="41">
        <v>2010</v>
      </c>
      <c r="B3271" s="42">
        <v>21567</v>
      </c>
      <c r="C3271" s="43" t="s">
        <v>1321</v>
      </c>
      <c r="D3271" s="41" t="s">
        <v>23</v>
      </c>
      <c r="E3271" s="43" t="s">
        <v>24</v>
      </c>
      <c r="F3271" s="41" t="s">
        <v>25</v>
      </c>
      <c r="G3271" s="43" t="s">
        <v>80</v>
      </c>
      <c r="H3271" s="43" t="s">
        <v>31</v>
      </c>
      <c r="I3271" s="44">
        <v>63582.5</v>
      </c>
      <c r="J3271" s="45">
        <v>847296</v>
      </c>
      <c r="K3271" s="45">
        <v>45081</v>
      </c>
      <c r="L3271" s="46">
        <v>15481.8</v>
      </c>
      <c r="M3271" s="47">
        <v>212523</v>
      </c>
      <c r="N3271" s="47">
        <v>4269</v>
      </c>
      <c r="O3271" s="48">
        <v>1490.6</v>
      </c>
      <c r="P3271" s="49">
        <v>20731</v>
      </c>
      <c r="Q3271" s="49">
        <v>4</v>
      </c>
      <c r="R3271" s="50" t="s">
        <v>37</v>
      </c>
      <c r="S3271" s="51" t="s">
        <v>37</v>
      </c>
      <c r="T3271" s="51" t="s">
        <v>37</v>
      </c>
      <c r="U3271" s="44">
        <v>80554.899999999994</v>
      </c>
      <c r="V3271" s="45">
        <v>1080550</v>
      </c>
      <c r="W3271" s="45">
        <v>49354</v>
      </c>
    </row>
    <row r="3272" spans="1:23" x14ac:dyDescent="0.2">
      <c r="A3272" s="41">
        <v>2010</v>
      </c>
      <c r="B3272" s="42">
        <v>21632</v>
      </c>
      <c r="C3272" s="43" t="s">
        <v>1322</v>
      </c>
      <c r="D3272" s="41" t="s">
        <v>23</v>
      </c>
      <c r="E3272" s="43" t="s">
        <v>24</v>
      </c>
      <c r="F3272" s="41" t="s">
        <v>25</v>
      </c>
      <c r="G3272" s="43" t="s">
        <v>67</v>
      </c>
      <c r="H3272" s="43" t="s">
        <v>31</v>
      </c>
      <c r="I3272" s="44">
        <v>160472</v>
      </c>
      <c r="J3272" s="45">
        <v>1670390</v>
      </c>
      <c r="K3272" s="45">
        <v>104710</v>
      </c>
      <c r="L3272" s="46">
        <v>46492</v>
      </c>
      <c r="M3272" s="47">
        <v>559752</v>
      </c>
      <c r="N3272" s="47">
        <v>16633</v>
      </c>
      <c r="O3272" s="48">
        <v>11517</v>
      </c>
      <c r="P3272" s="49">
        <v>209666</v>
      </c>
      <c r="Q3272" s="49">
        <v>22</v>
      </c>
      <c r="R3272" s="50" t="s">
        <v>37</v>
      </c>
      <c r="S3272" s="51" t="s">
        <v>37</v>
      </c>
      <c r="T3272" s="51" t="s">
        <v>37</v>
      </c>
      <c r="U3272" s="44">
        <v>218481</v>
      </c>
      <c r="V3272" s="45">
        <v>2439808</v>
      </c>
      <c r="W3272" s="45">
        <v>121365</v>
      </c>
    </row>
    <row r="3273" spans="1:23" x14ac:dyDescent="0.2">
      <c r="A3273" s="41">
        <v>2010</v>
      </c>
      <c r="B3273" s="42">
        <v>21664</v>
      </c>
      <c r="C3273" s="43" t="s">
        <v>3707</v>
      </c>
      <c r="D3273" s="41" t="s">
        <v>23</v>
      </c>
      <c r="E3273" s="43" t="s">
        <v>24</v>
      </c>
      <c r="F3273" s="41" t="s">
        <v>25</v>
      </c>
      <c r="G3273" s="43" t="s">
        <v>273</v>
      </c>
      <c r="H3273" s="43" t="s">
        <v>31</v>
      </c>
      <c r="I3273" s="44">
        <v>81</v>
      </c>
      <c r="J3273" s="45">
        <v>1041</v>
      </c>
      <c r="K3273" s="45">
        <v>48</v>
      </c>
      <c r="L3273" s="46" t="s">
        <v>37</v>
      </c>
      <c r="M3273" s="47" t="s">
        <v>37</v>
      </c>
      <c r="N3273" s="47" t="s">
        <v>37</v>
      </c>
      <c r="O3273" s="48" t="s">
        <v>37</v>
      </c>
      <c r="P3273" s="49" t="s">
        <v>37</v>
      </c>
      <c r="Q3273" s="49" t="s">
        <v>37</v>
      </c>
      <c r="R3273" s="50" t="s">
        <v>37</v>
      </c>
      <c r="S3273" s="51" t="s">
        <v>37</v>
      </c>
      <c r="T3273" s="51" t="s">
        <v>37</v>
      </c>
      <c r="U3273" s="44">
        <v>81</v>
      </c>
      <c r="V3273" s="45">
        <v>1041</v>
      </c>
      <c r="W3273" s="45">
        <v>48</v>
      </c>
    </row>
    <row r="3274" spans="1:23" x14ac:dyDescent="0.2">
      <c r="A3274" s="41">
        <v>2010</v>
      </c>
      <c r="B3274" s="42">
        <v>21795</v>
      </c>
      <c r="C3274" s="43" t="s">
        <v>3708</v>
      </c>
      <c r="D3274" s="41" t="s">
        <v>39</v>
      </c>
      <c r="E3274" s="43" t="s">
        <v>40</v>
      </c>
      <c r="F3274" s="41" t="s">
        <v>25</v>
      </c>
      <c r="G3274" s="43" t="s">
        <v>201</v>
      </c>
      <c r="H3274" s="43" t="s">
        <v>41</v>
      </c>
      <c r="I3274" s="44">
        <v>194.5</v>
      </c>
      <c r="J3274" s="45">
        <v>2093</v>
      </c>
      <c r="K3274" s="45">
        <v>114</v>
      </c>
      <c r="L3274" s="46">
        <v>21702.1</v>
      </c>
      <c r="M3274" s="47">
        <v>247699</v>
      </c>
      <c r="N3274" s="47">
        <v>4748</v>
      </c>
      <c r="O3274" s="48">
        <v>14499.8</v>
      </c>
      <c r="P3274" s="49">
        <v>161732</v>
      </c>
      <c r="Q3274" s="49">
        <v>81</v>
      </c>
      <c r="R3274" s="50">
        <v>2973</v>
      </c>
      <c r="S3274" s="51">
        <v>33122</v>
      </c>
      <c r="T3274" s="51">
        <v>1</v>
      </c>
      <c r="U3274" s="44">
        <v>39369.4</v>
      </c>
      <c r="V3274" s="45">
        <v>444646</v>
      </c>
      <c r="W3274" s="45">
        <v>4944</v>
      </c>
    </row>
    <row r="3275" spans="1:23" x14ac:dyDescent="0.2">
      <c r="A3275" s="41">
        <v>2010</v>
      </c>
      <c r="B3275" s="42">
        <v>21795</v>
      </c>
      <c r="C3275" s="43" t="s">
        <v>3708</v>
      </c>
      <c r="D3275" s="41" t="s">
        <v>39</v>
      </c>
      <c r="E3275" s="43" t="s">
        <v>40</v>
      </c>
      <c r="F3275" s="41" t="s">
        <v>25</v>
      </c>
      <c r="G3275" s="43" t="s">
        <v>510</v>
      </c>
      <c r="H3275" s="43" t="s">
        <v>41</v>
      </c>
      <c r="I3275" s="44">
        <v>0</v>
      </c>
      <c r="J3275" s="45">
        <v>0</v>
      </c>
      <c r="K3275" s="45">
        <v>0</v>
      </c>
      <c r="L3275" s="46">
        <v>9973.2000000000007</v>
      </c>
      <c r="M3275" s="47">
        <v>126402</v>
      </c>
      <c r="N3275" s="47">
        <v>24</v>
      </c>
      <c r="O3275" s="48">
        <v>0</v>
      </c>
      <c r="P3275" s="49">
        <v>0</v>
      </c>
      <c r="Q3275" s="49">
        <v>0</v>
      </c>
      <c r="R3275" s="50">
        <v>0</v>
      </c>
      <c r="S3275" s="51">
        <v>0</v>
      </c>
      <c r="T3275" s="51">
        <v>0</v>
      </c>
      <c r="U3275" s="44">
        <v>9973.2000000000007</v>
      </c>
      <c r="V3275" s="45">
        <v>126402</v>
      </c>
      <c r="W3275" s="45">
        <v>24</v>
      </c>
    </row>
    <row r="3276" spans="1:23" x14ac:dyDescent="0.2">
      <c r="A3276" s="41">
        <v>2010</v>
      </c>
      <c r="B3276" s="42">
        <v>21795</v>
      </c>
      <c r="C3276" s="43" t="s">
        <v>3708</v>
      </c>
      <c r="D3276" s="41" t="s">
        <v>39</v>
      </c>
      <c r="E3276" s="43" t="s">
        <v>40</v>
      </c>
      <c r="F3276" s="41" t="s">
        <v>25</v>
      </c>
      <c r="G3276" s="43" t="s">
        <v>160</v>
      </c>
      <c r="H3276" s="43" t="s">
        <v>41</v>
      </c>
      <c r="I3276" s="44">
        <v>0</v>
      </c>
      <c r="J3276" s="45">
        <v>0</v>
      </c>
      <c r="K3276" s="45">
        <v>0</v>
      </c>
      <c r="L3276" s="46">
        <v>7756.1</v>
      </c>
      <c r="M3276" s="47">
        <v>87082</v>
      </c>
      <c r="N3276" s="47">
        <v>108</v>
      </c>
      <c r="O3276" s="48">
        <v>865.5</v>
      </c>
      <c r="P3276" s="49">
        <v>11480</v>
      </c>
      <c r="Q3276" s="49">
        <v>11</v>
      </c>
      <c r="R3276" s="50">
        <v>0</v>
      </c>
      <c r="S3276" s="51">
        <v>0</v>
      </c>
      <c r="T3276" s="51">
        <v>0</v>
      </c>
      <c r="U3276" s="44">
        <v>8621.6</v>
      </c>
      <c r="V3276" s="45">
        <v>98562</v>
      </c>
      <c r="W3276" s="45">
        <v>119</v>
      </c>
    </row>
    <row r="3277" spans="1:23" x14ac:dyDescent="0.2">
      <c r="A3277" s="41">
        <v>2010</v>
      </c>
      <c r="B3277" s="42">
        <v>21795</v>
      </c>
      <c r="C3277" s="43" t="s">
        <v>3708</v>
      </c>
      <c r="D3277" s="41" t="s">
        <v>39</v>
      </c>
      <c r="E3277" s="43" t="s">
        <v>40</v>
      </c>
      <c r="F3277" s="41" t="s">
        <v>25</v>
      </c>
      <c r="G3277" s="43" t="s">
        <v>124</v>
      </c>
      <c r="H3277" s="43" t="s">
        <v>41</v>
      </c>
      <c r="I3277" s="44">
        <v>0</v>
      </c>
      <c r="J3277" s="45">
        <v>0</v>
      </c>
      <c r="K3277" s="45">
        <v>0</v>
      </c>
      <c r="L3277" s="46">
        <v>428870.2</v>
      </c>
      <c r="M3277" s="47">
        <v>6679041</v>
      </c>
      <c r="N3277" s="47">
        <v>13374</v>
      </c>
      <c r="O3277" s="48">
        <v>0</v>
      </c>
      <c r="P3277" s="49">
        <v>0</v>
      </c>
      <c r="Q3277" s="49">
        <v>0</v>
      </c>
      <c r="R3277" s="50">
        <v>0</v>
      </c>
      <c r="S3277" s="51">
        <v>0</v>
      </c>
      <c r="T3277" s="51">
        <v>0</v>
      </c>
      <c r="U3277" s="44">
        <v>428870.2</v>
      </c>
      <c r="V3277" s="45">
        <v>6679041</v>
      </c>
      <c r="W3277" s="45">
        <v>13374</v>
      </c>
    </row>
    <row r="3278" spans="1:23" x14ac:dyDescent="0.2">
      <c r="A3278" s="41">
        <v>2010</v>
      </c>
      <c r="B3278" s="42">
        <v>21795</v>
      </c>
      <c r="C3278" s="43" t="s">
        <v>3708</v>
      </c>
      <c r="D3278" s="41" t="s">
        <v>39</v>
      </c>
      <c r="E3278" s="43" t="s">
        <v>40</v>
      </c>
      <c r="F3278" s="41" t="s">
        <v>25</v>
      </c>
      <c r="G3278" s="43" t="s">
        <v>203</v>
      </c>
      <c r="H3278" s="43" t="s">
        <v>41</v>
      </c>
      <c r="I3278" s="44">
        <v>0.2</v>
      </c>
      <c r="J3278" s="45">
        <v>3</v>
      </c>
      <c r="K3278" s="45">
        <v>3</v>
      </c>
      <c r="L3278" s="46">
        <v>24997.200000000001</v>
      </c>
      <c r="M3278" s="47">
        <v>252685</v>
      </c>
      <c r="N3278" s="47">
        <v>451</v>
      </c>
      <c r="O3278" s="48">
        <v>1486.6</v>
      </c>
      <c r="P3278" s="49">
        <v>15632</v>
      </c>
      <c r="Q3278" s="49">
        <v>7</v>
      </c>
      <c r="R3278" s="50">
        <v>0</v>
      </c>
      <c r="S3278" s="51">
        <v>0</v>
      </c>
      <c r="T3278" s="51">
        <v>0</v>
      </c>
      <c r="U3278" s="44">
        <v>26484</v>
      </c>
      <c r="V3278" s="45">
        <v>268320</v>
      </c>
      <c r="W3278" s="45">
        <v>461</v>
      </c>
    </row>
    <row r="3279" spans="1:23" x14ac:dyDescent="0.2">
      <c r="A3279" s="41">
        <v>2010</v>
      </c>
      <c r="B3279" s="42">
        <v>21795</v>
      </c>
      <c r="C3279" s="43" t="s">
        <v>3708</v>
      </c>
      <c r="D3279" s="41" t="s">
        <v>39</v>
      </c>
      <c r="E3279" s="43" t="s">
        <v>40</v>
      </c>
      <c r="F3279" s="41" t="s">
        <v>25</v>
      </c>
      <c r="G3279" s="43" t="s">
        <v>30</v>
      </c>
      <c r="H3279" s="43" t="s">
        <v>41</v>
      </c>
      <c r="I3279" s="44">
        <v>0</v>
      </c>
      <c r="J3279" s="45">
        <v>0</v>
      </c>
      <c r="K3279" s="45">
        <v>0</v>
      </c>
      <c r="L3279" s="46">
        <v>28065.7</v>
      </c>
      <c r="M3279" s="47">
        <v>343117</v>
      </c>
      <c r="N3279" s="47">
        <v>477</v>
      </c>
      <c r="O3279" s="48">
        <v>21201.1</v>
      </c>
      <c r="P3279" s="49">
        <v>231419</v>
      </c>
      <c r="Q3279" s="49">
        <v>83</v>
      </c>
      <c r="R3279" s="50">
        <v>0</v>
      </c>
      <c r="S3279" s="51">
        <v>0</v>
      </c>
      <c r="T3279" s="51">
        <v>0</v>
      </c>
      <c r="U3279" s="44">
        <v>49266.8</v>
      </c>
      <c r="V3279" s="45">
        <v>574536</v>
      </c>
      <c r="W3279" s="45">
        <v>560</v>
      </c>
    </row>
    <row r="3280" spans="1:23" x14ac:dyDescent="0.2">
      <c r="A3280" s="41">
        <v>2010</v>
      </c>
      <c r="B3280" s="42">
        <v>21795</v>
      </c>
      <c r="C3280" s="43" t="s">
        <v>3708</v>
      </c>
      <c r="D3280" s="41" t="s">
        <v>39</v>
      </c>
      <c r="E3280" s="43" t="s">
        <v>40</v>
      </c>
      <c r="F3280" s="41" t="s">
        <v>25</v>
      </c>
      <c r="G3280" s="43" t="s">
        <v>134</v>
      </c>
      <c r="H3280" s="43" t="s">
        <v>41</v>
      </c>
      <c r="I3280" s="44">
        <v>6723.3</v>
      </c>
      <c r="J3280" s="45">
        <v>82872</v>
      </c>
      <c r="K3280" s="45">
        <v>1684</v>
      </c>
      <c r="L3280" s="46">
        <v>4037.4</v>
      </c>
      <c r="M3280" s="47">
        <v>50749</v>
      </c>
      <c r="N3280" s="47">
        <v>3111</v>
      </c>
      <c r="O3280" s="48">
        <v>9596</v>
      </c>
      <c r="P3280" s="49">
        <v>112232</v>
      </c>
      <c r="Q3280" s="49">
        <v>191</v>
      </c>
      <c r="R3280" s="50">
        <v>0</v>
      </c>
      <c r="S3280" s="51">
        <v>0</v>
      </c>
      <c r="T3280" s="51">
        <v>0</v>
      </c>
      <c r="U3280" s="44">
        <v>20356.7</v>
      </c>
      <c r="V3280" s="45">
        <v>245853</v>
      </c>
      <c r="W3280" s="45">
        <v>4986</v>
      </c>
    </row>
    <row r="3281" spans="1:23" x14ac:dyDescent="0.2">
      <c r="A3281" s="41">
        <v>2010</v>
      </c>
      <c r="B3281" s="42">
        <v>21795</v>
      </c>
      <c r="C3281" s="43" t="s">
        <v>3708</v>
      </c>
      <c r="D3281" s="41" t="s">
        <v>39</v>
      </c>
      <c r="E3281" s="43" t="s">
        <v>40</v>
      </c>
      <c r="F3281" s="41" t="s">
        <v>25</v>
      </c>
      <c r="G3281" s="43" t="s">
        <v>82</v>
      </c>
      <c r="H3281" s="43" t="s">
        <v>41</v>
      </c>
      <c r="I3281" s="44">
        <v>0</v>
      </c>
      <c r="J3281" s="45">
        <v>0</v>
      </c>
      <c r="K3281" s="45">
        <v>0</v>
      </c>
      <c r="L3281" s="46">
        <v>44592.2</v>
      </c>
      <c r="M3281" s="47">
        <v>699781</v>
      </c>
      <c r="N3281" s="47">
        <v>596</v>
      </c>
      <c r="O3281" s="48">
        <v>3378.3</v>
      </c>
      <c r="P3281" s="49">
        <v>53429</v>
      </c>
      <c r="Q3281" s="49">
        <v>136</v>
      </c>
      <c r="R3281" s="50">
        <v>0</v>
      </c>
      <c r="S3281" s="51">
        <v>0</v>
      </c>
      <c r="T3281" s="51">
        <v>0</v>
      </c>
      <c r="U3281" s="44">
        <v>47970.5</v>
      </c>
      <c r="V3281" s="45">
        <v>753210</v>
      </c>
      <c r="W3281" s="45">
        <v>732</v>
      </c>
    </row>
    <row r="3282" spans="1:23" x14ac:dyDescent="0.2">
      <c r="A3282" s="41">
        <v>2010</v>
      </c>
      <c r="B3282" s="42">
        <v>21795</v>
      </c>
      <c r="C3282" s="43" t="s">
        <v>3708</v>
      </c>
      <c r="D3282" s="41" t="s">
        <v>39</v>
      </c>
      <c r="E3282" s="43" t="s">
        <v>40</v>
      </c>
      <c r="F3282" s="41" t="s">
        <v>25</v>
      </c>
      <c r="G3282" s="43" t="s">
        <v>511</v>
      </c>
      <c r="H3282" s="43" t="s">
        <v>41</v>
      </c>
      <c r="I3282" s="44">
        <v>13.8</v>
      </c>
      <c r="J3282" s="45">
        <v>152</v>
      </c>
      <c r="K3282" s="45">
        <v>17</v>
      </c>
      <c r="L3282" s="46">
        <v>15387.6</v>
      </c>
      <c r="M3282" s="47">
        <v>197738</v>
      </c>
      <c r="N3282" s="47">
        <v>1773</v>
      </c>
      <c r="O3282" s="48">
        <v>249.6</v>
      </c>
      <c r="P3282" s="49">
        <v>2502</v>
      </c>
      <c r="Q3282" s="49">
        <v>2</v>
      </c>
      <c r="R3282" s="50">
        <v>0</v>
      </c>
      <c r="S3282" s="51">
        <v>0</v>
      </c>
      <c r="T3282" s="51">
        <v>0</v>
      </c>
      <c r="U3282" s="44">
        <v>15651</v>
      </c>
      <c r="V3282" s="45">
        <v>200392</v>
      </c>
      <c r="W3282" s="45">
        <v>1792</v>
      </c>
    </row>
    <row r="3283" spans="1:23" x14ac:dyDescent="0.2">
      <c r="A3283" s="41">
        <v>2010</v>
      </c>
      <c r="B3283" s="42">
        <v>21795</v>
      </c>
      <c r="C3283" s="43" t="s">
        <v>3708</v>
      </c>
      <c r="D3283" s="41" t="s">
        <v>39</v>
      </c>
      <c r="E3283" s="43" t="s">
        <v>40</v>
      </c>
      <c r="F3283" s="41" t="s">
        <v>25</v>
      </c>
      <c r="G3283" s="43" t="s">
        <v>122</v>
      </c>
      <c r="H3283" s="43" t="s">
        <v>41</v>
      </c>
      <c r="I3283" s="44">
        <v>0.2</v>
      </c>
      <c r="J3283" s="45">
        <v>2</v>
      </c>
      <c r="K3283" s="45">
        <v>1</v>
      </c>
      <c r="L3283" s="46">
        <v>38083.199999999997</v>
      </c>
      <c r="M3283" s="47">
        <v>466776</v>
      </c>
      <c r="N3283" s="47">
        <v>512</v>
      </c>
      <c r="O3283" s="48">
        <v>273.89999999999998</v>
      </c>
      <c r="P3283" s="49">
        <v>3483</v>
      </c>
      <c r="Q3283" s="49">
        <v>1</v>
      </c>
      <c r="R3283" s="50">
        <v>0</v>
      </c>
      <c r="S3283" s="51">
        <v>0</v>
      </c>
      <c r="T3283" s="51">
        <v>0</v>
      </c>
      <c r="U3283" s="44">
        <v>38357.300000000003</v>
      </c>
      <c r="V3283" s="45">
        <v>470261</v>
      </c>
      <c r="W3283" s="45">
        <v>514</v>
      </c>
    </row>
    <row r="3284" spans="1:23" x14ac:dyDescent="0.2">
      <c r="A3284" s="41">
        <v>2010</v>
      </c>
      <c r="B3284" s="42">
        <v>21795</v>
      </c>
      <c r="C3284" s="43" t="s">
        <v>3708</v>
      </c>
      <c r="D3284" s="41" t="s">
        <v>39</v>
      </c>
      <c r="E3284" s="43" t="s">
        <v>40</v>
      </c>
      <c r="F3284" s="41" t="s">
        <v>25</v>
      </c>
      <c r="G3284" s="43" t="s">
        <v>161</v>
      </c>
      <c r="H3284" s="43" t="s">
        <v>41</v>
      </c>
      <c r="I3284" s="44">
        <v>0</v>
      </c>
      <c r="J3284" s="45">
        <v>0</v>
      </c>
      <c r="K3284" s="45">
        <v>0</v>
      </c>
      <c r="L3284" s="46">
        <v>2896.4</v>
      </c>
      <c r="M3284" s="47">
        <v>41543</v>
      </c>
      <c r="N3284" s="47">
        <v>477</v>
      </c>
      <c r="O3284" s="48">
        <v>23.4</v>
      </c>
      <c r="P3284" s="49">
        <v>423</v>
      </c>
      <c r="Q3284" s="49">
        <v>1</v>
      </c>
      <c r="R3284" s="50">
        <v>0</v>
      </c>
      <c r="S3284" s="51">
        <v>0</v>
      </c>
      <c r="T3284" s="51">
        <v>0</v>
      </c>
      <c r="U3284" s="44">
        <v>2919.8</v>
      </c>
      <c r="V3284" s="45">
        <v>41966</v>
      </c>
      <c r="W3284" s="45">
        <v>478</v>
      </c>
    </row>
    <row r="3285" spans="1:23" x14ac:dyDescent="0.2">
      <c r="A3285" s="41">
        <v>2010</v>
      </c>
      <c r="B3285" s="42">
        <v>21795</v>
      </c>
      <c r="C3285" s="43" t="s">
        <v>3708</v>
      </c>
      <c r="D3285" s="41" t="s">
        <v>39</v>
      </c>
      <c r="E3285" s="43" t="s">
        <v>40</v>
      </c>
      <c r="F3285" s="41" t="s">
        <v>25</v>
      </c>
      <c r="G3285" s="43" t="s">
        <v>44</v>
      </c>
      <c r="H3285" s="43" t="s">
        <v>41</v>
      </c>
      <c r="I3285" s="44">
        <v>0.3</v>
      </c>
      <c r="J3285" s="45">
        <v>4</v>
      </c>
      <c r="K3285" s="45">
        <v>1</v>
      </c>
      <c r="L3285" s="46">
        <v>6943.2</v>
      </c>
      <c r="M3285" s="47">
        <v>98682</v>
      </c>
      <c r="N3285" s="47">
        <v>196</v>
      </c>
      <c r="O3285" s="48">
        <v>0</v>
      </c>
      <c r="P3285" s="49">
        <v>0</v>
      </c>
      <c r="Q3285" s="49">
        <v>0</v>
      </c>
      <c r="R3285" s="50">
        <v>0</v>
      </c>
      <c r="S3285" s="51">
        <v>0</v>
      </c>
      <c r="T3285" s="51">
        <v>0</v>
      </c>
      <c r="U3285" s="44">
        <v>6943.5</v>
      </c>
      <c r="V3285" s="45">
        <v>98686</v>
      </c>
      <c r="W3285" s="45">
        <v>197</v>
      </c>
    </row>
    <row r="3286" spans="1:23" x14ac:dyDescent="0.2">
      <c r="A3286" s="41">
        <v>2010</v>
      </c>
      <c r="B3286" s="42">
        <v>21795</v>
      </c>
      <c r="C3286" s="43" t="s">
        <v>3708</v>
      </c>
      <c r="D3286" s="41" t="s">
        <v>39</v>
      </c>
      <c r="E3286" s="43" t="s">
        <v>40</v>
      </c>
      <c r="F3286" s="41" t="s">
        <v>25</v>
      </c>
      <c r="G3286" s="43" t="s">
        <v>180</v>
      </c>
      <c r="H3286" s="43" t="s">
        <v>41</v>
      </c>
      <c r="I3286" s="44">
        <v>1.8</v>
      </c>
      <c r="J3286" s="45">
        <v>22</v>
      </c>
      <c r="K3286" s="45">
        <v>3</v>
      </c>
      <c r="L3286" s="46">
        <v>3089.4</v>
      </c>
      <c r="M3286" s="47">
        <v>39505</v>
      </c>
      <c r="N3286" s="47">
        <v>81</v>
      </c>
      <c r="O3286" s="48">
        <v>0</v>
      </c>
      <c r="P3286" s="49">
        <v>0</v>
      </c>
      <c r="Q3286" s="49">
        <v>0</v>
      </c>
      <c r="R3286" s="50">
        <v>0</v>
      </c>
      <c r="S3286" s="51">
        <v>0</v>
      </c>
      <c r="T3286" s="51">
        <v>0</v>
      </c>
      <c r="U3286" s="44">
        <v>3091.2</v>
      </c>
      <c r="V3286" s="45">
        <v>39527</v>
      </c>
      <c r="W3286" s="45">
        <v>84</v>
      </c>
    </row>
    <row r="3287" spans="1:23" x14ac:dyDescent="0.2">
      <c r="A3287" s="41">
        <v>2010</v>
      </c>
      <c r="B3287" s="42">
        <v>21995</v>
      </c>
      <c r="C3287" s="43" t="s">
        <v>3709</v>
      </c>
      <c r="D3287" s="41" t="s">
        <v>23</v>
      </c>
      <c r="E3287" s="43" t="s">
        <v>24</v>
      </c>
      <c r="F3287" s="41" t="s">
        <v>25</v>
      </c>
      <c r="G3287" s="43" t="s">
        <v>46</v>
      </c>
      <c r="H3287" s="43" t="s">
        <v>1749</v>
      </c>
      <c r="I3287" s="44" t="s">
        <v>37</v>
      </c>
      <c r="J3287" s="45" t="s">
        <v>37</v>
      </c>
      <c r="K3287" s="45" t="s">
        <v>37</v>
      </c>
      <c r="L3287" s="46">
        <v>719</v>
      </c>
      <c r="M3287" s="47">
        <v>6990</v>
      </c>
      <c r="N3287" s="47">
        <v>1</v>
      </c>
      <c r="O3287" s="48" t="s">
        <v>37</v>
      </c>
      <c r="P3287" s="49" t="s">
        <v>37</v>
      </c>
      <c r="Q3287" s="49" t="s">
        <v>37</v>
      </c>
      <c r="R3287" s="50" t="s">
        <v>37</v>
      </c>
      <c r="S3287" s="51" t="s">
        <v>37</v>
      </c>
      <c r="T3287" s="51" t="s">
        <v>37</v>
      </c>
      <c r="U3287" s="44">
        <v>719</v>
      </c>
      <c r="V3287" s="45">
        <v>6990</v>
      </c>
      <c r="W3287" s="45">
        <v>1</v>
      </c>
    </row>
    <row r="3288" spans="1:23" x14ac:dyDescent="0.2">
      <c r="A3288" s="41">
        <v>2010</v>
      </c>
      <c r="B3288" s="42">
        <v>22053</v>
      </c>
      <c r="C3288" s="43" t="s">
        <v>1323</v>
      </c>
      <c r="D3288" s="41" t="s">
        <v>23</v>
      </c>
      <c r="E3288" s="43" t="s">
        <v>24</v>
      </c>
      <c r="F3288" s="41" t="s">
        <v>25</v>
      </c>
      <c r="G3288" s="43" t="s">
        <v>104</v>
      </c>
      <c r="H3288" s="43" t="s">
        <v>51</v>
      </c>
      <c r="I3288" s="44">
        <v>225937</v>
      </c>
      <c r="J3288" s="45">
        <v>2613510</v>
      </c>
      <c r="K3288" s="45">
        <v>142971</v>
      </c>
      <c r="L3288" s="46">
        <v>131399</v>
      </c>
      <c r="M3288" s="47">
        <v>1479288</v>
      </c>
      <c r="N3288" s="47">
        <v>30182</v>
      </c>
      <c r="O3288" s="48">
        <v>183743</v>
      </c>
      <c r="P3288" s="49">
        <v>3255731</v>
      </c>
      <c r="Q3288" s="49">
        <v>1427</v>
      </c>
      <c r="R3288" s="50">
        <v>0</v>
      </c>
      <c r="S3288" s="51">
        <v>0</v>
      </c>
      <c r="T3288" s="51">
        <v>0</v>
      </c>
      <c r="U3288" s="44">
        <v>541079</v>
      </c>
      <c r="V3288" s="45">
        <v>7348529</v>
      </c>
      <c r="W3288" s="45">
        <v>174580</v>
      </c>
    </row>
    <row r="3289" spans="1:23" x14ac:dyDescent="0.2">
      <c r="A3289" s="41">
        <v>2010</v>
      </c>
      <c r="B3289" s="42">
        <v>22355</v>
      </c>
      <c r="C3289" s="43" t="s">
        <v>3710</v>
      </c>
      <c r="D3289" s="41" t="s">
        <v>23</v>
      </c>
      <c r="E3289" s="43" t="s">
        <v>24</v>
      </c>
      <c r="F3289" s="41" t="s">
        <v>25</v>
      </c>
      <c r="G3289" s="43" t="s">
        <v>89</v>
      </c>
      <c r="H3289" s="43" t="s">
        <v>153</v>
      </c>
      <c r="I3289" s="44">
        <v>4667</v>
      </c>
      <c r="J3289" s="45">
        <v>53492</v>
      </c>
      <c r="K3289" s="45">
        <v>4686</v>
      </c>
      <c r="L3289" s="46">
        <v>1275</v>
      </c>
      <c r="M3289" s="47">
        <v>15229</v>
      </c>
      <c r="N3289" s="47">
        <v>457</v>
      </c>
      <c r="O3289" s="48" t="s">
        <v>37</v>
      </c>
      <c r="P3289" s="49" t="s">
        <v>37</v>
      </c>
      <c r="Q3289" s="49" t="s">
        <v>37</v>
      </c>
      <c r="R3289" s="50" t="s">
        <v>37</v>
      </c>
      <c r="S3289" s="51" t="s">
        <v>37</v>
      </c>
      <c r="T3289" s="51" t="s">
        <v>37</v>
      </c>
      <c r="U3289" s="44">
        <v>5942</v>
      </c>
      <c r="V3289" s="45">
        <v>68721</v>
      </c>
      <c r="W3289" s="45">
        <v>5143</v>
      </c>
    </row>
    <row r="3290" spans="1:23" x14ac:dyDescent="0.2">
      <c r="A3290" s="41">
        <v>2010</v>
      </c>
      <c r="B3290" s="42">
        <v>22400</v>
      </c>
      <c r="C3290" s="43" t="s">
        <v>3711</v>
      </c>
      <c r="D3290" s="41" t="s">
        <v>39</v>
      </c>
      <c r="E3290" s="43" t="s">
        <v>40</v>
      </c>
      <c r="F3290" s="41" t="s">
        <v>25</v>
      </c>
      <c r="G3290" s="43" t="s">
        <v>89</v>
      </c>
      <c r="H3290" s="43" t="s">
        <v>41</v>
      </c>
      <c r="I3290" s="44" t="s">
        <v>37</v>
      </c>
      <c r="J3290" s="45" t="s">
        <v>37</v>
      </c>
      <c r="K3290" s="45" t="s">
        <v>37</v>
      </c>
      <c r="L3290" s="46" t="s">
        <v>37</v>
      </c>
      <c r="M3290" s="47" t="s">
        <v>37</v>
      </c>
      <c r="N3290" s="47" t="s">
        <v>37</v>
      </c>
      <c r="O3290" s="48">
        <v>33997</v>
      </c>
      <c r="P3290" s="49">
        <v>564333</v>
      </c>
      <c r="Q3290" s="49">
        <v>1</v>
      </c>
      <c r="R3290" s="50" t="s">
        <v>37</v>
      </c>
      <c r="S3290" s="51" t="s">
        <v>37</v>
      </c>
      <c r="T3290" s="51" t="s">
        <v>37</v>
      </c>
      <c r="U3290" s="44">
        <v>33997</v>
      </c>
      <c r="V3290" s="45">
        <v>564333</v>
      </c>
      <c r="W3290" s="45">
        <v>1</v>
      </c>
    </row>
    <row r="3291" spans="1:23" x14ac:dyDescent="0.2">
      <c r="A3291" s="41">
        <v>2010</v>
      </c>
      <c r="B3291" s="42">
        <v>22500</v>
      </c>
      <c r="C3291" s="43" t="s">
        <v>3712</v>
      </c>
      <c r="D3291" s="41" t="s">
        <v>23</v>
      </c>
      <c r="E3291" s="43" t="s">
        <v>24</v>
      </c>
      <c r="F3291" s="41" t="s">
        <v>25</v>
      </c>
      <c r="G3291" s="43" t="s">
        <v>76</v>
      </c>
      <c r="H3291" s="43" t="s">
        <v>51</v>
      </c>
      <c r="I3291" s="44">
        <v>346768.8</v>
      </c>
      <c r="J3291" s="45">
        <v>3632630</v>
      </c>
      <c r="K3291" s="45">
        <v>319886</v>
      </c>
      <c r="L3291" s="46">
        <v>346110.2</v>
      </c>
      <c r="M3291" s="47">
        <v>4496614</v>
      </c>
      <c r="N3291" s="47">
        <v>47528</v>
      </c>
      <c r="O3291" s="48">
        <v>119454.8</v>
      </c>
      <c r="P3291" s="49">
        <v>1836795</v>
      </c>
      <c r="Q3291" s="49">
        <v>1194</v>
      </c>
      <c r="R3291" s="50" t="s">
        <v>37</v>
      </c>
      <c r="S3291" s="51" t="s">
        <v>37</v>
      </c>
      <c r="T3291" s="51" t="s">
        <v>37</v>
      </c>
      <c r="U3291" s="44">
        <v>812333.8</v>
      </c>
      <c r="V3291" s="45">
        <v>9966039</v>
      </c>
      <c r="W3291" s="45">
        <v>368608</v>
      </c>
    </row>
    <row r="3292" spans="1:23" x14ac:dyDescent="0.2">
      <c r="A3292" s="41">
        <v>2010</v>
      </c>
      <c r="B3292" s="42">
        <v>22509</v>
      </c>
      <c r="C3292" s="43" t="s">
        <v>3713</v>
      </c>
      <c r="D3292" s="41" t="s">
        <v>39</v>
      </c>
      <c r="E3292" s="43" t="s">
        <v>40</v>
      </c>
      <c r="F3292" s="41" t="s">
        <v>25</v>
      </c>
      <c r="G3292" s="43" t="s">
        <v>201</v>
      </c>
      <c r="H3292" s="43" t="s">
        <v>41</v>
      </c>
      <c r="I3292" s="44">
        <v>0</v>
      </c>
      <c r="J3292" s="45">
        <v>0</v>
      </c>
      <c r="K3292" s="45">
        <v>0</v>
      </c>
      <c r="L3292" s="46">
        <v>115194</v>
      </c>
      <c r="M3292" s="47">
        <v>1113147</v>
      </c>
      <c r="N3292" s="47">
        <v>2394</v>
      </c>
      <c r="O3292" s="48">
        <v>0</v>
      </c>
      <c r="P3292" s="49">
        <v>0</v>
      </c>
      <c r="Q3292" s="49">
        <v>0</v>
      </c>
      <c r="R3292" s="50">
        <v>2784</v>
      </c>
      <c r="S3292" s="51">
        <v>39404</v>
      </c>
      <c r="T3292" s="51">
        <v>1</v>
      </c>
      <c r="U3292" s="44">
        <v>117978</v>
      </c>
      <c r="V3292" s="45">
        <v>1152551</v>
      </c>
      <c r="W3292" s="45">
        <v>2395</v>
      </c>
    </row>
    <row r="3293" spans="1:23" x14ac:dyDescent="0.2">
      <c r="A3293" s="41">
        <v>2010</v>
      </c>
      <c r="B3293" s="42">
        <v>22509</v>
      </c>
      <c r="C3293" s="43" t="s">
        <v>3713</v>
      </c>
      <c r="D3293" s="41" t="s">
        <v>39</v>
      </c>
      <c r="E3293" s="43" t="s">
        <v>40</v>
      </c>
      <c r="F3293" s="41" t="s">
        <v>25</v>
      </c>
      <c r="G3293" s="43" t="s">
        <v>510</v>
      </c>
      <c r="H3293" s="43" t="s">
        <v>41</v>
      </c>
      <c r="I3293" s="44">
        <v>0</v>
      </c>
      <c r="J3293" s="45">
        <v>0</v>
      </c>
      <c r="K3293" s="45">
        <v>0</v>
      </c>
      <c r="L3293" s="46">
        <v>50882</v>
      </c>
      <c r="M3293" s="47">
        <v>536225</v>
      </c>
      <c r="N3293" s="47">
        <v>205</v>
      </c>
      <c r="O3293" s="48">
        <v>18819</v>
      </c>
      <c r="P3293" s="49">
        <v>265031</v>
      </c>
      <c r="Q3293" s="49">
        <v>1</v>
      </c>
      <c r="R3293" s="50">
        <v>0</v>
      </c>
      <c r="S3293" s="51">
        <v>0</v>
      </c>
      <c r="T3293" s="51">
        <v>0</v>
      </c>
      <c r="U3293" s="44">
        <v>69701</v>
      </c>
      <c r="V3293" s="45">
        <v>801256</v>
      </c>
      <c r="W3293" s="45">
        <v>206</v>
      </c>
    </row>
    <row r="3294" spans="1:23" x14ac:dyDescent="0.2">
      <c r="A3294" s="41">
        <v>2010</v>
      </c>
      <c r="B3294" s="42">
        <v>22509</v>
      </c>
      <c r="C3294" s="43" t="s">
        <v>3713</v>
      </c>
      <c r="D3294" s="41" t="s">
        <v>39</v>
      </c>
      <c r="E3294" s="43" t="s">
        <v>40</v>
      </c>
      <c r="F3294" s="41" t="s">
        <v>25</v>
      </c>
      <c r="G3294" s="43" t="s">
        <v>160</v>
      </c>
      <c r="H3294" s="43" t="s">
        <v>41</v>
      </c>
      <c r="I3294" s="44">
        <v>0</v>
      </c>
      <c r="J3294" s="45">
        <v>0</v>
      </c>
      <c r="K3294" s="45">
        <v>0</v>
      </c>
      <c r="L3294" s="46">
        <v>12747</v>
      </c>
      <c r="M3294" s="47">
        <v>152017</v>
      </c>
      <c r="N3294" s="47">
        <v>59</v>
      </c>
      <c r="O3294" s="48">
        <v>19121</v>
      </c>
      <c r="P3294" s="49">
        <v>228025</v>
      </c>
      <c r="Q3294" s="49">
        <v>88</v>
      </c>
      <c r="R3294" s="50">
        <v>0</v>
      </c>
      <c r="S3294" s="51">
        <v>0</v>
      </c>
      <c r="T3294" s="51">
        <v>0</v>
      </c>
      <c r="U3294" s="44">
        <v>31868</v>
      </c>
      <c r="V3294" s="45">
        <v>380042</v>
      </c>
      <c r="W3294" s="45">
        <v>147</v>
      </c>
    </row>
    <row r="3295" spans="1:23" x14ac:dyDescent="0.2">
      <c r="A3295" s="41">
        <v>2010</v>
      </c>
      <c r="B3295" s="42">
        <v>22509</v>
      </c>
      <c r="C3295" s="43" t="s">
        <v>3713</v>
      </c>
      <c r="D3295" s="41" t="s">
        <v>39</v>
      </c>
      <c r="E3295" s="43" t="s">
        <v>40</v>
      </c>
      <c r="F3295" s="41" t="s">
        <v>25</v>
      </c>
      <c r="G3295" s="43" t="s">
        <v>203</v>
      </c>
      <c r="H3295" s="43" t="s">
        <v>41</v>
      </c>
      <c r="I3295" s="44">
        <v>0</v>
      </c>
      <c r="J3295" s="45">
        <v>0</v>
      </c>
      <c r="K3295" s="45">
        <v>0</v>
      </c>
      <c r="L3295" s="46">
        <v>75026</v>
      </c>
      <c r="M3295" s="47">
        <v>881435</v>
      </c>
      <c r="N3295" s="47">
        <v>1793</v>
      </c>
      <c r="O3295" s="48">
        <v>50017</v>
      </c>
      <c r="P3295" s="49">
        <v>612522</v>
      </c>
      <c r="Q3295" s="49">
        <v>1246</v>
      </c>
      <c r="R3295" s="50">
        <v>0</v>
      </c>
      <c r="S3295" s="51">
        <v>0</v>
      </c>
      <c r="T3295" s="51">
        <v>0</v>
      </c>
      <c r="U3295" s="44">
        <v>125043</v>
      </c>
      <c r="V3295" s="45">
        <v>1493957</v>
      </c>
      <c r="W3295" s="45">
        <v>3039</v>
      </c>
    </row>
    <row r="3296" spans="1:23" x14ac:dyDescent="0.2">
      <c r="A3296" s="41">
        <v>2010</v>
      </c>
      <c r="B3296" s="42">
        <v>22509</v>
      </c>
      <c r="C3296" s="43" t="s">
        <v>3713</v>
      </c>
      <c r="D3296" s="41" t="s">
        <v>39</v>
      </c>
      <c r="E3296" s="43" t="s">
        <v>40</v>
      </c>
      <c r="F3296" s="41" t="s">
        <v>25</v>
      </c>
      <c r="G3296" s="43" t="s">
        <v>30</v>
      </c>
      <c r="H3296" s="43" t="s">
        <v>41</v>
      </c>
      <c r="I3296" s="44">
        <v>0</v>
      </c>
      <c r="J3296" s="45">
        <v>0</v>
      </c>
      <c r="K3296" s="45">
        <v>0</v>
      </c>
      <c r="L3296" s="46">
        <v>170669</v>
      </c>
      <c r="M3296" s="47">
        <v>2105364</v>
      </c>
      <c r="N3296" s="47">
        <v>1473</v>
      </c>
      <c r="O3296" s="48">
        <v>139638</v>
      </c>
      <c r="P3296" s="49">
        <v>1524574</v>
      </c>
      <c r="Q3296" s="49">
        <v>1067</v>
      </c>
      <c r="R3296" s="50">
        <v>0</v>
      </c>
      <c r="S3296" s="51">
        <v>0</v>
      </c>
      <c r="T3296" s="51">
        <v>0</v>
      </c>
      <c r="U3296" s="44">
        <v>310307</v>
      </c>
      <c r="V3296" s="45">
        <v>3629938</v>
      </c>
      <c r="W3296" s="45">
        <v>2540</v>
      </c>
    </row>
    <row r="3297" spans="1:23" x14ac:dyDescent="0.2">
      <c r="A3297" s="41">
        <v>2010</v>
      </c>
      <c r="B3297" s="42">
        <v>22509</v>
      </c>
      <c r="C3297" s="43" t="s">
        <v>3713</v>
      </c>
      <c r="D3297" s="41" t="s">
        <v>39</v>
      </c>
      <c r="E3297" s="43" t="s">
        <v>40</v>
      </c>
      <c r="F3297" s="41" t="s">
        <v>25</v>
      </c>
      <c r="G3297" s="43" t="s">
        <v>134</v>
      </c>
      <c r="H3297" s="43" t="s">
        <v>41</v>
      </c>
      <c r="I3297" s="44">
        <v>0</v>
      </c>
      <c r="J3297" s="45">
        <v>0</v>
      </c>
      <c r="K3297" s="45">
        <v>0</v>
      </c>
      <c r="L3297" s="46">
        <v>47796</v>
      </c>
      <c r="M3297" s="47">
        <v>593324</v>
      </c>
      <c r="N3297" s="47">
        <v>205</v>
      </c>
      <c r="O3297" s="48">
        <v>0</v>
      </c>
      <c r="P3297" s="49">
        <v>0</v>
      </c>
      <c r="Q3297" s="49">
        <v>0</v>
      </c>
      <c r="R3297" s="50">
        <v>0</v>
      </c>
      <c r="S3297" s="51">
        <v>0</v>
      </c>
      <c r="T3297" s="51">
        <v>0</v>
      </c>
      <c r="U3297" s="44">
        <v>47796</v>
      </c>
      <c r="V3297" s="45">
        <v>593324</v>
      </c>
      <c r="W3297" s="45">
        <v>205</v>
      </c>
    </row>
    <row r="3298" spans="1:23" x14ac:dyDescent="0.2">
      <c r="A3298" s="41">
        <v>2010</v>
      </c>
      <c r="B3298" s="42">
        <v>22509</v>
      </c>
      <c r="C3298" s="43" t="s">
        <v>3713</v>
      </c>
      <c r="D3298" s="41" t="s">
        <v>39</v>
      </c>
      <c r="E3298" s="43" t="s">
        <v>40</v>
      </c>
      <c r="F3298" s="41" t="s">
        <v>25</v>
      </c>
      <c r="G3298" s="43" t="s">
        <v>511</v>
      </c>
      <c r="H3298" s="43" t="s">
        <v>41</v>
      </c>
      <c r="I3298" s="44">
        <v>0</v>
      </c>
      <c r="J3298" s="45">
        <v>0</v>
      </c>
      <c r="K3298" s="45">
        <v>0</v>
      </c>
      <c r="L3298" s="46">
        <v>0</v>
      </c>
      <c r="M3298" s="47">
        <v>0</v>
      </c>
      <c r="N3298" s="47">
        <v>0</v>
      </c>
      <c r="O3298" s="48">
        <v>38812</v>
      </c>
      <c r="P3298" s="49">
        <v>498272</v>
      </c>
      <c r="Q3298" s="49">
        <v>338</v>
      </c>
      <c r="R3298" s="50">
        <v>0</v>
      </c>
      <c r="S3298" s="51">
        <v>0</v>
      </c>
      <c r="T3298" s="51">
        <v>0</v>
      </c>
      <c r="U3298" s="44">
        <v>38812</v>
      </c>
      <c r="V3298" s="45">
        <v>498272</v>
      </c>
      <c r="W3298" s="45">
        <v>338</v>
      </c>
    </row>
    <row r="3299" spans="1:23" x14ac:dyDescent="0.2">
      <c r="A3299" s="41">
        <v>2010</v>
      </c>
      <c r="B3299" s="42">
        <v>22509</v>
      </c>
      <c r="C3299" s="43" t="s">
        <v>3713</v>
      </c>
      <c r="D3299" s="41" t="s">
        <v>39</v>
      </c>
      <c r="E3299" s="43" t="s">
        <v>40</v>
      </c>
      <c r="F3299" s="41" t="s">
        <v>25</v>
      </c>
      <c r="G3299" s="43" t="s">
        <v>122</v>
      </c>
      <c r="H3299" s="43" t="s">
        <v>41</v>
      </c>
      <c r="I3299" s="44">
        <v>0</v>
      </c>
      <c r="J3299" s="45">
        <v>0</v>
      </c>
      <c r="K3299" s="45">
        <v>0</v>
      </c>
      <c r="L3299" s="46">
        <v>185781</v>
      </c>
      <c r="M3299" s="47">
        <v>2355541</v>
      </c>
      <c r="N3299" s="47">
        <v>555</v>
      </c>
      <c r="O3299" s="48">
        <v>218091</v>
      </c>
      <c r="P3299" s="49">
        <v>2551836</v>
      </c>
      <c r="Q3299" s="49">
        <v>2222</v>
      </c>
      <c r="R3299" s="50">
        <v>5104</v>
      </c>
      <c r="S3299" s="51">
        <v>68993</v>
      </c>
      <c r="T3299" s="51">
        <v>2</v>
      </c>
      <c r="U3299" s="44">
        <v>408976</v>
      </c>
      <c r="V3299" s="45">
        <v>4976370</v>
      </c>
      <c r="W3299" s="45">
        <v>2779</v>
      </c>
    </row>
    <row r="3300" spans="1:23" x14ac:dyDescent="0.2">
      <c r="A3300" s="41">
        <v>2010</v>
      </c>
      <c r="B3300" s="42">
        <v>22509</v>
      </c>
      <c r="C3300" s="43" t="s">
        <v>3713</v>
      </c>
      <c r="D3300" s="41" t="s">
        <v>39</v>
      </c>
      <c r="E3300" s="43" t="s">
        <v>40</v>
      </c>
      <c r="F3300" s="41" t="s">
        <v>25</v>
      </c>
      <c r="G3300" s="43" t="s">
        <v>42</v>
      </c>
      <c r="H3300" s="43" t="s">
        <v>41</v>
      </c>
      <c r="I3300" s="44">
        <v>0</v>
      </c>
      <c r="J3300" s="45">
        <v>0</v>
      </c>
      <c r="K3300" s="45">
        <v>0</v>
      </c>
      <c r="L3300" s="46">
        <v>336066</v>
      </c>
      <c r="M3300" s="47">
        <v>4351583</v>
      </c>
      <c r="N3300" s="47">
        <v>3760</v>
      </c>
      <c r="O3300" s="48">
        <v>378968</v>
      </c>
      <c r="P3300" s="49">
        <v>4565595</v>
      </c>
      <c r="Q3300" s="49">
        <v>3945</v>
      </c>
      <c r="R3300" s="50">
        <v>0</v>
      </c>
      <c r="S3300" s="51">
        <v>0</v>
      </c>
      <c r="T3300" s="51">
        <v>0</v>
      </c>
      <c r="U3300" s="44">
        <v>715034</v>
      </c>
      <c r="V3300" s="45">
        <v>8917178</v>
      </c>
      <c r="W3300" s="45">
        <v>7705</v>
      </c>
    </row>
    <row r="3301" spans="1:23" x14ac:dyDescent="0.2">
      <c r="A3301" s="41">
        <v>2010</v>
      </c>
      <c r="B3301" s="42">
        <v>22509</v>
      </c>
      <c r="C3301" s="43" t="s">
        <v>3713</v>
      </c>
      <c r="D3301" s="41" t="s">
        <v>39</v>
      </c>
      <c r="E3301" s="43" t="s">
        <v>40</v>
      </c>
      <c r="F3301" s="41" t="s">
        <v>25</v>
      </c>
      <c r="G3301" s="43" t="s">
        <v>44</v>
      </c>
      <c r="H3301" s="43" t="s">
        <v>41</v>
      </c>
      <c r="I3301" s="44">
        <v>0</v>
      </c>
      <c r="J3301" s="45">
        <v>0</v>
      </c>
      <c r="K3301" s="45">
        <v>0</v>
      </c>
      <c r="L3301" s="46">
        <v>39209</v>
      </c>
      <c r="M3301" s="47">
        <v>569542</v>
      </c>
      <c r="N3301" s="47">
        <v>243</v>
      </c>
      <c r="O3301" s="48">
        <v>58814</v>
      </c>
      <c r="P3301" s="49">
        <v>854313</v>
      </c>
      <c r="Q3301" s="49">
        <v>364</v>
      </c>
      <c r="R3301" s="50">
        <v>0</v>
      </c>
      <c r="S3301" s="51">
        <v>0</v>
      </c>
      <c r="T3301" s="51">
        <v>0</v>
      </c>
      <c r="U3301" s="44">
        <v>98023</v>
      </c>
      <c r="V3301" s="45">
        <v>1423855</v>
      </c>
      <c r="W3301" s="45">
        <v>607</v>
      </c>
    </row>
    <row r="3302" spans="1:23" x14ac:dyDescent="0.2">
      <c r="A3302" s="41">
        <v>2010</v>
      </c>
      <c r="B3302" s="42">
        <v>22509</v>
      </c>
      <c r="C3302" s="43" t="s">
        <v>3713</v>
      </c>
      <c r="D3302" s="41" t="s">
        <v>39</v>
      </c>
      <c r="E3302" s="43" t="s">
        <v>40</v>
      </c>
      <c r="F3302" s="41" t="s">
        <v>25</v>
      </c>
      <c r="G3302" s="43" t="s">
        <v>180</v>
      </c>
      <c r="H3302" s="43" t="s">
        <v>41</v>
      </c>
      <c r="I3302" s="44">
        <v>0</v>
      </c>
      <c r="J3302" s="45">
        <v>0</v>
      </c>
      <c r="K3302" s="45">
        <v>0</v>
      </c>
      <c r="L3302" s="46">
        <v>7849</v>
      </c>
      <c r="M3302" s="47">
        <v>116875</v>
      </c>
      <c r="N3302" s="47">
        <v>45</v>
      </c>
      <c r="O3302" s="48">
        <v>21221</v>
      </c>
      <c r="P3302" s="49">
        <v>272708</v>
      </c>
      <c r="Q3302" s="49">
        <v>304</v>
      </c>
      <c r="R3302" s="50">
        <v>0</v>
      </c>
      <c r="S3302" s="51">
        <v>0</v>
      </c>
      <c r="T3302" s="51">
        <v>0</v>
      </c>
      <c r="U3302" s="44">
        <v>29070</v>
      </c>
      <c r="V3302" s="45">
        <v>389583</v>
      </c>
      <c r="W3302" s="45">
        <v>349</v>
      </c>
    </row>
    <row r="3303" spans="1:23" x14ac:dyDescent="0.2">
      <c r="A3303" s="41">
        <v>2010</v>
      </c>
      <c r="B3303" s="42">
        <v>22646</v>
      </c>
      <c r="C3303" s="43" t="s">
        <v>3714</v>
      </c>
      <c r="D3303" s="41" t="s">
        <v>23</v>
      </c>
      <c r="E3303" s="43" t="s">
        <v>24</v>
      </c>
      <c r="F3303" s="41" t="s">
        <v>25</v>
      </c>
      <c r="G3303" s="43" t="s">
        <v>87</v>
      </c>
      <c r="H3303" s="43" t="s">
        <v>31</v>
      </c>
      <c r="I3303" s="44">
        <v>969</v>
      </c>
      <c r="J3303" s="45">
        <v>7692</v>
      </c>
      <c r="K3303" s="45">
        <v>551</v>
      </c>
      <c r="L3303" s="46" t="s">
        <v>37</v>
      </c>
      <c r="M3303" s="47" t="s">
        <v>37</v>
      </c>
      <c r="N3303" s="47" t="s">
        <v>37</v>
      </c>
      <c r="O3303" s="48" t="s">
        <v>37</v>
      </c>
      <c r="P3303" s="49" t="s">
        <v>37</v>
      </c>
      <c r="Q3303" s="49" t="s">
        <v>37</v>
      </c>
      <c r="R3303" s="50" t="s">
        <v>37</v>
      </c>
      <c r="S3303" s="51" t="s">
        <v>37</v>
      </c>
      <c r="T3303" s="51" t="s">
        <v>37</v>
      </c>
      <c r="U3303" s="44">
        <v>969</v>
      </c>
      <c r="V3303" s="45">
        <v>7692</v>
      </c>
      <c r="W3303" s="45">
        <v>551</v>
      </c>
    </row>
    <row r="3304" spans="1:23" x14ac:dyDescent="0.2">
      <c r="A3304" s="41">
        <v>2010</v>
      </c>
      <c r="B3304" s="42">
        <v>22646</v>
      </c>
      <c r="C3304" s="43" t="s">
        <v>3714</v>
      </c>
      <c r="D3304" s="41" t="s">
        <v>23</v>
      </c>
      <c r="E3304" s="43" t="s">
        <v>24</v>
      </c>
      <c r="F3304" s="41" t="s">
        <v>25</v>
      </c>
      <c r="G3304" s="43" t="s">
        <v>175</v>
      </c>
      <c r="H3304" s="43" t="s">
        <v>31</v>
      </c>
      <c r="I3304" s="44">
        <v>16591</v>
      </c>
      <c r="J3304" s="45">
        <v>128846</v>
      </c>
      <c r="K3304" s="45">
        <v>9148</v>
      </c>
      <c r="L3304" s="46">
        <v>2296</v>
      </c>
      <c r="M3304" s="47">
        <v>24023</v>
      </c>
      <c r="N3304" s="47">
        <v>138</v>
      </c>
      <c r="O3304" s="48" t="s">
        <v>37</v>
      </c>
      <c r="P3304" s="49" t="s">
        <v>37</v>
      </c>
      <c r="Q3304" s="49" t="s">
        <v>37</v>
      </c>
      <c r="R3304" s="50" t="s">
        <v>37</v>
      </c>
      <c r="S3304" s="51" t="s">
        <v>37</v>
      </c>
      <c r="T3304" s="51" t="s">
        <v>37</v>
      </c>
      <c r="U3304" s="44">
        <v>18887</v>
      </c>
      <c r="V3304" s="45">
        <v>152869</v>
      </c>
      <c r="W3304" s="45">
        <v>9286</v>
      </c>
    </row>
    <row r="3305" spans="1:23" x14ac:dyDescent="0.2">
      <c r="A3305" s="41">
        <v>2010</v>
      </c>
      <c r="B3305" s="42">
        <v>22690</v>
      </c>
      <c r="C3305" s="43" t="s">
        <v>1325</v>
      </c>
      <c r="D3305" s="41" t="s">
        <v>23</v>
      </c>
      <c r="E3305" s="43" t="s">
        <v>24</v>
      </c>
      <c r="F3305" s="41" t="s">
        <v>25</v>
      </c>
      <c r="G3305" s="43" t="s">
        <v>258</v>
      </c>
      <c r="H3305" s="43" t="s">
        <v>31</v>
      </c>
      <c r="I3305" s="44">
        <v>3729</v>
      </c>
      <c r="J3305" s="45">
        <v>47896</v>
      </c>
      <c r="K3305" s="45">
        <v>3678</v>
      </c>
      <c r="L3305" s="46">
        <v>1371</v>
      </c>
      <c r="M3305" s="47">
        <v>13779</v>
      </c>
      <c r="N3305" s="47">
        <v>1002</v>
      </c>
      <c r="O3305" s="48">
        <v>9727</v>
      </c>
      <c r="P3305" s="49">
        <v>117939</v>
      </c>
      <c r="Q3305" s="49">
        <v>1633</v>
      </c>
      <c r="R3305" s="50">
        <v>0</v>
      </c>
      <c r="S3305" s="51">
        <v>0</v>
      </c>
      <c r="T3305" s="51">
        <v>0</v>
      </c>
      <c r="U3305" s="44">
        <v>14827</v>
      </c>
      <c r="V3305" s="45">
        <v>179614</v>
      </c>
      <c r="W3305" s="45">
        <v>6313</v>
      </c>
    </row>
    <row r="3306" spans="1:23" x14ac:dyDescent="0.2">
      <c r="A3306" s="41">
        <v>2010</v>
      </c>
      <c r="B3306" s="42">
        <v>22814</v>
      </c>
      <c r="C3306" s="43" t="s">
        <v>3715</v>
      </c>
      <c r="D3306" s="41" t="s">
        <v>23</v>
      </c>
      <c r="E3306" s="43" t="s">
        <v>24</v>
      </c>
      <c r="F3306" s="41" t="s">
        <v>25</v>
      </c>
      <c r="G3306" s="43" t="s">
        <v>438</v>
      </c>
      <c r="H3306" s="43" t="s">
        <v>31</v>
      </c>
      <c r="I3306" s="44">
        <v>1797</v>
      </c>
      <c r="J3306" s="45">
        <v>22518</v>
      </c>
      <c r="K3306" s="45">
        <v>1246</v>
      </c>
      <c r="L3306" s="46">
        <v>1672</v>
      </c>
      <c r="M3306" s="47">
        <v>33261</v>
      </c>
      <c r="N3306" s="47">
        <v>298</v>
      </c>
      <c r="O3306" s="48">
        <v>6015</v>
      </c>
      <c r="P3306" s="49">
        <v>123002</v>
      </c>
      <c r="Q3306" s="49">
        <v>881</v>
      </c>
      <c r="R3306" s="50" t="s">
        <v>37</v>
      </c>
      <c r="S3306" s="51" t="s">
        <v>37</v>
      </c>
      <c r="T3306" s="51" t="s">
        <v>37</v>
      </c>
      <c r="U3306" s="44">
        <v>9484</v>
      </c>
      <c r="V3306" s="45">
        <v>178781</v>
      </c>
      <c r="W3306" s="45">
        <v>2425</v>
      </c>
    </row>
    <row r="3307" spans="1:23" x14ac:dyDescent="0.2">
      <c r="A3307" s="41">
        <v>2010</v>
      </c>
      <c r="B3307" s="42">
        <v>22814</v>
      </c>
      <c r="C3307" s="43" t="s">
        <v>3715</v>
      </c>
      <c r="D3307" s="41" t="s">
        <v>23</v>
      </c>
      <c r="E3307" s="43" t="s">
        <v>24</v>
      </c>
      <c r="F3307" s="41" t="s">
        <v>25</v>
      </c>
      <c r="G3307" s="43" t="s">
        <v>192</v>
      </c>
      <c r="H3307" s="43" t="s">
        <v>31</v>
      </c>
      <c r="I3307" s="44">
        <v>1356</v>
      </c>
      <c r="J3307" s="45">
        <v>16159</v>
      </c>
      <c r="K3307" s="45">
        <v>1456</v>
      </c>
      <c r="L3307" s="46">
        <v>2128</v>
      </c>
      <c r="M3307" s="47">
        <v>35129</v>
      </c>
      <c r="N3307" s="47">
        <v>257</v>
      </c>
      <c r="O3307" s="48">
        <v>159</v>
      </c>
      <c r="P3307" s="49">
        <v>2855</v>
      </c>
      <c r="Q3307" s="49">
        <v>46</v>
      </c>
      <c r="R3307" s="50" t="s">
        <v>37</v>
      </c>
      <c r="S3307" s="51" t="s">
        <v>37</v>
      </c>
      <c r="T3307" s="51" t="s">
        <v>37</v>
      </c>
      <c r="U3307" s="44">
        <v>3643</v>
      </c>
      <c r="V3307" s="45">
        <v>54143</v>
      </c>
      <c r="W3307" s="45">
        <v>1759</v>
      </c>
    </row>
    <row r="3308" spans="1:23" x14ac:dyDescent="0.2">
      <c r="A3308" s="41">
        <v>2010</v>
      </c>
      <c r="B3308" s="42">
        <v>22814</v>
      </c>
      <c r="C3308" s="43" t="s">
        <v>3715</v>
      </c>
      <c r="D3308" s="41" t="s">
        <v>23</v>
      </c>
      <c r="E3308" s="43" t="s">
        <v>24</v>
      </c>
      <c r="F3308" s="41" t="s">
        <v>25</v>
      </c>
      <c r="G3308" s="43" t="s">
        <v>195</v>
      </c>
      <c r="H3308" s="43" t="s">
        <v>31</v>
      </c>
      <c r="I3308" s="44">
        <v>377</v>
      </c>
      <c r="J3308" s="45">
        <v>4540</v>
      </c>
      <c r="K3308" s="45">
        <v>341</v>
      </c>
      <c r="L3308" s="46">
        <v>101</v>
      </c>
      <c r="M3308" s="47">
        <v>1607</v>
      </c>
      <c r="N3308" s="47">
        <v>51</v>
      </c>
      <c r="O3308" s="48">
        <v>1434</v>
      </c>
      <c r="P3308" s="49">
        <v>30248</v>
      </c>
      <c r="Q3308" s="49">
        <v>261</v>
      </c>
      <c r="R3308" s="50" t="s">
        <v>37</v>
      </c>
      <c r="S3308" s="51" t="s">
        <v>37</v>
      </c>
      <c r="T3308" s="51" t="s">
        <v>37</v>
      </c>
      <c r="U3308" s="44">
        <v>1912</v>
      </c>
      <c r="V3308" s="45">
        <v>36395</v>
      </c>
      <c r="W3308" s="45">
        <v>653</v>
      </c>
    </row>
    <row r="3309" spans="1:23" x14ac:dyDescent="0.2">
      <c r="A3309" s="41">
        <v>2010</v>
      </c>
      <c r="B3309" s="42">
        <v>22815</v>
      </c>
      <c r="C3309" s="43" t="s">
        <v>1327</v>
      </c>
      <c r="D3309" s="41" t="s">
        <v>23</v>
      </c>
      <c r="E3309" s="43" t="s">
        <v>24</v>
      </c>
      <c r="F3309" s="41" t="s">
        <v>25</v>
      </c>
      <c r="G3309" s="43" t="s">
        <v>26</v>
      </c>
      <c r="H3309" s="43" t="s">
        <v>31</v>
      </c>
      <c r="I3309" s="44">
        <v>29732</v>
      </c>
      <c r="J3309" s="45">
        <v>278265</v>
      </c>
      <c r="K3309" s="45">
        <v>21224</v>
      </c>
      <c r="L3309" s="46">
        <v>9873</v>
      </c>
      <c r="M3309" s="47">
        <v>84435</v>
      </c>
      <c r="N3309" s="47">
        <v>2233</v>
      </c>
      <c r="O3309" s="48">
        <v>20092</v>
      </c>
      <c r="P3309" s="49">
        <v>184348</v>
      </c>
      <c r="Q3309" s="49">
        <v>956</v>
      </c>
      <c r="R3309" s="50" t="s">
        <v>37</v>
      </c>
      <c r="S3309" s="51" t="s">
        <v>37</v>
      </c>
      <c r="T3309" s="51" t="s">
        <v>37</v>
      </c>
      <c r="U3309" s="44">
        <v>59697</v>
      </c>
      <c r="V3309" s="45">
        <v>547048</v>
      </c>
      <c r="W3309" s="45">
        <v>24413</v>
      </c>
    </row>
    <row r="3310" spans="1:23" x14ac:dyDescent="0.2">
      <c r="A3310" s="41">
        <v>2010</v>
      </c>
      <c r="B3310" s="42">
        <v>22822</v>
      </c>
      <c r="C3310" s="43" t="s">
        <v>3716</v>
      </c>
      <c r="D3310" s="41" t="s">
        <v>23</v>
      </c>
      <c r="E3310" s="43" t="s">
        <v>24</v>
      </c>
      <c r="F3310" s="41" t="s">
        <v>25</v>
      </c>
      <c r="G3310" s="43" t="s">
        <v>72</v>
      </c>
      <c r="H3310" s="43" t="s">
        <v>31</v>
      </c>
      <c r="I3310" s="44">
        <v>39111</v>
      </c>
      <c r="J3310" s="45">
        <v>355308</v>
      </c>
      <c r="K3310" s="45">
        <v>20845</v>
      </c>
      <c r="L3310" s="46">
        <v>9515.7000000000007</v>
      </c>
      <c r="M3310" s="47">
        <v>112254</v>
      </c>
      <c r="N3310" s="47">
        <v>1142</v>
      </c>
      <c r="O3310" s="48">
        <v>0</v>
      </c>
      <c r="P3310" s="49">
        <v>0</v>
      </c>
      <c r="Q3310" s="49">
        <v>0</v>
      </c>
      <c r="R3310" s="50">
        <v>0</v>
      </c>
      <c r="S3310" s="51">
        <v>0</v>
      </c>
      <c r="T3310" s="51">
        <v>0</v>
      </c>
      <c r="U3310" s="44">
        <v>48626.7</v>
      </c>
      <c r="V3310" s="45">
        <v>467562</v>
      </c>
      <c r="W3310" s="45">
        <v>21987</v>
      </c>
    </row>
    <row r="3311" spans="1:23" x14ac:dyDescent="0.2">
      <c r="A3311" s="41">
        <v>2010</v>
      </c>
      <c r="B3311" s="42">
        <v>23279</v>
      </c>
      <c r="C3311" s="43" t="s">
        <v>3717</v>
      </c>
      <c r="D3311" s="41" t="s">
        <v>39</v>
      </c>
      <c r="E3311" s="43" t="s">
        <v>40</v>
      </c>
      <c r="F3311" s="41" t="s">
        <v>25</v>
      </c>
      <c r="G3311" s="43" t="s">
        <v>30</v>
      </c>
      <c r="H3311" s="43" t="s">
        <v>41</v>
      </c>
      <c r="I3311" s="44">
        <v>0</v>
      </c>
      <c r="J3311" s="45">
        <v>0</v>
      </c>
      <c r="K3311" s="45">
        <v>0</v>
      </c>
      <c r="L3311" s="46">
        <v>18440</v>
      </c>
      <c r="M3311" s="47">
        <v>253679</v>
      </c>
      <c r="N3311" s="47">
        <v>5</v>
      </c>
      <c r="O3311" s="48">
        <v>0</v>
      </c>
      <c r="P3311" s="49">
        <v>0</v>
      </c>
      <c r="Q3311" s="49">
        <v>0</v>
      </c>
      <c r="R3311" s="50">
        <v>0</v>
      </c>
      <c r="S3311" s="51">
        <v>0</v>
      </c>
      <c r="T3311" s="51">
        <v>0</v>
      </c>
      <c r="U3311" s="44">
        <v>18440</v>
      </c>
      <c r="V3311" s="45">
        <v>253679</v>
      </c>
      <c r="W3311" s="45">
        <v>5</v>
      </c>
    </row>
    <row r="3312" spans="1:23" x14ac:dyDescent="0.2">
      <c r="A3312" s="41">
        <v>2010</v>
      </c>
      <c r="B3312" s="42">
        <v>23279</v>
      </c>
      <c r="C3312" s="43" t="s">
        <v>3717</v>
      </c>
      <c r="D3312" s="41" t="s">
        <v>39</v>
      </c>
      <c r="E3312" s="43" t="s">
        <v>40</v>
      </c>
      <c r="F3312" s="41" t="s">
        <v>25</v>
      </c>
      <c r="G3312" s="43" t="s">
        <v>44</v>
      </c>
      <c r="H3312" s="43" t="s">
        <v>41</v>
      </c>
      <c r="I3312" s="44">
        <v>0</v>
      </c>
      <c r="J3312" s="45">
        <v>0</v>
      </c>
      <c r="K3312" s="45">
        <v>0</v>
      </c>
      <c r="L3312" s="46">
        <v>6337</v>
      </c>
      <c r="M3312" s="47">
        <v>101140</v>
      </c>
      <c r="N3312" s="47">
        <v>77</v>
      </c>
      <c r="O3312" s="48">
        <v>0</v>
      </c>
      <c r="P3312" s="49">
        <v>0</v>
      </c>
      <c r="Q3312" s="49">
        <v>0</v>
      </c>
      <c r="R3312" s="50">
        <v>0</v>
      </c>
      <c r="S3312" s="51">
        <v>0</v>
      </c>
      <c r="T3312" s="51">
        <v>0</v>
      </c>
      <c r="U3312" s="44">
        <v>6337</v>
      </c>
      <c r="V3312" s="45">
        <v>101140</v>
      </c>
      <c r="W3312" s="45">
        <v>77</v>
      </c>
    </row>
    <row r="3313" spans="1:23" x14ac:dyDescent="0.2">
      <c r="A3313" s="41">
        <v>2010</v>
      </c>
      <c r="B3313" s="42">
        <v>23326</v>
      </c>
      <c r="C3313" s="43" t="s">
        <v>3718</v>
      </c>
      <c r="D3313" s="41" t="s">
        <v>23</v>
      </c>
      <c r="E3313" s="43" t="s">
        <v>24</v>
      </c>
      <c r="F3313" s="41" t="s">
        <v>25</v>
      </c>
      <c r="G3313" s="43" t="s">
        <v>258</v>
      </c>
      <c r="H3313" s="43" t="s">
        <v>31</v>
      </c>
      <c r="I3313" s="44">
        <v>3625</v>
      </c>
      <c r="J3313" s="45">
        <v>22004</v>
      </c>
      <c r="K3313" s="45">
        <v>3595</v>
      </c>
      <c r="L3313" s="46">
        <v>2021</v>
      </c>
      <c r="M3313" s="47">
        <v>13739</v>
      </c>
      <c r="N3313" s="47">
        <v>554</v>
      </c>
      <c r="O3313" s="48" t="s">
        <v>37</v>
      </c>
      <c r="P3313" s="49" t="s">
        <v>37</v>
      </c>
      <c r="Q3313" s="49" t="s">
        <v>37</v>
      </c>
      <c r="R3313" s="50" t="s">
        <v>37</v>
      </c>
      <c r="S3313" s="51" t="s">
        <v>37</v>
      </c>
      <c r="T3313" s="51" t="s">
        <v>37</v>
      </c>
      <c r="U3313" s="44">
        <v>5646</v>
      </c>
      <c r="V3313" s="45">
        <v>35743</v>
      </c>
      <c r="W3313" s="45">
        <v>4149</v>
      </c>
    </row>
    <row r="3314" spans="1:23" x14ac:dyDescent="0.2">
      <c r="A3314" s="41">
        <v>2010</v>
      </c>
      <c r="B3314" s="42">
        <v>23586</v>
      </c>
      <c r="C3314" s="43" t="s">
        <v>3719</v>
      </c>
      <c r="D3314" s="41" t="s">
        <v>23</v>
      </c>
      <c r="E3314" s="43" t="s">
        <v>24</v>
      </c>
      <c r="F3314" s="41" t="s">
        <v>25</v>
      </c>
      <c r="G3314" s="43" t="s">
        <v>438</v>
      </c>
      <c r="H3314" s="43" t="s">
        <v>31</v>
      </c>
      <c r="I3314" s="44">
        <v>14.1</v>
      </c>
      <c r="J3314" s="45">
        <v>103</v>
      </c>
      <c r="K3314" s="45">
        <v>33</v>
      </c>
      <c r="L3314" s="46" t="s">
        <v>37</v>
      </c>
      <c r="M3314" s="47" t="s">
        <v>37</v>
      </c>
      <c r="N3314" s="47" t="s">
        <v>37</v>
      </c>
      <c r="O3314" s="48" t="s">
        <v>37</v>
      </c>
      <c r="P3314" s="49" t="s">
        <v>37</v>
      </c>
      <c r="Q3314" s="49" t="s">
        <v>37</v>
      </c>
      <c r="R3314" s="50" t="s">
        <v>37</v>
      </c>
      <c r="S3314" s="51" t="s">
        <v>37</v>
      </c>
      <c r="T3314" s="51" t="s">
        <v>37</v>
      </c>
      <c r="U3314" s="44">
        <v>14.1</v>
      </c>
      <c r="V3314" s="45">
        <v>103</v>
      </c>
      <c r="W3314" s="45">
        <v>33</v>
      </c>
    </row>
    <row r="3315" spans="1:23" x14ac:dyDescent="0.2">
      <c r="A3315" s="41">
        <v>2010</v>
      </c>
      <c r="B3315" s="42">
        <v>23586</v>
      </c>
      <c r="C3315" s="43" t="s">
        <v>3719</v>
      </c>
      <c r="D3315" s="41" t="s">
        <v>23</v>
      </c>
      <c r="E3315" s="43" t="s">
        <v>24</v>
      </c>
      <c r="F3315" s="41" t="s">
        <v>25</v>
      </c>
      <c r="G3315" s="43" t="s">
        <v>439</v>
      </c>
      <c r="H3315" s="43" t="s">
        <v>31</v>
      </c>
      <c r="I3315" s="44">
        <v>6589.5</v>
      </c>
      <c r="J3315" s="45">
        <v>91128</v>
      </c>
      <c r="K3315" s="45">
        <v>7666</v>
      </c>
      <c r="L3315" s="46">
        <v>2932.9</v>
      </c>
      <c r="M3315" s="47">
        <v>49933</v>
      </c>
      <c r="N3315" s="47">
        <v>1332</v>
      </c>
      <c r="O3315" s="48" t="s">
        <v>37</v>
      </c>
      <c r="P3315" s="49" t="s">
        <v>37</v>
      </c>
      <c r="Q3315" s="49" t="s">
        <v>37</v>
      </c>
      <c r="R3315" s="50" t="s">
        <v>37</v>
      </c>
      <c r="S3315" s="51" t="s">
        <v>37</v>
      </c>
      <c r="T3315" s="51" t="s">
        <v>37</v>
      </c>
      <c r="U3315" s="44">
        <v>9522.4</v>
      </c>
      <c r="V3315" s="45">
        <v>141061</v>
      </c>
      <c r="W3315" s="45">
        <v>8998</v>
      </c>
    </row>
    <row r="3316" spans="1:23" x14ac:dyDescent="0.2">
      <c r="A3316" s="41">
        <v>2010</v>
      </c>
      <c r="B3316" s="42">
        <v>23826</v>
      </c>
      <c r="C3316" s="43" t="s">
        <v>3720</v>
      </c>
      <c r="D3316" s="41" t="s">
        <v>23</v>
      </c>
      <c r="E3316" s="43" t="s">
        <v>24</v>
      </c>
      <c r="F3316" s="41" t="s">
        <v>25</v>
      </c>
      <c r="G3316" s="43" t="s">
        <v>76</v>
      </c>
      <c r="H3316" s="43" t="s">
        <v>31</v>
      </c>
      <c r="I3316" s="44">
        <v>9510</v>
      </c>
      <c r="J3316" s="45">
        <v>67571</v>
      </c>
      <c r="K3316" s="45">
        <v>5382</v>
      </c>
      <c r="L3316" s="46">
        <v>3012.6</v>
      </c>
      <c r="M3316" s="47">
        <v>25949</v>
      </c>
      <c r="N3316" s="47">
        <v>1322</v>
      </c>
      <c r="O3316" s="48">
        <v>177</v>
      </c>
      <c r="P3316" s="49">
        <v>838</v>
      </c>
      <c r="Q3316" s="49">
        <v>165</v>
      </c>
      <c r="R3316" s="50" t="s">
        <v>37</v>
      </c>
      <c r="S3316" s="51" t="s">
        <v>37</v>
      </c>
      <c r="T3316" s="51" t="s">
        <v>37</v>
      </c>
      <c r="U3316" s="44">
        <v>12699.6</v>
      </c>
      <c r="V3316" s="45">
        <v>94358</v>
      </c>
      <c r="W3316" s="45">
        <v>6869</v>
      </c>
    </row>
    <row r="3317" spans="1:23" x14ac:dyDescent="0.2">
      <c r="A3317" s="41">
        <v>2010</v>
      </c>
      <c r="B3317" s="42">
        <v>24211</v>
      </c>
      <c r="C3317" s="43" t="s">
        <v>1329</v>
      </c>
      <c r="D3317" s="41" t="s">
        <v>23</v>
      </c>
      <c r="E3317" s="43" t="s">
        <v>24</v>
      </c>
      <c r="F3317" s="41" t="s">
        <v>25</v>
      </c>
      <c r="G3317" s="43" t="s">
        <v>50</v>
      </c>
      <c r="H3317" s="43" t="s">
        <v>51</v>
      </c>
      <c r="I3317" s="44">
        <v>372211.6</v>
      </c>
      <c r="J3317" s="45">
        <v>3869540</v>
      </c>
      <c r="K3317" s="45">
        <v>365768</v>
      </c>
      <c r="L3317" s="46">
        <v>236160.6</v>
      </c>
      <c r="M3317" s="47">
        <v>2204172</v>
      </c>
      <c r="N3317" s="47">
        <v>35922</v>
      </c>
      <c r="O3317" s="48">
        <v>222049</v>
      </c>
      <c r="P3317" s="49">
        <v>3218076</v>
      </c>
      <c r="Q3317" s="49">
        <v>635</v>
      </c>
      <c r="R3317" s="50">
        <v>0</v>
      </c>
      <c r="S3317" s="51">
        <v>0</v>
      </c>
      <c r="T3317" s="51">
        <v>0</v>
      </c>
      <c r="U3317" s="44">
        <v>830421.2</v>
      </c>
      <c r="V3317" s="45">
        <v>9291788</v>
      </c>
      <c r="W3317" s="45">
        <v>402325</v>
      </c>
    </row>
    <row r="3318" spans="1:23" x14ac:dyDescent="0.2">
      <c r="A3318" s="41">
        <v>2010</v>
      </c>
      <c r="B3318" s="42">
        <v>24486</v>
      </c>
      <c r="C3318" s="43" t="s">
        <v>3721</v>
      </c>
      <c r="D3318" s="41" t="s">
        <v>23</v>
      </c>
      <c r="E3318" s="43" t="s">
        <v>24</v>
      </c>
      <c r="F3318" s="41" t="s">
        <v>25</v>
      </c>
      <c r="G3318" s="43" t="s">
        <v>60</v>
      </c>
      <c r="H3318" s="43" t="s">
        <v>27</v>
      </c>
      <c r="I3318" s="44">
        <v>63</v>
      </c>
      <c r="J3318" s="45">
        <v>213</v>
      </c>
      <c r="K3318" s="45">
        <v>41</v>
      </c>
      <c r="L3318" s="46">
        <v>101</v>
      </c>
      <c r="M3318" s="47">
        <v>308</v>
      </c>
      <c r="N3318" s="47">
        <v>28</v>
      </c>
      <c r="O3318" s="48">
        <v>0</v>
      </c>
      <c r="P3318" s="49">
        <v>0</v>
      </c>
      <c r="Q3318" s="49">
        <v>0</v>
      </c>
      <c r="R3318" s="50">
        <v>0</v>
      </c>
      <c r="S3318" s="51">
        <v>0</v>
      </c>
      <c r="T3318" s="51">
        <v>0</v>
      </c>
      <c r="U3318" s="44">
        <v>164</v>
      </c>
      <c r="V3318" s="45">
        <v>521</v>
      </c>
      <c r="W3318" s="45">
        <v>69</v>
      </c>
    </row>
    <row r="3319" spans="1:23" x14ac:dyDescent="0.2">
      <c r="A3319" s="41">
        <v>2010</v>
      </c>
      <c r="B3319" s="42">
        <v>24558</v>
      </c>
      <c r="C3319" s="43" t="s">
        <v>3722</v>
      </c>
      <c r="D3319" s="41" t="s">
        <v>23</v>
      </c>
      <c r="E3319" s="43" t="s">
        <v>24</v>
      </c>
      <c r="F3319" s="41" t="s">
        <v>25</v>
      </c>
      <c r="G3319" s="43" t="s">
        <v>82</v>
      </c>
      <c r="H3319" s="43" t="s">
        <v>27</v>
      </c>
      <c r="I3319" s="44">
        <v>3835</v>
      </c>
      <c r="J3319" s="45">
        <v>35496</v>
      </c>
      <c r="K3319" s="45">
        <v>6100</v>
      </c>
      <c r="L3319" s="46">
        <v>4994</v>
      </c>
      <c r="M3319" s="47">
        <v>50009</v>
      </c>
      <c r="N3319" s="47">
        <v>1103</v>
      </c>
      <c r="O3319" s="48">
        <v>5152</v>
      </c>
      <c r="P3319" s="49">
        <v>59148</v>
      </c>
      <c r="Q3319" s="49">
        <v>36</v>
      </c>
      <c r="R3319" s="50" t="s">
        <v>37</v>
      </c>
      <c r="S3319" s="51" t="s">
        <v>37</v>
      </c>
      <c r="T3319" s="51" t="s">
        <v>37</v>
      </c>
      <c r="U3319" s="44">
        <v>13981</v>
      </c>
      <c r="V3319" s="45">
        <v>144653</v>
      </c>
      <c r="W3319" s="45">
        <v>7239</v>
      </c>
    </row>
    <row r="3320" spans="1:23" x14ac:dyDescent="0.2">
      <c r="A3320" s="41">
        <v>2010</v>
      </c>
      <c r="B3320" s="42">
        <v>24590</v>
      </c>
      <c r="C3320" s="43" t="s">
        <v>1330</v>
      </c>
      <c r="D3320" s="41" t="s">
        <v>23</v>
      </c>
      <c r="E3320" s="43" t="s">
        <v>24</v>
      </c>
      <c r="F3320" s="41" t="s">
        <v>25</v>
      </c>
      <c r="G3320" s="43" t="s">
        <v>511</v>
      </c>
      <c r="H3320" s="43" t="s">
        <v>51</v>
      </c>
      <c r="I3320" s="44">
        <v>71132</v>
      </c>
      <c r="J3320" s="45">
        <v>500110</v>
      </c>
      <c r="K3320" s="45">
        <v>63405</v>
      </c>
      <c r="L3320" s="46">
        <v>40468</v>
      </c>
      <c r="M3320" s="47">
        <v>276337</v>
      </c>
      <c r="N3320" s="47">
        <v>11480</v>
      </c>
      <c r="O3320" s="48">
        <v>7537</v>
      </c>
      <c r="P3320" s="49">
        <v>62164</v>
      </c>
      <c r="Q3320" s="49">
        <v>15</v>
      </c>
      <c r="R3320" s="50" t="s">
        <v>37</v>
      </c>
      <c r="S3320" s="51" t="s">
        <v>37</v>
      </c>
      <c r="T3320" s="51" t="s">
        <v>37</v>
      </c>
      <c r="U3320" s="44">
        <v>119137</v>
      </c>
      <c r="V3320" s="45">
        <v>838611</v>
      </c>
      <c r="W3320" s="45">
        <v>74900</v>
      </c>
    </row>
    <row r="3321" spans="1:23" x14ac:dyDescent="0.2">
      <c r="A3321" s="41">
        <v>2010</v>
      </c>
      <c r="B3321" s="42">
        <v>24590</v>
      </c>
      <c r="C3321" s="43" t="s">
        <v>1330</v>
      </c>
      <c r="D3321" s="41" t="s">
        <v>112</v>
      </c>
      <c r="E3321" s="43" t="s">
        <v>113</v>
      </c>
      <c r="F3321" s="41" t="s">
        <v>25</v>
      </c>
      <c r="G3321" s="43" t="s">
        <v>511</v>
      </c>
      <c r="H3321" s="43" t="s">
        <v>51</v>
      </c>
      <c r="I3321" s="44">
        <v>170</v>
      </c>
      <c r="J3321" s="45">
        <v>2950</v>
      </c>
      <c r="K3321" s="45">
        <v>237</v>
      </c>
      <c r="L3321" s="46">
        <v>4204</v>
      </c>
      <c r="M3321" s="47">
        <v>82353</v>
      </c>
      <c r="N3321" s="47">
        <v>885</v>
      </c>
      <c r="O3321" s="48">
        <v>11706</v>
      </c>
      <c r="P3321" s="49">
        <v>299186</v>
      </c>
      <c r="Q3321" s="49">
        <v>103</v>
      </c>
      <c r="R3321" s="50" t="s">
        <v>37</v>
      </c>
      <c r="S3321" s="51" t="s">
        <v>37</v>
      </c>
      <c r="T3321" s="51" t="s">
        <v>37</v>
      </c>
      <c r="U3321" s="44">
        <v>16080</v>
      </c>
      <c r="V3321" s="45">
        <v>384489</v>
      </c>
      <c r="W3321" s="45">
        <v>1225</v>
      </c>
    </row>
    <row r="3322" spans="1:23" x14ac:dyDescent="0.2">
      <c r="A3322" s="41">
        <v>2010</v>
      </c>
      <c r="B3322" s="42">
        <v>24753</v>
      </c>
      <c r="C3322" s="43" t="s">
        <v>1331</v>
      </c>
      <c r="D3322" s="41" t="s">
        <v>23</v>
      </c>
      <c r="E3322" s="43" t="s">
        <v>24</v>
      </c>
      <c r="F3322" s="41" t="s">
        <v>25</v>
      </c>
      <c r="G3322" s="43" t="s">
        <v>72</v>
      </c>
      <c r="H3322" s="43" t="s">
        <v>31</v>
      </c>
      <c r="I3322" s="44">
        <v>25235</v>
      </c>
      <c r="J3322" s="45">
        <v>220569</v>
      </c>
      <c r="K3322" s="45">
        <v>11251</v>
      </c>
      <c r="L3322" s="46">
        <v>4223</v>
      </c>
      <c r="M3322" s="47">
        <v>38569</v>
      </c>
      <c r="N3322" s="47">
        <v>211</v>
      </c>
      <c r="O3322" s="48">
        <v>3868</v>
      </c>
      <c r="P3322" s="49">
        <v>33283</v>
      </c>
      <c r="Q3322" s="49">
        <v>12</v>
      </c>
      <c r="R3322" s="50" t="s">
        <v>37</v>
      </c>
      <c r="S3322" s="51" t="s">
        <v>37</v>
      </c>
      <c r="T3322" s="51" t="s">
        <v>37</v>
      </c>
      <c r="U3322" s="44">
        <v>33326</v>
      </c>
      <c r="V3322" s="45">
        <v>292421</v>
      </c>
      <c r="W3322" s="45">
        <v>11474</v>
      </c>
    </row>
    <row r="3323" spans="1:23" x14ac:dyDescent="0.2">
      <c r="A3323" s="41">
        <v>2010</v>
      </c>
      <c r="B3323" s="42">
        <v>24791</v>
      </c>
      <c r="C3323" s="43" t="s">
        <v>3723</v>
      </c>
      <c r="D3323" s="41" t="s">
        <v>23</v>
      </c>
      <c r="E3323" s="43" t="s">
        <v>24</v>
      </c>
      <c r="F3323" s="41" t="s">
        <v>25</v>
      </c>
      <c r="G3323" s="43" t="s">
        <v>241</v>
      </c>
      <c r="H3323" s="43" t="s">
        <v>27</v>
      </c>
      <c r="I3323" s="44">
        <v>126</v>
      </c>
      <c r="J3323" s="45">
        <v>1677</v>
      </c>
      <c r="K3323" s="45">
        <v>147</v>
      </c>
      <c r="L3323" s="46">
        <v>47</v>
      </c>
      <c r="M3323" s="47">
        <v>471</v>
      </c>
      <c r="N3323" s="47">
        <v>28</v>
      </c>
      <c r="O3323" s="48">
        <v>93</v>
      </c>
      <c r="P3323" s="49">
        <v>651</v>
      </c>
      <c r="Q3323" s="49">
        <v>3</v>
      </c>
      <c r="R3323" s="50" t="s">
        <v>37</v>
      </c>
      <c r="S3323" s="51" t="s">
        <v>37</v>
      </c>
      <c r="T3323" s="51" t="s">
        <v>37</v>
      </c>
      <c r="U3323" s="44">
        <v>266</v>
      </c>
      <c r="V3323" s="45">
        <v>2799</v>
      </c>
      <c r="W3323" s="45">
        <v>178</v>
      </c>
    </row>
    <row r="3324" spans="1:23" x14ac:dyDescent="0.2">
      <c r="A3324" s="41">
        <v>2010</v>
      </c>
      <c r="B3324" s="42">
        <v>24889</v>
      </c>
      <c r="C3324" s="43" t="s">
        <v>1332</v>
      </c>
      <c r="D3324" s="41" t="s">
        <v>23</v>
      </c>
      <c r="E3324" s="43" t="s">
        <v>24</v>
      </c>
      <c r="F3324" s="41" t="s">
        <v>25</v>
      </c>
      <c r="G3324" s="43" t="s">
        <v>67</v>
      </c>
      <c r="H3324" s="43" t="s">
        <v>31</v>
      </c>
      <c r="I3324" s="44">
        <v>128805</v>
      </c>
      <c r="J3324" s="45">
        <v>1062024</v>
      </c>
      <c r="K3324" s="45">
        <v>79566</v>
      </c>
      <c r="L3324" s="46">
        <v>24694</v>
      </c>
      <c r="M3324" s="47">
        <v>261760</v>
      </c>
      <c r="N3324" s="47">
        <v>2446</v>
      </c>
      <c r="O3324" s="48" t="s">
        <v>37</v>
      </c>
      <c r="P3324" s="49" t="s">
        <v>37</v>
      </c>
      <c r="Q3324" s="49" t="s">
        <v>37</v>
      </c>
      <c r="R3324" s="50" t="s">
        <v>37</v>
      </c>
      <c r="S3324" s="51" t="s">
        <v>37</v>
      </c>
      <c r="T3324" s="51" t="s">
        <v>37</v>
      </c>
      <c r="U3324" s="44">
        <v>153499</v>
      </c>
      <c r="V3324" s="45">
        <v>1323784</v>
      </c>
      <c r="W3324" s="45">
        <v>82012</v>
      </c>
    </row>
    <row r="3325" spans="1:23" x14ac:dyDescent="0.2">
      <c r="A3325" s="41">
        <v>2010</v>
      </c>
      <c r="B3325" s="42">
        <v>24949</v>
      </c>
      <c r="C3325" s="43" t="s">
        <v>3724</v>
      </c>
      <c r="D3325" s="41" t="s">
        <v>23</v>
      </c>
      <c r="E3325" s="43" t="s">
        <v>24</v>
      </c>
      <c r="F3325" s="41" t="s">
        <v>25</v>
      </c>
      <c r="G3325" s="43" t="s">
        <v>145</v>
      </c>
      <c r="H3325" s="43" t="s">
        <v>31</v>
      </c>
      <c r="I3325" s="44">
        <v>47096</v>
      </c>
      <c r="J3325" s="45">
        <v>506755</v>
      </c>
      <c r="K3325" s="45">
        <v>30955</v>
      </c>
      <c r="L3325" s="46">
        <v>28860</v>
      </c>
      <c r="M3325" s="47">
        <v>373257</v>
      </c>
      <c r="N3325" s="47">
        <v>4265</v>
      </c>
      <c r="O3325" s="48">
        <v>4996</v>
      </c>
      <c r="P3325" s="49">
        <v>69117</v>
      </c>
      <c r="Q3325" s="49">
        <v>21</v>
      </c>
      <c r="R3325" s="50">
        <v>0</v>
      </c>
      <c r="S3325" s="51">
        <v>0</v>
      </c>
      <c r="T3325" s="51">
        <v>0</v>
      </c>
      <c r="U3325" s="44">
        <v>80952</v>
      </c>
      <c r="V3325" s="45">
        <v>949129</v>
      </c>
      <c r="W3325" s="45">
        <v>35241</v>
      </c>
    </row>
    <row r="3326" spans="1:23" x14ac:dyDescent="0.2">
      <c r="A3326" s="41">
        <v>2010</v>
      </c>
      <c r="B3326" s="42">
        <v>25060</v>
      </c>
      <c r="C3326" s="43" t="s">
        <v>3725</v>
      </c>
      <c r="D3326" s="41" t="s">
        <v>23</v>
      </c>
      <c r="E3326" s="43" t="s">
        <v>24</v>
      </c>
      <c r="F3326" s="41" t="s">
        <v>25</v>
      </c>
      <c r="G3326" s="43" t="s">
        <v>50</v>
      </c>
      <c r="H3326" s="43" t="s">
        <v>153</v>
      </c>
      <c r="I3326" s="44">
        <v>2948</v>
      </c>
      <c r="J3326" s="45">
        <v>29420</v>
      </c>
      <c r="K3326" s="45">
        <v>2765</v>
      </c>
      <c r="L3326" s="46">
        <v>4023</v>
      </c>
      <c r="M3326" s="47">
        <v>47765</v>
      </c>
      <c r="N3326" s="47">
        <v>601</v>
      </c>
      <c r="O3326" s="48">
        <v>932</v>
      </c>
      <c r="P3326" s="49">
        <v>9749</v>
      </c>
      <c r="Q3326" s="49">
        <v>53</v>
      </c>
      <c r="R3326" s="50" t="s">
        <v>37</v>
      </c>
      <c r="S3326" s="51" t="s">
        <v>37</v>
      </c>
      <c r="T3326" s="51" t="s">
        <v>37</v>
      </c>
      <c r="U3326" s="44">
        <v>7903</v>
      </c>
      <c r="V3326" s="45">
        <v>86934</v>
      </c>
      <c r="W3326" s="45">
        <v>3419</v>
      </c>
    </row>
    <row r="3327" spans="1:23" x14ac:dyDescent="0.2">
      <c r="A3327" s="41">
        <v>2010</v>
      </c>
      <c r="B3327" s="42">
        <v>25177</v>
      </c>
      <c r="C3327" s="43" t="s">
        <v>1334</v>
      </c>
      <c r="D3327" s="41" t="s">
        <v>23</v>
      </c>
      <c r="E3327" s="43" t="s">
        <v>24</v>
      </c>
      <c r="F3327" s="41" t="s">
        <v>25</v>
      </c>
      <c r="G3327" s="43" t="s">
        <v>46</v>
      </c>
      <c r="H3327" s="43" t="s">
        <v>31</v>
      </c>
      <c r="I3327" s="44">
        <v>107039</v>
      </c>
      <c r="J3327" s="45">
        <v>950234</v>
      </c>
      <c r="K3327" s="45">
        <v>93691</v>
      </c>
      <c r="L3327" s="46">
        <v>6130</v>
      </c>
      <c r="M3327" s="47">
        <v>54146</v>
      </c>
      <c r="N3327" s="47">
        <v>4770</v>
      </c>
      <c r="O3327" s="48">
        <v>68612</v>
      </c>
      <c r="P3327" s="49">
        <v>868569</v>
      </c>
      <c r="Q3327" s="49">
        <v>2777</v>
      </c>
      <c r="R3327" s="50" t="s">
        <v>37</v>
      </c>
      <c r="S3327" s="51" t="s">
        <v>37</v>
      </c>
      <c r="T3327" s="51" t="s">
        <v>37</v>
      </c>
      <c r="U3327" s="44">
        <v>181781</v>
      </c>
      <c r="V3327" s="45">
        <v>1872949</v>
      </c>
      <c r="W3327" s="45">
        <v>101238</v>
      </c>
    </row>
    <row r="3328" spans="1:23" x14ac:dyDescent="0.2">
      <c r="A3328" s="41">
        <v>2010</v>
      </c>
      <c r="B3328" s="42">
        <v>25295</v>
      </c>
      <c r="C3328" s="43" t="s">
        <v>1335</v>
      </c>
      <c r="D3328" s="41" t="s">
        <v>23</v>
      </c>
      <c r="E3328" s="43" t="s">
        <v>24</v>
      </c>
      <c r="F3328" s="41" t="s">
        <v>25</v>
      </c>
      <c r="G3328" s="43" t="s">
        <v>72</v>
      </c>
      <c r="H3328" s="43" t="s">
        <v>31</v>
      </c>
      <c r="I3328" s="44">
        <v>24447.599999999999</v>
      </c>
      <c r="J3328" s="45">
        <v>235757</v>
      </c>
      <c r="K3328" s="45">
        <v>14564</v>
      </c>
      <c r="L3328" s="46">
        <v>10141.299999999999</v>
      </c>
      <c r="M3328" s="47">
        <v>109570</v>
      </c>
      <c r="N3328" s="47">
        <v>1815</v>
      </c>
      <c r="O3328" s="48">
        <v>21701.8</v>
      </c>
      <c r="P3328" s="49">
        <v>260561</v>
      </c>
      <c r="Q3328" s="49">
        <v>33</v>
      </c>
      <c r="R3328" s="50" t="s">
        <v>37</v>
      </c>
      <c r="S3328" s="51" t="s">
        <v>37</v>
      </c>
      <c r="T3328" s="51" t="s">
        <v>37</v>
      </c>
      <c r="U3328" s="44">
        <v>56290.7</v>
      </c>
      <c r="V3328" s="45">
        <v>605888</v>
      </c>
      <c r="W3328" s="45">
        <v>16412</v>
      </c>
    </row>
    <row r="3329" spans="1:23" x14ac:dyDescent="0.2">
      <c r="A3329" s="41">
        <v>2010</v>
      </c>
      <c r="B3329" s="42">
        <v>25866</v>
      </c>
      <c r="C3329" s="43" t="s">
        <v>1336</v>
      </c>
      <c r="D3329" s="41" t="s">
        <v>23</v>
      </c>
      <c r="E3329" s="43" t="s">
        <v>24</v>
      </c>
      <c r="F3329" s="41" t="s">
        <v>25</v>
      </c>
      <c r="G3329" s="43" t="s">
        <v>50</v>
      </c>
      <c r="H3329" s="43" t="s">
        <v>16</v>
      </c>
      <c r="I3329" s="44">
        <v>459</v>
      </c>
      <c r="J3329" s="45">
        <v>4558</v>
      </c>
      <c r="K3329" s="45">
        <v>287</v>
      </c>
      <c r="L3329" s="46">
        <v>1744</v>
      </c>
      <c r="M3329" s="47">
        <v>21392</v>
      </c>
      <c r="N3329" s="47">
        <v>86</v>
      </c>
      <c r="O3329" s="48">
        <v>29</v>
      </c>
      <c r="P3329" s="49">
        <v>527</v>
      </c>
      <c r="Q3329" s="49">
        <v>21</v>
      </c>
      <c r="R3329" s="50" t="s">
        <v>37</v>
      </c>
      <c r="S3329" s="51" t="s">
        <v>37</v>
      </c>
      <c r="T3329" s="51" t="s">
        <v>37</v>
      </c>
      <c r="U3329" s="44">
        <v>2232</v>
      </c>
      <c r="V3329" s="45">
        <v>26477</v>
      </c>
      <c r="W3329" s="45">
        <v>394</v>
      </c>
    </row>
    <row r="3330" spans="1:23" x14ac:dyDescent="0.2">
      <c r="A3330" s="41">
        <v>2010</v>
      </c>
      <c r="B3330" s="42">
        <v>26120</v>
      </c>
      <c r="C3330" s="43" t="s">
        <v>3726</v>
      </c>
      <c r="D3330" s="41" t="s">
        <v>23</v>
      </c>
      <c r="E3330" s="43" t="s">
        <v>24</v>
      </c>
      <c r="F3330" s="41" t="s">
        <v>25</v>
      </c>
      <c r="G3330" s="43" t="s">
        <v>173</v>
      </c>
      <c r="H3330" s="43" t="s">
        <v>27</v>
      </c>
      <c r="I3330" s="44">
        <v>226</v>
      </c>
      <c r="J3330" s="45">
        <v>2342</v>
      </c>
      <c r="K3330" s="45">
        <v>170</v>
      </c>
      <c r="L3330" s="46">
        <v>102</v>
      </c>
      <c r="M3330" s="47">
        <v>911</v>
      </c>
      <c r="N3330" s="47">
        <v>31</v>
      </c>
      <c r="O3330" s="48" t="s">
        <v>37</v>
      </c>
      <c r="P3330" s="49" t="s">
        <v>37</v>
      </c>
      <c r="Q3330" s="49" t="s">
        <v>37</v>
      </c>
      <c r="R3330" s="50" t="s">
        <v>37</v>
      </c>
      <c r="S3330" s="51" t="s">
        <v>37</v>
      </c>
      <c r="T3330" s="51" t="s">
        <v>37</v>
      </c>
      <c r="U3330" s="44">
        <v>328</v>
      </c>
      <c r="V3330" s="45">
        <v>3253</v>
      </c>
      <c r="W3330" s="45">
        <v>201</v>
      </c>
    </row>
    <row r="3331" spans="1:23" x14ac:dyDescent="0.2">
      <c r="A3331" s="41">
        <v>2010</v>
      </c>
      <c r="B3331" s="42">
        <v>26218</v>
      </c>
      <c r="C3331" s="43" t="s">
        <v>3727</v>
      </c>
      <c r="D3331" s="41" t="s">
        <v>23</v>
      </c>
      <c r="E3331" s="43" t="s">
        <v>24</v>
      </c>
      <c r="F3331" s="41" t="s">
        <v>25</v>
      </c>
      <c r="G3331" s="43" t="s">
        <v>65</v>
      </c>
      <c r="H3331" s="43" t="s">
        <v>31</v>
      </c>
      <c r="I3331" s="44">
        <v>17385.7</v>
      </c>
      <c r="J3331" s="45">
        <v>144220</v>
      </c>
      <c r="K3331" s="45">
        <v>10554</v>
      </c>
      <c r="L3331" s="46">
        <v>3564.5</v>
      </c>
      <c r="M3331" s="47">
        <v>45153</v>
      </c>
      <c r="N3331" s="47">
        <v>213</v>
      </c>
      <c r="O3331" s="48">
        <v>1116.5999999999999</v>
      </c>
      <c r="P3331" s="49">
        <v>10201</v>
      </c>
      <c r="Q3331" s="49">
        <v>251</v>
      </c>
      <c r="R3331" s="50">
        <v>0</v>
      </c>
      <c r="S3331" s="51">
        <v>0</v>
      </c>
      <c r="T3331" s="51">
        <v>0</v>
      </c>
      <c r="U3331" s="44">
        <v>22066.799999999999</v>
      </c>
      <c r="V3331" s="45">
        <v>199574</v>
      </c>
      <c r="W3331" s="45">
        <v>11018</v>
      </c>
    </row>
    <row r="3332" spans="1:23" x14ac:dyDescent="0.2">
      <c r="A3332" s="41">
        <v>2010</v>
      </c>
      <c r="B3332" s="42">
        <v>26317</v>
      </c>
      <c r="C3332" s="43" t="s">
        <v>3728</v>
      </c>
      <c r="D3332" s="41" t="s">
        <v>23</v>
      </c>
      <c r="E3332" s="43" t="s">
        <v>24</v>
      </c>
      <c r="F3332" s="41" t="s">
        <v>25</v>
      </c>
      <c r="G3332" s="43" t="s">
        <v>60</v>
      </c>
      <c r="H3332" s="43" t="s">
        <v>27</v>
      </c>
      <c r="I3332" s="44">
        <v>283.7</v>
      </c>
      <c r="J3332" s="45">
        <v>516</v>
      </c>
      <c r="K3332" s="45">
        <v>137</v>
      </c>
      <c r="L3332" s="46">
        <v>365.6</v>
      </c>
      <c r="M3332" s="47">
        <v>645</v>
      </c>
      <c r="N3332" s="47">
        <v>48</v>
      </c>
      <c r="O3332" s="48" t="s">
        <v>37</v>
      </c>
      <c r="P3332" s="49" t="s">
        <v>37</v>
      </c>
      <c r="Q3332" s="49" t="s">
        <v>37</v>
      </c>
      <c r="R3332" s="50" t="s">
        <v>37</v>
      </c>
      <c r="S3332" s="51" t="s">
        <v>37</v>
      </c>
      <c r="T3332" s="51" t="s">
        <v>37</v>
      </c>
      <c r="U3332" s="44">
        <v>649.29999999999995</v>
      </c>
      <c r="V3332" s="45">
        <v>1161</v>
      </c>
      <c r="W3332" s="45">
        <v>185</v>
      </c>
    </row>
    <row r="3333" spans="1:23" x14ac:dyDescent="0.2">
      <c r="A3333" s="41">
        <v>2010</v>
      </c>
      <c r="B3333" s="42">
        <v>26510</v>
      </c>
      <c r="C3333" s="43" t="s">
        <v>3729</v>
      </c>
      <c r="D3333" s="41" t="s">
        <v>23</v>
      </c>
      <c r="E3333" s="43" t="s">
        <v>24</v>
      </c>
      <c r="F3333" s="41" t="s">
        <v>25</v>
      </c>
      <c r="G3333" s="43" t="s">
        <v>511</v>
      </c>
      <c r="H3333" s="43" t="s">
        <v>51</v>
      </c>
      <c r="I3333" s="44">
        <v>36624</v>
      </c>
      <c r="J3333" s="45">
        <v>297513</v>
      </c>
      <c r="K3333" s="45">
        <v>35294</v>
      </c>
      <c r="L3333" s="46">
        <v>30615</v>
      </c>
      <c r="M3333" s="47">
        <v>286659</v>
      </c>
      <c r="N3333" s="47">
        <v>5812</v>
      </c>
      <c r="O3333" s="48">
        <v>3154</v>
      </c>
      <c r="P3333" s="49">
        <v>28651</v>
      </c>
      <c r="Q3333" s="49">
        <v>186</v>
      </c>
      <c r="R3333" s="50" t="s">
        <v>37</v>
      </c>
      <c r="S3333" s="51" t="s">
        <v>37</v>
      </c>
      <c r="T3333" s="51" t="s">
        <v>37</v>
      </c>
      <c r="U3333" s="44">
        <v>70393</v>
      </c>
      <c r="V3333" s="45">
        <v>612823</v>
      </c>
      <c r="W3333" s="45">
        <v>41292</v>
      </c>
    </row>
    <row r="3334" spans="1:23" x14ac:dyDescent="0.2">
      <c r="A3334" s="41">
        <v>2010</v>
      </c>
      <c r="B3334" s="42">
        <v>26510</v>
      </c>
      <c r="C3334" s="43" t="s">
        <v>3729</v>
      </c>
      <c r="D3334" s="41" t="s">
        <v>112</v>
      </c>
      <c r="E3334" s="43" t="s">
        <v>113</v>
      </c>
      <c r="F3334" s="41" t="s">
        <v>25</v>
      </c>
      <c r="G3334" s="43" t="s">
        <v>511</v>
      </c>
      <c r="H3334" s="43" t="s">
        <v>51</v>
      </c>
      <c r="I3334" s="44">
        <v>34</v>
      </c>
      <c r="J3334" s="45">
        <v>596</v>
      </c>
      <c r="K3334" s="45">
        <v>72</v>
      </c>
      <c r="L3334" s="46">
        <v>5893</v>
      </c>
      <c r="M3334" s="47">
        <v>199192</v>
      </c>
      <c r="N3334" s="47">
        <v>628</v>
      </c>
      <c r="O3334" s="48">
        <v>2269</v>
      </c>
      <c r="P3334" s="49">
        <v>83810</v>
      </c>
      <c r="Q3334" s="49">
        <v>30</v>
      </c>
      <c r="R3334" s="50" t="s">
        <v>37</v>
      </c>
      <c r="S3334" s="51" t="s">
        <v>37</v>
      </c>
      <c r="T3334" s="51" t="s">
        <v>37</v>
      </c>
      <c r="U3334" s="44">
        <v>8196</v>
      </c>
      <c r="V3334" s="45">
        <v>283598</v>
      </c>
      <c r="W3334" s="45">
        <v>730</v>
      </c>
    </row>
    <row r="3335" spans="1:23" x14ac:dyDescent="0.2">
      <c r="A3335" s="41">
        <v>2010</v>
      </c>
      <c r="B3335" s="42">
        <v>26616</v>
      </c>
      <c r="C3335" s="43" t="s">
        <v>3730</v>
      </c>
      <c r="D3335" s="41" t="s">
        <v>23</v>
      </c>
      <c r="E3335" s="43" t="s">
        <v>24</v>
      </c>
      <c r="F3335" s="41" t="s">
        <v>25</v>
      </c>
      <c r="G3335" s="43" t="s">
        <v>60</v>
      </c>
      <c r="H3335" s="43" t="s">
        <v>27</v>
      </c>
      <c r="I3335" s="44">
        <v>1021.3</v>
      </c>
      <c r="J3335" s="45">
        <v>6385</v>
      </c>
      <c r="K3335" s="45">
        <v>658</v>
      </c>
      <c r="L3335" s="46">
        <v>6184.8</v>
      </c>
      <c r="M3335" s="47">
        <v>21856</v>
      </c>
      <c r="N3335" s="47">
        <v>400</v>
      </c>
      <c r="O3335" s="48" t="s">
        <v>37</v>
      </c>
      <c r="P3335" s="49" t="s">
        <v>37</v>
      </c>
      <c r="Q3335" s="49" t="s">
        <v>37</v>
      </c>
      <c r="R3335" s="50" t="s">
        <v>37</v>
      </c>
      <c r="S3335" s="51" t="s">
        <v>37</v>
      </c>
      <c r="T3335" s="51" t="s">
        <v>37</v>
      </c>
      <c r="U3335" s="44">
        <v>7206.1</v>
      </c>
      <c r="V3335" s="45">
        <v>28241</v>
      </c>
      <c r="W3335" s="45">
        <v>1058</v>
      </c>
    </row>
    <row r="3336" spans="1:23" x14ac:dyDescent="0.2">
      <c r="A3336" s="41">
        <v>2010</v>
      </c>
      <c r="B3336" s="42">
        <v>26650</v>
      </c>
      <c r="C3336" s="43" t="s">
        <v>3731</v>
      </c>
      <c r="D3336" s="41" t="s">
        <v>39</v>
      </c>
      <c r="E3336" s="43" t="s">
        <v>40</v>
      </c>
      <c r="F3336" s="41" t="s">
        <v>25</v>
      </c>
      <c r="G3336" s="43" t="s">
        <v>42</v>
      </c>
      <c r="H3336" s="43" t="s">
        <v>41</v>
      </c>
      <c r="I3336" s="44">
        <v>69042</v>
      </c>
      <c r="J3336" s="45">
        <v>967087</v>
      </c>
      <c r="K3336" s="45">
        <v>107945</v>
      </c>
      <c r="L3336" s="46">
        <v>74337</v>
      </c>
      <c r="M3336" s="47">
        <v>1148307</v>
      </c>
      <c r="N3336" s="47">
        <v>20387</v>
      </c>
      <c r="O3336" s="48">
        <v>30528</v>
      </c>
      <c r="P3336" s="49">
        <v>490499</v>
      </c>
      <c r="Q3336" s="49">
        <v>350</v>
      </c>
      <c r="R3336" s="50" t="s">
        <v>37</v>
      </c>
      <c r="S3336" s="51" t="s">
        <v>37</v>
      </c>
      <c r="T3336" s="51" t="s">
        <v>37</v>
      </c>
      <c r="U3336" s="44">
        <v>173907</v>
      </c>
      <c r="V3336" s="45">
        <v>2605893</v>
      </c>
      <c r="W3336" s="45">
        <v>128682</v>
      </c>
    </row>
    <row r="3337" spans="1:23" x14ac:dyDescent="0.2">
      <c r="A3337" s="41">
        <v>2010</v>
      </c>
      <c r="B3337" s="42">
        <v>26754</v>
      </c>
      <c r="C3337" s="43" t="s">
        <v>3732</v>
      </c>
      <c r="D3337" s="41" t="s">
        <v>23</v>
      </c>
      <c r="E3337" s="43" t="s">
        <v>24</v>
      </c>
      <c r="F3337" s="41" t="s">
        <v>25</v>
      </c>
      <c r="G3337" s="43" t="s">
        <v>60</v>
      </c>
      <c r="H3337" s="43" t="s">
        <v>51</v>
      </c>
      <c r="I3337" s="44">
        <v>1.2</v>
      </c>
      <c r="J3337" s="45">
        <v>1</v>
      </c>
      <c r="K3337" s="45">
        <v>2</v>
      </c>
      <c r="L3337" s="46">
        <v>238.8</v>
      </c>
      <c r="M3337" s="47">
        <v>144</v>
      </c>
      <c r="N3337" s="47">
        <v>4</v>
      </c>
      <c r="O3337" s="48" t="s">
        <v>37</v>
      </c>
      <c r="P3337" s="49" t="s">
        <v>37</v>
      </c>
      <c r="Q3337" s="49" t="s">
        <v>37</v>
      </c>
      <c r="R3337" s="50" t="s">
        <v>37</v>
      </c>
      <c r="S3337" s="51" t="s">
        <v>37</v>
      </c>
      <c r="T3337" s="51" t="s">
        <v>37</v>
      </c>
      <c r="U3337" s="44">
        <v>240</v>
      </c>
      <c r="V3337" s="45">
        <v>145</v>
      </c>
      <c r="W3337" s="45">
        <v>6</v>
      </c>
    </row>
    <row r="3338" spans="1:23" x14ac:dyDescent="0.2">
      <c r="A3338" s="41">
        <v>2010</v>
      </c>
      <c r="B3338" s="42">
        <v>26765</v>
      </c>
      <c r="C3338" s="43" t="s">
        <v>3733</v>
      </c>
      <c r="D3338" s="41" t="s">
        <v>23</v>
      </c>
      <c r="E3338" s="43" t="s">
        <v>24</v>
      </c>
      <c r="F3338" s="41" t="s">
        <v>25</v>
      </c>
      <c r="G3338" s="43" t="s">
        <v>87</v>
      </c>
      <c r="H3338" s="43" t="s">
        <v>31</v>
      </c>
      <c r="I3338" s="44">
        <v>4758</v>
      </c>
      <c r="J3338" s="45">
        <v>37581</v>
      </c>
      <c r="K3338" s="45">
        <v>2569</v>
      </c>
      <c r="L3338" s="46">
        <v>1018</v>
      </c>
      <c r="M3338" s="47">
        <v>8479</v>
      </c>
      <c r="N3338" s="47">
        <v>243</v>
      </c>
      <c r="O3338" s="48">
        <v>449</v>
      </c>
      <c r="P3338" s="49">
        <v>5404</v>
      </c>
      <c r="Q3338" s="49">
        <v>4</v>
      </c>
      <c r="R3338" s="50" t="s">
        <v>37</v>
      </c>
      <c r="S3338" s="51" t="s">
        <v>37</v>
      </c>
      <c r="T3338" s="51" t="s">
        <v>37</v>
      </c>
      <c r="U3338" s="44">
        <v>6225</v>
      </c>
      <c r="V3338" s="45">
        <v>51464</v>
      </c>
      <c r="W3338" s="45">
        <v>2816</v>
      </c>
    </row>
    <row r="3339" spans="1:23" x14ac:dyDescent="0.2">
      <c r="A3339" s="41">
        <v>2010</v>
      </c>
      <c r="B3339" s="42">
        <v>26894</v>
      </c>
      <c r="C3339" s="43" t="s">
        <v>3734</v>
      </c>
      <c r="D3339" s="41" t="s">
        <v>23</v>
      </c>
      <c r="E3339" s="43" t="s">
        <v>24</v>
      </c>
      <c r="F3339" s="41" t="s">
        <v>25</v>
      </c>
      <c r="G3339" s="43" t="s">
        <v>76</v>
      </c>
      <c r="H3339" s="43" t="s">
        <v>27</v>
      </c>
      <c r="I3339" s="44">
        <v>24</v>
      </c>
      <c r="J3339" s="45">
        <v>204</v>
      </c>
      <c r="K3339" s="45">
        <v>25</v>
      </c>
      <c r="L3339" s="46" t="s">
        <v>37</v>
      </c>
      <c r="M3339" s="47" t="s">
        <v>37</v>
      </c>
      <c r="N3339" s="47" t="s">
        <v>37</v>
      </c>
      <c r="O3339" s="48" t="s">
        <v>37</v>
      </c>
      <c r="P3339" s="49" t="s">
        <v>37</v>
      </c>
      <c r="Q3339" s="49" t="s">
        <v>37</v>
      </c>
      <c r="R3339" s="50" t="s">
        <v>37</v>
      </c>
      <c r="S3339" s="51" t="s">
        <v>37</v>
      </c>
      <c r="T3339" s="51" t="s">
        <v>37</v>
      </c>
      <c r="U3339" s="44">
        <v>24</v>
      </c>
      <c r="V3339" s="45">
        <v>204</v>
      </c>
      <c r="W3339" s="45">
        <v>25</v>
      </c>
    </row>
    <row r="3340" spans="1:23" x14ac:dyDescent="0.2">
      <c r="A3340" s="41">
        <v>2010</v>
      </c>
      <c r="B3340" s="42">
        <v>26916</v>
      </c>
      <c r="C3340" s="43" t="s">
        <v>3735</v>
      </c>
      <c r="D3340" s="41" t="s">
        <v>23</v>
      </c>
      <c r="E3340" s="43" t="s">
        <v>24</v>
      </c>
      <c r="F3340" s="41" t="s">
        <v>25</v>
      </c>
      <c r="G3340" s="43" t="s">
        <v>439</v>
      </c>
      <c r="H3340" s="43" t="s">
        <v>31</v>
      </c>
      <c r="I3340" s="44">
        <v>9333</v>
      </c>
      <c r="J3340" s="45">
        <v>132803</v>
      </c>
      <c r="K3340" s="45">
        <v>9353</v>
      </c>
      <c r="L3340" s="46">
        <v>624</v>
      </c>
      <c r="M3340" s="47">
        <v>9226</v>
      </c>
      <c r="N3340" s="47">
        <v>355</v>
      </c>
      <c r="O3340" s="48">
        <v>160</v>
      </c>
      <c r="P3340" s="49">
        <v>3077</v>
      </c>
      <c r="Q3340" s="49">
        <v>1</v>
      </c>
      <c r="R3340" s="50" t="s">
        <v>37</v>
      </c>
      <c r="S3340" s="51" t="s">
        <v>37</v>
      </c>
      <c r="T3340" s="51" t="s">
        <v>37</v>
      </c>
      <c r="U3340" s="44">
        <v>10117</v>
      </c>
      <c r="V3340" s="45">
        <v>145106</v>
      </c>
      <c r="W3340" s="45">
        <v>9709</v>
      </c>
    </row>
    <row r="3341" spans="1:23" x14ac:dyDescent="0.2">
      <c r="A3341" s="41">
        <v>2010</v>
      </c>
      <c r="B3341" s="42">
        <v>26934</v>
      </c>
      <c r="C3341" s="43" t="s">
        <v>3736</v>
      </c>
      <c r="D3341" s="41" t="s">
        <v>23</v>
      </c>
      <c r="E3341" s="43" t="s">
        <v>24</v>
      </c>
      <c r="F3341" s="41" t="s">
        <v>25</v>
      </c>
      <c r="G3341" s="43" t="s">
        <v>46</v>
      </c>
      <c r="H3341" s="43" t="s">
        <v>31</v>
      </c>
      <c r="I3341" s="44">
        <v>8668</v>
      </c>
      <c r="J3341" s="45">
        <v>97749</v>
      </c>
      <c r="K3341" s="45">
        <v>4842</v>
      </c>
      <c r="L3341" s="46">
        <v>2014</v>
      </c>
      <c r="M3341" s="47">
        <v>25987</v>
      </c>
      <c r="N3341" s="47">
        <v>357</v>
      </c>
      <c r="O3341" s="48" t="s">
        <v>37</v>
      </c>
      <c r="P3341" s="49" t="s">
        <v>37</v>
      </c>
      <c r="Q3341" s="49" t="s">
        <v>37</v>
      </c>
      <c r="R3341" s="50" t="s">
        <v>37</v>
      </c>
      <c r="S3341" s="51" t="s">
        <v>37</v>
      </c>
      <c r="T3341" s="51" t="s">
        <v>37</v>
      </c>
      <c r="U3341" s="44">
        <v>10682</v>
      </c>
      <c r="V3341" s="45">
        <v>123736</v>
      </c>
      <c r="W3341" s="45">
        <v>5199</v>
      </c>
    </row>
    <row r="3342" spans="1:23" x14ac:dyDescent="0.2">
      <c r="A3342" s="41">
        <v>2010</v>
      </c>
      <c r="B3342" s="42">
        <v>26939</v>
      </c>
      <c r="C3342" s="43" t="s">
        <v>3737</v>
      </c>
      <c r="D3342" s="41" t="s">
        <v>23</v>
      </c>
      <c r="E3342" s="43" t="s">
        <v>24</v>
      </c>
      <c r="F3342" s="41" t="s">
        <v>25</v>
      </c>
      <c r="G3342" s="43" t="s">
        <v>46</v>
      </c>
      <c r="H3342" s="43" t="s">
        <v>31</v>
      </c>
      <c r="I3342" s="44">
        <v>9448</v>
      </c>
      <c r="J3342" s="45">
        <v>105972</v>
      </c>
      <c r="K3342" s="45">
        <v>4132</v>
      </c>
      <c r="L3342" s="46">
        <v>3155</v>
      </c>
      <c r="M3342" s="47">
        <v>35733</v>
      </c>
      <c r="N3342" s="47">
        <v>536</v>
      </c>
      <c r="O3342" s="48" t="s">
        <v>37</v>
      </c>
      <c r="P3342" s="49" t="s">
        <v>37</v>
      </c>
      <c r="Q3342" s="49" t="s">
        <v>37</v>
      </c>
      <c r="R3342" s="50" t="s">
        <v>37</v>
      </c>
      <c r="S3342" s="51" t="s">
        <v>37</v>
      </c>
      <c r="T3342" s="51" t="s">
        <v>37</v>
      </c>
      <c r="U3342" s="44">
        <v>12603</v>
      </c>
      <c r="V3342" s="45">
        <v>141705</v>
      </c>
      <c r="W3342" s="45">
        <v>4668</v>
      </c>
    </row>
    <row r="3343" spans="1:23" x14ac:dyDescent="0.2">
      <c r="A3343" s="41">
        <v>2010</v>
      </c>
      <c r="B3343" s="42">
        <v>27000</v>
      </c>
      <c r="C3343" s="43" t="s">
        <v>3738</v>
      </c>
      <c r="D3343" s="41" t="s">
        <v>23</v>
      </c>
      <c r="E3343" s="43" t="s">
        <v>24</v>
      </c>
      <c r="F3343" s="41" t="s">
        <v>25</v>
      </c>
      <c r="G3343" s="43" t="s">
        <v>50</v>
      </c>
      <c r="H3343" s="43" t="s">
        <v>169</v>
      </c>
      <c r="I3343" s="44" t="s">
        <v>37</v>
      </c>
      <c r="J3343" s="45" t="s">
        <v>37</v>
      </c>
      <c r="K3343" s="45" t="s">
        <v>37</v>
      </c>
      <c r="L3343" s="46">
        <v>12590</v>
      </c>
      <c r="M3343" s="47">
        <v>721336</v>
      </c>
      <c r="N3343" s="47">
        <v>37</v>
      </c>
      <c r="O3343" s="48" t="s">
        <v>37</v>
      </c>
      <c r="P3343" s="49" t="s">
        <v>37</v>
      </c>
      <c r="Q3343" s="49" t="s">
        <v>37</v>
      </c>
      <c r="R3343" s="50" t="s">
        <v>37</v>
      </c>
      <c r="S3343" s="51" t="s">
        <v>37</v>
      </c>
      <c r="T3343" s="51" t="s">
        <v>37</v>
      </c>
      <c r="U3343" s="44">
        <v>12590</v>
      </c>
      <c r="V3343" s="45">
        <v>721336</v>
      </c>
      <c r="W3343" s="45">
        <v>37</v>
      </c>
    </row>
    <row r="3344" spans="1:23" x14ac:dyDescent="0.2">
      <c r="A3344" s="41">
        <v>2010</v>
      </c>
      <c r="B3344" s="42">
        <v>27000</v>
      </c>
      <c r="C3344" s="43" t="s">
        <v>3738</v>
      </c>
      <c r="D3344" s="41" t="s">
        <v>23</v>
      </c>
      <c r="E3344" s="43" t="s">
        <v>24</v>
      </c>
      <c r="F3344" s="41" t="s">
        <v>25</v>
      </c>
      <c r="G3344" s="43" t="s">
        <v>57</v>
      </c>
      <c r="H3344" s="43" t="s">
        <v>169</v>
      </c>
      <c r="I3344" s="44" t="s">
        <v>37</v>
      </c>
      <c r="J3344" s="45" t="s">
        <v>37</v>
      </c>
      <c r="K3344" s="45" t="s">
        <v>37</v>
      </c>
      <c r="L3344" s="46">
        <v>66688</v>
      </c>
      <c r="M3344" s="47">
        <v>2316420</v>
      </c>
      <c r="N3344" s="47">
        <v>71</v>
      </c>
      <c r="O3344" s="48" t="s">
        <v>37</v>
      </c>
      <c r="P3344" s="49" t="s">
        <v>37</v>
      </c>
      <c r="Q3344" s="49" t="s">
        <v>37</v>
      </c>
      <c r="R3344" s="50">
        <v>304</v>
      </c>
      <c r="S3344" s="51">
        <v>9560</v>
      </c>
      <c r="T3344" s="51">
        <v>1</v>
      </c>
      <c r="U3344" s="44">
        <v>66992</v>
      </c>
      <c r="V3344" s="45">
        <v>2325980</v>
      </c>
      <c r="W3344" s="45">
        <v>72</v>
      </c>
    </row>
    <row r="3345" spans="1:23" x14ac:dyDescent="0.2">
      <c r="A3345" s="41">
        <v>2010</v>
      </c>
      <c r="B3345" s="42">
        <v>27000</v>
      </c>
      <c r="C3345" s="43" t="s">
        <v>3738</v>
      </c>
      <c r="D3345" s="41" t="s">
        <v>23</v>
      </c>
      <c r="E3345" s="43" t="s">
        <v>24</v>
      </c>
      <c r="F3345" s="41" t="s">
        <v>25</v>
      </c>
      <c r="G3345" s="43" t="s">
        <v>311</v>
      </c>
      <c r="H3345" s="43" t="s">
        <v>169</v>
      </c>
      <c r="I3345" s="44" t="s">
        <v>37</v>
      </c>
      <c r="J3345" s="45" t="s">
        <v>37</v>
      </c>
      <c r="K3345" s="45" t="s">
        <v>37</v>
      </c>
      <c r="L3345" s="46">
        <v>2996</v>
      </c>
      <c r="M3345" s="47">
        <v>107789</v>
      </c>
      <c r="N3345" s="47">
        <v>17</v>
      </c>
      <c r="O3345" s="48" t="s">
        <v>37</v>
      </c>
      <c r="P3345" s="49" t="s">
        <v>37</v>
      </c>
      <c r="Q3345" s="49" t="s">
        <v>37</v>
      </c>
      <c r="R3345" s="50" t="s">
        <v>37</v>
      </c>
      <c r="S3345" s="51" t="s">
        <v>37</v>
      </c>
      <c r="T3345" s="51" t="s">
        <v>37</v>
      </c>
      <c r="U3345" s="44">
        <v>2996</v>
      </c>
      <c r="V3345" s="45">
        <v>107789</v>
      </c>
      <c r="W3345" s="45">
        <v>17</v>
      </c>
    </row>
    <row r="3346" spans="1:23" x14ac:dyDescent="0.2">
      <c r="A3346" s="41">
        <v>2010</v>
      </c>
      <c r="B3346" s="42">
        <v>27000</v>
      </c>
      <c r="C3346" s="43" t="s">
        <v>3738</v>
      </c>
      <c r="D3346" s="41" t="s">
        <v>23</v>
      </c>
      <c r="E3346" s="43" t="s">
        <v>24</v>
      </c>
      <c r="F3346" s="41" t="s">
        <v>25</v>
      </c>
      <c r="G3346" s="43" t="s">
        <v>76</v>
      </c>
      <c r="H3346" s="43" t="s">
        <v>169</v>
      </c>
      <c r="I3346" s="44" t="s">
        <v>37</v>
      </c>
      <c r="J3346" s="45" t="s">
        <v>37</v>
      </c>
      <c r="K3346" s="45" t="s">
        <v>37</v>
      </c>
      <c r="L3346" s="46">
        <v>967</v>
      </c>
      <c r="M3346" s="47">
        <v>23765</v>
      </c>
      <c r="N3346" s="47">
        <v>7</v>
      </c>
      <c r="O3346" s="48" t="s">
        <v>37</v>
      </c>
      <c r="P3346" s="49" t="s">
        <v>37</v>
      </c>
      <c r="Q3346" s="49" t="s">
        <v>37</v>
      </c>
      <c r="R3346" s="50" t="s">
        <v>37</v>
      </c>
      <c r="S3346" s="51" t="s">
        <v>37</v>
      </c>
      <c r="T3346" s="51" t="s">
        <v>37</v>
      </c>
      <c r="U3346" s="44">
        <v>967</v>
      </c>
      <c r="V3346" s="45">
        <v>23765</v>
      </c>
      <c r="W3346" s="45">
        <v>7</v>
      </c>
    </row>
    <row r="3347" spans="1:23" x14ac:dyDescent="0.2">
      <c r="A3347" s="41">
        <v>2010</v>
      </c>
      <c r="B3347" s="42">
        <v>27000</v>
      </c>
      <c r="C3347" s="43" t="s">
        <v>3738</v>
      </c>
      <c r="D3347" s="41" t="s">
        <v>23</v>
      </c>
      <c r="E3347" s="43" t="s">
        <v>24</v>
      </c>
      <c r="F3347" s="41" t="s">
        <v>25</v>
      </c>
      <c r="G3347" s="43" t="s">
        <v>46</v>
      </c>
      <c r="H3347" s="43" t="s">
        <v>169</v>
      </c>
      <c r="I3347" s="44" t="s">
        <v>37</v>
      </c>
      <c r="J3347" s="45" t="s">
        <v>37</v>
      </c>
      <c r="K3347" s="45" t="s">
        <v>37</v>
      </c>
      <c r="L3347" s="46">
        <v>1740</v>
      </c>
      <c r="M3347" s="47">
        <v>56905</v>
      </c>
      <c r="N3347" s="47">
        <v>4</v>
      </c>
      <c r="O3347" s="48" t="s">
        <v>37</v>
      </c>
      <c r="P3347" s="49" t="s">
        <v>37</v>
      </c>
      <c r="Q3347" s="49" t="s">
        <v>37</v>
      </c>
      <c r="R3347" s="50" t="s">
        <v>37</v>
      </c>
      <c r="S3347" s="51" t="s">
        <v>37</v>
      </c>
      <c r="T3347" s="51" t="s">
        <v>37</v>
      </c>
      <c r="U3347" s="44">
        <v>1740</v>
      </c>
      <c r="V3347" s="45">
        <v>56905</v>
      </c>
      <c r="W3347" s="45">
        <v>4</v>
      </c>
    </row>
    <row r="3348" spans="1:23" x14ac:dyDescent="0.2">
      <c r="A3348" s="41">
        <v>2010</v>
      </c>
      <c r="B3348" s="42">
        <v>27000</v>
      </c>
      <c r="C3348" s="43" t="s">
        <v>3738</v>
      </c>
      <c r="D3348" s="41" t="s">
        <v>23</v>
      </c>
      <c r="E3348" s="43" t="s">
        <v>24</v>
      </c>
      <c r="F3348" s="41" t="s">
        <v>25</v>
      </c>
      <c r="G3348" s="43" t="s">
        <v>439</v>
      </c>
      <c r="H3348" s="43" t="s">
        <v>169</v>
      </c>
      <c r="I3348" s="44" t="s">
        <v>37</v>
      </c>
      <c r="J3348" s="45" t="s">
        <v>37</v>
      </c>
      <c r="K3348" s="45" t="s">
        <v>37</v>
      </c>
      <c r="L3348" s="46">
        <v>2236</v>
      </c>
      <c r="M3348" s="47">
        <v>89835</v>
      </c>
      <c r="N3348" s="47">
        <v>21</v>
      </c>
      <c r="O3348" s="48" t="s">
        <v>37</v>
      </c>
      <c r="P3348" s="49" t="s">
        <v>37</v>
      </c>
      <c r="Q3348" s="49" t="s">
        <v>37</v>
      </c>
      <c r="R3348" s="50" t="s">
        <v>37</v>
      </c>
      <c r="S3348" s="51" t="s">
        <v>37</v>
      </c>
      <c r="T3348" s="51" t="s">
        <v>37</v>
      </c>
      <c r="U3348" s="44">
        <v>2236</v>
      </c>
      <c r="V3348" s="45">
        <v>89835</v>
      </c>
      <c r="W3348" s="45">
        <v>21</v>
      </c>
    </row>
    <row r="3349" spans="1:23" x14ac:dyDescent="0.2">
      <c r="A3349" s="41">
        <v>2010</v>
      </c>
      <c r="B3349" s="42">
        <v>27000</v>
      </c>
      <c r="C3349" s="43" t="s">
        <v>3738</v>
      </c>
      <c r="D3349" s="41" t="s">
        <v>23</v>
      </c>
      <c r="E3349" s="43" t="s">
        <v>24</v>
      </c>
      <c r="F3349" s="41" t="s">
        <v>25</v>
      </c>
      <c r="G3349" s="43" t="s">
        <v>145</v>
      </c>
      <c r="H3349" s="43" t="s">
        <v>169</v>
      </c>
      <c r="I3349" s="44" t="s">
        <v>37</v>
      </c>
      <c r="J3349" s="45" t="s">
        <v>37</v>
      </c>
      <c r="K3349" s="45" t="s">
        <v>37</v>
      </c>
      <c r="L3349" s="46">
        <v>6038</v>
      </c>
      <c r="M3349" s="47">
        <v>189182</v>
      </c>
      <c r="N3349" s="47">
        <v>26</v>
      </c>
      <c r="O3349" s="48" t="s">
        <v>37</v>
      </c>
      <c r="P3349" s="49" t="s">
        <v>37</v>
      </c>
      <c r="Q3349" s="49" t="s">
        <v>37</v>
      </c>
      <c r="R3349" s="50" t="s">
        <v>37</v>
      </c>
      <c r="S3349" s="51" t="s">
        <v>37</v>
      </c>
      <c r="T3349" s="51" t="s">
        <v>37</v>
      </c>
      <c r="U3349" s="44">
        <v>6038</v>
      </c>
      <c r="V3349" s="45">
        <v>189182</v>
      </c>
      <c r="W3349" s="45">
        <v>26</v>
      </c>
    </row>
    <row r="3350" spans="1:23" x14ac:dyDescent="0.2">
      <c r="A3350" s="41">
        <v>2010</v>
      </c>
      <c r="B3350" s="42">
        <v>27000</v>
      </c>
      <c r="C3350" s="43" t="s">
        <v>3738</v>
      </c>
      <c r="D3350" s="41" t="s">
        <v>23</v>
      </c>
      <c r="E3350" s="43" t="s">
        <v>24</v>
      </c>
      <c r="F3350" s="41" t="s">
        <v>25</v>
      </c>
      <c r="G3350" s="43" t="s">
        <v>241</v>
      </c>
      <c r="H3350" s="43" t="s">
        <v>169</v>
      </c>
      <c r="I3350" s="44" t="s">
        <v>37</v>
      </c>
      <c r="J3350" s="45" t="s">
        <v>37</v>
      </c>
      <c r="K3350" s="45" t="s">
        <v>37</v>
      </c>
      <c r="L3350" s="46">
        <v>4987</v>
      </c>
      <c r="M3350" s="47">
        <v>164236</v>
      </c>
      <c r="N3350" s="47">
        <v>16</v>
      </c>
      <c r="O3350" s="48" t="s">
        <v>37</v>
      </c>
      <c r="P3350" s="49" t="s">
        <v>37</v>
      </c>
      <c r="Q3350" s="49" t="s">
        <v>37</v>
      </c>
      <c r="R3350" s="50" t="s">
        <v>37</v>
      </c>
      <c r="S3350" s="51" t="s">
        <v>37</v>
      </c>
      <c r="T3350" s="51" t="s">
        <v>37</v>
      </c>
      <c r="U3350" s="44">
        <v>4987</v>
      </c>
      <c r="V3350" s="45">
        <v>164236</v>
      </c>
      <c r="W3350" s="45">
        <v>16</v>
      </c>
    </row>
    <row r="3351" spans="1:23" x14ac:dyDescent="0.2">
      <c r="A3351" s="41">
        <v>2010</v>
      </c>
      <c r="B3351" s="42">
        <v>27000</v>
      </c>
      <c r="C3351" s="43" t="s">
        <v>3738</v>
      </c>
      <c r="D3351" s="41" t="s">
        <v>23</v>
      </c>
      <c r="E3351" s="43" t="s">
        <v>24</v>
      </c>
      <c r="F3351" s="41" t="s">
        <v>25</v>
      </c>
      <c r="G3351" s="43" t="s">
        <v>258</v>
      </c>
      <c r="H3351" s="43" t="s">
        <v>169</v>
      </c>
      <c r="I3351" s="44" t="s">
        <v>37</v>
      </c>
      <c r="J3351" s="45" t="s">
        <v>37</v>
      </c>
      <c r="K3351" s="45" t="s">
        <v>37</v>
      </c>
      <c r="L3351" s="46">
        <v>5469</v>
      </c>
      <c r="M3351" s="47">
        <v>301460</v>
      </c>
      <c r="N3351" s="47">
        <v>29</v>
      </c>
      <c r="O3351" s="48" t="s">
        <v>37</v>
      </c>
      <c r="P3351" s="49" t="s">
        <v>37</v>
      </c>
      <c r="Q3351" s="49" t="s">
        <v>37</v>
      </c>
      <c r="R3351" s="50" t="s">
        <v>37</v>
      </c>
      <c r="S3351" s="51" t="s">
        <v>37</v>
      </c>
      <c r="T3351" s="51" t="s">
        <v>37</v>
      </c>
      <c r="U3351" s="44">
        <v>5469</v>
      </c>
      <c r="V3351" s="45">
        <v>301460</v>
      </c>
      <c r="W3351" s="45">
        <v>29</v>
      </c>
    </row>
    <row r="3352" spans="1:23" x14ac:dyDescent="0.2">
      <c r="A3352" s="41">
        <v>2010</v>
      </c>
      <c r="B3352" s="42">
        <v>27000</v>
      </c>
      <c r="C3352" s="43" t="s">
        <v>3738</v>
      </c>
      <c r="D3352" s="41" t="s">
        <v>23</v>
      </c>
      <c r="E3352" s="43" t="s">
        <v>24</v>
      </c>
      <c r="F3352" s="41" t="s">
        <v>25</v>
      </c>
      <c r="G3352" s="43" t="s">
        <v>192</v>
      </c>
      <c r="H3352" s="43" t="s">
        <v>169</v>
      </c>
      <c r="I3352" s="44" t="s">
        <v>37</v>
      </c>
      <c r="J3352" s="45" t="s">
        <v>37</v>
      </c>
      <c r="K3352" s="45" t="s">
        <v>37</v>
      </c>
      <c r="L3352" s="46">
        <v>308</v>
      </c>
      <c r="M3352" s="47">
        <v>28708</v>
      </c>
      <c r="N3352" s="47">
        <v>6</v>
      </c>
      <c r="O3352" s="48" t="s">
        <v>37</v>
      </c>
      <c r="P3352" s="49" t="s">
        <v>37</v>
      </c>
      <c r="Q3352" s="49" t="s">
        <v>37</v>
      </c>
      <c r="R3352" s="50" t="s">
        <v>37</v>
      </c>
      <c r="S3352" s="51" t="s">
        <v>37</v>
      </c>
      <c r="T3352" s="51" t="s">
        <v>37</v>
      </c>
      <c r="U3352" s="44">
        <v>308</v>
      </c>
      <c r="V3352" s="45">
        <v>28708</v>
      </c>
      <c r="W3352" s="45">
        <v>6</v>
      </c>
    </row>
    <row r="3353" spans="1:23" x14ac:dyDescent="0.2">
      <c r="A3353" s="41">
        <v>2010</v>
      </c>
      <c r="B3353" s="42">
        <v>27000</v>
      </c>
      <c r="C3353" s="43" t="s">
        <v>3738</v>
      </c>
      <c r="D3353" s="41" t="s">
        <v>23</v>
      </c>
      <c r="E3353" s="43" t="s">
        <v>24</v>
      </c>
      <c r="F3353" s="41" t="s">
        <v>25</v>
      </c>
      <c r="G3353" s="43" t="s">
        <v>78</v>
      </c>
      <c r="H3353" s="43" t="s">
        <v>169</v>
      </c>
      <c r="I3353" s="44" t="s">
        <v>37</v>
      </c>
      <c r="J3353" s="45" t="s">
        <v>37</v>
      </c>
      <c r="K3353" s="45" t="s">
        <v>37</v>
      </c>
      <c r="L3353" s="46">
        <v>1</v>
      </c>
      <c r="M3353" s="47">
        <v>3397</v>
      </c>
      <c r="N3353" s="47">
        <v>1</v>
      </c>
      <c r="O3353" s="48" t="s">
        <v>37</v>
      </c>
      <c r="P3353" s="49" t="s">
        <v>37</v>
      </c>
      <c r="Q3353" s="49" t="s">
        <v>37</v>
      </c>
      <c r="R3353" s="50" t="s">
        <v>37</v>
      </c>
      <c r="S3353" s="51" t="s">
        <v>37</v>
      </c>
      <c r="T3353" s="51" t="s">
        <v>37</v>
      </c>
      <c r="U3353" s="44">
        <v>1</v>
      </c>
      <c r="V3353" s="45">
        <v>3397</v>
      </c>
      <c r="W3353" s="45">
        <v>1</v>
      </c>
    </row>
    <row r="3354" spans="1:23" x14ac:dyDescent="0.2">
      <c r="A3354" s="41">
        <v>2010</v>
      </c>
      <c r="B3354" s="42">
        <v>27000</v>
      </c>
      <c r="C3354" s="43" t="s">
        <v>3738</v>
      </c>
      <c r="D3354" s="41" t="s">
        <v>23</v>
      </c>
      <c r="E3354" s="43" t="s">
        <v>24</v>
      </c>
      <c r="F3354" s="41" t="s">
        <v>25</v>
      </c>
      <c r="G3354" s="43" t="s">
        <v>173</v>
      </c>
      <c r="H3354" s="43" t="s">
        <v>169</v>
      </c>
      <c r="I3354" s="44" t="s">
        <v>37</v>
      </c>
      <c r="J3354" s="45" t="s">
        <v>37</v>
      </c>
      <c r="K3354" s="45" t="s">
        <v>37</v>
      </c>
      <c r="L3354" s="46">
        <v>10262</v>
      </c>
      <c r="M3354" s="47">
        <v>316510</v>
      </c>
      <c r="N3354" s="47">
        <v>21</v>
      </c>
      <c r="O3354" s="48" t="s">
        <v>37</v>
      </c>
      <c r="P3354" s="49" t="s">
        <v>37</v>
      </c>
      <c r="Q3354" s="49" t="s">
        <v>37</v>
      </c>
      <c r="R3354" s="50" t="s">
        <v>37</v>
      </c>
      <c r="S3354" s="51" t="s">
        <v>37</v>
      </c>
      <c r="T3354" s="51" t="s">
        <v>37</v>
      </c>
      <c r="U3354" s="44">
        <v>10262</v>
      </c>
      <c r="V3354" s="45">
        <v>316510</v>
      </c>
      <c r="W3354" s="45">
        <v>21</v>
      </c>
    </row>
    <row r="3355" spans="1:23" x14ac:dyDescent="0.2">
      <c r="A3355" s="41">
        <v>2010</v>
      </c>
      <c r="B3355" s="42">
        <v>27000</v>
      </c>
      <c r="C3355" s="43" t="s">
        <v>3738</v>
      </c>
      <c r="D3355" s="41" t="s">
        <v>23</v>
      </c>
      <c r="E3355" s="43" t="s">
        <v>24</v>
      </c>
      <c r="F3355" s="41" t="s">
        <v>25</v>
      </c>
      <c r="G3355" s="43" t="s">
        <v>195</v>
      </c>
      <c r="H3355" s="43" t="s">
        <v>169</v>
      </c>
      <c r="I3355" s="44" t="s">
        <v>37</v>
      </c>
      <c r="J3355" s="45" t="s">
        <v>37</v>
      </c>
      <c r="K3355" s="45" t="s">
        <v>37</v>
      </c>
      <c r="L3355" s="46">
        <v>1895</v>
      </c>
      <c r="M3355" s="47">
        <v>61298</v>
      </c>
      <c r="N3355" s="47">
        <v>10</v>
      </c>
      <c r="O3355" s="48" t="s">
        <v>37</v>
      </c>
      <c r="P3355" s="49" t="s">
        <v>37</v>
      </c>
      <c r="Q3355" s="49" t="s">
        <v>37</v>
      </c>
      <c r="R3355" s="50" t="s">
        <v>37</v>
      </c>
      <c r="S3355" s="51" t="s">
        <v>37</v>
      </c>
      <c r="T3355" s="51" t="s">
        <v>37</v>
      </c>
      <c r="U3355" s="44">
        <v>1895</v>
      </c>
      <c r="V3355" s="45">
        <v>61298</v>
      </c>
      <c r="W3355" s="45">
        <v>10</v>
      </c>
    </row>
    <row r="3356" spans="1:23" x14ac:dyDescent="0.2">
      <c r="A3356" s="41">
        <v>2010</v>
      </c>
      <c r="B3356" s="42">
        <v>27000</v>
      </c>
      <c r="C3356" s="43" t="s">
        <v>3738</v>
      </c>
      <c r="D3356" s="41" t="s">
        <v>23</v>
      </c>
      <c r="E3356" s="43" t="s">
        <v>24</v>
      </c>
      <c r="F3356" s="41" t="s">
        <v>25</v>
      </c>
      <c r="G3356" s="43" t="s">
        <v>273</v>
      </c>
      <c r="H3356" s="43" t="s">
        <v>169</v>
      </c>
      <c r="I3356" s="44" t="s">
        <v>37</v>
      </c>
      <c r="J3356" s="45" t="s">
        <v>37</v>
      </c>
      <c r="K3356" s="45" t="s">
        <v>37</v>
      </c>
      <c r="L3356" s="46">
        <v>783</v>
      </c>
      <c r="M3356" s="47">
        <v>31931</v>
      </c>
      <c r="N3356" s="47">
        <v>7</v>
      </c>
      <c r="O3356" s="48" t="s">
        <v>37</v>
      </c>
      <c r="P3356" s="49" t="s">
        <v>37</v>
      </c>
      <c r="Q3356" s="49" t="s">
        <v>37</v>
      </c>
      <c r="R3356" s="50" t="s">
        <v>37</v>
      </c>
      <c r="S3356" s="51" t="s">
        <v>37</v>
      </c>
      <c r="T3356" s="51" t="s">
        <v>37</v>
      </c>
      <c r="U3356" s="44">
        <v>783</v>
      </c>
      <c r="V3356" s="45">
        <v>31931</v>
      </c>
      <c r="W3356" s="45">
        <v>7</v>
      </c>
    </row>
    <row r="3357" spans="1:23" x14ac:dyDescent="0.2">
      <c r="A3357" s="41">
        <v>2010</v>
      </c>
      <c r="B3357" s="42">
        <v>27026</v>
      </c>
      <c r="C3357" s="43" t="s">
        <v>3739</v>
      </c>
      <c r="D3357" s="41" t="s">
        <v>23</v>
      </c>
      <c r="E3357" s="43" t="s">
        <v>24</v>
      </c>
      <c r="F3357" s="41" t="s">
        <v>25</v>
      </c>
      <c r="G3357" s="43" t="s">
        <v>46</v>
      </c>
      <c r="H3357" s="43" t="s">
        <v>27</v>
      </c>
      <c r="I3357" s="44">
        <v>175</v>
      </c>
      <c r="J3357" s="45">
        <v>1918</v>
      </c>
      <c r="K3357" s="45">
        <v>211</v>
      </c>
      <c r="L3357" s="46">
        <v>108</v>
      </c>
      <c r="M3357" s="47">
        <v>1031</v>
      </c>
      <c r="N3357" s="47">
        <v>43</v>
      </c>
      <c r="O3357" s="48">
        <v>181</v>
      </c>
      <c r="P3357" s="49">
        <v>1787</v>
      </c>
      <c r="Q3357" s="49">
        <v>1</v>
      </c>
      <c r="R3357" s="50" t="s">
        <v>37</v>
      </c>
      <c r="S3357" s="51" t="s">
        <v>37</v>
      </c>
      <c r="T3357" s="51" t="s">
        <v>37</v>
      </c>
      <c r="U3357" s="44">
        <v>464</v>
      </c>
      <c r="V3357" s="45">
        <v>4736</v>
      </c>
      <c r="W3357" s="45">
        <v>255</v>
      </c>
    </row>
    <row r="3358" spans="1:23" x14ac:dyDescent="0.2">
      <c r="A3358" s="41">
        <v>2010</v>
      </c>
      <c r="B3358" s="42">
        <v>27058</v>
      </c>
      <c r="C3358" s="43" t="s">
        <v>1339</v>
      </c>
      <c r="D3358" s="41" t="s">
        <v>23</v>
      </c>
      <c r="E3358" s="43" t="s">
        <v>24</v>
      </c>
      <c r="F3358" s="41" t="s">
        <v>25</v>
      </c>
      <c r="G3358" s="43" t="s">
        <v>311</v>
      </c>
      <c r="H3358" s="43" t="s">
        <v>31</v>
      </c>
      <c r="I3358" s="44">
        <v>708</v>
      </c>
      <c r="J3358" s="45">
        <v>6869</v>
      </c>
      <c r="K3358" s="45">
        <v>608</v>
      </c>
      <c r="L3358" s="46">
        <v>324</v>
      </c>
      <c r="M3358" s="47">
        <v>3126</v>
      </c>
      <c r="N3358" s="47">
        <v>19</v>
      </c>
      <c r="O3358" s="48">
        <v>1451</v>
      </c>
      <c r="P3358" s="49">
        <v>8002</v>
      </c>
      <c r="Q3358" s="49">
        <v>210</v>
      </c>
      <c r="R3358" s="50" t="s">
        <v>37</v>
      </c>
      <c r="S3358" s="51" t="s">
        <v>37</v>
      </c>
      <c r="T3358" s="51" t="s">
        <v>37</v>
      </c>
      <c r="U3358" s="44">
        <v>2483</v>
      </c>
      <c r="V3358" s="45">
        <v>17997</v>
      </c>
      <c r="W3358" s="45">
        <v>837</v>
      </c>
    </row>
    <row r="3359" spans="1:23" x14ac:dyDescent="0.2">
      <c r="A3359" s="41">
        <v>2010</v>
      </c>
      <c r="B3359" s="42">
        <v>27058</v>
      </c>
      <c r="C3359" s="43" t="s">
        <v>1339</v>
      </c>
      <c r="D3359" s="41" t="s">
        <v>23</v>
      </c>
      <c r="E3359" s="43" t="s">
        <v>24</v>
      </c>
      <c r="F3359" s="41" t="s">
        <v>25</v>
      </c>
      <c r="G3359" s="43" t="s">
        <v>241</v>
      </c>
      <c r="H3359" s="43" t="s">
        <v>31</v>
      </c>
      <c r="I3359" s="44">
        <v>2115</v>
      </c>
      <c r="J3359" s="45">
        <v>19271</v>
      </c>
      <c r="K3359" s="45">
        <v>1732</v>
      </c>
      <c r="L3359" s="46">
        <v>937</v>
      </c>
      <c r="M3359" s="47">
        <v>8972</v>
      </c>
      <c r="N3359" s="47">
        <v>61</v>
      </c>
      <c r="O3359" s="48">
        <v>6942</v>
      </c>
      <c r="P3359" s="49">
        <v>69416</v>
      </c>
      <c r="Q3359" s="49">
        <v>1169</v>
      </c>
      <c r="R3359" s="50" t="s">
        <v>37</v>
      </c>
      <c r="S3359" s="51" t="s">
        <v>37</v>
      </c>
      <c r="T3359" s="51" t="s">
        <v>37</v>
      </c>
      <c r="U3359" s="44">
        <v>9994</v>
      </c>
      <c r="V3359" s="45">
        <v>97659</v>
      </c>
      <c r="W3359" s="45">
        <v>2962</v>
      </c>
    </row>
    <row r="3360" spans="1:23" x14ac:dyDescent="0.2">
      <c r="A3360" s="41">
        <v>2010</v>
      </c>
      <c r="B3360" s="42">
        <v>27058</v>
      </c>
      <c r="C3360" s="43" t="s">
        <v>1339</v>
      </c>
      <c r="D3360" s="41" t="s">
        <v>23</v>
      </c>
      <c r="E3360" s="43" t="s">
        <v>24</v>
      </c>
      <c r="F3360" s="41" t="s">
        <v>25</v>
      </c>
      <c r="G3360" s="43" t="s">
        <v>273</v>
      </c>
      <c r="H3360" s="43" t="s">
        <v>31</v>
      </c>
      <c r="I3360" s="44">
        <v>6014</v>
      </c>
      <c r="J3360" s="45">
        <v>51837</v>
      </c>
      <c r="K3360" s="45">
        <v>4275</v>
      </c>
      <c r="L3360" s="46">
        <v>265</v>
      </c>
      <c r="M3360" s="47">
        <v>2479</v>
      </c>
      <c r="N3360" s="47">
        <v>19</v>
      </c>
      <c r="O3360" s="48">
        <v>5127</v>
      </c>
      <c r="P3360" s="49">
        <v>48306</v>
      </c>
      <c r="Q3360" s="49">
        <v>1041</v>
      </c>
      <c r="R3360" s="50" t="s">
        <v>37</v>
      </c>
      <c r="S3360" s="51" t="s">
        <v>37</v>
      </c>
      <c r="T3360" s="51" t="s">
        <v>37</v>
      </c>
      <c r="U3360" s="44">
        <v>11406</v>
      </c>
      <c r="V3360" s="45">
        <v>102622</v>
      </c>
      <c r="W3360" s="45">
        <v>5335</v>
      </c>
    </row>
    <row r="3361" spans="1:23" x14ac:dyDescent="0.2">
      <c r="A3361" s="41">
        <v>2010</v>
      </c>
      <c r="B3361" s="42">
        <v>27222</v>
      </c>
      <c r="C3361" s="43" t="s">
        <v>3740</v>
      </c>
      <c r="D3361" s="41" t="s">
        <v>23</v>
      </c>
      <c r="E3361" s="43" t="s">
        <v>24</v>
      </c>
      <c r="F3361" s="41" t="s">
        <v>25</v>
      </c>
      <c r="G3361" s="43" t="s">
        <v>98</v>
      </c>
      <c r="H3361" s="43" t="s">
        <v>27</v>
      </c>
      <c r="I3361" s="44">
        <v>7742</v>
      </c>
      <c r="J3361" s="45">
        <v>82847</v>
      </c>
      <c r="K3361" s="45">
        <v>5386</v>
      </c>
      <c r="L3361" s="46">
        <v>7067</v>
      </c>
      <c r="M3361" s="47">
        <v>70072</v>
      </c>
      <c r="N3361" s="47">
        <v>1425</v>
      </c>
      <c r="O3361" s="48">
        <v>5470</v>
      </c>
      <c r="P3361" s="49">
        <v>72143</v>
      </c>
      <c r="Q3361" s="49">
        <v>5</v>
      </c>
      <c r="R3361" s="50">
        <v>0</v>
      </c>
      <c r="S3361" s="51">
        <v>0</v>
      </c>
      <c r="T3361" s="51">
        <v>0</v>
      </c>
      <c r="U3361" s="44">
        <v>20279</v>
      </c>
      <c r="V3361" s="45">
        <v>225062</v>
      </c>
      <c r="W3361" s="45">
        <v>6816</v>
      </c>
    </row>
    <row r="3362" spans="1:23" x14ac:dyDescent="0.2">
      <c r="A3362" s="41">
        <v>2010</v>
      </c>
      <c r="B3362" s="42">
        <v>27238</v>
      </c>
      <c r="C3362" s="43" t="s">
        <v>1341</v>
      </c>
      <c r="D3362" s="41" t="s">
        <v>23</v>
      </c>
      <c r="E3362" s="43" t="s">
        <v>24</v>
      </c>
      <c r="F3362" s="41" t="s">
        <v>25</v>
      </c>
      <c r="G3362" s="43" t="s">
        <v>175</v>
      </c>
      <c r="H3362" s="43" t="s">
        <v>31</v>
      </c>
      <c r="I3362" s="44">
        <v>46361</v>
      </c>
      <c r="J3362" s="45">
        <v>498643</v>
      </c>
      <c r="K3362" s="45">
        <v>36506</v>
      </c>
      <c r="L3362" s="46">
        <v>7447</v>
      </c>
      <c r="M3362" s="47">
        <v>83592</v>
      </c>
      <c r="N3362" s="47">
        <v>2797</v>
      </c>
      <c r="O3362" s="48" t="s">
        <v>37</v>
      </c>
      <c r="P3362" s="49" t="s">
        <v>37</v>
      </c>
      <c r="Q3362" s="49" t="s">
        <v>37</v>
      </c>
      <c r="R3362" s="50" t="s">
        <v>37</v>
      </c>
      <c r="S3362" s="51" t="s">
        <v>37</v>
      </c>
      <c r="T3362" s="51" t="s">
        <v>37</v>
      </c>
      <c r="U3362" s="44">
        <v>53808</v>
      </c>
      <c r="V3362" s="45">
        <v>582235</v>
      </c>
      <c r="W3362" s="45">
        <v>39303</v>
      </c>
    </row>
    <row r="3363" spans="1:23" x14ac:dyDescent="0.2">
      <c r="A3363" s="41">
        <v>2010</v>
      </c>
      <c r="B3363" s="42">
        <v>27269</v>
      </c>
      <c r="C3363" s="43" t="s">
        <v>3741</v>
      </c>
      <c r="D3363" s="41" t="s">
        <v>23</v>
      </c>
      <c r="E3363" s="43" t="s">
        <v>24</v>
      </c>
      <c r="F3363" s="41" t="s">
        <v>25</v>
      </c>
      <c r="G3363" s="43" t="s">
        <v>87</v>
      </c>
      <c r="H3363" s="43" t="s">
        <v>27</v>
      </c>
      <c r="I3363" s="44">
        <v>194.1</v>
      </c>
      <c r="J3363" s="45">
        <v>1729</v>
      </c>
      <c r="K3363" s="45">
        <v>196</v>
      </c>
      <c r="L3363" s="46">
        <v>121.5</v>
      </c>
      <c r="M3363" s="47">
        <v>1081</v>
      </c>
      <c r="N3363" s="47">
        <v>58</v>
      </c>
      <c r="O3363" s="48">
        <v>0</v>
      </c>
      <c r="P3363" s="49">
        <v>0</v>
      </c>
      <c r="Q3363" s="49">
        <v>0</v>
      </c>
      <c r="R3363" s="50">
        <v>0</v>
      </c>
      <c r="S3363" s="51">
        <v>0</v>
      </c>
      <c r="T3363" s="51">
        <v>0</v>
      </c>
      <c r="U3363" s="44">
        <v>315.60000000000002</v>
      </c>
      <c r="V3363" s="45">
        <v>2810</v>
      </c>
      <c r="W3363" s="45">
        <v>254</v>
      </c>
    </row>
    <row r="3364" spans="1:23" x14ac:dyDescent="0.2">
      <c r="A3364" s="41">
        <v>2010</v>
      </c>
      <c r="B3364" s="42">
        <v>27316</v>
      </c>
      <c r="C3364" s="43" t="s">
        <v>3742</v>
      </c>
      <c r="D3364" s="41" t="s">
        <v>23</v>
      </c>
      <c r="E3364" s="43" t="s">
        <v>24</v>
      </c>
      <c r="F3364" s="41" t="s">
        <v>25</v>
      </c>
      <c r="G3364" s="43" t="s">
        <v>220</v>
      </c>
      <c r="H3364" s="43" t="s">
        <v>27</v>
      </c>
      <c r="I3364" s="44">
        <v>3820.9</v>
      </c>
      <c r="J3364" s="45">
        <v>21720</v>
      </c>
      <c r="K3364" s="45">
        <v>3198</v>
      </c>
      <c r="L3364" s="46">
        <v>5730.7</v>
      </c>
      <c r="M3364" s="47">
        <v>40498</v>
      </c>
      <c r="N3364" s="47">
        <v>743</v>
      </c>
      <c r="O3364" s="48">
        <v>1338.5</v>
      </c>
      <c r="P3364" s="49">
        <v>11488</v>
      </c>
      <c r="Q3364" s="49">
        <v>1</v>
      </c>
      <c r="R3364" s="50">
        <v>0</v>
      </c>
      <c r="S3364" s="51">
        <v>0</v>
      </c>
      <c r="T3364" s="51">
        <v>0</v>
      </c>
      <c r="U3364" s="44">
        <v>10890.1</v>
      </c>
      <c r="V3364" s="45">
        <v>73706</v>
      </c>
      <c r="W3364" s="45">
        <v>3942</v>
      </c>
    </row>
    <row r="3365" spans="1:23" x14ac:dyDescent="0.2">
      <c r="A3365" s="41">
        <v>2010</v>
      </c>
      <c r="B3365" s="42">
        <v>27369</v>
      </c>
      <c r="C3365" s="43" t="s">
        <v>3743</v>
      </c>
      <c r="D3365" s="41" t="s">
        <v>23</v>
      </c>
      <c r="E3365" s="43" t="s">
        <v>24</v>
      </c>
      <c r="F3365" s="41" t="s">
        <v>25</v>
      </c>
      <c r="G3365" s="43" t="s">
        <v>92</v>
      </c>
      <c r="H3365" s="43" t="s">
        <v>31</v>
      </c>
      <c r="I3365" s="44">
        <v>21658</v>
      </c>
      <c r="J3365" s="45">
        <v>161879</v>
      </c>
      <c r="K3365" s="45">
        <v>12386</v>
      </c>
      <c r="L3365" s="46">
        <v>11020</v>
      </c>
      <c r="M3365" s="47">
        <v>97708</v>
      </c>
      <c r="N3365" s="47">
        <v>2607</v>
      </c>
      <c r="O3365" s="48">
        <v>1220</v>
      </c>
      <c r="P3365" s="49">
        <v>19306</v>
      </c>
      <c r="Q3365" s="49">
        <v>6</v>
      </c>
      <c r="R3365" s="50" t="s">
        <v>37</v>
      </c>
      <c r="S3365" s="51" t="s">
        <v>37</v>
      </c>
      <c r="T3365" s="51" t="s">
        <v>37</v>
      </c>
      <c r="U3365" s="44">
        <v>33898</v>
      </c>
      <c r="V3365" s="45">
        <v>278893</v>
      </c>
      <c r="W3365" s="45">
        <v>14999</v>
      </c>
    </row>
    <row r="3366" spans="1:23" x14ac:dyDescent="0.2">
      <c r="A3366" s="41">
        <v>2010</v>
      </c>
      <c r="B3366" s="42">
        <v>27422</v>
      </c>
      <c r="C3366" s="43" t="s">
        <v>3744</v>
      </c>
      <c r="D3366" s="41" t="s">
        <v>23</v>
      </c>
      <c r="E3366" s="43" t="s">
        <v>24</v>
      </c>
      <c r="F3366" s="41" t="s">
        <v>25</v>
      </c>
      <c r="G3366" s="43" t="s">
        <v>46</v>
      </c>
      <c r="H3366" s="43" t="s">
        <v>31</v>
      </c>
      <c r="I3366" s="44">
        <v>12166</v>
      </c>
      <c r="J3366" s="45">
        <v>118797</v>
      </c>
      <c r="K3366" s="45">
        <v>7594</v>
      </c>
      <c r="L3366" s="46">
        <v>927</v>
      </c>
      <c r="M3366" s="47">
        <v>8715</v>
      </c>
      <c r="N3366" s="47">
        <v>359</v>
      </c>
      <c r="O3366" s="48">
        <v>1776</v>
      </c>
      <c r="P3366" s="49">
        <v>20368</v>
      </c>
      <c r="Q3366" s="49">
        <v>381</v>
      </c>
      <c r="R3366" s="50" t="s">
        <v>37</v>
      </c>
      <c r="S3366" s="51" t="s">
        <v>37</v>
      </c>
      <c r="T3366" s="51" t="s">
        <v>37</v>
      </c>
      <c r="U3366" s="44">
        <v>14869</v>
      </c>
      <c r="V3366" s="45">
        <v>147880</v>
      </c>
      <c r="W3366" s="45">
        <v>8334</v>
      </c>
    </row>
    <row r="3367" spans="1:23" x14ac:dyDescent="0.2">
      <c r="A3367" s="41">
        <v>2010</v>
      </c>
      <c r="B3367" s="42">
        <v>27545</v>
      </c>
      <c r="C3367" s="43" t="s">
        <v>3554</v>
      </c>
      <c r="D3367" s="41" t="s">
        <v>23</v>
      </c>
      <c r="E3367" s="43" t="s">
        <v>24</v>
      </c>
      <c r="F3367" s="41" t="s">
        <v>25</v>
      </c>
      <c r="G3367" s="43" t="s">
        <v>76</v>
      </c>
      <c r="H3367" s="43" t="s">
        <v>27</v>
      </c>
      <c r="I3367" s="44">
        <v>70</v>
      </c>
      <c r="J3367" s="45">
        <v>445</v>
      </c>
      <c r="K3367" s="45">
        <v>107</v>
      </c>
      <c r="L3367" s="46">
        <v>26</v>
      </c>
      <c r="M3367" s="47">
        <v>200</v>
      </c>
      <c r="N3367" s="47">
        <v>7</v>
      </c>
      <c r="O3367" s="48" t="s">
        <v>37</v>
      </c>
      <c r="P3367" s="49" t="s">
        <v>37</v>
      </c>
      <c r="Q3367" s="49" t="s">
        <v>37</v>
      </c>
      <c r="R3367" s="50" t="s">
        <v>37</v>
      </c>
      <c r="S3367" s="51" t="s">
        <v>37</v>
      </c>
      <c r="T3367" s="51" t="s">
        <v>37</v>
      </c>
      <c r="U3367" s="44">
        <v>96</v>
      </c>
      <c r="V3367" s="45">
        <v>645</v>
      </c>
      <c r="W3367" s="45">
        <v>114</v>
      </c>
    </row>
    <row r="3368" spans="1:23" x14ac:dyDescent="0.2">
      <c r="A3368" s="41">
        <v>2010</v>
      </c>
      <c r="B3368" s="42">
        <v>27599</v>
      </c>
      <c r="C3368" s="43" t="s">
        <v>3745</v>
      </c>
      <c r="D3368" s="41" t="s">
        <v>23</v>
      </c>
      <c r="E3368" s="43" t="s">
        <v>24</v>
      </c>
      <c r="F3368" s="41" t="s">
        <v>25</v>
      </c>
      <c r="G3368" s="43" t="s">
        <v>72</v>
      </c>
      <c r="H3368" s="43" t="s">
        <v>31</v>
      </c>
      <c r="I3368" s="44">
        <v>11596</v>
      </c>
      <c r="J3368" s="45">
        <v>94348</v>
      </c>
      <c r="K3368" s="45">
        <v>7789</v>
      </c>
      <c r="L3368" s="46">
        <v>244</v>
      </c>
      <c r="M3368" s="47">
        <v>1892</v>
      </c>
      <c r="N3368" s="47">
        <v>42</v>
      </c>
      <c r="O3368" s="48">
        <v>5090</v>
      </c>
      <c r="P3368" s="49">
        <v>53040</v>
      </c>
      <c r="Q3368" s="49">
        <v>70</v>
      </c>
      <c r="R3368" s="50" t="s">
        <v>37</v>
      </c>
      <c r="S3368" s="51" t="s">
        <v>37</v>
      </c>
      <c r="T3368" s="51" t="s">
        <v>37</v>
      </c>
      <c r="U3368" s="44">
        <v>16930</v>
      </c>
      <c r="V3368" s="45">
        <v>149280</v>
      </c>
      <c r="W3368" s="45">
        <v>7901</v>
      </c>
    </row>
    <row r="3369" spans="1:23" x14ac:dyDescent="0.2">
      <c r="A3369" s="41">
        <v>2010</v>
      </c>
      <c r="B3369" s="42">
        <v>28541</v>
      </c>
      <c r="C3369" s="43" t="s">
        <v>1344</v>
      </c>
      <c r="D3369" s="41" t="s">
        <v>23</v>
      </c>
      <c r="E3369" s="43" t="s">
        <v>24</v>
      </c>
      <c r="F3369" s="41" t="s">
        <v>25</v>
      </c>
      <c r="G3369" s="43" t="s">
        <v>168</v>
      </c>
      <c r="H3369" s="43" t="s">
        <v>153</v>
      </c>
      <c r="I3369" s="44">
        <v>3256</v>
      </c>
      <c r="J3369" s="45">
        <v>72174</v>
      </c>
      <c r="K3369" s="45">
        <v>4039</v>
      </c>
      <c r="L3369" s="46">
        <v>1218</v>
      </c>
      <c r="M3369" s="47">
        <v>25182</v>
      </c>
      <c r="N3369" s="47">
        <v>568</v>
      </c>
      <c r="O3369" s="48">
        <v>38459</v>
      </c>
      <c r="P3369" s="49">
        <v>856652</v>
      </c>
      <c r="Q3369" s="49">
        <v>4</v>
      </c>
      <c r="R3369" s="50" t="s">
        <v>37</v>
      </c>
      <c r="S3369" s="51" t="s">
        <v>37</v>
      </c>
      <c r="T3369" s="51" t="s">
        <v>37</v>
      </c>
      <c r="U3369" s="44">
        <v>42933</v>
      </c>
      <c r="V3369" s="45">
        <v>954008</v>
      </c>
      <c r="W3369" s="45">
        <v>4611</v>
      </c>
    </row>
    <row r="3370" spans="1:23" x14ac:dyDescent="0.2">
      <c r="A3370" s="41">
        <v>2010</v>
      </c>
      <c r="B3370" s="42">
        <v>28604</v>
      </c>
      <c r="C3370" s="43" t="s">
        <v>1345</v>
      </c>
      <c r="D3370" s="41" t="s">
        <v>23</v>
      </c>
      <c r="E3370" s="43" t="s">
        <v>24</v>
      </c>
      <c r="F3370" s="41" t="s">
        <v>25</v>
      </c>
      <c r="G3370" s="43" t="s">
        <v>92</v>
      </c>
      <c r="H3370" s="43" t="s">
        <v>27</v>
      </c>
      <c r="I3370" s="44">
        <v>23162</v>
      </c>
      <c r="J3370" s="45">
        <v>267318</v>
      </c>
      <c r="K3370" s="45">
        <v>17791</v>
      </c>
      <c r="L3370" s="46">
        <v>17211</v>
      </c>
      <c r="M3370" s="47">
        <v>228564</v>
      </c>
      <c r="N3370" s="47">
        <v>3699</v>
      </c>
      <c r="O3370" s="48" t="s">
        <v>37</v>
      </c>
      <c r="P3370" s="49" t="s">
        <v>37</v>
      </c>
      <c r="Q3370" s="49" t="s">
        <v>37</v>
      </c>
      <c r="R3370" s="50" t="s">
        <v>37</v>
      </c>
      <c r="S3370" s="51" t="s">
        <v>37</v>
      </c>
      <c r="T3370" s="51" t="s">
        <v>37</v>
      </c>
      <c r="U3370" s="44">
        <v>40373</v>
      </c>
      <c r="V3370" s="45">
        <v>495882</v>
      </c>
      <c r="W3370" s="45">
        <v>21490</v>
      </c>
    </row>
    <row r="3371" spans="1:23" x14ac:dyDescent="0.2">
      <c r="A3371" s="41">
        <v>2010</v>
      </c>
      <c r="B3371" s="42">
        <v>28802</v>
      </c>
      <c r="C3371" s="43" t="s">
        <v>3746</v>
      </c>
      <c r="D3371" s="41" t="s">
        <v>39</v>
      </c>
      <c r="E3371" s="43" t="s">
        <v>40</v>
      </c>
      <c r="F3371" s="41" t="s">
        <v>25</v>
      </c>
      <c r="G3371" s="43" t="s">
        <v>439</v>
      </c>
      <c r="H3371" s="43" t="s">
        <v>41</v>
      </c>
      <c r="I3371" s="44" t="s">
        <v>37</v>
      </c>
      <c r="J3371" s="45" t="s">
        <v>37</v>
      </c>
      <c r="K3371" s="45" t="s">
        <v>37</v>
      </c>
      <c r="L3371" s="46" t="s">
        <v>37</v>
      </c>
      <c r="M3371" s="47" t="s">
        <v>37</v>
      </c>
      <c r="N3371" s="47" t="s">
        <v>37</v>
      </c>
      <c r="O3371" s="48">
        <v>97501</v>
      </c>
      <c r="P3371" s="49">
        <v>2058434</v>
      </c>
      <c r="Q3371" s="49">
        <v>12</v>
      </c>
      <c r="R3371" s="50" t="s">
        <v>37</v>
      </c>
      <c r="S3371" s="51" t="s">
        <v>37</v>
      </c>
      <c r="T3371" s="51" t="s">
        <v>37</v>
      </c>
      <c r="U3371" s="44">
        <v>97501</v>
      </c>
      <c r="V3371" s="45">
        <v>2058434</v>
      </c>
      <c r="W3371" s="45">
        <v>12</v>
      </c>
    </row>
    <row r="3372" spans="1:23" x14ac:dyDescent="0.2">
      <c r="A3372" s="41">
        <v>2010</v>
      </c>
      <c r="B3372" s="42">
        <v>28802</v>
      </c>
      <c r="C3372" s="43" t="s">
        <v>3746</v>
      </c>
      <c r="D3372" s="41" t="s">
        <v>39</v>
      </c>
      <c r="E3372" s="43" t="s">
        <v>40</v>
      </c>
      <c r="F3372" s="41" t="s">
        <v>25</v>
      </c>
      <c r="G3372" s="43" t="s">
        <v>44</v>
      </c>
      <c r="H3372" s="43" t="s">
        <v>41</v>
      </c>
      <c r="I3372" s="44" t="s">
        <v>37</v>
      </c>
      <c r="J3372" s="45" t="s">
        <v>37</v>
      </c>
      <c r="K3372" s="45" t="s">
        <v>37</v>
      </c>
      <c r="L3372" s="46">
        <v>24325</v>
      </c>
      <c r="M3372" s="47">
        <v>295609</v>
      </c>
      <c r="N3372" s="47">
        <v>83</v>
      </c>
      <c r="O3372" s="48">
        <v>204640</v>
      </c>
      <c r="P3372" s="49">
        <v>2681897</v>
      </c>
      <c r="Q3372" s="49">
        <v>204</v>
      </c>
      <c r="R3372" s="50">
        <v>7703</v>
      </c>
      <c r="S3372" s="51">
        <v>93898</v>
      </c>
      <c r="T3372" s="51">
        <v>1</v>
      </c>
      <c r="U3372" s="44">
        <v>236668</v>
      </c>
      <c r="V3372" s="45">
        <v>3071404</v>
      </c>
      <c r="W3372" s="45">
        <v>288</v>
      </c>
    </row>
    <row r="3373" spans="1:23" x14ac:dyDescent="0.2">
      <c r="A3373" s="41">
        <v>2010</v>
      </c>
      <c r="B3373" s="42">
        <v>28978</v>
      </c>
      <c r="C3373" s="43" t="s">
        <v>3747</v>
      </c>
      <c r="D3373" s="41" t="s">
        <v>23</v>
      </c>
      <c r="E3373" s="43" t="s">
        <v>24</v>
      </c>
      <c r="F3373" s="41" t="s">
        <v>25</v>
      </c>
      <c r="G3373" s="43" t="s">
        <v>92</v>
      </c>
      <c r="H3373" s="43" t="s">
        <v>27</v>
      </c>
      <c r="I3373" s="44">
        <v>29378</v>
      </c>
      <c r="J3373" s="45">
        <v>195429</v>
      </c>
      <c r="K3373" s="45">
        <v>16636</v>
      </c>
      <c r="L3373" s="46">
        <v>32606</v>
      </c>
      <c r="M3373" s="47">
        <v>349811</v>
      </c>
      <c r="N3373" s="47">
        <v>3294</v>
      </c>
      <c r="O3373" s="48">
        <v>361</v>
      </c>
      <c r="P3373" s="49">
        <v>4340</v>
      </c>
      <c r="Q3373" s="49">
        <v>2</v>
      </c>
      <c r="R3373" s="50" t="s">
        <v>37</v>
      </c>
      <c r="S3373" s="51" t="s">
        <v>37</v>
      </c>
      <c r="T3373" s="51" t="s">
        <v>37</v>
      </c>
      <c r="U3373" s="44">
        <v>62345</v>
      </c>
      <c r="V3373" s="45">
        <v>549580</v>
      </c>
      <c r="W3373" s="45">
        <v>19932</v>
      </c>
    </row>
    <row r="3374" spans="1:23" x14ac:dyDescent="0.2">
      <c r="A3374" s="41">
        <v>2010</v>
      </c>
      <c r="B3374" s="42">
        <v>28981</v>
      </c>
      <c r="C3374" s="43" t="s">
        <v>3748</v>
      </c>
      <c r="D3374" s="41" t="s">
        <v>23</v>
      </c>
      <c r="E3374" s="43" t="s">
        <v>24</v>
      </c>
      <c r="F3374" s="41" t="s">
        <v>25</v>
      </c>
      <c r="G3374" s="43" t="s">
        <v>92</v>
      </c>
      <c r="H3374" s="43" t="s">
        <v>27</v>
      </c>
      <c r="I3374" s="44">
        <v>796</v>
      </c>
      <c r="J3374" s="45">
        <v>17122</v>
      </c>
      <c r="K3374" s="45">
        <v>1364</v>
      </c>
      <c r="L3374" s="46">
        <v>556</v>
      </c>
      <c r="M3374" s="47">
        <v>19625</v>
      </c>
      <c r="N3374" s="47">
        <v>455</v>
      </c>
      <c r="O3374" s="48" t="s">
        <v>37</v>
      </c>
      <c r="P3374" s="49" t="s">
        <v>37</v>
      </c>
      <c r="Q3374" s="49" t="s">
        <v>37</v>
      </c>
      <c r="R3374" s="50" t="s">
        <v>37</v>
      </c>
      <c r="S3374" s="51" t="s">
        <v>37</v>
      </c>
      <c r="T3374" s="51" t="s">
        <v>37</v>
      </c>
      <c r="U3374" s="44">
        <v>1352</v>
      </c>
      <c r="V3374" s="45">
        <v>36747</v>
      </c>
      <c r="W3374" s="45">
        <v>1819</v>
      </c>
    </row>
    <row r="3375" spans="1:23" x14ac:dyDescent="0.2">
      <c r="A3375" s="41">
        <v>2010</v>
      </c>
      <c r="B3375" s="42">
        <v>29295</v>
      </c>
      <c r="C3375" s="43" t="s">
        <v>3749</v>
      </c>
      <c r="D3375" s="41" t="s">
        <v>23</v>
      </c>
      <c r="E3375" s="43" t="s">
        <v>24</v>
      </c>
      <c r="F3375" s="41" t="s">
        <v>25</v>
      </c>
      <c r="G3375" s="43" t="s">
        <v>46</v>
      </c>
      <c r="H3375" s="43" t="s">
        <v>27</v>
      </c>
      <c r="I3375" s="44">
        <v>1107</v>
      </c>
      <c r="J3375" s="45">
        <v>9305</v>
      </c>
      <c r="K3375" s="45">
        <v>1194</v>
      </c>
      <c r="L3375" s="46">
        <v>1047</v>
      </c>
      <c r="M3375" s="47">
        <v>8796</v>
      </c>
      <c r="N3375" s="47">
        <v>187</v>
      </c>
      <c r="O3375" s="48" t="s">
        <v>37</v>
      </c>
      <c r="P3375" s="49" t="s">
        <v>37</v>
      </c>
      <c r="Q3375" s="49" t="s">
        <v>37</v>
      </c>
      <c r="R3375" s="50" t="s">
        <v>37</v>
      </c>
      <c r="S3375" s="51" t="s">
        <v>37</v>
      </c>
      <c r="T3375" s="51" t="s">
        <v>37</v>
      </c>
      <c r="U3375" s="44">
        <v>2154</v>
      </c>
      <c r="V3375" s="45">
        <v>18101</v>
      </c>
      <c r="W3375" s="45">
        <v>1381</v>
      </c>
    </row>
    <row r="3376" spans="1:23" x14ac:dyDescent="0.2">
      <c r="A3376" s="41">
        <v>2010</v>
      </c>
      <c r="B3376" s="42">
        <v>29296</v>
      </c>
      <c r="C3376" s="43" t="s">
        <v>3750</v>
      </c>
      <c r="D3376" s="41" t="s">
        <v>23</v>
      </c>
      <c r="E3376" s="43" t="s">
        <v>24</v>
      </c>
      <c r="F3376" s="41" t="s">
        <v>25</v>
      </c>
      <c r="G3376" s="43" t="s">
        <v>124</v>
      </c>
      <c r="H3376" s="43" t="s">
        <v>31</v>
      </c>
      <c r="I3376" s="44">
        <v>5573</v>
      </c>
      <c r="J3376" s="45">
        <v>42824</v>
      </c>
      <c r="K3376" s="45">
        <v>4174</v>
      </c>
      <c r="L3376" s="46">
        <v>1516</v>
      </c>
      <c r="M3376" s="47">
        <v>18242</v>
      </c>
      <c r="N3376" s="47">
        <v>123</v>
      </c>
      <c r="O3376" s="48" t="s">
        <v>37</v>
      </c>
      <c r="P3376" s="49" t="s">
        <v>37</v>
      </c>
      <c r="Q3376" s="49" t="s">
        <v>37</v>
      </c>
      <c r="R3376" s="50" t="s">
        <v>37</v>
      </c>
      <c r="S3376" s="51" t="s">
        <v>37</v>
      </c>
      <c r="T3376" s="51" t="s">
        <v>37</v>
      </c>
      <c r="U3376" s="44">
        <v>7089</v>
      </c>
      <c r="V3376" s="45">
        <v>61066</v>
      </c>
      <c r="W3376" s="45">
        <v>4297</v>
      </c>
    </row>
    <row r="3377" spans="1:23" x14ac:dyDescent="0.2">
      <c r="A3377" s="41">
        <v>2010</v>
      </c>
      <c r="B3377" s="42">
        <v>29297</v>
      </c>
      <c r="C3377" s="43" t="s">
        <v>3751</v>
      </c>
      <c r="D3377" s="41" t="s">
        <v>23</v>
      </c>
      <c r="E3377" s="43" t="s">
        <v>24</v>
      </c>
      <c r="F3377" s="41" t="s">
        <v>25</v>
      </c>
      <c r="G3377" s="43" t="s">
        <v>60</v>
      </c>
      <c r="H3377" s="43" t="s">
        <v>51</v>
      </c>
      <c r="I3377" s="44">
        <v>145</v>
      </c>
      <c r="J3377" s="45">
        <v>326</v>
      </c>
      <c r="K3377" s="45">
        <v>66</v>
      </c>
      <c r="L3377" s="46">
        <v>142</v>
      </c>
      <c r="M3377" s="47">
        <v>319</v>
      </c>
      <c r="N3377" s="47">
        <v>35</v>
      </c>
      <c r="O3377" s="48">
        <v>14</v>
      </c>
      <c r="P3377" s="49">
        <v>36</v>
      </c>
      <c r="Q3377" s="49">
        <v>6</v>
      </c>
      <c r="R3377" s="50" t="s">
        <v>37</v>
      </c>
      <c r="S3377" s="51" t="s">
        <v>37</v>
      </c>
      <c r="T3377" s="51" t="s">
        <v>37</v>
      </c>
      <c r="U3377" s="44">
        <v>301</v>
      </c>
      <c r="V3377" s="45">
        <v>681</v>
      </c>
      <c r="W3377" s="45">
        <v>107</v>
      </c>
    </row>
    <row r="3378" spans="1:23" x14ac:dyDescent="0.2">
      <c r="A3378" s="41">
        <v>2010</v>
      </c>
      <c r="B3378" s="42">
        <v>29305</v>
      </c>
      <c r="C3378" s="43" t="s">
        <v>3752</v>
      </c>
      <c r="D3378" s="41" t="s">
        <v>23</v>
      </c>
      <c r="E3378" s="43" t="s">
        <v>24</v>
      </c>
      <c r="F3378" s="41" t="s">
        <v>25</v>
      </c>
      <c r="G3378" s="43" t="s">
        <v>46</v>
      </c>
      <c r="H3378" s="43" t="s">
        <v>27</v>
      </c>
      <c r="I3378" s="44">
        <v>946</v>
      </c>
      <c r="J3378" s="45">
        <v>7793</v>
      </c>
      <c r="K3378" s="45">
        <v>1024</v>
      </c>
      <c r="L3378" s="46">
        <v>1279</v>
      </c>
      <c r="M3378" s="47">
        <v>11322</v>
      </c>
      <c r="N3378" s="47">
        <v>193</v>
      </c>
      <c r="O3378" s="48">
        <v>762</v>
      </c>
      <c r="P3378" s="49">
        <v>8063</v>
      </c>
      <c r="Q3378" s="49">
        <v>10</v>
      </c>
      <c r="R3378" s="50" t="s">
        <v>37</v>
      </c>
      <c r="S3378" s="51" t="s">
        <v>37</v>
      </c>
      <c r="T3378" s="51" t="s">
        <v>37</v>
      </c>
      <c r="U3378" s="44">
        <v>2987</v>
      </c>
      <c r="V3378" s="45">
        <v>27178</v>
      </c>
      <c r="W3378" s="45">
        <v>1227</v>
      </c>
    </row>
    <row r="3379" spans="1:23" x14ac:dyDescent="0.2">
      <c r="A3379" s="41">
        <v>2010</v>
      </c>
      <c r="B3379" s="42">
        <v>30150</v>
      </c>
      <c r="C3379" s="43" t="s">
        <v>3753</v>
      </c>
      <c r="D3379" s="41" t="s">
        <v>23</v>
      </c>
      <c r="E3379" s="43" t="s">
        <v>24</v>
      </c>
      <c r="F3379" s="41" t="s">
        <v>25</v>
      </c>
      <c r="G3379" s="43" t="s">
        <v>60</v>
      </c>
      <c r="H3379" s="43" t="s">
        <v>153</v>
      </c>
      <c r="I3379" s="44">
        <v>682</v>
      </c>
      <c r="J3379" s="45">
        <v>1413</v>
      </c>
      <c r="K3379" s="45">
        <v>270</v>
      </c>
      <c r="L3379" s="46">
        <v>1819</v>
      </c>
      <c r="M3379" s="47">
        <v>4564</v>
      </c>
      <c r="N3379" s="47">
        <v>140</v>
      </c>
      <c r="O3379" s="48" t="s">
        <v>37</v>
      </c>
      <c r="P3379" s="49" t="s">
        <v>37</v>
      </c>
      <c r="Q3379" s="49" t="s">
        <v>37</v>
      </c>
      <c r="R3379" s="50" t="s">
        <v>37</v>
      </c>
      <c r="S3379" s="51" t="s">
        <v>37</v>
      </c>
      <c r="T3379" s="51" t="s">
        <v>37</v>
      </c>
      <c r="U3379" s="44">
        <v>2501</v>
      </c>
      <c r="V3379" s="45">
        <v>5977</v>
      </c>
      <c r="W3379" s="45">
        <v>410</v>
      </c>
    </row>
    <row r="3380" spans="1:23" x14ac:dyDescent="0.2">
      <c r="A3380" s="41">
        <v>2010</v>
      </c>
      <c r="B3380" s="42">
        <v>30517</v>
      </c>
      <c r="C3380" s="43" t="s">
        <v>3133</v>
      </c>
      <c r="D3380" s="41" t="s">
        <v>23</v>
      </c>
      <c r="E3380" s="43" t="s">
        <v>24</v>
      </c>
      <c r="F3380" s="41" t="s">
        <v>25</v>
      </c>
      <c r="G3380" s="43" t="s">
        <v>54</v>
      </c>
      <c r="H3380" s="43" t="s">
        <v>31</v>
      </c>
      <c r="I3380" s="44">
        <v>26030</v>
      </c>
      <c r="J3380" s="45">
        <v>165704</v>
      </c>
      <c r="K3380" s="45">
        <v>12044</v>
      </c>
      <c r="L3380" s="46">
        <v>4050</v>
      </c>
      <c r="M3380" s="47">
        <v>30365</v>
      </c>
      <c r="N3380" s="47">
        <v>999</v>
      </c>
      <c r="O3380" s="48">
        <v>0</v>
      </c>
      <c r="P3380" s="49">
        <v>0</v>
      </c>
      <c r="Q3380" s="49">
        <v>0</v>
      </c>
      <c r="R3380" s="50" t="s">
        <v>37</v>
      </c>
      <c r="S3380" s="51" t="s">
        <v>37</v>
      </c>
      <c r="T3380" s="51" t="s">
        <v>37</v>
      </c>
      <c r="U3380" s="44">
        <v>30080</v>
      </c>
      <c r="V3380" s="45">
        <v>196069</v>
      </c>
      <c r="W3380" s="45">
        <v>13043</v>
      </c>
    </row>
    <row r="3381" spans="1:23" x14ac:dyDescent="0.2">
      <c r="A3381" s="41">
        <v>2010</v>
      </c>
      <c r="B3381" s="42">
        <v>30518</v>
      </c>
      <c r="C3381" s="43" t="s">
        <v>3754</v>
      </c>
      <c r="D3381" s="41" t="s">
        <v>23</v>
      </c>
      <c r="E3381" s="43" t="s">
        <v>24</v>
      </c>
      <c r="F3381" s="41" t="s">
        <v>25</v>
      </c>
      <c r="G3381" s="43" t="s">
        <v>50</v>
      </c>
      <c r="H3381" s="43" t="s">
        <v>153</v>
      </c>
      <c r="I3381" s="44">
        <v>32719</v>
      </c>
      <c r="J3381" s="45">
        <v>221521</v>
      </c>
      <c r="K3381" s="45">
        <v>18236</v>
      </c>
      <c r="L3381" s="46">
        <v>14649</v>
      </c>
      <c r="M3381" s="47">
        <v>117482</v>
      </c>
      <c r="N3381" s="47">
        <v>2949</v>
      </c>
      <c r="O3381" s="48">
        <v>10629</v>
      </c>
      <c r="P3381" s="49">
        <v>177016</v>
      </c>
      <c r="Q3381" s="49">
        <v>311</v>
      </c>
      <c r="R3381" s="50" t="s">
        <v>37</v>
      </c>
      <c r="S3381" s="51" t="s">
        <v>37</v>
      </c>
      <c r="T3381" s="51" t="s">
        <v>37</v>
      </c>
      <c r="U3381" s="44">
        <v>57997</v>
      </c>
      <c r="V3381" s="45">
        <v>516019</v>
      </c>
      <c r="W3381" s="45">
        <v>21496</v>
      </c>
    </row>
    <row r="3382" spans="1:23" x14ac:dyDescent="0.2">
      <c r="A3382" s="41">
        <v>2010</v>
      </c>
      <c r="B3382" s="42">
        <v>30856</v>
      </c>
      <c r="C3382" s="43" t="s">
        <v>3755</v>
      </c>
      <c r="D3382" s="41" t="s">
        <v>23</v>
      </c>
      <c r="E3382" s="43" t="s">
        <v>24</v>
      </c>
      <c r="F3382" s="41" t="s">
        <v>25</v>
      </c>
      <c r="G3382" s="43" t="s">
        <v>80</v>
      </c>
      <c r="H3382" s="43" t="s">
        <v>27</v>
      </c>
      <c r="I3382" s="44">
        <v>3444</v>
      </c>
      <c r="J3382" s="45">
        <v>36809</v>
      </c>
      <c r="K3382" s="45">
        <v>2353</v>
      </c>
      <c r="L3382" s="46">
        <v>3331</v>
      </c>
      <c r="M3382" s="47">
        <v>34165</v>
      </c>
      <c r="N3382" s="47">
        <v>641</v>
      </c>
      <c r="O3382" s="48">
        <v>197</v>
      </c>
      <c r="P3382" s="49">
        <v>1677</v>
      </c>
      <c r="Q3382" s="49">
        <v>5</v>
      </c>
      <c r="R3382" s="50" t="s">
        <v>37</v>
      </c>
      <c r="S3382" s="51" t="s">
        <v>37</v>
      </c>
      <c r="T3382" s="51" t="s">
        <v>37</v>
      </c>
      <c r="U3382" s="44">
        <v>6972</v>
      </c>
      <c r="V3382" s="45">
        <v>72651</v>
      </c>
      <c r="W3382" s="45">
        <v>2999</v>
      </c>
    </row>
    <row r="3383" spans="1:23" x14ac:dyDescent="0.2">
      <c r="A3383" s="41">
        <v>2010</v>
      </c>
      <c r="B3383" s="42">
        <v>31516</v>
      </c>
      <c r="C3383" s="43" t="s">
        <v>3756</v>
      </c>
      <c r="D3383" s="41" t="s">
        <v>23</v>
      </c>
      <c r="E3383" s="43" t="s">
        <v>24</v>
      </c>
      <c r="F3383" s="41" t="s">
        <v>25</v>
      </c>
      <c r="G3383" s="43" t="s">
        <v>273</v>
      </c>
      <c r="H3383" s="43" t="s">
        <v>153</v>
      </c>
      <c r="I3383" s="44">
        <v>3.6</v>
      </c>
      <c r="J3383" s="45">
        <v>82</v>
      </c>
      <c r="K3383" s="45">
        <v>6</v>
      </c>
      <c r="L3383" s="46" t="s">
        <v>37</v>
      </c>
      <c r="M3383" s="47" t="s">
        <v>37</v>
      </c>
      <c r="N3383" s="47" t="s">
        <v>37</v>
      </c>
      <c r="O3383" s="48" t="s">
        <v>37</v>
      </c>
      <c r="P3383" s="49" t="s">
        <v>37</v>
      </c>
      <c r="Q3383" s="49" t="s">
        <v>37</v>
      </c>
      <c r="R3383" s="50" t="s">
        <v>37</v>
      </c>
      <c r="S3383" s="51" t="s">
        <v>37</v>
      </c>
      <c r="T3383" s="51" t="s">
        <v>37</v>
      </c>
      <c r="U3383" s="44">
        <v>3.6</v>
      </c>
      <c r="V3383" s="45">
        <v>82</v>
      </c>
      <c r="W3383" s="45">
        <v>6</v>
      </c>
    </row>
    <row r="3384" spans="1:23" x14ac:dyDescent="0.2">
      <c r="A3384" s="41">
        <v>2010</v>
      </c>
      <c r="B3384" s="42">
        <v>31833</v>
      </c>
      <c r="C3384" s="43" t="s">
        <v>1349</v>
      </c>
      <c r="D3384" s="41" t="s">
        <v>23</v>
      </c>
      <c r="E3384" s="43" t="s">
        <v>24</v>
      </c>
      <c r="F3384" s="41" t="s">
        <v>25</v>
      </c>
      <c r="G3384" s="43" t="s">
        <v>142</v>
      </c>
      <c r="H3384" s="43" t="s">
        <v>31</v>
      </c>
      <c r="I3384" s="44">
        <v>19471</v>
      </c>
      <c r="J3384" s="45">
        <v>168104</v>
      </c>
      <c r="K3384" s="45">
        <v>9500</v>
      </c>
      <c r="L3384" s="46">
        <v>1074</v>
      </c>
      <c r="M3384" s="47">
        <v>8748</v>
      </c>
      <c r="N3384" s="47">
        <v>474</v>
      </c>
      <c r="O3384" s="48">
        <v>240</v>
      </c>
      <c r="P3384" s="49">
        <v>2846</v>
      </c>
      <c r="Q3384" s="49">
        <v>1</v>
      </c>
      <c r="R3384" s="50" t="s">
        <v>37</v>
      </c>
      <c r="S3384" s="51" t="s">
        <v>37</v>
      </c>
      <c r="T3384" s="51" t="s">
        <v>37</v>
      </c>
      <c r="U3384" s="44">
        <v>20785</v>
      </c>
      <c r="V3384" s="45">
        <v>179698</v>
      </c>
      <c r="W3384" s="45">
        <v>9975</v>
      </c>
    </row>
    <row r="3385" spans="1:23" x14ac:dyDescent="0.2">
      <c r="A3385" s="41">
        <v>2010</v>
      </c>
      <c r="B3385" s="42">
        <v>31833</v>
      </c>
      <c r="C3385" s="43" t="s">
        <v>1349</v>
      </c>
      <c r="D3385" s="41" t="s">
        <v>23</v>
      </c>
      <c r="E3385" s="43" t="s">
        <v>24</v>
      </c>
      <c r="F3385" s="41" t="s">
        <v>25</v>
      </c>
      <c r="G3385" s="43" t="s">
        <v>65</v>
      </c>
      <c r="H3385" s="43" t="s">
        <v>31</v>
      </c>
      <c r="I3385" s="44">
        <v>43463</v>
      </c>
      <c r="J3385" s="45">
        <v>379589</v>
      </c>
      <c r="K3385" s="45">
        <v>22845</v>
      </c>
      <c r="L3385" s="46">
        <v>5529</v>
      </c>
      <c r="M3385" s="47">
        <v>44641</v>
      </c>
      <c r="N3385" s="47">
        <v>1918</v>
      </c>
      <c r="O3385" s="48">
        <v>454</v>
      </c>
      <c r="P3385" s="49">
        <v>5268</v>
      </c>
      <c r="Q3385" s="49">
        <v>2</v>
      </c>
      <c r="R3385" s="50" t="s">
        <v>37</v>
      </c>
      <c r="S3385" s="51" t="s">
        <v>37</v>
      </c>
      <c r="T3385" s="51" t="s">
        <v>37</v>
      </c>
      <c r="U3385" s="44">
        <v>49446</v>
      </c>
      <c r="V3385" s="45">
        <v>429498</v>
      </c>
      <c r="W3385" s="45">
        <v>24765</v>
      </c>
    </row>
    <row r="3386" spans="1:23" x14ac:dyDescent="0.2">
      <c r="A3386" s="41">
        <v>2010</v>
      </c>
      <c r="B3386" s="42">
        <v>36189</v>
      </c>
      <c r="C3386" s="43" t="s">
        <v>3757</v>
      </c>
      <c r="D3386" s="41" t="s">
        <v>23</v>
      </c>
      <c r="E3386" s="43" t="s">
        <v>24</v>
      </c>
      <c r="F3386" s="41" t="s">
        <v>25</v>
      </c>
      <c r="G3386" s="43" t="s">
        <v>161</v>
      </c>
      <c r="H3386" s="43" t="s">
        <v>31</v>
      </c>
      <c r="I3386" s="44">
        <v>12957</v>
      </c>
      <c r="J3386" s="45">
        <v>116772</v>
      </c>
      <c r="K3386" s="45">
        <v>7119</v>
      </c>
      <c r="L3386" s="46">
        <v>1987</v>
      </c>
      <c r="M3386" s="47">
        <v>16876</v>
      </c>
      <c r="N3386" s="47">
        <v>1037</v>
      </c>
      <c r="O3386" s="48">
        <v>2245</v>
      </c>
      <c r="P3386" s="49">
        <v>26791</v>
      </c>
      <c r="Q3386" s="49">
        <v>4</v>
      </c>
      <c r="R3386" s="50" t="s">
        <v>37</v>
      </c>
      <c r="S3386" s="51" t="s">
        <v>37</v>
      </c>
      <c r="T3386" s="51" t="s">
        <v>37</v>
      </c>
      <c r="U3386" s="44">
        <v>17189</v>
      </c>
      <c r="V3386" s="45">
        <v>160439</v>
      </c>
      <c r="W3386" s="45">
        <v>8160</v>
      </c>
    </row>
    <row r="3387" spans="1:23" x14ac:dyDescent="0.2">
      <c r="A3387" s="41">
        <v>2010</v>
      </c>
      <c r="B3387" s="42">
        <v>38084</v>
      </c>
      <c r="C3387" s="43" t="s">
        <v>1350</v>
      </c>
      <c r="D3387" s="41" t="s">
        <v>23</v>
      </c>
      <c r="E3387" s="43" t="s">
        <v>24</v>
      </c>
      <c r="F3387" s="41" t="s">
        <v>25</v>
      </c>
      <c r="G3387" s="43" t="s">
        <v>82</v>
      </c>
      <c r="H3387" s="43" t="s">
        <v>31</v>
      </c>
      <c r="I3387" s="44">
        <v>102628</v>
      </c>
      <c r="J3387" s="45">
        <v>770997</v>
      </c>
      <c r="K3387" s="45">
        <v>111012</v>
      </c>
      <c r="L3387" s="46">
        <v>30218</v>
      </c>
      <c r="M3387" s="47">
        <v>269971</v>
      </c>
      <c r="N3387" s="47">
        <v>12071</v>
      </c>
      <c r="O3387" s="48">
        <v>20997</v>
      </c>
      <c r="P3387" s="49">
        <v>298656</v>
      </c>
      <c r="Q3387" s="49">
        <v>34</v>
      </c>
      <c r="R3387" s="50" t="s">
        <v>37</v>
      </c>
      <c r="S3387" s="51" t="s">
        <v>37</v>
      </c>
      <c r="T3387" s="51" t="s">
        <v>37</v>
      </c>
      <c r="U3387" s="44">
        <v>153843</v>
      </c>
      <c r="V3387" s="45">
        <v>1339624</v>
      </c>
      <c r="W3387" s="45">
        <v>123117</v>
      </c>
    </row>
    <row r="3388" spans="1:23" x14ac:dyDescent="0.2">
      <c r="A3388" s="41">
        <v>2010</v>
      </c>
      <c r="B3388" s="42">
        <v>40036</v>
      </c>
      <c r="C3388" s="43" t="s">
        <v>3758</v>
      </c>
      <c r="D3388" s="41" t="s">
        <v>23</v>
      </c>
      <c r="E3388" s="43" t="s">
        <v>24</v>
      </c>
      <c r="F3388" s="41" t="s">
        <v>25</v>
      </c>
      <c r="G3388" s="43" t="s">
        <v>35</v>
      </c>
      <c r="H3388" s="43" t="s">
        <v>51</v>
      </c>
      <c r="I3388" s="44">
        <v>583</v>
      </c>
      <c r="J3388" s="45">
        <v>4177</v>
      </c>
      <c r="K3388" s="45">
        <v>584</v>
      </c>
      <c r="L3388" s="46">
        <v>294</v>
      </c>
      <c r="M3388" s="47">
        <v>2110</v>
      </c>
      <c r="N3388" s="47">
        <v>149</v>
      </c>
      <c r="O3388" s="48">
        <v>822</v>
      </c>
      <c r="P3388" s="49">
        <v>6675</v>
      </c>
      <c r="Q3388" s="49">
        <v>18</v>
      </c>
      <c r="R3388" s="50" t="s">
        <v>37</v>
      </c>
      <c r="S3388" s="51" t="s">
        <v>37</v>
      </c>
      <c r="T3388" s="51" t="s">
        <v>37</v>
      </c>
      <c r="U3388" s="44">
        <v>1699</v>
      </c>
      <c r="V3388" s="45">
        <v>12962</v>
      </c>
      <c r="W3388" s="45">
        <v>751</v>
      </c>
    </row>
    <row r="3389" spans="1:23" x14ac:dyDescent="0.2">
      <c r="A3389" s="41">
        <v>2010</v>
      </c>
      <c r="B3389" s="42">
        <v>40127</v>
      </c>
      <c r="C3389" s="43" t="s">
        <v>1352</v>
      </c>
      <c r="D3389" s="41" t="s">
        <v>23</v>
      </c>
      <c r="E3389" s="43" t="s">
        <v>24</v>
      </c>
      <c r="F3389" s="41" t="s">
        <v>25</v>
      </c>
      <c r="G3389" s="43" t="s">
        <v>54</v>
      </c>
      <c r="H3389" s="43" t="s">
        <v>31</v>
      </c>
      <c r="I3389" s="44">
        <v>31388</v>
      </c>
      <c r="J3389" s="45">
        <v>248152</v>
      </c>
      <c r="K3389" s="45">
        <v>18561</v>
      </c>
      <c r="L3389" s="46">
        <v>4740</v>
      </c>
      <c r="M3389" s="47">
        <v>37888</v>
      </c>
      <c r="N3389" s="47">
        <v>1588</v>
      </c>
      <c r="O3389" s="48">
        <v>2567</v>
      </c>
      <c r="P3389" s="49">
        <v>22653</v>
      </c>
      <c r="Q3389" s="49">
        <v>54</v>
      </c>
      <c r="R3389" s="50" t="s">
        <v>37</v>
      </c>
      <c r="S3389" s="51" t="s">
        <v>37</v>
      </c>
      <c r="T3389" s="51" t="s">
        <v>37</v>
      </c>
      <c r="U3389" s="44">
        <v>38695</v>
      </c>
      <c r="V3389" s="45">
        <v>308693</v>
      </c>
      <c r="W3389" s="45">
        <v>20203</v>
      </c>
    </row>
    <row r="3390" spans="1:23" x14ac:dyDescent="0.2">
      <c r="A3390" s="41">
        <v>2010</v>
      </c>
      <c r="B3390" s="42">
        <v>40165</v>
      </c>
      <c r="C3390" s="43" t="s">
        <v>1353</v>
      </c>
      <c r="D3390" s="41" t="s">
        <v>23</v>
      </c>
      <c r="E3390" s="43" t="s">
        <v>24</v>
      </c>
      <c r="F3390" s="41" t="s">
        <v>25</v>
      </c>
      <c r="G3390" s="43" t="s">
        <v>50</v>
      </c>
      <c r="H3390" s="43" t="s">
        <v>31</v>
      </c>
      <c r="I3390" s="44">
        <v>1317</v>
      </c>
      <c r="J3390" s="45">
        <v>22018</v>
      </c>
      <c r="K3390" s="45">
        <v>1857</v>
      </c>
      <c r="L3390" s="46">
        <v>580</v>
      </c>
      <c r="M3390" s="47">
        <v>8590</v>
      </c>
      <c r="N3390" s="47">
        <v>355</v>
      </c>
      <c r="O3390" s="48" t="s">
        <v>37</v>
      </c>
      <c r="P3390" s="49" t="s">
        <v>37</v>
      </c>
      <c r="Q3390" s="49" t="s">
        <v>37</v>
      </c>
      <c r="R3390" s="50" t="s">
        <v>37</v>
      </c>
      <c r="S3390" s="51" t="s">
        <v>37</v>
      </c>
      <c r="T3390" s="51" t="s">
        <v>37</v>
      </c>
      <c r="U3390" s="44">
        <v>1897</v>
      </c>
      <c r="V3390" s="45">
        <v>30608</v>
      </c>
      <c r="W3390" s="45">
        <v>2212</v>
      </c>
    </row>
    <row r="3391" spans="1:23" x14ac:dyDescent="0.2">
      <c r="A3391" s="41">
        <v>2010</v>
      </c>
      <c r="B3391" s="42">
        <v>40165</v>
      </c>
      <c r="C3391" s="43" t="s">
        <v>1353</v>
      </c>
      <c r="D3391" s="41" t="s">
        <v>23</v>
      </c>
      <c r="E3391" s="43" t="s">
        <v>24</v>
      </c>
      <c r="F3391" s="41" t="s">
        <v>25</v>
      </c>
      <c r="G3391" s="43" t="s">
        <v>195</v>
      </c>
      <c r="H3391" s="43" t="s">
        <v>31</v>
      </c>
      <c r="I3391" s="44">
        <v>10310</v>
      </c>
      <c r="J3391" s="45">
        <v>188950</v>
      </c>
      <c r="K3391" s="45">
        <v>11004</v>
      </c>
      <c r="L3391" s="46">
        <v>5995</v>
      </c>
      <c r="M3391" s="47">
        <v>115923</v>
      </c>
      <c r="N3391" s="47">
        <v>1504</v>
      </c>
      <c r="O3391" s="48">
        <v>2350</v>
      </c>
      <c r="P3391" s="49">
        <v>37168</v>
      </c>
      <c r="Q3391" s="49">
        <v>2</v>
      </c>
      <c r="R3391" s="50" t="s">
        <v>37</v>
      </c>
      <c r="S3391" s="51" t="s">
        <v>37</v>
      </c>
      <c r="T3391" s="51" t="s">
        <v>37</v>
      </c>
      <c r="U3391" s="44">
        <v>18655</v>
      </c>
      <c r="V3391" s="45">
        <v>342041</v>
      </c>
      <c r="W3391" s="45">
        <v>12510</v>
      </c>
    </row>
    <row r="3392" spans="1:23" x14ac:dyDescent="0.2">
      <c r="A3392" s="41">
        <v>2010</v>
      </c>
      <c r="B3392" s="42">
        <v>40166</v>
      </c>
      <c r="C3392" s="43" t="s">
        <v>1354</v>
      </c>
      <c r="D3392" s="41" t="s">
        <v>23</v>
      </c>
      <c r="E3392" s="43" t="s">
        <v>24</v>
      </c>
      <c r="F3392" s="41" t="s">
        <v>25</v>
      </c>
      <c r="G3392" s="43" t="s">
        <v>98</v>
      </c>
      <c r="H3392" s="43" t="s">
        <v>31</v>
      </c>
      <c r="I3392" s="44">
        <v>26470</v>
      </c>
      <c r="J3392" s="45">
        <v>307817</v>
      </c>
      <c r="K3392" s="45">
        <v>15407</v>
      </c>
      <c r="L3392" s="46">
        <v>10345</v>
      </c>
      <c r="M3392" s="47">
        <v>107711</v>
      </c>
      <c r="N3392" s="47">
        <v>3022</v>
      </c>
      <c r="O3392" s="48">
        <v>7085</v>
      </c>
      <c r="P3392" s="49">
        <v>105679</v>
      </c>
      <c r="Q3392" s="49">
        <v>7</v>
      </c>
      <c r="R3392" s="50">
        <v>0</v>
      </c>
      <c r="S3392" s="51">
        <v>0</v>
      </c>
      <c r="T3392" s="51">
        <v>0</v>
      </c>
      <c r="U3392" s="44">
        <v>43900</v>
      </c>
      <c r="V3392" s="45">
        <v>521207</v>
      </c>
      <c r="W3392" s="45">
        <v>18436</v>
      </c>
    </row>
    <row r="3393" spans="1:23" x14ac:dyDescent="0.2">
      <c r="A3393" s="41">
        <v>2010</v>
      </c>
      <c r="B3393" s="42">
        <v>40167</v>
      </c>
      <c r="C3393" s="43" t="s">
        <v>1355</v>
      </c>
      <c r="D3393" s="41" t="s">
        <v>23</v>
      </c>
      <c r="E3393" s="43" t="s">
        <v>24</v>
      </c>
      <c r="F3393" s="41" t="s">
        <v>25</v>
      </c>
      <c r="G3393" s="43" t="s">
        <v>44</v>
      </c>
      <c r="H3393" s="43" t="s">
        <v>31</v>
      </c>
      <c r="I3393" s="44">
        <v>12652</v>
      </c>
      <c r="J3393" s="45">
        <v>123757</v>
      </c>
      <c r="K3393" s="45">
        <v>12205</v>
      </c>
      <c r="L3393" s="46">
        <v>4471</v>
      </c>
      <c r="M3393" s="47">
        <v>50432</v>
      </c>
      <c r="N3393" s="47">
        <v>1151</v>
      </c>
      <c r="O3393" s="48">
        <v>256</v>
      </c>
      <c r="P3393" s="49">
        <v>3319</v>
      </c>
      <c r="Q3393" s="49">
        <v>6</v>
      </c>
      <c r="R3393" s="50" t="s">
        <v>37</v>
      </c>
      <c r="S3393" s="51" t="s">
        <v>37</v>
      </c>
      <c r="T3393" s="51" t="s">
        <v>37</v>
      </c>
      <c r="U3393" s="44">
        <v>17379</v>
      </c>
      <c r="V3393" s="45">
        <v>177508</v>
      </c>
      <c r="W3393" s="45">
        <v>13362</v>
      </c>
    </row>
    <row r="3394" spans="1:23" x14ac:dyDescent="0.2">
      <c r="A3394" s="41">
        <v>2010</v>
      </c>
      <c r="B3394" s="42">
        <v>40208</v>
      </c>
      <c r="C3394" s="43" t="s">
        <v>3759</v>
      </c>
      <c r="D3394" s="41" t="s">
        <v>23</v>
      </c>
      <c r="E3394" s="43" t="s">
        <v>24</v>
      </c>
      <c r="F3394" s="41" t="s">
        <v>25</v>
      </c>
      <c r="G3394" s="43" t="s">
        <v>76</v>
      </c>
      <c r="H3394" s="43" t="s">
        <v>31</v>
      </c>
      <c r="I3394" s="44">
        <v>6640</v>
      </c>
      <c r="J3394" s="45">
        <v>48034</v>
      </c>
      <c r="K3394" s="45">
        <v>4210</v>
      </c>
      <c r="L3394" s="46">
        <v>2738.9</v>
      </c>
      <c r="M3394" s="47">
        <v>22087</v>
      </c>
      <c r="N3394" s="47">
        <v>795</v>
      </c>
      <c r="O3394" s="48">
        <v>2056.4</v>
      </c>
      <c r="P3394" s="49">
        <v>21547</v>
      </c>
      <c r="Q3394" s="49">
        <v>25</v>
      </c>
      <c r="R3394" s="50" t="s">
        <v>37</v>
      </c>
      <c r="S3394" s="51" t="s">
        <v>37</v>
      </c>
      <c r="T3394" s="51" t="s">
        <v>37</v>
      </c>
      <c r="U3394" s="44">
        <v>11435.3</v>
      </c>
      <c r="V3394" s="45">
        <v>91668</v>
      </c>
      <c r="W3394" s="45">
        <v>5030</v>
      </c>
    </row>
    <row r="3395" spans="1:23" x14ac:dyDescent="0.2">
      <c r="A3395" s="41">
        <v>2010</v>
      </c>
      <c r="B3395" s="42">
        <v>40212</v>
      </c>
      <c r="C3395" s="43" t="s">
        <v>1356</v>
      </c>
      <c r="D3395" s="41" t="s">
        <v>23</v>
      </c>
      <c r="E3395" s="43" t="s">
        <v>24</v>
      </c>
      <c r="F3395" s="41" t="s">
        <v>25</v>
      </c>
      <c r="G3395" s="43" t="s">
        <v>65</v>
      </c>
      <c r="H3395" s="43" t="s">
        <v>31</v>
      </c>
      <c r="I3395" s="44">
        <v>86894.7</v>
      </c>
      <c r="J3395" s="45">
        <v>943651</v>
      </c>
      <c r="K3395" s="45">
        <v>56841</v>
      </c>
      <c r="L3395" s="46">
        <v>6079</v>
      </c>
      <c r="M3395" s="47">
        <v>59587</v>
      </c>
      <c r="N3395" s="47">
        <v>3246</v>
      </c>
      <c r="O3395" s="48">
        <v>22593.1</v>
      </c>
      <c r="P3395" s="49">
        <v>279373</v>
      </c>
      <c r="Q3395" s="49">
        <v>2143</v>
      </c>
      <c r="R3395" s="50" t="s">
        <v>37</v>
      </c>
      <c r="S3395" s="51" t="s">
        <v>37</v>
      </c>
      <c r="T3395" s="51" t="s">
        <v>37</v>
      </c>
      <c r="U3395" s="44">
        <v>115566.8</v>
      </c>
      <c r="V3395" s="45">
        <v>1282611</v>
      </c>
      <c r="W3395" s="45">
        <v>62230</v>
      </c>
    </row>
    <row r="3396" spans="1:23" x14ac:dyDescent="0.2">
      <c r="A3396" s="41">
        <v>2010</v>
      </c>
      <c r="B3396" s="42">
        <v>40215</v>
      </c>
      <c r="C3396" s="43" t="s">
        <v>3760</v>
      </c>
      <c r="D3396" s="41" t="s">
        <v>23</v>
      </c>
      <c r="E3396" s="43" t="s">
        <v>24</v>
      </c>
      <c r="F3396" s="41" t="s">
        <v>25</v>
      </c>
      <c r="G3396" s="43" t="s">
        <v>60</v>
      </c>
      <c r="H3396" s="43" t="s">
        <v>31</v>
      </c>
      <c r="I3396" s="44">
        <v>1931</v>
      </c>
      <c r="J3396" s="45">
        <v>5103</v>
      </c>
      <c r="K3396" s="45">
        <v>914</v>
      </c>
      <c r="L3396" s="46">
        <v>3489</v>
      </c>
      <c r="M3396" s="47">
        <v>11612</v>
      </c>
      <c r="N3396" s="47">
        <v>602</v>
      </c>
      <c r="O3396" s="48">
        <v>1793</v>
      </c>
      <c r="P3396" s="49">
        <v>8414</v>
      </c>
      <c r="Q3396" s="49">
        <v>5</v>
      </c>
      <c r="R3396" s="50" t="s">
        <v>37</v>
      </c>
      <c r="S3396" s="51" t="s">
        <v>37</v>
      </c>
      <c r="T3396" s="51" t="s">
        <v>37</v>
      </c>
      <c r="U3396" s="44">
        <v>7213</v>
      </c>
      <c r="V3396" s="45">
        <v>25129</v>
      </c>
      <c r="W3396" s="45">
        <v>1521</v>
      </c>
    </row>
    <row r="3397" spans="1:23" x14ac:dyDescent="0.2">
      <c r="A3397" s="41">
        <v>2010</v>
      </c>
      <c r="B3397" s="42">
        <v>40219</v>
      </c>
      <c r="C3397" s="43" t="s">
        <v>3714</v>
      </c>
      <c r="D3397" s="41" t="s">
        <v>23</v>
      </c>
      <c r="E3397" s="43" t="s">
        <v>24</v>
      </c>
      <c r="F3397" s="41" t="s">
        <v>25</v>
      </c>
      <c r="G3397" s="43" t="s">
        <v>44</v>
      </c>
      <c r="H3397" s="43" t="s">
        <v>31</v>
      </c>
      <c r="I3397" s="44">
        <v>16289</v>
      </c>
      <c r="J3397" s="45">
        <v>117586</v>
      </c>
      <c r="K3397" s="45">
        <v>16645</v>
      </c>
      <c r="L3397" s="46">
        <v>2121</v>
      </c>
      <c r="M3397" s="47">
        <v>14336</v>
      </c>
      <c r="N3397" s="47">
        <v>1835</v>
      </c>
      <c r="O3397" s="48">
        <v>2922</v>
      </c>
      <c r="P3397" s="49">
        <v>26896</v>
      </c>
      <c r="Q3397" s="49">
        <v>155</v>
      </c>
      <c r="R3397" s="50" t="s">
        <v>37</v>
      </c>
      <c r="S3397" s="51" t="s">
        <v>37</v>
      </c>
      <c r="T3397" s="51" t="s">
        <v>37</v>
      </c>
      <c r="U3397" s="44">
        <v>21332</v>
      </c>
      <c r="V3397" s="45">
        <v>158818</v>
      </c>
      <c r="W3397" s="45">
        <v>18635</v>
      </c>
    </row>
    <row r="3398" spans="1:23" x14ac:dyDescent="0.2">
      <c r="A3398" s="41">
        <v>2010</v>
      </c>
      <c r="B3398" s="42">
        <v>40220</v>
      </c>
      <c r="C3398" s="43" t="s">
        <v>1357</v>
      </c>
      <c r="D3398" s="41" t="s">
        <v>23</v>
      </c>
      <c r="E3398" s="43" t="s">
        <v>24</v>
      </c>
      <c r="F3398" s="41" t="s">
        <v>25</v>
      </c>
      <c r="G3398" s="43" t="s">
        <v>44</v>
      </c>
      <c r="H3398" s="43" t="s">
        <v>31</v>
      </c>
      <c r="I3398" s="44">
        <v>46613</v>
      </c>
      <c r="J3398" s="45">
        <v>431393</v>
      </c>
      <c r="K3398" s="45">
        <v>29000</v>
      </c>
      <c r="L3398" s="46">
        <v>6949</v>
      </c>
      <c r="M3398" s="47">
        <v>70464</v>
      </c>
      <c r="N3398" s="47">
        <v>2075</v>
      </c>
      <c r="O3398" s="48">
        <v>1580</v>
      </c>
      <c r="P3398" s="49">
        <v>25502</v>
      </c>
      <c r="Q3398" s="49">
        <v>3</v>
      </c>
      <c r="R3398" s="50" t="s">
        <v>37</v>
      </c>
      <c r="S3398" s="51" t="s">
        <v>37</v>
      </c>
      <c r="T3398" s="51" t="s">
        <v>37</v>
      </c>
      <c r="U3398" s="44">
        <v>55142</v>
      </c>
      <c r="V3398" s="45">
        <v>527359</v>
      </c>
      <c r="W3398" s="45">
        <v>31078</v>
      </c>
    </row>
    <row r="3399" spans="1:23" x14ac:dyDescent="0.2">
      <c r="A3399" s="41">
        <v>2010</v>
      </c>
      <c r="B3399" s="42">
        <v>40221</v>
      </c>
      <c r="C3399" s="43" t="s">
        <v>1358</v>
      </c>
      <c r="D3399" s="41" t="s">
        <v>23</v>
      </c>
      <c r="E3399" s="43" t="s">
        <v>24</v>
      </c>
      <c r="F3399" s="41" t="s">
        <v>25</v>
      </c>
      <c r="G3399" s="43" t="s">
        <v>44</v>
      </c>
      <c r="H3399" s="43" t="s">
        <v>31</v>
      </c>
      <c r="I3399" s="44">
        <v>11030</v>
      </c>
      <c r="J3399" s="45">
        <v>98737</v>
      </c>
      <c r="K3399" s="45">
        <v>8494</v>
      </c>
      <c r="L3399" s="46">
        <v>2886</v>
      </c>
      <c r="M3399" s="47">
        <v>28659</v>
      </c>
      <c r="N3399" s="47">
        <v>672</v>
      </c>
      <c r="O3399" s="48">
        <v>3455</v>
      </c>
      <c r="P3399" s="49">
        <v>52578</v>
      </c>
      <c r="Q3399" s="49">
        <v>2</v>
      </c>
      <c r="R3399" s="50" t="s">
        <v>37</v>
      </c>
      <c r="S3399" s="51" t="s">
        <v>37</v>
      </c>
      <c r="T3399" s="51" t="s">
        <v>37</v>
      </c>
      <c r="U3399" s="44">
        <v>17371</v>
      </c>
      <c r="V3399" s="45">
        <v>179974</v>
      </c>
      <c r="W3399" s="45">
        <v>9168</v>
      </c>
    </row>
    <row r="3400" spans="1:23" x14ac:dyDescent="0.2">
      <c r="A3400" s="41">
        <v>2010</v>
      </c>
      <c r="B3400" s="42">
        <v>40222</v>
      </c>
      <c r="C3400" s="43" t="s">
        <v>1359</v>
      </c>
      <c r="D3400" s="41" t="s">
        <v>23</v>
      </c>
      <c r="E3400" s="43" t="s">
        <v>24</v>
      </c>
      <c r="F3400" s="41" t="s">
        <v>25</v>
      </c>
      <c r="G3400" s="43" t="s">
        <v>44</v>
      </c>
      <c r="H3400" s="43" t="s">
        <v>31</v>
      </c>
      <c r="I3400" s="44">
        <v>21685</v>
      </c>
      <c r="J3400" s="45">
        <v>201634</v>
      </c>
      <c r="K3400" s="45">
        <v>18842</v>
      </c>
      <c r="L3400" s="46">
        <v>6138</v>
      </c>
      <c r="M3400" s="47">
        <v>60284</v>
      </c>
      <c r="N3400" s="47">
        <v>2841</v>
      </c>
      <c r="O3400" s="48">
        <v>1226</v>
      </c>
      <c r="P3400" s="49">
        <v>17169</v>
      </c>
      <c r="Q3400" s="49">
        <v>2</v>
      </c>
      <c r="R3400" s="50" t="s">
        <v>37</v>
      </c>
      <c r="S3400" s="51" t="s">
        <v>37</v>
      </c>
      <c r="T3400" s="51" t="s">
        <v>37</v>
      </c>
      <c r="U3400" s="44">
        <v>29049</v>
      </c>
      <c r="V3400" s="45">
        <v>279087</v>
      </c>
      <c r="W3400" s="45">
        <v>21685</v>
      </c>
    </row>
    <row r="3401" spans="1:23" x14ac:dyDescent="0.2">
      <c r="A3401" s="41">
        <v>2010</v>
      </c>
      <c r="B3401" s="42">
        <v>40223</v>
      </c>
      <c r="C3401" s="43" t="s">
        <v>3761</v>
      </c>
      <c r="D3401" s="41" t="s">
        <v>23</v>
      </c>
      <c r="E3401" s="43" t="s">
        <v>24</v>
      </c>
      <c r="F3401" s="41" t="s">
        <v>25</v>
      </c>
      <c r="G3401" s="43" t="s">
        <v>44</v>
      </c>
      <c r="H3401" s="43" t="s">
        <v>31</v>
      </c>
      <c r="I3401" s="44">
        <v>6088</v>
      </c>
      <c r="J3401" s="45">
        <v>46190</v>
      </c>
      <c r="K3401" s="45">
        <v>8046</v>
      </c>
      <c r="L3401" s="46">
        <v>1471</v>
      </c>
      <c r="M3401" s="47">
        <v>11051</v>
      </c>
      <c r="N3401" s="47">
        <v>780</v>
      </c>
      <c r="O3401" s="48">
        <v>0</v>
      </c>
      <c r="P3401" s="49">
        <v>0</v>
      </c>
      <c r="Q3401" s="49">
        <v>0</v>
      </c>
      <c r="R3401" s="50" t="s">
        <v>37</v>
      </c>
      <c r="S3401" s="51" t="s">
        <v>37</v>
      </c>
      <c r="T3401" s="51" t="s">
        <v>37</v>
      </c>
      <c r="U3401" s="44">
        <v>7559</v>
      </c>
      <c r="V3401" s="45">
        <v>57241</v>
      </c>
      <c r="W3401" s="45">
        <v>8826</v>
      </c>
    </row>
    <row r="3402" spans="1:23" x14ac:dyDescent="0.2">
      <c r="A3402" s="41">
        <v>2010</v>
      </c>
      <c r="B3402" s="42">
        <v>40224</v>
      </c>
      <c r="C3402" s="43" t="s">
        <v>2003</v>
      </c>
      <c r="D3402" s="41" t="s">
        <v>23</v>
      </c>
      <c r="E3402" s="43" t="s">
        <v>24</v>
      </c>
      <c r="F3402" s="41" t="s">
        <v>25</v>
      </c>
      <c r="G3402" s="43" t="s">
        <v>44</v>
      </c>
      <c r="H3402" s="43" t="s">
        <v>31</v>
      </c>
      <c r="I3402" s="44">
        <v>25701</v>
      </c>
      <c r="J3402" s="45">
        <v>218206</v>
      </c>
      <c r="K3402" s="45">
        <v>23170</v>
      </c>
      <c r="L3402" s="46">
        <v>5142</v>
      </c>
      <c r="M3402" s="47">
        <v>48356</v>
      </c>
      <c r="N3402" s="47">
        <v>1861</v>
      </c>
      <c r="O3402" s="48">
        <v>1400</v>
      </c>
      <c r="P3402" s="49">
        <v>16941</v>
      </c>
      <c r="Q3402" s="49">
        <v>1</v>
      </c>
      <c r="R3402" s="50" t="s">
        <v>37</v>
      </c>
      <c r="S3402" s="51" t="s">
        <v>37</v>
      </c>
      <c r="T3402" s="51" t="s">
        <v>37</v>
      </c>
      <c r="U3402" s="44">
        <v>32243</v>
      </c>
      <c r="V3402" s="45">
        <v>283503</v>
      </c>
      <c r="W3402" s="45">
        <v>25032</v>
      </c>
    </row>
    <row r="3403" spans="1:23" x14ac:dyDescent="0.2">
      <c r="A3403" s="41">
        <v>2010</v>
      </c>
      <c r="B3403" s="42">
        <v>40228</v>
      </c>
      <c r="C3403" s="43" t="s">
        <v>1361</v>
      </c>
      <c r="D3403" s="41" t="s">
        <v>23</v>
      </c>
      <c r="E3403" s="43" t="s">
        <v>24</v>
      </c>
      <c r="F3403" s="41" t="s">
        <v>25</v>
      </c>
      <c r="G3403" s="43" t="s">
        <v>33</v>
      </c>
      <c r="H3403" s="43" t="s">
        <v>31</v>
      </c>
      <c r="I3403" s="44">
        <v>222986</v>
      </c>
      <c r="J3403" s="45">
        <v>1961373</v>
      </c>
      <c r="K3403" s="45">
        <v>110432</v>
      </c>
      <c r="L3403" s="46">
        <v>26557</v>
      </c>
      <c r="M3403" s="47">
        <v>250097</v>
      </c>
      <c r="N3403" s="47">
        <v>10237</v>
      </c>
      <c r="O3403" s="48">
        <v>99261</v>
      </c>
      <c r="P3403" s="49">
        <v>1442619</v>
      </c>
      <c r="Q3403" s="49">
        <v>477</v>
      </c>
      <c r="R3403" s="50" t="s">
        <v>37</v>
      </c>
      <c r="S3403" s="51" t="s">
        <v>37</v>
      </c>
      <c r="T3403" s="51" t="s">
        <v>37</v>
      </c>
      <c r="U3403" s="44">
        <v>348804</v>
      </c>
      <c r="V3403" s="45">
        <v>3654089</v>
      </c>
      <c r="W3403" s="45">
        <v>121146</v>
      </c>
    </row>
    <row r="3404" spans="1:23" x14ac:dyDescent="0.2">
      <c r="A3404" s="41">
        <v>2010</v>
      </c>
      <c r="B3404" s="42">
        <v>40230</v>
      </c>
      <c r="C3404" s="43" t="s">
        <v>3762</v>
      </c>
      <c r="D3404" s="41" t="s">
        <v>23</v>
      </c>
      <c r="E3404" s="43" t="s">
        <v>24</v>
      </c>
      <c r="F3404" s="41" t="s">
        <v>25</v>
      </c>
      <c r="G3404" s="43" t="s">
        <v>311</v>
      </c>
      <c r="H3404" s="43" t="s">
        <v>31</v>
      </c>
      <c r="I3404" s="44" t="s">
        <v>37</v>
      </c>
      <c r="J3404" s="45" t="s">
        <v>37</v>
      </c>
      <c r="K3404" s="45" t="s">
        <v>37</v>
      </c>
      <c r="L3404" s="46" t="s">
        <v>37</v>
      </c>
      <c r="M3404" s="47" t="s">
        <v>37</v>
      </c>
      <c r="N3404" s="47" t="s">
        <v>37</v>
      </c>
      <c r="O3404" s="48">
        <v>3284.8</v>
      </c>
      <c r="P3404" s="49">
        <v>30322</v>
      </c>
      <c r="Q3404" s="49">
        <v>1</v>
      </c>
      <c r="R3404" s="50" t="s">
        <v>37</v>
      </c>
      <c r="S3404" s="51" t="s">
        <v>37</v>
      </c>
      <c r="T3404" s="51" t="s">
        <v>37</v>
      </c>
      <c r="U3404" s="44">
        <v>3284.8</v>
      </c>
      <c r="V3404" s="45">
        <v>30322</v>
      </c>
      <c r="W3404" s="45">
        <v>1</v>
      </c>
    </row>
    <row r="3405" spans="1:23" x14ac:dyDescent="0.2">
      <c r="A3405" s="41">
        <v>2010</v>
      </c>
      <c r="B3405" s="42">
        <v>40236</v>
      </c>
      <c r="C3405" s="43" t="s">
        <v>1362</v>
      </c>
      <c r="D3405" s="41" t="s">
        <v>23</v>
      </c>
      <c r="E3405" s="43" t="s">
        <v>24</v>
      </c>
      <c r="F3405" s="41" t="s">
        <v>25</v>
      </c>
      <c r="G3405" s="43" t="s">
        <v>98</v>
      </c>
      <c r="H3405" s="43" t="s">
        <v>31</v>
      </c>
      <c r="I3405" s="44">
        <v>16792</v>
      </c>
      <c r="J3405" s="45">
        <v>165982</v>
      </c>
      <c r="K3405" s="45">
        <v>8427</v>
      </c>
      <c r="L3405" s="46">
        <v>3152</v>
      </c>
      <c r="M3405" s="47">
        <v>20464</v>
      </c>
      <c r="N3405" s="47">
        <v>1537</v>
      </c>
      <c r="O3405" s="48">
        <v>1515</v>
      </c>
      <c r="P3405" s="49">
        <v>19192</v>
      </c>
      <c r="Q3405" s="49">
        <v>1</v>
      </c>
      <c r="R3405" s="50">
        <v>0</v>
      </c>
      <c r="S3405" s="51">
        <v>0</v>
      </c>
      <c r="T3405" s="51">
        <v>0</v>
      </c>
      <c r="U3405" s="44">
        <v>21459</v>
      </c>
      <c r="V3405" s="45">
        <v>205638</v>
      </c>
      <c r="W3405" s="45">
        <v>9965</v>
      </c>
    </row>
    <row r="3406" spans="1:23" x14ac:dyDescent="0.2">
      <c r="A3406" s="41">
        <v>2010</v>
      </c>
      <c r="B3406" s="42">
        <v>40289</v>
      </c>
      <c r="C3406" s="43" t="s">
        <v>1363</v>
      </c>
      <c r="D3406" s="41" t="s">
        <v>23</v>
      </c>
      <c r="E3406" s="43" t="s">
        <v>24</v>
      </c>
      <c r="F3406" s="41" t="s">
        <v>25</v>
      </c>
      <c r="G3406" s="43" t="s">
        <v>44</v>
      </c>
      <c r="H3406" s="43" t="s">
        <v>31</v>
      </c>
      <c r="I3406" s="44">
        <v>21552</v>
      </c>
      <c r="J3406" s="45">
        <v>168768</v>
      </c>
      <c r="K3406" s="45">
        <v>17094</v>
      </c>
      <c r="L3406" s="46">
        <v>2319</v>
      </c>
      <c r="M3406" s="47">
        <v>16899</v>
      </c>
      <c r="N3406" s="47">
        <v>1097</v>
      </c>
      <c r="O3406" s="48">
        <v>1531</v>
      </c>
      <c r="P3406" s="49">
        <v>16980</v>
      </c>
      <c r="Q3406" s="49">
        <v>46</v>
      </c>
      <c r="R3406" s="50" t="s">
        <v>37</v>
      </c>
      <c r="S3406" s="51" t="s">
        <v>37</v>
      </c>
      <c r="T3406" s="51" t="s">
        <v>37</v>
      </c>
      <c r="U3406" s="44">
        <v>25402</v>
      </c>
      <c r="V3406" s="45">
        <v>202647</v>
      </c>
      <c r="W3406" s="45">
        <v>18237</v>
      </c>
    </row>
    <row r="3407" spans="1:23" x14ac:dyDescent="0.2">
      <c r="A3407" s="41">
        <v>2010</v>
      </c>
      <c r="B3407" s="42">
        <v>40290</v>
      </c>
      <c r="C3407" s="43" t="s">
        <v>3763</v>
      </c>
      <c r="D3407" s="41" t="s">
        <v>23</v>
      </c>
      <c r="E3407" s="43" t="s">
        <v>24</v>
      </c>
      <c r="F3407" s="41" t="s">
        <v>25</v>
      </c>
      <c r="G3407" s="43" t="s">
        <v>44</v>
      </c>
      <c r="H3407" s="43" t="s">
        <v>31</v>
      </c>
      <c r="I3407" s="44">
        <v>16663</v>
      </c>
      <c r="J3407" s="45">
        <v>116482</v>
      </c>
      <c r="K3407" s="45">
        <v>17545</v>
      </c>
      <c r="L3407" s="46">
        <v>3521</v>
      </c>
      <c r="M3407" s="47">
        <v>33062</v>
      </c>
      <c r="N3407" s="47">
        <v>1167</v>
      </c>
      <c r="O3407" s="48">
        <v>2078</v>
      </c>
      <c r="P3407" s="49">
        <v>31820</v>
      </c>
      <c r="Q3407" s="49">
        <v>3</v>
      </c>
      <c r="R3407" s="50" t="s">
        <v>37</v>
      </c>
      <c r="S3407" s="51" t="s">
        <v>37</v>
      </c>
      <c r="T3407" s="51" t="s">
        <v>37</v>
      </c>
      <c r="U3407" s="44">
        <v>22262</v>
      </c>
      <c r="V3407" s="45">
        <v>181364</v>
      </c>
      <c r="W3407" s="45">
        <v>18715</v>
      </c>
    </row>
    <row r="3408" spans="1:23" x14ac:dyDescent="0.2">
      <c r="A3408" s="41">
        <v>2010</v>
      </c>
      <c r="B3408" s="42">
        <v>40291</v>
      </c>
      <c r="C3408" s="43" t="s">
        <v>3764</v>
      </c>
      <c r="D3408" s="41" t="s">
        <v>23</v>
      </c>
      <c r="E3408" s="43" t="s">
        <v>24</v>
      </c>
      <c r="F3408" s="41" t="s">
        <v>25</v>
      </c>
      <c r="G3408" s="43" t="s">
        <v>44</v>
      </c>
      <c r="H3408" s="43" t="s">
        <v>31</v>
      </c>
      <c r="I3408" s="44">
        <v>6156</v>
      </c>
      <c r="J3408" s="45">
        <v>40743</v>
      </c>
      <c r="K3408" s="45">
        <v>5614</v>
      </c>
      <c r="L3408" s="46">
        <v>982</v>
      </c>
      <c r="M3408" s="47">
        <v>7880</v>
      </c>
      <c r="N3408" s="47">
        <v>305</v>
      </c>
      <c r="O3408" s="48" t="s">
        <v>37</v>
      </c>
      <c r="P3408" s="49" t="s">
        <v>37</v>
      </c>
      <c r="Q3408" s="49" t="s">
        <v>37</v>
      </c>
      <c r="R3408" s="50" t="s">
        <v>37</v>
      </c>
      <c r="S3408" s="51" t="s">
        <v>37</v>
      </c>
      <c r="T3408" s="51" t="s">
        <v>37</v>
      </c>
      <c r="U3408" s="44">
        <v>7138</v>
      </c>
      <c r="V3408" s="45">
        <v>48623</v>
      </c>
      <c r="W3408" s="45">
        <v>5919</v>
      </c>
    </row>
    <row r="3409" spans="1:23" x14ac:dyDescent="0.2">
      <c r="A3409" s="41">
        <v>2010</v>
      </c>
      <c r="B3409" s="42">
        <v>40292</v>
      </c>
      <c r="C3409" s="43" t="s">
        <v>1365</v>
      </c>
      <c r="D3409" s="41" t="s">
        <v>23</v>
      </c>
      <c r="E3409" s="43" t="s">
        <v>24</v>
      </c>
      <c r="F3409" s="41" t="s">
        <v>25</v>
      </c>
      <c r="G3409" s="43" t="s">
        <v>44</v>
      </c>
      <c r="H3409" s="43" t="s">
        <v>31</v>
      </c>
      <c r="I3409" s="44">
        <v>25522</v>
      </c>
      <c r="J3409" s="45">
        <v>244316</v>
      </c>
      <c r="K3409" s="45">
        <v>20914</v>
      </c>
      <c r="L3409" s="46">
        <v>7420</v>
      </c>
      <c r="M3409" s="47">
        <v>80763</v>
      </c>
      <c r="N3409" s="47">
        <v>1724</v>
      </c>
      <c r="O3409" s="48">
        <v>4540</v>
      </c>
      <c r="P3409" s="49">
        <v>49640</v>
      </c>
      <c r="Q3409" s="49">
        <v>11</v>
      </c>
      <c r="R3409" s="50" t="s">
        <v>37</v>
      </c>
      <c r="S3409" s="51" t="s">
        <v>37</v>
      </c>
      <c r="T3409" s="51" t="s">
        <v>37</v>
      </c>
      <c r="U3409" s="44">
        <v>37482</v>
      </c>
      <c r="V3409" s="45">
        <v>374719</v>
      </c>
      <c r="W3409" s="45">
        <v>22649</v>
      </c>
    </row>
    <row r="3410" spans="1:23" x14ac:dyDescent="0.2">
      <c r="A3410" s="41">
        <v>2010</v>
      </c>
      <c r="B3410" s="42">
        <v>40293</v>
      </c>
      <c r="C3410" s="43" t="s">
        <v>3765</v>
      </c>
      <c r="D3410" s="41" t="s">
        <v>23</v>
      </c>
      <c r="E3410" s="43" t="s">
        <v>24</v>
      </c>
      <c r="F3410" s="41" t="s">
        <v>25</v>
      </c>
      <c r="G3410" s="43" t="s">
        <v>44</v>
      </c>
      <c r="H3410" s="43" t="s">
        <v>31</v>
      </c>
      <c r="I3410" s="44">
        <v>24440</v>
      </c>
      <c r="J3410" s="45">
        <v>197925</v>
      </c>
      <c r="K3410" s="45">
        <v>18151</v>
      </c>
      <c r="L3410" s="46">
        <v>4450</v>
      </c>
      <c r="M3410" s="47">
        <v>40742</v>
      </c>
      <c r="N3410" s="47">
        <v>1344</v>
      </c>
      <c r="O3410" s="48">
        <v>538</v>
      </c>
      <c r="P3410" s="49">
        <v>6276</v>
      </c>
      <c r="Q3410" s="49">
        <v>3</v>
      </c>
      <c r="R3410" s="50" t="s">
        <v>37</v>
      </c>
      <c r="S3410" s="51" t="s">
        <v>37</v>
      </c>
      <c r="T3410" s="51" t="s">
        <v>37</v>
      </c>
      <c r="U3410" s="44">
        <v>29428</v>
      </c>
      <c r="V3410" s="45">
        <v>244943</v>
      </c>
      <c r="W3410" s="45">
        <v>19498</v>
      </c>
    </row>
    <row r="3411" spans="1:23" x14ac:dyDescent="0.2">
      <c r="A3411" s="41">
        <v>2010</v>
      </c>
      <c r="B3411" s="42">
        <v>40299</v>
      </c>
      <c r="C3411" s="43" t="s">
        <v>3766</v>
      </c>
      <c r="D3411" s="41" t="s">
        <v>23</v>
      </c>
      <c r="E3411" s="43" t="s">
        <v>24</v>
      </c>
      <c r="F3411" s="41" t="s">
        <v>25</v>
      </c>
      <c r="G3411" s="43" t="s">
        <v>122</v>
      </c>
      <c r="H3411" s="43" t="s">
        <v>31</v>
      </c>
      <c r="I3411" s="44">
        <v>15949</v>
      </c>
      <c r="J3411" s="45">
        <v>133662</v>
      </c>
      <c r="K3411" s="45">
        <v>11597</v>
      </c>
      <c r="L3411" s="46">
        <v>801</v>
      </c>
      <c r="M3411" s="47">
        <v>6954</v>
      </c>
      <c r="N3411" s="47">
        <v>58</v>
      </c>
      <c r="O3411" s="48">
        <v>1292</v>
      </c>
      <c r="P3411" s="49">
        <v>14522</v>
      </c>
      <c r="Q3411" s="49">
        <v>19</v>
      </c>
      <c r="R3411" s="50" t="s">
        <v>37</v>
      </c>
      <c r="S3411" s="51" t="s">
        <v>37</v>
      </c>
      <c r="T3411" s="51" t="s">
        <v>37</v>
      </c>
      <c r="U3411" s="44">
        <v>18042</v>
      </c>
      <c r="V3411" s="45">
        <v>155138</v>
      </c>
      <c r="W3411" s="45">
        <v>11674</v>
      </c>
    </row>
    <row r="3412" spans="1:23" x14ac:dyDescent="0.2">
      <c r="A3412" s="41">
        <v>2010</v>
      </c>
      <c r="B3412" s="42">
        <v>40302</v>
      </c>
      <c r="C3412" s="43" t="s">
        <v>3767</v>
      </c>
      <c r="D3412" s="41" t="s">
        <v>23</v>
      </c>
      <c r="E3412" s="43" t="s">
        <v>24</v>
      </c>
      <c r="F3412" s="41" t="s">
        <v>25</v>
      </c>
      <c r="G3412" s="43" t="s">
        <v>26</v>
      </c>
      <c r="H3412" s="43" t="s">
        <v>31</v>
      </c>
      <c r="I3412" s="44">
        <v>30724</v>
      </c>
      <c r="J3412" s="45">
        <v>303140</v>
      </c>
      <c r="K3412" s="45">
        <v>18358</v>
      </c>
      <c r="L3412" s="46">
        <v>6452</v>
      </c>
      <c r="M3412" s="47">
        <v>55009</v>
      </c>
      <c r="N3412" s="47">
        <v>2552</v>
      </c>
      <c r="O3412" s="48">
        <v>14795</v>
      </c>
      <c r="P3412" s="49">
        <v>192272</v>
      </c>
      <c r="Q3412" s="49">
        <v>10</v>
      </c>
      <c r="R3412" s="50">
        <v>0</v>
      </c>
      <c r="S3412" s="51">
        <v>0</v>
      </c>
      <c r="T3412" s="51">
        <v>0</v>
      </c>
      <c r="U3412" s="44">
        <v>51971</v>
      </c>
      <c r="V3412" s="45">
        <v>550421</v>
      </c>
      <c r="W3412" s="45">
        <v>20920</v>
      </c>
    </row>
    <row r="3413" spans="1:23" x14ac:dyDescent="0.2">
      <c r="A3413" s="41">
        <v>2010</v>
      </c>
      <c r="B3413" s="42">
        <v>40303</v>
      </c>
      <c r="C3413" s="43" t="s">
        <v>1368</v>
      </c>
      <c r="D3413" s="41" t="s">
        <v>23</v>
      </c>
      <c r="E3413" s="43" t="s">
        <v>24</v>
      </c>
      <c r="F3413" s="41" t="s">
        <v>25</v>
      </c>
      <c r="G3413" s="43" t="s">
        <v>26</v>
      </c>
      <c r="H3413" s="43" t="s">
        <v>31</v>
      </c>
      <c r="I3413" s="44">
        <v>16050</v>
      </c>
      <c r="J3413" s="45">
        <v>175151</v>
      </c>
      <c r="K3413" s="45">
        <v>8861</v>
      </c>
      <c r="L3413" s="46">
        <v>5661</v>
      </c>
      <c r="M3413" s="47">
        <v>51068</v>
      </c>
      <c r="N3413" s="47">
        <v>3086</v>
      </c>
      <c r="O3413" s="48">
        <v>0</v>
      </c>
      <c r="P3413" s="49">
        <v>0</v>
      </c>
      <c r="Q3413" s="49">
        <v>0</v>
      </c>
      <c r="R3413" s="50">
        <v>0</v>
      </c>
      <c r="S3413" s="51">
        <v>0</v>
      </c>
      <c r="T3413" s="51">
        <v>0</v>
      </c>
      <c r="U3413" s="44">
        <v>21711</v>
      </c>
      <c r="V3413" s="45">
        <v>226219</v>
      </c>
      <c r="W3413" s="45">
        <v>11947</v>
      </c>
    </row>
    <row r="3414" spans="1:23" x14ac:dyDescent="0.2">
      <c r="A3414" s="41">
        <v>2010</v>
      </c>
      <c r="B3414" s="42">
        <v>40304</v>
      </c>
      <c r="C3414" s="43" t="s">
        <v>1369</v>
      </c>
      <c r="D3414" s="41" t="s">
        <v>23</v>
      </c>
      <c r="E3414" s="43" t="s">
        <v>24</v>
      </c>
      <c r="F3414" s="41" t="s">
        <v>25</v>
      </c>
      <c r="G3414" s="43" t="s">
        <v>46</v>
      </c>
      <c r="H3414" s="43" t="s">
        <v>31</v>
      </c>
      <c r="I3414" s="44">
        <v>10907.7</v>
      </c>
      <c r="J3414" s="45">
        <v>124658</v>
      </c>
      <c r="K3414" s="45">
        <v>5022</v>
      </c>
      <c r="L3414" s="46">
        <v>1338.1</v>
      </c>
      <c r="M3414" s="47">
        <v>16244</v>
      </c>
      <c r="N3414" s="47">
        <v>225</v>
      </c>
      <c r="O3414" s="48">
        <v>2849.7</v>
      </c>
      <c r="P3414" s="49">
        <v>56853</v>
      </c>
      <c r="Q3414" s="49">
        <v>3</v>
      </c>
      <c r="R3414" s="50" t="s">
        <v>37</v>
      </c>
      <c r="S3414" s="51" t="s">
        <v>37</v>
      </c>
      <c r="T3414" s="51" t="s">
        <v>37</v>
      </c>
      <c r="U3414" s="44">
        <v>15095.5</v>
      </c>
      <c r="V3414" s="45">
        <v>197755</v>
      </c>
      <c r="W3414" s="45">
        <v>5250</v>
      </c>
    </row>
    <row r="3415" spans="1:23" x14ac:dyDescent="0.2">
      <c r="A3415" s="41">
        <v>2010</v>
      </c>
      <c r="B3415" s="42">
        <v>40305</v>
      </c>
      <c r="C3415" s="43" t="s">
        <v>3768</v>
      </c>
      <c r="D3415" s="41" t="s">
        <v>23</v>
      </c>
      <c r="E3415" s="43" t="s">
        <v>24</v>
      </c>
      <c r="F3415" s="41" t="s">
        <v>25</v>
      </c>
      <c r="G3415" s="43" t="s">
        <v>104</v>
      </c>
      <c r="H3415" s="43" t="s">
        <v>31</v>
      </c>
      <c r="I3415" s="44">
        <v>5359</v>
      </c>
      <c r="J3415" s="45">
        <v>44081</v>
      </c>
      <c r="K3415" s="45">
        <v>2750</v>
      </c>
      <c r="L3415" s="46">
        <v>2906</v>
      </c>
      <c r="M3415" s="47">
        <v>22020</v>
      </c>
      <c r="N3415" s="47">
        <v>844</v>
      </c>
      <c r="O3415" s="48">
        <v>2120</v>
      </c>
      <c r="P3415" s="49">
        <v>17709</v>
      </c>
      <c r="Q3415" s="49">
        <v>2</v>
      </c>
      <c r="R3415" s="50">
        <v>0</v>
      </c>
      <c r="S3415" s="51">
        <v>0</v>
      </c>
      <c r="T3415" s="51">
        <v>0</v>
      </c>
      <c r="U3415" s="44">
        <v>10385</v>
      </c>
      <c r="V3415" s="45">
        <v>83810</v>
      </c>
      <c r="W3415" s="45">
        <v>3596</v>
      </c>
    </row>
    <row r="3416" spans="1:23" x14ac:dyDescent="0.2">
      <c r="A3416" s="41">
        <v>2010</v>
      </c>
      <c r="B3416" s="42">
        <v>40355</v>
      </c>
      <c r="C3416" s="43" t="s">
        <v>3769</v>
      </c>
      <c r="D3416" s="41" t="s">
        <v>23</v>
      </c>
      <c r="E3416" s="43" t="s">
        <v>24</v>
      </c>
      <c r="F3416" s="41" t="s">
        <v>25</v>
      </c>
      <c r="G3416" s="43" t="s">
        <v>50</v>
      </c>
      <c r="H3416" s="43" t="s">
        <v>153</v>
      </c>
      <c r="I3416" s="44" t="s">
        <v>37</v>
      </c>
      <c r="J3416" s="45" t="s">
        <v>37</v>
      </c>
      <c r="K3416" s="45" t="s">
        <v>37</v>
      </c>
      <c r="L3416" s="46" t="s">
        <v>37</v>
      </c>
      <c r="M3416" s="47" t="s">
        <v>37</v>
      </c>
      <c r="N3416" s="47" t="s">
        <v>37</v>
      </c>
      <c r="O3416" s="48">
        <v>1873</v>
      </c>
      <c r="P3416" s="49">
        <v>31101</v>
      </c>
      <c r="Q3416" s="49">
        <v>218</v>
      </c>
      <c r="R3416" s="50" t="s">
        <v>37</v>
      </c>
      <c r="S3416" s="51" t="s">
        <v>37</v>
      </c>
      <c r="T3416" s="51" t="s">
        <v>37</v>
      </c>
      <c r="U3416" s="44">
        <v>1873</v>
      </c>
      <c r="V3416" s="45">
        <v>31101</v>
      </c>
      <c r="W3416" s="45">
        <v>218</v>
      </c>
    </row>
    <row r="3417" spans="1:23" x14ac:dyDescent="0.2">
      <c r="A3417" s="41">
        <v>2010</v>
      </c>
      <c r="B3417" s="42">
        <v>40356</v>
      </c>
      <c r="C3417" s="43" t="s">
        <v>3770</v>
      </c>
      <c r="D3417" s="41" t="s">
        <v>23</v>
      </c>
      <c r="E3417" s="43" t="s">
        <v>24</v>
      </c>
      <c r="F3417" s="41" t="s">
        <v>25</v>
      </c>
      <c r="G3417" s="43" t="s">
        <v>241</v>
      </c>
      <c r="H3417" s="43" t="s">
        <v>27</v>
      </c>
      <c r="I3417" s="44">
        <v>268</v>
      </c>
      <c r="J3417" s="45">
        <v>2290</v>
      </c>
      <c r="K3417" s="45">
        <v>158</v>
      </c>
      <c r="L3417" s="46" t="s">
        <v>37</v>
      </c>
      <c r="M3417" s="47" t="s">
        <v>37</v>
      </c>
      <c r="N3417" s="47" t="s">
        <v>37</v>
      </c>
      <c r="O3417" s="48" t="s">
        <v>37</v>
      </c>
      <c r="P3417" s="49" t="s">
        <v>37</v>
      </c>
      <c r="Q3417" s="49" t="s">
        <v>37</v>
      </c>
      <c r="R3417" s="50" t="s">
        <v>37</v>
      </c>
      <c r="S3417" s="51" t="s">
        <v>37</v>
      </c>
      <c r="T3417" s="51" t="s">
        <v>37</v>
      </c>
      <c r="U3417" s="44">
        <v>268</v>
      </c>
      <c r="V3417" s="45">
        <v>2290</v>
      </c>
      <c r="W3417" s="45">
        <v>158</v>
      </c>
    </row>
    <row r="3418" spans="1:23" x14ac:dyDescent="0.2">
      <c r="A3418" s="41">
        <v>2010</v>
      </c>
      <c r="B3418" s="42">
        <v>40357</v>
      </c>
      <c r="C3418" s="43" t="s">
        <v>3771</v>
      </c>
      <c r="D3418" s="41" t="s">
        <v>23</v>
      </c>
      <c r="E3418" s="43" t="s">
        <v>24</v>
      </c>
      <c r="F3418" s="41" t="s">
        <v>25</v>
      </c>
      <c r="G3418" s="43" t="s">
        <v>50</v>
      </c>
      <c r="H3418" s="43" t="s">
        <v>153</v>
      </c>
      <c r="I3418" s="44" t="s">
        <v>37</v>
      </c>
      <c r="J3418" s="45" t="s">
        <v>37</v>
      </c>
      <c r="K3418" s="45" t="s">
        <v>37</v>
      </c>
      <c r="L3418" s="46" t="s">
        <v>37</v>
      </c>
      <c r="M3418" s="47" t="s">
        <v>37</v>
      </c>
      <c r="N3418" s="47" t="s">
        <v>37</v>
      </c>
      <c r="O3418" s="48">
        <v>1069</v>
      </c>
      <c r="P3418" s="49">
        <v>16711</v>
      </c>
      <c r="Q3418" s="49">
        <v>94</v>
      </c>
      <c r="R3418" s="50" t="s">
        <v>37</v>
      </c>
      <c r="S3418" s="51" t="s">
        <v>37</v>
      </c>
      <c r="T3418" s="51" t="s">
        <v>37</v>
      </c>
      <c r="U3418" s="44">
        <v>1069</v>
      </c>
      <c r="V3418" s="45">
        <v>16711</v>
      </c>
      <c r="W3418" s="45">
        <v>94</v>
      </c>
    </row>
    <row r="3419" spans="1:23" x14ac:dyDescent="0.2">
      <c r="A3419" s="41">
        <v>2010</v>
      </c>
      <c r="B3419" s="42">
        <v>40364</v>
      </c>
      <c r="C3419" s="43" t="s">
        <v>1370</v>
      </c>
      <c r="D3419" s="41" t="s">
        <v>23</v>
      </c>
      <c r="E3419" s="43" t="s">
        <v>24</v>
      </c>
      <c r="F3419" s="41" t="s">
        <v>25</v>
      </c>
      <c r="G3419" s="43" t="s">
        <v>54</v>
      </c>
      <c r="H3419" s="43" t="s">
        <v>27</v>
      </c>
      <c r="I3419" s="44">
        <v>924</v>
      </c>
      <c r="J3419" s="45">
        <v>10444</v>
      </c>
      <c r="K3419" s="45">
        <v>638</v>
      </c>
      <c r="L3419" s="46">
        <v>905</v>
      </c>
      <c r="M3419" s="47">
        <v>9457</v>
      </c>
      <c r="N3419" s="47">
        <v>203</v>
      </c>
      <c r="O3419" s="48">
        <v>428</v>
      </c>
      <c r="P3419" s="49">
        <v>4563</v>
      </c>
      <c r="Q3419" s="49">
        <v>2</v>
      </c>
      <c r="R3419" s="50">
        <v>0</v>
      </c>
      <c r="S3419" s="51">
        <v>0</v>
      </c>
      <c r="T3419" s="51">
        <v>0</v>
      </c>
      <c r="U3419" s="44">
        <v>2257</v>
      </c>
      <c r="V3419" s="45">
        <v>24464</v>
      </c>
      <c r="W3419" s="45">
        <v>843</v>
      </c>
    </row>
    <row r="3420" spans="1:23" x14ac:dyDescent="0.2">
      <c r="A3420" s="41">
        <v>2010</v>
      </c>
      <c r="B3420" s="42">
        <v>40367</v>
      </c>
      <c r="C3420" s="43" t="s">
        <v>3772</v>
      </c>
      <c r="D3420" s="41" t="s">
        <v>23</v>
      </c>
      <c r="E3420" s="43" t="s">
        <v>24</v>
      </c>
      <c r="F3420" s="41" t="s">
        <v>25</v>
      </c>
      <c r="G3420" s="43" t="s">
        <v>124</v>
      </c>
      <c r="H3420" s="43" t="s">
        <v>27</v>
      </c>
      <c r="I3420" s="44">
        <v>639</v>
      </c>
      <c r="J3420" s="45">
        <v>5178</v>
      </c>
      <c r="K3420" s="45">
        <v>581</v>
      </c>
      <c r="L3420" s="46">
        <v>213</v>
      </c>
      <c r="M3420" s="47">
        <v>1787</v>
      </c>
      <c r="N3420" s="47">
        <v>53</v>
      </c>
      <c r="O3420" s="48">
        <v>505</v>
      </c>
      <c r="P3420" s="49">
        <v>6724</v>
      </c>
      <c r="Q3420" s="49">
        <v>1</v>
      </c>
      <c r="R3420" s="50" t="s">
        <v>37</v>
      </c>
      <c r="S3420" s="51" t="s">
        <v>37</v>
      </c>
      <c r="T3420" s="51" t="s">
        <v>37</v>
      </c>
      <c r="U3420" s="44">
        <v>1357</v>
      </c>
      <c r="V3420" s="45">
        <v>13689</v>
      </c>
      <c r="W3420" s="45">
        <v>635</v>
      </c>
    </row>
    <row r="3421" spans="1:23" x14ac:dyDescent="0.2">
      <c r="A3421" s="41">
        <v>2010</v>
      </c>
      <c r="B3421" s="42">
        <v>40369</v>
      </c>
      <c r="C3421" s="43" t="s">
        <v>3773</v>
      </c>
      <c r="D3421" s="41" t="s">
        <v>23</v>
      </c>
      <c r="E3421" s="43" t="s">
        <v>24</v>
      </c>
      <c r="F3421" s="41" t="s">
        <v>25</v>
      </c>
      <c r="G3421" s="43" t="s">
        <v>65</v>
      </c>
      <c r="H3421" s="43" t="s">
        <v>27</v>
      </c>
      <c r="I3421" s="44">
        <v>840</v>
      </c>
      <c r="J3421" s="45">
        <v>7685</v>
      </c>
      <c r="K3421" s="45">
        <v>598</v>
      </c>
      <c r="L3421" s="46">
        <v>902</v>
      </c>
      <c r="M3421" s="47">
        <v>8415</v>
      </c>
      <c r="N3421" s="47">
        <v>85</v>
      </c>
      <c r="O3421" s="48" t="s">
        <v>37</v>
      </c>
      <c r="P3421" s="49" t="s">
        <v>37</v>
      </c>
      <c r="Q3421" s="49" t="s">
        <v>37</v>
      </c>
      <c r="R3421" s="50" t="s">
        <v>37</v>
      </c>
      <c r="S3421" s="51" t="s">
        <v>37</v>
      </c>
      <c r="T3421" s="51" t="s">
        <v>37</v>
      </c>
      <c r="U3421" s="44">
        <v>1742</v>
      </c>
      <c r="V3421" s="45">
        <v>16100</v>
      </c>
      <c r="W3421" s="45">
        <v>683</v>
      </c>
    </row>
    <row r="3422" spans="1:23" x14ac:dyDescent="0.2">
      <c r="A3422" s="41">
        <v>2010</v>
      </c>
      <c r="B3422" s="42">
        <v>40382</v>
      </c>
      <c r="C3422" s="43" t="s">
        <v>3774</v>
      </c>
      <c r="D3422" s="41" t="s">
        <v>23</v>
      </c>
      <c r="E3422" s="43" t="s">
        <v>24</v>
      </c>
      <c r="F3422" s="41" t="s">
        <v>25</v>
      </c>
      <c r="G3422" s="43" t="s">
        <v>175</v>
      </c>
      <c r="H3422" s="43" t="s">
        <v>27</v>
      </c>
      <c r="I3422" s="44">
        <v>997</v>
      </c>
      <c r="J3422" s="45">
        <v>8155</v>
      </c>
      <c r="K3422" s="45">
        <v>635</v>
      </c>
      <c r="L3422" s="46">
        <v>399</v>
      </c>
      <c r="M3422" s="47">
        <v>3349</v>
      </c>
      <c r="N3422" s="47">
        <v>120</v>
      </c>
      <c r="O3422" s="48" t="s">
        <v>37</v>
      </c>
      <c r="P3422" s="49" t="s">
        <v>37</v>
      </c>
      <c r="Q3422" s="49" t="s">
        <v>37</v>
      </c>
      <c r="R3422" s="50" t="s">
        <v>37</v>
      </c>
      <c r="S3422" s="51" t="s">
        <v>37</v>
      </c>
      <c r="T3422" s="51" t="s">
        <v>37</v>
      </c>
      <c r="U3422" s="44">
        <v>1396</v>
      </c>
      <c r="V3422" s="45">
        <v>11504</v>
      </c>
      <c r="W3422" s="45">
        <v>755</v>
      </c>
    </row>
    <row r="3423" spans="1:23" x14ac:dyDescent="0.2">
      <c r="A3423" s="41">
        <v>2010</v>
      </c>
      <c r="B3423" s="42">
        <v>40383</v>
      </c>
      <c r="C3423" s="43" t="s">
        <v>3047</v>
      </c>
      <c r="D3423" s="41" t="s">
        <v>23</v>
      </c>
      <c r="E3423" s="43" t="s">
        <v>24</v>
      </c>
      <c r="F3423" s="41" t="s">
        <v>25</v>
      </c>
      <c r="G3423" s="43" t="s">
        <v>175</v>
      </c>
      <c r="H3423" s="43" t="s">
        <v>27</v>
      </c>
      <c r="I3423" s="44">
        <v>343</v>
      </c>
      <c r="J3423" s="45">
        <v>3680</v>
      </c>
      <c r="K3423" s="45">
        <v>369</v>
      </c>
      <c r="L3423" s="46">
        <v>358</v>
      </c>
      <c r="M3423" s="47">
        <v>4680</v>
      </c>
      <c r="N3423" s="47">
        <v>89</v>
      </c>
      <c r="O3423" s="48" t="s">
        <v>37</v>
      </c>
      <c r="P3423" s="49" t="s">
        <v>37</v>
      </c>
      <c r="Q3423" s="49" t="s">
        <v>37</v>
      </c>
      <c r="R3423" s="50" t="s">
        <v>37</v>
      </c>
      <c r="S3423" s="51" t="s">
        <v>37</v>
      </c>
      <c r="T3423" s="51" t="s">
        <v>37</v>
      </c>
      <c r="U3423" s="44">
        <v>701</v>
      </c>
      <c r="V3423" s="45">
        <v>8360</v>
      </c>
      <c r="W3423" s="45">
        <v>458</v>
      </c>
    </row>
    <row r="3424" spans="1:23" x14ac:dyDescent="0.2">
      <c r="A3424" s="41">
        <v>2010</v>
      </c>
      <c r="B3424" s="42">
        <v>40390</v>
      </c>
      <c r="C3424" s="43" t="s">
        <v>1927</v>
      </c>
      <c r="D3424" s="41" t="s">
        <v>23</v>
      </c>
      <c r="E3424" s="43" t="s">
        <v>24</v>
      </c>
      <c r="F3424" s="41" t="s">
        <v>25</v>
      </c>
      <c r="G3424" s="43" t="s">
        <v>87</v>
      </c>
      <c r="H3424" s="43" t="s">
        <v>27</v>
      </c>
      <c r="I3424" s="44">
        <v>273</v>
      </c>
      <c r="J3424" s="45">
        <v>3103</v>
      </c>
      <c r="K3424" s="45">
        <v>424</v>
      </c>
      <c r="L3424" s="46">
        <v>108</v>
      </c>
      <c r="M3424" s="47">
        <v>1282</v>
      </c>
      <c r="N3424" s="47">
        <v>34</v>
      </c>
      <c r="O3424" s="48" t="s">
        <v>37</v>
      </c>
      <c r="P3424" s="49" t="s">
        <v>37</v>
      </c>
      <c r="Q3424" s="49" t="s">
        <v>37</v>
      </c>
      <c r="R3424" s="50" t="s">
        <v>37</v>
      </c>
      <c r="S3424" s="51" t="s">
        <v>37</v>
      </c>
      <c r="T3424" s="51" t="s">
        <v>37</v>
      </c>
      <c r="U3424" s="44">
        <v>381</v>
      </c>
      <c r="V3424" s="45">
        <v>4385</v>
      </c>
      <c r="W3424" s="45">
        <v>458</v>
      </c>
    </row>
    <row r="3425" spans="1:23" x14ac:dyDescent="0.2">
      <c r="A3425" s="41">
        <v>2010</v>
      </c>
      <c r="B3425" s="42">
        <v>40433</v>
      </c>
      <c r="C3425" s="43" t="s">
        <v>2238</v>
      </c>
      <c r="D3425" s="41" t="s">
        <v>23</v>
      </c>
      <c r="E3425" s="43" t="s">
        <v>24</v>
      </c>
      <c r="F3425" s="41" t="s">
        <v>25</v>
      </c>
      <c r="G3425" s="43" t="s">
        <v>195</v>
      </c>
      <c r="H3425" s="43" t="s">
        <v>27</v>
      </c>
      <c r="I3425" s="44">
        <v>415.9</v>
      </c>
      <c r="J3425" s="45">
        <v>5564</v>
      </c>
      <c r="K3425" s="45">
        <v>528</v>
      </c>
      <c r="L3425" s="46">
        <v>250.6</v>
      </c>
      <c r="M3425" s="47">
        <v>3020</v>
      </c>
      <c r="N3425" s="47">
        <v>72</v>
      </c>
      <c r="O3425" s="48" t="s">
        <v>37</v>
      </c>
      <c r="P3425" s="49" t="s">
        <v>37</v>
      </c>
      <c r="Q3425" s="49" t="s">
        <v>37</v>
      </c>
      <c r="R3425" s="50" t="s">
        <v>37</v>
      </c>
      <c r="S3425" s="51" t="s">
        <v>37</v>
      </c>
      <c r="T3425" s="51" t="s">
        <v>37</v>
      </c>
      <c r="U3425" s="44">
        <v>666.5</v>
      </c>
      <c r="V3425" s="45">
        <v>8584</v>
      </c>
      <c r="W3425" s="45">
        <v>600</v>
      </c>
    </row>
    <row r="3426" spans="1:23" x14ac:dyDescent="0.2">
      <c r="A3426" s="41">
        <v>2010</v>
      </c>
      <c r="B3426" s="42">
        <v>40435</v>
      </c>
      <c r="C3426" s="43" t="s">
        <v>3775</v>
      </c>
      <c r="D3426" s="41" t="s">
        <v>23</v>
      </c>
      <c r="E3426" s="43" t="s">
        <v>24</v>
      </c>
      <c r="F3426" s="41" t="s">
        <v>25</v>
      </c>
      <c r="G3426" s="43" t="s">
        <v>173</v>
      </c>
      <c r="H3426" s="43" t="s">
        <v>27</v>
      </c>
      <c r="I3426" s="44">
        <v>269.60000000000002</v>
      </c>
      <c r="J3426" s="45">
        <v>2777</v>
      </c>
      <c r="K3426" s="45">
        <v>212</v>
      </c>
      <c r="L3426" s="46">
        <v>114.4</v>
      </c>
      <c r="M3426" s="47">
        <v>1249</v>
      </c>
      <c r="N3426" s="47">
        <v>45</v>
      </c>
      <c r="O3426" s="48">
        <v>7.2</v>
      </c>
      <c r="P3426" s="49">
        <v>31</v>
      </c>
      <c r="Q3426" s="49">
        <v>1</v>
      </c>
      <c r="R3426" s="50" t="s">
        <v>37</v>
      </c>
      <c r="S3426" s="51" t="s">
        <v>37</v>
      </c>
      <c r="T3426" s="51" t="s">
        <v>37</v>
      </c>
      <c r="U3426" s="44">
        <v>391.2</v>
      </c>
      <c r="V3426" s="45">
        <v>4057</v>
      </c>
      <c r="W3426" s="45">
        <v>258</v>
      </c>
    </row>
    <row r="3427" spans="1:23" x14ac:dyDescent="0.2">
      <c r="A3427" s="41">
        <v>2010</v>
      </c>
      <c r="B3427" s="42">
        <v>40437</v>
      </c>
      <c r="C3427" s="43" t="s">
        <v>1371</v>
      </c>
      <c r="D3427" s="41" t="s">
        <v>23</v>
      </c>
      <c r="E3427" s="43" t="s">
        <v>24</v>
      </c>
      <c r="F3427" s="41" t="s">
        <v>25</v>
      </c>
      <c r="G3427" s="43" t="s">
        <v>168</v>
      </c>
      <c r="H3427" s="43" t="s">
        <v>153</v>
      </c>
      <c r="I3427" s="44">
        <v>22127</v>
      </c>
      <c r="J3427" s="45">
        <v>272984</v>
      </c>
      <c r="K3427" s="45">
        <v>17920</v>
      </c>
      <c r="L3427" s="46">
        <v>6991</v>
      </c>
      <c r="M3427" s="47">
        <v>84290</v>
      </c>
      <c r="N3427" s="47">
        <v>2350</v>
      </c>
      <c r="O3427" s="48">
        <v>3218</v>
      </c>
      <c r="P3427" s="49">
        <v>50753</v>
      </c>
      <c r="Q3427" s="49">
        <v>9</v>
      </c>
      <c r="R3427" s="50" t="s">
        <v>37</v>
      </c>
      <c r="S3427" s="51" t="s">
        <v>37</v>
      </c>
      <c r="T3427" s="51" t="s">
        <v>37</v>
      </c>
      <c r="U3427" s="44">
        <v>32336</v>
      </c>
      <c r="V3427" s="45">
        <v>408027</v>
      </c>
      <c r="W3427" s="45">
        <v>20279</v>
      </c>
    </row>
    <row r="3428" spans="1:23" x14ac:dyDescent="0.2">
      <c r="A3428" s="41">
        <v>2010</v>
      </c>
      <c r="B3428" s="42">
        <v>40437</v>
      </c>
      <c r="C3428" s="43" t="s">
        <v>1371</v>
      </c>
      <c r="D3428" s="41" t="s">
        <v>112</v>
      </c>
      <c r="E3428" s="43" t="s">
        <v>113</v>
      </c>
      <c r="F3428" s="41" t="s">
        <v>25</v>
      </c>
      <c r="G3428" s="43" t="s">
        <v>168</v>
      </c>
      <c r="H3428" s="43" t="s">
        <v>153</v>
      </c>
      <c r="I3428" s="44" t="s">
        <v>37</v>
      </c>
      <c r="J3428" s="45" t="s">
        <v>37</v>
      </c>
      <c r="K3428" s="45" t="s">
        <v>37</v>
      </c>
      <c r="L3428" s="46" t="s">
        <v>37</v>
      </c>
      <c r="M3428" s="47" t="s">
        <v>37</v>
      </c>
      <c r="N3428" s="47" t="s">
        <v>37</v>
      </c>
      <c r="O3428" s="48">
        <v>2480</v>
      </c>
      <c r="P3428" s="49">
        <v>333938</v>
      </c>
      <c r="Q3428" s="49">
        <v>2</v>
      </c>
      <c r="R3428" s="50" t="s">
        <v>37</v>
      </c>
      <c r="S3428" s="51" t="s">
        <v>37</v>
      </c>
      <c r="T3428" s="51" t="s">
        <v>37</v>
      </c>
      <c r="U3428" s="44">
        <v>2480</v>
      </c>
      <c r="V3428" s="45">
        <v>333938</v>
      </c>
      <c r="W3428" s="45">
        <v>2</v>
      </c>
    </row>
    <row r="3429" spans="1:23" x14ac:dyDescent="0.2">
      <c r="A3429" s="41">
        <v>2010</v>
      </c>
      <c r="B3429" s="42">
        <v>40438</v>
      </c>
      <c r="C3429" s="43" t="s">
        <v>1372</v>
      </c>
      <c r="D3429" s="41" t="s">
        <v>23</v>
      </c>
      <c r="E3429" s="43" t="s">
        <v>24</v>
      </c>
      <c r="F3429" s="41" t="s">
        <v>25</v>
      </c>
      <c r="G3429" s="43" t="s">
        <v>168</v>
      </c>
      <c r="H3429" s="43" t="s">
        <v>153</v>
      </c>
      <c r="I3429" s="44">
        <v>13538.5</v>
      </c>
      <c r="J3429" s="45">
        <v>209135</v>
      </c>
      <c r="K3429" s="45">
        <v>16121</v>
      </c>
      <c r="L3429" s="46">
        <v>5958.6</v>
      </c>
      <c r="M3429" s="47">
        <v>86352</v>
      </c>
      <c r="N3429" s="47">
        <v>2403</v>
      </c>
      <c r="O3429" s="48">
        <v>6407.9</v>
      </c>
      <c r="P3429" s="49">
        <v>156510</v>
      </c>
      <c r="Q3429" s="49">
        <v>66</v>
      </c>
      <c r="R3429" s="50" t="s">
        <v>37</v>
      </c>
      <c r="S3429" s="51" t="s">
        <v>37</v>
      </c>
      <c r="T3429" s="51" t="s">
        <v>37</v>
      </c>
      <c r="U3429" s="44">
        <v>25905</v>
      </c>
      <c r="V3429" s="45">
        <v>451997</v>
      </c>
      <c r="W3429" s="45">
        <v>18590</v>
      </c>
    </row>
    <row r="3430" spans="1:23" x14ac:dyDescent="0.2">
      <c r="A3430" s="41">
        <v>2010</v>
      </c>
      <c r="B3430" s="42">
        <v>40440</v>
      </c>
      <c r="C3430" s="43" t="s">
        <v>3308</v>
      </c>
      <c r="D3430" s="41" t="s">
        <v>23</v>
      </c>
      <c r="E3430" s="43" t="s">
        <v>24</v>
      </c>
      <c r="F3430" s="41" t="s">
        <v>25</v>
      </c>
      <c r="G3430" s="43" t="s">
        <v>145</v>
      </c>
      <c r="H3430" s="43" t="s">
        <v>27</v>
      </c>
      <c r="I3430" s="44">
        <v>222</v>
      </c>
      <c r="J3430" s="45">
        <v>2715</v>
      </c>
      <c r="K3430" s="45">
        <v>208</v>
      </c>
      <c r="L3430" s="46">
        <v>82</v>
      </c>
      <c r="M3430" s="47">
        <v>963</v>
      </c>
      <c r="N3430" s="47">
        <v>25</v>
      </c>
      <c r="O3430" s="48" t="s">
        <v>37</v>
      </c>
      <c r="P3430" s="49" t="s">
        <v>37</v>
      </c>
      <c r="Q3430" s="49" t="s">
        <v>37</v>
      </c>
      <c r="R3430" s="50" t="s">
        <v>37</v>
      </c>
      <c r="S3430" s="51" t="s">
        <v>37</v>
      </c>
      <c r="T3430" s="51" t="s">
        <v>37</v>
      </c>
      <c r="U3430" s="44">
        <v>304</v>
      </c>
      <c r="V3430" s="45">
        <v>3678</v>
      </c>
      <c r="W3430" s="45">
        <v>233</v>
      </c>
    </row>
    <row r="3431" spans="1:23" x14ac:dyDescent="0.2">
      <c r="A3431" s="41">
        <v>2010</v>
      </c>
      <c r="B3431" s="42">
        <v>40441</v>
      </c>
      <c r="C3431" s="43" t="s">
        <v>3776</v>
      </c>
      <c r="D3431" s="41" t="s">
        <v>23</v>
      </c>
      <c r="E3431" s="43" t="s">
        <v>24</v>
      </c>
      <c r="F3431" s="41" t="s">
        <v>25</v>
      </c>
      <c r="G3431" s="43" t="s">
        <v>67</v>
      </c>
      <c r="H3431" s="43" t="s">
        <v>27</v>
      </c>
      <c r="I3431" s="44">
        <v>4976</v>
      </c>
      <c r="J3431" s="45">
        <v>48754</v>
      </c>
      <c r="K3431" s="45">
        <v>3355</v>
      </c>
      <c r="L3431" s="46">
        <v>7065</v>
      </c>
      <c r="M3431" s="47">
        <v>65188</v>
      </c>
      <c r="N3431" s="47">
        <v>1555</v>
      </c>
      <c r="O3431" s="48">
        <v>1754</v>
      </c>
      <c r="P3431" s="49">
        <v>20353</v>
      </c>
      <c r="Q3431" s="49">
        <v>3</v>
      </c>
      <c r="R3431" s="50">
        <v>0</v>
      </c>
      <c r="S3431" s="51">
        <v>0</v>
      </c>
      <c r="T3431" s="51">
        <v>0</v>
      </c>
      <c r="U3431" s="44">
        <v>13795</v>
      </c>
      <c r="V3431" s="45">
        <v>134295</v>
      </c>
      <c r="W3431" s="45">
        <v>4913</v>
      </c>
    </row>
    <row r="3432" spans="1:23" x14ac:dyDescent="0.2">
      <c r="A3432" s="41">
        <v>2010</v>
      </c>
      <c r="B3432" s="42">
        <v>40456</v>
      </c>
      <c r="C3432" s="43" t="s">
        <v>1374</v>
      </c>
      <c r="D3432" s="41" t="s">
        <v>23</v>
      </c>
      <c r="E3432" s="43" t="s">
        <v>24</v>
      </c>
      <c r="F3432" s="41" t="s">
        <v>25</v>
      </c>
      <c r="G3432" s="43" t="s">
        <v>89</v>
      </c>
      <c r="H3432" s="43" t="s">
        <v>153</v>
      </c>
      <c r="I3432" s="44" t="s">
        <v>37</v>
      </c>
      <c r="J3432" s="45" t="s">
        <v>37</v>
      </c>
      <c r="K3432" s="45" t="s">
        <v>37</v>
      </c>
      <c r="L3432" s="46" t="s">
        <v>37</v>
      </c>
      <c r="M3432" s="47" t="s">
        <v>37</v>
      </c>
      <c r="N3432" s="47" t="s">
        <v>37</v>
      </c>
      <c r="O3432" s="48">
        <v>8631.7999999999993</v>
      </c>
      <c r="P3432" s="49">
        <v>213677</v>
      </c>
      <c r="Q3432" s="49">
        <v>1</v>
      </c>
      <c r="R3432" s="50" t="s">
        <v>37</v>
      </c>
      <c r="S3432" s="51" t="s">
        <v>37</v>
      </c>
      <c r="T3432" s="51" t="s">
        <v>37</v>
      </c>
      <c r="U3432" s="44">
        <v>8631.7999999999993</v>
      </c>
      <c r="V3432" s="45">
        <v>213677</v>
      </c>
      <c r="W3432" s="45">
        <v>1</v>
      </c>
    </row>
    <row r="3433" spans="1:23" x14ac:dyDescent="0.2">
      <c r="A3433" s="41">
        <v>2010</v>
      </c>
      <c r="B3433" s="42">
        <v>40497</v>
      </c>
      <c r="C3433" s="43" t="s">
        <v>3777</v>
      </c>
      <c r="D3433" s="41" t="s">
        <v>23</v>
      </c>
      <c r="E3433" s="43" t="s">
        <v>24</v>
      </c>
      <c r="F3433" s="41" t="s">
        <v>25</v>
      </c>
      <c r="G3433" s="43" t="s">
        <v>192</v>
      </c>
      <c r="H3433" s="43" t="s">
        <v>31</v>
      </c>
      <c r="I3433" s="44">
        <v>65.2</v>
      </c>
      <c r="J3433" s="45">
        <v>826</v>
      </c>
      <c r="K3433" s="45">
        <v>56</v>
      </c>
      <c r="L3433" s="46">
        <v>13.8</v>
      </c>
      <c r="M3433" s="47">
        <v>194</v>
      </c>
      <c r="N3433" s="47">
        <v>2</v>
      </c>
      <c r="O3433" s="48" t="s">
        <v>37</v>
      </c>
      <c r="P3433" s="49" t="s">
        <v>37</v>
      </c>
      <c r="Q3433" s="49" t="s">
        <v>37</v>
      </c>
      <c r="R3433" s="50" t="s">
        <v>37</v>
      </c>
      <c r="S3433" s="51" t="s">
        <v>37</v>
      </c>
      <c r="T3433" s="51" t="s">
        <v>37</v>
      </c>
      <c r="U3433" s="44">
        <v>79</v>
      </c>
      <c r="V3433" s="45">
        <v>1020</v>
      </c>
      <c r="W3433" s="45">
        <v>58</v>
      </c>
    </row>
    <row r="3434" spans="1:23" x14ac:dyDescent="0.2">
      <c r="A3434" s="41">
        <v>2010</v>
      </c>
      <c r="B3434" s="42">
        <v>40548</v>
      </c>
      <c r="C3434" s="43" t="s">
        <v>3778</v>
      </c>
      <c r="D3434" s="41" t="s">
        <v>23</v>
      </c>
      <c r="E3434" s="43" t="s">
        <v>24</v>
      </c>
      <c r="F3434" s="41" t="s">
        <v>25</v>
      </c>
      <c r="G3434" s="43" t="s">
        <v>60</v>
      </c>
      <c r="H3434" s="43" t="s">
        <v>31</v>
      </c>
      <c r="I3434" s="44">
        <v>606.9</v>
      </c>
      <c r="J3434" s="45">
        <v>1548</v>
      </c>
      <c r="K3434" s="45">
        <v>280</v>
      </c>
      <c r="L3434" s="46">
        <v>948.9</v>
      </c>
      <c r="M3434" s="47">
        <v>2577</v>
      </c>
      <c r="N3434" s="47">
        <v>75</v>
      </c>
      <c r="O3434" s="48" t="s">
        <v>37</v>
      </c>
      <c r="P3434" s="49" t="s">
        <v>37</v>
      </c>
      <c r="Q3434" s="49" t="s">
        <v>37</v>
      </c>
      <c r="R3434" s="50" t="s">
        <v>37</v>
      </c>
      <c r="S3434" s="51" t="s">
        <v>37</v>
      </c>
      <c r="T3434" s="51" t="s">
        <v>37</v>
      </c>
      <c r="U3434" s="44">
        <v>1555.8</v>
      </c>
      <c r="V3434" s="45">
        <v>4125</v>
      </c>
      <c r="W3434" s="45">
        <v>355</v>
      </c>
    </row>
    <row r="3435" spans="1:23" x14ac:dyDescent="0.2">
      <c r="A3435" s="41">
        <v>2010</v>
      </c>
      <c r="B3435" s="42">
        <v>40604</v>
      </c>
      <c r="C3435" s="43" t="s">
        <v>3779</v>
      </c>
      <c r="D3435" s="41" t="s">
        <v>23</v>
      </c>
      <c r="E3435" s="43" t="s">
        <v>24</v>
      </c>
      <c r="F3435" s="41" t="s">
        <v>25</v>
      </c>
      <c r="G3435" s="43" t="s">
        <v>173</v>
      </c>
      <c r="H3435" s="43" t="s">
        <v>153</v>
      </c>
      <c r="I3435" s="44" t="s">
        <v>37</v>
      </c>
      <c r="J3435" s="45" t="s">
        <v>37</v>
      </c>
      <c r="K3435" s="45" t="s">
        <v>37</v>
      </c>
      <c r="L3435" s="46">
        <v>397</v>
      </c>
      <c r="M3435" s="47">
        <v>5419</v>
      </c>
      <c r="N3435" s="47">
        <v>2</v>
      </c>
      <c r="O3435" s="48" t="s">
        <v>37</v>
      </c>
      <c r="P3435" s="49" t="s">
        <v>37</v>
      </c>
      <c r="Q3435" s="49" t="s">
        <v>37</v>
      </c>
      <c r="R3435" s="50" t="s">
        <v>37</v>
      </c>
      <c r="S3435" s="51" t="s">
        <v>37</v>
      </c>
      <c r="T3435" s="51" t="s">
        <v>37</v>
      </c>
      <c r="U3435" s="44">
        <v>397</v>
      </c>
      <c r="V3435" s="45">
        <v>5419</v>
      </c>
      <c r="W3435" s="45">
        <v>2</v>
      </c>
    </row>
    <row r="3436" spans="1:23" x14ac:dyDescent="0.2">
      <c r="A3436" s="41">
        <v>2010</v>
      </c>
      <c r="B3436" s="42">
        <v>40606</v>
      </c>
      <c r="C3436" s="43" t="s">
        <v>3780</v>
      </c>
      <c r="D3436" s="41" t="s">
        <v>23</v>
      </c>
      <c r="E3436" s="43" t="s">
        <v>24</v>
      </c>
      <c r="F3436" s="41" t="s">
        <v>25</v>
      </c>
      <c r="G3436" s="43" t="s">
        <v>241</v>
      </c>
      <c r="H3436" s="43" t="s">
        <v>27</v>
      </c>
      <c r="I3436" s="44">
        <v>17870</v>
      </c>
      <c r="J3436" s="45">
        <v>216010</v>
      </c>
      <c r="K3436" s="45">
        <v>20087</v>
      </c>
      <c r="L3436" s="46">
        <v>14907</v>
      </c>
      <c r="M3436" s="47">
        <v>178117</v>
      </c>
      <c r="N3436" s="47">
        <v>4258</v>
      </c>
      <c r="O3436" s="48">
        <v>20098</v>
      </c>
      <c r="P3436" s="49">
        <v>315391</v>
      </c>
      <c r="Q3436" s="49">
        <v>84</v>
      </c>
      <c r="R3436" s="50" t="s">
        <v>37</v>
      </c>
      <c r="S3436" s="51" t="s">
        <v>37</v>
      </c>
      <c r="T3436" s="51" t="s">
        <v>37</v>
      </c>
      <c r="U3436" s="44">
        <v>52875</v>
      </c>
      <c r="V3436" s="45">
        <v>709518</v>
      </c>
      <c r="W3436" s="45">
        <v>24429</v>
      </c>
    </row>
    <row r="3437" spans="1:23" x14ac:dyDescent="0.2">
      <c r="A3437" s="41">
        <v>2010</v>
      </c>
      <c r="B3437" s="42">
        <v>40613</v>
      </c>
      <c r="C3437" s="43" t="s">
        <v>1376</v>
      </c>
      <c r="D3437" s="41" t="s">
        <v>39</v>
      </c>
      <c r="E3437" s="43" t="s">
        <v>40</v>
      </c>
      <c r="F3437" s="41" t="s">
        <v>25</v>
      </c>
      <c r="G3437" s="43" t="s">
        <v>57</v>
      </c>
      <c r="H3437" s="43" t="s">
        <v>153</v>
      </c>
      <c r="I3437" s="44" t="s">
        <v>37</v>
      </c>
      <c r="J3437" s="45" t="s">
        <v>37</v>
      </c>
      <c r="K3437" s="45" t="s">
        <v>37</v>
      </c>
      <c r="L3437" s="46" t="s">
        <v>37</v>
      </c>
      <c r="M3437" s="47" t="s">
        <v>37</v>
      </c>
      <c r="N3437" s="47" t="s">
        <v>37</v>
      </c>
      <c r="O3437" s="48" t="s">
        <v>37</v>
      </c>
      <c r="P3437" s="49" t="s">
        <v>37</v>
      </c>
      <c r="Q3437" s="49" t="s">
        <v>37</v>
      </c>
      <c r="R3437" s="50">
        <v>23522</v>
      </c>
      <c r="S3437" s="51">
        <v>353784</v>
      </c>
      <c r="T3437" s="51">
        <v>1</v>
      </c>
      <c r="U3437" s="44">
        <v>23522</v>
      </c>
      <c r="V3437" s="45">
        <v>353784</v>
      </c>
      <c r="W3437" s="45">
        <v>1</v>
      </c>
    </row>
    <row r="3438" spans="1:23" x14ac:dyDescent="0.2">
      <c r="A3438" s="41">
        <v>2010</v>
      </c>
      <c r="B3438" s="42">
        <v>49730</v>
      </c>
      <c r="C3438" s="43" t="s">
        <v>1377</v>
      </c>
      <c r="D3438" s="41" t="s">
        <v>39</v>
      </c>
      <c r="E3438" s="43" t="s">
        <v>40</v>
      </c>
      <c r="F3438" s="41" t="s">
        <v>25</v>
      </c>
      <c r="G3438" s="43" t="s">
        <v>510</v>
      </c>
      <c r="H3438" s="43" t="s">
        <v>41</v>
      </c>
      <c r="I3438" s="44">
        <v>0</v>
      </c>
      <c r="J3438" s="45">
        <v>0</v>
      </c>
      <c r="K3438" s="45">
        <v>0</v>
      </c>
      <c r="L3438" s="46">
        <v>0</v>
      </c>
      <c r="M3438" s="47">
        <v>0</v>
      </c>
      <c r="N3438" s="47">
        <v>0</v>
      </c>
      <c r="O3438" s="48">
        <v>0</v>
      </c>
      <c r="P3438" s="49">
        <v>0</v>
      </c>
      <c r="Q3438" s="49">
        <v>0</v>
      </c>
      <c r="R3438" s="50">
        <v>23682</v>
      </c>
      <c r="S3438" s="51">
        <v>304186</v>
      </c>
      <c r="T3438" s="51">
        <v>1</v>
      </c>
      <c r="U3438" s="44">
        <v>23682</v>
      </c>
      <c r="V3438" s="45">
        <v>304186</v>
      </c>
      <c r="W3438" s="45">
        <v>1</v>
      </c>
    </row>
    <row r="3439" spans="1:23" x14ac:dyDescent="0.2">
      <c r="A3439" s="41">
        <v>2010</v>
      </c>
      <c r="B3439" s="42">
        <v>49730</v>
      </c>
      <c r="C3439" s="43" t="s">
        <v>1377</v>
      </c>
      <c r="D3439" s="41" t="s">
        <v>39</v>
      </c>
      <c r="E3439" s="43" t="s">
        <v>40</v>
      </c>
      <c r="F3439" s="41" t="s">
        <v>25</v>
      </c>
      <c r="G3439" s="43" t="s">
        <v>30</v>
      </c>
      <c r="H3439" s="43" t="s">
        <v>41</v>
      </c>
      <c r="I3439" s="44">
        <v>0</v>
      </c>
      <c r="J3439" s="45">
        <v>0</v>
      </c>
      <c r="K3439" s="45">
        <v>0</v>
      </c>
      <c r="L3439" s="46">
        <v>0</v>
      </c>
      <c r="M3439" s="47">
        <v>0</v>
      </c>
      <c r="N3439" s="47">
        <v>0</v>
      </c>
      <c r="O3439" s="48">
        <v>10538</v>
      </c>
      <c r="P3439" s="49">
        <v>197056</v>
      </c>
      <c r="Q3439" s="49">
        <v>5</v>
      </c>
      <c r="R3439" s="50">
        <v>19853</v>
      </c>
      <c r="S3439" s="51">
        <v>257167</v>
      </c>
      <c r="T3439" s="51">
        <v>1</v>
      </c>
      <c r="U3439" s="44">
        <v>30391</v>
      </c>
      <c r="V3439" s="45">
        <v>454223</v>
      </c>
      <c r="W3439" s="45">
        <v>6</v>
      </c>
    </row>
    <row r="3440" spans="1:23" x14ac:dyDescent="0.2">
      <c r="A3440" s="41">
        <v>2010</v>
      </c>
      <c r="B3440" s="42">
        <v>49730</v>
      </c>
      <c r="C3440" s="43" t="s">
        <v>1377</v>
      </c>
      <c r="D3440" s="41" t="s">
        <v>39</v>
      </c>
      <c r="E3440" s="43" t="s">
        <v>40</v>
      </c>
      <c r="F3440" s="41" t="s">
        <v>25</v>
      </c>
      <c r="G3440" s="43" t="s">
        <v>134</v>
      </c>
      <c r="H3440" s="43" t="s">
        <v>41</v>
      </c>
      <c r="I3440" s="44">
        <v>0</v>
      </c>
      <c r="J3440" s="45">
        <v>0</v>
      </c>
      <c r="K3440" s="45">
        <v>0</v>
      </c>
      <c r="L3440" s="46">
        <v>0</v>
      </c>
      <c r="M3440" s="47">
        <v>0</v>
      </c>
      <c r="N3440" s="47">
        <v>0</v>
      </c>
      <c r="O3440" s="48">
        <v>1911</v>
      </c>
      <c r="P3440" s="49">
        <v>35534</v>
      </c>
      <c r="Q3440" s="49">
        <v>1</v>
      </c>
      <c r="R3440" s="50">
        <v>0</v>
      </c>
      <c r="S3440" s="51">
        <v>0</v>
      </c>
      <c r="T3440" s="51">
        <v>0</v>
      </c>
      <c r="U3440" s="44">
        <v>1911</v>
      </c>
      <c r="V3440" s="45">
        <v>35534</v>
      </c>
      <c r="W3440" s="45">
        <v>1</v>
      </c>
    </row>
    <row r="3441" spans="1:23" x14ac:dyDescent="0.2">
      <c r="A3441" s="41">
        <v>2010</v>
      </c>
      <c r="B3441" s="42">
        <v>49730</v>
      </c>
      <c r="C3441" s="43" t="s">
        <v>1377</v>
      </c>
      <c r="D3441" s="41" t="s">
        <v>39</v>
      </c>
      <c r="E3441" s="43" t="s">
        <v>40</v>
      </c>
      <c r="F3441" s="41" t="s">
        <v>25</v>
      </c>
      <c r="G3441" s="43" t="s">
        <v>122</v>
      </c>
      <c r="H3441" s="43" t="s">
        <v>41</v>
      </c>
      <c r="I3441" s="44">
        <v>0</v>
      </c>
      <c r="J3441" s="45">
        <v>0</v>
      </c>
      <c r="K3441" s="45">
        <v>0</v>
      </c>
      <c r="L3441" s="46">
        <v>0</v>
      </c>
      <c r="M3441" s="47">
        <v>0</v>
      </c>
      <c r="N3441" s="47">
        <v>0</v>
      </c>
      <c r="O3441" s="48">
        <v>2832</v>
      </c>
      <c r="P3441" s="49">
        <v>47853</v>
      </c>
      <c r="Q3441" s="49">
        <v>2</v>
      </c>
      <c r="R3441" s="50">
        <v>0</v>
      </c>
      <c r="S3441" s="51">
        <v>0</v>
      </c>
      <c r="T3441" s="51">
        <v>0</v>
      </c>
      <c r="U3441" s="44">
        <v>2832</v>
      </c>
      <c r="V3441" s="45">
        <v>47853</v>
      </c>
      <c r="W3441" s="45">
        <v>2</v>
      </c>
    </row>
    <row r="3442" spans="1:23" x14ac:dyDescent="0.2">
      <c r="A3442" s="41">
        <v>2010</v>
      </c>
      <c r="B3442" s="42">
        <v>49730</v>
      </c>
      <c r="C3442" s="43" t="s">
        <v>1377</v>
      </c>
      <c r="D3442" s="41" t="s">
        <v>39</v>
      </c>
      <c r="E3442" s="43" t="s">
        <v>40</v>
      </c>
      <c r="F3442" s="41" t="s">
        <v>25</v>
      </c>
      <c r="G3442" s="43" t="s">
        <v>44</v>
      </c>
      <c r="H3442" s="43" t="s">
        <v>41</v>
      </c>
      <c r="I3442" s="44">
        <v>0</v>
      </c>
      <c r="J3442" s="45">
        <v>0</v>
      </c>
      <c r="K3442" s="45">
        <v>0</v>
      </c>
      <c r="L3442" s="46">
        <v>21735</v>
      </c>
      <c r="M3442" s="47">
        <v>328449</v>
      </c>
      <c r="N3442" s="47">
        <v>2</v>
      </c>
      <c r="O3442" s="48">
        <v>1405</v>
      </c>
      <c r="P3442" s="49">
        <v>20592</v>
      </c>
      <c r="Q3442" s="49">
        <v>3</v>
      </c>
      <c r="R3442" s="50">
        <v>0</v>
      </c>
      <c r="S3442" s="51">
        <v>0</v>
      </c>
      <c r="T3442" s="51">
        <v>0</v>
      </c>
      <c r="U3442" s="44">
        <v>23140</v>
      </c>
      <c r="V3442" s="45">
        <v>349041</v>
      </c>
      <c r="W3442" s="45">
        <v>5</v>
      </c>
    </row>
    <row r="3443" spans="1:23" x14ac:dyDescent="0.2">
      <c r="A3443" s="41">
        <v>2010</v>
      </c>
      <c r="B3443" s="42">
        <v>49746</v>
      </c>
      <c r="C3443" s="43" t="s">
        <v>1378</v>
      </c>
      <c r="D3443" s="41" t="s">
        <v>39</v>
      </c>
      <c r="E3443" s="43" t="s">
        <v>40</v>
      </c>
      <c r="F3443" s="41" t="s">
        <v>25</v>
      </c>
      <c r="G3443" s="43" t="s">
        <v>44</v>
      </c>
      <c r="H3443" s="43" t="s">
        <v>31</v>
      </c>
      <c r="I3443" s="44">
        <v>1113</v>
      </c>
      <c r="J3443" s="45">
        <v>6865</v>
      </c>
      <c r="K3443" s="45">
        <v>1100</v>
      </c>
      <c r="L3443" s="46">
        <v>370</v>
      </c>
      <c r="M3443" s="47">
        <v>2465</v>
      </c>
      <c r="N3443" s="47">
        <v>72</v>
      </c>
      <c r="O3443" s="48" t="s">
        <v>37</v>
      </c>
      <c r="P3443" s="49" t="s">
        <v>37</v>
      </c>
      <c r="Q3443" s="49" t="s">
        <v>37</v>
      </c>
      <c r="R3443" s="50" t="s">
        <v>37</v>
      </c>
      <c r="S3443" s="51" t="s">
        <v>37</v>
      </c>
      <c r="T3443" s="51" t="s">
        <v>37</v>
      </c>
      <c r="U3443" s="44">
        <v>1483</v>
      </c>
      <c r="V3443" s="45">
        <v>9330</v>
      </c>
      <c r="W3443" s="45">
        <v>1172</v>
      </c>
    </row>
    <row r="3444" spans="1:23" x14ac:dyDescent="0.2">
      <c r="A3444" s="41">
        <v>2010</v>
      </c>
      <c r="B3444" s="42">
        <v>49808</v>
      </c>
      <c r="C3444" s="43" t="s">
        <v>3781</v>
      </c>
      <c r="D3444" s="41" t="s">
        <v>23</v>
      </c>
      <c r="E3444" s="43" t="s">
        <v>24</v>
      </c>
      <c r="F3444" s="41" t="s">
        <v>25</v>
      </c>
      <c r="G3444" s="43" t="s">
        <v>50</v>
      </c>
      <c r="H3444" s="43" t="s">
        <v>153</v>
      </c>
      <c r="I3444" s="44" t="s">
        <v>37</v>
      </c>
      <c r="J3444" s="45" t="s">
        <v>37</v>
      </c>
      <c r="K3444" s="45" t="s">
        <v>37</v>
      </c>
      <c r="L3444" s="46" t="s">
        <v>37</v>
      </c>
      <c r="M3444" s="47" t="s">
        <v>37</v>
      </c>
      <c r="N3444" s="47" t="s">
        <v>37</v>
      </c>
      <c r="O3444" s="48">
        <v>497</v>
      </c>
      <c r="P3444" s="49">
        <v>6992</v>
      </c>
      <c r="Q3444" s="49">
        <v>6</v>
      </c>
      <c r="R3444" s="50" t="s">
        <v>37</v>
      </c>
      <c r="S3444" s="51" t="s">
        <v>37</v>
      </c>
      <c r="T3444" s="51" t="s">
        <v>37</v>
      </c>
      <c r="U3444" s="44">
        <v>497</v>
      </c>
      <c r="V3444" s="45">
        <v>6992</v>
      </c>
      <c r="W3444" s="45">
        <v>6</v>
      </c>
    </row>
    <row r="3445" spans="1:23" x14ac:dyDescent="0.2">
      <c r="A3445" s="41">
        <v>2010</v>
      </c>
      <c r="B3445" s="42">
        <v>49818</v>
      </c>
      <c r="C3445" s="43" t="s">
        <v>3782</v>
      </c>
      <c r="D3445" s="41" t="s">
        <v>91</v>
      </c>
      <c r="E3445" s="43" t="s">
        <v>24</v>
      </c>
      <c r="F3445" s="41" t="s">
        <v>25</v>
      </c>
      <c r="G3445" s="43" t="s">
        <v>92</v>
      </c>
      <c r="H3445" s="43" t="s">
        <v>41</v>
      </c>
      <c r="I3445" s="44">
        <v>2809.7</v>
      </c>
      <c r="J3445" s="45">
        <v>27764</v>
      </c>
      <c r="K3445" s="45">
        <v>1700</v>
      </c>
      <c r="L3445" s="46">
        <v>10397.1</v>
      </c>
      <c r="M3445" s="47">
        <v>141102</v>
      </c>
      <c r="N3445" s="47">
        <v>1601</v>
      </c>
      <c r="O3445" s="48" t="s">
        <v>37</v>
      </c>
      <c r="P3445" s="49" t="s">
        <v>37</v>
      </c>
      <c r="Q3445" s="49" t="s">
        <v>37</v>
      </c>
      <c r="R3445" s="50" t="s">
        <v>37</v>
      </c>
      <c r="S3445" s="51" t="s">
        <v>37</v>
      </c>
      <c r="T3445" s="51" t="s">
        <v>37</v>
      </c>
      <c r="U3445" s="44">
        <v>13206.8</v>
      </c>
      <c r="V3445" s="45">
        <v>168866</v>
      </c>
      <c r="W3445" s="45">
        <v>3301</v>
      </c>
    </row>
    <row r="3446" spans="1:23" x14ac:dyDescent="0.2">
      <c r="A3446" s="41">
        <v>2010</v>
      </c>
      <c r="B3446" s="42">
        <v>49826</v>
      </c>
      <c r="C3446" s="43" t="s">
        <v>3783</v>
      </c>
      <c r="D3446" s="41" t="s">
        <v>23</v>
      </c>
      <c r="E3446" s="43" t="s">
        <v>24</v>
      </c>
      <c r="F3446" s="41" t="s">
        <v>25</v>
      </c>
      <c r="G3446" s="43" t="s">
        <v>201</v>
      </c>
      <c r="H3446" s="43" t="s">
        <v>153</v>
      </c>
      <c r="I3446" s="44" t="s">
        <v>37</v>
      </c>
      <c r="J3446" s="45" t="s">
        <v>37</v>
      </c>
      <c r="K3446" s="45" t="s">
        <v>37</v>
      </c>
      <c r="L3446" s="46">
        <v>16713.8</v>
      </c>
      <c r="M3446" s="47">
        <v>152946</v>
      </c>
      <c r="N3446" s="47">
        <v>65</v>
      </c>
      <c r="O3446" s="48" t="s">
        <v>37</v>
      </c>
      <c r="P3446" s="49" t="s">
        <v>37</v>
      </c>
      <c r="Q3446" s="49" t="s">
        <v>37</v>
      </c>
      <c r="R3446" s="50" t="s">
        <v>37</v>
      </c>
      <c r="S3446" s="51" t="s">
        <v>37</v>
      </c>
      <c r="T3446" s="51" t="s">
        <v>37</v>
      </c>
      <c r="U3446" s="44">
        <v>16713.8</v>
      </c>
      <c r="V3446" s="45">
        <v>152946</v>
      </c>
      <c r="W3446" s="45">
        <v>65</v>
      </c>
    </row>
    <row r="3447" spans="1:23" x14ac:dyDescent="0.2">
      <c r="A3447" s="41">
        <v>2010</v>
      </c>
      <c r="B3447" s="42">
        <v>49848</v>
      </c>
      <c r="C3447" s="43" t="s">
        <v>3784</v>
      </c>
      <c r="D3447" s="41" t="s">
        <v>39</v>
      </c>
      <c r="E3447" s="43" t="s">
        <v>40</v>
      </c>
      <c r="F3447" s="41" t="s">
        <v>25</v>
      </c>
      <c r="G3447" s="43" t="s">
        <v>203</v>
      </c>
      <c r="H3447" s="43" t="s">
        <v>153</v>
      </c>
      <c r="I3447" s="44" t="s">
        <v>37</v>
      </c>
      <c r="J3447" s="45" t="s">
        <v>37</v>
      </c>
      <c r="K3447" s="45" t="s">
        <v>37</v>
      </c>
      <c r="L3447" s="46">
        <v>270</v>
      </c>
      <c r="M3447" s="47">
        <v>3013</v>
      </c>
      <c r="N3447" s="47">
        <v>66</v>
      </c>
      <c r="O3447" s="48" t="s">
        <v>37</v>
      </c>
      <c r="P3447" s="49" t="s">
        <v>37</v>
      </c>
      <c r="Q3447" s="49" t="s">
        <v>37</v>
      </c>
      <c r="R3447" s="50">
        <v>6739</v>
      </c>
      <c r="S3447" s="51">
        <v>53758</v>
      </c>
      <c r="T3447" s="51">
        <v>3</v>
      </c>
      <c r="U3447" s="44">
        <v>7009</v>
      </c>
      <c r="V3447" s="45">
        <v>56771</v>
      </c>
      <c r="W3447" s="45">
        <v>69</v>
      </c>
    </row>
    <row r="3448" spans="1:23" x14ac:dyDescent="0.2">
      <c r="A3448" s="41">
        <v>2010</v>
      </c>
      <c r="B3448" s="42">
        <v>49853</v>
      </c>
      <c r="C3448" s="43" t="s">
        <v>1381</v>
      </c>
      <c r="D3448" s="41" t="s">
        <v>91</v>
      </c>
      <c r="E3448" s="43" t="s">
        <v>24</v>
      </c>
      <c r="F3448" s="41" t="s">
        <v>25</v>
      </c>
      <c r="G3448" s="43" t="s">
        <v>92</v>
      </c>
      <c r="H3448" s="43" t="s">
        <v>41</v>
      </c>
      <c r="I3448" s="44">
        <v>69946.5</v>
      </c>
      <c r="J3448" s="45">
        <v>624680</v>
      </c>
      <c r="K3448" s="45">
        <v>40695</v>
      </c>
      <c r="L3448" s="46">
        <v>14462.8</v>
      </c>
      <c r="M3448" s="47">
        <v>140653</v>
      </c>
      <c r="N3448" s="47">
        <v>1661</v>
      </c>
      <c r="O3448" s="48">
        <v>0</v>
      </c>
      <c r="P3448" s="49">
        <v>0</v>
      </c>
      <c r="Q3448" s="49">
        <v>0</v>
      </c>
      <c r="R3448" s="50">
        <v>0</v>
      </c>
      <c r="S3448" s="51">
        <v>0</v>
      </c>
      <c r="T3448" s="51">
        <v>0</v>
      </c>
      <c r="U3448" s="44">
        <v>84409.3</v>
      </c>
      <c r="V3448" s="45">
        <v>765333</v>
      </c>
      <c r="W3448" s="45">
        <v>42356</v>
      </c>
    </row>
    <row r="3449" spans="1:23" x14ac:dyDescent="0.2">
      <c r="A3449" s="41">
        <v>2010</v>
      </c>
      <c r="B3449" s="42">
        <v>49891</v>
      </c>
      <c r="C3449" s="43" t="s">
        <v>3785</v>
      </c>
      <c r="D3449" s="41" t="s">
        <v>39</v>
      </c>
      <c r="E3449" s="43" t="s">
        <v>40</v>
      </c>
      <c r="F3449" s="41" t="s">
        <v>25</v>
      </c>
      <c r="G3449" s="43" t="s">
        <v>203</v>
      </c>
      <c r="H3449" s="43" t="s">
        <v>41</v>
      </c>
      <c r="I3449" s="44">
        <v>0</v>
      </c>
      <c r="J3449" s="45">
        <v>0</v>
      </c>
      <c r="K3449" s="45">
        <v>0</v>
      </c>
      <c r="L3449" s="46">
        <v>0</v>
      </c>
      <c r="M3449" s="47">
        <v>0</v>
      </c>
      <c r="N3449" s="47">
        <v>0</v>
      </c>
      <c r="O3449" s="48">
        <v>0</v>
      </c>
      <c r="P3449" s="49">
        <v>0</v>
      </c>
      <c r="Q3449" s="49">
        <v>0</v>
      </c>
      <c r="R3449" s="50">
        <v>12526</v>
      </c>
      <c r="S3449" s="51">
        <v>283522</v>
      </c>
      <c r="T3449" s="51">
        <v>1</v>
      </c>
      <c r="U3449" s="44">
        <v>12526</v>
      </c>
      <c r="V3449" s="45">
        <v>283522</v>
      </c>
      <c r="W3449" s="45">
        <v>1</v>
      </c>
    </row>
    <row r="3450" spans="1:23" x14ac:dyDescent="0.2">
      <c r="A3450" s="41">
        <v>2010</v>
      </c>
      <c r="B3450" s="42">
        <v>49891</v>
      </c>
      <c r="C3450" s="43" t="s">
        <v>3785</v>
      </c>
      <c r="D3450" s="41" t="s">
        <v>39</v>
      </c>
      <c r="E3450" s="43" t="s">
        <v>40</v>
      </c>
      <c r="F3450" s="41" t="s">
        <v>25</v>
      </c>
      <c r="G3450" s="43" t="s">
        <v>134</v>
      </c>
      <c r="H3450" s="43" t="s">
        <v>41</v>
      </c>
      <c r="I3450" s="44">
        <v>314662</v>
      </c>
      <c r="J3450" s="45">
        <v>3548267</v>
      </c>
      <c r="K3450" s="45">
        <v>554131</v>
      </c>
      <c r="L3450" s="46">
        <v>28050</v>
      </c>
      <c r="M3450" s="47">
        <v>316308</v>
      </c>
      <c r="N3450" s="47">
        <v>49390</v>
      </c>
      <c r="O3450" s="48">
        <v>1038</v>
      </c>
      <c r="P3450" s="49">
        <v>11701</v>
      </c>
      <c r="Q3450" s="49">
        <v>1829</v>
      </c>
      <c r="R3450" s="50">
        <v>0</v>
      </c>
      <c r="S3450" s="51">
        <v>0</v>
      </c>
      <c r="T3450" s="51">
        <v>0</v>
      </c>
      <c r="U3450" s="44">
        <v>343750</v>
      </c>
      <c r="V3450" s="45">
        <v>3876276</v>
      </c>
      <c r="W3450" s="45">
        <v>605350</v>
      </c>
    </row>
    <row r="3451" spans="1:23" x14ac:dyDescent="0.2">
      <c r="A3451" s="41">
        <v>2010</v>
      </c>
      <c r="B3451" s="42">
        <v>49922</v>
      </c>
      <c r="C3451" s="43" t="s">
        <v>1382</v>
      </c>
      <c r="D3451" s="41" t="s">
        <v>39</v>
      </c>
      <c r="E3451" s="43" t="s">
        <v>40</v>
      </c>
      <c r="F3451" s="41" t="s">
        <v>25</v>
      </c>
      <c r="G3451" s="43" t="s">
        <v>42</v>
      </c>
      <c r="H3451" s="43" t="s">
        <v>41</v>
      </c>
      <c r="I3451" s="44">
        <v>996</v>
      </c>
      <c r="J3451" s="45">
        <v>17111</v>
      </c>
      <c r="K3451" s="45">
        <v>1940</v>
      </c>
      <c r="L3451" s="46">
        <v>24579</v>
      </c>
      <c r="M3451" s="47">
        <v>419266</v>
      </c>
      <c r="N3451" s="47">
        <v>2507</v>
      </c>
      <c r="O3451" s="48" t="s">
        <v>37</v>
      </c>
      <c r="P3451" s="49" t="s">
        <v>37</v>
      </c>
      <c r="Q3451" s="49" t="s">
        <v>37</v>
      </c>
      <c r="R3451" s="50" t="s">
        <v>37</v>
      </c>
      <c r="S3451" s="51" t="s">
        <v>37</v>
      </c>
      <c r="T3451" s="51" t="s">
        <v>37</v>
      </c>
      <c r="U3451" s="44">
        <v>25575</v>
      </c>
      <c r="V3451" s="45">
        <v>436377</v>
      </c>
      <c r="W3451" s="45">
        <v>4447</v>
      </c>
    </row>
    <row r="3452" spans="1:23" x14ac:dyDescent="0.2">
      <c r="A3452" s="41">
        <v>2010</v>
      </c>
      <c r="B3452" s="42">
        <v>49952</v>
      </c>
      <c r="C3452" s="43" t="s">
        <v>3786</v>
      </c>
      <c r="D3452" s="41" t="s">
        <v>91</v>
      </c>
      <c r="E3452" s="43" t="s">
        <v>24</v>
      </c>
      <c r="F3452" s="41" t="s">
        <v>25</v>
      </c>
      <c r="G3452" s="43" t="s">
        <v>92</v>
      </c>
      <c r="H3452" s="43" t="s">
        <v>41</v>
      </c>
      <c r="I3452" s="44">
        <v>6460.9</v>
      </c>
      <c r="J3452" s="45">
        <v>39058</v>
      </c>
      <c r="K3452" s="45">
        <v>3830</v>
      </c>
      <c r="L3452" s="46" t="s">
        <v>37</v>
      </c>
      <c r="M3452" s="47" t="s">
        <v>37</v>
      </c>
      <c r="N3452" s="47" t="s">
        <v>37</v>
      </c>
      <c r="O3452" s="48" t="s">
        <v>37</v>
      </c>
      <c r="P3452" s="49" t="s">
        <v>37</v>
      </c>
      <c r="Q3452" s="49" t="s">
        <v>37</v>
      </c>
      <c r="R3452" s="50" t="s">
        <v>37</v>
      </c>
      <c r="S3452" s="51" t="s">
        <v>37</v>
      </c>
      <c r="T3452" s="51" t="s">
        <v>37</v>
      </c>
      <c r="U3452" s="44">
        <v>6460.9</v>
      </c>
      <c r="V3452" s="45">
        <v>39058</v>
      </c>
      <c r="W3452" s="45">
        <v>3830</v>
      </c>
    </row>
    <row r="3453" spans="1:23" x14ac:dyDescent="0.2">
      <c r="A3453" s="41">
        <v>2010</v>
      </c>
      <c r="B3453" s="42">
        <v>49953</v>
      </c>
      <c r="C3453" s="43" t="s">
        <v>3787</v>
      </c>
      <c r="D3453" s="41" t="s">
        <v>39</v>
      </c>
      <c r="E3453" s="43" t="s">
        <v>40</v>
      </c>
      <c r="F3453" s="41" t="s">
        <v>25</v>
      </c>
      <c r="G3453" s="43" t="s">
        <v>134</v>
      </c>
      <c r="H3453" s="43" t="s">
        <v>41</v>
      </c>
      <c r="I3453" s="44">
        <v>1301</v>
      </c>
      <c r="J3453" s="45">
        <v>10134</v>
      </c>
      <c r="K3453" s="45">
        <v>1897</v>
      </c>
      <c r="L3453" s="46">
        <v>557</v>
      </c>
      <c r="M3453" s="47">
        <v>4411</v>
      </c>
      <c r="N3453" s="47">
        <v>232</v>
      </c>
      <c r="O3453" s="48">
        <v>0</v>
      </c>
      <c r="P3453" s="49">
        <v>0</v>
      </c>
      <c r="Q3453" s="49">
        <v>0</v>
      </c>
      <c r="R3453" s="50">
        <v>0</v>
      </c>
      <c r="S3453" s="51">
        <v>0</v>
      </c>
      <c r="T3453" s="51">
        <v>0</v>
      </c>
      <c r="U3453" s="44">
        <v>1858</v>
      </c>
      <c r="V3453" s="45">
        <v>14545</v>
      </c>
      <c r="W3453" s="45">
        <v>2129</v>
      </c>
    </row>
    <row r="3454" spans="1:23" x14ac:dyDescent="0.2">
      <c r="A3454" s="41">
        <v>2010</v>
      </c>
      <c r="B3454" s="42">
        <v>49986</v>
      </c>
      <c r="C3454" s="43" t="s">
        <v>3788</v>
      </c>
      <c r="D3454" s="41" t="s">
        <v>23</v>
      </c>
      <c r="E3454" s="43" t="s">
        <v>24</v>
      </c>
      <c r="F3454" s="41" t="s">
        <v>25</v>
      </c>
      <c r="G3454" s="43" t="s">
        <v>87</v>
      </c>
      <c r="H3454" s="43" t="s">
        <v>31</v>
      </c>
      <c r="I3454" s="44">
        <v>9134</v>
      </c>
      <c r="J3454" s="45">
        <v>75397</v>
      </c>
      <c r="K3454" s="45">
        <v>5794</v>
      </c>
      <c r="L3454" s="46">
        <v>2028</v>
      </c>
      <c r="M3454" s="47">
        <v>23238</v>
      </c>
      <c r="N3454" s="47">
        <v>129</v>
      </c>
      <c r="O3454" s="48" t="s">
        <v>37</v>
      </c>
      <c r="P3454" s="49" t="s">
        <v>37</v>
      </c>
      <c r="Q3454" s="49" t="s">
        <v>37</v>
      </c>
      <c r="R3454" s="50" t="s">
        <v>37</v>
      </c>
      <c r="S3454" s="51" t="s">
        <v>37</v>
      </c>
      <c r="T3454" s="51" t="s">
        <v>37</v>
      </c>
      <c r="U3454" s="44">
        <v>11162</v>
      </c>
      <c r="V3454" s="45">
        <v>98635</v>
      </c>
      <c r="W3454" s="45">
        <v>5923</v>
      </c>
    </row>
    <row r="3455" spans="1:23" x14ac:dyDescent="0.2">
      <c r="A3455" s="41">
        <v>2010</v>
      </c>
      <c r="B3455" s="42">
        <v>49987</v>
      </c>
      <c r="C3455" s="43" t="s">
        <v>3789</v>
      </c>
      <c r="D3455" s="41" t="s">
        <v>39</v>
      </c>
      <c r="E3455" s="43" t="s">
        <v>40</v>
      </c>
      <c r="F3455" s="41" t="s">
        <v>25</v>
      </c>
      <c r="G3455" s="43" t="s">
        <v>203</v>
      </c>
      <c r="H3455" s="43" t="s">
        <v>41</v>
      </c>
      <c r="I3455" s="44" t="s">
        <v>37</v>
      </c>
      <c r="J3455" s="45" t="s">
        <v>37</v>
      </c>
      <c r="K3455" s="45" t="s">
        <v>37</v>
      </c>
      <c r="L3455" s="46">
        <v>20652</v>
      </c>
      <c r="M3455" s="47">
        <v>235749</v>
      </c>
      <c r="N3455" s="47">
        <v>1</v>
      </c>
      <c r="O3455" s="48" t="s">
        <v>37</v>
      </c>
      <c r="P3455" s="49" t="s">
        <v>37</v>
      </c>
      <c r="Q3455" s="49" t="s">
        <v>37</v>
      </c>
      <c r="R3455" s="50" t="s">
        <v>37</v>
      </c>
      <c r="S3455" s="51" t="s">
        <v>37</v>
      </c>
      <c r="T3455" s="51" t="s">
        <v>37</v>
      </c>
      <c r="U3455" s="44">
        <v>20652</v>
      </c>
      <c r="V3455" s="45">
        <v>235749</v>
      </c>
      <c r="W3455" s="45">
        <v>1</v>
      </c>
    </row>
    <row r="3456" spans="1:23" x14ac:dyDescent="0.2">
      <c r="A3456" s="41">
        <v>2010</v>
      </c>
      <c r="B3456" s="42">
        <v>49998</v>
      </c>
      <c r="C3456" s="43" t="s">
        <v>1385</v>
      </c>
      <c r="D3456" s="41" t="s">
        <v>23</v>
      </c>
      <c r="E3456" s="43" t="s">
        <v>24</v>
      </c>
      <c r="F3456" s="41" t="s">
        <v>25</v>
      </c>
      <c r="G3456" s="43" t="s">
        <v>104</v>
      </c>
      <c r="H3456" s="43" t="s">
        <v>27</v>
      </c>
      <c r="I3456" s="44">
        <v>4673</v>
      </c>
      <c r="J3456" s="45">
        <v>64285</v>
      </c>
      <c r="K3456" s="45">
        <v>4354</v>
      </c>
      <c r="L3456" s="46">
        <v>2140</v>
      </c>
      <c r="M3456" s="47">
        <v>29705</v>
      </c>
      <c r="N3456" s="47">
        <v>661</v>
      </c>
      <c r="O3456" s="48">
        <v>2780</v>
      </c>
      <c r="P3456" s="49">
        <v>42863</v>
      </c>
      <c r="Q3456" s="49">
        <v>52</v>
      </c>
      <c r="R3456" s="50" t="s">
        <v>37</v>
      </c>
      <c r="S3456" s="51" t="s">
        <v>37</v>
      </c>
      <c r="T3456" s="51" t="s">
        <v>37</v>
      </c>
      <c r="U3456" s="44">
        <v>9593</v>
      </c>
      <c r="V3456" s="45">
        <v>136853</v>
      </c>
      <c r="W3456" s="45">
        <v>5067</v>
      </c>
    </row>
    <row r="3457" spans="1:23" x14ac:dyDescent="0.2">
      <c r="A3457" s="41">
        <v>2010</v>
      </c>
      <c r="B3457" s="42">
        <v>50041</v>
      </c>
      <c r="C3457" s="43" t="s">
        <v>3790</v>
      </c>
      <c r="D3457" s="41" t="s">
        <v>91</v>
      </c>
      <c r="E3457" s="43" t="s">
        <v>24</v>
      </c>
      <c r="F3457" s="41" t="s">
        <v>25</v>
      </c>
      <c r="G3457" s="43" t="s">
        <v>92</v>
      </c>
      <c r="H3457" s="43" t="s">
        <v>41</v>
      </c>
      <c r="I3457" s="44">
        <v>721471</v>
      </c>
      <c r="J3457" s="45">
        <v>5633552</v>
      </c>
      <c r="K3457" s="45">
        <v>353055</v>
      </c>
      <c r="L3457" s="46">
        <v>52746</v>
      </c>
      <c r="M3457" s="47">
        <v>411820</v>
      </c>
      <c r="N3457" s="47">
        <v>18114</v>
      </c>
      <c r="O3457" s="48" t="s">
        <v>37</v>
      </c>
      <c r="P3457" s="49" t="s">
        <v>37</v>
      </c>
      <c r="Q3457" s="49" t="s">
        <v>37</v>
      </c>
      <c r="R3457" s="50" t="s">
        <v>37</v>
      </c>
      <c r="S3457" s="51" t="s">
        <v>37</v>
      </c>
      <c r="T3457" s="51" t="s">
        <v>37</v>
      </c>
      <c r="U3457" s="44">
        <v>774217</v>
      </c>
      <c r="V3457" s="45">
        <v>6045372</v>
      </c>
      <c r="W3457" s="45">
        <v>371169</v>
      </c>
    </row>
    <row r="3458" spans="1:23" x14ac:dyDescent="0.2">
      <c r="A3458" s="41">
        <v>2010</v>
      </c>
      <c r="B3458" s="42">
        <v>50046</v>
      </c>
      <c r="C3458" s="43" t="s">
        <v>1387</v>
      </c>
      <c r="D3458" s="41" t="s">
        <v>39</v>
      </c>
      <c r="E3458" s="43" t="s">
        <v>40</v>
      </c>
      <c r="F3458" s="41" t="s">
        <v>25</v>
      </c>
      <c r="G3458" s="43" t="s">
        <v>42</v>
      </c>
      <c r="H3458" s="43" t="s">
        <v>41</v>
      </c>
      <c r="I3458" s="44" t="s">
        <v>37</v>
      </c>
      <c r="J3458" s="45" t="s">
        <v>37</v>
      </c>
      <c r="K3458" s="45" t="s">
        <v>37</v>
      </c>
      <c r="L3458" s="46">
        <v>2466</v>
      </c>
      <c r="M3458" s="47">
        <v>56017</v>
      </c>
      <c r="N3458" s="47">
        <v>1</v>
      </c>
      <c r="O3458" s="48" t="s">
        <v>37</v>
      </c>
      <c r="P3458" s="49" t="s">
        <v>37</v>
      </c>
      <c r="Q3458" s="49" t="s">
        <v>37</v>
      </c>
      <c r="R3458" s="50" t="s">
        <v>37</v>
      </c>
      <c r="S3458" s="51" t="s">
        <v>37</v>
      </c>
      <c r="T3458" s="51" t="s">
        <v>37</v>
      </c>
      <c r="U3458" s="44">
        <v>2466</v>
      </c>
      <c r="V3458" s="45">
        <v>56017</v>
      </c>
      <c r="W3458" s="45">
        <v>1</v>
      </c>
    </row>
    <row r="3459" spans="1:23" x14ac:dyDescent="0.2">
      <c r="A3459" s="41">
        <v>2010</v>
      </c>
      <c r="B3459" s="42">
        <v>50046</v>
      </c>
      <c r="C3459" s="43" t="s">
        <v>1387</v>
      </c>
      <c r="D3459" s="41" t="s">
        <v>91</v>
      </c>
      <c r="E3459" s="43" t="s">
        <v>24</v>
      </c>
      <c r="F3459" s="41" t="s">
        <v>25</v>
      </c>
      <c r="G3459" s="43" t="s">
        <v>92</v>
      </c>
      <c r="H3459" s="43" t="s">
        <v>41</v>
      </c>
      <c r="I3459" s="44" t="s">
        <v>37</v>
      </c>
      <c r="J3459" s="45" t="s">
        <v>37</v>
      </c>
      <c r="K3459" s="45" t="s">
        <v>37</v>
      </c>
      <c r="L3459" s="46">
        <v>94250</v>
      </c>
      <c r="M3459" s="47">
        <v>1515275</v>
      </c>
      <c r="N3459" s="47">
        <v>1</v>
      </c>
      <c r="O3459" s="48" t="s">
        <v>37</v>
      </c>
      <c r="P3459" s="49" t="s">
        <v>37</v>
      </c>
      <c r="Q3459" s="49" t="s">
        <v>37</v>
      </c>
      <c r="R3459" s="50" t="s">
        <v>37</v>
      </c>
      <c r="S3459" s="51" t="s">
        <v>37</v>
      </c>
      <c r="T3459" s="51" t="s">
        <v>37</v>
      </c>
      <c r="U3459" s="44">
        <v>94250</v>
      </c>
      <c r="V3459" s="45">
        <v>1515275</v>
      </c>
      <c r="W3459" s="45">
        <v>1</v>
      </c>
    </row>
    <row r="3460" spans="1:23" x14ac:dyDescent="0.2">
      <c r="A3460" s="41">
        <v>2010</v>
      </c>
      <c r="B3460" s="42">
        <v>50062</v>
      </c>
      <c r="C3460" s="43" t="s">
        <v>3791</v>
      </c>
      <c r="D3460" s="41" t="s">
        <v>39</v>
      </c>
      <c r="E3460" s="43" t="s">
        <v>40</v>
      </c>
      <c r="F3460" s="41" t="s">
        <v>25</v>
      </c>
      <c r="G3460" s="43" t="s">
        <v>161</v>
      </c>
      <c r="H3460" s="43" t="s">
        <v>41</v>
      </c>
      <c r="I3460" s="44">
        <v>39</v>
      </c>
      <c r="J3460" s="45">
        <v>562</v>
      </c>
      <c r="K3460" s="45">
        <v>23</v>
      </c>
      <c r="L3460" s="46">
        <v>124355</v>
      </c>
      <c r="M3460" s="47">
        <v>1946075</v>
      </c>
      <c r="N3460" s="47">
        <v>5033</v>
      </c>
      <c r="O3460" s="48">
        <v>134757</v>
      </c>
      <c r="P3460" s="49">
        <v>2365445</v>
      </c>
      <c r="Q3460" s="49">
        <v>366</v>
      </c>
      <c r="R3460" s="50" t="s">
        <v>37</v>
      </c>
      <c r="S3460" s="51" t="s">
        <v>37</v>
      </c>
      <c r="T3460" s="51" t="s">
        <v>37</v>
      </c>
      <c r="U3460" s="44">
        <v>259151</v>
      </c>
      <c r="V3460" s="45">
        <v>4312082</v>
      </c>
      <c r="W3460" s="45">
        <v>5422</v>
      </c>
    </row>
    <row r="3461" spans="1:23" x14ac:dyDescent="0.2">
      <c r="A3461" s="41">
        <v>2010</v>
      </c>
      <c r="B3461" s="42">
        <v>50149</v>
      </c>
      <c r="C3461" s="43" t="s">
        <v>3792</v>
      </c>
      <c r="D3461" s="41" t="s">
        <v>39</v>
      </c>
      <c r="E3461" s="43" t="s">
        <v>40</v>
      </c>
      <c r="F3461" s="41" t="s">
        <v>25</v>
      </c>
      <c r="G3461" s="43" t="s">
        <v>201</v>
      </c>
      <c r="H3461" s="43" t="s">
        <v>41</v>
      </c>
      <c r="I3461" s="44">
        <v>25861</v>
      </c>
      <c r="J3461" s="45">
        <v>255008</v>
      </c>
      <c r="K3461" s="45">
        <v>32232</v>
      </c>
      <c r="L3461" s="46">
        <v>7825</v>
      </c>
      <c r="M3461" s="47">
        <v>73770</v>
      </c>
      <c r="N3461" s="47">
        <v>2337</v>
      </c>
      <c r="O3461" s="48">
        <v>0</v>
      </c>
      <c r="P3461" s="49">
        <v>0</v>
      </c>
      <c r="Q3461" s="49">
        <v>0</v>
      </c>
      <c r="R3461" s="50">
        <v>0</v>
      </c>
      <c r="S3461" s="51">
        <v>0</v>
      </c>
      <c r="T3461" s="51">
        <v>0</v>
      </c>
      <c r="U3461" s="44">
        <v>33686</v>
      </c>
      <c r="V3461" s="45">
        <v>328778</v>
      </c>
      <c r="W3461" s="45">
        <v>34569</v>
      </c>
    </row>
    <row r="3462" spans="1:23" x14ac:dyDescent="0.2">
      <c r="A3462" s="41">
        <v>2010</v>
      </c>
      <c r="B3462" s="42">
        <v>50149</v>
      </c>
      <c r="C3462" s="43" t="s">
        <v>3792</v>
      </c>
      <c r="D3462" s="41" t="s">
        <v>39</v>
      </c>
      <c r="E3462" s="43" t="s">
        <v>40</v>
      </c>
      <c r="F3462" s="41" t="s">
        <v>25</v>
      </c>
      <c r="G3462" s="43" t="s">
        <v>203</v>
      </c>
      <c r="H3462" s="43" t="s">
        <v>41</v>
      </c>
      <c r="I3462" s="44">
        <v>8945</v>
      </c>
      <c r="J3462" s="45">
        <v>85535</v>
      </c>
      <c r="K3462" s="45">
        <v>8554</v>
      </c>
      <c r="L3462" s="46">
        <v>4879</v>
      </c>
      <c r="M3462" s="47">
        <v>44940</v>
      </c>
      <c r="N3462" s="47">
        <v>2570</v>
      </c>
      <c r="O3462" s="48">
        <v>0</v>
      </c>
      <c r="P3462" s="49">
        <v>0</v>
      </c>
      <c r="Q3462" s="49">
        <v>0</v>
      </c>
      <c r="R3462" s="50">
        <v>0</v>
      </c>
      <c r="S3462" s="51">
        <v>0</v>
      </c>
      <c r="T3462" s="51">
        <v>0</v>
      </c>
      <c r="U3462" s="44">
        <v>13824</v>
      </c>
      <c r="V3462" s="45">
        <v>130475</v>
      </c>
      <c r="W3462" s="45">
        <v>11124</v>
      </c>
    </row>
    <row r="3463" spans="1:23" x14ac:dyDescent="0.2">
      <c r="A3463" s="41">
        <v>2010</v>
      </c>
      <c r="B3463" s="42">
        <v>50149</v>
      </c>
      <c r="C3463" s="43" t="s">
        <v>3792</v>
      </c>
      <c r="D3463" s="41" t="s">
        <v>39</v>
      </c>
      <c r="E3463" s="43" t="s">
        <v>40</v>
      </c>
      <c r="F3463" s="41" t="s">
        <v>25</v>
      </c>
      <c r="G3463" s="43" t="s">
        <v>42</v>
      </c>
      <c r="H3463" s="43" t="s">
        <v>41</v>
      </c>
      <c r="I3463" s="44">
        <v>22775</v>
      </c>
      <c r="J3463" s="45">
        <v>202762</v>
      </c>
      <c r="K3463" s="45">
        <v>28502</v>
      </c>
      <c r="L3463" s="46">
        <v>9532</v>
      </c>
      <c r="M3463" s="47">
        <v>86901</v>
      </c>
      <c r="N3463" s="47">
        <v>2136</v>
      </c>
      <c r="O3463" s="48">
        <v>0</v>
      </c>
      <c r="P3463" s="49">
        <v>0</v>
      </c>
      <c r="Q3463" s="49">
        <v>0</v>
      </c>
      <c r="R3463" s="50">
        <v>0</v>
      </c>
      <c r="S3463" s="51">
        <v>0</v>
      </c>
      <c r="T3463" s="51">
        <v>0</v>
      </c>
      <c r="U3463" s="44">
        <v>32307</v>
      </c>
      <c r="V3463" s="45">
        <v>289663</v>
      </c>
      <c r="W3463" s="45">
        <v>30638</v>
      </c>
    </row>
    <row r="3464" spans="1:23" x14ac:dyDescent="0.2">
      <c r="A3464" s="41">
        <v>2010</v>
      </c>
      <c r="B3464" s="42">
        <v>50149</v>
      </c>
      <c r="C3464" s="43" t="s">
        <v>3792</v>
      </c>
      <c r="D3464" s="41" t="s">
        <v>39</v>
      </c>
      <c r="E3464" s="43" t="s">
        <v>40</v>
      </c>
      <c r="F3464" s="41" t="s">
        <v>25</v>
      </c>
      <c r="G3464" s="43" t="s">
        <v>44</v>
      </c>
      <c r="H3464" s="43" t="s">
        <v>41</v>
      </c>
      <c r="I3464" s="44">
        <v>36737</v>
      </c>
      <c r="J3464" s="45">
        <v>382568</v>
      </c>
      <c r="K3464" s="45">
        <v>39396</v>
      </c>
      <c r="L3464" s="46">
        <v>3030</v>
      </c>
      <c r="M3464" s="47">
        <v>29798</v>
      </c>
      <c r="N3464" s="47">
        <v>1248</v>
      </c>
      <c r="O3464" s="48">
        <v>0</v>
      </c>
      <c r="P3464" s="49">
        <v>0</v>
      </c>
      <c r="Q3464" s="49">
        <v>0</v>
      </c>
      <c r="R3464" s="50">
        <v>0</v>
      </c>
      <c r="S3464" s="51">
        <v>0</v>
      </c>
      <c r="T3464" s="51">
        <v>0</v>
      </c>
      <c r="U3464" s="44">
        <v>39767</v>
      </c>
      <c r="V3464" s="45">
        <v>412366</v>
      </c>
      <c r="W3464" s="45">
        <v>40644</v>
      </c>
    </row>
    <row r="3465" spans="1:23" x14ac:dyDescent="0.2">
      <c r="A3465" s="41">
        <v>2010</v>
      </c>
      <c r="B3465" s="42">
        <v>50149</v>
      </c>
      <c r="C3465" s="43" t="s">
        <v>3792</v>
      </c>
      <c r="D3465" s="41" t="s">
        <v>91</v>
      </c>
      <c r="E3465" s="43" t="s">
        <v>24</v>
      </c>
      <c r="F3465" s="41" t="s">
        <v>25</v>
      </c>
      <c r="G3465" s="43" t="s">
        <v>92</v>
      </c>
      <c r="H3465" s="43" t="s">
        <v>41</v>
      </c>
      <c r="I3465" s="44">
        <v>23674</v>
      </c>
      <c r="J3465" s="45">
        <v>186696</v>
      </c>
      <c r="K3465" s="45">
        <v>11728</v>
      </c>
      <c r="L3465" s="46">
        <v>11423</v>
      </c>
      <c r="M3465" s="47">
        <v>89927</v>
      </c>
      <c r="N3465" s="47">
        <v>939</v>
      </c>
      <c r="O3465" s="48" t="s">
        <v>37</v>
      </c>
      <c r="P3465" s="49" t="s">
        <v>37</v>
      </c>
      <c r="Q3465" s="49" t="s">
        <v>37</v>
      </c>
      <c r="R3465" s="50" t="s">
        <v>37</v>
      </c>
      <c r="S3465" s="51" t="s">
        <v>37</v>
      </c>
      <c r="T3465" s="51" t="s">
        <v>37</v>
      </c>
      <c r="U3465" s="44">
        <v>35097</v>
      </c>
      <c r="V3465" s="45">
        <v>276623</v>
      </c>
      <c r="W3465" s="45">
        <v>12667</v>
      </c>
    </row>
    <row r="3466" spans="1:23" x14ac:dyDescent="0.2">
      <c r="A3466" s="41">
        <v>2010</v>
      </c>
      <c r="B3466" s="42">
        <v>50153</v>
      </c>
      <c r="C3466" s="43" t="s">
        <v>1388</v>
      </c>
      <c r="D3466" s="41" t="s">
        <v>39</v>
      </c>
      <c r="E3466" s="43" t="s">
        <v>40</v>
      </c>
      <c r="F3466" s="41" t="s">
        <v>25</v>
      </c>
      <c r="G3466" s="43" t="s">
        <v>124</v>
      </c>
      <c r="H3466" s="43" t="s">
        <v>41</v>
      </c>
      <c r="I3466" s="44">
        <v>0</v>
      </c>
      <c r="J3466" s="45">
        <v>0</v>
      </c>
      <c r="K3466" s="45">
        <v>0</v>
      </c>
      <c r="L3466" s="46">
        <v>0</v>
      </c>
      <c r="M3466" s="47">
        <v>0</v>
      </c>
      <c r="N3466" s="47">
        <v>0</v>
      </c>
      <c r="O3466" s="48">
        <v>3159</v>
      </c>
      <c r="P3466" s="49">
        <v>69331</v>
      </c>
      <c r="Q3466" s="49">
        <v>1</v>
      </c>
      <c r="R3466" s="50">
        <v>0</v>
      </c>
      <c r="S3466" s="51">
        <v>0</v>
      </c>
      <c r="T3466" s="51">
        <v>0</v>
      </c>
      <c r="U3466" s="44">
        <v>3159</v>
      </c>
      <c r="V3466" s="45">
        <v>69331</v>
      </c>
      <c r="W3466" s="45">
        <v>1</v>
      </c>
    </row>
    <row r="3467" spans="1:23" x14ac:dyDescent="0.2">
      <c r="A3467" s="41">
        <v>2010</v>
      </c>
      <c r="B3467" s="42">
        <v>50153</v>
      </c>
      <c r="C3467" s="43" t="s">
        <v>1388</v>
      </c>
      <c r="D3467" s="41" t="s">
        <v>39</v>
      </c>
      <c r="E3467" s="43" t="s">
        <v>40</v>
      </c>
      <c r="F3467" s="41" t="s">
        <v>25</v>
      </c>
      <c r="G3467" s="43" t="s">
        <v>161</v>
      </c>
      <c r="H3467" s="43" t="s">
        <v>41</v>
      </c>
      <c r="I3467" s="44">
        <v>0</v>
      </c>
      <c r="J3467" s="45">
        <v>0</v>
      </c>
      <c r="K3467" s="45">
        <v>0</v>
      </c>
      <c r="L3467" s="46">
        <v>0</v>
      </c>
      <c r="M3467" s="47">
        <v>0</v>
      </c>
      <c r="N3467" s="47">
        <v>0</v>
      </c>
      <c r="O3467" s="48">
        <v>2024</v>
      </c>
      <c r="P3467" s="49">
        <v>51731</v>
      </c>
      <c r="Q3467" s="49">
        <v>3</v>
      </c>
      <c r="R3467" s="50">
        <v>0</v>
      </c>
      <c r="S3467" s="51">
        <v>0</v>
      </c>
      <c r="T3467" s="51">
        <v>0</v>
      </c>
      <c r="U3467" s="44">
        <v>2024</v>
      </c>
      <c r="V3467" s="45">
        <v>51731</v>
      </c>
      <c r="W3467" s="45">
        <v>3</v>
      </c>
    </row>
    <row r="3468" spans="1:23" x14ac:dyDescent="0.2">
      <c r="A3468" s="41">
        <v>2010</v>
      </c>
      <c r="B3468" s="42">
        <v>50153</v>
      </c>
      <c r="C3468" s="43" t="s">
        <v>1388</v>
      </c>
      <c r="D3468" s="41" t="s">
        <v>91</v>
      </c>
      <c r="E3468" s="43" t="s">
        <v>24</v>
      </c>
      <c r="F3468" s="41" t="s">
        <v>25</v>
      </c>
      <c r="G3468" s="43" t="s">
        <v>92</v>
      </c>
      <c r="H3468" s="43" t="s">
        <v>41</v>
      </c>
      <c r="I3468" s="44">
        <v>0</v>
      </c>
      <c r="J3468" s="45">
        <v>0</v>
      </c>
      <c r="K3468" s="45">
        <v>0</v>
      </c>
      <c r="L3468" s="46">
        <v>0</v>
      </c>
      <c r="M3468" s="47">
        <v>0</v>
      </c>
      <c r="N3468" s="47">
        <v>0</v>
      </c>
      <c r="O3468" s="48">
        <v>9495</v>
      </c>
      <c r="P3468" s="49">
        <v>143371</v>
      </c>
      <c r="Q3468" s="49">
        <v>1</v>
      </c>
      <c r="R3468" s="50">
        <v>0</v>
      </c>
      <c r="S3468" s="51">
        <v>0</v>
      </c>
      <c r="T3468" s="51">
        <v>0</v>
      </c>
      <c r="U3468" s="44">
        <v>9495</v>
      </c>
      <c r="V3468" s="45">
        <v>143371</v>
      </c>
      <c r="W3468" s="45">
        <v>1</v>
      </c>
    </row>
    <row r="3469" spans="1:23" x14ac:dyDescent="0.2">
      <c r="A3469" s="41">
        <v>2010</v>
      </c>
      <c r="B3469" s="42">
        <v>50156</v>
      </c>
      <c r="C3469" s="43" t="s">
        <v>1389</v>
      </c>
      <c r="D3469" s="41" t="s">
        <v>91</v>
      </c>
      <c r="E3469" s="43" t="s">
        <v>24</v>
      </c>
      <c r="F3469" s="41" t="s">
        <v>25</v>
      </c>
      <c r="G3469" s="43" t="s">
        <v>92</v>
      </c>
      <c r="H3469" s="43" t="s">
        <v>41</v>
      </c>
      <c r="I3469" s="44">
        <v>791</v>
      </c>
      <c r="J3469" s="45">
        <v>7334</v>
      </c>
      <c r="K3469" s="45">
        <v>353</v>
      </c>
      <c r="L3469" s="46">
        <v>16623</v>
      </c>
      <c r="M3469" s="47">
        <v>218602</v>
      </c>
      <c r="N3469" s="47">
        <v>3134</v>
      </c>
      <c r="O3469" s="48" t="s">
        <v>37</v>
      </c>
      <c r="P3469" s="49" t="s">
        <v>37</v>
      </c>
      <c r="Q3469" s="49" t="s">
        <v>37</v>
      </c>
      <c r="R3469" s="50" t="s">
        <v>37</v>
      </c>
      <c r="S3469" s="51" t="s">
        <v>37</v>
      </c>
      <c r="T3469" s="51" t="s">
        <v>37</v>
      </c>
      <c r="U3469" s="44">
        <v>17414</v>
      </c>
      <c r="V3469" s="45">
        <v>225936</v>
      </c>
      <c r="W3469" s="45">
        <v>3487</v>
      </c>
    </row>
    <row r="3470" spans="1:23" x14ac:dyDescent="0.2">
      <c r="A3470" s="41">
        <v>2010</v>
      </c>
      <c r="B3470" s="42">
        <v>54727</v>
      </c>
      <c r="C3470" s="43" t="s">
        <v>3793</v>
      </c>
      <c r="D3470" s="41" t="s">
        <v>23</v>
      </c>
      <c r="E3470" s="43" t="s">
        <v>24</v>
      </c>
      <c r="F3470" s="41" t="s">
        <v>25</v>
      </c>
      <c r="G3470" s="43" t="s">
        <v>92</v>
      </c>
      <c r="H3470" s="43" t="s">
        <v>1749</v>
      </c>
      <c r="I3470" s="44" t="s">
        <v>37</v>
      </c>
      <c r="J3470" s="45" t="s">
        <v>37</v>
      </c>
      <c r="K3470" s="45" t="s">
        <v>37</v>
      </c>
      <c r="L3470" s="46" t="s">
        <v>37</v>
      </c>
      <c r="M3470" s="47" t="s">
        <v>37</v>
      </c>
      <c r="N3470" s="47" t="s">
        <v>37</v>
      </c>
      <c r="O3470" s="48">
        <v>8125</v>
      </c>
      <c r="P3470" s="49">
        <v>182238</v>
      </c>
      <c r="Q3470" s="49">
        <v>1</v>
      </c>
      <c r="R3470" s="50" t="s">
        <v>37</v>
      </c>
      <c r="S3470" s="51" t="s">
        <v>37</v>
      </c>
      <c r="T3470" s="51" t="s">
        <v>37</v>
      </c>
      <c r="U3470" s="44">
        <v>8125</v>
      </c>
      <c r="V3470" s="45">
        <v>182238</v>
      </c>
      <c r="W3470" s="45">
        <v>1</v>
      </c>
    </row>
    <row r="3471" spans="1:23" x14ac:dyDescent="0.2">
      <c r="A3471" s="41">
        <v>2010</v>
      </c>
      <c r="B3471" s="42">
        <v>54728</v>
      </c>
      <c r="C3471" s="43" t="s">
        <v>1390</v>
      </c>
      <c r="D3471" s="41" t="s">
        <v>91</v>
      </c>
      <c r="E3471" s="43" t="s">
        <v>24</v>
      </c>
      <c r="F3471" s="41" t="s">
        <v>25</v>
      </c>
      <c r="G3471" s="43" t="s">
        <v>92</v>
      </c>
      <c r="H3471" s="43" t="s">
        <v>41</v>
      </c>
      <c r="I3471" s="44" t="s">
        <v>37</v>
      </c>
      <c r="J3471" s="45" t="s">
        <v>37</v>
      </c>
      <c r="K3471" s="45" t="s">
        <v>37</v>
      </c>
      <c r="L3471" s="46">
        <v>626155.9</v>
      </c>
      <c r="M3471" s="47">
        <v>6345614</v>
      </c>
      <c r="N3471" s="47">
        <v>21899</v>
      </c>
      <c r="O3471" s="48" t="s">
        <v>37</v>
      </c>
      <c r="P3471" s="49" t="s">
        <v>37</v>
      </c>
      <c r="Q3471" s="49" t="s">
        <v>37</v>
      </c>
      <c r="R3471" s="50">
        <v>7151.5</v>
      </c>
      <c r="S3471" s="51">
        <v>71686</v>
      </c>
      <c r="T3471" s="51">
        <v>2</v>
      </c>
      <c r="U3471" s="44">
        <v>633307.4</v>
      </c>
      <c r="V3471" s="45">
        <v>6417300</v>
      </c>
      <c r="W3471" s="45">
        <v>21901</v>
      </c>
    </row>
    <row r="3472" spans="1:23" x14ac:dyDescent="0.2">
      <c r="A3472" s="41">
        <v>2010</v>
      </c>
      <c r="B3472" s="42">
        <v>54755</v>
      </c>
      <c r="C3472" s="43" t="s">
        <v>3794</v>
      </c>
      <c r="D3472" s="41" t="s">
        <v>23</v>
      </c>
      <c r="E3472" s="43" t="s">
        <v>24</v>
      </c>
      <c r="F3472" s="41" t="s">
        <v>25</v>
      </c>
      <c r="G3472" s="43" t="s">
        <v>124</v>
      </c>
      <c r="H3472" s="43" t="s">
        <v>1749</v>
      </c>
      <c r="I3472" s="44" t="s">
        <v>37</v>
      </c>
      <c r="J3472" s="45" t="s">
        <v>37</v>
      </c>
      <c r="K3472" s="45" t="s">
        <v>37</v>
      </c>
      <c r="L3472" s="46">
        <v>2889</v>
      </c>
      <c r="M3472" s="47">
        <v>70386</v>
      </c>
      <c r="N3472" s="47">
        <v>2</v>
      </c>
      <c r="O3472" s="48">
        <v>9868</v>
      </c>
      <c r="P3472" s="49">
        <v>376900</v>
      </c>
      <c r="Q3472" s="49">
        <v>1</v>
      </c>
      <c r="R3472" s="50" t="s">
        <v>37</v>
      </c>
      <c r="S3472" s="51" t="s">
        <v>37</v>
      </c>
      <c r="T3472" s="51" t="s">
        <v>37</v>
      </c>
      <c r="U3472" s="44">
        <v>12757</v>
      </c>
      <c r="V3472" s="45">
        <v>447286</v>
      </c>
      <c r="W3472" s="45">
        <v>3</v>
      </c>
    </row>
    <row r="3473" spans="1:23" x14ac:dyDescent="0.2">
      <c r="A3473" s="41">
        <v>2010</v>
      </c>
      <c r="B3473" s="42">
        <v>54820</v>
      </c>
      <c r="C3473" s="43" t="s">
        <v>1391</v>
      </c>
      <c r="D3473" s="41" t="s">
        <v>39</v>
      </c>
      <c r="E3473" s="43" t="s">
        <v>40</v>
      </c>
      <c r="F3473" s="41" t="s">
        <v>25</v>
      </c>
      <c r="G3473" s="43" t="s">
        <v>201</v>
      </c>
      <c r="H3473" s="43" t="s">
        <v>41</v>
      </c>
      <c r="I3473" s="44">
        <v>85318</v>
      </c>
      <c r="J3473" s="45">
        <v>804110</v>
      </c>
      <c r="K3473" s="45">
        <v>73441</v>
      </c>
      <c r="L3473" s="46">
        <v>258</v>
      </c>
      <c r="M3473" s="47">
        <v>2207</v>
      </c>
      <c r="N3473" s="47">
        <v>316</v>
      </c>
      <c r="O3473" s="48" t="s">
        <v>37</v>
      </c>
      <c r="P3473" s="49" t="s">
        <v>37</v>
      </c>
      <c r="Q3473" s="49" t="s">
        <v>37</v>
      </c>
      <c r="R3473" s="50" t="s">
        <v>37</v>
      </c>
      <c r="S3473" s="51" t="s">
        <v>37</v>
      </c>
      <c r="T3473" s="51" t="s">
        <v>37</v>
      </c>
      <c r="U3473" s="44">
        <v>85576</v>
      </c>
      <c r="V3473" s="45">
        <v>806317</v>
      </c>
      <c r="W3473" s="45">
        <v>73757</v>
      </c>
    </row>
    <row r="3474" spans="1:23" x14ac:dyDescent="0.2">
      <c r="A3474" s="41">
        <v>2010</v>
      </c>
      <c r="B3474" s="42">
        <v>54820</v>
      </c>
      <c r="C3474" s="43" t="s">
        <v>1391</v>
      </c>
      <c r="D3474" s="41" t="s">
        <v>39</v>
      </c>
      <c r="E3474" s="43" t="s">
        <v>40</v>
      </c>
      <c r="F3474" s="41" t="s">
        <v>25</v>
      </c>
      <c r="G3474" s="43" t="s">
        <v>510</v>
      </c>
      <c r="H3474" s="43" t="s">
        <v>41</v>
      </c>
      <c r="I3474" s="44" t="s">
        <v>37</v>
      </c>
      <c r="J3474" s="45" t="s">
        <v>37</v>
      </c>
      <c r="K3474" s="45" t="s">
        <v>37</v>
      </c>
      <c r="L3474" s="46">
        <v>3000</v>
      </c>
      <c r="M3474" s="47">
        <v>33028</v>
      </c>
      <c r="N3474" s="47">
        <v>42</v>
      </c>
      <c r="O3474" s="48" t="s">
        <v>37</v>
      </c>
      <c r="P3474" s="49" t="s">
        <v>37</v>
      </c>
      <c r="Q3474" s="49" t="s">
        <v>37</v>
      </c>
      <c r="R3474" s="50" t="s">
        <v>37</v>
      </c>
      <c r="S3474" s="51" t="s">
        <v>37</v>
      </c>
      <c r="T3474" s="51" t="s">
        <v>37</v>
      </c>
      <c r="U3474" s="44">
        <v>3000</v>
      </c>
      <c r="V3474" s="45">
        <v>33028</v>
      </c>
      <c r="W3474" s="45">
        <v>42</v>
      </c>
    </row>
    <row r="3475" spans="1:23" x14ac:dyDescent="0.2">
      <c r="A3475" s="41">
        <v>2010</v>
      </c>
      <c r="B3475" s="42">
        <v>54820</v>
      </c>
      <c r="C3475" s="43" t="s">
        <v>1391</v>
      </c>
      <c r="D3475" s="41" t="s">
        <v>39</v>
      </c>
      <c r="E3475" s="43" t="s">
        <v>40</v>
      </c>
      <c r="F3475" s="41" t="s">
        <v>25</v>
      </c>
      <c r="G3475" s="43" t="s">
        <v>160</v>
      </c>
      <c r="H3475" s="43" t="s">
        <v>41</v>
      </c>
      <c r="I3475" s="44" t="s">
        <v>37</v>
      </c>
      <c r="J3475" s="45" t="s">
        <v>37</v>
      </c>
      <c r="K3475" s="45" t="s">
        <v>37</v>
      </c>
      <c r="L3475" s="46">
        <v>5475</v>
      </c>
      <c r="M3475" s="47">
        <v>45672</v>
      </c>
      <c r="N3475" s="47">
        <v>204</v>
      </c>
      <c r="O3475" s="48" t="s">
        <v>37</v>
      </c>
      <c r="P3475" s="49" t="s">
        <v>37</v>
      </c>
      <c r="Q3475" s="49" t="s">
        <v>37</v>
      </c>
      <c r="R3475" s="50" t="s">
        <v>37</v>
      </c>
      <c r="S3475" s="51" t="s">
        <v>37</v>
      </c>
      <c r="T3475" s="51" t="s">
        <v>37</v>
      </c>
      <c r="U3475" s="44">
        <v>5475</v>
      </c>
      <c r="V3475" s="45">
        <v>45672</v>
      </c>
      <c r="W3475" s="45">
        <v>204</v>
      </c>
    </row>
    <row r="3476" spans="1:23" x14ac:dyDescent="0.2">
      <c r="A3476" s="41">
        <v>2010</v>
      </c>
      <c r="B3476" s="42">
        <v>54820</v>
      </c>
      <c r="C3476" s="43" t="s">
        <v>1391</v>
      </c>
      <c r="D3476" s="41" t="s">
        <v>39</v>
      </c>
      <c r="E3476" s="43" t="s">
        <v>40</v>
      </c>
      <c r="F3476" s="41" t="s">
        <v>25</v>
      </c>
      <c r="G3476" s="43" t="s">
        <v>124</v>
      </c>
      <c r="H3476" s="43" t="s">
        <v>41</v>
      </c>
      <c r="I3476" s="44" t="s">
        <v>37</v>
      </c>
      <c r="J3476" s="45" t="s">
        <v>37</v>
      </c>
      <c r="K3476" s="45" t="s">
        <v>37</v>
      </c>
      <c r="L3476" s="46">
        <v>202</v>
      </c>
      <c r="M3476" s="47">
        <v>2570</v>
      </c>
      <c r="N3476" s="47">
        <v>1</v>
      </c>
      <c r="O3476" s="48" t="s">
        <v>37</v>
      </c>
      <c r="P3476" s="49" t="s">
        <v>37</v>
      </c>
      <c r="Q3476" s="49" t="s">
        <v>37</v>
      </c>
      <c r="R3476" s="50" t="s">
        <v>37</v>
      </c>
      <c r="S3476" s="51" t="s">
        <v>37</v>
      </c>
      <c r="T3476" s="51" t="s">
        <v>37</v>
      </c>
      <c r="U3476" s="44">
        <v>202</v>
      </c>
      <c r="V3476" s="45">
        <v>2570</v>
      </c>
      <c r="W3476" s="45">
        <v>1</v>
      </c>
    </row>
    <row r="3477" spans="1:23" x14ac:dyDescent="0.2">
      <c r="A3477" s="41">
        <v>2010</v>
      </c>
      <c r="B3477" s="42">
        <v>54820</v>
      </c>
      <c r="C3477" s="43" t="s">
        <v>1391</v>
      </c>
      <c r="D3477" s="41" t="s">
        <v>39</v>
      </c>
      <c r="E3477" s="43" t="s">
        <v>40</v>
      </c>
      <c r="F3477" s="41" t="s">
        <v>25</v>
      </c>
      <c r="G3477" s="43" t="s">
        <v>203</v>
      </c>
      <c r="H3477" s="43" t="s">
        <v>41</v>
      </c>
      <c r="I3477" s="44" t="s">
        <v>37</v>
      </c>
      <c r="J3477" s="45" t="s">
        <v>37</v>
      </c>
      <c r="K3477" s="45" t="s">
        <v>37</v>
      </c>
      <c r="L3477" s="46">
        <v>3526</v>
      </c>
      <c r="M3477" s="47">
        <v>32858</v>
      </c>
      <c r="N3477" s="47">
        <v>177</v>
      </c>
      <c r="O3477" s="48" t="s">
        <v>37</v>
      </c>
      <c r="P3477" s="49" t="s">
        <v>37</v>
      </c>
      <c r="Q3477" s="49" t="s">
        <v>37</v>
      </c>
      <c r="R3477" s="50" t="s">
        <v>37</v>
      </c>
      <c r="S3477" s="51" t="s">
        <v>37</v>
      </c>
      <c r="T3477" s="51" t="s">
        <v>37</v>
      </c>
      <c r="U3477" s="44">
        <v>3526</v>
      </c>
      <c r="V3477" s="45">
        <v>32858</v>
      </c>
      <c r="W3477" s="45">
        <v>177</v>
      </c>
    </row>
    <row r="3478" spans="1:23" x14ac:dyDescent="0.2">
      <c r="A3478" s="41">
        <v>2010</v>
      </c>
      <c r="B3478" s="42">
        <v>54820</v>
      </c>
      <c r="C3478" s="43" t="s">
        <v>1391</v>
      </c>
      <c r="D3478" s="41" t="s">
        <v>39</v>
      </c>
      <c r="E3478" s="43" t="s">
        <v>40</v>
      </c>
      <c r="F3478" s="41" t="s">
        <v>25</v>
      </c>
      <c r="G3478" s="43" t="s">
        <v>30</v>
      </c>
      <c r="H3478" s="43" t="s">
        <v>41</v>
      </c>
      <c r="I3478" s="44">
        <v>7753</v>
      </c>
      <c r="J3478" s="45">
        <v>83509</v>
      </c>
      <c r="K3478" s="45">
        <v>16177</v>
      </c>
      <c r="L3478" s="46">
        <v>49593</v>
      </c>
      <c r="M3478" s="47">
        <v>559173</v>
      </c>
      <c r="N3478" s="47">
        <v>156</v>
      </c>
      <c r="O3478" s="48" t="s">
        <v>37</v>
      </c>
      <c r="P3478" s="49" t="s">
        <v>37</v>
      </c>
      <c r="Q3478" s="49" t="s">
        <v>37</v>
      </c>
      <c r="R3478" s="50" t="s">
        <v>37</v>
      </c>
      <c r="S3478" s="51" t="s">
        <v>37</v>
      </c>
      <c r="T3478" s="51" t="s">
        <v>37</v>
      </c>
      <c r="U3478" s="44">
        <v>57346</v>
      </c>
      <c r="V3478" s="45">
        <v>642682</v>
      </c>
      <c r="W3478" s="45">
        <v>16333</v>
      </c>
    </row>
    <row r="3479" spans="1:23" x14ac:dyDescent="0.2">
      <c r="A3479" s="41">
        <v>2010</v>
      </c>
      <c r="B3479" s="42">
        <v>54820</v>
      </c>
      <c r="C3479" s="43" t="s">
        <v>1391</v>
      </c>
      <c r="D3479" s="41" t="s">
        <v>39</v>
      </c>
      <c r="E3479" s="43" t="s">
        <v>40</v>
      </c>
      <c r="F3479" s="41" t="s">
        <v>25</v>
      </c>
      <c r="G3479" s="43" t="s">
        <v>134</v>
      </c>
      <c r="H3479" s="43" t="s">
        <v>41</v>
      </c>
      <c r="I3479" s="44" t="s">
        <v>37</v>
      </c>
      <c r="J3479" s="45" t="s">
        <v>37</v>
      </c>
      <c r="K3479" s="45" t="s">
        <v>37</v>
      </c>
      <c r="L3479" s="46">
        <v>674</v>
      </c>
      <c r="M3479" s="47">
        <v>6297</v>
      </c>
      <c r="N3479" s="47">
        <v>45</v>
      </c>
      <c r="O3479" s="48" t="s">
        <v>37</v>
      </c>
      <c r="P3479" s="49" t="s">
        <v>37</v>
      </c>
      <c r="Q3479" s="49" t="s">
        <v>37</v>
      </c>
      <c r="R3479" s="50" t="s">
        <v>37</v>
      </c>
      <c r="S3479" s="51" t="s">
        <v>37</v>
      </c>
      <c r="T3479" s="51" t="s">
        <v>37</v>
      </c>
      <c r="U3479" s="44">
        <v>674</v>
      </c>
      <c r="V3479" s="45">
        <v>6297</v>
      </c>
      <c r="W3479" s="45">
        <v>45</v>
      </c>
    </row>
    <row r="3480" spans="1:23" x14ac:dyDescent="0.2">
      <c r="A3480" s="41">
        <v>2010</v>
      </c>
      <c r="B3480" s="42">
        <v>54820</v>
      </c>
      <c r="C3480" s="43" t="s">
        <v>1391</v>
      </c>
      <c r="D3480" s="41" t="s">
        <v>39</v>
      </c>
      <c r="E3480" s="43" t="s">
        <v>40</v>
      </c>
      <c r="F3480" s="41" t="s">
        <v>25</v>
      </c>
      <c r="G3480" s="43" t="s">
        <v>122</v>
      </c>
      <c r="H3480" s="43" t="s">
        <v>41</v>
      </c>
      <c r="I3480" s="44" t="s">
        <v>37</v>
      </c>
      <c r="J3480" s="45" t="s">
        <v>37</v>
      </c>
      <c r="K3480" s="45" t="s">
        <v>37</v>
      </c>
      <c r="L3480" s="46">
        <v>305</v>
      </c>
      <c r="M3480" s="47">
        <v>5294</v>
      </c>
      <c r="N3480" s="47">
        <v>1</v>
      </c>
      <c r="O3480" s="48" t="s">
        <v>37</v>
      </c>
      <c r="P3480" s="49" t="s">
        <v>37</v>
      </c>
      <c r="Q3480" s="49" t="s">
        <v>37</v>
      </c>
      <c r="R3480" s="50" t="s">
        <v>37</v>
      </c>
      <c r="S3480" s="51" t="s">
        <v>37</v>
      </c>
      <c r="T3480" s="51" t="s">
        <v>37</v>
      </c>
      <c r="U3480" s="44">
        <v>305</v>
      </c>
      <c r="V3480" s="45">
        <v>5294</v>
      </c>
      <c r="W3480" s="45">
        <v>1</v>
      </c>
    </row>
    <row r="3481" spans="1:23" x14ac:dyDescent="0.2">
      <c r="A3481" s="41">
        <v>2010</v>
      </c>
      <c r="B3481" s="42">
        <v>54820</v>
      </c>
      <c r="C3481" s="43" t="s">
        <v>1391</v>
      </c>
      <c r="D3481" s="41" t="s">
        <v>39</v>
      </c>
      <c r="E3481" s="43" t="s">
        <v>40</v>
      </c>
      <c r="F3481" s="41" t="s">
        <v>25</v>
      </c>
      <c r="G3481" s="43" t="s">
        <v>42</v>
      </c>
      <c r="H3481" s="43" t="s">
        <v>41</v>
      </c>
      <c r="I3481" s="44">
        <v>57278</v>
      </c>
      <c r="J3481" s="45">
        <v>576326</v>
      </c>
      <c r="K3481" s="45">
        <v>60497</v>
      </c>
      <c r="L3481" s="46">
        <v>4979</v>
      </c>
      <c r="M3481" s="47">
        <v>35285</v>
      </c>
      <c r="N3481" s="47">
        <v>361</v>
      </c>
      <c r="O3481" s="48" t="s">
        <v>37</v>
      </c>
      <c r="P3481" s="49" t="s">
        <v>37</v>
      </c>
      <c r="Q3481" s="49" t="s">
        <v>37</v>
      </c>
      <c r="R3481" s="50" t="s">
        <v>37</v>
      </c>
      <c r="S3481" s="51" t="s">
        <v>37</v>
      </c>
      <c r="T3481" s="51" t="s">
        <v>37</v>
      </c>
      <c r="U3481" s="44">
        <v>62257</v>
      </c>
      <c r="V3481" s="45">
        <v>611611</v>
      </c>
      <c r="W3481" s="45">
        <v>60858</v>
      </c>
    </row>
    <row r="3482" spans="1:23" x14ac:dyDescent="0.2">
      <c r="A3482" s="41">
        <v>2010</v>
      </c>
      <c r="B3482" s="42">
        <v>54820</v>
      </c>
      <c r="C3482" s="43" t="s">
        <v>1391</v>
      </c>
      <c r="D3482" s="41" t="s">
        <v>39</v>
      </c>
      <c r="E3482" s="43" t="s">
        <v>40</v>
      </c>
      <c r="F3482" s="41" t="s">
        <v>25</v>
      </c>
      <c r="G3482" s="43" t="s">
        <v>44</v>
      </c>
      <c r="H3482" s="43" t="s">
        <v>41</v>
      </c>
      <c r="I3482" s="44">
        <v>53896</v>
      </c>
      <c r="J3482" s="45">
        <v>574201</v>
      </c>
      <c r="K3482" s="45">
        <v>45837</v>
      </c>
      <c r="L3482" s="46" t="s">
        <v>37</v>
      </c>
      <c r="M3482" s="47" t="s">
        <v>37</v>
      </c>
      <c r="N3482" s="47" t="s">
        <v>37</v>
      </c>
      <c r="O3482" s="48" t="s">
        <v>37</v>
      </c>
      <c r="P3482" s="49" t="s">
        <v>37</v>
      </c>
      <c r="Q3482" s="49" t="s">
        <v>37</v>
      </c>
      <c r="R3482" s="50" t="s">
        <v>37</v>
      </c>
      <c r="S3482" s="51" t="s">
        <v>37</v>
      </c>
      <c r="T3482" s="51" t="s">
        <v>37</v>
      </c>
      <c r="U3482" s="44">
        <v>53896</v>
      </c>
      <c r="V3482" s="45">
        <v>574201</v>
      </c>
      <c r="W3482" s="45">
        <v>45837</v>
      </c>
    </row>
    <row r="3483" spans="1:23" x14ac:dyDescent="0.2">
      <c r="A3483" s="41">
        <v>2010</v>
      </c>
      <c r="B3483" s="42">
        <v>54820</v>
      </c>
      <c r="C3483" s="43" t="s">
        <v>1391</v>
      </c>
      <c r="D3483" s="41" t="s">
        <v>39</v>
      </c>
      <c r="E3483" s="43" t="s">
        <v>40</v>
      </c>
      <c r="F3483" s="41" t="s">
        <v>25</v>
      </c>
      <c r="G3483" s="43" t="s">
        <v>180</v>
      </c>
      <c r="H3483" s="43" t="s">
        <v>41</v>
      </c>
      <c r="I3483" s="44" t="s">
        <v>37</v>
      </c>
      <c r="J3483" s="45" t="s">
        <v>37</v>
      </c>
      <c r="K3483" s="45" t="s">
        <v>37</v>
      </c>
      <c r="L3483" s="46">
        <v>5291</v>
      </c>
      <c r="M3483" s="47">
        <v>57601</v>
      </c>
      <c r="N3483" s="47">
        <v>203</v>
      </c>
      <c r="O3483" s="48" t="s">
        <v>37</v>
      </c>
      <c r="P3483" s="49" t="s">
        <v>37</v>
      </c>
      <c r="Q3483" s="49" t="s">
        <v>37</v>
      </c>
      <c r="R3483" s="50" t="s">
        <v>37</v>
      </c>
      <c r="S3483" s="51" t="s">
        <v>37</v>
      </c>
      <c r="T3483" s="51" t="s">
        <v>37</v>
      </c>
      <c r="U3483" s="44">
        <v>5291</v>
      </c>
      <c r="V3483" s="45">
        <v>57601</v>
      </c>
      <c r="W3483" s="45">
        <v>203</v>
      </c>
    </row>
    <row r="3484" spans="1:23" x14ac:dyDescent="0.2">
      <c r="A3484" s="41">
        <v>2010</v>
      </c>
      <c r="B3484" s="42">
        <v>54862</v>
      </c>
      <c r="C3484" s="43" t="s">
        <v>1392</v>
      </c>
      <c r="D3484" s="41" t="s">
        <v>39</v>
      </c>
      <c r="E3484" s="43" t="s">
        <v>40</v>
      </c>
      <c r="F3484" s="41" t="s">
        <v>25</v>
      </c>
      <c r="G3484" s="43" t="s">
        <v>124</v>
      </c>
      <c r="H3484" s="43" t="s">
        <v>41</v>
      </c>
      <c r="I3484" s="44" t="s">
        <v>37</v>
      </c>
      <c r="J3484" s="45" t="s">
        <v>37</v>
      </c>
      <c r="K3484" s="45" t="s">
        <v>37</v>
      </c>
      <c r="L3484" s="46">
        <v>59202</v>
      </c>
      <c r="M3484" s="47">
        <v>943002</v>
      </c>
      <c r="N3484" s="47">
        <v>7794</v>
      </c>
      <c r="O3484" s="48" t="s">
        <v>37</v>
      </c>
      <c r="P3484" s="49" t="s">
        <v>37</v>
      </c>
      <c r="Q3484" s="49" t="s">
        <v>37</v>
      </c>
      <c r="R3484" s="50" t="s">
        <v>37</v>
      </c>
      <c r="S3484" s="51" t="s">
        <v>37</v>
      </c>
      <c r="T3484" s="51" t="s">
        <v>37</v>
      </c>
      <c r="U3484" s="44">
        <v>59202</v>
      </c>
      <c r="V3484" s="45">
        <v>943002</v>
      </c>
      <c r="W3484" s="45">
        <v>7794</v>
      </c>
    </row>
    <row r="3485" spans="1:23" x14ac:dyDescent="0.2">
      <c r="A3485" s="41">
        <v>2010</v>
      </c>
      <c r="B3485" s="42">
        <v>54862</v>
      </c>
      <c r="C3485" s="43" t="s">
        <v>1392</v>
      </c>
      <c r="D3485" s="41" t="s">
        <v>39</v>
      </c>
      <c r="E3485" s="43" t="s">
        <v>40</v>
      </c>
      <c r="F3485" s="41" t="s">
        <v>25</v>
      </c>
      <c r="G3485" s="43" t="s">
        <v>161</v>
      </c>
      <c r="H3485" s="43" t="s">
        <v>41</v>
      </c>
      <c r="I3485" s="44" t="s">
        <v>37</v>
      </c>
      <c r="J3485" s="45" t="s">
        <v>37</v>
      </c>
      <c r="K3485" s="45" t="s">
        <v>37</v>
      </c>
      <c r="L3485" s="46">
        <v>3196</v>
      </c>
      <c r="M3485" s="47">
        <v>51403</v>
      </c>
      <c r="N3485" s="47">
        <v>1086</v>
      </c>
      <c r="O3485" s="48" t="s">
        <v>37</v>
      </c>
      <c r="P3485" s="49" t="s">
        <v>37</v>
      </c>
      <c r="Q3485" s="49" t="s">
        <v>37</v>
      </c>
      <c r="R3485" s="50" t="s">
        <v>37</v>
      </c>
      <c r="S3485" s="51" t="s">
        <v>37</v>
      </c>
      <c r="T3485" s="51" t="s">
        <v>37</v>
      </c>
      <c r="U3485" s="44">
        <v>3196</v>
      </c>
      <c r="V3485" s="45">
        <v>51403</v>
      </c>
      <c r="W3485" s="45">
        <v>1086</v>
      </c>
    </row>
    <row r="3486" spans="1:23" x14ac:dyDescent="0.2">
      <c r="A3486" s="41">
        <v>2010</v>
      </c>
      <c r="B3486" s="42">
        <v>54862</v>
      </c>
      <c r="C3486" s="43" t="s">
        <v>1392</v>
      </c>
      <c r="D3486" s="41" t="s">
        <v>39</v>
      </c>
      <c r="E3486" s="43" t="s">
        <v>40</v>
      </c>
      <c r="F3486" s="41" t="s">
        <v>25</v>
      </c>
      <c r="G3486" s="43" t="s">
        <v>44</v>
      </c>
      <c r="H3486" s="43" t="s">
        <v>41</v>
      </c>
      <c r="I3486" s="44">
        <v>1175</v>
      </c>
      <c r="J3486" s="45">
        <v>13174</v>
      </c>
      <c r="K3486" s="45">
        <v>2115</v>
      </c>
      <c r="L3486" s="46">
        <v>29456</v>
      </c>
      <c r="M3486" s="47">
        <v>342195</v>
      </c>
      <c r="N3486" s="47">
        <v>2781</v>
      </c>
      <c r="O3486" s="48" t="s">
        <v>37</v>
      </c>
      <c r="P3486" s="49" t="s">
        <v>37</v>
      </c>
      <c r="Q3486" s="49" t="s">
        <v>37</v>
      </c>
      <c r="R3486" s="50" t="s">
        <v>37</v>
      </c>
      <c r="S3486" s="51" t="s">
        <v>37</v>
      </c>
      <c r="T3486" s="51" t="s">
        <v>37</v>
      </c>
      <c r="U3486" s="44">
        <v>30631</v>
      </c>
      <c r="V3486" s="45">
        <v>355369</v>
      </c>
      <c r="W3486" s="45">
        <v>4896</v>
      </c>
    </row>
    <row r="3487" spans="1:23" x14ac:dyDescent="0.2">
      <c r="A3487" s="41">
        <v>2010</v>
      </c>
      <c r="B3487" s="42">
        <v>54862</v>
      </c>
      <c r="C3487" s="43" t="s">
        <v>1392</v>
      </c>
      <c r="D3487" s="41" t="s">
        <v>91</v>
      </c>
      <c r="E3487" s="43" t="s">
        <v>24</v>
      </c>
      <c r="F3487" s="41" t="s">
        <v>25</v>
      </c>
      <c r="G3487" s="43" t="s">
        <v>92</v>
      </c>
      <c r="H3487" s="43" t="s">
        <v>41</v>
      </c>
      <c r="I3487" s="44">
        <v>98201</v>
      </c>
      <c r="J3487" s="45">
        <v>1024514</v>
      </c>
      <c r="K3487" s="45">
        <v>66845</v>
      </c>
      <c r="L3487" s="46">
        <v>228044</v>
      </c>
      <c r="M3487" s="47">
        <v>2509496</v>
      </c>
      <c r="N3487" s="47">
        <v>19612</v>
      </c>
      <c r="O3487" s="48">
        <v>64274</v>
      </c>
      <c r="P3487" s="49">
        <v>1218269</v>
      </c>
      <c r="Q3487" s="49">
        <v>82</v>
      </c>
      <c r="R3487" s="50" t="s">
        <v>37</v>
      </c>
      <c r="S3487" s="51" t="s">
        <v>37</v>
      </c>
      <c r="T3487" s="51" t="s">
        <v>37</v>
      </c>
      <c r="U3487" s="44">
        <v>390519</v>
      </c>
      <c r="V3487" s="45">
        <v>4752279</v>
      </c>
      <c r="W3487" s="45">
        <v>86539</v>
      </c>
    </row>
    <row r="3488" spans="1:23" x14ac:dyDescent="0.2">
      <c r="A3488" s="41">
        <v>2010</v>
      </c>
      <c r="B3488" s="42">
        <v>54871</v>
      </c>
      <c r="C3488" s="43" t="s">
        <v>3795</v>
      </c>
      <c r="D3488" s="41" t="s">
        <v>39</v>
      </c>
      <c r="E3488" s="43" t="s">
        <v>40</v>
      </c>
      <c r="F3488" s="41" t="s">
        <v>25</v>
      </c>
      <c r="G3488" s="43" t="s">
        <v>57</v>
      </c>
      <c r="H3488" s="43" t="s">
        <v>41</v>
      </c>
      <c r="I3488" s="44">
        <v>0</v>
      </c>
      <c r="J3488" s="45">
        <v>0</v>
      </c>
      <c r="K3488" s="45">
        <v>0</v>
      </c>
      <c r="L3488" s="46">
        <v>1375.7</v>
      </c>
      <c r="M3488" s="47">
        <v>19619</v>
      </c>
      <c r="N3488" s="47">
        <v>33</v>
      </c>
      <c r="O3488" s="48">
        <v>0</v>
      </c>
      <c r="P3488" s="49">
        <v>0</v>
      </c>
      <c r="Q3488" s="49">
        <v>0</v>
      </c>
      <c r="R3488" s="50">
        <v>0</v>
      </c>
      <c r="S3488" s="51">
        <v>0</v>
      </c>
      <c r="T3488" s="51">
        <v>0</v>
      </c>
      <c r="U3488" s="44">
        <v>1375.7</v>
      </c>
      <c r="V3488" s="45">
        <v>19619</v>
      </c>
      <c r="W3488" s="45">
        <v>33</v>
      </c>
    </row>
    <row r="3489" spans="1:23" x14ac:dyDescent="0.2">
      <c r="A3489" s="41">
        <v>2010</v>
      </c>
      <c r="B3489" s="42">
        <v>54871</v>
      </c>
      <c r="C3489" s="43" t="s">
        <v>3795</v>
      </c>
      <c r="D3489" s="41" t="s">
        <v>39</v>
      </c>
      <c r="E3489" s="43" t="s">
        <v>40</v>
      </c>
      <c r="F3489" s="41" t="s">
        <v>25</v>
      </c>
      <c r="G3489" s="43" t="s">
        <v>201</v>
      </c>
      <c r="H3489" s="43" t="s">
        <v>41</v>
      </c>
      <c r="I3489" s="44">
        <v>0</v>
      </c>
      <c r="J3489" s="45">
        <v>0</v>
      </c>
      <c r="K3489" s="45">
        <v>0</v>
      </c>
      <c r="L3489" s="46">
        <v>20672.8</v>
      </c>
      <c r="M3489" s="47">
        <v>186536</v>
      </c>
      <c r="N3489" s="47">
        <v>1075</v>
      </c>
      <c r="O3489" s="48">
        <v>0</v>
      </c>
      <c r="P3489" s="49">
        <v>0</v>
      </c>
      <c r="Q3489" s="49">
        <v>0</v>
      </c>
      <c r="R3489" s="50">
        <v>0</v>
      </c>
      <c r="S3489" s="51">
        <v>0</v>
      </c>
      <c r="T3489" s="51">
        <v>0</v>
      </c>
      <c r="U3489" s="44">
        <v>20672.8</v>
      </c>
      <c r="V3489" s="45">
        <v>186536</v>
      </c>
      <c r="W3489" s="45">
        <v>1075</v>
      </c>
    </row>
    <row r="3490" spans="1:23" x14ac:dyDescent="0.2">
      <c r="A3490" s="41">
        <v>2010</v>
      </c>
      <c r="B3490" s="42">
        <v>54871</v>
      </c>
      <c r="C3490" s="43" t="s">
        <v>3795</v>
      </c>
      <c r="D3490" s="41" t="s">
        <v>39</v>
      </c>
      <c r="E3490" s="43" t="s">
        <v>40</v>
      </c>
      <c r="F3490" s="41" t="s">
        <v>25</v>
      </c>
      <c r="G3490" s="43" t="s">
        <v>510</v>
      </c>
      <c r="H3490" s="43" t="s">
        <v>41</v>
      </c>
      <c r="I3490" s="44">
        <v>0</v>
      </c>
      <c r="J3490" s="45">
        <v>0</v>
      </c>
      <c r="K3490" s="45">
        <v>0</v>
      </c>
      <c r="L3490" s="46">
        <v>7927.4</v>
      </c>
      <c r="M3490" s="47">
        <v>76220</v>
      </c>
      <c r="N3490" s="47">
        <v>115</v>
      </c>
      <c r="O3490" s="48">
        <v>0</v>
      </c>
      <c r="P3490" s="49">
        <v>0</v>
      </c>
      <c r="Q3490" s="49">
        <v>0</v>
      </c>
      <c r="R3490" s="50">
        <v>0</v>
      </c>
      <c r="S3490" s="51">
        <v>0</v>
      </c>
      <c r="T3490" s="51">
        <v>0</v>
      </c>
      <c r="U3490" s="44">
        <v>7927.4</v>
      </c>
      <c r="V3490" s="45">
        <v>76220</v>
      </c>
      <c r="W3490" s="45">
        <v>115</v>
      </c>
    </row>
    <row r="3491" spans="1:23" x14ac:dyDescent="0.2">
      <c r="A3491" s="41">
        <v>2010</v>
      </c>
      <c r="B3491" s="42">
        <v>54871</v>
      </c>
      <c r="C3491" s="43" t="s">
        <v>3795</v>
      </c>
      <c r="D3491" s="41" t="s">
        <v>39</v>
      </c>
      <c r="E3491" s="43" t="s">
        <v>40</v>
      </c>
      <c r="F3491" s="41" t="s">
        <v>25</v>
      </c>
      <c r="G3491" s="43" t="s">
        <v>160</v>
      </c>
      <c r="H3491" s="43" t="s">
        <v>41</v>
      </c>
      <c r="I3491" s="44">
        <v>0</v>
      </c>
      <c r="J3491" s="45">
        <v>0</v>
      </c>
      <c r="K3491" s="45">
        <v>0</v>
      </c>
      <c r="L3491" s="46">
        <v>7933.7</v>
      </c>
      <c r="M3491" s="47">
        <v>81356</v>
      </c>
      <c r="N3491" s="47">
        <v>236</v>
      </c>
      <c r="O3491" s="48">
        <v>0</v>
      </c>
      <c r="P3491" s="49">
        <v>0</v>
      </c>
      <c r="Q3491" s="49">
        <v>0</v>
      </c>
      <c r="R3491" s="50">
        <v>0</v>
      </c>
      <c r="S3491" s="51">
        <v>0</v>
      </c>
      <c r="T3491" s="51">
        <v>0</v>
      </c>
      <c r="U3491" s="44">
        <v>7933.7</v>
      </c>
      <c r="V3491" s="45">
        <v>81356</v>
      </c>
      <c r="W3491" s="45">
        <v>236</v>
      </c>
    </row>
    <row r="3492" spans="1:23" x14ac:dyDescent="0.2">
      <c r="A3492" s="41">
        <v>2010</v>
      </c>
      <c r="B3492" s="42">
        <v>54871</v>
      </c>
      <c r="C3492" s="43" t="s">
        <v>3795</v>
      </c>
      <c r="D3492" s="41" t="s">
        <v>39</v>
      </c>
      <c r="E3492" s="43" t="s">
        <v>40</v>
      </c>
      <c r="F3492" s="41" t="s">
        <v>25</v>
      </c>
      <c r="G3492" s="43" t="s">
        <v>124</v>
      </c>
      <c r="H3492" s="43" t="s">
        <v>41</v>
      </c>
      <c r="I3492" s="44">
        <v>0</v>
      </c>
      <c r="J3492" s="45">
        <v>0</v>
      </c>
      <c r="K3492" s="45">
        <v>0</v>
      </c>
      <c r="L3492" s="46">
        <v>31597.5</v>
      </c>
      <c r="M3492" s="47">
        <v>433795</v>
      </c>
      <c r="N3492" s="47">
        <v>1336</v>
      </c>
      <c r="O3492" s="48">
        <v>0</v>
      </c>
      <c r="P3492" s="49">
        <v>0</v>
      </c>
      <c r="Q3492" s="49">
        <v>0</v>
      </c>
      <c r="R3492" s="50">
        <v>0</v>
      </c>
      <c r="S3492" s="51">
        <v>0</v>
      </c>
      <c r="T3492" s="51">
        <v>0</v>
      </c>
      <c r="U3492" s="44">
        <v>31597.5</v>
      </c>
      <c r="V3492" s="45">
        <v>433795</v>
      </c>
      <c r="W3492" s="45">
        <v>1336</v>
      </c>
    </row>
    <row r="3493" spans="1:23" x14ac:dyDescent="0.2">
      <c r="A3493" s="41">
        <v>2010</v>
      </c>
      <c r="B3493" s="42">
        <v>54871</v>
      </c>
      <c r="C3493" s="43" t="s">
        <v>3795</v>
      </c>
      <c r="D3493" s="41" t="s">
        <v>39</v>
      </c>
      <c r="E3493" s="43" t="s">
        <v>40</v>
      </c>
      <c r="F3493" s="41" t="s">
        <v>25</v>
      </c>
      <c r="G3493" s="43" t="s">
        <v>203</v>
      </c>
      <c r="H3493" s="43" t="s">
        <v>41</v>
      </c>
      <c r="I3493" s="44">
        <v>0</v>
      </c>
      <c r="J3493" s="45">
        <v>0</v>
      </c>
      <c r="K3493" s="45">
        <v>0</v>
      </c>
      <c r="L3493" s="46">
        <v>57311.4</v>
      </c>
      <c r="M3493" s="47">
        <v>642194</v>
      </c>
      <c r="N3493" s="47">
        <v>2771</v>
      </c>
      <c r="O3493" s="48">
        <v>0</v>
      </c>
      <c r="P3493" s="49">
        <v>0</v>
      </c>
      <c r="Q3493" s="49">
        <v>0</v>
      </c>
      <c r="R3493" s="50">
        <v>0</v>
      </c>
      <c r="S3493" s="51">
        <v>0</v>
      </c>
      <c r="T3493" s="51">
        <v>0</v>
      </c>
      <c r="U3493" s="44">
        <v>57311.4</v>
      </c>
      <c r="V3493" s="45">
        <v>642194</v>
      </c>
      <c r="W3493" s="45">
        <v>2771</v>
      </c>
    </row>
    <row r="3494" spans="1:23" x14ac:dyDescent="0.2">
      <c r="A3494" s="41">
        <v>2010</v>
      </c>
      <c r="B3494" s="42">
        <v>54871</v>
      </c>
      <c r="C3494" s="43" t="s">
        <v>3795</v>
      </c>
      <c r="D3494" s="41" t="s">
        <v>39</v>
      </c>
      <c r="E3494" s="43" t="s">
        <v>40</v>
      </c>
      <c r="F3494" s="41" t="s">
        <v>25</v>
      </c>
      <c r="G3494" s="43" t="s">
        <v>30</v>
      </c>
      <c r="H3494" s="43" t="s">
        <v>41</v>
      </c>
      <c r="I3494" s="44">
        <v>0</v>
      </c>
      <c r="J3494" s="45">
        <v>0</v>
      </c>
      <c r="K3494" s="45">
        <v>0</v>
      </c>
      <c r="L3494" s="46">
        <v>38975.4</v>
      </c>
      <c r="M3494" s="47">
        <v>382359</v>
      </c>
      <c r="N3494" s="47">
        <v>1074</v>
      </c>
      <c r="O3494" s="48">
        <v>0</v>
      </c>
      <c r="P3494" s="49">
        <v>0</v>
      </c>
      <c r="Q3494" s="49">
        <v>0</v>
      </c>
      <c r="R3494" s="50">
        <v>0</v>
      </c>
      <c r="S3494" s="51">
        <v>0</v>
      </c>
      <c r="T3494" s="51">
        <v>0</v>
      </c>
      <c r="U3494" s="44">
        <v>38975.4</v>
      </c>
      <c r="V3494" s="45">
        <v>382359</v>
      </c>
      <c r="W3494" s="45">
        <v>1074</v>
      </c>
    </row>
    <row r="3495" spans="1:23" x14ac:dyDescent="0.2">
      <c r="A3495" s="41">
        <v>2010</v>
      </c>
      <c r="B3495" s="42">
        <v>54871</v>
      </c>
      <c r="C3495" s="43" t="s">
        <v>3795</v>
      </c>
      <c r="D3495" s="41" t="s">
        <v>39</v>
      </c>
      <c r="E3495" s="43" t="s">
        <v>40</v>
      </c>
      <c r="F3495" s="41" t="s">
        <v>25</v>
      </c>
      <c r="G3495" s="43" t="s">
        <v>134</v>
      </c>
      <c r="H3495" s="43" t="s">
        <v>41</v>
      </c>
      <c r="I3495" s="44">
        <v>0</v>
      </c>
      <c r="J3495" s="45">
        <v>0</v>
      </c>
      <c r="K3495" s="45">
        <v>0</v>
      </c>
      <c r="L3495" s="46">
        <v>28690.799999999999</v>
      </c>
      <c r="M3495" s="47">
        <v>361156</v>
      </c>
      <c r="N3495" s="47">
        <v>1358</v>
      </c>
      <c r="O3495" s="48">
        <v>0</v>
      </c>
      <c r="P3495" s="49">
        <v>0</v>
      </c>
      <c r="Q3495" s="49">
        <v>0</v>
      </c>
      <c r="R3495" s="50">
        <v>0</v>
      </c>
      <c r="S3495" s="51">
        <v>0</v>
      </c>
      <c r="T3495" s="51">
        <v>0</v>
      </c>
      <c r="U3495" s="44">
        <v>28690.799999999999</v>
      </c>
      <c r="V3495" s="45">
        <v>361156</v>
      </c>
      <c r="W3495" s="45">
        <v>1358</v>
      </c>
    </row>
    <row r="3496" spans="1:23" x14ac:dyDescent="0.2">
      <c r="A3496" s="41">
        <v>2010</v>
      </c>
      <c r="B3496" s="42">
        <v>54871</v>
      </c>
      <c r="C3496" s="43" t="s">
        <v>3795</v>
      </c>
      <c r="D3496" s="41" t="s">
        <v>39</v>
      </c>
      <c r="E3496" s="43" t="s">
        <v>40</v>
      </c>
      <c r="F3496" s="41" t="s">
        <v>25</v>
      </c>
      <c r="G3496" s="43" t="s">
        <v>82</v>
      </c>
      <c r="H3496" s="43" t="s">
        <v>41</v>
      </c>
      <c r="I3496" s="44">
        <v>0</v>
      </c>
      <c r="J3496" s="45">
        <v>0</v>
      </c>
      <c r="K3496" s="45">
        <v>0</v>
      </c>
      <c r="L3496" s="46">
        <v>36024.1</v>
      </c>
      <c r="M3496" s="47">
        <v>513651</v>
      </c>
      <c r="N3496" s="47">
        <v>733</v>
      </c>
      <c r="O3496" s="48">
        <v>0</v>
      </c>
      <c r="P3496" s="49">
        <v>0</v>
      </c>
      <c r="Q3496" s="49">
        <v>0</v>
      </c>
      <c r="R3496" s="50">
        <v>0</v>
      </c>
      <c r="S3496" s="51">
        <v>0</v>
      </c>
      <c r="T3496" s="51">
        <v>0</v>
      </c>
      <c r="U3496" s="44">
        <v>36024.1</v>
      </c>
      <c r="V3496" s="45">
        <v>513651</v>
      </c>
      <c r="W3496" s="45">
        <v>733</v>
      </c>
    </row>
    <row r="3497" spans="1:23" x14ac:dyDescent="0.2">
      <c r="A3497" s="41">
        <v>2010</v>
      </c>
      <c r="B3497" s="42">
        <v>54871</v>
      </c>
      <c r="C3497" s="43" t="s">
        <v>3795</v>
      </c>
      <c r="D3497" s="41" t="s">
        <v>39</v>
      </c>
      <c r="E3497" s="43" t="s">
        <v>40</v>
      </c>
      <c r="F3497" s="41" t="s">
        <v>25</v>
      </c>
      <c r="G3497" s="43" t="s">
        <v>511</v>
      </c>
      <c r="H3497" s="43" t="s">
        <v>41</v>
      </c>
      <c r="I3497" s="44">
        <v>0</v>
      </c>
      <c r="J3497" s="45">
        <v>0</v>
      </c>
      <c r="K3497" s="45">
        <v>0</v>
      </c>
      <c r="L3497" s="46">
        <v>29455.9</v>
      </c>
      <c r="M3497" s="47">
        <v>324885</v>
      </c>
      <c r="N3497" s="47">
        <v>732</v>
      </c>
      <c r="O3497" s="48">
        <v>0</v>
      </c>
      <c r="P3497" s="49">
        <v>0</v>
      </c>
      <c r="Q3497" s="49">
        <v>0</v>
      </c>
      <c r="R3497" s="50">
        <v>0</v>
      </c>
      <c r="S3497" s="51">
        <v>0</v>
      </c>
      <c r="T3497" s="51">
        <v>0</v>
      </c>
      <c r="U3497" s="44">
        <v>29455.9</v>
      </c>
      <c r="V3497" s="45">
        <v>324885</v>
      </c>
      <c r="W3497" s="45">
        <v>732</v>
      </c>
    </row>
    <row r="3498" spans="1:23" x14ac:dyDescent="0.2">
      <c r="A3498" s="41">
        <v>2010</v>
      </c>
      <c r="B3498" s="42">
        <v>54871</v>
      </c>
      <c r="C3498" s="43" t="s">
        <v>3795</v>
      </c>
      <c r="D3498" s="41" t="s">
        <v>39</v>
      </c>
      <c r="E3498" s="43" t="s">
        <v>40</v>
      </c>
      <c r="F3498" s="41" t="s">
        <v>25</v>
      </c>
      <c r="G3498" s="43" t="s">
        <v>122</v>
      </c>
      <c r="H3498" s="43" t="s">
        <v>41</v>
      </c>
      <c r="I3498" s="44">
        <v>0</v>
      </c>
      <c r="J3498" s="45">
        <v>0</v>
      </c>
      <c r="K3498" s="45">
        <v>0</v>
      </c>
      <c r="L3498" s="46">
        <v>54039.7</v>
      </c>
      <c r="M3498" s="47">
        <v>506420</v>
      </c>
      <c r="N3498" s="47">
        <v>1403</v>
      </c>
      <c r="O3498" s="48">
        <v>0</v>
      </c>
      <c r="P3498" s="49">
        <v>0</v>
      </c>
      <c r="Q3498" s="49">
        <v>0</v>
      </c>
      <c r="R3498" s="50">
        <v>0</v>
      </c>
      <c r="S3498" s="51">
        <v>0</v>
      </c>
      <c r="T3498" s="51">
        <v>0</v>
      </c>
      <c r="U3498" s="44">
        <v>54039.7</v>
      </c>
      <c r="V3498" s="45">
        <v>506420</v>
      </c>
      <c r="W3498" s="45">
        <v>1403</v>
      </c>
    </row>
    <row r="3499" spans="1:23" x14ac:dyDescent="0.2">
      <c r="A3499" s="41">
        <v>2010</v>
      </c>
      <c r="B3499" s="42">
        <v>54871</v>
      </c>
      <c r="C3499" s="43" t="s">
        <v>3795</v>
      </c>
      <c r="D3499" s="41" t="s">
        <v>39</v>
      </c>
      <c r="E3499" s="43" t="s">
        <v>40</v>
      </c>
      <c r="F3499" s="41" t="s">
        <v>25</v>
      </c>
      <c r="G3499" s="43" t="s">
        <v>42</v>
      </c>
      <c r="H3499" s="43" t="s">
        <v>41</v>
      </c>
      <c r="I3499" s="44">
        <v>0</v>
      </c>
      <c r="J3499" s="45">
        <v>0</v>
      </c>
      <c r="K3499" s="45">
        <v>0</v>
      </c>
      <c r="L3499" s="46">
        <v>12434.8</v>
      </c>
      <c r="M3499" s="47">
        <v>107342</v>
      </c>
      <c r="N3499" s="47">
        <v>222</v>
      </c>
      <c r="O3499" s="48">
        <v>0</v>
      </c>
      <c r="P3499" s="49">
        <v>0</v>
      </c>
      <c r="Q3499" s="49">
        <v>0</v>
      </c>
      <c r="R3499" s="50">
        <v>0</v>
      </c>
      <c r="S3499" s="51">
        <v>0</v>
      </c>
      <c r="T3499" s="51">
        <v>0</v>
      </c>
      <c r="U3499" s="44">
        <v>12434.8</v>
      </c>
      <c r="V3499" s="45">
        <v>107342</v>
      </c>
      <c r="W3499" s="45">
        <v>222</v>
      </c>
    </row>
    <row r="3500" spans="1:23" x14ac:dyDescent="0.2">
      <c r="A3500" s="41">
        <v>2010</v>
      </c>
      <c r="B3500" s="42">
        <v>54871</v>
      </c>
      <c r="C3500" s="43" t="s">
        <v>3795</v>
      </c>
      <c r="D3500" s="41" t="s">
        <v>39</v>
      </c>
      <c r="E3500" s="43" t="s">
        <v>40</v>
      </c>
      <c r="F3500" s="41" t="s">
        <v>25</v>
      </c>
      <c r="G3500" s="43" t="s">
        <v>161</v>
      </c>
      <c r="H3500" s="43" t="s">
        <v>41</v>
      </c>
      <c r="I3500" s="44">
        <v>0</v>
      </c>
      <c r="J3500" s="45">
        <v>0</v>
      </c>
      <c r="K3500" s="45">
        <v>0</v>
      </c>
      <c r="L3500" s="46">
        <v>32170.1</v>
      </c>
      <c r="M3500" s="47">
        <v>492890</v>
      </c>
      <c r="N3500" s="47">
        <v>1255</v>
      </c>
      <c r="O3500" s="48">
        <v>0</v>
      </c>
      <c r="P3500" s="49">
        <v>0</v>
      </c>
      <c r="Q3500" s="49">
        <v>0</v>
      </c>
      <c r="R3500" s="50">
        <v>0</v>
      </c>
      <c r="S3500" s="51">
        <v>0</v>
      </c>
      <c r="T3500" s="51">
        <v>0</v>
      </c>
      <c r="U3500" s="44">
        <v>32170.1</v>
      </c>
      <c r="V3500" s="45">
        <v>492890</v>
      </c>
      <c r="W3500" s="45">
        <v>1255</v>
      </c>
    </row>
    <row r="3501" spans="1:23" x14ac:dyDescent="0.2">
      <c r="A3501" s="41">
        <v>2010</v>
      </c>
      <c r="B3501" s="42">
        <v>54871</v>
      </c>
      <c r="C3501" s="43" t="s">
        <v>3795</v>
      </c>
      <c r="D3501" s="41" t="s">
        <v>39</v>
      </c>
      <c r="E3501" s="43" t="s">
        <v>40</v>
      </c>
      <c r="F3501" s="41" t="s">
        <v>25</v>
      </c>
      <c r="G3501" s="43" t="s">
        <v>44</v>
      </c>
      <c r="H3501" s="43" t="s">
        <v>41</v>
      </c>
      <c r="I3501" s="44">
        <v>0</v>
      </c>
      <c r="J3501" s="45">
        <v>0</v>
      </c>
      <c r="K3501" s="45">
        <v>0</v>
      </c>
      <c r="L3501" s="46">
        <v>51314</v>
      </c>
      <c r="M3501" s="47">
        <v>596749</v>
      </c>
      <c r="N3501" s="47">
        <v>2017</v>
      </c>
      <c r="O3501" s="48">
        <v>0</v>
      </c>
      <c r="P3501" s="49">
        <v>0</v>
      </c>
      <c r="Q3501" s="49">
        <v>0</v>
      </c>
      <c r="R3501" s="50">
        <v>0</v>
      </c>
      <c r="S3501" s="51">
        <v>0</v>
      </c>
      <c r="T3501" s="51">
        <v>0</v>
      </c>
      <c r="U3501" s="44">
        <v>51314</v>
      </c>
      <c r="V3501" s="45">
        <v>596749</v>
      </c>
      <c r="W3501" s="45">
        <v>2017</v>
      </c>
    </row>
    <row r="3502" spans="1:23" x14ac:dyDescent="0.2">
      <c r="A3502" s="41">
        <v>2010</v>
      </c>
      <c r="B3502" s="42">
        <v>54871</v>
      </c>
      <c r="C3502" s="43" t="s">
        <v>3795</v>
      </c>
      <c r="D3502" s="41" t="s">
        <v>39</v>
      </c>
      <c r="E3502" s="43" t="s">
        <v>40</v>
      </c>
      <c r="F3502" s="41" t="s">
        <v>25</v>
      </c>
      <c r="G3502" s="43" t="s">
        <v>180</v>
      </c>
      <c r="H3502" s="43" t="s">
        <v>41</v>
      </c>
      <c r="I3502" s="44">
        <v>0</v>
      </c>
      <c r="J3502" s="45">
        <v>0</v>
      </c>
      <c r="K3502" s="45">
        <v>0</v>
      </c>
      <c r="L3502" s="46">
        <v>24235</v>
      </c>
      <c r="M3502" s="47">
        <v>283973</v>
      </c>
      <c r="N3502" s="47">
        <v>1064</v>
      </c>
      <c r="O3502" s="48">
        <v>0</v>
      </c>
      <c r="P3502" s="49">
        <v>0</v>
      </c>
      <c r="Q3502" s="49">
        <v>0</v>
      </c>
      <c r="R3502" s="50">
        <v>0</v>
      </c>
      <c r="S3502" s="51">
        <v>0</v>
      </c>
      <c r="T3502" s="51">
        <v>0</v>
      </c>
      <c r="U3502" s="44">
        <v>24235</v>
      </c>
      <c r="V3502" s="45">
        <v>283973</v>
      </c>
      <c r="W3502" s="45">
        <v>1064</v>
      </c>
    </row>
    <row r="3503" spans="1:23" x14ac:dyDescent="0.2">
      <c r="A3503" s="41">
        <v>2010</v>
      </c>
      <c r="B3503" s="42">
        <v>54871</v>
      </c>
      <c r="C3503" s="43" t="s">
        <v>3795</v>
      </c>
      <c r="D3503" s="41" t="s">
        <v>91</v>
      </c>
      <c r="E3503" s="43" t="s">
        <v>24</v>
      </c>
      <c r="F3503" s="41" t="s">
        <v>25</v>
      </c>
      <c r="G3503" s="43" t="s">
        <v>92</v>
      </c>
      <c r="H3503" s="43" t="s">
        <v>41</v>
      </c>
      <c r="I3503" s="44">
        <v>0</v>
      </c>
      <c r="J3503" s="45">
        <v>0</v>
      </c>
      <c r="K3503" s="45">
        <v>0</v>
      </c>
      <c r="L3503" s="46">
        <v>15888.8</v>
      </c>
      <c r="M3503" s="47">
        <v>255299</v>
      </c>
      <c r="N3503" s="47">
        <v>2424</v>
      </c>
      <c r="O3503" s="48">
        <v>0</v>
      </c>
      <c r="P3503" s="49">
        <v>0</v>
      </c>
      <c r="Q3503" s="49">
        <v>0</v>
      </c>
      <c r="R3503" s="50">
        <v>0</v>
      </c>
      <c r="S3503" s="51">
        <v>0</v>
      </c>
      <c r="T3503" s="51">
        <v>0</v>
      </c>
      <c r="U3503" s="44">
        <v>15888.8</v>
      </c>
      <c r="V3503" s="45">
        <v>255299</v>
      </c>
      <c r="W3503" s="45">
        <v>2424</v>
      </c>
    </row>
    <row r="3504" spans="1:23" x14ac:dyDescent="0.2">
      <c r="A3504" s="41">
        <v>2010</v>
      </c>
      <c r="B3504" s="42">
        <v>54872</v>
      </c>
      <c r="C3504" s="43" t="s">
        <v>1393</v>
      </c>
      <c r="D3504" s="41" t="s">
        <v>39</v>
      </c>
      <c r="E3504" s="43" t="s">
        <v>40</v>
      </c>
      <c r="F3504" s="41" t="s">
        <v>25</v>
      </c>
      <c r="G3504" s="43" t="s">
        <v>42</v>
      </c>
      <c r="H3504" s="43" t="s">
        <v>41</v>
      </c>
      <c r="I3504" s="44">
        <v>24996</v>
      </c>
      <c r="J3504" s="45">
        <v>183393</v>
      </c>
      <c r="K3504" s="45">
        <v>37636</v>
      </c>
      <c r="L3504" s="46">
        <v>59409</v>
      </c>
      <c r="M3504" s="47">
        <v>438376</v>
      </c>
      <c r="N3504" s="47">
        <v>9996</v>
      </c>
      <c r="O3504" s="48" t="s">
        <v>37</v>
      </c>
      <c r="P3504" s="49" t="s">
        <v>37</v>
      </c>
      <c r="Q3504" s="49" t="s">
        <v>37</v>
      </c>
      <c r="R3504" s="50" t="s">
        <v>37</v>
      </c>
      <c r="S3504" s="51" t="s">
        <v>37</v>
      </c>
      <c r="T3504" s="51" t="s">
        <v>37</v>
      </c>
      <c r="U3504" s="44">
        <v>84405</v>
      </c>
      <c r="V3504" s="45">
        <v>621769</v>
      </c>
      <c r="W3504" s="45">
        <v>47632</v>
      </c>
    </row>
    <row r="3505" spans="1:23" x14ac:dyDescent="0.2">
      <c r="A3505" s="41">
        <v>2010</v>
      </c>
      <c r="B3505" s="42">
        <v>54872</v>
      </c>
      <c r="C3505" s="43" t="s">
        <v>1393</v>
      </c>
      <c r="D3505" s="41" t="s">
        <v>91</v>
      </c>
      <c r="E3505" s="43" t="s">
        <v>24</v>
      </c>
      <c r="F3505" s="41" t="s">
        <v>25</v>
      </c>
      <c r="G3505" s="43" t="s">
        <v>92</v>
      </c>
      <c r="H3505" s="43" t="s">
        <v>41</v>
      </c>
      <c r="I3505" s="44">
        <v>89409</v>
      </c>
      <c r="J3505" s="45">
        <v>766357</v>
      </c>
      <c r="K3505" s="45">
        <v>47309</v>
      </c>
      <c r="L3505" s="46">
        <v>9495</v>
      </c>
      <c r="M3505" s="47">
        <v>81384</v>
      </c>
      <c r="N3505" s="47">
        <v>2512</v>
      </c>
      <c r="O3505" s="48" t="s">
        <v>37</v>
      </c>
      <c r="P3505" s="49" t="s">
        <v>37</v>
      </c>
      <c r="Q3505" s="49" t="s">
        <v>37</v>
      </c>
      <c r="R3505" s="50" t="s">
        <v>37</v>
      </c>
      <c r="S3505" s="51" t="s">
        <v>37</v>
      </c>
      <c r="T3505" s="51" t="s">
        <v>37</v>
      </c>
      <c r="U3505" s="44">
        <v>98904</v>
      </c>
      <c r="V3505" s="45">
        <v>847741</v>
      </c>
      <c r="W3505" s="45">
        <v>49821</v>
      </c>
    </row>
    <row r="3506" spans="1:23" x14ac:dyDescent="0.2">
      <c r="A3506" s="41">
        <v>2010</v>
      </c>
      <c r="B3506" s="42">
        <v>54873</v>
      </c>
      <c r="C3506" s="43" t="s">
        <v>1394</v>
      </c>
      <c r="D3506" s="41" t="s">
        <v>39</v>
      </c>
      <c r="E3506" s="43" t="s">
        <v>40</v>
      </c>
      <c r="F3506" s="41" t="s">
        <v>25</v>
      </c>
      <c r="G3506" s="43" t="s">
        <v>201</v>
      </c>
      <c r="H3506" s="43" t="s">
        <v>41</v>
      </c>
      <c r="I3506" s="44">
        <v>0</v>
      </c>
      <c r="J3506" s="45">
        <v>0</v>
      </c>
      <c r="K3506" s="45">
        <v>0</v>
      </c>
      <c r="L3506" s="46">
        <v>0</v>
      </c>
      <c r="M3506" s="47">
        <v>0</v>
      </c>
      <c r="N3506" s="47">
        <v>0</v>
      </c>
      <c r="O3506" s="48">
        <v>439</v>
      </c>
      <c r="P3506" s="49">
        <v>7805</v>
      </c>
      <c r="Q3506" s="49">
        <v>2</v>
      </c>
      <c r="R3506" s="50">
        <v>0</v>
      </c>
      <c r="S3506" s="51">
        <v>0</v>
      </c>
      <c r="T3506" s="51">
        <v>0</v>
      </c>
      <c r="U3506" s="44">
        <v>439</v>
      </c>
      <c r="V3506" s="45">
        <v>7805</v>
      </c>
      <c r="W3506" s="45">
        <v>2</v>
      </c>
    </row>
    <row r="3507" spans="1:23" x14ac:dyDescent="0.2">
      <c r="A3507" s="41">
        <v>2010</v>
      </c>
      <c r="B3507" s="42">
        <v>54873</v>
      </c>
      <c r="C3507" s="43" t="s">
        <v>1394</v>
      </c>
      <c r="D3507" s="41" t="s">
        <v>39</v>
      </c>
      <c r="E3507" s="43" t="s">
        <v>40</v>
      </c>
      <c r="F3507" s="41" t="s">
        <v>25</v>
      </c>
      <c r="G3507" s="43" t="s">
        <v>203</v>
      </c>
      <c r="H3507" s="43" t="s">
        <v>41</v>
      </c>
      <c r="I3507" s="44">
        <v>0</v>
      </c>
      <c r="J3507" s="45">
        <v>0</v>
      </c>
      <c r="K3507" s="45">
        <v>0</v>
      </c>
      <c r="L3507" s="46">
        <v>0</v>
      </c>
      <c r="M3507" s="47">
        <v>0</v>
      </c>
      <c r="N3507" s="47">
        <v>0</v>
      </c>
      <c r="O3507" s="48">
        <v>322</v>
      </c>
      <c r="P3507" s="49">
        <v>5845</v>
      </c>
      <c r="Q3507" s="49">
        <v>3</v>
      </c>
      <c r="R3507" s="50">
        <v>0</v>
      </c>
      <c r="S3507" s="51">
        <v>0</v>
      </c>
      <c r="T3507" s="51">
        <v>0</v>
      </c>
      <c r="U3507" s="44">
        <v>322</v>
      </c>
      <c r="V3507" s="45">
        <v>5845</v>
      </c>
      <c r="W3507" s="45">
        <v>3</v>
      </c>
    </row>
    <row r="3508" spans="1:23" x14ac:dyDescent="0.2">
      <c r="A3508" s="41">
        <v>2010</v>
      </c>
      <c r="B3508" s="42">
        <v>54873</v>
      </c>
      <c r="C3508" s="43" t="s">
        <v>1394</v>
      </c>
      <c r="D3508" s="41" t="s">
        <v>39</v>
      </c>
      <c r="E3508" s="43" t="s">
        <v>40</v>
      </c>
      <c r="F3508" s="41" t="s">
        <v>25</v>
      </c>
      <c r="G3508" s="43" t="s">
        <v>134</v>
      </c>
      <c r="H3508" s="43" t="s">
        <v>41</v>
      </c>
      <c r="I3508" s="44">
        <v>0</v>
      </c>
      <c r="J3508" s="45">
        <v>0</v>
      </c>
      <c r="K3508" s="45">
        <v>0</v>
      </c>
      <c r="L3508" s="46">
        <v>0</v>
      </c>
      <c r="M3508" s="47">
        <v>0</v>
      </c>
      <c r="N3508" s="47">
        <v>0</v>
      </c>
      <c r="O3508" s="48">
        <v>11451</v>
      </c>
      <c r="P3508" s="49">
        <v>221244</v>
      </c>
      <c r="Q3508" s="49">
        <v>24</v>
      </c>
      <c r="R3508" s="50">
        <v>0</v>
      </c>
      <c r="S3508" s="51">
        <v>0</v>
      </c>
      <c r="T3508" s="51">
        <v>0</v>
      </c>
      <c r="U3508" s="44">
        <v>11451</v>
      </c>
      <c r="V3508" s="45">
        <v>221244</v>
      </c>
      <c r="W3508" s="45">
        <v>24</v>
      </c>
    </row>
    <row r="3509" spans="1:23" x14ac:dyDescent="0.2">
      <c r="A3509" s="41">
        <v>2010</v>
      </c>
      <c r="B3509" s="42">
        <v>54873</v>
      </c>
      <c r="C3509" s="43" t="s">
        <v>1394</v>
      </c>
      <c r="D3509" s="41" t="s">
        <v>39</v>
      </c>
      <c r="E3509" s="43" t="s">
        <v>40</v>
      </c>
      <c r="F3509" s="41" t="s">
        <v>25</v>
      </c>
      <c r="G3509" s="43" t="s">
        <v>511</v>
      </c>
      <c r="H3509" s="43" t="s">
        <v>41</v>
      </c>
      <c r="I3509" s="44">
        <v>0</v>
      </c>
      <c r="J3509" s="45">
        <v>0</v>
      </c>
      <c r="K3509" s="45">
        <v>0</v>
      </c>
      <c r="L3509" s="46">
        <v>0</v>
      </c>
      <c r="M3509" s="47">
        <v>0</v>
      </c>
      <c r="N3509" s="47">
        <v>0</v>
      </c>
      <c r="O3509" s="48">
        <v>2204</v>
      </c>
      <c r="P3509" s="49">
        <v>41120</v>
      </c>
      <c r="Q3509" s="49">
        <v>6</v>
      </c>
      <c r="R3509" s="50">
        <v>0</v>
      </c>
      <c r="S3509" s="51">
        <v>0</v>
      </c>
      <c r="T3509" s="51">
        <v>0</v>
      </c>
      <c r="U3509" s="44">
        <v>2204</v>
      </c>
      <c r="V3509" s="45">
        <v>41120</v>
      </c>
      <c r="W3509" s="45">
        <v>6</v>
      </c>
    </row>
    <row r="3510" spans="1:23" x14ac:dyDescent="0.2">
      <c r="A3510" s="41">
        <v>2010</v>
      </c>
      <c r="B3510" s="42">
        <v>54873</v>
      </c>
      <c r="C3510" s="43" t="s">
        <v>1394</v>
      </c>
      <c r="D3510" s="41" t="s">
        <v>39</v>
      </c>
      <c r="E3510" s="43" t="s">
        <v>40</v>
      </c>
      <c r="F3510" s="41" t="s">
        <v>25</v>
      </c>
      <c r="G3510" s="43" t="s">
        <v>180</v>
      </c>
      <c r="H3510" s="43" t="s">
        <v>41</v>
      </c>
      <c r="I3510" s="44">
        <v>0</v>
      </c>
      <c r="J3510" s="45">
        <v>0</v>
      </c>
      <c r="K3510" s="45">
        <v>0</v>
      </c>
      <c r="L3510" s="46">
        <v>0</v>
      </c>
      <c r="M3510" s="47">
        <v>0</v>
      </c>
      <c r="N3510" s="47">
        <v>0</v>
      </c>
      <c r="O3510" s="48">
        <v>1101</v>
      </c>
      <c r="P3510" s="49">
        <v>20379</v>
      </c>
      <c r="Q3510" s="49">
        <v>2</v>
      </c>
      <c r="R3510" s="50">
        <v>0</v>
      </c>
      <c r="S3510" s="51">
        <v>0</v>
      </c>
      <c r="T3510" s="51">
        <v>0</v>
      </c>
      <c r="U3510" s="44">
        <v>1101</v>
      </c>
      <c r="V3510" s="45">
        <v>20379</v>
      </c>
      <c r="W3510" s="45">
        <v>2</v>
      </c>
    </row>
    <row r="3511" spans="1:23" x14ac:dyDescent="0.2">
      <c r="A3511" s="41">
        <v>2010</v>
      </c>
      <c r="B3511" s="42">
        <v>54875</v>
      </c>
      <c r="C3511" s="43" t="s">
        <v>3796</v>
      </c>
      <c r="D3511" s="41" t="s">
        <v>39</v>
      </c>
      <c r="E3511" s="43" t="s">
        <v>40</v>
      </c>
      <c r="F3511" s="41" t="s">
        <v>25</v>
      </c>
      <c r="G3511" s="43" t="s">
        <v>42</v>
      </c>
      <c r="H3511" s="43" t="s">
        <v>41</v>
      </c>
      <c r="I3511" s="44" t="s">
        <v>37</v>
      </c>
      <c r="J3511" s="45" t="s">
        <v>37</v>
      </c>
      <c r="K3511" s="45" t="s">
        <v>37</v>
      </c>
      <c r="L3511" s="46" t="s">
        <v>37</v>
      </c>
      <c r="M3511" s="47" t="s">
        <v>37</v>
      </c>
      <c r="N3511" s="47" t="s">
        <v>37</v>
      </c>
      <c r="O3511" s="48">
        <v>3032</v>
      </c>
      <c r="P3511" s="49">
        <v>54835</v>
      </c>
      <c r="Q3511" s="49">
        <v>11</v>
      </c>
      <c r="R3511" s="50" t="s">
        <v>37</v>
      </c>
      <c r="S3511" s="51" t="s">
        <v>37</v>
      </c>
      <c r="T3511" s="51" t="s">
        <v>37</v>
      </c>
      <c r="U3511" s="44">
        <v>3032</v>
      </c>
      <c r="V3511" s="45">
        <v>54835</v>
      </c>
      <c r="W3511" s="45">
        <v>11</v>
      </c>
    </row>
    <row r="3512" spans="1:23" x14ac:dyDescent="0.2">
      <c r="A3512" s="41">
        <v>2010</v>
      </c>
      <c r="B3512" s="42">
        <v>54893</v>
      </c>
      <c r="C3512" s="43" t="s">
        <v>1396</v>
      </c>
      <c r="D3512" s="41" t="s">
        <v>39</v>
      </c>
      <c r="E3512" s="43" t="s">
        <v>40</v>
      </c>
      <c r="F3512" s="41" t="s">
        <v>25</v>
      </c>
      <c r="G3512" s="43" t="s">
        <v>42</v>
      </c>
      <c r="H3512" s="43" t="s">
        <v>41</v>
      </c>
      <c r="I3512" s="44">
        <v>6551</v>
      </c>
      <c r="J3512" s="45">
        <v>103082</v>
      </c>
      <c r="K3512" s="45">
        <v>11122</v>
      </c>
      <c r="L3512" s="46">
        <v>28373</v>
      </c>
      <c r="M3512" s="47">
        <v>464641</v>
      </c>
      <c r="N3512" s="47">
        <v>3898</v>
      </c>
      <c r="O3512" s="48" t="s">
        <v>37</v>
      </c>
      <c r="P3512" s="49" t="s">
        <v>37</v>
      </c>
      <c r="Q3512" s="49" t="s">
        <v>37</v>
      </c>
      <c r="R3512" s="50" t="s">
        <v>37</v>
      </c>
      <c r="S3512" s="51" t="s">
        <v>37</v>
      </c>
      <c r="T3512" s="51" t="s">
        <v>37</v>
      </c>
      <c r="U3512" s="44">
        <v>34924</v>
      </c>
      <c r="V3512" s="45">
        <v>567723</v>
      </c>
      <c r="W3512" s="45">
        <v>15020</v>
      </c>
    </row>
    <row r="3513" spans="1:23" x14ac:dyDescent="0.2">
      <c r="A3513" s="41">
        <v>2010</v>
      </c>
      <c r="B3513" s="42">
        <v>54913</v>
      </c>
      <c r="C3513" s="43" t="s">
        <v>1397</v>
      </c>
      <c r="D3513" s="41" t="s">
        <v>23</v>
      </c>
      <c r="E3513" s="43" t="s">
        <v>24</v>
      </c>
      <c r="F3513" s="41" t="s">
        <v>25</v>
      </c>
      <c r="G3513" s="43" t="s">
        <v>203</v>
      </c>
      <c r="H3513" s="43" t="s">
        <v>51</v>
      </c>
      <c r="I3513" s="44">
        <v>932974</v>
      </c>
      <c r="J3513" s="45">
        <v>5484797</v>
      </c>
      <c r="K3513" s="45">
        <v>794590</v>
      </c>
      <c r="L3513" s="46">
        <v>390458</v>
      </c>
      <c r="M3513" s="47">
        <v>2382635</v>
      </c>
      <c r="N3513" s="47">
        <v>109096</v>
      </c>
      <c r="O3513" s="48">
        <v>134922</v>
      </c>
      <c r="P3513" s="49">
        <v>1078606</v>
      </c>
      <c r="Q3513" s="49">
        <v>1603</v>
      </c>
      <c r="R3513" s="50" t="s">
        <v>37</v>
      </c>
      <c r="S3513" s="51" t="s">
        <v>37</v>
      </c>
      <c r="T3513" s="51" t="s">
        <v>37</v>
      </c>
      <c r="U3513" s="44">
        <v>1458354</v>
      </c>
      <c r="V3513" s="45">
        <v>8946038</v>
      </c>
      <c r="W3513" s="45">
        <v>905289</v>
      </c>
    </row>
    <row r="3514" spans="1:23" x14ac:dyDescent="0.2">
      <c r="A3514" s="41">
        <v>2010</v>
      </c>
      <c r="B3514" s="42">
        <v>54913</v>
      </c>
      <c r="C3514" s="43" t="s">
        <v>1397</v>
      </c>
      <c r="D3514" s="41" t="s">
        <v>112</v>
      </c>
      <c r="E3514" s="43" t="s">
        <v>113</v>
      </c>
      <c r="F3514" s="41" t="s">
        <v>25</v>
      </c>
      <c r="G3514" s="43" t="s">
        <v>203</v>
      </c>
      <c r="H3514" s="43" t="s">
        <v>51</v>
      </c>
      <c r="I3514" s="44">
        <v>117374</v>
      </c>
      <c r="J3514" s="45">
        <v>1356063</v>
      </c>
      <c r="K3514" s="45">
        <v>195058</v>
      </c>
      <c r="L3514" s="46">
        <v>196002</v>
      </c>
      <c r="M3514" s="47">
        <v>2537386</v>
      </c>
      <c r="N3514" s="47">
        <v>54156</v>
      </c>
      <c r="O3514" s="48">
        <v>477837</v>
      </c>
      <c r="P3514" s="49">
        <v>8814353</v>
      </c>
      <c r="Q3514" s="49">
        <v>2405</v>
      </c>
      <c r="R3514" s="50">
        <v>2644</v>
      </c>
      <c r="S3514" s="51">
        <v>354788</v>
      </c>
      <c r="T3514" s="51">
        <v>1</v>
      </c>
      <c r="U3514" s="44">
        <v>793857</v>
      </c>
      <c r="V3514" s="45">
        <v>13062590</v>
      </c>
      <c r="W3514" s="45">
        <v>251620</v>
      </c>
    </row>
    <row r="3515" spans="1:23" x14ac:dyDescent="0.2">
      <c r="A3515" s="41">
        <v>2010</v>
      </c>
      <c r="B3515" s="42">
        <v>55722</v>
      </c>
      <c r="C3515" s="43" t="s">
        <v>3797</v>
      </c>
      <c r="D3515" s="41" t="s">
        <v>39</v>
      </c>
      <c r="E3515" s="43" t="s">
        <v>40</v>
      </c>
      <c r="F3515" s="41" t="s">
        <v>25</v>
      </c>
      <c r="G3515" s="43" t="s">
        <v>124</v>
      </c>
      <c r="H3515" s="43" t="s">
        <v>41</v>
      </c>
      <c r="I3515" s="44">
        <v>656.7</v>
      </c>
      <c r="J3515" s="45">
        <v>5552</v>
      </c>
      <c r="K3515" s="45">
        <v>526</v>
      </c>
      <c r="L3515" s="46">
        <v>207938.8</v>
      </c>
      <c r="M3515" s="47">
        <v>3026593</v>
      </c>
      <c r="N3515" s="47">
        <v>2979</v>
      </c>
      <c r="O3515" s="48">
        <v>0</v>
      </c>
      <c r="P3515" s="49">
        <v>0</v>
      </c>
      <c r="Q3515" s="49">
        <v>0</v>
      </c>
      <c r="R3515" s="50">
        <v>0</v>
      </c>
      <c r="S3515" s="51">
        <v>0</v>
      </c>
      <c r="T3515" s="51">
        <v>0</v>
      </c>
      <c r="U3515" s="44">
        <v>208595.5</v>
      </c>
      <c r="V3515" s="45">
        <v>3032145</v>
      </c>
      <c r="W3515" s="45">
        <v>3505</v>
      </c>
    </row>
    <row r="3516" spans="1:23" x14ac:dyDescent="0.2">
      <c r="A3516" s="41">
        <v>2010</v>
      </c>
      <c r="B3516" s="42">
        <v>55722</v>
      </c>
      <c r="C3516" s="43" t="s">
        <v>3797</v>
      </c>
      <c r="D3516" s="41" t="s">
        <v>39</v>
      </c>
      <c r="E3516" s="43" t="s">
        <v>40</v>
      </c>
      <c r="F3516" s="41" t="s">
        <v>25</v>
      </c>
      <c r="G3516" s="43" t="s">
        <v>30</v>
      </c>
      <c r="H3516" s="43" t="s">
        <v>41</v>
      </c>
      <c r="I3516" s="44">
        <v>0</v>
      </c>
      <c r="J3516" s="45">
        <v>0</v>
      </c>
      <c r="K3516" s="45">
        <v>0</v>
      </c>
      <c r="L3516" s="46">
        <v>2050.5</v>
      </c>
      <c r="M3516" s="47">
        <v>20625</v>
      </c>
      <c r="N3516" s="47">
        <v>41</v>
      </c>
      <c r="O3516" s="48">
        <v>0</v>
      </c>
      <c r="P3516" s="49">
        <v>0</v>
      </c>
      <c r="Q3516" s="49">
        <v>0</v>
      </c>
      <c r="R3516" s="50">
        <v>0</v>
      </c>
      <c r="S3516" s="51">
        <v>0</v>
      </c>
      <c r="T3516" s="51">
        <v>0</v>
      </c>
      <c r="U3516" s="44">
        <v>2050.5</v>
      </c>
      <c r="V3516" s="45">
        <v>20625</v>
      </c>
      <c r="W3516" s="45">
        <v>41</v>
      </c>
    </row>
    <row r="3517" spans="1:23" x14ac:dyDescent="0.2">
      <c r="A3517" s="41">
        <v>2010</v>
      </c>
      <c r="B3517" s="42">
        <v>55722</v>
      </c>
      <c r="C3517" s="43" t="s">
        <v>3797</v>
      </c>
      <c r="D3517" s="41" t="s">
        <v>39</v>
      </c>
      <c r="E3517" s="43" t="s">
        <v>40</v>
      </c>
      <c r="F3517" s="41" t="s">
        <v>25</v>
      </c>
      <c r="G3517" s="43" t="s">
        <v>44</v>
      </c>
      <c r="H3517" s="43" t="s">
        <v>41</v>
      </c>
      <c r="I3517" s="44">
        <v>0</v>
      </c>
      <c r="J3517" s="45">
        <v>0</v>
      </c>
      <c r="K3517" s="45">
        <v>0</v>
      </c>
      <c r="L3517" s="46">
        <v>4611.1000000000004</v>
      </c>
      <c r="M3517" s="47">
        <v>47940</v>
      </c>
      <c r="N3517" s="47">
        <v>287</v>
      </c>
      <c r="O3517" s="48">
        <v>0</v>
      </c>
      <c r="P3517" s="49">
        <v>0</v>
      </c>
      <c r="Q3517" s="49">
        <v>0</v>
      </c>
      <c r="R3517" s="50">
        <v>0</v>
      </c>
      <c r="S3517" s="51">
        <v>0</v>
      </c>
      <c r="T3517" s="51">
        <v>0</v>
      </c>
      <c r="U3517" s="44">
        <v>4611.1000000000004</v>
      </c>
      <c r="V3517" s="45">
        <v>47940</v>
      </c>
      <c r="W3517" s="45">
        <v>287</v>
      </c>
    </row>
    <row r="3518" spans="1:23" x14ac:dyDescent="0.2">
      <c r="A3518" s="41">
        <v>2010</v>
      </c>
      <c r="B3518" s="42">
        <v>55781</v>
      </c>
      <c r="C3518" s="43" t="s">
        <v>1399</v>
      </c>
      <c r="D3518" s="41" t="s">
        <v>39</v>
      </c>
      <c r="E3518" s="43" t="s">
        <v>40</v>
      </c>
      <c r="F3518" s="41" t="s">
        <v>25</v>
      </c>
      <c r="G3518" s="43" t="s">
        <v>57</v>
      </c>
      <c r="H3518" s="43" t="s">
        <v>41</v>
      </c>
      <c r="I3518" s="44" t="s">
        <v>37</v>
      </c>
      <c r="J3518" s="45" t="s">
        <v>37</v>
      </c>
      <c r="K3518" s="45" t="s">
        <v>37</v>
      </c>
      <c r="L3518" s="46">
        <v>15</v>
      </c>
      <c r="M3518" s="47">
        <v>252</v>
      </c>
      <c r="N3518" s="47">
        <v>4</v>
      </c>
      <c r="O3518" s="48" t="s">
        <v>37</v>
      </c>
      <c r="P3518" s="49" t="s">
        <v>37</v>
      </c>
      <c r="Q3518" s="49" t="s">
        <v>37</v>
      </c>
      <c r="R3518" s="50" t="s">
        <v>37</v>
      </c>
      <c r="S3518" s="51" t="s">
        <v>37</v>
      </c>
      <c r="T3518" s="51" t="s">
        <v>37</v>
      </c>
      <c r="U3518" s="44">
        <v>15</v>
      </c>
      <c r="V3518" s="45">
        <v>252</v>
      </c>
      <c r="W3518" s="45">
        <v>4</v>
      </c>
    </row>
    <row r="3519" spans="1:23" x14ac:dyDescent="0.2">
      <c r="A3519" s="41">
        <v>2010</v>
      </c>
      <c r="B3519" s="42">
        <v>55781</v>
      </c>
      <c r="C3519" s="43" t="s">
        <v>1399</v>
      </c>
      <c r="D3519" s="41" t="s">
        <v>39</v>
      </c>
      <c r="E3519" s="43" t="s">
        <v>40</v>
      </c>
      <c r="F3519" s="41" t="s">
        <v>25</v>
      </c>
      <c r="G3519" s="43" t="s">
        <v>201</v>
      </c>
      <c r="H3519" s="43" t="s">
        <v>41</v>
      </c>
      <c r="I3519" s="44" t="s">
        <v>37</v>
      </c>
      <c r="J3519" s="45" t="s">
        <v>37</v>
      </c>
      <c r="K3519" s="45" t="s">
        <v>37</v>
      </c>
      <c r="L3519" s="46">
        <v>14103</v>
      </c>
      <c r="M3519" s="47">
        <v>158340</v>
      </c>
      <c r="N3519" s="47">
        <v>1671</v>
      </c>
      <c r="O3519" s="48" t="s">
        <v>37</v>
      </c>
      <c r="P3519" s="49" t="s">
        <v>37</v>
      </c>
      <c r="Q3519" s="49" t="s">
        <v>37</v>
      </c>
      <c r="R3519" s="50" t="s">
        <v>37</v>
      </c>
      <c r="S3519" s="51" t="s">
        <v>37</v>
      </c>
      <c r="T3519" s="51" t="s">
        <v>37</v>
      </c>
      <c r="U3519" s="44">
        <v>14103</v>
      </c>
      <c r="V3519" s="45">
        <v>158340</v>
      </c>
      <c r="W3519" s="45">
        <v>1671</v>
      </c>
    </row>
    <row r="3520" spans="1:23" x14ac:dyDescent="0.2">
      <c r="A3520" s="41">
        <v>2010</v>
      </c>
      <c r="B3520" s="42">
        <v>55781</v>
      </c>
      <c r="C3520" s="43" t="s">
        <v>1399</v>
      </c>
      <c r="D3520" s="41" t="s">
        <v>39</v>
      </c>
      <c r="E3520" s="43" t="s">
        <v>40</v>
      </c>
      <c r="F3520" s="41" t="s">
        <v>25</v>
      </c>
      <c r="G3520" s="43" t="s">
        <v>510</v>
      </c>
      <c r="H3520" s="43" t="s">
        <v>41</v>
      </c>
      <c r="I3520" s="44" t="s">
        <v>37</v>
      </c>
      <c r="J3520" s="45" t="s">
        <v>37</v>
      </c>
      <c r="K3520" s="45" t="s">
        <v>37</v>
      </c>
      <c r="L3520" s="46">
        <v>4903</v>
      </c>
      <c r="M3520" s="47">
        <v>47580</v>
      </c>
      <c r="N3520" s="47">
        <v>582</v>
      </c>
      <c r="O3520" s="48" t="s">
        <v>37</v>
      </c>
      <c r="P3520" s="49" t="s">
        <v>37</v>
      </c>
      <c r="Q3520" s="49" t="s">
        <v>37</v>
      </c>
      <c r="R3520" s="50" t="s">
        <v>37</v>
      </c>
      <c r="S3520" s="51" t="s">
        <v>37</v>
      </c>
      <c r="T3520" s="51" t="s">
        <v>37</v>
      </c>
      <c r="U3520" s="44">
        <v>4903</v>
      </c>
      <c r="V3520" s="45">
        <v>47580</v>
      </c>
      <c r="W3520" s="45">
        <v>582</v>
      </c>
    </row>
    <row r="3521" spans="1:23" x14ac:dyDescent="0.2">
      <c r="A3521" s="41">
        <v>2010</v>
      </c>
      <c r="B3521" s="42">
        <v>55781</v>
      </c>
      <c r="C3521" s="43" t="s">
        <v>1399</v>
      </c>
      <c r="D3521" s="41" t="s">
        <v>39</v>
      </c>
      <c r="E3521" s="43" t="s">
        <v>40</v>
      </c>
      <c r="F3521" s="41" t="s">
        <v>25</v>
      </c>
      <c r="G3521" s="43" t="s">
        <v>160</v>
      </c>
      <c r="H3521" s="43" t="s">
        <v>41</v>
      </c>
      <c r="I3521" s="44" t="s">
        <v>37</v>
      </c>
      <c r="J3521" s="45" t="s">
        <v>37</v>
      </c>
      <c r="K3521" s="45" t="s">
        <v>37</v>
      </c>
      <c r="L3521" s="46">
        <v>4700</v>
      </c>
      <c r="M3521" s="47">
        <v>55475</v>
      </c>
      <c r="N3521" s="47">
        <v>481</v>
      </c>
      <c r="O3521" s="48" t="s">
        <v>37</v>
      </c>
      <c r="P3521" s="49" t="s">
        <v>37</v>
      </c>
      <c r="Q3521" s="49" t="s">
        <v>37</v>
      </c>
      <c r="R3521" s="50" t="s">
        <v>37</v>
      </c>
      <c r="S3521" s="51" t="s">
        <v>37</v>
      </c>
      <c r="T3521" s="51" t="s">
        <v>37</v>
      </c>
      <c r="U3521" s="44">
        <v>4700</v>
      </c>
      <c r="V3521" s="45">
        <v>55475</v>
      </c>
      <c r="W3521" s="45">
        <v>481</v>
      </c>
    </row>
    <row r="3522" spans="1:23" x14ac:dyDescent="0.2">
      <c r="A3522" s="41">
        <v>2010</v>
      </c>
      <c r="B3522" s="42">
        <v>55781</v>
      </c>
      <c r="C3522" s="43" t="s">
        <v>1399</v>
      </c>
      <c r="D3522" s="41" t="s">
        <v>39</v>
      </c>
      <c r="E3522" s="43" t="s">
        <v>40</v>
      </c>
      <c r="F3522" s="41" t="s">
        <v>25</v>
      </c>
      <c r="G3522" s="43" t="s">
        <v>124</v>
      </c>
      <c r="H3522" s="43" t="s">
        <v>41</v>
      </c>
      <c r="I3522" s="44" t="s">
        <v>37</v>
      </c>
      <c r="J3522" s="45" t="s">
        <v>37</v>
      </c>
      <c r="K3522" s="45" t="s">
        <v>37</v>
      </c>
      <c r="L3522" s="46">
        <v>29805</v>
      </c>
      <c r="M3522" s="47">
        <v>407287</v>
      </c>
      <c r="N3522" s="47">
        <v>6514</v>
      </c>
      <c r="O3522" s="48" t="s">
        <v>37</v>
      </c>
      <c r="P3522" s="49" t="s">
        <v>37</v>
      </c>
      <c r="Q3522" s="49" t="s">
        <v>37</v>
      </c>
      <c r="R3522" s="50" t="s">
        <v>37</v>
      </c>
      <c r="S3522" s="51" t="s">
        <v>37</v>
      </c>
      <c r="T3522" s="51" t="s">
        <v>37</v>
      </c>
      <c r="U3522" s="44">
        <v>29805</v>
      </c>
      <c r="V3522" s="45">
        <v>407287</v>
      </c>
      <c r="W3522" s="45">
        <v>6514</v>
      </c>
    </row>
    <row r="3523" spans="1:23" x14ac:dyDescent="0.2">
      <c r="A3523" s="41">
        <v>2010</v>
      </c>
      <c r="B3523" s="42">
        <v>55781</v>
      </c>
      <c r="C3523" s="43" t="s">
        <v>1399</v>
      </c>
      <c r="D3523" s="41" t="s">
        <v>39</v>
      </c>
      <c r="E3523" s="43" t="s">
        <v>40</v>
      </c>
      <c r="F3523" s="41" t="s">
        <v>25</v>
      </c>
      <c r="G3523" s="43" t="s">
        <v>203</v>
      </c>
      <c r="H3523" s="43" t="s">
        <v>41</v>
      </c>
      <c r="I3523" s="44" t="s">
        <v>37</v>
      </c>
      <c r="J3523" s="45" t="s">
        <v>37</v>
      </c>
      <c r="K3523" s="45" t="s">
        <v>37</v>
      </c>
      <c r="L3523" s="46">
        <v>27122</v>
      </c>
      <c r="M3523" s="47">
        <v>311794</v>
      </c>
      <c r="N3523" s="47">
        <v>2547</v>
      </c>
      <c r="O3523" s="48" t="s">
        <v>37</v>
      </c>
      <c r="P3523" s="49" t="s">
        <v>37</v>
      </c>
      <c r="Q3523" s="49" t="s">
        <v>37</v>
      </c>
      <c r="R3523" s="50" t="s">
        <v>37</v>
      </c>
      <c r="S3523" s="51" t="s">
        <v>37</v>
      </c>
      <c r="T3523" s="51" t="s">
        <v>37</v>
      </c>
      <c r="U3523" s="44">
        <v>27122</v>
      </c>
      <c r="V3523" s="45">
        <v>311794</v>
      </c>
      <c r="W3523" s="45">
        <v>2547</v>
      </c>
    </row>
    <row r="3524" spans="1:23" x14ac:dyDescent="0.2">
      <c r="A3524" s="41">
        <v>2010</v>
      </c>
      <c r="B3524" s="42">
        <v>55781</v>
      </c>
      <c r="C3524" s="43" t="s">
        <v>1399</v>
      </c>
      <c r="D3524" s="41" t="s">
        <v>39</v>
      </c>
      <c r="E3524" s="43" t="s">
        <v>40</v>
      </c>
      <c r="F3524" s="41" t="s">
        <v>25</v>
      </c>
      <c r="G3524" s="43" t="s">
        <v>30</v>
      </c>
      <c r="H3524" s="43" t="s">
        <v>41</v>
      </c>
      <c r="I3524" s="44" t="s">
        <v>37</v>
      </c>
      <c r="J3524" s="45" t="s">
        <v>37</v>
      </c>
      <c r="K3524" s="45" t="s">
        <v>37</v>
      </c>
      <c r="L3524" s="46">
        <v>19983</v>
      </c>
      <c r="M3524" s="47">
        <v>202097</v>
      </c>
      <c r="N3524" s="47">
        <v>3200</v>
      </c>
      <c r="O3524" s="48" t="s">
        <v>37</v>
      </c>
      <c r="P3524" s="49" t="s">
        <v>37</v>
      </c>
      <c r="Q3524" s="49" t="s">
        <v>37</v>
      </c>
      <c r="R3524" s="50" t="s">
        <v>37</v>
      </c>
      <c r="S3524" s="51" t="s">
        <v>37</v>
      </c>
      <c r="T3524" s="51" t="s">
        <v>37</v>
      </c>
      <c r="U3524" s="44">
        <v>19983</v>
      </c>
      <c r="V3524" s="45">
        <v>202097</v>
      </c>
      <c r="W3524" s="45">
        <v>3200</v>
      </c>
    </row>
    <row r="3525" spans="1:23" x14ac:dyDescent="0.2">
      <c r="A3525" s="41">
        <v>2010</v>
      </c>
      <c r="B3525" s="42">
        <v>55781</v>
      </c>
      <c r="C3525" s="43" t="s">
        <v>1399</v>
      </c>
      <c r="D3525" s="41" t="s">
        <v>39</v>
      </c>
      <c r="E3525" s="43" t="s">
        <v>40</v>
      </c>
      <c r="F3525" s="41" t="s">
        <v>25</v>
      </c>
      <c r="G3525" s="43" t="s">
        <v>134</v>
      </c>
      <c r="H3525" s="43" t="s">
        <v>41</v>
      </c>
      <c r="I3525" s="44" t="s">
        <v>37</v>
      </c>
      <c r="J3525" s="45" t="s">
        <v>37</v>
      </c>
      <c r="K3525" s="45" t="s">
        <v>37</v>
      </c>
      <c r="L3525" s="46">
        <v>2130</v>
      </c>
      <c r="M3525" s="47">
        <v>25745</v>
      </c>
      <c r="N3525" s="47">
        <v>101</v>
      </c>
      <c r="O3525" s="48" t="s">
        <v>37</v>
      </c>
      <c r="P3525" s="49" t="s">
        <v>37</v>
      </c>
      <c r="Q3525" s="49" t="s">
        <v>37</v>
      </c>
      <c r="R3525" s="50" t="s">
        <v>37</v>
      </c>
      <c r="S3525" s="51" t="s">
        <v>37</v>
      </c>
      <c r="T3525" s="51" t="s">
        <v>37</v>
      </c>
      <c r="U3525" s="44">
        <v>2130</v>
      </c>
      <c r="V3525" s="45">
        <v>25745</v>
      </c>
      <c r="W3525" s="45">
        <v>101</v>
      </c>
    </row>
    <row r="3526" spans="1:23" x14ac:dyDescent="0.2">
      <c r="A3526" s="41">
        <v>2010</v>
      </c>
      <c r="B3526" s="42">
        <v>55781</v>
      </c>
      <c r="C3526" s="43" t="s">
        <v>1399</v>
      </c>
      <c r="D3526" s="41" t="s">
        <v>39</v>
      </c>
      <c r="E3526" s="43" t="s">
        <v>40</v>
      </c>
      <c r="F3526" s="41" t="s">
        <v>25</v>
      </c>
      <c r="G3526" s="43" t="s">
        <v>122</v>
      </c>
      <c r="H3526" s="43" t="s">
        <v>41</v>
      </c>
      <c r="I3526" s="44" t="s">
        <v>37</v>
      </c>
      <c r="J3526" s="45" t="s">
        <v>37</v>
      </c>
      <c r="K3526" s="45" t="s">
        <v>37</v>
      </c>
      <c r="L3526" s="46">
        <v>95225</v>
      </c>
      <c r="M3526" s="47">
        <v>894551</v>
      </c>
      <c r="N3526" s="47">
        <v>9416</v>
      </c>
      <c r="O3526" s="48" t="s">
        <v>37</v>
      </c>
      <c r="P3526" s="49" t="s">
        <v>37</v>
      </c>
      <c r="Q3526" s="49" t="s">
        <v>37</v>
      </c>
      <c r="R3526" s="50" t="s">
        <v>37</v>
      </c>
      <c r="S3526" s="51" t="s">
        <v>37</v>
      </c>
      <c r="T3526" s="51" t="s">
        <v>37</v>
      </c>
      <c r="U3526" s="44">
        <v>95225</v>
      </c>
      <c r="V3526" s="45">
        <v>894551</v>
      </c>
      <c r="W3526" s="45">
        <v>9416</v>
      </c>
    </row>
    <row r="3527" spans="1:23" x14ac:dyDescent="0.2">
      <c r="A3527" s="41">
        <v>2010</v>
      </c>
      <c r="B3527" s="42">
        <v>55781</v>
      </c>
      <c r="C3527" s="43" t="s">
        <v>1399</v>
      </c>
      <c r="D3527" s="41" t="s">
        <v>39</v>
      </c>
      <c r="E3527" s="43" t="s">
        <v>40</v>
      </c>
      <c r="F3527" s="41" t="s">
        <v>25</v>
      </c>
      <c r="G3527" s="43" t="s">
        <v>42</v>
      </c>
      <c r="H3527" s="43" t="s">
        <v>41</v>
      </c>
      <c r="I3527" s="44">
        <v>2147</v>
      </c>
      <c r="J3527" s="45">
        <v>14699</v>
      </c>
      <c r="K3527" s="45">
        <v>895</v>
      </c>
      <c r="L3527" s="46">
        <v>147376</v>
      </c>
      <c r="M3527" s="47">
        <v>1256697</v>
      </c>
      <c r="N3527" s="47">
        <v>16196</v>
      </c>
      <c r="O3527" s="48" t="s">
        <v>37</v>
      </c>
      <c r="P3527" s="49" t="s">
        <v>37</v>
      </c>
      <c r="Q3527" s="49" t="s">
        <v>37</v>
      </c>
      <c r="R3527" s="50" t="s">
        <v>37</v>
      </c>
      <c r="S3527" s="51" t="s">
        <v>37</v>
      </c>
      <c r="T3527" s="51" t="s">
        <v>37</v>
      </c>
      <c r="U3527" s="44">
        <v>149523</v>
      </c>
      <c r="V3527" s="45">
        <v>1271396</v>
      </c>
      <c r="W3527" s="45">
        <v>17091</v>
      </c>
    </row>
    <row r="3528" spans="1:23" x14ac:dyDescent="0.2">
      <c r="A3528" s="41">
        <v>2010</v>
      </c>
      <c r="B3528" s="42">
        <v>55781</v>
      </c>
      <c r="C3528" s="43" t="s">
        <v>1399</v>
      </c>
      <c r="D3528" s="41" t="s">
        <v>39</v>
      </c>
      <c r="E3528" s="43" t="s">
        <v>40</v>
      </c>
      <c r="F3528" s="41" t="s">
        <v>25</v>
      </c>
      <c r="G3528" s="43" t="s">
        <v>44</v>
      </c>
      <c r="H3528" s="43" t="s">
        <v>41</v>
      </c>
      <c r="I3528" s="44">
        <v>1821</v>
      </c>
      <c r="J3528" s="45">
        <v>19378</v>
      </c>
      <c r="K3528" s="45">
        <v>1602</v>
      </c>
      <c r="L3528" s="46">
        <v>78455</v>
      </c>
      <c r="M3528" s="47">
        <v>914136</v>
      </c>
      <c r="N3528" s="47">
        <v>10643</v>
      </c>
      <c r="O3528" s="48" t="s">
        <v>37</v>
      </c>
      <c r="P3528" s="49" t="s">
        <v>37</v>
      </c>
      <c r="Q3528" s="49" t="s">
        <v>37</v>
      </c>
      <c r="R3528" s="50" t="s">
        <v>37</v>
      </c>
      <c r="S3528" s="51" t="s">
        <v>37</v>
      </c>
      <c r="T3528" s="51" t="s">
        <v>37</v>
      </c>
      <c r="U3528" s="44">
        <v>80276</v>
      </c>
      <c r="V3528" s="45">
        <v>933514</v>
      </c>
      <c r="W3528" s="45">
        <v>12245</v>
      </c>
    </row>
    <row r="3529" spans="1:23" x14ac:dyDescent="0.2">
      <c r="A3529" s="41">
        <v>2010</v>
      </c>
      <c r="B3529" s="42">
        <v>55781</v>
      </c>
      <c r="C3529" s="43" t="s">
        <v>1399</v>
      </c>
      <c r="D3529" s="41" t="s">
        <v>39</v>
      </c>
      <c r="E3529" s="43" t="s">
        <v>40</v>
      </c>
      <c r="F3529" s="41" t="s">
        <v>25</v>
      </c>
      <c r="G3529" s="43" t="s">
        <v>180</v>
      </c>
      <c r="H3529" s="43" t="s">
        <v>41</v>
      </c>
      <c r="I3529" s="44" t="s">
        <v>37</v>
      </c>
      <c r="J3529" s="45" t="s">
        <v>37</v>
      </c>
      <c r="K3529" s="45" t="s">
        <v>37</v>
      </c>
      <c r="L3529" s="46">
        <v>1917</v>
      </c>
      <c r="M3529" s="47">
        <v>26345</v>
      </c>
      <c r="N3529" s="47">
        <v>20</v>
      </c>
      <c r="O3529" s="48" t="s">
        <v>37</v>
      </c>
      <c r="P3529" s="49" t="s">
        <v>37</v>
      </c>
      <c r="Q3529" s="49" t="s">
        <v>37</v>
      </c>
      <c r="R3529" s="50" t="s">
        <v>37</v>
      </c>
      <c r="S3529" s="51" t="s">
        <v>37</v>
      </c>
      <c r="T3529" s="51" t="s">
        <v>37</v>
      </c>
      <c r="U3529" s="44">
        <v>1917</v>
      </c>
      <c r="V3529" s="45">
        <v>26345</v>
      </c>
      <c r="W3529" s="45">
        <v>20</v>
      </c>
    </row>
    <row r="3530" spans="1:23" x14ac:dyDescent="0.2">
      <c r="A3530" s="41">
        <v>2010</v>
      </c>
      <c r="B3530" s="42">
        <v>55781</v>
      </c>
      <c r="C3530" s="43" t="s">
        <v>1399</v>
      </c>
      <c r="D3530" s="41" t="s">
        <v>91</v>
      </c>
      <c r="E3530" s="43" t="s">
        <v>24</v>
      </c>
      <c r="F3530" s="41" t="s">
        <v>25</v>
      </c>
      <c r="G3530" s="43" t="s">
        <v>92</v>
      </c>
      <c r="H3530" s="43" t="s">
        <v>41</v>
      </c>
      <c r="I3530" s="44">
        <v>393</v>
      </c>
      <c r="J3530" s="45">
        <v>28293</v>
      </c>
      <c r="K3530" s="45">
        <v>1646</v>
      </c>
      <c r="L3530" s="46">
        <v>83048</v>
      </c>
      <c r="M3530" s="47">
        <v>821994</v>
      </c>
      <c r="N3530" s="47">
        <v>11132</v>
      </c>
      <c r="O3530" s="48" t="s">
        <v>37</v>
      </c>
      <c r="P3530" s="49" t="s">
        <v>37</v>
      </c>
      <c r="Q3530" s="49" t="s">
        <v>37</v>
      </c>
      <c r="R3530" s="50" t="s">
        <v>37</v>
      </c>
      <c r="S3530" s="51" t="s">
        <v>37</v>
      </c>
      <c r="T3530" s="51" t="s">
        <v>37</v>
      </c>
      <c r="U3530" s="44">
        <v>83441</v>
      </c>
      <c r="V3530" s="45">
        <v>850287</v>
      </c>
      <c r="W3530" s="45">
        <v>12778</v>
      </c>
    </row>
    <row r="3531" spans="1:23" x14ac:dyDescent="0.2">
      <c r="A3531" s="41">
        <v>2010</v>
      </c>
      <c r="B3531" s="42">
        <v>55787</v>
      </c>
      <c r="C3531" s="43" t="s">
        <v>3798</v>
      </c>
      <c r="D3531" s="41" t="s">
        <v>23</v>
      </c>
      <c r="E3531" s="43" t="s">
        <v>24</v>
      </c>
      <c r="F3531" s="41" t="s">
        <v>25</v>
      </c>
      <c r="G3531" s="43" t="s">
        <v>57</v>
      </c>
      <c r="H3531" s="43" t="s">
        <v>27</v>
      </c>
      <c r="I3531" s="44">
        <v>5411.9</v>
      </c>
      <c r="J3531" s="45">
        <v>33397</v>
      </c>
      <c r="K3531" s="45">
        <v>5001</v>
      </c>
      <c r="L3531" s="46">
        <v>4092</v>
      </c>
      <c r="M3531" s="47">
        <v>28190</v>
      </c>
      <c r="N3531" s="47">
        <v>551</v>
      </c>
      <c r="O3531" s="48">
        <v>4248.1000000000004</v>
      </c>
      <c r="P3531" s="49">
        <v>33877</v>
      </c>
      <c r="Q3531" s="49">
        <v>9</v>
      </c>
      <c r="R3531" s="50">
        <v>0</v>
      </c>
      <c r="S3531" s="51">
        <v>0</v>
      </c>
      <c r="T3531" s="51">
        <v>0</v>
      </c>
      <c r="U3531" s="44">
        <v>13752</v>
      </c>
      <c r="V3531" s="45">
        <v>95464</v>
      </c>
      <c r="W3531" s="45">
        <v>5561</v>
      </c>
    </row>
    <row r="3532" spans="1:23" x14ac:dyDescent="0.2">
      <c r="A3532" s="41">
        <v>2010</v>
      </c>
      <c r="B3532" s="42">
        <v>55812</v>
      </c>
      <c r="C3532" s="43" t="s">
        <v>3799</v>
      </c>
      <c r="D3532" s="41" t="s">
        <v>39</v>
      </c>
      <c r="E3532" s="43" t="s">
        <v>40</v>
      </c>
      <c r="F3532" s="41" t="s">
        <v>25</v>
      </c>
      <c r="G3532" s="43" t="s">
        <v>42</v>
      </c>
      <c r="H3532" s="43" t="s">
        <v>41</v>
      </c>
      <c r="I3532" s="44">
        <v>910</v>
      </c>
      <c r="J3532" s="45">
        <v>12871</v>
      </c>
      <c r="K3532" s="45">
        <v>1295</v>
      </c>
      <c r="L3532" s="46">
        <v>656</v>
      </c>
      <c r="M3532" s="47">
        <v>10962</v>
      </c>
      <c r="N3532" s="47">
        <v>112</v>
      </c>
      <c r="O3532" s="48" t="s">
        <v>37</v>
      </c>
      <c r="P3532" s="49" t="s">
        <v>37</v>
      </c>
      <c r="Q3532" s="49" t="s">
        <v>37</v>
      </c>
      <c r="R3532" s="50" t="s">
        <v>37</v>
      </c>
      <c r="S3532" s="51" t="s">
        <v>37</v>
      </c>
      <c r="T3532" s="51" t="s">
        <v>37</v>
      </c>
      <c r="U3532" s="44">
        <v>1566</v>
      </c>
      <c r="V3532" s="45">
        <v>23833</v>
      </c>
      <c r="W3532" s="45">
        <v>1407</v>
      </c>
    </row>
    <row r="3533" spans="1:23" x14ac:dyDescent="0.2">
      <c r="A3533" s="41">
        <v>2010</v>
      </c>
      <c r="B3533" s="42">
        <v>55813</v>
      </c>
      <c r="C3533" s="43" t="s">
        <v>3800</v>
      </c>
      <c r="D3533" s="41" t="s">
        <v>39</v>
      </c>
      <c r="E3533" s="43" t="s">
        <v>40</v>
      </c>
      <c r="F3533" s="41" t="s">
        <v>25</v>
      </c>
      <c r="G3533" s="43" t="s">
        <v>42</v>
      </c>
      <c r="H3533" s="43" t="s">
        <v>41</v>
      </c>
      <c r="I3533" s="44" t="s">
        <v>37</v>
      </c>
      <c r="J3533" s="45" t="s">
        <v>37</v>
      </c>
      <c r="K3533" s="45" t="s">
        <v>37</v>
      </c>
      <c r="L3533" s="46">
        <v>38471</v>
      </c>
      <c r="M3533" s="47">
        <v>623500</v>
      </c>
      <c r="N3533" s="47">
        <v>6537</v>
      </c>
      <c r="O3533" s="48" t="s">
        <v>37</v>
      </c>
      <c r="P3533" s="49" t="s">
        <v>37</v>
      </c>
      <c r="Q3533" s="49" t="s">
        <v>37</v>
      </c>
      <c r="R3533" s="50" t="s">
        <v>37</v>
      </c>
      <c r="S3533" s="51" t="s">
        <v>37</v>
      </c>
      <c r="T3533" s="51" t="s">
        <v>37</v>
      </c>
      <c r="U3533" s="44">
        <v>38471</v>
      </c>
      <c r="V3533" s="45">
        <v>623500</v>
      </c>
      <c r="W3533" s="45">
        <v>6537</v>
      </c>
    </row>
    <row r="3534" spans="1:23" x14ac:dyDescent="0.2">
      <c r="A3534" s="41">
        <v>2010</v>
      </c>
      <c r="B3534" s="42">
        <v>55814</v>
      </c>
      <c r="C3534" s="43" t="s">
        <v>3801</v>
      </c>
      <c r="D3534" s="41" t="s">
        <v>39</v>
      </c>
      <c r="E3534" s="43" t="s">
        <v>40</v>
      </c>
      <c r="F3534" s="41" t="s">
        <v>25</v>
      </c>
      <c r="G3534" s="43" t="s">
        <v>42</v>
      </c>
      <c r="H3534" s="43" t="s">
        <v>41</v>
      </c>
      <c r="I3534" s="44">
        <v>21646</v>
      </c>
      <c r="J3534" s="45">
        <v>164346</v>
      </c>
      <c r="K3534" s="45">
        <v>26749</v>
      </c>
      <c r="L3534" s="46">
        <v>5300</v>
      </c>
      <c r="M3534" s="47">
        <v>42838</v>
      </c>
      <c r="N3534" s="47">
        <v>1515</v>
      </c>
      <c r="O3534" s="48" t="s">
        <v>37</v>
      </c>
      <c r="P3534" s="49" t="s">
        <v>37</v>
      </c>
      <c r="Q3534" s="49" t="s">
        <v>37</v>
      </c>
      <c r="R3534" s="50" t="s">
        <v>37</v>
      </c>
      <c r="S3534" s="51" t="s">
        <v>37</v>
      </c>
      <c r="T3534" s="51" t="s">
        <v>37</v>
      </c>
      <c r="U3534" s="44">
        <v>26946</v>
      </c>
      <c r="V3534" s="45">
        <v>207184</v>
      </c>
      <c r="W3534" s="45">
        <v>28264</v>
      </c>
    </row>
    <row r="3535" spans="1:23" x14ac:dyDescent="0.2">
      <c r="A3535" s="41">
        <v>2010</v>
      </c>
      <c r="B3535" s="42">
        <v>55815</v>
      </c>
      <c r="C3535" s="43" t="s">
        <v>1402</v>
      </c>
      <c r="D3535" s="41" t="s">
        <v>39</v>
      </c>
      <c r="E3535" s="43" t="s">
        <v>40</v>
      </c>
      <c r="F3535" s="41" t="s">
        <v>25</v>
      </c>
      <c r="G3535" s="43" t="s">
        <v>42</v>
      </c>
      <c r="H3535" s="43" t="s">
        <v>41</v>
      </c>
      <c r="I3535" s="44">
        <v>125771</v>
      </c>
      <c r="J3535" s="45">
        <v>1033816</v>
      </c>
      <c r="K3535" s="45">
        <v>182071</v>
      </c>
      <c r="L3535" s="46">
        <v>22194</v>
      </c>
      <c r="M3535" s="47">
        <v>182438</v>
      </c>
      <c r="N3535" s="47">
        <v>20591</v>
      </c>
      <c r="O3535" s="48" t="s">
        <v>37</v>
      </c>
      <c r="P3535" s="49" t="s">
        <v>37</v>
      </c>
      <c r="Q3535" s="49" t="s">
        <v>37</v>
      </c>
      <c r="R3535" s="50" t="s">
        <v>37</v>
      </c>
      <c r="S3535" s="51" t="s">
        <v>37</v>
      </c>
      <c r="T3535" s="51" t="s">
        <v>37</v>
      </c>
      <c r="U3535" s="44">
        <v>147965</v>
      </c>
      <c r="V3535" s="45">
        <v>1216254</v>
      </c>
      <c r="W3535" s="45">
        <v>202662</v>
      </c>
    </row>
    <row r="3536" spans="1:23" x14ac:dyDescent="0.2">
      <c r="A3536" s="41">
        <v>2010</v>
      </c>
      <c r="B3536" s="42">
        <v>55841</v>
      </c>
      <c r="C3536" s="43" t="s">
        <v>3802</v>
      </c>
      <c r="D3536" s="41" t="s">
        <v>91</v>
      </c>
      <c r="E3536" s="43" t="s">
        <v>24</v>
      </c>
      <c r="F3536" s="41" t="s">
        <v>25</v>
      </c>
      <c r="G3536" s="43" t="s">
        <v>92</v>
      </c>
      <c r="H3536" s="43" t="s">
        <v>41</v>
      </c>
      <c r="I3536" s="44">
        <v>2474</v>
      </c>
      <c r="J3536" s="45">
        <v>22168</v>
      </c>
      <c r="K3536" s="45">
        <v>665</v>
      </c>
      <c r="L3536" s="46">
        <v>2648</v>
      </c>
      <c r="M3536" s="47">
        <v>26482</v>
      </c>
      <c r="N3536" s="47">
        <v>396</v>
      </c>
      <c r="O3536" s="48" t="s">
        <v>37</v>
      </c>
      <c r="P3536" s="49" t="s">
        <v>37</v>
      </c>
      <c r="Q3536" s="49" t="s">
        <v>37</v>
      </c>
      <c r="R3536" s="50" t="s">
        <v>37</v>
      </c>
      <c r="S3536" s="51" t="s">
        <v>37</v>
      </c>
      <c r="T3536" s="51" t="s">
        <v>37</v>
      </c>
      <c r="U3536" s="44">
        <v>5122</v>
      </c>
      <c r="V3536" s="45">
        <v>48650</v>
      </c>
      <c r="W3536" s="45">
        <v>1061</v>
      </c>
    </row>
    <row r="3537" spans="1:23" x14ac:dyDescent="0.2">
      <c r="A3537" s="41">
        <v>2010</v>
      </c>
      <c r="B3537" s="42">
        <v>55874</v>
      </c>
      <c r="C3537" s="43" t="s">
        <v>3803</v>
      </c>
      <c r="D3537" s="41" t="s">
        <v>39</v>
      </c>
      <c r="E3537" s="43" t="s">
        <v>40</v>
      </c>
      <c r="F3537" s="41" t="s">
        <v>25</v>
      </c>
      <c r="G3537" s="43" t="s">
        <v>42</v>
      </c>
      <c r="H3537" s="43" t="s">
        <v>41</v>
      </c>
      <c r="I3537" s="44">
        <v>21116</v>
      </c>
      <c r="J3537" s="45">
        <v>237265</v>
      </c>
      <c r="K3537" s="45">
        <v>17679</v>
      </c>
      <c r="L3537" s="46">
        <v>53204</v>
      </c>
      <c r="M3537" s="47">
        <v>600539</v>
      </c>
      <c r="N3537" s="47">
        <v>13857</v>
      </c>
      <c r="O3537" s="48" t="s">
        <v>37</v>
      </c>
      <c r="P3537" s="49" t="s">
        <v>37</v>
      </c>
      <c r="Q3537" s="49" t="s">
        <v>37</v>
      </c>
      <c r="R3537" s="50" t="s">
        <v>37</v>
      </c>
      <c r="S3537" s="51" t="s">
        <v>37</v>
      </c>
      <c r="T3537" s="51" t="s">
        <v>37</v>
      </c>
      <c r="U3537" s="44">
        <v>74320</v>
      </c>
      <c r="V3537" s="45">
        <v>837804</v>
      </c>
      <c r="W3537" s="45">
        <v>31536</v>
      </c>
    </row>
    <row r="3538" spans="1:23" x14ac:dyDescent="0.2">
      <c r="A3538" s="41">
        <v>2010</v>
      </c>
      <c r="B3538" s="42">
        <v>55875</v>
      </c>
      <c r="C3538" s="43" t="s">
        <v>3804</v>
      </c>
      <c r="D3538" s="41" t="s">
        <v>91</v>
      </c>
      <c r="E3538" s="43" t="s">
        <v>24</v>
      </c>
      <c r="F3538" s="41" t="s">
        <v>25</v>
      </c>
      <c r="G3538" s="43" t="s">
        <v>92</v>
      </c>
      <c r="H3538" s="43" t="s">
        <v>41</v>
      </c>
      <c r="I3538" s="44">
        <v>226674</v>
      </c>
      <c r="J3538" s="45">
        <v>1979515</v>
      </c>
      <c r="K3538" s="45">
        <v>122514</v>
      </c>
      <c r="L3538" s="46">
        <v>194425</v>
      </c>
      <c r="M3538" s="47">
        <v>1541140</v>
      </c>
      <c r="N3538" s="47">
        <v>14396</v>
      </c>
      <c r="O3538" s="48">
        <v>347</v>
      </c>
      <c r="P3538" s="49">
        <v>2869</v>
      </c>
      <c r="Q3538" s="49">
        <v>55</v>
      </c>
      <c r="R3538" s="50" t="s">
        <v>37</v>
      </c>
      <c r="S3538" s="51" t="s">
        <v>37</v>
      </c>
      <c r="T3538" s="51" t="s">
        <v>37</v>
      </c>
      <c r="U3538" s="44">
        <v>421446</v>
      </c>
      <c r="V3538" s="45">
        <v>3523524</v>
      </c>
      <c r="W3538" s="45">
        <v>136965</v>
      </c>
    </row>
    <row r="3539" spans="1:23" x14ac:dyDescent="0.2">
      <c r="A3539" s="41">
        <v>2010</v>
      </c>
      <c r="B3539" s="42">
        <v>55878</v>
      </c>
      <c r="C3539" s="43" t="s">
        <v>1404</v>
      </c>
      <c r="D3539" s="41" t="s">
        <v>39</v>
      </c>
      <c r="E3539" s="43" t="s">
        <v>40</v>
      </c>
      <c r="F3539" s="41" t="s">
        <v>25</v>
      </c>
      <c r="G3539" s="43" t="s">
        <v>124</v>
      </c>
      <c r="H3539" s="43" t="s">
        <v>41</v>
      </c>
      <c r="I3539" s="44" t="s">
        <v>37</v>
      </c>
      <c r="J3539" s="45" t="s">
        <v>37</v>
      </c>
      <c r="K3539" s="45" t="s">
        <v>37</v>
      </c>
      <c r="L3539" s="46">
        <v>46593.8</v>
      </c>
      <c r="M3539" s="47">
        <v>921091</v>
      </c>
      <c r="N3539" s="47">
        <v>1959</v>
      </c>
      <c r="O3539" s="48" t="s">
        <v>37</v>
      </c>
      <c r="P3539" s="49" t="s">
        <v>37</v>
      </c>
      <c r="Q3539" s="49" t="s">
        <v>37</v>
      </c>
      <c r="R3539" s="50" t="s">
        <v>37</v>
      </c>
      <c r="S3539" s="51" t="s">
        <v>37</v>
      </c>
      <c r="T3539" s="51" t="s">
        <v>37</v>
      </c>
      <c r="U3539" s="44">
        <v>46593.8</v>
      </c>
      <c r="V3539" s="45">
        <v>921091</v>
      </c>
      <c r="W3539" s="45">
        <v>1959</v>
      </c>
    </row>
    <row r="3540" spans="1:23" x14ac:dyDescent="0.2">
      <c r="A3540" s="41">
        <v>2010</v>
      </c>
      <c r="B3540" s="42">
        <v>55878</v>
      </c>
      <c r="C3540" s="43" t="s">
        <v>1404</v>
      </c>
      <c r="D3540" s="41" t="s">
        <v>39</v>
      </c>
      <c r="E3540" s="43" t="s">
        <v>40</v>
      </c>
      <c r="F3540" s="41" t="s">
        <v>25</v>
      </c>
      <c r="G3540" s="43" t="s">
        <v>42</v>
      </c>
      <c r="H3540" s="43" t="s">
        <v>41</v>
      </c>
      <c r="I3540" s="44">
        <v>111108</v>
      </c>
      <c r="J3540" s="45">
        <v>1019342</v>
      </c>
      <c r="K3540" s="45">
        <v>63326</v>
      </c>
      <c r="L3540" s="46">
        <v>245078</v>
      </c>
      <c r="M3540" s="47">
        <v>2456345</v>
      </c>
      <c r="N3540" s="47">
        <v>9458</v>
      </c>
      <c r="O3540" s="48" t="s">
        <v>37</v>
      </c>
      <c r="P3540" s="49" t="s">
        <v>37</v>
      </c>
      <c r="Q3540" s="49" t="s">
        <v>37</v>
      </c>
      <c r="R3540" s="50" t="s">
        <v>37</v>
      </c>
      <c r="S3540" s="51" t="s">
        <v>37</v>
      </c>
      <c r="T3540" s="51" t="s">
        <v>37</v>
      </c>
      <c r="U3540" s="44">
        <v>356186</v>
      </c>
      <c r="V3540" s="45">
        <v>3475687</v>
      </c>
      <c r="W3540" s="45">
        <v>72784</v>
      </c>
    </row>
    <row r="3541" spans="1:23" x14ac:dyDescent="0.2">
      <c r="A3541" s="41">
        <v>2010</v>
      </c>
      <c r="B3541" s="42">
        <v>55878</v>
      </c>
      <c r="C3541" s="43" t="s">
        <v>1404</v>
      </c>
      <c r="D3541" s="41" t="s">
        <v>91</v>
      </c>
      <c r="E3541" s="43" t="s">
        <v>24</v>
      </c>
      <c r="F3541" s="41" t="s">
        <v>25</v>
      </c>
      <c r="G3541" s="43" t="s">
        <v>92</v>
      </c>
      <c r="H3541" s="43" t="s">
        <v>41</v>
      </c>
      <c r="I3541" s="44">
        <v>2645.2</v>
      </c>
      <c r="J3541" s="45">
        <v>50151</v>
      </c>
      <c r="K3541" s="45">
        <v>1354</v>
      </c>
      <c r="L3541" s="46">
        <v>212627.8</v>
      </c>
      <c r="M3541" s="47">
        <v>2186379</v>
      </c>
      <c r="N3541" s="47">
        <v>19170</v>
      </c>
      <c r="O3541" s="48" t="s">
        <v>37</v>
      </c>
      <c r="P3541" s="49" t="s">
        <v>37</v>
      </c>
      <c r="Q3541" s="49" t="s">
        <v>37</v>
      </c>
      <c r="R3541" s="50" t="s">
        <v>37</v>
      </c>
      <c r="S3541" s="51" t="s">
        <v>37</v>
      </c>
      <c r="T3541" s="51" t="s">
        <v>37</v>
      </c>
      <c r="U3541" s="44">
        <v>215273</v>
      </c>
      <c r="V3541" s="45">
        <v>2236530</v>
      </c>
      <c r="W3541" s="45">
        <v>20524</v>
      </c>
    </row>
    <row r="3542" spans="1:23" x14ac:dyDescent="0.2">
      <c r="A3542" s="41">
        <v>2010</v>
      </c>
      <c r="B3542" s="42">
        <v>55936</v>
      </c>
      <c r="C3542" s="43" t="s">
        <v>3805</v>
      </c>
      <c r="D3542" s="41" t="s">
        <v>23</v>
      </c>
      <c r="E3542" s="43" t="s">
        <v>24</v>
      </c>
      <c r="F3542" s="41" t="s">
        <v>25</v>
      </c>
      <c r="G3542" s="43" t="s">
        <v>80</v>
      </c>
      <c r="H3542" s="43" t="s">
        <v>51</v>
      </c>
      <c r="I3542" s="44">
        <v>498319.5</v>
      </c>
      <c r="J3542" s="45">
        <v>5537761</v>
      </c>
      <c r="K3542" s="45">
        <v>326139</v>
      </c>
      <c r="L3542" s="46">
        <v>446691.9</v>
      </c>
      <c r="M3542" s="47">
        <v>5484381</v>
      </c>
      <c r="N3542" s="47">
        <v>51303</v>
      </c>
      <c r="O3542" s="48">
        <v>488974</v>
      </c>
      <c r="P3542" s="49">
        <v>8800928</v>
      </c>
      <c r="Q3542" s="49">
        <v>3390</v>
      </c>
      <c r="R3542" s="50" t="s">
        <v>37</v>
      </c>
      <c r="S3542" s="51" t="s">
        <v>37</v>
      </c>
      <c r="T3542" s="51" t="s">
        <v>37</v>
      </c>
      <c r="U3542" s="44">
        <v>1433985.4</v>
      </c>
      <c r="V3542" s="45">
        <v>19823070</v>
      </c>
      <c r="W3542" s="45">
        <v>380832</v>
      </c>
    </row>
    <row r="3543" spans="1:23" x14ac:dyDescent="0.2">
      <c r="A3543" s="41">
        <v>2010</v>
      </c>
      <c r="B3543" s="42">
        <v>55937</v>
      </c>
      <c r="C3543" s="43" t="s">
        <v>1405</v>
      </c>
      <c r="D3543" s="41" t="s">
        <v>23</v>
      </c>
      <c r="E3543" s="43" t="s">
        <v>24</v>
      </c>
      <c r="F3543" s="41" t="s">
        <v>25</v>
      </c>
      <c r="G3543" s="43" t="s">
        <v>92</v>
      </c>
      <c r="H3543" s="43" t="s">
        <v>51</v>
      </c>
      <c r="I3543" s="44">
        <v>504633.3</v>
      </c>
      <c r="J3543" s="45">
        <v>5957864</v>
      </c>
      <c r="K3543" s="45">
        <v>356059</v>
      </c>
      <c r="L3543" s="46">
        <v>315168.40000000002</v>
      </c>
      <c r="M3543" s="47">
        <v>4541355</v>
      </c>
      <c r="N3543" s="47">
        <v>46008</v>
      </c>
      <c r="O3543" s="48">
        <v>297533.3</v>
      </c>
      <c r="P3543" s="49">
        <v>5641858</v>
      </c>
      <c r="Q3543" s="49">
        <v>4938</v>
      </c>
      <c r="R3543" s="50" t="s">
        <v>37</v>
      </c>
      <c r="S3543" s="51" t="s">
        <v>37</v>
      </c>
      <c r="T3543" s="51" t="s">
        <v>37</v>
      </c>
      <c r="U3543" s="44">
        <v>1117335</v>
      </c>
      <c r="V3543" s="45">
        <v>16141077</v>
      </c>
      <c r="W3543" s="45">
        <v>407005</v>
      </c>
    </row>
    <row r="3544" spans="1:23" x14ac:dyDescent="0.2">
      <c r="A3544" s="41">
        <v>2010</v>
      </c>
      <c r="B3544" s="42">
        <v>55959</v>
      </c>
      <c r="C3544" s="43" t="s">
        <v>3806</v>
      </c>
      <c r="D3544" s="41" t="s">
        <v>23</v>
      </c>
      <c r="E3544" s="43" t="s">
        <v>24</v>
      </c>
      <c r="F3544" s="41" t="s">
        <v>25</v>
      </c>
      <c r="G3544" s="43" t="s">
        <v>145</v>
      </c>
      <c r="H3544" s="43" t="s">
        <v>31</v>
      </c>
      <c r="I3544" s="44">
        <v>8987.7000000000007</v>
      </c>
      <c r="J3544" s="45">
        <v>129163</v>
      </c>
      <c r="K3544" s="45">
        <v>8353</v>
      </c>
      <c r="L3544" s="46">
        <v>13277.5</v>
      </c>
      <c r="M3544" s="47">
        <v>186597</v>
      </c>
      <c r="N3544" s="47">
        <v>2521</v>
      </c>
      <c r="O3544" s="48">
        <v>9444.7000000000007</v>
      </c>
      <c r="P3544" s="49">
        <v>167275</v>
      </c>
      <c r="Q3544" s="49">
        <v>57</v>
      </c>
      <c r="R3544" s="50" t="s">
        <v>37</v>
      </c>
      <c r="S3544" s="51" t="s">
        <v>37</v>
      </c>
      <c r="T3544" s="51" t="s">
        <v>37</v>
      </c>
      <c r="U3544" s="44">
        <v>31709.9</v>
      </c>
      <c r="V3544" s="45">
        <v>483035</v>
      </c>
      <c r="W3544" s="45">
        <v>10931</v>
      </c>
    </row>
    <row r="3545" spans="1:23" x14ac:dyDescent="0.2">
      <c r="A3545" s="41">
        <v>2010</v>
      </c>
      <c r="B3545" s="42">
        <v>55982</v>
      </c>
      <c r="C3545" s="43" t="s">
        <v>1407</v>
      </c>
      <c r="D3545" s="41" t="s">
        <v>23</v>
      </c>
      <c r="E3545" s="43" t="s">
        <v>24</v>
      </c>
      <c r="F3545" s="41" t="s">
        <v>25</v>
      </c>
      <c r="G3545" s="43" t="s">
        <v>92</v>
      </c>
      <c r="H3545" s="43" t="s">
        <v>31</v>
      </c>
      <c r="I3545" s="44">
        <v>30886</v>
      </c>
      <c r="J3545" s="45">
        <v>293575</v>
      </c>
      <c r="K3545" s="45">
        <v>15876</v>
      </c>
      <c r="L3545" s="46">
        <v>6056</v>
      </c>
      <c r="M3545" s="47">
        <v>53872</v>
      </c>
      <c r="N3545" s="47">
        <v>3361</v>
      </c>
      <c r="O3545" s="48">
        <v>4269</v>
      </c>
      <c r="P3545" s="49">
        <v>59698</v>
      </c>
      <c r="Q3545" s="49">
        <v>259</v>
      </c>
      <c r="R3545" s="50">
        <v>0</v>
      </c>
      <c r="S3545" s="51">
        <v>0</v>
      </c>
      <c r="T3545" s="51">
        <v>0</v>
      </c>
      <c r="U3545" s="44">
        <v>41211</v>
      </c>
      <c r="V3545" s="45">
        <v>407145</v>
      </c>
      <c r="W3545" s="45">
        <v>19496</v>
      </c>
    </row>
    <row r="3546" spans="1:23" x14ac:dyDescent="0.2">
      <c r="A3546" s="41">
        <v>2010</v>
      </c>
      <c r="B3546" s="42">
        <v>56026</v>
      </c>
      <c r="C3546" s="43" t="s">
        <v>3807</v>
      </c>
      <c r="D3546" s="41" t="s">
        <v>23</v>
      </c>
      <c r="E3546" s="43" t="s">
        <v>24</v>
      </c>
      <c r="F3546" s="41" t="s">
        <v>25</v>
      </c>
      <c r="G3546" s="43" t="s">
        <v>311</v>
      </c>
      <c r="H3546" s="43" t="s">
        <v>1749</v>
      </c>
      <c r="I3546" s="44" t="s">
        <v>37</v>
      </c>
      <c r="J3546" s="45" t="s">
        <v>37</v>
      </c>
      <c r="K3546" s="45" t="s">
        <v>37</v>
      </c>
      <c r="L3546" s="46">
        <v>209</v>
      </c>
      <c r="M3546" s="47">
        <v>3484</v>
      </c>
      <c r="N3546" s="47">
        <v>1</v>
      </c>
      <c r="O3546" s="48" t="s">
        <v>37</v>
      </c>
      <c r="P3546" s="49" t="s">
        <v>37</v>
      </c>
      <c r="Q3546" s="49" t="s">
        <v>37</v>
      </c>
      <c r="R3546" s="50" t="s">
        <v>37</v>
      </c>
      <c r="S3546" s="51" t="s">
        <v>37</v>
      </c>
      <c r="T3546" s="51" t="s">
        <v>37</v>
      </c>
      <c r="U3546" s="44">
        <v>209</v>
      </c>
      <c r="V3546" s="45">
        <v>3484</v>
      </c>
      <c r="W3546" s="45">
        <v>1</v>
      </c>
    </row>
    <row r="3547" spans="1:23" x14ac:dyDescent="0.2">
      <c r="A3547" s="41">
        <v>2010</v>
      </c>
      <c r="B3547" s="42">
        <v>56027</v>
      </c>
      <c r="C3547" s="43" t="s">
        <v>3808</v>
      </c>
      <c r="D3547" s="41" t="s">
        <v>23</v>
      </c>
      <c r="E3547" s="43" t="s">
        <v>24</v>
      </c>
      <c r="F3547" s="41" t="s">
        <v>25</v>
      </c>
      <c r="G3547" s="43" t="s">
        <v>57</v>
      </c>
      <c r="H3547" s="43" t="s">
        <v>1749</v>
      </c>
      <c r="I3547" s="44" t="s">
        <v>37</v>
      </c>
      <c r="J3547" s="45" t="s">
        <v>37</v>
      </c>
      <c r="K3547" s="45" t="s">
        <v>37</v>
      </c>
      <c r="L3547" s="46">
        <v>239</v>
      </c>
      <c r="M3547" s="47">
        <v>1706</v>
      </c>
      <c r="N3547" s="47">
        <v>1</v>
      </c>
      <c r="O3547" s="48" t="s">
        <v>37</v>
      </c>
      <c r="P3547" s="49" t="s">
        <v>37</v>
      </c>
      <c r="Q3547" s="49" t="s">
        <v>37</v>
      </c>
      <c r="R3547" s="50" t="s">
        <v>37</v>
      </c>
      <c r="S3547" s="51" t="s">
        <v>37</v>
      </c>
      <c r="T3547" s="51" t="s">
        <v>37</v>
      </c>
      <c r="U3547" s="44">
        <v>239</v>
      </c>
      <c r="V3547" s="45">
        <v>1706</v>
      </c>
      <c r="W3547" s="45">
        <v>1</v>
      </c>
    </row>
    <row r="3548" spans="1:23" x14ac:dyDescent="0.2">
      <c r="A3548" s="41">
        <v>2010</v>
      </c>
      <c r="B3548" s="42">
        <v>56028</v>
      </c>
      <c r="C3548" s="43" t="s">
        <v>3809</v>
      </c>
      <c r="D3548" s="41" t="s">
        <v>23</v>
      </c>
      <c r="E3548" s="43" t="s">
        <v>24</v>
      </c>
      <c r="F3548" s="41" t="s">
        <v>25</v>
      </c>
      <c r="G3548" s="43" t="s">
        <v>57</v>
      </c>
      <c r="H3548" s="43" t="s">
        <v>1749</v>
      </c>
      <c r="I3548" s="44" t="s">
        <v>37</v>
      </c>
      <c r="J3548" s="45" t="s">
        <v>37</v>
      </c>
      <c r="K3548" s="45" t="s">
        <v>37</v>
      </c>
      <c r="L3548" s="46">
        <v>263</v>
      </c>
      <c r="M3548" s="47">
        <v>1134</v>
      </c>
      <c r="N3548" s="47">
        <v>1</v>
      </c>
      <c r="O3548" s="48" t="s">
        <v>37</v>
      </c>
      <c r="P3548" s="49" t="s">
        <v>37</v>
      </c>
      <c r="Q3548" s="49" t="s">
        <v>37</v>
      </c>
      <c r="R3548" s="50" t="s">
        <v>37</v>
      </c>
      <c r="S3548" s="51" t="s">
        <v>37</v>
      </c>
      <c r="T3548" s="51" t="s">
        <v>37</v>
      </c>
      <c r="U3548" s="44">
        <v>263</v>
      </c>
      <c r="V3548" s="45">
        <v>1134</v>
      </c>
      <c r="W3548" s="45">
        <v>1</v>
      </c>
    </row>
    <row r="3549" spans="1:23" x14ac:dyDescent="0.2">
      <c r="A3549" s="41">
        <v>2010</v>
      </c>
      <c r="B3549" s="42">
        <v>56105</v>
      </c>
      <c r="C3549" s="43" t="s">
        <v>3810</v>
      </c>
      <c r="D3549" s="41" t="s">
        <v>23</v>
      </c>
      <c r="E3549" s="43" t="s">
        <v>24</v>
      </c>
      <c r="F3549" s="41" t="s">
        <v>25</v>
      </c>
      <c r="G3549" s="43" t="s">
        <v>57</v>
      </c>
      <c r="H3549" s="43" t="s">
        <v>1749</v>
      </c>
      <c r="I3549" s="44" t="s">
        <v>37</v>
      </c>
      <c r="J3549" s="45" t="s">
        <v>37</v>
      </c>
      <c r="K3549" s="45" t="s">
        <v>37</v>
      </c>
      <c r="L3549" s="46">
        <v>140</v>
      </c>
      <c r="M3549" s="47">
        <v>2613</v>
      </c>
      <c r="N3549" s="47">
        <v>1</v>
      </c>
      <c r="O3549" s="48" t="s">
        <v>37</v>
      </c>
      <c r="P3549" s="49" t="s">
        <v>37</v>
      </c>
      <c r="Q3549" s="49" t="s">
        <v>37</v>
      </c>
      <c r="R3549" s="50" t="s">
        <v>37</v>
      </c>
      <c r="S3549" s="51" t="s">
        <v>37</v>
      </c>
      <c r="T3549" s="51" t="s">
        <v>37</v>
      </c>
      <c r="U3549" s="44">
        <v>140</v>
      </c>
      <c r="V3549" s="45">
        <v>2613</v>
      </c>
      <c r="W3549" s="45">
        <v>1</v>
      </c>
    </row>
    <row r="3550" spans="1:23" x14ac:dyDescent="0.2">
      <c r="A3550" s="41">
        <v>2010</v>
      </c>
      <c r="B3550" s="42">
        <v>56113</v>
      </c>
      <c r="C3550" s="43" t="s">
        <v>3811</v>
      </c>
      <c r="D3550" s="41" t="s">
        <v>23</v>
      </c>
      <c r="E3550" s="43" t="s">
        <v>24</v>
      </c>
      <c r="F3550" s="41" t="s">
        <v>25</v>
      </c>
      <c r="G3550" s="43" t="s">
        <v>57</v>
      </c>
      <c r="H3550" s="43" t="s">
        <v>1749</v>
      </c>
      <c r="I3550" s="44" t="s">
        <v>37</v>
      </c>
      <c r="J3550" s="45" t="s">
        <v>37</v>
      </c>
      <c r="K3550" s="45" t="s">
        <v>37</v>
      </c>
      <c r="L3550" s="46">
        <v>262</v>
      </c>
      <c r="M3550" s="47">
        <v>2007</v>
      </c>
      <c r="N3550" s="47">
        <v>1</v>
      </c>
      <c r="O3550" s="48" t="s">
        <v>37</v>
      </c>
      <c r="P3550" s="49" t="s">
        <v>37</v>
      </c>
      <c r="Q3550" s="49" t="s">
        <v>37</v>
      </c>
      <c r="R3550" s="50" t="s">
        <v>37</v>
      </c>
      <c r="S3550" s="51" t="s">
        <v>37</v>
      </c>
      <c r="T3550" s="51" t="s">
        <v>37</v>
      </c>
      <c r="U3550" s="44">
        <v>262</v>
      </c>
      <c r="V3550" s="45">
        <v>2007</v>
      </c>
      <c r="W3550" s="45">
        <v>1</v>
      </c>
    </row>
    <row r="3551" spans="1:23" x14ac:dyDescent="0.2">
      <c r="A3551" s="41">
        <v>2010</v>
      </c>
      <c r="B3551" s="42">
        <v>56114</v>
      </c>
      <c r="C3551" s="43" t="s">
        <v>3812</v>
      </c>
      <c r="D3551" s="41" t="s">
        <v>23</v>
      </c>
      <c r="E3551" s="43" t="s">
        <v>24</v>
      </c>
      <c r="F3551" s="41" t="s">
        <v>25</v>
      </c>
      <c r="G3551" s="43" t="s">
        <v>311</v>
      </c>
      <c r="H3551" s="43" t="s">
        <v>1749</v>
      </c>
      <c r="I3551" s="44" t="s">
        <v>37</v>
      </c>
      <c r="J3551" s="45" t="s">
        <v>37</v>
      </c>
      <c r="K3551" s="45" t="s">
        <v>37</v>
      </c>
      <c r="L3551" s="46">
        <v>147</v>
      </c>
      <c r="M3551" s="47">
        <v>2397</v>
      </c>
      <c r="N3551" s="47">
        <v>1</v>
      </c>
      <c r="O3551" s="48" t="s">
        <v>37</v>
      </c>
      <c r="P3551" s="49" t="s">
        <v>37</v>
      </c>
      <c r="Q3551" s="49" t="s">
        <v>37</v>
      </c>
      <c r="R3551" s="50" t="s">
        <v>37</v>
      </c>
      <c r="S3551" s="51" t="s">
        <v>37</v>
      </c>
      <c r="T3551" s="51" t="s">
        <v>37</v>
      </c>
      <c r="U3551" s="44">
        <v>147</v>
      </c>
      <c r="V3551" s="45">
        <v>2397</v>
      </c>
      <c r="W3551" s="45">
        <v>1</v>
      </c>
    </row>
    <row r="3552" spans="1:23" x14ac:dyDescent="0.2">
      <c r="A3552" s="41">
        <v>2010</v>
      </c>
      <c r="B3552" s="42">
        <v>56146</v>
      </c>
      <c r="C3552" s="43" t="s">
        <v>3813</v>
      </c>
      <c r="D3552" s="41" t="s">
        <v>23</v>
      </c>
      <c r="E3552" s="43" t="s">
        <v>24</v>
      </c>
      <c r="F3552" s="41" t="s">
        <v>25</v>
      </c>
      <c r="G3552" s="43" t="s">
        <v>311</v>
      </c>
      <c r="H3552" s="43" t="s">
        <v>51</v>
      </c>
      <c r="I3552" s="44">
        <v>76595.7</v>
      </c>
      <c r="J3552" s="45">
        <v>628551</v>
      </c>
      <c r="K3552" s="45">
        <v>81833</v>
      </c>
      <c r="L3552" s="46">
        <v>76932.800000000003</v>
      </c>
      <c r="M3552" s="47">
        <v>839694</v>
      </c>
      <c r="N3552" s="47">
        <v>11974</v>
      </c>
      <c r="O3552" s="48">
        <v>28812.2</v>
      </c>
      <c r="P3552" s="49">
        <v>347674</v>
      </c>
      <c r="Q3552" s="49">
        <v>69</v>
      </c>
      <c r="R3552" s="50" t="s">
        <v>37</v>
      </c>
      <c r="S3552" s="51" t="s">
        <v>37</v>
      </c>
      <c r="T3552" s="51" t="s">
        <v>37</v>
      </c>
      <c r="U3552" s="44">
        <v>182340.7</v>
      </c>
      <c r="V3552" s="45">
        <v>1815919</v>
      </c>
      <c r="W3552" s="45">
        <v>93876</v>
      </c>
    </row>
    <row r="3553" spans="1:23" x14ac:dyDescent="0.2">
      <c r="A3553" s="41">
        <v>2010</v>
      </c>
      <c r="B3553" s="42">
        <v>56196</v>
      </c>
      <c r="C3553" s="43" t="s">
        <v>1409</v>
      </c>
      <c r="D3553" s="41" t="s">
        <v>39</v>
      </c>
      <c r="E3553" s="43" t="s">
        <v>40</v>
      </c>
      <c r="F3553" s="41" t="s">
        <v>25</v>
      </c>
      <c r="G3553" s="43" t="s">
        <v>42</v>
      </c>
      <c r="H3553" s="43" t="s">
        <v>41</v>
      </c>
      <c r="I3553" s="44">
        <v>80946.399999999994</v>
      </c>
      <c r="J3553" s="45">
        <v>565540</v>
      </c>
      <c r="K3553" s="45">
        <v>86396</v>
      </c>
      <c r="L3553" s="46">
        <v>76612.7</v>
      </c>
      <c r="M3553" s="47">
        <v>475933</v>
      </c>
      <c r="N3553" s="47">
        <v>7062</v>
      </c>
      <c r="O3553" s="48">
        <v>0</v>
      </c>
      <c r="P3553" s="49">
        <v>0</v>
      </c>
      <c r="Q3553" s="49">
        <v>0</v>
      </c>
      <c r="R3553" s="50">
        <v>0</v>
      </c>
      <c r="S3553" s="51">
        <v>0</v>
      </c>
      <c r="T3553" s="51">
        <v>0</v>
      </c>
      <c r="U3553" s="44">
        <v>157559.1</v>
      </c>
      <c r="V3553" s="45">
        <v>1041473</v>
      </c>
      <c r="W3553" s="45">
        <v>93458</v>
      </c>
    </row>
    <row r="3554" spans="1:23" x14ac:dyDescent="0.2">
      <c r="A3554" s="41">
        <v>2010</v>
      </c>
      <c r="B3554" s="42">
        <v>56203</v>
      </c>
      <c r="C3554" s="43" t="s">
        <v>3814</v>
      </c>
      <c r="D3554" s="41" t="s">
        <v>23</v>
      </c>
      <c r="E3554" s="43" t="s">
        <v>24</v>
      </c>
      <c r="F3554" s="41" t="s">
        <v>25</v>
      </c>
      <c r="G3554" s="43" t="s">
        <v>192</v>
      </c>
      <c r="H3554" s="43" t="s">
        <v>1749</v>
      </c>
      <c r="I3554" s="44" t="s">
        <v>37</v>
      </c>
      <c r="J3554" s="45" t="s">
        <v>37</v>
      </c>
      <c r="K3554" s="45" t="s">
        <v>37</v>
      </c>
      <c r="L3554" s="46" t="s">
        <v>37</v>
      </c>
      <c r="M3554" s="47" t="s">
        <v>37</v>
      </c>
      <c r="N3554" s="47" t="s">
        <v>37</v>
      </c>
      <c r="O3554" s="48">
        <v>701</v>
      </c>
      <c r="P3554" s="49">
        <v>31617</v>
      </c>
      <c r="Q3554" s="49">
        <v>1</v>
      </c>
      <c r="R3554" s="50" t="s">
        <v>37</v>
      </c>
      <c r="S3554" s="51" t="s">
        <v>37</v>
      </c>
      <c r="T3554" s="51" t="s">
        <v>37</v>
      </c>
      <c r="U3554" s="44">
        <v>701</v>
      </c>
      <c r="V3554" s="45">
        <v>31617</v>
      </c>
      <c r="W3554" s="45">
        <v>1</v>
      </c>
    </row>
    <row r="3555" spans="1:23" x14ac:dyDescent="0.2">
      <c r="A3555" s="41">
        <v>2010</v>
      </c>
      <c r="B3555" s="42">
        <v>56210</v>
      </c>
      <c r="C3555" s="43" t="s">
        <v>3815</v>
      </c>
      <c r="D3555" s="41" t="s">
        <v>91</v>
      </c>
      <c r="E3555" s="43" t="s">
        <v>24</v>
      </c>
      <c r="F3555" s="41" t="s">
        <v>25</v>
      </c>
      <c r="G3555" s="43" t="s">
        <v>92</v>
      </c>
      <c r="H3555" s="43" t="s">
        <v>41</v>
      </c>
      <c r="I3555" s="44">
        <v>21061</v>
      </c>
      <c r="J3555" s="45">
        <v>202531</v>
      </c>
      <c r="K3555" s="45">
        <v>9799</v>
      </c>
      <c r="L3555" s="46">
        <v>2727</v>
      </c>
      <c r="M3555" s="47">
        <v>25587</v>
      </c>
      <c r="N3555" s="47">
        <v>306</v>
      </c>
      <c r="O3555" s="48" t="s">
        <v>37</v>
      </c>
      <c r="P3555" s="49" t="s">
        <v>37</v>
      </c>
      <c r="Q3555" s="49" t="s">
        <v>37</v>
      </c>
      <c r="R3555" s="50" t="s">
        <v>37</v>
      </c>
      <c r="S3555" s="51" t="s">
        <v>37</v>
      </c>
      <c r="T3555" s="51" t="s">
        <v>37</v>
      </c>
      <c r="U3555" s="44">
        <v>23788</v>
      </c>
      <c r="V3555" s="45">
        <v>228118</v>
      </c>
      <c r="W3555" s="45">
        <v>10105</v>
      </c>
    </row>
    <row r="3556" spans="1:23" x14ac:dyDescent="0.2">
      <c r="A3556" s="41">
        <v>2010</v>
      </c>
      <c r="B3556" s="42">
        <v>56212</v>
      </c>
      <c r="C3556" s="43" t="s">
        <v>3816</v>
      </c>
      <c r="D3556" s="41" t="s">
        <v>39</v>
      </c>
      <c r="E3556" s="43" t="s">
        <v>40</v>
      </c>
      <c r="F3556" s="41" t="s">
        <v>25</v>
      </c>
      <c r="G3556" s="43" t="s">
        <v>30</v>
      </c>
      <c r="H3556" s="43" t="s">
        <v>41</v>
      </c>
      <c r="I3556" s="44">
        <v>125</v>
      </c>
      <c r="J3556" s="45">
        <v>1314</v>
      </c>
      <c r="K3556" s="45">
        <v>1087</v>
      </c>
      <c r="L3556" s="46" t="s">
        <v>37</v>
      </c>
      <c r="M3556" s="47" t="s">
        <v>37</v>
      </c>
      <c r="N3556" s="47" t="s">
        <v>37</v>
      </c>
      <c r="O3556" s="48" t="s">
        <v>37</v>
      </c>
      <c r="P3556" s="49" t="s">
        <v>37</v>
      </c>
      <c r="Q3556" s="49" t="s">
        <v>37</v>
      </c>
      <c r="R3556" s="50" t="s">
        <v>37</v>
      </c>
      <c r="S3556" s="51" t="s">
        <v>37</v>
      </c>
      <c r="T3556" s="51" t="s">
        <v>37</v>
      </c>
      <c r="U3556" s="44">
        <v>125</v>
      </c>
      <c r="V3556" s="45">
        <v>1314</v>
      </c>
      <c r="W3556" s="45">
        <v>1087</v>
      </c>
    </row>
    <row r="3557" spans="1:23" x14ac:dyDescent="0.2">
      <c r="A3557" s="41">
        <v>2010</v>
      </c>
      <c r="B3557" s="42">
        <v>56212</v>
      </c>
      <c r="C3557" s="43" t="s">
        <v>3816</v>
      </c>
      <c r="D3557" s="41" t="s">
        <v>39</v>
      </c>
      <c r="E3557" s="43" t="s">
        <v>40</v>
      </c>
      <c r="F3557" s="41" t="s">
        <v>25</v>
      </c>
      <c r="G3557" s="43" t="s">
        <v>42</v>
      </c>
      <c r="H3557" s="43" t="s">
        <v>41</v>
      </c>
      <c r="I3557" s="44">
        <v>66549</v>
      </c>
      <c r="J3557" s="45">
        <v>749386</v>
      </c>
      <c r="K3557" s="45">
        <v>103237</v>
      </c>
      <c r="L3557" s="46">
        <v>1964</v>
      </c>
      <c r="M3557" s="47">
        <v>15383</v>
      </c>
      <c r="N3557" s="47">
        <v>2650</v>
      </c>
      <c r="O3557" s="48" t="s">
        <v>37</v>
      </c>
      <c r="P3557" s="49" t="s">
        <v>37</v>
      </c>
      <c r="Q3557" s="49" t="s">
        <v>37</v>
      </c>
      <c r="R3557" s="50" t="s">
        <v>37</v>
      </c>
      <c r="S3557" s="51" t="s">
        <v>37</v>
      </c>
      <c r="T3557" s="51" t="s">
        <v>37</v>
      </c>
      <c r="U3557" s="44">
        <v>68513</v>
      </c>
      <c r="V3557" s="45">
        <v>764769</v>
      </c>
      <c r="W3557" s="45">
        <v>105887</v>
      </c>
    </row>
    <row r="3558" spans="1:23" x14ac:dyDescent="0.2">
      <c r="A3558" s="41">
        <v>2010</v>
      </c>
      <c r="B3558" s="42">
        <v>56212</v>
      </c>
      <c r="C3558" s="43" t="s">
        <v>3816</v>
      </c>
      <c r="D3558" s="41" t="s">
        <v>91</v>
      </c>
      <c r="E3558" s="43" t="s">
        <v>24</v>
      </c>
      <c r="F3558" s="41" t="s">
        <v>25</v>
      </c>
      <c r="G3558" s="43" t="s">
        <v>92</v>
      </c>
      <c r="H3558" s="43" t="s">
        <v>41</v>
      </c>
      <c r="I3558" s="44">
        <v>271922</v>
      </c>
      <c r="J3558" s="45">
        <v>2229170</v>
      </c>
      <c r="K3558" s="45">
        <v>151494</v>
      </c>
      <c r="L3558" s="46">
        <v>23023</v>
      </c>
      <c r="M3558" s="47">
        <v>192040</v>
      </c>
      <c r="N3558" s="47">
        <v>5056</v>
      </c>
      <c r="O3558" s="48" t="s">
        <v>37</v>
      </c>
      <c r="P3558" s="49" t="s">
        <v>37</v>
      </c>
      <c r="Q3558" s="49" t="s">
        <v>37</v>
      </c>
      <c r="R3558" s="50" t="s">
        <v>37</v>
      </c>
      <c r="S3558" s="51" t="s">
        <v>37</v>
      </c>
      <c r="T3558" s="51" t="s">
        <v>37</v>
      </c>
      <c r="U3558" s="44">
        <v>294945</v>
      </c>
      <c r="V3558" s="45">
        <v>2421210</v>
      </c>
      <c r="W3558" s="45">
        <v>156550</v>
      </c>
    </row>
    <row r="3559" spans="1:23" x14ac:dyDescent="0.2">
      <c r="A3559" s="41">
        <v>2010</v>
      </c>
      <c r="B3559" s="42">
        <v>56220</v>
      </c>
      <c r="C3559" s="43" t="s">
        <v>1411</v>
      </c>
      <c r="D3559" s="41" t="s">
        <v>39</v>
      </c>
      <c r="E3559" s="43" t="s">
        <v>40</v>
      </c>
      <c r="F3559" s="41" t="s">
        <v>25</v>
      </c>
      <c r="G3559" s="43" t="s">
        <v>44</v>
      </c>
      <c r="H3559" s="43" t="s">
        <v>41</v>
      </c>
      <c r="I3559" s="44">
        <v>855.2</v>
      </c>
      <c r="J3559" s="45">
        <v>9345</v>
      </c>
      <c r="K3559" s="45">
        <v>902</v>
      </c>
      <c r="L3559" s="46">
        <v>14073.2</v>
      </c>
      <c r="M3559" s="47">
        <v>190530</v>
      </c>
      <c r="N3559" s="47">
        <v>108</v>
      </c>
      <c r="O3559" s="48">
        <v>0</v>
      </c>
      <c r="P3559" s="49">
        <v>0</v>
      </c>
      <c r="Q3559" s="49">
        <v>0</v>
      </c>
      <c r="R3559" s="50">
        <v>0</v>
      </c>
      <c r="S3559" s="51">
        <v>0</v>
      </c>
      <c r="T3559" s="51">
        <v>0</v>
      </c>
      <c r="U3559" s="44">
        <v>14928.4</v>
      </c>
      <c r="V3559" s="45">
        <v>199875</v>
      </c>
      <c r="W3559" s="45">
        <v>1010</v>
      </c>
    </row>
    <row r="3560" spans="1:23" x14ac:dyDescent="0.2">
      <c r="A3560" s="41">
        <v>2010</v>
      </c>
      <c r="B3560" s="42">
        <v>56224</v>
      </c>
      <c r="C3560" s="43" t="s">
        <v>3817</v>
      </c>
      <c r="D3560" s="41" t="s">
        <v>23</v>
      </c>
      <c r="E3560" s="43" t="s">
        <v>24</v>
      </c>
      <c r="F3560" s="41" t="s">
        <v>25</v>
      </c>
      <c r="G3560" s="43" t="s">
        <v>57</v>
      </c>
      <c r="H3560" s="43" t="s">
        <v>27</v>
      </c>
      <c r="I3560" s="44" t="s">
        <v>37</v>
      </c>
      <c r="J3560" s="45" t="s">
        <v>37</v>
      </c>
      <c r="K3560" s="45" t="s">
        <v>37</v>
      </c>
      <c r="L3560" s="46">
        <v>9123</v>
      </c>
      <c r="M3560" s="47">
        <v>64620</v>
      </c>
      <c r="N3560" s="47">
        <v>486</v>
      </c>
      <c r="O3560" s="48" t="s">
        <v>37</v>
      </c>
      <c r="P3560" s="49" t="s">
        <v>37</v>
      </c>
      <c r="Q3560" s="49" t="s">
        <v>37</v>
      </c>
      <c r="R3560" s="50" t="s">
        <v>37</v>
      </c>
      <c r="S3560" s="51" t="s">
        <v>37</v>
      </c>
      <c r="T3560" s="51" t="s">
        <v>37</v>
      </c>
      <c r="U3560" s="44">
        <v>9123</v>
      </c>
      <c r="V3560" s="45">
        <v>64620</v>
      </c>
      <c r="W3560" s="45">
        <v>486</v>
      </c>
    </row>
    <row r="3561" spans="1:23" x14ac:dyDescent="0.2">
      <c r="A3561" s="41">
        <v>2010</v>
      </c>
      <c r="B3561" s="42">
        <v>56247</v>
      </c>
      <c r="C3561" s="43" t="s">
        <v>3818</v>
      </c>
      <c r="D3561" s="41" t="s">
        <v>91</v>
      </c>
      <c r="E3561" s="43" t="s">
        <v>24</v>
      </c>
      <c r="F3561" s="41" t="s">
        <v>25</v>
      </c>
      <c r="G3561" s="43" t="s">
        <v>92</v>
      </c>
      <c r="H3561" s="43" t="s">
        <v>41</v>
      </c>
      <c r="I3561" s="44">
        <v>13534.5</v>
      </c>
      <c r="J3561" s="45">
        <v>111441</v>
      </c>
      <c r="K3561" s="45">
        <v>9176</v>
      </c>
      <c r="L3561" s="46">
        <v>4870.8999999999996</v>
      </c>
      <c r="M3561" s="47">
        <v>69621</v>
      </c>
      <c r="N3561" s="47">
        <v>999</v>
      </c>
      <c r="O3561" s="48" t="s">
        <v>37</v>
      </c>
      <c r="P3561" s="49" t="s">
        <v>37</v>
      </c>
      <c r="Q3561" s="49" t="s">
        <v>37</v>
      </c>
      <c r="R3561" s="50" t="s">
        <v>37</v>
      </c>
      <c r="S3561" s="51" t="s">
        <v>37</v>
      </c>
      <c r="T3561" s="51" t="s">
        <v>37</v>
      </c>
      <c r="U3561" s="44">
        <v>18405.400000000001</v>
      </c>
      <c r="V3561" s="45">
        <v>181062</v>
      </c>
      <c r="W3561" s="45">
        <v>10175</v>
      </c>
    </row>
    <row r="3562" spans="1:23" x14ac:dyDescent="0.2">
      <c r="A3562" s="41">
        <v>2010</v>
      </c>
      <c r="B3562" s="42">
        <v>56248</v>
      </c>
      <c r="C3562" s="43" t="s">
        <v>1413</v>
      </c>
      <c r="D3562" s="41" t="s">
        <v>91</v>
      </c>
      <c r="E3562" s="43" t="s">
        <v>24</v>
      </c>
      <c r="F3562" s="41" t="s">
        <v>25</v>
      </c>
      <c r="G3562" s="43" t="s">
        <v>92</v>
      </c>
      <c r="H3562" s="43" t="s">
        <v>41</v>
      </c>
      <c r="I3562" s="44">
        <v>1693</v>
      </c>
      <c r="J3562" s="45">
        <v>10307</v>
      </c>
      <c r="K3562" s="45">
        <v>1003</v>
      </c>
      <c r="L3562" s="46" t="s">
        <v>37</v>
      </c>
      <c r="M3562" s="47" t="s">
        <v>37</v>
      </c>
      <c r="N3562" s="47" t="s">
        <v>37</v>
      </c>
      <c r="O3562" s="48" t="s">
        <v>37</v>
      </c>
      <c r="P3562" s="49" t="s">
        <v>37</v>
      </c>
      <c r="Q3562" s="49" t="s">
        <v>37</v>
      </c>
      <c r="R3562" s="50" t="s">
        <v>37</v>
      </c>
      <c r="S3562" s="51" t="s">
        <v>37</v>
      </c>
      <c r="T3562" s="51" t="s">
        <v>37</v>
      </c>
      <c r="U3562" s="44">
        <v>1693</v>
      </c>
      <c r="V3562" s="45">
        <v>10307</v>
      </c>
      <c r="W3562" s="45">
        <v>1003</v>
      </c>
    </row>
    <row r="3563" spans="1:23" x14ac:dyDescent="0.2">
      <c r="A3563" s="41">
        <v>2010</v>
      </c>
      <c r="B3563" s="42">
        <v>56253</v>
      </c>
      <c r="C3563" s="43" t="s">
        <v>3819</v>
      </c>
      <c r="D3563" s="41" t="s">
        <v>91</v>
      </c>
      <c r="E3563" s="43" t="s">
        <v>24</v>
      </c>
      <c r="F3563" s="41" t="s">
        <v>25</v>
      </c>
      <c r="G3563" s="43" t="s">
        <v>92</v>
      </c>
      <c r="H3563" s="43" t="s">
        <v>41</v>
      </c>
      <c r="I3563" s="44">
        <v>480</v>
      </c>
      <c r="J3563" s="45">
        <v>4000</v>
      </c>
      <c r="K3563" s="45">
        <v>281</v>
      </c>
      <c r="L3563" s="46">
        <v>12.6</v>
      </c>
      <c r="M3563" s="47">
        <v>127</v>
      </c>
      <c r="N3563" s="47">
        <v>4</v>
      </c>
      <c r="O3563" s="48" t="s">
        <v>37</v>
      </c>
      <c r="P3563" s="49" t="s">
        <v>37</v>
      </c>
      <c r="Q3563" s="49" t="s">
        <v>37</v>
      </c>
      <c r="R3563" s="50" t="s">
        <v>37</v>
      </c>
      <c r="S3563" s="51" t="s">
        <v>37</v>
      </c>
      <c r="T3563" s="51" t="s">
        <v>37</v>
      </c>
      <c r="U3563" s="44">
        <v>492.6</v>
      </c>
      <c r="V3563" s="45">
        <v>4127</v>
      </c>
      <c r="W3563" s="45">
        <v>285</v>
      </c>
    </row>
    <row r="3564" spans="1:23" x14ac:dyDescent="0.2">
      <c r="A3564" s="41">
        <v>2010</v>
      </c>
      <c r="B3564" s="42">
        <v>56254</v>
      </c>
      <c r="C3564" s="43" t="s">
        <v>3820</v>
      </c>
      <c r="D3564" s="41" t="s">
        <v>39</v>
      </c>
      <c r="E3564" s="43" t="s">
        <v>40</v>
      </c>
      <c r="F3564" s="41" t="s">
        <v>25</v>
      </c>
      <c r="G3564" s="43" t="s">
        <v>44</v>
      </c>
      <c r="H3564" s="43" t="s">
        <v>41</v>
      </c>
      <c r="I3564" s="44">
        <v>0</v>
      </c>
      <c r="J3564" s="45">
        <v>0</v>
      </c>
      <c r="K3564" s="45">
        <v>0</v>
      </c>
      <c r="L3564" s="46">
        <v>166269</v>
      </c>
      <c r="M3564" s="47">
        <v>2438490</v>
      </c>
      <c r="N3564" s="47">
        <v>1835</v>
      </c>
      <c r="O3564" s="48">
        <v>48102.3</v>
      </c>
      <c r="P3564" s="49">
        <v>705282</v>
      </c>
      <c r="Q3564" s="49">
        <v>180</v>
      </c>
      <c r="R3564" s="50">
        <v>1193</v>
      </c>
      <c r="S3564" s="51">
        <v>18000</v>
      </c>
      <c r="T3564" s="51">
        <v>7</v>
      </c>
      <c r="U3564" s="44">
        <v>215564.3</v>
      </c>
      <c r="V3564" s="45">
        <v>3161772</v>
      </c>
      <c r="W3564" s="45">
        <v>2022</v>
      </c>
    </row>
    <row r="3565" spans="1:23" x14ac:dyDescent="0.2">
      <c r="A3565" s="41">
        <v>2010</v>
      </c>
      <c r="B3565" s="42">
        <v>56255</v>
      </c>
      <c r="C3565" s="43" t="s">
        <v>3821</v>
      </c>
      <c r="D3565" s="41" t="s">
        <v>91</v>
      </c>
      <c r="E3565" s="43" t="s">
        <v>24</v>
      </c>
      <c r="F3565" s="41" t="s">
        <v>25</v>
      </c>
      <c r="G3565" s="43" t="s">
        <v>92</v>
      </c>
      <c r="H3565" s="43" t="s">
        <v>41</v>
      </c>
      <c r="I3565" s="44">
        <v>11686</v>
      </c>
      <c r="J3565" s="45">
        <v>119448</v>
      </c>
      <c r="K3565" s="45">
        <v>6859</v>
      </c>
      <c r="L3565" s="46">
        <v>7335</v>
      </c>
      <c r="M3565" s="47">
        <v>68709</v>
      </c>
      <c r="N3565" s="47">
        <v>516</v>
      </c>
      <c r="O3565" s="48" t="s">
        <v>37</v>
      </c>
      <c r="P3565" s="49" t="s">
        <v>37</v>
      </c>
      <c r="Q3565" s="49" t="s">
        <v>37</v>
      </c>
      <c r="R3565" s="50" t="s">
        <v>37</v>
      </c>
      <c r="S3565" s="51" t="s">
        <v>37</v>
      </c>
      <c r="T3565" s="51" t="s">
        <v>37</v>
      </c>
      <c r="U3565" s="44">
        <v>19021</v>
      </c>
      <c r="V3565" s="45">
        <v>188157</v>
      </c>
      <c r="W3565" s="45">
        <v>7375</v>
      </c>
    </row>
    <row r="3566" spans="1:23" x14ac:dyDescent="0.2">
      <c r="A3566" s="41">
        <v>2010</v>
      </c>
      <c r="B3566" s="42">
        <v>56256</v>
      </c>
      <c r="C3566" s="43" t="s">
        <v>3822</v>
      </c>
      <c r="D3566" s="41" t="s">
        <v>23</v>
      </c>
      <c r="E3566" s="43" t="s">
        <v>24</v>
      </c>
      <c r="F3566" s="41" t="s">
        <v>25</v>
      </c>
      <c r="G3566" s="43" t="s">
        <v>60</v>
      </c>
      <c r="H3566" s="43" t="s">
        <v>27</v>
      </c>
      <c r="I3566" s="44">
        <v>88.2</v>
      </c>
      <c r="J3566" s="45">
        <v>146</v>
      </c>
      <c r="K3566" s="45">
        <v>29</v>
      </c>
      <c r="L3566" s="46">
        <v>163</v>
      </c>
      <c r="M3566" s="47">
        <v>270</v>
      </c>
      <c r="N3566" s="47">
        <v>32</v>
      </c>
      <c r="O3566" s="48" t="s">
        <v>37</v>
      </c>
      <c r="P3566" s="49" t="s">
        <v>37</v>
      </c>
      <c r="Q3566" s="49" t="s">
        <v>37</v>
      </c>
      <c r="R3566" s="50" t="s">
        <v>37</v>
      </c>
      <c r="S3566" s="51" t="s">
        <v>37</v>
      </c>
      <c r="T3566" s="51" t="s">
        <v>37</v>
      </c>
      <c r="U3566" s="44">
        <v>251.2</v>
      </c>
      <c r="V3566" s="45">
        <v>416</v>
      </c>
      <c r="W3566" s="45">
        <v>61</v>
      </c>
    </row>
    <row r="3567" spans="1:23" x14ac:dyDescent="0.2">
      <c r="A3567" s="41">
        <v>2010</v>
      </c>
      <c r="B3567" s="42">
        <v>56257</v>
      </c>
      <c r="C3567" s="43" t="s">
        <v>3823</v>
      </c>
      <c r="D3567" s="41" t="s">
        <v>91</v>
      </c>
      <c r="E3567" s="43" t="s">
        <v>24</v>
      </c>
      <c r="F3567" s="41" t="s">
        <v>25</v>
      </c>
      <c r="G3567" s="43" t="s">
        <v>92</v>
      </c>
      <c r="H3567" s="43" t="s">
        <v>41</v>
      </c>
      <c r="I3567" s="44">
        <v>21924</v>
      </c>
      <c r="J3567" s="45">
        <v>197254</v>
      </c>
      <c r="K3567" s="45">
        <v>15160</v>
      </c>
      <c r="L3567" s="46">
        <v>799</v>
      </c>
      <c r="M3567" s="47">
        <v>6208</v>
      </c>
      <c r="N3567" s="47">
        <v>174</v>
      </c>
      <c r="O3567" s="48" t="s">
        <v>37</v>
      </c>
      <c r="P3567" s="49" t="s">
        <v>37</v>
      </c>
      <c r="Q3567" s="49" t="s">
        <v>37</v>
      </c>
      <c r="R3567" s="50" t="s">
        <v>37</v>
      </c>
      <c r="S3567" s="51" t="s">
        <v>37</v>
      </c>
      <c r="T3567" s="51" t="s">
        <v>37</v>
      </c>
      <c r="U3567" s="44">
        <v>22723</v>
      </c>
      <c r="V3567" s="45">
        <v>203462</v>
      </c>
      <c r="W3567" s="45">
        <v>15334</v>
      </c>
    </row>
    <row r="3568" spans="1:23" x14ac:dyDescent="0.2">
      <c r="A3568" s="41">
        <v>2010</v>
      </c>
      <c r="B3568" s="42">
        <v>56259</v>
      </c>
      <c r="C3568" s="43" t="s">
        <v>3824</v>
      </c>
      <c r="D3568" s="41" t="s">
        <v>39</v>
      </c>
      <c r="E3568" s="43" t="s">
        <v>40</v>
      </c>
      <c r="F3568" s="41" t="s">
        <v>25</v>
      </c>
      <c r="G3568" s="43" t="s">
        <v>201</v>
      </c>
      <c r="H3568" s="43" t="s">
        <v>41</v>
      </c>
      <c r="I3568" s="44">
        <v>51563.5</v>
      </c>
      <c r="J3568" s="45">
        <v>522042</v>
      </c>
      <c r="K3568" s="45">
        <v>59189</v>
      </c>
      <c r="L3568" s="46">
        <v>19226.400000000001</v>
      </c>
      <c r="M3568" s="47">
        <v>192821</v>
      </c>
      <c r="N3568" s="47">
        <v>3416</v>
      </c>
      <c r="O3568" s="48" t="s">
        <v>37</v>
      </c>
      <c r="P3568" s="49" t="s">
        <v>37</v>
      </c>
      <c r="Q3568" s="49" t="s">
        <v>37</v>
      </c>
      <c r="R3568" s="50" t="s">
        <v>37</v>
      </c>
      <c r="S3568" s="51" t="s">
        <v>37</v>
      </c>
      <c r="T3568" s="51" t="s">
        <v>37</v>
      </c>
      <c r="U3568" s="44">
        <v>70789.899999999994</v>
      </c>
      <c r="V3568" s="45">
        <v>714863</v>
      </c>
      <c r="W3568" s="45">
        <v>62605</v>
      </c>
    </row>
    <row r="3569" spans="1:23" x14ac:dyDescent="0.2">
      <c r="A3569" s="41">
        <v>2010</v>
      </c>
      <c r="B3569" s="42">
        <v>56259</v>
      </c>
      <c r="C3569" s="43" t="s">
        <v>3824</v>
      </c>
      <c r="D3569" s="41" t="s">
        <v>39</v>
      </c>
      <c r="E3569" s="43" t="s">
        <v>40</v>
      </c>
      <c r="F3569" s="41" t="s">
        <v>25</v>
      </c>
      <c r="G3569" s="43" t="s">
        <v>203</v>
      </c>
      <c r="H3569" s="43" t="s">
        <v>41</v>
      </c>
      <c r="I3569" s="44">
        <v>7.6</v>
      </c>
      <c r="J3569" s="45">
        <v>69</v>
      </c>
      <c r="K3569" s="45">
        <v>12</v>
      </c>
      <c r="L3569" s="46">
        <v>1.1000000000000001</v>
      </c>
      <c r="M3569" s="47">
        <v>10</v>
      </c>
      <c r="N3569" s="47">
        <v>3</v>
      </c>
      <c r="O3569" s="48" t="s">
        <v>37</v>
      </c>
      <c r="P3569" s="49" t="s">
        <v>37</v>
      </c>
      <c r="Q3569" s="49" t="s">
        <v>37</v>
      </c>
      <c r="R3569" s="50" t="s">
        <v>37</v>
      </c>
      <c r="S3569" s="51" t="s">
        <v>37</v>
      </c>
      <c r="T3569" s="51" t="s">
        <v>37</v>
      </c>
      <c r="U3569" s="44">
        <v>8.6999999999999993</v>
      </c>
      <c r="V3569" s="45">
        <v>79</v>
      </c>
      <c r="W3569" s="45">
        <v>15</v>
      </c>
    </row>
    <row r="3570" spans="1:23" x14ac:dyDescent="0.2">
      <c r="A3570" s="41">
        <v>2010</v>
      </c>
      <c r="B3570" s="42">
        <v>56259</v>
      </c>
      <c r="C3570" s="43" t="s">
        <v>3824</v>
      </c>
      <c r="D3570" s="41" t="s">
        <v>39</v>
      </c>
      <c r="E3570" s="43" t="s">
        <v>40</v>
      </c>
      <c r="F3570" s="41" t="s">
        <v>25</v>
      </c>
      <c r="G3570" s="43" t="s">
        <v>122</v>
      </c>
      <c r="H3570" s="43" t="s">
        <v>41</v>
      </c>
      <c r="I3570" s="44">
        <v>6.1</v>
      </c>
      <c r="J3570" s="45">
        <v>52</v>
      </c>
      <c r="K3570" s="45">
        <v>42</v>
      </c>
      <c r="L3570" s="46" t="s">
        <v>37</v>
      </c>
      <c r="M3570" s="47" t="s">
        <v>37</v>
      </c>
      <c r="N3570" s="47" t="s">
        <v>37</v>
      </c>
      <c r="O3570" s="48" t="s">
        <v>37</v>
      </c>
      <c r="P3570" s="49" t="s">
        <v>37</v>
      </c>
      <c r="Q3570" s="49" t="s">
        <v>37</v>
      </c>
      <c r="R3570" s="50" t="s">
        <v>37</v>
      </c>
      <c r="S3570" s="51" t="s">
        <v>37</v>
      </c>
      <c r="T3570" s="51" t="s">
        <v>37</v>
      </c>
      <c r="U3570" s="44">
        <v>6.1</v>
      </c>
      <c r="V3570" s="45">
        <v>52</v>
      </c>
      <c r="W3570" s="45">
        <v>42</v>
      </c>
    </row>
    <row r="3571" spans="1:23" x14ac:dyDescent="0.2">
      <c r="A3571" s="41">
        <v>2010</v>
      </c>
      <c r="B3571" s="42">
        <v>56259</v>
      </c>
      <c r="C3571" s="43" t="s">
        <v>3824</v>
      </c>
      <c r="D3571" s="41" t="s">
        <v>39</v>
      </c>
      <c r="E3571" s="43" t="s">
        <v>40</v>
      </c>
      <c r="F3571" s="41" t="s">
        <v>25</v>
      </c>
      <c r="G3571" s="43" t="s">
        <v>42</v>
      </c>
      <c r="H3571" s="43" t="s">
        <v>41</v>
      </c>
      <c r="I3571" s="44">
        <v>610.20000000000005</v>
      </c>
      <c r="J3571" s="45">
        <v>5613</v>
      </c>
      <c r="K3571" s="45">
        <v>1119</v>
      </c>
      <c r="L3571" s="46">
        <v>151.1</v>
      </c>
      <c r="M3571" s="47">
        <v>1368</v>
      </c>
      <c r="N3571" s="47">
        <v>176</v>
      </c>
      <c r="O3571" s="48" t="s">
        <v>37</v>
      </c>
      <c r="P3571" s="49" t="s">
        <v>37</v>
      </c>
      <c r="Q3571" s="49" t="s">
        <v>37</v>
      </c>
      <c r="R3571" s="50" t="s">
        <v>37</v>
      </c>
      <c r="S3571" s="51" t="s">
        <v>37</v>
      </c>
      <c r="T3571" s="51" t="s">
        <v>37</v>
      </c>
      <c r="U3571" s="44">
        <v>761.3</v>
      </c>
      <c r="V3571" s="45">
        <v>6981</v>
      </c>
      <c r="W3571" s="45">
        <v>1295</v>
      </c>
    </row>
    <row r="3572" spans="1:23" x14ac:dyDescent="0.2">
      <c r="A3572" s="41">
        <v>2010</v>
      </c>
      <c r="B3572" s="42">
        <v>56259</v>
      </c>
      <c r="C3572" s="43" t="s">
        <v>3824</v>
      </c>
      <c r="D3572" s="41" t="s">
        <v>39</v>
      </c>
      <c r="E3572" s="43" t="s">
        <v>40</v>
      </c>
      <c r="F3572" s="41" t="s">
        <v>25</v>
      </c>
      <c r="G3572" s="43" t="s">
        <v>44</v>
      </c>
      <c r="H3572" s="43" t="s">
        <v>41</v>
      </c>
      <c r="I3572" s="44">
        <v>3576</v>
      </c>
      <c r="J3572" s="45">
        <v>36284</v>
      </c>
      <c r="K3572" s="45">
        <v>6090</v>
      </c>
      <c r="L3572" s="46">
        <v>50.4</v>
      </c>
      <c r="M3572" s="47">
        <v>530</v>
      </c>
      <c r="N3572" s="47">
        <v>56</v>
      </c>
      <c r="O3572" s="48" t="s">
        <v>37</v>
      </c>
      <c r="P3572" s="49" t="s">
        <v>37</v>
      </c>
      <c r="Q3572" s="49" t="s">
        <v>37</v>
      </c>
      <c r="R3572" s="50" t="s">
        <v>37</v>
      </c>
      <c r="S3572" s="51" t="s">
        <v>37</v>
      </c>
      <c r="T3572" s="51" t="s">
        <v>37</v>
      </c>
      <c r="U3572" s="44">
        <v>3626.4</v>
      </c>
      <c r="V3572" s="45">
        <v>36814</v>
      </c>
      <c r="W3572" s="45">
        <v>6146</v>
      </c>
    </row>
    <row r="3573" spans="1:23" x14ac:dyDescent="0.2">
      <c r="A3573" s="41">
        <v>2010</v>
      </c>
      <c r="B3573" s="42">
        <v>56260</v>
      </c>
      <c r="C3573" s="43" t="s">
        <v>3825</v>
      </c>
      <c r="D3573" s="41" t="s">
        <v>91</v>
      </c>
      <c r="E3573" s="43" t="s">
        <v>24</v>
      </c>
      <c r="F3573" s="41" t="s">
        <v>25</v>
      </c>
      <c r="G3573" s="43" t="s">
        <v>92</v>
      </c>
      <c r="H3573" s="43" t="s">
        <v>41</v>
      </c>
      <c r="I3573" s="44">
        <v>1275.0999999999999</v>
      </c>
      <c r="J3573" s="45">
        <v>13043</v>
      </c>
      <c r="K3573" s="45">
        <v>1071</v>
      </c>
      <c r="L3573" s="46">
        <v>2126</v>
      </c>
      <c r="M3573" s="47">
        <v>18264</v>
      </c>
      <c r="N3573" s="47">
        <v>239</v>
      </c>
      <c r="O3573" s="48" t="s">
        <v>37</v>
      </c>
      <c r="P3573" s="49" t="s">
        <v>37</v>
      </c>
      <c r="Q3573" s="49" t="s">
        <v>37</v>
      </c>
      <c r="R3573" s="50" t="s">
        <v>37</v>
      </c>
      <c r="S3573" s="51" t="s">
        <v>37</v>
      </c>
      <c r="T3573" s="51" t="s">
        <v>37</v>
      </c>
      <c r="U3573" s="44">
        <v>3401.1</v>
      </c>
      <c r="V3573" s="45">
        <v>31307</v>
      </c>
      <c r="W3573" s="45">
        <v>1310</v>
      </c>
    </row>
    <row r="3574" spans="1:23" x14ac:dyDescent="0.2">
      <c r="A3574" s="41">
        <v>2010</v>
      </c>
      <c r="B3574" s="42">
        <v>56265</v>
      </c>
      <c r="C3574" s="43" t="s">
        <v>1414</v>
      </c>
      <c r="D3574" s="41" t="s">
        <v>39</v>
      </c>
      <c r="E3574" s="43" t="s">
        <v>40</v>
      </c>
      <c r="F3574" s="41" t="s">
        <v>25</v>
      </c>
      <c r="G3574" s="43" t="s">
        <v>201</v>
      </c>
      <c r="H3574" s="43" t="s">
        <v>41</v>
      </c>
      <c r="I3574" s="44">
        <v>26990.5</v>
      </c>
      <c r="J3574" s="45">
        <v>244117</v>
      </c>
      <c r="K3574" s="45">
        <v>25996</v>
      </c>
      <c r="L3574" s="46">
        <v>16749.099999999999</v>
      </c>
      <c r="M3574" s="47">
        <v>152258</v>
      </c>
      <c r="N3574" s="47">
        <v>7174</v>
      </c>
      <c r="O3574" s="48">
        <v>0</v>
      </c>
      <c r="P3574" s="49">
        <v>0</v>
      </c>
      <c r="Q3574" s="49">
        <v>0</v>
      </c>
      <c r="R3574" s="50">
        <v>0</v>
      </c>
      <c r="S3574" s="51">
        <v>0</v>
      </c>
      <c r="T3574" s="51">
        <v>0</v>
      </c>
      <c r="U3574" s="44">
        <v>43739.6</v>
      </c>
      <c r="V3574" s="45">
        <v>396375</v>
      </c>
      <c r="W3574" s="45">
        <v>33170</v>
      </c>
    </row>
    <row r="3575" spans="1:23" x14ac:dyDescent="0.2">
      <c r="A3575" s="41">
        <v>2010</v>
      </c>
      <c r="B3575" s="42">
        <v>56265</v>
      </c>
      <c r="C3575" s="43" t="s">
        <v>1414</v>
      </c>
      <c r="D3575" s="41" t="s">
        <v>39</v>
      </c>
      <c r="E3575" s="43" t="s">
        <v>40</v>
      </c>
      <c r="F3575" s="41" t="s">
        <v>25</v>
      </c>
      <c r="G3575" s="43" t="s">
        <v>30</v>
      </c>
      <c r="H3575" s="43" t="s">
        <v>41</v>
      </c>
      <c r="I3575" s="44">
        <v>101</v>
      </c>
      <c r="J3575" s="45">
        <v>1063</v>
      </c>
      <c r="K3575" s="45">
        <v>1083</v>
      </c>
      <c r="L3575" s="46">
        <v>16.3</v>
      </c>
      <c r="M3575" s="47">
        <v>171</v>
      </c>
      <c r="N3575" s="47">
        <v>60</v>
      </c>
      <c r="O3575" s="48">
        <v>0</v>
      </c>
      <c r="P3575" s="49">
        <v>0</v>
      </c>
      <c r="Q3575" s="49">
        <v>0</v>
      </c>
      <c r="R3575" s="50">
        <v>0</v>
      </c>
      <c r="S3575" s="51">
        <v>0</v>
      </c>
      <c r="T3575" s="51">
        <v>0</v>
      </c>
      <c r="U3575" s="44">
        <v>117.3</v>
      </c>
      <c r="V3575" s="45">
        <v>1234</v>
      </c>
      <c r="W3575" s="45">
        <v>1143</v>
      </c>
    </row>
    <row r="3576" spans="1:23" x14ac:dyDescent="0.2">
      <c r="A3576" s="41">
        <v>2010</v>
      </c>
      <c r="B3576" s="42">
        <v>56265</v>
      </c>
      <c r="C3576" s="43" t="s">
        <v>1414</v>
      </c>
      <c r="D3576" s="41" t="s">
        <v>39</v>
      </c>
      <c r="E3576" s="43" t="s">
        <v>40</v>
      </c>
      <c r="F3576" s="41" t="s">
        <v>25</v>
      </c>
      <c r="G3576" s="43" t="s">
        <v>122</v>
      </c>
      <c r="H3576" s="43" t="s">
        <v>41</v>
      </c>
      <c r="I3576" s="44">
        <v>383.2</v>
      </c>
      <c r="J3576" s="45">
        <v>3761</v>
      </c>
      <c r="K3576" s="45">
        <v>4147</v>
      </c>
      <c r="L3576" s="46">
        <v>294</v>
      </c>
      <c r="M3576" s="47">
        <v>2885</v>
      </c>
      <c r="N3576" s="47">
        <v>917</v>
      </c>
      <c r="O3576" s="48">
        <v>0</v>
      </c>
      <c r="P3576" s="49">
        <v>0</v>
      </c>
      <c r="Q3576" s="49">
        <v>0</v>
      </c>
      <c r="R3576" s="50">
        <v>0</v>
      </c>
      <c r="S3576" s="51">
        <v>0</v>
      </c>
      <c r="T3576" s="51">
        <v>0</v>
      </c>
      <c r="U3576" s="44">
        <v>677.2</v>
      </c>
      <c r="V3576" s="45">
        <v>6646</v>
      </c>
      <c r="W3576" s="45">
        <v>5064</v>
      </c>
    </row>
    <row r="3577" spans="1:23" x14ac:dyDescent="0.2">
      <c r="A3577" s="41">
        <v>2010</v>
      </c>
      <c r="B3577" s="42">
        <v>56265</v>
      </c>
      <c r="C3577" s="43" t="s">
        <v>1414</v>
      </c>
      <c r="D3577" s="41" t="s">
        <v>39</v>
      </c>
      <c r="E3577" s="43" t="s">
        <v>40</v>
      </c>
      <c r="F3577" s="41" t="s">
        <v>25</v>
      </c>
      <c r="G3577" s="43" t="s">
        <v>42</v>
      </c>
      <c r="H3577" s="43" t="s">
        <v>41</v>
      </c>
      <c r="I3577" s="44">
        <v>42173.7</v>
      </c>
      <c r="J3577" s="45">
        <v>303212</v>
      </c>
      <c r="K3577" s="45">
        <v>40374</v>
      </c>
      <c r="L3577" s="46">
        <v>55971.4</v>
      </c>
      <c r="M3577" s="47">
        <v>403816</v>
      </c>
      <c r="N3577" s="47">
        <v>14618</v>
      </c>
      <c r="O3577" s="48">
        <v>0</v>
      </c>
      <c r="P3577" s="49">
        <v>0</v>
      </c>
      <c r="Q3577" s="49">
        <v>0</v>
      </c>
      <c r="R3577" s="50">
        <v>0</v>
      </c>
      <c r="S3577" s="51">
        <v>0</v>
      </c>
      <c r="T3577" s="51">
        <v>0</v>
      </c>
      <c r="U3577" s="44">
        <v>98145.1</v>
      </c>
      <c r="V3577" s="45">
        <v>707028</v>
      </c>
      <c r="W3577" s="45">
        <v>54992</v>
      </c>
    </row>
    <row r="3578" spans="1:23" x14ac:dyDescent="0.2">
      <c r="A3578" s="41">
        <v>2010</v>
      </c>
      <c r="B3578" s="42">
        <v>56265</v>
      </c>
      <c r="C3578" s="43" t="s">
        <v>1414</v>
      </c>
      <c r="D3578" s="41" t="s">
        <v>39</v>
      </c>
      <c r="E3578" s="43" t="s">
        <v>40</v>
      </c>
      <c r="F3578" s="41" t="s">
        <v>25</v>
      </c>
      <c r="G3578" s="43" t="s">
        <v>44</v>
      </c>
      <c r="H3578" s="43" t="s">
        <v>41</v>
      </c>
      <c r="I3578" s="44">
        <v>1716</v>
      </c>
      <c r="J3578" s="45">
        <v>20077</v>
      </c>
      <c r="K3578" s="45">
        <v>3937</v>
      </c>
      <c r="L3578" s="46">
        <v>345.8</v>
      </c>
      <c r="M3578" s="47">
        <v>4047</v>
      </c>
      <c r="N3578" s="47">
        <v>300</v>
      </c>
      <c r="O3578" s="48">
        <v>0</v>
      </c>
      <c r="P3578" s="49">
        <v>0</v>
      </c>
      <c r="Q3578" s="49">
        <v>0</v>
      </c>
      <c r="R3578" s="50">
        <v>0</v>
      </c>
      <c r="S3578" s="51">
        <v>0</v>
      </c>
      <c r="T3578" s="51">
        <v>0</v>
      </c>
      <c r="U3578" s="44">
        <v>2061.8000000000002</v>
      </c>
      <c r="V3578" s="45">
        <v>24124</v>
      </c>
      <c r="W3578" s="45">
        <v>4237</v>
      </c>
    </row>
    <row r="3579" spans="1:23" x14ac:dyDescent="0.2">
      <c r="A3579" s="41">
        <v>2010</v>
      </c>
      <c r="B3579" s="42">
        <v>56265</v>
      </c>
      <c r="C3579" s="43" t="s">
        <v>1414</v>
      </c>
      <c r="D3579" s="41" t="s">
        <v>91</v>
      </c>
      <c r="E3579" s="43" t="s">
        <v>24</v>
      </c>
      <c r="F3579" s="41" t="s">
        <v>25</v>
      </c>
      <c r="G3579" s="43" t="s">
        <v>92</v>
      </c>
      <c r="H3579" s="43" t="s">
        <v>41</v>
      </c>
      <c r="I3579" s="44">
        <v>6110.6</v>
      </c>
      <c r="J3579" s="45">
        <v>76355</v>
      </c>
      <c r="K3579" s="45">
        <v>4526</v>
      </c>
      <c r="L3579" s="46">
        <v>1.2</v>
      </c>
      <c r="M3579" s="47">
        <v>14</v>
      </c>
      <c r="N3579" s="47">
        <v>1</v>
      </c>
      <c r="O3579" s="48" t="s">
        <v>37</v>
      </c>
      <c r="P3579" s="49" t="s">
        <v>37</v>
      </c>
      <c r="Q3579" s="49" t="s">
        <v>37</v>
      </c>
      <c r="R3579" s="50" t="s">
        <v>37</v>
      </c>
      <c r="S3579" s="51" t="s">
        <v>37</v>
      </c>
      <c r="T3579" s="51" t="s">
        <v>37</v>
      </c>
      <c r="U3579" s="44">
        <v>6111.8</v>
      </c>
      <c r="V3579" s="45">
        <v>76369</v>
      </c>
      <c r="W3579" s="45">
        <v>4527</v>
      </c>
    </row>
    <row r="3580" spans="1:23" x14ac:dyDescent="0.2">
      <c r="A3580" s="41">
        <v>2010</v>
      </c>
      <c r="B3580" s="42">
        <v>56269</v>
      </c>
      <c r="C3580" s="43" t="s">
        <v>3826</v>
      </c>
      <c r="D3580" s="41" t="s">
        <v>91</v>
      </c>
      <c r="E3580" s="43" t="s">
        <v>24</v>
      </c>
      <c r="F3580" s="41" t="s">
        <v>25</v>
      </c>
      <c r="G3580" s="43" t="s">
        <v>92</v>
      </c>
      <c r="H3580" s="43" t="s">
        <v>41</v>
      </c>
      <c r="I3580" s="44">
        <v>2121</v>
      </c>
      <c r="J3580" s="45">
        <v>24847</v>
      </c>
      <c r="K3580" s="45">
        <v>1708</v>
      </c>
      <c r="L3580" s="46">
        <v>4682</v>
      </c>
      <c r="M3580" s="47">
        <v>45586</v>
      </c>
      <c r="N3580" s="47">
        <v>694</v>
      </c>
      <c r="O3580" s="48" t="s">
        <v>37</v>
      </c>
      <c r="P3580" s="49" t="s">
        <v>37</v>
      </c>
      <c r="Q3580" s="49" t="s">
        <v>37</v>
      </c>
      <c r="R3580" s="50" t="s">
        <v>37</v>
      </c>
      <c r="S3580" s="51" t="s">
        <v>37</v>
      </c>
      <c r="T3580" s="51" t="s">
        <v>37</v>
      </c>
      <c r="U3580" s="44">
        <v>6803</v>
      </c>
      <c r="V3580" s="45">
        <v>70433</v>
      </c>
      <c r="W3580" s="45">
        <v>2402</v>
      </c>
    </row>
    <row r="3581" spans="1:23" x14ac:dyDescent="0.2">
      <c r="A3581" s="41">
        <v>2010</v>
      </c>
      <c r="B3581" s="42">
        <v>56279</v>
      </c>
      <c r="C3581" s="43" t="s">
        <v>1415</v>
      </c>
      <c r="D3581" s="41" t="s">
        <v>39</v>
      </c>
      <c r="E3581" s="43" t="s">
        <v>40</v>
      </c>
      <c r="F3581" s="41" t="s">
        <v>25</v>
      </c>
      <c r="G3581" s="43" t="s">
        <v>82</v>
      </c>
      <c r="H3581" s="43" t="s">
        <v>41</v>
      </c>
      <c r="I3581" s="44" t="s">
        <v>37</v>
      </c>
      <c r="J3581" s="45" t="s">
        <v>37</v>
      </c>
      <c r="K3581" s="45" t="s">
        <v>37</v>
      </c>
      <c r="L3581" s="46" t="s">
        <v>37</v>
      </c>
      <c r="M3581" s="47" t="s">
        <v>37</v>
      </c>
      <c r="N3581" s="47" t="s">
        <v>37</v>
      </c>
      <c r="O3581" s="48">
        <v>5811</v>
      </c>
      <c r="P3581" s="49">
        <v>65960</v>
      </c>
      <c r="Q3581" s="49">
        <v>1</v>
      </c>
      <c r="R3581" s="50" t="s">
        <v>37</v>
      </c>
      <c r="S3581" s="51" t="s">
        <v>37</v>
      </c>
      <c r="T3581" s="51" t="s">
        <v>37</v>
      </c>
      <c r="U3581" s="44">
        <v>5811</v>
      </c>
      <c r="V3581" s="45">
        <v>65960</v>
      </c>
      <c r="W3581" s="45">
        <v>1</v>
      </c>
    </row>
    <row r="3582" spans="1:23" x14ac:dyDescent="0.2">
      <c r="A3582" s="41">
        <v>2010</v>
      </c>
      <c r="B3582" s="42">
        <v>56286</v>
      </c>
      <c r="C3582" s="43" t="s">
        <v>3827</v>
      </c>
      <c r="D3582" s="41" t="s">
        <v>91</v>
      </c>
      <c r="E3582" s="43" t="s">
        <v>24</v>
      </c>
      <c r="F3582" s="41" t="s">
        <v>25</v>
      </c>
      <c r="G3582" s="43" t="s">
        <v>92</v>
      </c>
      <c r="H3582" s="43" t="s">
        <v>41</v>
      </c>
      <c r="I3582" s="44">
        <v>11038</v>
      </c>
      <c r="J3582" s="45">
        <v>85265</v>
      </c>
      <c r="K3582" s="45">
        <v>8994</v>
      </c>
      <c r="L3582" s="46" t="s">
        <v>37</v>
      </c>
      <c r="M3582" s="47" t="s">
        <v>37</v>
      </c>
      <c r="N3582" s="47" t="s">
        <v>37</v>
      </c>
      <c r="O3582" s="48" t="s">
        <v>37</v>
      </c>
      <c r="P3582" s="49" t="s">
        <v>37</v>
      </c>
      <c r="Q3582" s="49" t="s">
        <v>37</v>
      </c>
      <c r="R3582" s="50" t="s">
        <v>37</v>
      </c>
      <c r="S3582" s="51" t="s">
        <v>37</v>
      </c>
      <c r="T3582" s="51" t="s">
        <v>37</v>
      </c>
      <c r="U3582" s="44">
        <v>11038</v>
      </c>
      <c r="V3582" s="45">
        <v>85265</v>
      </c>
      <c r="W3582" s="45">
        <v>8994</v>
      </c>
    </row>
    <row r="3583" spans="1:23" x14ac:dyDescent="0.2">
      <c r="A3583" s="41">
        <v>2010</v>
      </c>
      <c r="B3583" s="42">
        <v>56292</v>
      </c>
      <c r="C3583" s="43" t="s">
        <v>3828</v>
      </c>
      <c r="D3583" s="41" t="s">
        <v>91</v>
      </c>
      <c r="E3583" s="43" t="s">
        <v>24</v>
      </c>
      <c r="F3583" s="41" t="s">
        <v>25</v>
      </c>
      <c r="G3583" s="43" t="s">
        <v>92</v>
      </c>
      <c r="H3583" s="43" t="s">
        <v>41</v>
      </c>
      <c r="I3583" s="44">
        <v>47301.9</v>
      </c>
      <c r="J3583" s="45">
        <v>406450</v>
      </c>
      <c r="K3583" s="45">
        <v>28654</v>
      </c>
      <c r="L3583" s="46" t="s">
        <v>37</v>
      </c>
      <c r="M3583" s="47" t="s">
        <v>37</v>
      </c>
      <c r="N3583" s="47" t="s">
        <v>37</v>
      </c>
      <c r="O3583" s="48" t="s">
        <v>37</v>
      </c>
      <c r="P3583" s="49" t="s">
        <v>37</v>
      </c>
      <c r="Q3583" s="49" t="s">
        <v>37</v>
      </c>
      <c r="R3583" s="50" t="s">
        <v>37</v>
      </c>
      <c r="S3583" s="51" t="s">
        <v>37</v>
      </c>
      <c r="T3583" s="51" t="s">
        <v>37</v>
      </c>
      <c r="U3583" s="44">
        <v>47301.9</v>
      </c>
      <c r="V3583" s="45">
        <v>406450</v>
      </c>
      <c r="W3583" s="45">
        <v>28654</v>
      </c>
    </row>
    <row r="3584" spans="1:23" x14ac:dyDescent="0.2">
      <c r="A3584" s="41">
        <v>2010</v>
      </c>
      <c r="B3584" s="42">
        <v>56294</v>
      </c>
      <c r="C3584" s="43" t="s">
        <v>3829</v>
      </c>
      <c r="D3584" s="41" t="s">
        <v>23</v>
      </c>
      <c r="E3584" s="43" t="s">
        <v>24</v>
      </c>
      <c r="F3584" s="41" t="s">
        <v>25</v>
      </c>
      <c r="G3584" s="43" t="s">
        <v>57</v>
      </c>
      <c r="H3584" s="43" t="s">
        <v>1749</v>
      </c>
      <c r="I3584" s="44" t="s">
        <v>37</v>
      </c>
      <c r="J3584" s="45" t="s">
        <v>37</v>
      </c>
      <c r="K3584" s="45" t="s">
        <v>37</v>
      </c>
      <c r="L3584" s="46">
        <v>191</v>
      </c>
      <c r="M3584" s="47">
        <v>1968</v>
      </c>
      <c r="N3584" s="47">
        <v>1</v>
      </c>
      <c r="O3584" s="48" t="s">
        <v>37</v>
      </c>
      <c r="P3584" s="49" t="s">
        <v>37</v>
      </c>
      <c r="Q3584" s="49" t="s">
        <v>37</v>
      </c>
      <c r="R3584" s="50" t="s">
        <v>37</v>
      </c>
      <c r="S3584" s="51" t="s">
        <v>37</v>
      </c>
      <c r="T3584" s="51" t="s">
        <v>37</v>
      </c>
      <c r="U3584" s="44">
        <v>191</v>
      </c>
      <c r="V3584" s="45">
        <v>1968</v>
      </c>
      <c r="W3584" s="45">
        <v>1</v>
      </c>
    </row>
    <row r="3585" spans="1:23" x14ac:dyDescent="0.2">
      <c r="A3585" s="41">
        <v>2010</v>
      </c>
      <c r="B3585" s="42">
        <v>56296</v>
      </c>
      <c r="C3585" s="43" t="s">
        <v>3830</v>
      </c>
      <c r="D3585" s="41" t="s">
        <v>23</v>
      </c>
      <c r="E3585" s="43" t="s">
        <v>24</v>
      </c>
      <c r="F3585" s="41" t="s">
        <v>25</v>
      </c>
      <c r="G3585" s="43" t="s">
        <v>57</v>
      </c>
      <c r="H3585" s="43" t="s">
        <v>1749</v>
      </c>
      <c r="I3585" s="44" t="s">
        <v>37</v>
      </c>
      <c r="J3585" s="45" t="s">
        <v>37</v>
      </c>
      <c r="K3585" s="45" t="s">
        <v>37</v>
      </c>
      <c r="L3585" s="46">
        <v>182</v>
      </c>
      <c r="M3585" s="47">
        <v>1681</v>
      </c>
      <c r="N3585" s="47">
        <v>1</v>
      </c>
      <c r="O3585" s="48" t="s">
        <v>37</v>
      </c>
      <c r="P3585" s="49" t="s">
        <v>37</v>
      </c>
      <c r="Q3585" s="49" t="s">
        <v>37</v>
      </c>
      <c r="R3585" s="50" t="s">
        <v>37</v>
      </c>
      <c r="S3585" s="51" t="s">
        <v>37</v>
      </c>
      <c r="T3585" s="51" t="s">
        <v>37</v>
      </c>
      <c r="U3585" s="44">
        <v>182</v>
      </c>
      <c r="V3585" s="45">
        <v>1681</v>
      </c>
      <c r="W3585" s="45">
        <v>1</v>
      </c>
    </row>
    <row r="3586" spans="1:23" x14ac:dyDescent="0.2">
      <c r="A3586" s="41">
        <v>2010</v>
      </c>
      <c r="B3586" s="42">
        <v>56297</v>
      </c>
      <c r="C3586" s="43" t="s">
        <v>3831</v>
      </c>
      <c r="D3586" s="41" t="s">
        <v>23</v>
      </c>
      <c r="E3586" s="43" t="s">
        <v>24</v>
      </c>
      <c r="F3586" s="41" t="s">
        <v>25</v>
      </c>
      <c r="G3586" s="43" t="s">
        <v>57</v>
      </c>
      <c r="H3586" s="43" t="s">
        <v>1749</v>
      </c>
      <c r="I3586" s="44" t="s">
        <v>37</v>
      </c>
      <c r="J3586" s="45" t="s">
        <v>37</v>
      </c>
      <c r="K3586" s="45" t="s">
        <v>37</v>
      </c>
      <c r="L3586" s="46">
        <v>182</v>
      </c>
      <c r="M3586" s="47">
        <v>2615</v>
      </c>
      <c r="N3586" s="47">
        <v>1</v>
      </c>
      <c r="O3586" s="48" t="s">
        <v>37</v>
      </c>
      <c r="P3586" s="49" t="s">
        <v>37</v>
      </c>
      <c r="Q3586" s="49" t="s">
        <v>37</v>
      </c>
      <c r="R3586" s="50" t="s">
        <v>37</v>
      </c>
      <c r="S3586" s="51" t="s">
        <v>37</v>
      </c>
      <c r="T3586" s="51" t="s">
        <v>37</v>
      </c>
      <c r="U3586" s="44">
        <v>182</v>
      </c>
      <c r="V3586" s="45">
        <v>2615</v>
      </c>
      <c r="W3586" s="45">
        <v>1</v>
      </c>
    </row>
    <row r="3587" spans="1:23" x14ac:dyDescent="0.2">
      <c r="A3587" s="41">
        <v>2010</v>
      </c>
      <c r="B3587" s="42">
        <v>56298</v>
      </c>
      <c r="C3587" s="43" t="s">
        <v>3832</v>
      </c>
      <c r="D3587" s="41" t="s">
        <v>91</v>
      </c>
      <c r="E3587" s="43" t="s">
        <v>24</v>
      </c>
      <c r="F3587" s="41" t="s">
        <v>25</v>
      </c>
      <c r="G3587" s="43" t="s">
        <v>92</v>
      </c>
      <c r="H3587" s="43" t="s">
        <v>41</v>
      </c>
      <c r="I3587" s="44">
        <v>1486</v>
      </c>
      <c r="J3587" s="45">
        <v>15148</v>
      </c>
      <c r="K3587" s="45">
        <v>992</v>
      </c>
      <c r="L3587" s="46">
        <v>139</v>
      </c>
      <c r="M3587" s="47">
        <v>1488</v>
      </c>
      <c r="N3587" s="47">
        <v>53</v>
      </c>
      <c r="O3587" s="48" t="s">
        <v>37</v>
      </c>
      <c r="P3587" s="49" t="s">
        <v>37</v>
      </c>
      <c r="Q3587" s="49" t="s">
        <v>37</v>
      </c>
      <c r="R3587" s="50" t="s">
        <v>37</v>
      </c>
      <c r="S3587" s="51" t="s">
        <v>37</v>
      </c>
      <c r="T3587" s="51" t="s">
        <v>37</v>
      </c>
      <c r="U3587" s="44">
        <v>1625</v>
      </c>
      <c r="V3587" s="45">
        <v>16636</v>
      </c>
      <c r="W3587" s="45">
        <v>1045</v>
      </c>
    </row>
    <row r="3588" spans="1:23" x14ac:dyDescent="0.2">
      <c r="A3588" s="41">
        <v>2010</v>
      </c>
      <c r="B3588" s="42">
        <v>56300</v>
      </c>
      <c r="C3588" s="43" t="s">
        <v>3833</v>
      </c>
      <c r="D3588" s="41" t="s">
        <v>23</v>
      </c>
      <c r="E3588" s="43" t="s">
        <v>24</v>
      </c>
      <c r="F3588" s="41" t="s">
        <v>25</v>
      </c>
      <c r="G3588" s="43" t="s">
        <v>57</v>
      </c>
      <c r="H3588" s="43" t="s">
        <v>1749</v>
      </c>
      <c r="I3588" s="44" t="s">
        <v>37</v>
      </c>
      <c r="J3588" s="45" t="s">
        <v>37</v>
      </c>
      <c r="K3588" s="45" t="s">
        <v>37</v>
      </c>
      <c r="L3588" s="46">
        <v>201</v>
      </c>
      <c r="M3588" s="47">
        <v>1798</v>
      </c>
      <c r="N3588" s="47">
        <v>1</v>
      </c>
      <c r="O3588" s="48" t="s">
        <v>37</v>
      </c>
      <c r="P3588" s="49" t="s">
        <v>37</v>
      </c>
      <c r="Q3588" s="49" t="s">
        <v>37</v>
      </c>
      <c r="R3588" s="50" t="s">
        <v>37</v>
      </c>
      <c r="S3588" s="51" t="s">
        <v>37</v>
      </c>
      <c r="T3588" s="51" t="s">
        <v>37</v>
      </c>
      <c r="U3588" s="44">
        <v>201</v>
      </c>
      <c r="V3588" s="45">
        <v>1798</v>
      </c>
      <c r="W3588" s="45">
        <v>1</v>
      </c>
    </row>
    <row r="3589" spans="1:23" x14ac:dyDescent="0.2">
      <c r="A3589" s="41">
        <v>2010</v>
      </c>
      <c r="B3589" s="42">
        <v>56302</v>
      </c>
      <c r="C3589" s="43" t="s">
        <v>3834</v>
      </c>
      <c r="D3589" s="41" t="s">
        <v>23</v>
      </c>
      <c r="E3589" s="43" t="s">
        <v>24</v>
      </c>
      <c r="F3589" s="41" t="s">
        <v>25</v>
      </c>
      <c r="G3589" s="43" t="s">
        <v>57</v>
      </c>
      <c r="H3589" s="43" t="s">
        <v>1749</v>
      </c>
      <c r="I3589" s="44" t="s">
        <v>37</v>
      </c>
      <c r="J3589" s="45" t="s">
        <v>37</v>
      </c>
      <c r="K3589" s="45" t="s">
        <v>37</v>
      </c>
      <c r="L3589" s="46">
        <v>192</v>
      </c>
      <c r="M3589" s="47">
        <v>2082</v>
      </c>
      <c r="N3589" s="47">
        <v>1</v>
      </c>
      <c r="O3589" s="48" t="s">
        <v>37</v>
      </c>
      <c r="P3589" s="49" t="s">
        <v>37</v>
      </c>
      <c r="Q3589" s="49" t="s">
        <v>37</v>
      </c>
      <c r="R3589" s="50" t="s">
        <v>37</v>
      </c>
      <c r="S3589" s="51" t="s">
        <v>37</v>
      </c>
      <c r="T3589" s="51" t="s">
        <v>37</v>
      </c>
      <c r="U3589" s="44">
        <v>192</v>
      </c>
      <c r="V3589" s="45">
        <v>2082</v>
      </c>
      <c r="W3589" s="45">
        <v>1</v>
      </c>
    </row>
    <row r="3590" spans="1:23" x14ac:dyDescent="0.2">
      <c r="A3590" s="41">
        <v>2010</v>
      </c>
      <c r="B3590" s="42">
        <v>56315</v>
      </c>
      <c r="C3590" s="43" t="s">
        <v>3835</v>
      </c>
      <c r="D3590" s="41" t="s">
        <v>91</v>
      </c>
      <c r="E3590" s="43" t="s">
        <v>24</v>
      </c>
      <c r="F3590" s="41" t="s">
        <v>25</v>
      </c>
      <c r="G3590" s="43" t="s">
        <v>92</v>
      </c>
      <c r="H3590" s="43" t="s">
        <v>41</v>
      </c>
      <c r="I3590" s="44" t="s">
        <v>37</v>
      </c>
      <c r="J3590" s="45" t="s">
        <v>37</v>
      </c>
      <c r="K3590" s="45" t="s">
        <v>37</v>
      </c>
      <c r="L3590" s="46" t="s">
        <v>37</v>
      </c>
      <c r="M3590" s="47" t="s">
        <v>37</v>
      </c>
      <c r="N3590" s="47" t="s">
        <v>37</v>
      </c>
      <c r="O3590" s="48">
        <v>261796</v>
      </c>
      <c r="P3590" s="49">
        <v>6651875</v>
      </c>
      <c r="Q3590" s="49">
        <v>18</v>
      </c>
      <c r="R3590" s="50" t="s">
        <v>37</v>
      </c>
      <c r="S3590" s="51" t="s">
        <v>37</v>
      </c>
      <c r="T3590" s="51" t="s">
        <v>37</v>
      </c>
      <c r="U3590" s="44">
        <v>261796</v>
      </c>
      <c r="V3590" s="45">
        <v>6651875</v>
      </c>
      <c r="W3590" s="45">
        <v>18</v>
      </c>
    </row>
    <row r="3591" spans="1:23" x14ac:dyDescent="0.2">
      <c r="A3591" s="41">
        <v>2010</v>
      </c>
      <c r="B3591" s="42">
        <v>56325</v>
      </c>
      <c r="C3591" s="43" t="s">
        <v>3836</v>
      </c>
      <c r="D3591" s="41" t="s">
        <v>39</v>
      </c>
      <c r="E3591" s="43" t="s">
        <v>40</v>
      </c>
      <c r="F3591" s="41" t="s">
        <v>25</v>
      </c>
      <c r="G3591" s="43" t="s">
        <v>122</v>
      </c>
      <c r="H3591" s="43" t="s">
        <v>41</v>
      </c>
      <c r="I3591" s="44">
        <v>0</v>
      </c>
      <c r="J3591" s="45">
        <v>0</v>
      </c>
      <c r="K3591" s="45">
        <v>0</v>
      </c>
      <c r="L3591" s="46">
        <v>0</v>
      </c>
      <c r="M3591" s="47">
        <v>0</v>
      </c>
      <c r="N3591" s="47">
        <v>0</v>
      </c>
      <c r="O3591" s="48">
        <v>8918</v>
      </c>
      <c r="P3591" s="49">
        <v>136688</v>
      </c>
      <c r="Q3591" s="49">
        <v>1</v>
      </c>
      <c r="R3591" s="50">
        <v>0</v>
      </c>
      <c r="S3591" s="51">
        <v>0</v>
      </c>
      <c r="T3591" s="51">
        <v>0</v>
      </c>
      <c r="U3591" s="44">
        <v>8918</v>
      </c>
      <c r="V3591" s="45">
        <v>136688</v>
      </c>
      <c r="W3591" s="45">
        <v>1</v>
      </c>
    </row>
    <row r="3592" spans="1:23" x14ac:dyDescent="0.2">
      <c r="A3592" s="41">
        <v>2010</v>
      </c>
      <c r="B3592" s="42">
        <v>56326</v>
      </c>
      <c r="C3592" s="43" t="s">
        <v>3837</v>
      </c>
      <c r="D3592" s="41" t="s">
        <v>91</v>
      </c>
      <c r="E3592" s="43" t="s">
        <v>24</v>
      </c>
      <c r="F3592" s="41" t="s">
        <v>25</v>
      </c>
      <c r="G3592" s="43" t="s">
        <v>92</v>
      </c>
      <c r="H3592" s="43" t="s">
        <v>41</v>
      </c>
      <c r="I3592" s="44">
        <v>48387.3</v>
      </c>
      <c r="J3592" s="45">
        <v>277892</v>
      </c>
      <c r="K3592" s="45">
        <v>28931</v>
      </c>
      <c r="L3592" s="46">
        <v>3870.8</v>
      </c>
      <c r="M3592" s="47">
        <v>28155</v>
      </c>
      <c r="N3592" s="47">
        <v>325</v>
      </c>
      <c r="O3592" s="48" t="s">
        <v>37</v>
      </c>
      <c r="P3592" s="49" t="s">
        <v>37</v>
      </c>
      <c r="Q3592" s="49" t="s">
        <v>37</v>
      </c>
      <c r="R3592" s="50" t="s">
        <v>37</v>
      </c>
      <c r="S3592" s="51" t="s">
        <v>37</v>
      </c>
      <c r="T3592" s="51" t="s">
        <v>37</v>
      </c>
      <c r="U3592" s="44">
        <v>52258.1</v>
      </c>
      <c r="V3592" s="45">
        <v>306047</v>
      </c>
      <c r="W3592" s="45">
        <v>29256</v>
      </c>
    </row>
    <row r="3593" spans="1:23" x14ac:dyDescent="0.2">
      <c r="A3593" s="41">
        <v>2010</v>
      </c>
      <c r="B3593" s="42">
        <v>56360</v>
      </c>
      <c r="C3593" s="43" t="s">
        <v>3838</v>
      </c>
      <c r="D3593" s="41" t="s">
        <v>91</v>
      </c>
      <c r="E3593" s="43" t="s">
        <v>24</v>
      </c>
      <c r="F3593" s="41" t="s">
        <v>25</v>
      </c>
      <c r="G3593" s="43" t="s">
        <v>92</v>
      </c>
      <c r="H3593" s="43" t="s">
        <v>41</v>
      </c>
      <c r="I3593" s="44">
        <v>124</v>
      </c>
      <c r="J3593" s="45">
        <v>1343</v>
      </c>
      <c r="K3593" s="45">
        <v>62</v>
      </c>
      <c r="L3593" s="46">
        <v>263</v>
      </c>
      <c r="M3593" s="47">
        <v>3579</v>
      </c>
      <c r="N3593" s="47">
        <v>56</v>
      </c>
      <c r="O3593" s="48" t="s">
        <v>37</v>
      </c>
      <c r="P3593" s="49" t="s">
        <v>37</v>
      </c>
      <c r="Q3593" s="49" t="s">
        <v>37</v>
      </c>
      <c r="R3593" s="50" t="s">
        <v>37</v>
      </c>
      <c r="S3593" s="51" t="s">
        <v>37</v>
      </c>
      <c r="T3593" s="51" t="s">
        <v>37</v>
      </c>
      <c r="U3593" s="44">
        <v>387</v>
      </c>
      <c r="V3593" s="45">
        <v>4922</v>
      </c>
      <c r="W3593" s="45">
        <v>118</v>
      </c>
    </row>
    <row r="3594" spans="1:23" x14ac:dyDescent="0.2">
      <c r="A3594" s="41">
        <v>2010</v>
      </c>
      <c r="B3594" s="42">
        <v>56379</v>
      </c>
      <c r="C3594" s="43" t="s">
        <v>1417</v>
      </c>
      <c r="D3594" s="41" t="s">
        <v>39</v>
      </c>
      <c r="E3594" s="43" t="s">
        <v>40</v>
      </c>
      <c r="F3594" s="41" t="s">
        <v>25</v>
      </c>
      <c r="G3594" s="43" t="s">
        <v>124</v>
      </c>
      <c r="H3594" s="43" t="s">
        <v>41</v>
      </c>
      <c r="I3594" s="44" t="s">
        <v>37</v>
      </c>
      <c r="J3594" s="45" t="s">
        <v>37</v>
      </c>
      <c r="K3594" s="45" t="s">
        <v>37</v>
      </c>
      <c r="L3594" s="46">
        <v>37884</v>
      </c>
      <c r="M3594" s="47">
        <v>541142</v>
      </c>
      <c r="N3594" s="47">
        <v>1562</v>
      </c>
      <c r="O3594" s="48">
        <v>6801.5</v>
      </c>
      <c r="P3594" s="49">
        <v>91046</v>
      </c>
      <c r="Q3594" s="49">
        <v>52</v>
      </c>
      <c r="R3594" s="50" t="s">
        <v>37</v>
      </c>
      <c r="S3594" s="51" t="s">
        <v>37</v>
      </c>
      <c r="T3594" s="51" t="s">
        <v>37</v>
      </c>
      <c r="U3594" s="44">
        <v>44685.5</v>
      </c>
      <c r="V3594" s="45">
        <v>632188</v>
      </c>
      <c r="W3594" s="45">
        <v>1614</v>
      </c>
    </row>
    <row r="3595" spans="1:23" x14ac:dyDescent="0.2">
      <c r="A3595" s="41">
        <v>2010</v>
      </c>
      <c r="B3595" s="42">
        <v>56408</v>
      </c>
      <c r="C3595" s="43" t="s">
        <v>3839</v>
      </c>
      <c r="D3595" s="41" t="s">
        <v>39</v>
      </c>
      <c r="E3595" s="43" t="s">
        <v>40</v>
      </c>
      <c r="F3595" s="41" t="s">
        <v>25</v>
      </c>
      <c r="G3595" s="43" t="s">
        <v>510</v>
      </c>
      <c r="H3595" s="43" t="s">
        <v>41</v>
      </c>
      <c r="I3595" s="44">
        <v>0</v>
      </c>
      <c r="J3595" s="45">
        <v>0</v>
      </c>
      <c r="K3595" s="45">
        <v>0</v>
      </c>
      <c r="L3595" s="46">
        <v>170.1</v>
      </c>
      <c r="M3595" s="47">
        <v>1882</v>
      </c>
      <c r="N3595" s="47">
        <v>2</v>
      </c>
      <c r="O3595" s="48">
        <v>0</v>
      </c>
      <c r="P3595" s="49">
        <v>0</v>
      </c>
      <c r="Q3595" s="49">
        <v>0</v>
      </c>
      <c r="R3595" s="50">
        <v>0</v>
      </c>
      <c r="S3595" s="51">
        <v>0</v>
      </c>
      <c r="T3595" s="51">
        <v>0</v>
      </c>
      <c r="U3595" s="44">
        <v>170.1</v>
      </c>
      <c r="V3595" s="45">
        <v>1882</v>
      </c>
      <c r="W3595" s="45">
        <v>2</v>
      </c>
    </row>
    <row r="3596" spans="1:23" x14ac:dyDescent="0.2">
      <c r="A3596" s="41">
        <v>2010</v>
      </c>
      <c r="B3596" s="42">
        <v>56408</v>
      </c>
      <c r="C3596" s="43" t="s">
        <v>3839</v>
      </c>
      <c r="D3596" s="41" t="s">
        <v>39</v>
      </c>
      <c r="E3596" s="43" t="s">
        <v>40</v>
      </c>
      <c r="F3596" s="41" t="s">
        <v>25</v>
      </c>
      <c r="G3596" s="43" t="s">
        <v>160</v>
      </c>
      <c r="H3596" s="43" t="s">
        <v>41</v>
      </c>
      <c r="I3596" s="44">
        <v>0</v>
      </c>
      <c r="J3596" s="45">
        <v>0</v>
      </c>
      <c r="K3596" s="45">
        <v>0</v>
      </c>
      <c r="L3596" s="46">
        <v>7390.1</v>
      </c>
      <c r="M3596" s="47">
        <v>82401</v>
      </c>
      <c r="N3596" s="47">
        <v>41</v>
      </c>
      <c r="O3596" s="48">
        <v>0</v>
      </c>
      <c r="P3596" s="49">
        <v>0</v>
      </c>
      <c r="Q3596" s="49">
        <v>0</v>
      </c>
      <c r="R3596" s="50">
        <v>0</v>
      </c>
      <c r="S3596" s="51">
        <v>0</v>
      </c>
      <c r="T3596" s="51">
        <v>0</v>
      </c>
      <c r="U3596" s="44">
        <v>7390.1</v>
      </c>
      <c r="V3596" s="45">
        <v>82401</v>
      </c>
      <c r="W3596" s="45">
        <v>41</v>
      </c>
    </row>
    <row r="3597" spans="1:23" x14ac:dyDescent="0.2">
      <c r="A3597" s="41">
        <v>2010</v>
      </c>
      <c r="B3597" s="42">
        <v>56408</v>
      </c>
      <c r="C3597" s="43" t="s">
        <v>3839</v>
      </c>
      <c r="D3597" s="41" t="s">
        <v>39</v>
      </c>
      <c r="E3597" s="43" t="s">
        <v>40</v>
      </c>
      <c r="F3597" s="41" t="s">
        <v>25</v>
      </c>
      <c r="G3597" s="43" t="s">
        <v>30</v>
      </c>
      <c r="H3597" s="43" t="s">
        <v>41</v>
      </c>
      <c r="I3597" s="44">
        <v>0</v>
      </c>
      <c r="J3597" s="45">
        <v>0</v>
      </c>
      <c r="K3597" s="45">
        <v>0</v>
      </c>
      <c r="L3597" s="46">
        <v>7153.7</v>
      </c>
      <c r="M3597" s="47">
        <v>73936</v>
      </c>
      <c r="N3597" s="47">
        <v>80</v>
      </c>
      <c r="O3597" s="48">
        <v>0</v>
      </c>
      <c r="P3597" s="49">
        <v>0</v>
      </c>
      <c r="Q3597" s="49">
        <v>0</v>
      </c>
      <c r="R3597" s="50">
        <v>0</v>
      </c>
      <c r="S3597" s="51">
        <v>0</v>
      </c>
      <c r="T3597" s="51">
        <v>0</v>
      </c>
      <c r="U3597" s="44">
        <v>7153.7</v>
      </c>
      <c r="V3597" s="45">
        <v>73936</v>
      </c>
      <c r="W3597" s="45">
        <v>80</v>
      </c>
    </row>
    <row r="3598" spans="1:23" x14ac:dyDescent="0.2">
      <c r="A3598" s="41">
        <v>2010</v>
      </c>
      <c r="B3598" s="42">
        <v>56408</v>
      </c>
      <c r="C3598" s="43" t="s">
        <v>3839</v>
      </c>
      <c r="D3598" s="41" t="s">
        <v>39</v>
      </c>
      <c r="E3598" s="43" t="s">
        <v>40</v>
      </c>
      <c r="F3598" s="41" t="s">
        <v>25</v>
      </c>
      <c r="G3598" s="43" t="s">
        <v>122</v>
      </c>
      <c r="H3598" s="43" t="s">
        <v>41</v>
      </c>
      <c r="I3598" s="44">
        <v>0</v>
      </c>
      <c r="J3598" s="45">
        <v>0</v>
      </c>
      <c r="K3598" s="45">
        <v>0</v>
      </c>
      <c r="L3598" s="46">
        <v>32727.1</v>
      </c>
      <c r="M3598" s="47">
        <v>363112</v>
      </c>
      <c r="N3598" s="47">
        <v>243</v>
      </c>
      <c r="O3598" s="48">
        <v>0</v>
      </c>
      <c r="P3598" s="49">
        <v>0</v>
      </c>
      <c r="Q3598" s="49">
        <v>0</v>
      </c>
      <c r="R3598" s="50">
        <v>0</v>
      </c>
      <c r="S3598" s="51">
        <v>0</v>
      </c>
      <c r="T3598" s="51">
        <v>0</v>
      </c>
      <c r="U3598" s="44">
        <v>32727.1</v>
      </c>
      <c r="V3598" s="45">
        <v>363112</v>
      </c>
      <c r="W3598" s="45">
        <v>243</v>
      </c>
    </row>
    <row r="3599" spans="1:23" x14ac:dyDescent="0.2">
      <c r="A3599" s="41">
        <v>2010</v>
      </c>
      <c r="B3599" s="42">
        <v>56408</v>
      </c>
      <c r="C3599" s="43" t="s">
        <v>3839</v>
      </c>
      <c r="D3599" s="41" t="s">
        <v>39</v>
      </c>
      <c r="E3599" s="43" t="s">
        <v>40</v>
      </c>
      <c r="F3599" s="41" t="s">
        <v>25</v>
      </c>
      <c r="G3599" s="43" t="s">
        <v>42</v>
      </c>
      <c r="H3599" s="43" t="s">
        <v>41</v>
      </c>
      <c r="I3599" s="44">
        <v>0</v>
      </c>
      <c r="J3599" s="45">
        <v>0</v>
      </c>
      <c r="K3599" s="45">
        <v>0</v>
      </c>
      <c r="L3599" s="46">
        <v>4.0999999999999996</v>
      </c>
      <c r="M3599" s="47">
        <v>70</v>
      </c>
      <c r="N3599" s="47">
        <v>1</v>
      </c>
      <c r="O3599" s="48">
        <v>0</v>
      </c>
      <c r="P3599" s="49">
        <v>0</v>
      </c>
      <c r="Q3599" s="49">
        <v>0</v>
      </c>
      <c r="R3599" s="50">
        <v>0</v>
      </c>
      <c r="S3599" s="51">
        <v>0</v>
      </c>
      <c r="T3599" s="51">
        <v>0</v>
      </c>
      <c r="U3599" s="44">
        <v>4.0999999999999996</v>
      </c>
      <c r="V3599" s="45">
        <v>70</v>
      </c>
      <c r="W3599" s="45">
        <v>1</v>
      </c>
    </row>
    <row r="3600" spans="1:23" x14ac:dyDescent="0.2">
      <c r="A3600" s="41">
        <v>2010</v>
      </c>
      <c r="B3600" s="42">
        <v>56408</v>
      </c>
      <c r="C3600" s="43" t="s">
        <v>3839</v>
      </c>
      <c r="D3600" s="41" t="s">
        <v>39</v>
      </c>
      <c r="E3600" s="43" t="s">
        <v>40</v>
      </c>
      <c r="F3600" s="41" t="s">
        <v>25</v>
      </c>
      <c r="G3600" s="43" t="s">
        <v>44</v>
      </c>
      <c r="H3600" s="43" t="s">
        <v>41</v>
      </c>
      <c r="I3600" s="44">
        <v>0</v>
      </c>
      <c r="J3600" s="45">
        <v>0</v>
      </c>
      <c r="K3600" s="45">
        <v>0</v>
      </c>
      <c r="L3600" s="46">
        <v>52124.2</v>
      </c>
      <c r="M3600" s="47">
        <v>595532</v>
      </c>
      <c r="N3600" s="47">
        <v>684</v>
      </c>
      <c r="O3600" s="48">
        <v>0</v>
      </c>
      <c r="P3600" s="49">
        <v>0</v>
      </c>
      <c r="Q3600" s="49">
        <v>0</v>
      </c>
      <c r="R3600" s="50">
        <v>0</v>
      </c>
      <c r="S3600" s="51">
        <v>0</v>
      </c>
      <c r="T3600" s="51">
        <v>0</v>
      </c>
      <c r="U3600" s="44">
        <v>52124.2</v>
      </c>
      <c r="V3600" s="45">
        <v>595532</v>
      </c>
      <c r="W3600" s="45">
        <v>684</v>
      </c>
    </row>
    <row r="3601" spans="1:23" x14ac:dyDescent="0.2">
      <c r="A3601" s="41">
        <v>2010</v>
      </c>
      <c r="B3601" s="42">
        <v>56428</v>
      </c>
      <c r="C3601" s="43" t="s">
        <v>3840</v>
      </c>
      <c r="D3601" s="41" t="s">
        <v>91</v>
      </c>
      <c r="E3601" s="43" t="s">
        <v>24</v>
      </c>
      <c r="F3601" s="41" t="s">
        <v>25</v>
      </c>
      <c r="G3601" s="43" t="s">
        <v>92</v>
      </c>
      <c r="H3601" s="43" t="s">
        <v>41</v>
      </c>
      <c r="I3601" s="44">
        <v>5671.3</v>
      </c>
      <c r="J3601" s="45">
        <v>56673</v>
      </c>
      <c r="K3601" s="45">
        <v>2776</v>
      </c>
      <c r="L3601" s="46">
        <v>1875.4</v>
      </c>
      <c r="M3601" s="47">
        <v>17337</v>
      </c>
      <c r="N3601" s="47">
        <v>252</v>
      </c>
      <c r="O3601" s="48" t="s">
        <v>37</v>
      </c>
      <c r="P3601" s="49" t="s">
        <v>37</v>
      </c>
      <c r="Q3601" s="49" t="s">
        <v>37</v>
      </c>
      <c r="R3601" s="50" t="s">
        <v>37</v>
      </c>
      <c r="S3601" s="51" t="s">
        <v>37</v>
      </c>
      <c r="T3601" s="51" t="s">
        <v>37</v>
      </c>
      <c r="U3601" s="44">
        <v>7546.7</v>
      </c>
      <c r="V3601" s="45">
        <v>74010</v>
      </c>
      <c r="W3601" s="45">
        <v>3028</v>
      </c>
    </row>
    <row r="3602" spans="1:23" x14ac:dyDescent="0.2">
      <c r="A3602" s="41">
        <v>2010</v>
      </c>
      <c r="B3602" s="42">
        <v>56431</v>
      </c>
      <c r="C3602" s="43" t="s">
        <v>3841</v>
      </c>
      <c r="D3602" s="41" t="s">
        <v>23</v>
      </c>
      <c r="E3602" s="43" t="s">
        <v>24</v>
      </c>
      <c r="F3602" s="41" t="s">
        <v>25</v>
      </c>
      <c r="G3602" s="43" t="s">
        <v>57</v>
      </c>
      <c r="H3602" s="43" t="s">
        <v>1749</v>
      </c>
      <c r="I3602" s="44" t="s">
        <v>37</v>
      </c>
      <c r="J3602" s="45" t="s">
        <v>37</v>
      </c>
      <c r="K3602" s="45" t="s">
        <v>37</v>
      </c>
      <c r="L3602" s="46" t="s">
        <v>37</v>
      </c>
      <c r="M3602" s="47" t="s">
        <v>37</v>
      </c>
      <c r="N3602" s="47" t="s">
        <v>37</v>
      </c>
      <c r="O3602" s="48">
        <v>151</v>
      </c>
      <c r="P3602" s="49">
        <v>1132</v>
      </c>
      <c r="Q3602" s="49">
        <v>1</v>
      </c>
      <c r="R3602" s="50" t="s">
        <v>37</v>
      </c>
      <c r="S3602" s="51" t="s">
        <v>37</v>
      </c>
      <c r="T3602" s="51" t="s">
        <v>37</v>
      </c>
      <c r="U3602" s="44">
        <v>151</v>
      </c>
      <c r="V3602" s="45">
        <v>1132</v>
      </c>
      <c r="W3602" s="45">
        <v>1</v>
      </c>
    </row>
    <row r="3603" spans="1:23" x14ac:dyDescent="0.2">
      <c r="A3603" s="41">
        <v>2010</v>
      </c>
      <c r="B3603" s="42">
        <v>56431</v>
      </c>
      <c r="C3603" s="43" t="s">
        <v>3841</v>
      </c>
      <c r="D3603" s="41" t="s">
        <v>23</v>
      </c>
      <c r="E3603" s="43" t="s">
        <v>24</v>
      </c>
      <c r="F3603" s="41" t="s">
        <v>25</v>
      </c>
      <c r="G3603" s="43" t="s">
        <v>57</v>
      </c>
      <c r="H3603" s="43" t="s">
        <v>1749</v>
      </c>
      <c r="I3603" s="44" t="s">
        <v>37</v>
      </c>
      <c r="J3603" s="45" t="s">
        <v>37</v>
      </c>
      <c r="K3603" s="45" t="s">
        <v>37</v>
      </c>
      <c r="L3603" s="46">
        <v>221</v>
      </c>
      <c r="M3603" s="47">
        <v>1762</v>
      </c>
      <c r="N3603" s="47">
        <v>1</v>
      </c>
      <c r="O3603" s="48" t="s">
        <v>37</v>
      </c>
      <c r="P3603" s="49" t="s">
        <v>37</v>
      </c>
      <c r="Q3603" s="49" t="s">
        <v>37</v>
      </c>
      <c r="R3603" s="50" t="s">
        <v>37</v>
      </c>
      <c r="S3603" s="51" t="s">
        <v>37</v>
      </c>
      <c r="T3603" s="51" t="s">
        <v>37</v>
      </c>
      <c r="U3603" s="44">
        <v>221</v>
      </c>
      <c r="V3603" s="45">
        <v>1762</v>
      </c>
      <c r="W3603" s="45">
        <v>1</v>
      </c>
    </row>
    <row r="3604" spans="1:23" x14ac:dyDescent="0.2">
      <c r="A3604" s="41">
        <v>2010</v>
      </c>
      <c r="B3604" s="42">
        <v>56431</v>
      </c>
      <c r="C3604" s="43" t="s">
        <v>3841</v>
      </c>
      <c r="D3604" s="41" t="s">
        <v>23</v>
      </c>
      <c r="E3604" s="43" t="s">
        <v>24</v>
      </c>
      <c r="F3604" s="41" t="s">
        <v>25</v>
      </c>
      <c r="G3604" s="43" t="s">
        <v>311</v>
      </c>
      <c r="H3604" s="43" t="s">
        <v>1749</v>
      </c>
      <c r="I3604" s="44" t="s">
        <v>37</v>
      </c>
      <c r="J3604" s="45" t="s">
        <v>37</v>
      </c>
      <c r="K3604" s="45" t="s">
        <v>37</v>
      </c>
      <c r="L3604" s="46">
        <v>139</v>
      </c>
      <c r="M3604" s="47">
        <v>3115</v>
      </c>
      <c r="N3604" s="47">
        <v>1</v>
      </c>
      <c r="O3604" s="48" t="s">
        <v>37</v>
      </c>
      <c r="P3604" s="49" t="s">
        <v>37</v>
      </c>
      <c r="Q3604" s="49" t="s">
        <v>37</v>
      </c>
      <c r="R3604" s="50" t="s">
        <v>37</v>
      </c>
      <c r="S3604" s="51" t="s">
        <v>37</v>
      </c>
      <c r="T3604" s="51" t="s">
        <v>37</v>
      </c>
      <c r="U3604" s="44">
        <v>139</v>
      </c>
      <c r="V3604" s="45">
        <v>3115</v>
      </c>
      <c r="W3604" s="45">
        <v>1</v>
      </c>
    </row>
    <row r="3605" spans="1:23" x14ac:dyDescent="0.2">
      <c r="A3605" s="41">
        <v>2010</v>
      </c>
      <c r="B3605" s="42">
        <v>56434</v>
      </c>
      <c r="C3605" s="43" t="s">
        <v>3842</v>
      </c>
      <c r="D3605" s="41" t="s">
        <v>23</v>
      </c>
      <c r="E3605" s="43" t="s">
        <v>24</v>
      </c>
      <c r="F3605" s="41" t="s">
        <v>25</v>
      </c>
      <c r="G3605" s="43" t="s">
        <v>57</v>
      </c>
      <c r="H3605" s="43" t="s">
        <v>1749</v>
      </c>
      <c r="I3605" s="44" t="s">
        <v>37</v>
      </c>
      <c r="J3605" s="45" t="s">
        <v>37</v>
      </c>
      <c r="K3605" s="45" t="s">
        <v>37</v>
      </c>
      <c r="L3605" s="46" t="s">
        <v>37</v>
      </c>
      <c r="M3605" s="47" t="s">
        <v>37</v>
      </c>
      <c r="N3605" s="47" t="s">
        <v>37</v>
      </c>
      <c r="O3605" s="48">
        <v>287</v>
      </c>
      <c r="P3605" s="49">
        <v>2509</v>
      </c>
      <c r="Q3605" s="49">
        <v>1</v>
      </c>
      <c r="R3605" s="50" t="s">
        <v>37</v>
      </c>
      <c r="S3605" s="51" t="s">
        <v>37</v>
      </c>
      <c r="T3605" s="51" t="s">
        <v>37</v>
      </c>
      <c r="U3605" s="44">
        <v>287</v>
      </c>
      <c r="V3605" s="45">
        <v>2509</v>
      </c>
      <c r="W3605" s="45">
        <v>1</v>
      </c>
    </row>
    <row r="3606" spans="1:23" x14ac:dyDescent="0.2">
      <c r="A3606" s="41">
        <v>2010</v>
      </c>
      <c r="B3606" s="42">
        <v>56434</v>
      </c>
      <c r="C3606" s="43" t="s">
        <v>3842</v>
      </c>
      <c r="D3606" s="41" t="s">
        <v>23</v>
      </c>
      <c r="E3606" s="43" t="s">
        <v>24</v>
      </c>
      <c r="F3606" s="41" t="s">
        <v>25</v>
      </c>
      <c r="G3606" s="43" t="s">
        <v>57</v>
      </c>
      <c r="H3606" s="43" t="s">
        <v>1749</v>
      </c>
      <c r="I3606" s="44" t="s">
        <v>37</v>
      </c>
      <c r="J3606" s="45" t="s">
        <v>37</v>
      </c>
      <c r="K3606" s="45" t="s">
        <v>37</v>
      </c>
      <c r="L3606" s="46">
        <v>211</v>
      </c>
      <c r="M3606" s="47">
        <v>2073</v>
      </c>
      <c r="N3606" s="47">
        <v>1</v>
      </c>
      <c r="O3606" s="48" t="s">
        <v>37</v>
      </c>
      <c r="P3606" s="49" t="s">
        <v>37</v>
      </c>
      <c r="Q3606" s="49" t="s">
        <v>37</v>
      </c>
      <c r="R3606" s="50" t="s">
        <v>37</v>
      </c>
      <c r="S3606" s="51" t="s">
        <v>37</v>
      </c>
      <c r="T3606" s="51" t="s">
        <v>37</v>
      </c>
      <c r="U3606" s="44">
        <v>211</v>
      </c>
      <c r="V3606" s="45">
        <v>2073</v>
      </c>
      <c r="W3606" s="45">
        <v>1</v>
      </c>
    </row>
    <row r="3607" spans="1:23" x14ac:dyDescent="0.2">
      <c r="A3607" s="41">
        <v>2010</v>
      </c>
      <c r="B3607" s="42">
        <v>56441</v>
      </c>
      <c r="C3607" s="43" t="s">
        <v>3843</v>
      </c>
      <c r="D3607" s="41" t="s">
        <v>91</v>
      </c>
      <c r="E3607" s="43" t="s">
        <v>24</v>
      </c>
      <c r="F3607" s="41" t="s">
        <v>25</v>
      </c>
      <c r="G3607" s="43" t="s">
        <v>92</v>
      </c>
      <c r="H3607" s="43" t="s">
        <v>41</v>
      </c>
      <c r="I3607" s="44">
        <v>2116</v>
      </c>
      <c r="J3607" s="45">
        <v>16360</v>
      </c>
      <c r="K3607" s="45">
        <v>1218</v>
      </c>
      <c r="L3607" s="46">
        <v>5561</v>
      </c>
      <c r="M3607" s="47">
        <v>59909</v>
      </c>
      <c r="N3607" s="47">
        <v>288</v>
      </c>
      <c r="O3607" s="48">
        <v>0</v>
      </c>
      <c r="P3607" s="49">
        <v>0</v>
      </c>
      <c r="Q3607" s="49">
        <v>0</v>
      </c>
      <c r="R3607" s="50">
        <v>0</v>
      </c>
      <c r="S3607" s="51">
        <v>0</v>
      </c>
      <c r="T3607" s="51">
        <v>0</v>
      </c>
      <c r="U3607" s="44">
        <v>7677</v>
      </c>
      <c r="V3607" s="45">
        <v>76269</v>
      </c>
      <c r="W3607" s="45">
        <v>1506</v>
      </c>
    </row>
    <row r="3608" spans="1:23" x14ac:dyDescent="0.2">
      <c r="A3608" s="41">
        <v>2010</v>
      </c>
      <c r="B3608" s="42">
        <v>56466</v>
      </c>
      <c r="C3608" s="43" t="s">
        <v>3844</v>
      </c>
      <c r="D3608" s="41" t="s">
        <v>23</v>
      </c>
      <c r="E3608" s="43" t="s">
        <v>24</v>
      </c>
      <c r="F3608" s="41" t="s">
        <v>25</v>
      </c>
      <c r="G3608" s="43" t="s">
        <v>57</v>
      </c>
      <c r="H3608" s="43" t="s">
        <v>1749</v>
      </c>
      <c r="I3608" s="44" t="s">
        <v>37</v>
      </c>
      <c r="J3608" s="45" t="s">
        <v>37</v>
      </c>
      <c r="K3608" s="45" t="s">
        <v>37</v>
      </c>
      <c r="L3608" s="46" t="s">
        <v>37</v>
      </c>
      <c r="M3608" s="47" t="s">
        <v>37</v>
      </c>
      <c r="N3608" s="47" t="s">
        <v>37</v>
      </c>
      <c r="O3608" s="48">
        <v>378</v>
      </c>
      <c r="P3608" s="49">
        <v>1415</v>
      </c>
      <c r="Q3608" s="49">
        <v>1</v>
      </c>
      <c r="R3608" s="50" t="s">
        <v>37</v>
      </c>
      <c r="S3608" s="51" t="s">
        <v>37</v>
      </c>
      <c r="T3608" s="51" t="s">
        <v>37</v>
      </c>
      <c r="U3608" s="44">
        <v>378</v>
      </c>
      <c r="V3608" s="45">
        <v>1415</v>
      </c>
      <c r="W3608" s="45">
        <v>1</v>
      </c>
    </row>
    <row r="3609" spans="1:23" x14ac:dyDescent="0.2">
      <c r="A3609" s="41">
        <v>2010</v>
      </c>
      <c r="B3609" s="42">
        <v>56466</v>
      </c>
      <c r="C3609" s="43" t="s">
        <v>3844</v>
      </c>
      <c r="D3609" s="41" t="s">
        <v>23</v>
      </c>
      <c r="E3609" s="43" t="s">
        <v>24</v>
      </c>
      <c r="F3609" s="41" t="s">
        <v>25</v>
      </c>
      <c r="G3609" s="43" t="s">
        <v>57</v>
      </c>
      <c r="H3609" s="43" t="s">
        <v>1749</v>
      </c>
      <c r="I3609" s="44" t="s">
        <v>37</v>
      </c>
      <c r="J3609" s="45" t="s">
        <v>37</v>
      </c>
      <c r="K3609" s="45" t="s">
        <v>37</v>
      </c>
      <c r="L3609" s="46" t="s">
        <v>37</v>
      </c>
      <c r="M3609" s="47" t="s">
        <v>37</v>
      </c>
      <c r="N3609" s="47" t="s">
        <v>37</v>
      </c>
      <c r="O3609" s="48">
        <v>42</v>
      </c>
      <c r="P3609" s="49">
        <v>505</v>
      </c>
      <c r="Q3609" s="49">
        <v>1</v>
      </c>
      <c r="R3609" s="50" t="s">
        <v>37</v>
      </c>
      <c r="S3609" s="51" t="s">
        <v>37</v>
      </c>
      <c r="T3609" s="51" t="s">
        <v>37</v>
      </c>
      <c r="U3609" s="44">
        <v>42</v>
      </c>
      <c r="V3609" s="45">
        <v>505</v>
      </c>
      <c r="W3609" s="45">
        <v>1</v>
      </c>
    </row>
    <row r="3610" spans="1:23" x14ac:dyDescent="0.2">
      <c r="A3610" s="41">
        <v>2010</v>
      </c>
      <c r="B3610" s="42">
        <v>56493</v>
      </c>
      <c r="C3610" s="43" t="s">
        <v>3845</v>
      </c>
      <c r="D3610" s="41" t="s">
        <v>23</v>
      </c>
      <c r="E3610" s="43" t="s">
        <v>24</v>
      </c>
      <c r="F3610" s="41" t="s">
        <v>25</v>
      </c>
      <c r="G3610" s="43" t="s">
        <v>311</v>
      </c>
      <c r="H3610" s="43" t="s">
        <v>1749</v>
      </c>
      <c r="I3610" s="44" t="s">
        <v>37</v>
      </c>
      <c r="J3610" s="45" t="s">
        <v>37</v>
      </c>
      <c r="K3610" s="45" t="s">
        <v>37</v>
      </c>
      <c r="L3610" s="46">
        <v>279</v>
      </c>
      <c r="M3610" s="47">
        <v>3495</v>
      </c>
      <c r="N3610" s="47">
        <v>1</v>
      </c>
      <c r="O3610" s="48" t="s">
        <v>37</v>
      </c>
      <c r="P3610" s="49" t="s">
        <v>37</v>
      </c>
      <c r="Q3610" s="49" t="s">
        <v>37</v>
      </c>
      <c r="R3610" s="50" t="s">
        <v>37</v>
      </c>
      <c r="S3610" s="51" t="s">
        <v>37</v>
      </c>
      <c r="T3610" s="51" t="s">
        <v>37</v>
      </c>
      <c r="U3610" s="44">
        <v>279</v>
      </c>
      <c r="V3610" s="45">
        <v>3495</v>
      </c>
      <c r="W3610" s="45">
        <v>1</v>
      </c>
    </row>
    <row r="3611" spans="1:23" x14ac:dyDescent="0.2">
      <c r="A3611" s="41">
        <v>2010</v>
      </c>
      <c r="B3611" s="42">
        <v>56496</v>
      </c>
      <c r="C3611" s="43" t="s">
        <v>1419</v>
      </c>
      <c r="D3611" s="41" t="s">
        <v>39</v>
      </c>
      <c r="E3611" s="43" t="s">
        <v>40</v>
      </c>
      <c r="F3611" s="41" t="s">
        <v>25</v>
      </c>
      <c r="G3611" s="43" t="s">
        <v>82</v>
      </c>
      <c r="H3611" s="43" t="s">
        <v>41</v>
      </c>
      <c r="I3611" s="44" t="s">
        <v>37</v>
      </c>
      <c r="J3611" s="45" t="s">
        <v>37</v>
      </c>
      <c r="K3611" s="45" t="s">
        <v>37</v>
      </c>
      <c r="L3611" s="46" t="s">
        <v>37</v>
      </c>
      <c r="M3611" s="47" t="s">
        <v>37</v>
      </c>
      <c r="N3611" s="47" t="s">
        <v>37</v>
      </c>
      <c r="O3611" s="48">
        <v>1631</v>
      </c>
      <c r="P3611" s="49">
        <v>19055</v>
      </c>
      <c r="Q3611" s="49">
        <v>1</v>
      </c>
      <c r="R3611" s="50" t="s">
        <v>37</v>
      </c>
      <c r="S3611" s="51" t="s">
        <v>37</v>
      </c>
      <c r="T3611" s="51" t="s">
        <v>37</v>
      </c>
      <c r="U3611" s="44">
        <v>1631</v>
      </c>
      <c r="V3611" s="45">
        <v>19055</v>
      </c>
      <c r="W3611" s="45">
        <v>1</v>
      </c>
    </row>
    <row r="3612" spans="1:23" x14ac:dyDescent="0.2">
      <c r="A3612" s="41">
        <v>2010</v>
      </c>
      <c r="B3612" s="42">
        <v>56501</v>
      </c>
      <c r="C3612" s="43" t="s">
        <v>1420</v>
      </c>
      <c r="D3612" s="41" t="s">
        <v>39</v>
      </c>
      <c r="E3612" s="43" t="s">
        <v>40</v>
      </c>
      <c r="F3612" s="41" t="s">
        <v>25</v>
      </c>
      <c r="G3612" s="43" t="s">
        <v>122</v>
      </c>
      <c r="H3612" s="43" t="s">
        <v>41</v>
      </c>
      <c r="I3612" s="44">
        <v>4695</v>
      </c>
      <c r="J3612" s="45">
        <v>47759</v>
      </c>
      <c r="K3612" s="45">
        <v>24713</v>
      </c>
      <c r="L3612" s="46">
        <v>997</v>
      </c>
      <c r="M3612" s="47">
        <v>10414</v>
      </c>
      <c r="N3612" s="47">
        <v>994</v>
      </c>
      <c r="O3612" s="48" t="s">
        <v>37</v>
      </c>
      <c r="P3612" s="49" t="s">
        <v>37</v>
      </c>
      <c r="Q3612" s="49" t="s">
        <v>37</v>
      </c>
      <c r="R3612" s="50" t="s">
        <v>37</v>
      </c>
      <c r="S3612" s="51" t="s">
        <v>37</v>
      </c>
      <c r="T3612" s="51" t="s">
        <v>37</v>
      </c>
      <c r="U3612" s="44">
        <v>5692</v>
      </c>
      <c r="V3612" s="45">
        <v>58173</v>
      </c>
      <c r="W3612" s="45">
        <v>25707</v>
      </c>
    </row>
    <row r="3613" spans="1:23" x14ac:dyDescent="0.2">
      <c r="A3613" s="41">
        <v>2010</v>
      </c>
      <c r="B3613" s="42">
        <v>56502</v>
      </c>
      <c r="C3613" s="43" t="s">
        <v>3846</v>
      </c>
      <c r="D3613" s="41" t="s">
        <v>39</v>
      </c>
      <c r="E3613" s="43" t="s">
        <v>40</v>
      </c>
      <c r="F3613" s="41" t="s">
        <v>25</v>
      </c>
      <c r="G3613" s="43" t="s">
        <v>161</v>
      </c>
      <c r="H3613" s="43" t="s">
        <v>41</v>
      </c>
      <c r="I3613" s="44">
        <v>36254.199999999997</v>
      </c>
      <c r="J3613" s="45">
        <v>483807</v>
      </c>
      <c r="K3613" s="45">
        <v>39655</v>
      </c>
      <c r="L3613" s="46">
        <v>241704.9</v>
      </c>
      <c r="M3613" s="47">
        <v>4026367</v>
      </c>
      <c r="N3613" s="47">
        <v>852</v>
      </c>
      <c r="O3613" s="48">
        <v>193661.1</v>
      </c>
      <c r="P3613" s="49">
        <v>3757496</v>
      </c>
      <c r="Q3613" s="49">
        <v>94</v>
      </c>
      <c r="R3613" s="50">
        <v>0</v>
      </c>
      <c r="S3613" s="51">
        <v>0</v>
      </c>
      <c r="T3613" s="51">
        <v>0</v>
      </c>
      <c r="U3613" s="44">
        <v>471620.2</v>
      </c>
      <c r="V3613" s="45">
        <v>8267670</v>
      </c>
      <c r="W3613" s="45">
        <v>40601</v>
      </c>
    </row>
    <row r="3614" spans="1:23" x14ac:dyDescent="0.2">
      <c r="A3614" s="41">
        <v>2010</v>
      </c>
      <c r="B3614" s="42">
        <v>56503</v>
      </c>
      <c r="C3614" s="43" t="s">
        <v>3847</v>
      </c>
      <c r="D3614" s="41" t="s">
        <v>23</v>
      </c>
      <c r="E3614" s="43" t="s">
        <v>24</v>
      </c>
      <c r="F3614" s="41" t="s">
        <v>25</v>
      </c>
      <c r="G3614" s="43" t="s">
        <v>60</v>
      </c>
      <c r="H3614" s="43" t="s">
        <v>27</v>
      </c>
      <c r="I3614" s="44">
        <v>83</v>
      </c>
      <c r="J3614" s="45">
        <v>131</v>
      </c>
      <c r="K3614" s="45">
        <v>80</v>
      </c>
      <c r="L3614" s="46">
        <v>164</v>
      </c>
      <c r="M3614" s="47">
        <v>237</v>
      </c>
      <c r="N3614" s="47">
        <v>18</v>
      </c>
      <c r="O3614" s="48" t="s">
        <v>37</v>
      </c>
      <c r="P3614" s="49" t="s">
        <v>37</v>
      </c>
      <c r="Q3614" s="49" t="s">
        <v>37</v>
      </c>
      <c r="R3614" s="50" t="s">
        <v>37</v>
      </c>
      <c r="S3614" s="51" t="s">
        <v>37</v>
      </c>
      <c r="T3614" s="51" t="s">
        <v>37</v>
      </c>
      <c r="U3614" s="44">
        <v>247</v>
      </c>
      <c r="V3614" s="45">
        <v>368</v>
      </c>
      <c r="W3614" s="45">
        <v>98</v>
      </c>
    </row>
    <row r="3615" spans="1:23" x14ac:dyDescent="0.2">
      <c r="A3615" s="41">
        <v>2010</v>
      </c>
      <c r="B3615" s="42">
        <v>56504</v>
      </c>
      <c r="C3615" s="43" t="s">
        <v>1421</v>
      </c>
      <c r="D3615" s="41" t="s">
        <v>39</v>
      </c>
      <c r="E3615" s="43" t="s">
        <v>40</v>
      </c>
      <c r="F3615" s="41" t="s">
        <v>25</v>
      </c>
      <c r="G3615" s="43" t="s">
        <v>42</v>
      </c>
      <c r="H3615" s="43" t="s">
        <v>41</v>
      </c>
      <c r="I3615" s="44">
        <v>7175.9</v>
      </c>
      <c r="J3615" s="45">
        <v>74240</v>
      </c>
      <c r="K3615" s="45">
        <v>9788</v>
      </c>
      <c r="L3615" s="46">
        <v>1764.6</v>
      </c>
      <c r="M3615" s="47">
        <v>16481</v>
      </c>
      <c r="N3615" s="47">
        <v>132</v>
      </c>
      <c r="O3615" s="48" t="s">
        <v>37</v>
      </c>
      <c r="P3615" s="49" t="s">
        <v>37</v>
      </c>
      <c r="Q3615" s="49" t="s">
        <v>37</v>
      </c>
      <c r="R3615" s="50" t="s">
        <v>37</v>
      </c>
      <c r="S3615" s="51" t="s">
        <v>37</v>
      </c>
      <c r="T3615" s="51" t="s">
        <v>37</v>
      </c>
      <c r="U3615" s="44">
        <v>8940.5</v>
      </c>
      <c r="V3615" s="45">
        <v>90721</v>
      </c>
      <c r="W3615" s="45">
        <v>9920</v>
      </c>
    </row>
    <row r="3616" spans="1:23" x14ac:dyDescent="0.2">
      <c r="A3616" s="41">
        <v>2010</v>
      </c>
      <c r="B3616" s="42">
        <v>56506</v>
      </c>
      <c r="C3616" s="43" t="s">
        <v>3848</v>
      </c>
      <c r="D3616" s="41" t="s">
        <v>23</v>
      </c>
      <c r="E3616" s="43" t="s">
        <v>24</v>
      </c>
      <c r="F3616" s="41" t="s">
        <v>25</v>
      </c>
      <c r="G3616" s="43" t="s">
        <v>92</v>
      </c>
      <c r="H3616" s="43" t="s">
        <v>1749</v>
      </c>
      <c r="I3616" s="44" t="s">
        <v>37</v>
      </c>
      <c r="J3616" s="45" t="s">
        <v>37</v>
      </c>
      <c r="K3616" s="45" t="s">
        <v>37</v>
      </c>
      <c r="L3616" s="46">
        <v>12340</v>
      </c>
      <c r="M3616" s="47">
        <v>459036</v>
      </c>
      <c r="N3616" s="47">
        <v>1</v>
      </c>
      <c r="O3616" s="48" t="s">
        <v>37</v>
      </c>
      <c r="P3616" s="49" t="s">
        <v>37</v>
      </c>
      <c r="Q3616" s="49" t="s">
        <v>37</v>
      </c>
      <c r="R3616" s="50" t="s">
        <v>37</v>
      </c>
      <c r="S3616" s="51" t="s">
        <v>37</v>
      </c>
      <c r="T3616" s="51" t="s">
        <v>37</v>
      </c>
      <c r="U3616" s="44">
        <v>12340</v>
      </c>
      <c r="V3616" s="45">
        <v>459036</v>
      </c>
      <c r="W3616" s="45">
        <v>1</v>
      </c>
    </row>
    <row r="3617" spans="1:23" x14ac:dyDescent="0.2">
      <c r="A3617" s="41">
        <v>2010</v>
      </c>
      <c r="B3617" s="42">
        <v>56521</v>
      </c>
      <c r="C3617" s="43" t="s">
        <v>1422</v>
      </c>
      <c r="D3617" s="41" t="s">
        <v>39</v>
      </c>
      <c r="E3617" s="43" t="s">
        <v>40</v>
      </c>
      <c r="F3617" s="41" t="s">
        <v>25</v>
      </c>
      <c r="G3617" s="43" t="s">
        <v>510</v>
      </c>
      <c r="H3617" s="43" t="s">
        <v>41</v>
      </c>
      <c r="I3617" s="44">
        <v>0</v>
      </c>
      <c r="J3617" s="45">
        <v>0</v>
      </c>
      <c r="K3617" s="45">
        <v>0</v>
      </c>
      <c r="L3617" s="46">
        <v>39</v>
      </c>
      <c r="M3617" s="47">
        <v>446</v>
      </c>
      <c r="N3617" s="47">
        <v>1</v>
      </c>
      <c r="O3617" s="48">
        <v>0</v>
      </c>
      <c r="P3617" s="49">
        <v>0</v>
      </c>
      <c r="Q3617" s="49">
        <v>0</v>
      </c>
      <c r="R3617" s="50">
        <v>0</v>
      </c>
      <c r="S3617" s="51">
        <v>0</v>
      </c>
      <c r="T3617" s="51">
        <v>0</v>
      </c>
      <c r="U3617" s="44">
        <v>39</v>
      </c>
      <c r="V3617" s="45">
        <v>446</v>
      </c>
      <c r="W3617" s="45">
        <v>1</v>
      </c>
    </row>
    <row r="3618" spans="1:23" x14ac:dyDescent="0.2">
      <c r="A3618" s="41">
        <v>2010</v>
      </c>
      <c r="B3618" s="42">
        <v>56521</v>
      </c>
      <c r="C3618" s="43" t="s">
        <v>1422</v>
      </c>
      <c r="D3618" s="41" t="s">
        <v>39</v>
      </c>
      <c r="E3618" s="43" t="s">
        <v>40</v>
      </c>
      <c r="F3618" s="41" t="s">
        <v>25</v>
      </c>
      <c r="G3618" s="43" t="s">
        <v>203</v>
      </c>
      <c r="H3618" s="43" t="s">
        <v>41</v>
      </c>
      <c r="I3618" s="44">
        <v>0</v>
      </c>
      <c r="J3618" s="45">
        <v>0</v>
      </c>
      <c r="K3618" s="45">
        <v>0</v>
      </c>
      <c r="L3618" s="46">
        <v>14629</v>
      </c>
      <c r="M3618" s="47">
        <v>225411</v>
      </c>
      <c r="N3618" s="47">
        <v>1</v>
      </c>
      <c r="O3618" s="48">
        <v>0</v>
      </c>
      <c r="P3618" s="49">
        <v>0</v>
      </c>
      <c r="Q3618" s="49">
        <v>0</v>
      </c>
      <c r="R3618" s="50">
        <v>0</v>
      </c>
      <c r="S3618" s="51">
        <v>0</v>
      </c>
      <c r="T3618" s="51">
        <v>0</v>
      </c>
      <c r="U3618" s="44">
        <v>14629</v>
      </c>
      <c r="V3618" s="45">
        <v>225411</v>
      </c>
      <c r="W3618" s="45">
        <v>1</v>
      </c>
    </row>
    <row r="3619" spans="1:23" x14ac:dyDescent="0.2">
      <c r="A3619" s="41">
        <v>2010</v>
      </c>
      <c r="B3619" s="42">
        <v>56522</v>
      </c>
      <c r="C3619" s="43" t="s">
        <v>3849</v>
      </c>
      <c r="D3619" s="41" t="s">
        <v>39</v>
      </c>
      <c r="E3619" s="43" t="s">
        <v>40</v>
      </c>
      <c r="F3619" s="41" t="s">
        <v>25</v>
      </c>
      <c r="G3619" s="43" t="s">
        <v>134</v>
      </c>
      <c r="H3619" s="43" t="s">
        <v>41</v>
      </c>
      <c r="I3619" s="44">
        <v>0</v>
      </c>
      <c r="J3619" s="45">
        <v>0</v>
      </c>
      <c r="K3619" s="45">
        <v>0</v>
      </c>
      <c r="L3619" s="46">
        <v>0</v>
      </c>
      <c r="M3619" s="47">
        <v>0</v>
      </c>
      <c r="N3619" s="47">
        <v>0</v>
      </c>
      <c r="O3619" s="48">
        <v>2885</v>
      </c>
      <c r="P3619" s="49">
        <v>59604</v>
      </c>
      <c r="Q3619" s="49">
        <v>1</v>
      </c>
      <c r="R3619" s="50">
        <v>0</v>
      </c>
      <c r="S3619" s="51">
        <v>0</v>
      </c>
      <c r="T3619" s="51">
        <v>0</v>
      </c>
      <c r="U3619" s="44">
        <v>2885</v>
      </c>
      <c r="V3619" s="45">
        <v>59604</v>
      </c>
      <c r="W3619" s="45">
        <v>1</v>
      </c>
    </row>
    <row r="3620" spans="1:23" x14ac:dyDescent="0.2">
      <c r="A3620" s="41">
        <v>2010</v>
      </c>
      <c r="B3620" s="42">
        <v>56528</v>
      </c>
      <c r="C3620" s="43" t="s">
        <v>3850</v>
      </c>
      <c r="D3620" s="41" t="s">
        <v>39</v>
      </c>
      <c r="E3620" s="43" t="s">
        <v>40</v>
      </c>
      <c r="F3620" s="41" t="s">
        <v>25</v>
      </c>
      <c r="G3620" s="43" t="s">
        <v>168</v>
      </c>
      <c r="H3620" s="43" t="s">
        <v>41</v>
      </c>
      <c r="I3620" s="44" t="s">
        <v>37</v>
      </c>
      <c r="J3620" s="45" t="s">
        <v>37</v>
      </c>
      <c r="K3620" s="45" t="s">
        <v>37</v>
      </c>
      <c r="L3620" s="46" t="s">
        <v>37</v>
      </c>
      <c r="M3620" s="47" t="s">
        <v>37</v>
      </c>
      <c r="N3620" s="47" t="s">
        <v>37</v>
      </c>
      <c r="O3620" s="48">
        <v>5161</v>
      </c>
      <c r="P3620" s="49">
        <v>147325</v>
      </c>
      <c r="Q3620" s="49">
        <v>1</v>
      </c>
      <c r="R3620" s="50" t="s">
        <v>37</v>
      </c>
      <c r="S3620" s="51" t="s">
        <v>37</v>
      </c>
      <c r="T3620" s="51" t="s">
        <v>37</v>
      </c>
      <c r="U3620" s="44">
        <v>5161</v>
      </c>
      <c r="V3620" s="45">
        <v>147325</v>
      </c>
      <c r="W3620" s="45">
        <v>1</v>
      </c>
    </row>
    <row r="3621" spans="1:23" x14ac:dyDescent="0.2">
      <c r="A3621" s="41">
        <v>2010</v>
      </c>
      <c r="B3621" s="42">
        <v>56528</v>
      </c>
      <c r="C3621" s="43" t="s">
        <v>3850</v>
      </c>
      <c r="D3621" s="41" t="s">
        <v>39</v>
      </c>
      <c r="E3621" s="43" t="s">
        <v>40</v>
      </c>
      <c r="F3621" s="41" t="s">
        <v>25</v>
      </c>
      <c r="G3621" s="43" t="s">
        <v>89</v>
      </c>
      <c r="H3621" s="43" t="s">
        <v>41</v>
      </c>
      <c r="I3621" s="44" t="s">
        <v>37</v>
      </c>
      <c r="J3621" s="45" t="s">
        <v>37</v>
      </c>
      <c r="K3621" s="45" t="s">
        <v>37</v>
      </c>
      <c r="L3621" s="46" t="s">
        <v>37</v>
      </c>
      <c r="M3621" s="47" t="s">
        <v>37</v>
      </c>
      <c r="N3621" s="47" t="s">
        <v>37</v>
      </c>
      <c r="O3621" s="48">
        <v>2435</v>
      </c>
      <c r="P3621" s="49">
        <v>58293</v>
      </c>
      <c r="Q3621" s="49">
        <v>1</v>
      </c>
      <c r="R3621" s="50" t="s">
        <v>37</v>
      </c>
      <c r="S3621" s="51" t="s">
        <v>37</v>
      </c>
      <c r="T3621" s="51" t="s">
        <v>37</v>
      </c>
      <c r="U3621" s="44">
        <v>2435</v>
      </c>
      <c r="V3621" s="45">
        <v>58293</v>
      </c>
      <c r="W3621" s="45">
        <v>1</v>
      </c>
    </row>
    <row r="3622" spans="1:23" x14ac:dyDescent="0.2">
      <c r="A3622" s="41">
        <v>2010</v>
      </c>
      <c r="B3622" s="42">
        <v>56535</v>
      </c>
      <c r="C3622" s="43" t="s">
        <v>3851</v>
      </c>
      <c r="D3622" s="41" t="s">
        <v>23</v>
      </c>
      <c r="E3622" s="43" t="s">
        <v>24</v>
      </c>
      <c r="F3622" s="41" t="s">
        <v>25</v>
      </c>
      <c r="G3622" s="43" t="s">
        <v>50</v>
      </c>
      <c r="H3622" s="43" t="s">
        <v>27</v>
      </c>
      <c r="I3622" s="44">
        <v>867</v>
      </c>
      <c r="J3622" s="45">
        <v>7688</v>
      </c>
      <c r="K3622" s="45">
        <v>1299</v>
      </c>
      <c r="L3622" s="46">
        <v>2564</v>
      </c>
      <c r="M3622" s="47">
        <v>26266</v>
      </c>
      <c r="N3622" s="47">
        <v>420</v>
      </c>
      <c r="O3622" s="48">
        <v>2</v>
      </c>
      <c r="P3622" s="49">
        <v>20</v>
      </c>
      <c r="Q3622" s="49">
        <v>2</v>
      </c>
      <c r="R3622" s="50" t="s">
        <v>37</v>
      </c>
      <c r="S3622" s="51" t="s">
        <v>37</v>
      </c>
      <c r="T3622" s="51" t="s">
        <v>37</v>
      </c>
      <c r="U3622" s="44">
        <v>3433</v>
      </c>
      <c r="V3622" s="45">
        <v>33974</v>
      </c>
      <c r="W3622" s="45">
        <v>1721</v>
      </c>
    </row>
    <row r="3623" spans="1:23" x14ac:dyDescent="0.2">
      <c r="A3623" s="41">
        <v>2010</v>
      </c>
      <c r="B3623" s="42">
        <v>56536</v>
      </c>
      <c r="C3623" s="43" t="s">
        <v>3852</v>
      </c>
      <c r="D3623" s="41" t="s">
        <v>23</v>
      </c>
      <c r="E3623" s="43" t="s">
        <v>24</v>
      </c>
      <c r="F3623" s="41" t="s">
        <v>25</v>
      </c>
      <c r="G3623" s="43" t="s">
        <v>438</v>
      </c>
      <c r="H3623" s="43" t="s">
        <v>31</v>
      </c>
      <c r="I3623" s="44">
        <v>1066</v>
      </c>
      <c r="J3623" s="45">
        <v>18586</v>
      </c>
      <c r="K3623" s="45">
        <v>502</v>
      </c>
      <c r="L3623" s="46" t="s">
        <v>37</v>
      </c>
      <c r="M3623" s="47" t="s">
        <v>37</v>
      </c>
      <c r="N3623" s="47" t="s">
        <v>37</v>
      </c>
      <c r="O3623" s="48" t="s">
        <v>37</v>
      </c>
      <c r="P3623" s="49" t="s">
        <v>37</v>
      </c>
      <c r="Q3623" s="49" t="s">
        <v>37</v>
      </c>
      <c r="R3623" s="50" t="s">
        <v>37</v>
      </c>
      <c r="S3623" s="51" t="s">
        <v>37</v>
      </c>
      <c r="T3623" s="51" t="s">
        <v>37</v>
      </c>
      <c r="U3623" s="44">
        <v>1066</v>
      </c>
      <c r="V3623" s="45">
        <v>18586</v>
      </c>
      <c r="W3623" s="45">
        <v>502</v>
      </c>
    </row>
    <row r="3624" spans="1:23" x14ac:dyDescent="0.2">
      <c r="A3624" s="41">
        <v>2010</v>
      </c>
      <c r="B3624" s="42">
        <v>56551</v>
      </c>
      <c r="C3624" s="43" t="s">
        <v>3853</v>
      </c>
      <c r="D3624" s="41" t="s">
        <v>91</v>
      </c>
      <c r="E3624" s="43" t="s">
        <v>24</v>
      </c>
      <c r="F3624" s="41" t="s">
        <v>25</v>
      </c>
      <c r="G3624" s="43" t="s">
        <v>92</v>
      </c>
      <c r="H3624" s="43" t="s">
        <v>41</v>
      </c>
      <c r="I3624" s="44">
        <v>4313.5</v>
      </c>
      <c r="J3624" s="45">
        <v>27483</v>
      </c>
      <c r="K3624" s="45">
        <v>2668</v>
      </c>
      <c r="L3624" s="46">
        <v>459</v>
      </c>
      <c r="M3624" s="47">
        <v>3728</v>
      </c>
      <c r="N3624" s="47">
        <v>120</v>
      </c>
      <c r="O3624" s="48" t="s">
        <v>37</v>
      </c>
      <c r="P3624" s="49" t="s">
        <v>37</v>
      </c>
      <c r="Q3624" s="49" t="s">
        <v>37</v>
      </c>
      <c r="R3624" s="50" t="s">
        <v>37</v>
      </c>
      <c r="S3624" s="51" t="s">
        <v>37</v>
      </c>
      <c r="T3624" s="51" t="s">
        <v>37</v>
      </c>
      <c r="U3624" s="44">
        <v>4772.5</v>
      </c>
      <c r="V3624" s="45">
        <v>31211</v>
      </c>
      <c r="W3624" s="45">
        <v>2788</v>
      </c>
    </row>
    <row r="3625" spans="1:23" x14ac:dyDescent="0.2">
      <c r="A3625" s="41">
        <v>2010</v>
      </c>
      <c r="B3625" s="42">
        <v>56571</v>
      </c>
      <c r="C3625" s="43" t="s">
        <v>1423</v>
      </c>
      <c r="D3625" s="41" t="s">
        <v>39</v>
      </c>
      <c r="E3625" s="43" t="s">
        <v>40</v>
      </c>
      <c r="F3625" s="41" t="s">
        <v>25</v>
      </c>
      <c r="G3625" s="43" t="s">
        <v>42</v>
      </c>
      <c r="H3625" s="43" t="s">
        <v>41</v>
      </c>
      <c r="I3625" s="44">
        <v>83.3</v>
      </c>
      <c r="J3625" s="45">
        <v>1357</v>
      </c>
      <c r="K3625" s="45">
        <v>163</v>
      </c>
      <c r="L3625" s="46" t="s">
        <v>37</v>
      </c>
      <c r="M3625" s="47" t="s">
        <v>37</v>
      </c>
      <c r="N3625" s="47" t="s">
        <v>37</v>
      </c>
      <c r="O3625" s="48" t="s">
        <v>37</v>
      </c>
      <c r="P3625" s="49" t="s">
        <v>37</v>
      </c>
      <c r="Q3625" s="49" t="s">
        <v>37</v>
      </c>
      <c r="R3625" s="50" t="s">
        <v>37</v>
      </c>
      <c r="S3625" s="51" t="s">
        <v>37</v>
      </c>
      <c r="T3625" s="51" t="s">
        <v>37</v>
      </c>
      <c r="U3625" s="44">
        <v>83.3</v>
      </c>
      <c r="V3625" s="45">
        <v>1357</v>
      </c>
      <c r="W3625" s="45">
        <v>163</v>
      </c>
    </row>
    <row r="3626" spans="1:23" x14ac:dyDescent="0.2">
      <c r="A3626" s="41">
        <v>2010</v>
      </c>
      <c r="B3626" s="42">
        <v>56571</v>
      </c>
      <c r="C3626" s="43" t="s">
        <v>1423</v>
      </c>
      <c r="D3626" s="41" t="s">
        <v>91</v>
      </c>
      <c r="E3626" s="43" t="s">
        <v>24</v>
      </c>
      <c r="F3626" s="41" t="s">
        <v>25</v>
      </c>
      <c r="G3626" s="43" t="s">
        <v>92</v>
      </c>
      <c r="H3626" s="43" t="s">
        <v>41</v>
      </c>
      <c r="I3626" s="44">
        <v>19860.3</v>
      </c>
      <c r="J3626" s="45">
        <v>164378</v>
      </c>
      <c r="K3626" s="45">
        <v>11404</v>
      </c>
      <c r="L3626" s="46">
        <v>68306</v>
      </c>
      <c r="M3626" s="47">
        <v>601003</v>
      </c>
      <c r="N3626" s="47">
        <v>6789</v>
      </c>
      <c r="O3626" s="48" t="s">
        <v>37</v>
      </c>
      <c r="P3626" s="49" t="s">
        <v>37</v>
      </c>
      <c r="Q3626" s="49" t="s">
        <v>37</v>
      </c>
      <c r="R3626" s="50" t="s">
        <v>37</v>
      </c>
      <c r="S3626" s="51" t="s">
        <v>37</v>
      </c>
      <c r="T3626" s="51" t="s">
        <v>37</v>
      </c>
      <c r="U3626" s="44">
        <v>88166.3</v>
      </c>
      <c r="V3626" s="45">
        <v>765381</v>
      </c>
      <c r="W3626" s="45">
        <v>18193</v>
      </c>
    </row>
    <row r="3627" spans="1:23" x14ac:dyDescent="0.2">
      <c r="A3627" s="41">
        <v>2010</v>
      </c>
      <c r="B3627" s="42">
        <v>56573</v>
      </c>
      <c r="C3627" s="43" t="s">
        <v>1424</v>
      </c>
      <c r="D3627" s="41" t="s">
        <v>39</v>
      </c>
      <c r="E3627" s="43" t="s">
        <v>40</v>
      </c>
      <c r="F3627" s="41" t="s">
        <v>25</v>
      </c>
      <c r="G3627" s="43" t="s">
        <v>44</v>
      </c>
      <c r="H3627" s="43" t="s">
        <v>41</v>
      </c>
      <c r="I3627" s="44">
        <v>385</v>
      </c>
      <c r="J3627" s="45">
        <v>5746</v>
      </c>
      <c r="K3627" s="45">
        <v>7064</v>
      </c>
      <c r="L3627" s="46">
        <v>8</v>
      </c>
      <c r="M3627" s="47">
        <v>145</v>
      </c>
      <c r="N3627" s="47">
        <v>63</v>
      </c>
      <c r="O3627" s="48" t="s">
        <v>37</v>
      </c>
      <c r="P3627" s="49" t="s">
        <v>37</v>
      </c>
      <c r="Q3627" s="49" t="s">
        <v>37</v>
      </c>
      <c r="R3627" s="50" t="s">
        <v>37</v>
      </c>
      <c r="S3627" s="51" t="s">
        <v>37</v>
      </c>
      <c r="T3627" s="51" t="s">
        <v>37</v>
      </c>
      <c r="U3627" s="44">
        <v>393</v>
      </c>
      <c r="V3627" s="45">
        <v>5891</v>
      </c>
      <c r="W3627" s="45">
        <v>7127</v>
      </c>
    </row>
    <row r="3628" spans="1:23" x14ac:dyDescent="0.2">
      <c r="A3628" s="41">
        <v>2010</v>
      </c>
      <c r="B3628" s="42">
        <v>56586</v>
      </c>
      <c r="C3628" s="43" t="s">
        <v>3854</v>
      </c>
      <c r="D3628" s="41" t="s">
        <v>91</v>
      </c>
      <c r="E3628" s="43" t="s">
        <v>24</v>
      </c>
      <c r="F3628" s="41" t="s">
        <v>25</v>
      </c>
      <c r="G3628" s="43" t="s">
        <v>92</v>
      </c>
      <c r="H3628" s="43" t="s">
        <v>41</v>
      </c>
      <c r="I3628" s="44">
        <v>0</v>
      </c>
      <c r="J3628" s="45">
        <v>0</v>
      </c>
      <c r="K3628" s="45">
        <v>0</v>
      </c>
      <c r="L3628" s="46">
        <v>16819</v>
      </c>
      <c r="M3628" s="47">
        <v>174922</v>
      </c>
      <c r="N3628" s="47">
        <v>1320</v>
      </c>
      <c r="O3628" s="48">
        <v>0</v>
      </c>
      <c r="P3628" s="49">
        <v>0</v>
      </c>
      <c r="Q3628" s="49">
        <v>0</v>
      </c>
      <c r="R3628" s="50">
        <v>0</v>
      </c>
      <c r="S3628" s="51">
        <v>0</v>
      </c>
      <c r="T3628" s="51">
        <v>0</v>
      </c>
      <c r="U3628" s="44">
        <v>16819</v>
      </c>
      <c r="V3628" s="45">
        <v>174922</v>
      </c>
      <c r="W3628" s="45">
        <v>1320</v>
      </c>
    </row>
    <row r="3629" spans="1:23" x14ac:dyDescent="0.2">
      <c r="A3629" s="41">
        <v>2010</v>
      </c>
      <c r="B3629" s="42">
        <v>56587</v>
      </c>
      <c r="C3629" s="43" t="s">
        <v>3855</v>
      </c>
      <c r="D3629" s="41" t="s">
        <v>91</v>
      </c>
      <c r="E3629" s="43" t="s">
        <v>24</v>
      </c>
      <c r="F3629" s="41" t="s">
        <v>25</v>
      </c>
      <c r="G3629" s="43" t="s">
        <v>92</v>
      </c>
      <c r="H3629" s="43" t="s">
        <v>41</v>
      </c>
      <c r="I3629" s="44">
        <v>974.6</v>
      </c>
      <c r="J3629" s="45">
        <v>5300</v>
      </c>
      <c r="K3629" s="45">
        <v>922</v>
      </c>
      <c r="L3629" s="46" t="s">
        <v>37</v>
      </c>
      <c r="M3629" s="47" t="s">
        <v>37</v>
      </c>
      <c r="N3629" s="47" t="s">
        <v>37</v>
      </c>
      <c r="O3629" s="48" t="s">
        <v>37</v>
      </c>
      <c r="P3629" s="49" t="s">
        <v>37</v>
      </c>
      <c r="Q3629" s="49" t="s">
        <v>37</v>
      </c>
      <c r="R3629" s="50" t="s">
        <v>37</v>
      </c>
      <c r="S3629" s="51" t="s">
        <v>37</v>
      </c>
      <c r="T3629" s="51" t="s">
        <v>37</v>
      </c>
      <c r="U3629" s="44">
        <v>974.6</v>
      </c>
      <c r="V3629" s="45">
        <v>5300</v>
      </c>
      <c r="W3629" s="45">
        <v>922</v>
      </c>
    </row>
    <row r="3630" spans="1:23" x14ac:dyDescent="0.2">
      <c r="A3630" s="41">
        <v>2010</v>
      </c>
      <c r="B3630" s="42">
        <v>56620</v>
      </c>
      <c r="C3630" s="43" t="s">
        <v>3856</v>
      </c>
      <c r="D3630" s="41" t="s">
        <v>91</v>
      </c>
      <c r="E3630" s="43" t="s">
        <v>24</v>
      </c>
      <c r="F3630" s="41" t="s">
        <v>25</v>
      </c>
      <c r="G3630" s="43" t="s">
        <v>92</v>
      </c>
      <c r="H3630" s="43" t="s">
        <v>41</v>
      </c>
      <c r="I3630" s="44">
        <v>0</v>
      </c>
      <c r="J3630" s="45">
        <v>0</v>
      </c>
      <c r="K3630" s="45">
        <v>0</v>
      </c>
      <c r="L3630" s="46">
        <v>38361</v>
      </c>
      <c r="M3630" s="47">
        <v>523364</v>
      </c>
      <c r="N3630" s="47">
        <v>2828</v>
      </c>
      <c r="O3630" s="48">
        <v>0</v>
      </c>
      <c r="P3630" s="49">
        <v>0</v>
      </c>
      <c r="Q3630" s="49">
        <v>0</v>
      </c>
      <c r="R3630" s="50">
        <v>0</v>
      </c>
      <c r="S3630" s="51">
        <v>0</v>
      </c>
      <c r="T3630" s="51">
        <v>0</v>
      </c>
      <c r="U3630" s="44">
        <v>38361</v>
      </c>
      <c r="V3630" s="45">
        <v>523364</v>
      </c>
      <c r="W3630" s="45">
        <v>2828</v>
      </c>
    </row>
    <row r="3631" spans="1:23" x14ac:dyDescent="0.2">
      <c r="A3631" s="41">
        <v>2010</v>
      </c>
      <c r="B3631" s="42">
        <v>56692</v>
      </c>
      <c r="C3631" s="43" t="s">
        <v>3857</v>
      </c>
      <c r="D3631" s="41" t="s">
        <v>39</v>
      </c>
      <c r="E3631" s="43" t="s">
        <v>40</v>
      </c>
      <c r="F3631" s="41" t="s">
        <v>25</v>
      </c>
      <c r="G3631" s="43" t="s">
        <v>57</v>
      </c>
      <c r="H3631" s="43" t="s">
        <v>41</v>
      </c>
      <c r="I3631" s="44">
        <v>7581.8</v>
      </c>
      <c r="J3631" s="45">
        <v>57100</v>
      </c>
      <c r="K3631" s="45">
        <v>7155</v>
      </c>
      <c r="L3631" s="46">
        <v>1338.4</v>
      </c>
      <c r="M3631" s="47">
        <v>15863</v>
      </c>
      <c r="N3631" s="47">
        <v>662</v>
      </c>
      <c r="O3631" s="48">
        <v>915.6</v>
      </c>
      <c r="P3631" s="49">
        <v>10622</v>
      </c>
      <c r="Q3631" s="49">
        <v>3</v>
      </c>
      <c r="R3631" s="50" t="s">
        <v>37</v>
      </c>
      <c r="S3631" s="51" t="s">
        <v>37</v>
      </c>
      <c r="T3631" s="51" t="s">
        <v>37</v>
      </c>
      <c r="U3631" s="44">
        <v>9835.7999999999993</v>
      </c>
      <c r="V3631" s="45">
        <v>83585</v>
      </c>
      <c r="W3631" s="45">
        <v>7820</v>
      </c>
    </row>
    <row r="3632" spans="1:23" x14ac:dyDescent="0.2">
      <c r="A3632" s="41">
        <v>2010</v>
      </c>
      <c r="B3632" s="42">
        <v>56697</v>
      </c>
      <c r="C3632" s="43" t="s">
        <v>1427</v>
      </c>
      <c r="D3632" s="41" t="s">
        <v>23</v>
      </c>
      <c r="E3632" s="43" t="s">
        <v>24</v>
      </c>
      <c r="F3632" s="41" t="s">
        <v>25</v>
      </c>
      <c r="G3632" s="43" t="s">
        <v>124</v>
      </c>
      <c r="H3632" s="43" t="s">
        <v>51</v>
      </c>
      <c r="I3632" s="44">
        <v>1269865</v>
      </c>
      <c r="J3632" s="45">
        <v>12339630</v>
      </c>
      <c r="K3632" s="45">
        <v>1049264</v>
      </c>
      <c r="L3632" s="46">
        <v>457549</v>
      </c>
      <c r="M3632" s="47">
        <v>4731804</v>
      </c>
      <c r="N3632" s="47">
        <v>119505</v>
      </c>
      <c r="O3632" s="48">
        <v>61198</v>
      </c>
      <c r="P3632" s="49">
        <v>1389194</v>
      </c>
      <c r="Q3632" s="49">
        <v>494</v>
      </c>
      <c r="R3632" s="50">
        <v>1393</v>
      </c>
      <c r="S3632" s="51">
        <v>18993</v>
      </c>
      <c r="T3632" s="51">
        <v>2</v>
      </c>
      <c r="U3632" s="44">
        <v>1790005</v>
      </c>
      <c r="V3632" s="45">
        <v>18479621</v>
      </c>
      <c r="W3632" s="45">
        <v>1169265</v>
      </c>
    </row>
    <row r="3633" spans="1:23" x14ac:dyDescent="0.2">
      <c r="A3633" s="41">
        <v>2010</v>
      </c>
      <c r="B3633" s="42">
        <v>56697</v>
      </c>
      <c r="C3633" s="43" t="s">
        <v>1427</v>
      </c>
      <c r="D3633" s="41" t="s">
        <v>112</v>
      </c>
      <c r="E3633" s="43" t="s">
        <v>113</v>
      </c>
      <c r="F3633" s="41" t="s">
        <v>25</v>
      </c>
      <c r="G3633" s="43" t="s">
        <v>124</v>
      </c>
      <c r="H3633" s="43" t="s">
        <v>51</v>
      </c>
      <c r="I3633" s="44">
        <v>58</v>
      </c>
      <c r="J3633" s="45">
        <v>1370</v>
      </c>
      <c r="K3633" s="45">
        <v>114</v>
      </c>
      <c r="L3633" s="46">
        <v>149651</v>
      </c>
      <c r="M3633" s="47">
        <v>8263643</v>
      </c>
      <c r="N3633" s="47">
        <v>27929</v>
      </c>
      <c r="O3633" s="48">
        <v>43191</v>
      </c>
      <c r="P3633" s="49">
        <v>11147167</v>
      </c>
      <c r="Q3633" s="49">
        <v>497</v>
      </c>
      <c r="R3633" s="50" t="s">
        <v>37</v>
      </c>
      <c r="S3633" s="51" t="s">
        <v>37</v>
      </c>
      <c r="T3633" s="51" t="s">
        <v>37</v>
      </c>
      <c r="U3633" s="44">
        <v>192900</v>
      </c>
      <c r="V3633" s="45">
        <v>19412180</v>
      </c>
      <c r="W3633" s="45">
        <v>28540</v>
      </c>
    </row>
    <row r="3634" spans="1:23" x14ac:dyDescent="0.2">
      <c r="A3634" s="41">
        <v>2010</v>
      </c>
      <c r="B3634" s="42">
        <v>56734</v>
      </c>
      <c r="C3634" s="43" t="s">
        <v>1428</v>
      </c>
      <c r="D3634" s="41" t="s">
        <v>91</v>
      </c>
      <c r="E3634" s="43" t="s">
        <v>24</v>
      </c>
      <c r="F3634" s="41" t="s">
        <v>25</v>
      </c>
      <c r="G3634" s="43" t="s">
        <v>92</v>
      </c>
      <c r="H3634" s="43" t="s">
        <v>41</v>
      </c>
      <c r="I3634" s="44">
        <v>26.4</v>
      </c>
      <c r="J3634" s="45">
        <v>131</v>
      </c>
      <c r="K3634" s="45">
        <v>221</v>
      </c>
      <c r="L3634" s="46">
        <v>0</v>
      </c>
      <c r="M3634" s="47">
        <v>0</v>
      </c>
      <c r="N3634" s="47">
        <v>0</v>
      </c>
      <c r="O3634" s="48">
        <v>0</v>
      </c>
      <c r="P3634" s="49">
        <v>0</v>
      </c>
      <c r="Q3634" s="49">
        <v>0</v>
      </c>
      <c r="R3634" s="50">
        <v>0</v>
      </c>
      <c r="S3634" s="51">
        <v>0</v>
      </c>
      <c r="T3634" s="51">
        <v>0</v>
      </c>
      <c r="U3634" s="44">
        <v>26.4</v>
      </c>
      <c r="V3634" s="45">
        <v>131</v>
      </c>
      <c r="W3634" s="45">
        <v>221</v>
      </c>
    </row>
    <row r="3635" spans="1:23" x14ac:dyDescent="0.2">
      <c r="A3635" s="41">
        <v>2010</v>
      </c>
      <c r="B3635" s="42">
        <v>56735</v>
      </c>
      <c r="C3635" s="43" t="s">
        <v>3858</v>
      </c>
      <c r="D3635" s="41" t="s">
        <v>39</v>
      </c>
      <c r="E3635" s="43" t="s">
        <v>40</v>
      </c>
      <c r="F3635" s="41" t="s">
        <v>25</v>
      </c>
      <c r="G3635" s="43" t="s">
        <v>203</v>
      </c>
      <c r="H3635" s="43" t="s">
        <v>41</v>
      </c>
      <c r="I3635" s="44" t="s">
        <v>37</v>
      </c>
      <c r="J3635" s="45" t="s">
        <v>37</v>
      </c>
      <c r="K3635" s="45" t="s">
        <v>37</v>
      </c>
      <c r="L3635" s="46">
        <v>200</v>
      </c>
      <c r="M3635" s="47">
        <v>2712</v>
      </c>
      <c r="N3635" s="47">
        <v>1</v>
      </c>
      <c r="O3635" s="48" t="s">
        <v>37</v>
      </c>
      <c r="P3635" s="49" t="s">
        <v>37</v>
      </c>
      <c r="Q3635" s="49" t="s">
        <v>37</v>
      </c>
      <c r="R3635" s="50" t="s">
        <v>37</v>
      </c>
      <c r="S3635" s="51" t="s">
        <v>37</v>
      </c>
      <c r="T3635" s="51" t="s">
        <v>37</v>
      </c>
      <c r="U3635" s="44">
        <v>200</v>
      </c>
      <c r="V3635" s="45">
        <v>2712</v>
      </c>
      <c r="W3635" s="45">
        <v>1</v>
      </c>
    </row>
    <row r="3636" spans="1:23" x14ac:dyDescent="0.2">
      <c r="A3636" s="41">
        <v>2010</v>
      </c>
      <c r="B3636" s="42">
        <v>56738</v>
      </c>
      <c r="C3636" s="43" t="s">
        <v>3859</v>
      </c>
      <c r="D3636" s="41" t="s">
        <v>91</v>
      </c>
      <c r="E3636" s="43" t="s">
        <v>24</v>
      </c>
      <c r="F3636" s="41" t="s">
        <v>25</v>
      </c>
      <c r="G3636" s="43" t="s">
        <v>92</v>
      </c>
      <c r="H3636" s="43" t="s">
        <v>41</v>
      </c>
      <c r="I3636" s="44">
        <v>0.4</v>
      </c>
      <c r="J3636" s="45">
        <v>4</v>
      </c>
      <c r="K3636" s="45">
        <v>9</v>
      </c>
      <c r="L3636" s="46" t="s">
        <v>37</v>
      </c>
      <c r="M3636" s="47" t="s">
        <v>37</v>
      </c>
      <c r="N3636" s="47" t="s">
        <v>37</v>
      </c>
      <c r="O3636" s="48" t="s">
        <v>37</v>
      </c>
      <c r="P3636" s="49" t="s">
        <v>37</v>
      </c>
      <c r="Q3636" s="49" t="s">
        <v>37</v>
      </c>
      <c r="R3636" s="50" t="s">
        <v>37</v>
      </c>
      <c r="S3636" s="51" t="s">
        <v>37</v>
      </c>
      <c r="T3636" s="51" t="s">
        <v>37</v>
      </c>
      <c r="U3636" s="44">
        <v>0.4</v>
      </c>
      <c r="V3636" s="45">
        <v>4</v>
      </c>
      <c r="W3636" s="45">
        <v>9</v>
      </c>
    </row>
    <row r="3637" spans="1:23" x14ac:dyDescent="0.2">
      <c r="A3637" s="41">
        <v>2010</v>
      </c>
      <c r="B3637" s="42">
        <v>56739</v>
      </c>
      <c r="C3637" s="43" t="s">
        <v>3860</v>
      </c>
      <c r="D3637" s="41" t="s">
        <v>23</v>
      </c>
      <c r="E3637" s="43" t="s">
        <v>24</v>
      </c>
      <c r="F3637" s="41" t="s">
        <v>25</v>
      </c>
      <c r="G3637" s="43" t="s">
        <v>60</v>
      </c>
      <c r="H3637" s="43" t="s">
        <v>51</v>
      </c>
      <c r="I3637" s="44">
        <v>161.6</v>
      </c>
      <c r="J3637" s="45">
        <v>243</v>
      </c>
      <c r="K3637" s="45">
        <v>131</v>
      </c>
      <c r="L3637" s="46">
        <v>107.7</v>
      </c>
      <c r="M3637" s="47">
        <v>168</v>
      </c>
      <c r="N3637" s="47">
        <v>17</v>
      </c>
      <c r="O3637" s="48">
        <v>0</v>
      </c>
      <c r="P3637" s="49">
        <v>0</v>
      </c>
      <c r="Q3637" s="49">
        <v>0</v>
      </c>
      <c r="R3637" s="50">
        <v>0</v>
      </c>
      <c r="S3637" s="51">
        <v>0</v>
      </c>
      <c r="T3637" s="51">
        <v>0</v>
      </c>
      <c r="U3637" s="44">
        <v>269.3</v>
      </c>
      <c r="V3637" s="45">
        <v>411</v>
      </c>
      <c r="W3637" s="45">
        <v>148</v>
      </c>
    </row>
    <row r="3638" spans="1:23" x14ac:dyDescent="0.2">
      <c r="A3638" s="41">
        <v>2010</v>
      </c>
      <c r="B3638" s="42">
        <v>56778</v>
      </c>
      <c r="C3638" s="43" t="s">
        <v>3861</v>
      </c>
      <c r="D3638" s="41" t="s">
        <v>23</v>
      </c>
      <c r="E3638" s="43" t="s">
        <v>24</v>
      </c>
      <c r="F3638" s="41" t="s">
        <v>25</v>
      </c>
      <c r="G3638" s="43" t="s">
        <v>57</v>
      </c>
      <c r="H3638" s="43" t="s">
        <v>1749</v>
      </c>
      <c r="I3638" s="44" t="s">
        <v>37</v>
      </c>
      <c r="J3638" s="45" t="s">
        <v>37</v>
      </c>
      <c r="K3638" s="45" t="s">
        <v>37</v>
      </c>
      <c r="L3638" s="46">
        <v>203</v>
      </c>
      <c r="M3638" s="47">
        <v>1607</v>
      </c>
      <c r="N3638" s="47">
        <v>1</v>
      </c>
      <c r="O3638" s="48" t="s">
        <v>37</v>
      </c>
      <c r="P3638" s="49" t="s">
        <v>37</v>
      </c>
      <c r="Q3638" s="49" t="s">
        <v>37</v>
      </c>
      <c r="R3638" s="50" t="s">
        <v>37</v>
      </c>
      <c r="S3638" s="51" t="s">
        <v>37</v>
      </c>
      <c r="T3638" s="51" t="s">
        <v>37</v>
      </c>
      <c r="U3638" s="44">
        <v>203</v>
      </c>
      <c r="V3638" s="45">
        <v>1607</v>
      </c>
      <c r="W3638" s="45">
        <v>1</v>
      </c>
    </row>
    <row r="3639" spans="1:23" x14ac:dyDescent="0.2">
      <c r="A3639" s="41">
        <v>2010</v>
      </c>
      <c r="B3639" s="42">
        <v>56827</v>
      </c>
      <c r="C3639" s="43" t="s">
        <v>3862</v>
      </c>
      <c r="D3639" s="41" t="s">
        <v>23</v>
      </c>
      <c r="E3639" s="43" t="s">
        <v>24</v>
      </c>
      <c r="F3639" s="41" t="s">
        <v>25</v>
      </c>
      <c r="G3639" s="43" t="s">
        <v>50</v>
      </c>
      <c r="H3639" s="43" t="s">
        <v>1749</v>
      </c>
      <c r="I3639" s="44" t="s">
        <v>37</v>
      </c>
      <c r="J3639" s="45" t="s">
        <v>37</v>
      </c>
      <c r="K3639" s="45" t="s">
        <v>37</v>
      </c>
      <c r="L3639" s="46">
        <v>67</v>
      </c>
      <c r="M3639" s="47">
        <v>540</v>
      </c>
      <c r="N3639" s="47">
        <v>1</v>
      </c>
      <c r="O3639" s="48" t="s">
        <v>37</v>
      </c>
      <c r="P3639" s="49" t="s">
        <v>37</v>
      </c>
      <c r="Q3639" s="49" t="s">
        <v>37</v>
      </c>
      <c r="R3639" s="50" t="s">
        <v>37</v>
      </c>
      <c r="S3639" s="51" t="s">
        <v>37</v>
      </c>
      <c r="T3639" s="51" t="s">
        <v>37</v>
      </c>
      <c r="U3639" s="44">
        <v>67</v>
      </c>
      <c r="V3639" s="45">
        <v>540</v>
      </c>
      <c r="W3639" s="45">
        <v>1</v>
      </c>
    </row>
    <row r="3640" spans="1:23" x14ac:dyDescent="0.2">
      <c r="A3640" s="41">
        <v>2010</v>
      </c>
      <c r="B3640" s="42">
        <v>56828</v>
      </c>
      <c r="C3640" s="43" t="s">
        <v>3863</v>
      </c>
      <c r="D3640" s="41" t="s">
        <v>23</v>
      </c>
      <c r="E3640" s="43" t="s">
        <v>24</v>
      </c>
      <c r="F3640" s="41" t="s">
        <v>25</v>
      </c>
      <c r="G3640" s="43" t="s">
        <v>50</v>
      </c>
      <c r="H3640" s="43" t="s">
        <v>1749</v>
      </c>
      <c r="I3640" s="44" t="s">
        <v>37</v>
      </c>
      <c r="J3640" s="45" t="s">
        <v>37</v>
      </c>
      <c r="K3640" s="45" t="s">
        <v>37</v>
      </c>
      <c r="L3640" s="46">
        <v>6</v>
      </c>
      <c r="M3640" s="47">
        <v>70</v>
      </c>
      <c r="N3640" s="47">
        <v>1</v>
      </c>
      <c r="O3640" s="48" t="s">
        <v>37</v>
      </c>
      <c r="P3640" s="49" t="s">
        <v>37</v>
      </c>
      <c r="Q3640" s="49" t="s">
        <v>37</v>
      </c>
      <c r="R3640" s="50" t="s">
        <v>37</v>
      </c>
      <c r="S3640" s="51" t="s">
        <v>37</v>
      </c>
      <c r="T3640" s="51" t="s">
        <v>37</v>
      </c>
      <c r="U3640" s="44">
        <v>6</v>
      </c>
      <c r="V3640" s="45">
        <v>70</v>
      </c>
      <c r="W3640" s="45">
        <v>1</v>
      </c>
    </row>
    <row r="3641" spans="1:23" x14ac:dyDescent="0.2">
      <c r="A3641" s="41">
        <v>2010</v>
      </c>
      <c r="B3641" s="42">
        <v>56857</v>
      </c>
      <c r="C3641" s="43" t="s">
        <v>3864</v>
      </c>
      <c r="D3641" s="41" t="s">
        <v>23</v>
      </c>
      <c r="E3641" s="43" t="s">
        <v>24</v>
      </c>
      <c r="F3641" s="41" t="s">
        <v>25</v>
      </c>
      <c r="G3641" s="43" t="s">
        <v>50</v>
      </c>
      <c r="H3641" s="43" t="s">
        <v>1749</v>
      </c>
      <c r="I3641" s="44" t="s">
        <v>37</v>
      </c>
      <c r="J3641" s="45" t="s">
        <v>37</v>
      </c>
      <c r="K3641" s="45" t="s">
        <v>37</v>
      </c>
      <c r="L3641" s="46">
        <v>64</v>
      </c>
      <c r="M3641" s="47">
        <v>683</v>
      </c>
      <c r="N3641" s="47">
        <v>1</v>
      </c>
      <c r="O3641" s="48" t="s">
        <v>37</v>
      </c>
      <c r="P3641" s="49" t="s">
        <v>37</v>
      </c>
      <c r="Q3641" s="49" t="s">
        <v>37</v>
      </c>
      <c r="R3641" s="50" t="s">
        <v>37</v>
      </c>
      <c r="S3641" s="51" t="s">
        <v>37</v>
      </c>
      <c r="T3641" s="51" t="s">
        <v>37</v>
      </c>
      <c r="U3641" s="44">
        <v>64</v>
      </c>
      <c r="V3641" s="45">
        <v>683</v>
      </c>
      <c r="W3641" s="45">
        <v>1</v>
      </c>
    </row>
    <row r="3642" spans="1:23" x14ac:dyDescent="0.2">
      <c r="A3642" s="41">
        <v>2010</v>
      </c>
      <c r="B3642" s="42">
        <v>56929</v>
      </c>
      <c r="C3642" s="43" t="s">
        <v>3865</v>
      </c>
      <c r="D3642" s="41" t="s">
        <v>23</v>
      </c>
      <c r="E3642" s="43" t="s">
        <v>24</v>
      </c>
      <c r="F3642" s="41" t="s">
        <v>25</v>
      </c>
      <c r="G3642" s="43" t="s">
        <v>57</v>
      </c>
      <c r="H3642" s="43" t="s">
        <v>1749</v>
      </c>
      <c r="I3642" s="44" t="s">
        <v>37</v>
      </c>
      <c r="J3642" s="45" t="s">
        <v>37</v>
      </c>
      <c r="K3642" s="45" t="s">
        <v>37</v>
      </c>
      <c r="L3642" s="46">
        <v>378</v>
      </c>
      <c r="M3642" s="47">
        <v>3871</v>
      </c>
      <c r="N3642" s="47">
        <v>1</v>
      </c>
      <c r="O3642" s="48" t="s">
        <v>37</v>
      </c>
      <c r="P3642" s="49" t="s">
        <v>37</v>
      </c>
      <c r="Q3642" s="49" t="s">
        <v>37</v>
      </c>
      <c r="R3642" s="50" t="s">
        <v>37</v>
      </c>
      <c r="S3642" s="51" t="s">
        <v>37</v>
      </c>
      <c r="T3642" s="51" t="s">
        <v>37</v>
      </c>
      <c r="U3642" s="44">
        <v>378</v>
      </c>
      <c r="V3642" s="45">
        <v>3871</v>
      </c>
      <c r="W3642" s="45">
        <v>1</v>
      </c>
    </row>
    <row r="3643" spans="1:23" x14ac:dyDescent="0.2">
      <c r="A3643" s="41">
        <v>2010</v>
      </c>
      <c r="B3643" s="42">
        <v>88888</v>
      </c>
      <c r="C3643" s="43" t="s">
        <v>1672</v>
      </c>
      <c r="D3643" s="41" t="s">
        <v>91</v>
      </c>
      <c r="E3643" s="43" t="s">
        <v>24</v>
      </c>
      <c r="F3643" s="41" t="s">
        <v>25</v>
      </c>
      <c r="G3643" s="43" t="s">
        <v>92</v>
      </c>
      <c r="H3643" s="43" t="s">
        <v>41</v>
      </c>
      <c r="I3643" s="44">
        <v>0</v>
      </c>
      <c r="J3643" s="45">
        <v>0</v>
      </c>
      <c r="K3643" s="45">
        <v>0</v>
      </c>
      <c r="L3643" s="46">
        <v>0</v>
      </c>
      <c r="M3643" s="47">
        <v>0</v>
      </c>
      <c r="N3643" s="47">
        <v>0</v>
      </c>
      <c r="O3643" s="48">
        <v>62909</v>
      </c>
      <c r="P3643" s="49">
        <v>1493911</v>
      </c>
      <c r="Q3643" s="49">
        <v>7</v>
      </c>
      <c r="R3643" s="50">
        <v>0</v>
      </c>
      <c r="S3643" s="51">
        <v>0</v>
      </c>
      <c r="T3643" s="51">
        <v>0</v>
      </c>
      <c r="U3643" s="44">
        <v>62909</v>
      </c>
      <c r="V3643" s="45">
        <v>1493911</v>
      </c>
      <c r="W3643" s="45">
        <v>7</v>
      </c>
    </row>
    <row r="3644" spans="1:23" x14ac:dyDescent="0.2">
      <c r="A3644" s="41">
        <v>2010</v>
      </c>
      <c r="B3644" s="42">
        <v>88888</v>
      </c>
      <c r="C3644" s="43" t="s">
        <v>1672</v>
      </c>
      <c r="D3644" s="41" t="s">
        <v>91</v>
      </c>
      <c r="E3644" s="43" t="s">
        <v>24</v>
      </c>
      <c r="F3644" s="41" t="s">
        <v>25</v>
      </c>
      <c r="G3644" s="43" t="s">
        <v>92</v>
      </c>
      <c r="H3644" s="43" t="s">
        <v>41</v>
      </c>
      <c r="I3644" s="44" t="s">
        <v>37</v>
      </c>
      <c r="J3644" s="45" t="s">
        <v>37</v>
      </c>
      <c r="K3644" s="45" t="s">
        <v>37</v>
      </c>
      <c r="L3644" s="46">
        <v>21.3</v>
      </c>
      <c r="M3644" s="47">
        <v>24</v>
      </c>
      <c r="N3644" s="47">
        <v>1</v>
      </c>
      <c r="O3644" s="48">
        <v>1644.1</v>
      </c>
      <c r="P3644" s="49">
        <v>20911</v>
      </c>
      <c r="Q3644" s="49">
        <v>1</v>
      </c>
      <c r="R3644" s="50" t="s">
        <v>37</v>
      </c>
      <c r="S3644" s="51" t="s">
        <v>37</v>
      </c>
      <c r="T3644" s="51" t="s">
        <v>37</v>
      </c>
      <c r="U3644" s="44">
        <v>1665.4</v>
      </c>
      <c r="V3644" s="45">
        <v>20935</v>
      </c>
      <c r="W3644" s="45">
        <v>2</v>
      </c>
    </row>
    <row r="3645" spans="1:23" x14ac:dyDescent="0.2">
      <c r="A3645" s="41">
        <v>2010</v>
      </c>
      <c r="B3645" s="42">
        <v>88888</v>
      </c>
      <c r="C3645" s="43" t="s">
        <v>1672</v>
      </c>
      <c r="D3645" s="41" t="s">
        <v>91</v>
      </c>
      <c r="E3645" s="43" t="s">
        <v>24</v>
      </c>
      <c r="F3645" s="41" t="s">
        <v>25</v>
      </c>
      <c r="G3645" s="43" t="s">
        <v>92</v>
      </c>
      <c r="H3645" s="43" t="s">
        <v>41</v>
      </c>
      <c r="I3645" s="44" t="s">
        <v>37</v>
      </c>
      <c r="J3645" s="45" t="s">
        <v>37</v>
      </c>
      <c r="K3645" s="45" t="s">
        <v>37</v>
      </c>
      <c r="L3645" s="46" t="s">
        <v>37</v>
      </c>
      <c r="M3645" s="47" t="s">
        <v>37</v>
      </c>
      <c r="N3645" s="47" t="s">
        <v>37</v>
      </c>
      <c r="O3645" s="48">
        <v>46662</v>
      </c>
      <c r="P3645" s="49">
        <v>1157458</v>
      </c>
      <c r="Q3645" s="49">
        <v>10</v>
      </c>
      <c r="R3645" s="50" t="s">
        <v>37</v>
      </c>
      <c r="S3645" s="51" t="s">
        <v>37</v>
      </c>
      <c r="T3645" s="51" t="s">
        <v>37</v>
      </c>
      <c r="U3645" s="44">
        <v>46662</v>
      </c>
      <c r="V3645" s="45">
        <v>1157458</v>
      </c>
      <c r="W3645" s="45">
        <v>10</v>
      </c>
    </row>
    <row r="3646" spans="1:23" x14ac:dyDescent="0.2">
      <c r="A3646" s="41">
        <v>2010</v>
      </c>
      <c r="B3646" s="42">
        <v>99999</v>
      </c>
      <c r="C3646" s="43" t="s">
        <v>3866</v>
      </c>
      <c r="D3646" s="41" t="s">
        <v>23</v>
      </c>
      <c r="E3646" s="43" t="s">
        <v>24</v>
      </c>
      <c r="F3646" s="41" t="s">
        <v>1674</v>
      </c>
      <c r="G3646" s="43" t="s">
        <v>117</v>
      </c>
      <c r="H3646" s="43" t="s">
        <v>6</v>
      </c>
      <c r="I3646" s="44">
        <v>0</v>
      </c>
      <c r="J3646" s="45">
        <v>0</v>
      </c>
      <c r="K3646" s="45">
        <v>0</v>
      </c>
      <c r="L3646" s="46">
        <v>0</v>
      </c>
      <c r="M3646" s="47">
        <v>0</v>
      </c>
      <c r="N3646" s="47">
        <v>0</v>
      </c>
      <c r="O3646" s="48">
        <v>0</v>
      </c>
      <c r="P3646" s="49">
        <v>0</v>
      </c>
      <c r="Q3646" s="49">
        <v>0</v>
      </c>
      <c r="R3646" s="50">
        <v>0</v>
      </c>
      <c r="S3646" s="51">
        <v>0</v>
      </c>
      <c r="T3646" s="51">
        <v>0</v>
      </c>
      <c r="U3646" s="44">
        <v>0</v>
      </c>
      <c r="V3646" s="45">
        <v>0</v>
      </c>
      <c r="W3646" s="45">
        <v>0</v>
      </c>
    </row>
    <row r="3647" spans="1:23" x14ac:dyDescent="0.2">
      <c r="A3647" s="41">
        <v>2010</v>
      </c>
      <c r="B3647" s="42">
        <v>99999</v>
      </c>
      <c r="C3647" s="43" t="s">
        <v>3866</v>
      </c>
      <c r="D3647" s="41" t="s">
        <v>23</v>
      </c>
      <c r="E3647" s="43" t="s">
        <v>24</v>
      </c>
      <c r="F3647" s="41" t="s">
        <v>1674</v>
      </c>
      <c r="G3647" s="43" t="s">
        <v>50</v>
      </c>
      <c r="H3647" s="43" t="s">
        <v>6</v>
      </c>
      <c r="I3647" s="44">
        <v>0</v>
      </c>
      <c r="J3647" s="45">
        <v>0</v>
      </c>
      <c r="K3647" s="45">
        <v>0</v>
      </c>
      <c r="L3647" s="46">
        <v>0</v>
      </c>
      <c r="M3647" s="47">
        <v>0</v>
      </c>
      <c r="N3647" s="47">
        <v>0</v>
      </c>
      <c r="O3647" s="48">
        <v>0</v>
      </c>
      <c r="P3647" s="49">
        <v>0</v>
      </c>
      <c r="Q3647" s="49">
        <v>0</v>
      </c>
      <c r="R3647" s="50">
        <v>0</v>
      </c>
      <c r="S3647" s="51">
        <v>0</v>
      </c>
      <c r="T3647" s="51">
        <v>0</v>
      </c>
      <c r="U3647" s="44">
        <v>0</v>
      </c>
      <c r="V3647" s="45">
        <v>0</v>
      </c>
      <c r="W3647" s="45">
        <v>0</v>
      </c>
    </row>
    <row r="3648" spans="1:23" x14ac:dyDescent="0.2">
      <c r="A3648" s="41">
        <v>2010</v>
      </c>
      <c r="B3648" s="42">
        <v>99999</v>
      </c>
      <c r="C3648" s="43" t="s">
        <v>3866</v>
      </c>
      <c r="D3648" s="41" t="s">
        <v>23</v>
      </c>
      <c r="E3648" s="43" t="s">
        <v>24</v>
      </c>
      <c r="F3648" s="41" t="s">
        <v>1674</v>
      </c>
      <c r="G3648" s="43" t="s">
        <v>57</v>
      </c>
      <c r="H3648" s="43" t="s">
        <v>6</v>
      </c>
      <c r="I3648" s="44">
        <v>0</v>
      </c>
      <c r="J3648" s="45">
        <v>0</v>
      </c>
      <c r="K3648" s="45">
        <v>0</v>
      </c>
      <c r="L3648" s="46">
        <v>0</v>
      </c>
      <c r="M3648" s="47">
        <v>0</v>
      </c>
      <c r="N3648" s="47">
        <v>0</v>
      </c>
      <c r="O3648" s="48">
        <v>0</v>
      </c>
      <c r="P3648" s="49">
        <v>0</v>
      </c>
      <c r="Q3648" s="49">
        <v>0</v>
      </c>
      <c r="R3648" s="50">
        <v>0</v>
      </c>
      <c r="S3648" s="51">
        <v>0</v>
      </c>
      <c r="T3648" s="51">
        <v>0</v>
      </c>
      <c r="U3648" s="44">
        <v>0</v>
      </c>
      <c r="V3648" s="45">
        <v>0</v>
      </c>
      <c r="W3648" s="45">
        <v>0</v>
      </c>
    </row>
    <row r="3649" spans="1:23" x14ac:dyDescent="0.2">
      <c r="A3649" s="41">
        <v>2010</v>
      </c>
      <c r="B3649" s="42">
        <v>99999</v>
      </c>
      <c r="C3649" s="43" t="s">
        <v>3866</v>
      </c>
      <c r="D3649" s="41" t="s">
        <v>23</v>
      </c>
      <c r="E3649" s="43" t="s">
        <v>24</v>
      </c>
      <c r="F3649" s="41" t="s">
        <v>1674</v>
      </c>
      <c r="G3649" s="43" t="s">
        <v>311</v>
      </c>
      <c r="H3649" s="43" t="s">
        <v>6</v>
      </c>
      <c r="I3649" s="44">
        <v>0</v>
      </c>
      <c r="J3649" s="45">
        <v>0</v>
      </c>
      <c r="K3649" s="45">
        <v>0</v>
      </c>
      <c r="L3649" s="46">
        <v>0</v>
      </c>
      <c r="M3649" s="47">
        <v>0</v>
      </c>
      <c r="N3649" s="47">
        <v>0</v>
      </c>
      <c r="O3649" s="48">
        <v>0</v>
      </c>
      <c r="P3649" s="49">
        <v>0</v>
      </c>
      <c r="Q3649" s="49">
        <v>0</v>
      </c>
      <c r="R3649" s="50">
        <v>0</v>
      </c>
      <c r="S3649" s="51">
        <v>0</v>
      </c>
      <c r="T3649" s="51">
        <v>0</v>
      </c>
      <c r="U3649" s="44">
        <v>0</v>
      </c>
      <c r="V3649" s="45">
        <v>0</v>
      </c>
      <c r="W3649" s="45">
        <v>0</v>
      </c>
    </row>
    <row r="3650" spans="1:23" x14ac:dyDescent="0.2">
      <c r="A3650" s="41">
        <v>2010</v>
      </c>
      <c r="B3650" s="42">
        <v>99999</v>
      </c>
      <c r="C3650" s="43" t="s">
        <v>3866</v>
      </c>
      <c r="D3650" s="41" t="s">
        <v>23</v>
      </c>
      <c r="E3650" s="43" t="s">
        <v>24</v>
      </c>
      <c r="F3650" s="41" t="s">
        <v>1674</v>
      </c>
      <c r="G3650" s="43" t="s">
        <v>201</v>
      </c>
      <c r="H3650" s="43" t="s">
        <v>6</v>
      </c>
      <c r="I3650" s="44">
        <v>0</v>
      </c>
      <c r="J3650" s="45">
        <v>0</v>
      </c>
      <c r="K3650" s="45">
        <v>0</v>
      </c>
      <c r="L3650" s="46">
        <v>0</v>
      </c>
      <c r="M3650" s="47">
        <v>0</v>
      </c>
      <c r="N3650" s="47">
        <v>0</v>
      </c>
      <c r="O3650" s="48">
        <v>0</v>
      </c>
      <c r="P3650" s="49">
        <v>0</v>
      </c>
      <c r="Q3650" s="49">
        <v>0</v>
      </c>
      <c r="R3650" s="50">
        <v>0</v>
      </c>
      <c r="S3650" s="51">
        <v>0</v>
      </c>
      <c r="T3650" s="51">
        <v>0</v>
      </c>
      <c r="U3650" s="44">
        <v>0</v>
      </c>
      <c r="V3650" s="45">
        <v>0</v>
      </c>
      <c r="W3650" s="45">
        <v>0</v>
      </c>
    </row>
    <row r="3651" spans="1:23" x14ac:dyDescent="0.2">
      <c r="A3651" s="41">
        <v>2010</v>
      </c>
      <c r="B3651" s="42">
        <v>99999</v>
      </c>
      <c r="C3651" s="43" t="s">
        <v>3866</v>
      </c>
      <c r="D3651" s="41" t="s">
        <v>23</v>
      </c>
      <c r="E3651" s="43" t="s">
        <v>24</v>
      </c>
      <c r="F3651" s="41" t="s">
        <v>1674</v>
      </c>
      <c r="G3651" s="43" t="s">
        <v>142</v>
      </c>
      <c r="H3651" s="43" t="s">
        <v>6</v>
      </c>
      <c r="I3651" s="44">
        <v>0</v>
      </c>
      <c r="J3651" s="45">
        <v>0</v>
      </c>
      <c r="K3651" s="45">
        <v>0</v>
      </c>
      <c r="L3651" s="46">
        <v>0</v>
      </c>
      <c r="M3651" s="47">
        <v>0</v>
      </c>
      <c r="N3651" s="47">
        <v>0</v>
      </c>
      <c r="O3651" s="48">
        <v>0</v>
      </c>
      <c r="P3651" s="49">
        <v>0</v>
      </c>
      <c r="Q3651" s="49">
        <v>0</v>
      </c>
      <c r="R3651" s="50">
        <v>0</v>
      </c>
      <c r="S3651" s="51">
        <v>0</v>
      </c>
      <c r="T3651" s="51">
        <v>0</v>
      </c>
      <c r="U3651" s="44">
        <v>0</v>
      </c>
      <c r="V3651" s="45">
        <v>0</v>
      </c>
      <c r="W3651" s="45">
        <v>0</v>
      </c>
    </row>
    <row r="3652" spans="1:23" x14ac:dyDescent="0.2">
      <c r="A3652" s="41">
        <v>2010</v>
      </c>
      <c r="B3652" s="42">
        <v>99999</v>
      </c>
      <c r="C3652" s="43" t="s">
        <v>3866</v>
      </c>
      <c r="D3652" s="41" t="s">
        <v>23</v>
      </c>
      <c r="E3652" s="43" t="s">
        <v>24</v>
      </c>
      <c r="F3652" s="41" t="s">
        <v>1674</v>
      </c>
      <c r="G3652" s="43" t="s">
        <v>552</v>
      </c>
      <c r="H3652" s="43" t="s">
        <v>6</v>
      </c>
      <c r="I3652" s="44">
        <v>0</v>
      </c>
      <c r="J3652" s="45">
        <v>0</v>
      </c>
      <c r="K3652" s="45">
        <v>0</v>
      </c>
      <c r="L3652" s="46">
        <v>0</v>
      </c>
      <c r="M3652" s="47">
        <v>0</v>
      </c>
      <c r="N3652" s="47">
        <v>0</v>
      </c>
      <c r="O3652" s="48">
        <v>0</v>
      </c>
      <c r="P3652" s="49">
        <v>0</v>
      </c>
      <c r="Q3652" s="49">
        <v>0</v>
      </c>
      <c r="R3652" s="50">
        <v>0</v>
      </c>
      <c r="S3652" s="51">
        <v>0</v>
      </c>
      <c r="T3652" s="51">
        <v>0</v>
      </c>
      <c r="U3652" s="44">
        <v>0</v>
      </c>
      <c r="V3652" s="45">
        <v>0</v>
      </c>
      <c r="W3652" s="45">
        <v>0</v>
      </c>
    </row>
    <row r="3653" spans="1:23" x14ac:dyDescent="0.2">
      <c r="A3653" s="41">
        <v>2010</v>
      </c>
      <c r="B3653" s="42">
        <v>99999</v>
      </c>
      <c r="C3653" s="43" t="s">
        <v>3866</v>
      </c>
      <c r="D3653" s="41" t="s">
        <v>23</v>
      </c>
      <c r="E3653" s="43" t="s">
        <v>24</v>
      </c>
      <c r="F3653" s="41" t="s">
        <v>1674</v>
      </c>
      <c r="G3653" s="43" t="s">
        <v>438</v>
      </c>
      <c r="H3653" s="43" t="s">
        <v>6</v>
      </c>
      <c r="I3653" s="44">
        <v>0</v>
      </c>
      <c r="J3653" s="45">
        <v>0</v>
      </c>
      <c r="K3653" s="45">
        <v>0</v>
      </c>
      <c r="L3653" s="46">
        <v>0</v>
      </c>
      <c r="M3653" s="47">
        <v>0</v>
      </c>
      <c r="N3653" s="47">
        <v>0</v>
      </c>
      <c r="O3653" s="48">
        <v>0</v>
      </c>
      <c r="P3653" s="49">
        <v>0</v>
      </c>
      <c r="Q3653" s="49">
        <v>0</v>
      </c>
      <c r="R3653" s="50">
        <v>0</v>
      </c>
      <c r="S3653" s="51">
        <v>0</v>
      </c>
      <c r="T3653" s="51">
        <v>0</v>
      </c>
      <c r="U3653" s="44">
        <v>0</v>
      </c>
      <c r="V3653" s="45">
        <v>0</v>
      </c>
      <c r="W3653" s="45">
        <v>0</v>
      </c>
    </row>
    <row r="3654" spans="1:23" x14ac:dyDescent="0.2">
      <c r="A3654" s="41">
        <v>2010</v>
      </c>
      <c r="B3654" s="42">
        <v>99999</v>
      </c>
      <c r="C3654" s="43" t="s">
        <v>3866</v>
      </c>
      <c r="D3654" s="41" t="s">
        <v>23</v>
      </c>
      <c r="E3654" s="43" t="s">
        <v>24</v>
      </c>
      <c r="F3654" s="41" t="s">
        <v>1674</v>
      </c>
      <c r="G3654" s="43" t="s">
        <v>124</v>
      </c>
      <c r="H3654" s="43" t="s">
        <v>6</v>
      </c>
      <c r="I3654" s="44">
        <v>0</v>
      </c>
      <c r="J3654" s="45">
        <v>0</v>
      </c>
      <c r="K3654" s="45">
        <v>0</v>
      </c>
      <c r="L3654" s="46">
        <v>0</v>
      </c>
      <c r="M3654" s="47">
        <v>0</v>
      </c>
      <c r="N3654" s="47">
        <v>0</v>
      </c>
      <c r="O3654" s="48">
        <v>0</v>
      </c>
      <c r="P3654" s="49">
        <v>0</v>
      </c>
      <c r="Q3654" s="49">
        <v>0</v>
      </c>
      <c r="R3654" s="50">
        <v>0</v>
      </c>
      <c r="S3654" s="51">
        <v>0</v>
      </c>
      <c r="T3654" s="51">
        <v>0</v>
      </c>
      <c r="U3654" s="44">
        <v>0</v>
      </c>
      <c r="V3654" s="45">
        <v>0</v>
      </c>
      <c r="W3654" s="45">
        <v>0</v>
      </c>
    </row>
    <row r="3655" spans="1:23" x14ac:dyDescent="0.2">
      <c r="A3655" s="41">
        <v>2010</v>
      </c>
      <c r="B3655" s="42">
        <v>99999</v>
      </c>
      <c r="C3655" s="43" t="s">
        <v>3866</v>
      </c>
      <c r="D3655" s="41" t="s">
        <v>23</v>
      </c>
      <c r="E3655" s="43" t="s">
        <v>24</v>
      </c>
      <c r="F3655" s="41" t="s">
        <v>1674</v>
      </c>
      <c r="G3655" s="43" t="s">
        <v>72</v>
      </c>
      <c r="H3655" s="43" t="s">
        <v>6</v>
      </c>
      <c r="I3655" s="44">
        <v>0</v>
      </c>
      <c r="J3655" s="45">
        <v>0</v>
      </c>
      <c r="K3655" s="45">
        <v>0</v>
      </c>
      <c r="L3655" s="46">
        <v>0</v>
      </c>
      <c r="M3655" s="47">
        <v>0</v>
      </c>
      <c r="N3655" s="47">
        <v>0</v>
      </c>
      <c r="O3655" s="48">
        <v>0</v>
      </c>
      <c r="P3655" s="49">
        <v>0</v>
      </c>
      <c r="Q3655" s="49">
        <v>0</v>
      </c>
      <c r="R3655" s="50">
        <v>0</v>
      </c>
      <c r="S3655" s="51">
        <v>0</v>
      </c>
      <c r="T3655" s="51">
        <v>0</v>
      </c>
      <c r="U3655" s="44">
        <v>0</v>
      </c>
      <c r="V3655" s="45">
        <v>0</v>
      </c>
      <c r="W3655" s="45">
        <v>0</v>
      </c>
    </row>
    <row r="3656" spans="1:23" x14ac:dyDescent="0.2">
      <c r="A3656" s="41">
        <v>2010</v>
      </c>
      <c r="B3656" s="42">
        <v>99999</v>
      </c>
      <c r="C3656" s="43" t="s">
        <v>3866</v>
      </c>
      <c r="D3656" s="41" t="s">
        <v>23</v>
      </c>
      <c r="E3656" s="43" t="s">
        <v>24</v>
      </c>
      <c r="F3656" s="41" t="s">
        <v>1674</v>
      </c>
      <c r="G3656" s="43" t="s">
        <v>203</v>
      </c>
      <c r="H3656" s="43" t="s">
        <v>6</v>
      </c>
      <c r="I3656" s="44">
        <v>0</v>
      </c>
      <c r="J3656" s="45">
        <v>0</v>
      </c>
      <c r="K3656" s="45">
        <v>0</v>
      </c>
      <c r="L3656" s="46">
        <v>0</v>
      </c>
      <c r="M3656" s="47">
        <v>0</v>
      </c>
      <c r="N3656" s="47">
        <v>0</v>
      </c>
      <c r="O3656" s="48">
        <v>0</v>
      </c>
      <c r="P3656" s="49">
        <v>0</v>
      </c>
      <c r="Q3656" s="49">
        <v>0</v>
      </c>
      <c r="R3656" s="50">
        <v>0</v>
      </c>
      <c r="S3656" s="51">
        <v>0</v>
      </c>
      <c r="T3656" s="51">
        <v>0</v>
      </c>
      <c r="U3656" s="44">
        <v>0</v>
      </c>
      <c r="V3656" s="45">
        <v>0</v>
      </c>
      <c r="W3656" s="45">
        <v>0</v>
      </c>
    </row>
    <row r="3657" spans="1:23" x14ac:dyDescent="0.2">
      <c r="A3657" s="41">
        <v>2010</v>
      </c>
      <c r="B3657" s="42">
        <v>99999</v>
      </c>
      <c r="C3657" s="43" t="s">
        <v>3866</v>
      </c>
      <c r="D3657" s="41" t="s">
        <v>23</v>
      </c>
      <c r="E3657" s="43" t="s">
        <v>24</v>
      </c>
      <c r="F3657" s="41" t="s">
        <v>1674</v>
      </c>
      <c r="G3657" s="43" t="s">
        <v>82</v>
      </c>
      <c r="H3657" s="43" t="s">
        <v>6</v>
      </c>
      <c r="I3657" s="44">
        <v>0</v>
      </c>
      <c r="J3657" s="45">
        <v>0</v>
      </c>
      <c r="K3657" s="45">
        <v>0</v>
      </c>
      <c r="L3657" s="46">
        <v>0</v>
      </c>
      <c r="M3657" s="47">
        <v>0</v>
      </c>
      <c r="N3657" s="47">
        <v>0</v>
      </c>
      <c r="O3657" s="48">
        <v>0</v>
      </c>
      <c r="P3657" s="49">
        <v>0</v>
      </c>
      <c r="Q3657" s="49">
        <v>0</v>
      </c>
      <c r="R3657" s="50">
        <v>0</v>
      </c>
      <c r="S3657" s="51">
        <v>0</v>
      </c>
      <c r="T3657" s="51">
        <v>0</v>
      </c>
      <c r="U3657" s="44">
        <v>0</v>
      </c>
      <c r="V3657" s="45">
        <v>0</v>
      </c>
      <c r="W3657" s="45">
        <v>0</v>
      </c>
    </row>
    <row r="3658" spans="1:23" x14ac:dyDescent="0.2">
      <c r="A3658" s="41">
        <v>2010</v>
      </c>
      <c r="B3658" s="42">
        <v>99999</v>
      </c>
      <c r="C3658" s="43" t="s">
        <v>3866</v>
      </c>
      <c r="D3658" s="41" t="s">
        <v>23</v>
      </c>
      <c r="E3658" s="43" t="s">
        <v>24</v>
      </c>
      <c r="F3658" s="41" t="s">
        <v>1674</v>
      </c>
      <c r="G3658" s="43" t="s">
        <v>46</v>
      </c>
      <c r="H3658" s="43" t="s">
        <v>6</v>
      </c>
      <c r="I3658" s="44">
        <v>0</v>
      </c>
      <c r="J3658" s="45">
        <v>0</v>
      </c>
      <c r="K3658" s="45">
        <v>0</v>
      </c>
      <c r="L3658" s="46">
        <v>0</v>
      </c>
      <c r="M3658" s="47">
        <v>0</v>
      </c>
      <c r="N3658" s="47">
        <v>0</v>
      </c>
      <c r="O3658" s="48">
        <v>0</v>
      </c>
      <c r="P3658" s="49">
        <v>0</v>
      </c>
      <c r="Q3658" s="49">
        <v>0</v>
      </c>
      <c r="R3658" s="50">
        <v>0</v>
      </c>
      <c r="S3658" s="51">
        <v>0</v>
      </c>
      <c r="T3658" s="51">
        <v>0</v>
      </c>
      <c r="U3658" s="44">
        <v>-0.1</v>
      </c>
      <c r="V3658" s="45">
        <v>0</v>
      </c>
      <c r="W3658" s="45">
        <v>0</v>
      </c>
    </row>
    <row r="3659" spans="1:23" x14ac:dyDescent="0.2">
      <c r="A3659" s="41">
        <v>2010</v>
      </c>
      <c r="B3659" s="42">
        <v>99999</v>
      </c>
      <c r="C3659" s="43" t="s">
        <v>3866</v>
      </c>
      <c r="D3659" s="41" t="s">
        <v>23</v>
      </c>
      <c r="E3659" s="43" t="s">
        <v>24</v>
      </c>
      <c r="F3659" s="41" t="s">
        <v>1674</v>
      </c>
      <c r="G3659" s="43" t="s">
        <v>175</v>
      </c>
      <c r="H3659" s="43" t="s">
        <v>6</v>
      </c>
      <c r="I3659" s="44">
        <v>0</v>
      </c>
      <c r="J3659" s="45">
        <v>0</v>
      </c>
      <c r="K3659" s="45">
        <v>0</v>
      </c>
      <c r="L3659" s="46">
        <v>0</v>
      </c>
      <c r="M3659" s="47">
        <v>0</v>
      </c>
      <c r="N3659" s="47">
        <v>0</v>
      </c>
      <c r="O3659" s="48">
        <v>0</v>
      </c>
      <c r="P3659" s="49">
        <v>0</v>
      </c>
      <c r="Q3659" s="49">
        <v>0</v>
      </c>
      <c r="R3659" s="50">
        <v>0</v>
      </c>
      <c r="S3659" s="51">
        <v>0</v>
      </c>
      <c r="T3659" s="51">
        <v>0</v>
      </c>
      <c r="U3659" s="44">
        <v>-0.1</v>
      </c>
      <c r="V3659" s="45">
        <v>0</v>
      </c>
      <c r="W3659" s="45">
        <v>0</v>
      </c>
    </row>
    <row r="3660" spans="1:23" x14ac:dyDescent="0.2">
      <c r="A3660" s="41">
        <v>2010</v>
      </c>
      <c r="B3660" s="42">
        <v>99999</v>
      </c>
      <c r="C3660" s="43" t="s">
        <v>3866</v>
      </c>
      <c r="D3660" s="41" t="s">
        <v>23</v>
      </c>
      <c r="E3660" s="43" t="s">
        <v>24</v>
      </c>
      <c r="F3660" s="41" t="s">
        <v>1674</v>
      </c>
      <c r="G3660" s="43" t="s">
        <v>439</v>
      </c>
      <c r="H3660" s="43" t="s">
        <v>6</v>
      </c>
      <c r="I3660" s="44">
        <v>0</v>
      </c>
      <c r="J3660" s="45">
        <v>0</v>
      </c>
      <c r="K3660" s="45">
        <v>0</v>
      </c>
      <c r="L3660" s="46">
        <v>0</v>
      </c>
      <c r="M3660" s="47">
        <v>0</v>
      </c>
      <c r="N3660" s="47">
        <v>0</v>
      </c>
      <c r="O3660" s="48">
        <v>21876.5</v>
      </c>
      <c r="P3660" s="49">
        <v>348315</v>
      </c>
      <c r="Q3660" s="49">
        <v>1</v>
      </c>
      <c r="R3660" s="50">
        <v>0</v>
      </c>
      <c r="S3660" s="51">
        <v>0</v>
      </c>
      <c r="T3660" s="51">
        <v>0</v>
      </c>
      <c r="U3660" s="44">
        <v>21876.5</v>
      </c>
      <c r="V3660" s="45">
        <v>348315</v>
      </c>
      <c r="W3660" s="45">
        <v>1</v>
      </c>
    </row>
    <row r="3661" spans="1:23" x14ac:dyDescent="0.2">
      <c r="A3661" s="41">
        <v>2010</v>
      </c>
      <c r="B3661" s="42">
        <v>99999</v>
      </c>
      <c r="C3661" s="43" t="s">
        <v>3866</v>
      </c>
      <c r="D3661" s="41" t="s">
        <v>23</v>
      </c>
      <c r="E3661" s="43" t="s">
        <v>24</v>
      </c>
      <c r="F3661" s="41" t="s">
        <v>1674</v>
      </c>
      <c r="G3661" s="43" t="s">
        <v>511</v>
      </c>
      <c r="H3661" s="43" t="s">
        <v>6</v>
      </c>
      <c r="I3661" s="44">
        <v>0</v>
      </c>
      <c r="J3661" s="45">
        <v>0</v>
      </c>
      <c r="K3661" s="45">
        <v>0</v>
      </c>
      <c r="L3661" s="46">
        <v>0</v>
      </c>
      <c r="M3661" s="47">
        <v>0</v>
      </c>
      <c r="N3661" s="47">
        <v>0</v>
      </c>
      <c r="O3661" s="48">
        <v>0</v>
      </c>
      <c r="P3661" s="49">
        <v>0</v>
      </c>
      <c r="Q3661" s="49">
        <v>0</v>
      </c>
      <c r="R3661" s="50">
        <v>0</v>
      </c>
      <c r="S3661" s="51">
        <v>0</v>
      </c>
      <c r="T3661" s="51">
        <v>0</v>
      </c>
      <c r="U3661" s="44">
        <v>0</v>
      </c>
      <c r="V3661" s="45">
        <v>0</v>
      </c>
      <c r="W3661" s="45">
        <v>0</v>
      </c>
    </row>
    <row r="3662" spans="1:23" x14ac:dyDescent="0.2">
      <c r="A3662" s="41">
        <v>2010</v>
      </c>
      <c r="B3662" s="42">
        <v>99999</v>
      </c>
      <c r="C3662" s="43" t="s">
        <v>3866</v>
      </c>
      <c r="D3662" s="41" t="s">
        <v>23</v>
      </c>
      <c r="E3662" s="43" t="s">
        <v>24</v>
      </c>
      <c r="F3662" s="41" t="s">
        <v>1674</v>
      </c>
      <c r="G3662" s="43" t="s">
        <v>122</v>
      </c>
      <c r="H3662" s="43" t="s">
        <v>6</v>
      </c>
      <c r="I3662" s="44">
        <v>0</v>
      </c>
      <c r="J3662" s="45">
        <v>0</v>
      </c>
      <c r="K3662" s="45">
        <v>0</v>
      </c>
      <c r="L3662" s="46">
        <v>0</v>
      </c>
      <c r="M3662" s="47">
        <v>0</v>
      </c>
      <c r="N3662" s="47">
        <v>0</v>
      </c>
      <c r="O3662" s="48">
        <v>0</v>
      </c>
      <c r="P3662" s="49">
        <v>0</v>
      </c>
      <c r="Q3662" s="49">
        <v>0</v>
      </c>
      <c r="R3662" s="50">
        <v>0</v>
      </c>
      <c r="S3662" s="51">
        <v>0</v>
      </c>
      <c r="T3662" s="51">
        <v>0</v>
      </c>
      <c r="U3662" s="44">
        <v>0</v>
      </c>
      <c r="V3662" s="45">
        <v>0</v>
      </c>
      <c r="W3662" s="45">
        <v>0</v>
      </c>
    </row>
    <row r="3663" spans="1:23" x14ac:dyDescent="0.2">
      <c r="A3663" s="41">
        <v>2010</v>
      </c>
      <c r="B3663" s="42">
        <v>99999</v>
      </c>
      <c r="C3663" s="43" t="s">
        <v>3866</v>
      </c>
      <c r="D3663" s="41" t="s">
        <v>23</v>
      </c>
      <c r="E3663" s="43" t="s">
        <v>24</v>
      </c>
      <c r="F3663" s="41" t="s">
        <v>1674</v>
      </c>
      <c r="G3663" s="43" t="s">
        <v>192</v>
      </c>
      <c r="H3663" s="43" t="s">
        <v>6</v>
      </c>
      <c r="I3663" s="44">
        <v>0</v>
      </c>
      <c r="J3663" s="45">
        <v>0</v>
      </c>
      <c r="K3663" s="45">
        <v>0</v>
      </c>
      <c r="L3663" s="46">
        <v>0</v>
      </c>
      <c r="M3663" s="47">
        <v>0</v>
      </c>
      <c r="N3663" s="47">
        <v>0</v>
      </c>
      <c r="O3663" s="48">
        <v>0</v>
      </c>
      <c r="P3663" s="49">
        <v>0</v>
      </c>
      <c r="Q3663" s="49">
        <v>0</v>
      </c>
      <c r="R3663" s="50">
        <v>0</v>
      </c>
      <c r="S3663" s="51">
        <v>0</v>
      </c>
      <c r="T3663" s="51">
        <v>0</v>
      </c>
      <c r="U3663" s="44">
        <v>0</v>
      </c>
      <c r="V3663" s="45">
        <v>0</v>
      </c>
      <c r="W3663" s="45">
        <v>0</v>
      </c>
    </row>
    <row r="3664" spans="1:23" x14ac:dyDescent="0.2">
      <c r="A3664" s="41">
        <v>2010</v>
      </c>
      <c r="B3664" s="42">
        <v>99999</v>
      </c>
      <c r="C3664" s="43" t="s">
        <v>3866</v>
      </c>
      <c r="D3664" s="41" t="s">
        <v>23</v>
      </c>
      <c r="E3664" s="43" t="s">
        <v>24</v>
      </c>
      <c r="F3664" s="41" t="s">
        <v>1674</v>
      </c>
      <c r="G3664" s="43" t="s">
        <v>42</v>
      </c>
      <c r="H3664" s="43" t="s">
        <v>6</v>
      </c>
      <c r="I3664" s="44">
        <v>0</v>
      </c>
      <c r="J3664" s="45">
        <v>0</v>
      </c>
      <c r="K3664" s="45">
        <v>0</v>
      </c>
      <c r="L3664" s="46">
        <v>0</v>
      </c>
      <c r="M3664" s="47">
        <v>0</v>
      </c>
      <c r="N3664" s="47">
        <v>0</v>
      </c>
      <c r="O3664" s="48">
        <v>0</v>
      </c>
      <c r="P3664" s="49">
        <v>0</v>
      </c>
      <c r="Q3664" s="49">
        <v>0</v>
      </c>
      <c r="R3664" s="50">
        <v>0</v>
      </c>
      <c r="S3664" s="51">
        <v>0</v>
      </c>
      <c r="T3664" s="51">
        <v>0</v>
      </c>
      <c r="U3664" s="44">
        <v>0</v>
      </c>
      <c r="V3664" s="45">
        <v>0</v>
      </c>
      <c r="W3664" s="45">
        <v>0</v>
      </c>
    </row>
    <row r="3665" spans="1:23" x14ac:dyDescent="0.2">
      <c r="A3665" s="41">
        <v>2010</v>
      </c>
      <c r="B3665" s="42">
        <v>99999</v>
      </c>
      <c r="C3665" s="43" t="s">
        <v>3866</v>
      </c>
      <c r="D3665" s="41" t="s">
        <v>23</v>
      </c>
      <c r="E3665" s="43" t="s">
        <v>24</v>
      </c>
      <c r="F3665" s="41" t="s">
        <v>1674</v>
      </c>
      <c r="G3665" s="43" t="s">
        <v>161</v>
      </c>
      <c r="H3665" s="43" t="s">
        <v>6</v>
      </c>
      <c r="I3665" s="44">
        <v>0</v>
      </c>
      <c r="J3665" s="45">
        <v>0</v>
      </c>
      <c r="K3665" s="45">
        <v>0</v>
      </c>
      <c r="L3665" s="46">
        <v>0</v>
      </c>
      <c r="M3665" s="47">
        <v>0</v>
      </c>
      <c r="N3665" s="47">
        <v>0</v>
      </c>
      <c r="O3665" s="48">
        <v>0</v>
      </c>
      <c r="P3665" s="49">
        <v>0</v>
      </c>
      <c r="Q3665" s="49">
        <v>0</v>
      </c>
      <c r="R3665" s="50">
        <v>0</v>
      </c>
      <c r="S3665" s="51">
        <v>0</v>
      </c>
      <c r="T3665" s="51">
        <v>0</v>
      </c>
      <c r="U3665" s="44">
        <v>0</v>
      </c>
      <c r="V3665" s="45">
        <v>0</v>
      </c>
      <c r="W3665" s="45">
        <v>0</v>
      </c>
    </row>
    <row r="3666" spans="1:23" x14ac:dyDescent="0.2">
      <c r="A3666" s="41">
        <v>2010</v>
      </c>
      <c r="B3666" s="42">
        <v>99999</v>
      </c>
      <c r="C3666" s="43" t="s">
        <v>3866</v>
      </c>
      <c r="D3666" s="41" t="s">
        <v>23</v>
      </c>
      <c r="E3666" s="43" t="s">
        <v>24</v>
      </c>
      <c r="F3666" s="41" t="s">
        <v>1674</v>
      </c>
      <c r="G3666" s="43" t="s">
        <v>98</v>
      </c>
      <c r="H3666" s="43" t="s">
        <v>6</v>
      </c>
      <c r="I3666" s="44">
        <v>0</v>
      </c>
      <c r="J3666" s="45">
        <v>0</v>
      </c>
      <c r="K3666" s="45">
        <v>0</v>
      </c>
      <c r="L3666" s="46">
        <v>0</v>
      </c>
      <c r="M3666" s="47">
        <v>0</v>
      </c>
      <c r="N3666" s="47">
        <v>0</v>
      </c>
      <c r="O3666" s="48">
        <v>0</v>
      </c>
      <c r="P3666" s="49">
        <v>0</v>
      </c>
      <c r="Q3666" s="49">
        <v>0</v>
      </c>
      <c r="R3666" s="50">
        <v>0</v>
      </c>
      <c r="S3666" s="51">
        <v>0</v>
      </c>
      <c r="T3666" s="51">
        <v>0</v>
      </c>
      <c r="U3666" s="44">
        <v>0</v>
      </c>
      <c r="V3666" s="45">
        <v>0</v>
      </c>
      <c r="W3666" s="45">
        <v>0</v>
      </c>
    </row>
    <row r="3667" spans="1:23" x14ac:dyDescent="0.2">
      <c r="A3667" s="41">
        <v>2010</v>
      </c>
      <c r="B3667" s="42">
        <v>99999</v>
      </c>
      <c r="C3667" s="43" t="s">
        <v>3866</v>
      </c>
      <c r="D3667" s="41" t="s">
        <v>23</v>
      </c>
      <c r="E3667" s="43" t="s">
        <v>24</v>
      </c>
      <c r="F3667" s="41" t="s">
        <v>1674</v>
      </c>
      <c r="G3667" s="43" t="s">
        <v>92</v>
      </c>
      <c r="H3667" s="43" t="s">
        <v>6</v>
      </c>
      <c r="I3667" s="44">
        <v>0</v>
      </c>
      <c r="J3667" s="45">
        <v>0</v>
      </c>
      <c r="K3667" s="45">
        <v>0</v>
      </c>
      <c r="L3667" s="46">
        <v>0</v>
      </c>
      <c r="M3667" s="47">
        <v>0</v>
      </c>
      <c r="N3667" s="47">
        <v>0</v>
      </c>
      <c r="O3667" s="48">
        <v>0</v>
      </c>
      <c r="P3667" s="49">
        <v>0</v>
      </c>
      <c r="Q3667" s="49">
        <v>0</v>
      </c>
      <c r="R3667" s="50">
        <v>0</v>
      </c>
      <c r="S3667" s="51">
        <v>0</v>
      </c>
      <c r="T3667" s="51">
        <v>0</v>
      </c>
      <c r="U3667" s="44">
        <v>0</v>
      </c>
      <c r="V3667" s="45">
        <v>0</v>
      </c>
      <c r="W3667" s="45">
        <v>0</v>
      </c>
    </row>
    <row r="3668" spans="1:23" x14ac:dyDescent="0.2">
      <c r="A3668" s="41">
        <v>2010</v>
      </c>
      <c r="B3668" s="42">
        <v>99999</v>
      </c>
      <c r="C3668" s="43" t="s">
        <v>3866</v>
      </c>
      <c r="D3668" s="41" t="s">
        <v>23</v>
      </c>
      <c r="E3668" s="43" t="s">
        <v>24</v>
      </c>
      <c r="F3668" s="41" t="s">
        <v>1674</v>
      </c>
      <c r="G3668" s="43" t="s">
        <v>35</v>
      </c>
      <c r="H3668" s="43" t="s">
        <v>6</v>
      </c>
      <c r="I3668" s="44">
        <v>0</v>
      </c>
      <c r="J3668" s="45">
        <v>0</v>
      </c>
      <c r="K3668" s="45">
        <v>0</v>
      </c>
      <c r="L3668" s="46">
        <v>0</v>
      </c>
      <c r="M3668" s="47">
        <v>0</v>
      </c>
      <c r="N3668" s="47">
        <v>0</v>
      </c>
      <c r="O3668" s="48">
        <v>-0.1</v>
      </c>
      <c r="P3668" s="49">
        <v>0</v>
      </c>
      <c r="Q3668" s="49">
        <v>0</v>
      </c>
      <c r="R3668" s="50">
        <v>0</v>
      </c>
      <c r="S3668" s="51">
        <v>0</v>
      </c>
      <c r="T3668" s="51">
        <v>0</v>
      </c>
      <c r="U3668" s="44">
        <v>-0.1</v>
      </c>
      <c r="V3668" s="45">
        <v>0</v>
      </c>
      <c r="W3668" s="45">
        <v>0</v>
      </c>
    </row>
    <row r="3669" spans="1:23" x14ac:dyDescent="0.2">
      <c r="A3669" s="41">
        <v>2010</v>
      </c>
      <c r="B3669" s="42">
        <v>99999</v>
      </c>
      <c r="C3669" s="43" t="s">
        <v>3866</v>
      </c>
      <c r="D3669" s="41" t="s">
        <v>39</v>
      </c>
      <c r="E3669" s="43" t="s">
        <v>40</v>
      </c>
      <c r="F3669" s="41" t="s">
        <v>1674</v>
      </c>
      <c r="G3669" s="43" t="s">
        <v>57</v>
      </c>
      <c r="H3669" s="43" t="s">
        <v>6</v>
      </c>
      <c r="I3669" s="44">
        <v>-482.6</v>
      </c>
      <c r="J3669" s="45">
        <v>-6175</v>
      </c>
      <c r="K3669" s="45">
        <v>-3285</v>
      </c>
      <c r="L3669" s="46">
        <v>-78431.399999999994</v>
      </c>
      <c r="M3669" s="47">
        <v>-1106557</v>
      </c>
      <c r="N3669" s="47">
        <v>10905</v>
      </c>
      <c r="O3669" s="48">
        <v>86765.4</v>
      </c>
      <c r="P3669" s="49">
        <v>1234538</v>
      </c>
      <c r="Q3669" s="49">
        <v>366</v>
      </c>
      <c r="R3669" s="50">
        <v>-313.3</v>
      </c>
      <c r="S3669" s="51">
        <v>-4518</v>
      </c>
      <c r="T3669" s="51">
        <v>0</v>
      </c>
      <c r="U3669" s="44">
        <v>7538.2</v>
      </c>
      <c r="V3669" s="45">
        <v>117288</v>
      </c>
      <c r="W3669" s="45">
        <v>7986</v>
      </c>
    </row>
    <row r="3670" spans="1:23" x14ac:dyDescent="0.2">
      <c r="A3670" s="41">
        <v>2010</v>
      </c>
      <c r="B3670" s="42">
        <v>99999</v>
      </c>
      <c r="C3670" s="43" t="s">
        <v>3866</v>
      </c>
      <c r="D3670" s="41" t="s">
        <v>39</v>
      </c>
      <c r="E3670" s="43" t="s">
        <v>40</v>
      </c>
      <c r="F3670" s="41" t="s">
        <v>1674</v>
      </c>
      <c r="G3670" s="43" t="s">
        <v>201</v>
      </c>
      <c r="H3670" s="43" t="s">
        <v>6</v>
      </c>
      <c r="I3670" s="44">
        <v>105913.9</v>
      </c>
      <c r="J3670" s="45">
        <v>1036537</v>
      </c>
      <c r="K3670" s="45">
        <v>104624</v>
      </c>
      <c r="L3670" s="46">
        <v>141020.9</v>
      </c>
      <c r="M3670" s="47">
        <v>1400743</v>
      </c>
      <c r="N3670" s="47">
        <v>14631</v>
      </c>
      <c r="O3670" s="48">
        <v>-46531.199999999997</v>
      </c>
      <c r="P3670" s="49">
        <v>-468042</v>
      </c>
      <c r="Q3670" s="49">
        <v>1149</v>
      </c>
      <c r="R3670" s="50">
        <v>-371.3</v>
      </c>
      <c r="S3670" s="51">
        <v>-6241</v>
      </c>
      <c r="T3670" s="51">
        <v>-1</v>
      </c>
      <c r="U3670" s="44">
        <v>200032.3</v>
      </c>
      <c r="V3670" s="45">
        <v>1962997</v>
      </c>
      <c r="W3670" s="45">
        <v>120403</v>
      </c>
    </row>
    <row r="3671" spans="1:23" x14ac:dyDescent="0.2">
      <c r="A3671" s="41">
        <v>2010</v>
      </c>
      <c r="B3671" s="42">
        <v>99999</v>
      </c>
      <c r="C3671" s="43" t="s">
        <v>3866</v>
      </c>
      <c r="D3671" s="41" t="s">
        <v>39</v>
      </c>
      <c r="E3671" s="43" t="s">
        <v>40</v>
      </c>
      <c r="F3671" s="41" t="s">
        <v>1674</v>
      </c>
      <c r="G3671" s="43" t="s">
        <v>510</v>
      </c>
      <c r="H3671" s="43" t="s">
        <v>6</v>
      </c>
      <c r="I3671" s="44">
        <v>7318.1</v>
      </c>
      <c r="J3671" s="45">
        <v>68743</v>
      </c>
      <c r="K3671" s="45">
        <v>4323</v>
      </c>
      <c r="L3671" s="46">
        <v>31394.2</v>
      </c>
      <c r="M3671" s="47">
        <v>325440</v>
      </c>
      <c r="N3671" s="47">
        <v>-3904</v>
      </c>
      <c r="O3671" s="48">
        <v>-6344.8</v>
      </c>
      <c r="P3671" s="49">
        <v>-63636</v>
      </c>
      <c r="Q3671" s="49">
        <v>-4</v>
      </c>
      <c r="R3671" s="50">
        <v>-3090.5</v>
      </c>
      <c r="S3671" s="51">
        <v>-34974</v>
      </c>
      <c r="T3671" s="51">
        <v>-2</v>
      </c>
      <c r="U3671" s="44">
        <v>29277</v>
      </c>
      <c r="V3671" s="45">
        <v>295573</v>
      </c>
      <c r="W3671" s="45">
        <v>413</v>
      </c>
    </row>
    <row r="3672" spans="1:23" x14ac:dyDescent="0.2">
      <c r="A3672" s="41">
        <v>2010</v>
      </c>
      <c r="B3672" s="42">
        <v>99999</v>
      </c>
      <c r="C3672" s="43" t="s">
        <v>3866</v>
      </c>
      <c r="D3672" s="41" t="s">
        <v>39</v>
      </c>
      <c r="E3672" s="43" t="s">
        <v>40</v>
      </c>
      <c r="F3672" s="41" t="s">
        <v>1674</v>
      </c>
      <c r="G3672" s="43" t="s">
        <v>160</v>
      </c>
      <c r="H3672" s="43" t="s">
        <v>6</v>
      </c>
      <c r="I3672" s="44">
        <v>1707.5</v>
      </c>
      <c r="J3672" s="45">
        <v>15673</v>
      </c>
      <c r="K3672" s="45">
        <v>-153</v>
      </c>
      <c r="L3672" s="46">
        <v>-6594.3</v>
      </c>
      <c r="M3672" s="47">
        <v>-81944</v>
      </c>
      <c r="N3672" s="47">
        <v>729</v>
      </c>
      <c r="O3672" s="48">
        <v>30424.6</v>
      </c>
      <c r="P3672" s="49">
        <v>363887</v>
      </c>
      <c r="Q3672" s="49">
        <v>-23</v>
      </c>
      <c r="R3672" s="50">
        <v>0</v>
      </c>
      <c r="S3672" s="51">
        <v>0</v>
      </c>
      <c r="T3672" s="51">
        <v>0</v>
      </c>
      <c r="U3672" s="44">
        <v>25537.8</v>
      </c>
      <c r="V3672" s="45">
        <v>297616</v>
      </c>
      <c r="W3672" s="45">
        <v>553</v>
      </c>
    </row>
    <row r="3673" spans="1:23" x14ac:dyDescent="0.2">
      <c r="A3673" s="41">
        <v>2010</v>
      </c>
      <c r="B3673" s="42">
        <v>99999</v>
      </c>
      <c r="C3673" s="43" t="s">
        <v>3866</v>
      </c>
      <c r="D3673" s="41" t="s">
        <v>39</v>
      </c>
      <c r="E3673" s="43" t="s">
        <v>40</v>
      </c>
      <c r="F3673" s="41" t="s">
        <v>1674</v>
      </c>
      <c r="G3673" s="43" t="s">
        <v>124</v>
      </c>
      <c r="H3673" s="43" t="s">
        <v>6</v>
      </c>
      <c r="I3673" s="44">
        <v>182.6</v>
      </c>
      <c r="J3673" s="45">
        <v>1544</v>
      </c>
      <c r="K3673" s="45">
        <v>173</v>
      </c>
      <c r="L3673" s="46">
        <v>-1193477.3999999999</v>
      </c>
      <c r="M3673" s="47">
        <v>-19443365</v>
      </c>
      <c r="N3673" s="47">
        <v>16758</v>
      </c>
      <c r="O3673" s="48">
        <v>1250563.3</v>
      </c>
      <c r="P3673" s="49">
        <v>20429316</v>
      </c>
      <c r="Q3673" s="49">
        <v>823</v>
      </c>
      <c r="R3673" s="50">
        <v>-9464.6</v>
      </c>
      <c r="S3673" s="51">
        <v>-172568</v>
      </c>
      <c r="T3673" s="51">
        <v>-1</v>
      </c>
      <c r="U3673" s="44">
        <v>47804</v>
      </c>
      <c r="V3673" s="45">
        <v>814927</v>
      </c>
      <c r="W3673" s="45">
        <v>17753</v>
      </c>
    </row>
    <row r="3674" spans="1:23" x14ac:dyDescent="0.2">
      <c r="A3674" s="41">
        <v>2010</v>
      </c>
      <c r="B3674" s="42">
        <v>99999</v>
      </c>
      <c r="C3674" s="43" t="s">
        <v>3866</v>
      </c>
      <c r="D3674" s="41" t="s">
        <v>39</v>
      </c>
      <c r="E3674" s="43" t="s">
        <v>40</v>
      </c>
      <c r="F3674" s="41" t="s">
        <v>1674</v>
      </c>
      <c r="G3674" s="43" t="s">
        <v>203</v>
      </c>
      <c r="H3674" s="43" t="s">
        <v>6</v>
      </c>
      <c r="I3674" s="44">
        <v>-13421.2</v>
      </c>
      <c r="J3674" s="45">
        <v>-146077</v>
      </c>
      <c r="K3674" s="45">
        <v>-5956</v>
      </c>
      <c r="L3674" s="46">
        <v>-549149.9</v>
      </c>
      <c r="M3674" s="47">
        <v>-5918915</v>
      </c>
      <c r="N3674" s="47">
        <v>53761</v>
      </c>
      <c r="O3674" s="48">
        <v>596209.6</v>
      </c>
      <c r="P3674" s="49">
        <v>6431840</v>
      </c>
      <c r="Q3674" s="49">
        <v>1834</v>
      </c>
      <c r="R3674" s="50">
        <v>792.4</v>
      </c>
      <c r="S3674" s="51">
        <v>17782</v>
      </c>
      <c r="T3674" s="51">
        <v>-2</v>
      </c>
      <c r="U3674" s="44">
        <v>34430.9</v>
      </c>
      <c r="V3674" s="45">
        <v>384630</v>
      </c>
      <c r="W3674" s="45">
        <v>49637</v>
      </c>
    </row>
    <row r="3675" spans="1:23" x14ac:dyDescent="0.2">
      <c r="A3675" s="41">
        <v>2010</v>
      </c>
      <c r="B3675" s="42">
        <v>99999</v>
      </c>
      <c r="C3675" s="43" t="s">
        <v>3866</v>
      </c>
      <c r="D3675" s="41" t="s">
        <v>39</v>
      </c>
      <c r="E3675" s="43" t="s">
        <v>40</v>
      </c>
      <c r="F3675" s="41" t="s">
        <v>1674</v>
      </c>
      <c r="G3675" s="43" t="s">
        <v>30</v>
      </c>
      <c r="H3675" s="43" t="s">
        <v>6</v>
      </c>
      <c r="I3675" s="44">
        <v>81572.100000000006</v>
      </c>
      <c r="J3675" s="45">
        <v>787182</v>
      </c>
      <c r="K3675" s="45">
        <v>34966</v>
      </c>
      <c r="L3675" s="46">
        <v>121482</v>
      </c>
      <c r="M3675" s="47">
        <v>1306552</v>
      </c>
      <c r="N3675" s="47">
        <v>9108</v>
      </c>
      <c r="O3675" s="48">
        <v>44235.6</v>
      </c>
      <c r="P3675" s="49">
        <v>503479</v>
      </c>
      <c r="Q3675" s="49">
        <v>1621</v>
      </c>
      <c r="R3675" s="50">
        <v>-2276.5</v>
      </c>
      <c r="S3675" s="51">
        <v>-34032</v>
      </c>
      <c r="T3675" s="51">
        <v>2</v>
      </c>
      <c r="U3675" s="44">
        <v>245013.2</v>
      </c>
      <c r="V3675" s="45">
        <v>2563181</v>
      </c>
      <c r="W3675" s="45">
        <v>45697</v>
      </c>
    </row>
    <row r="3676" spans="1:23" x14ac:dyDescent="0.2">
      <c r="A3676" s="41">
        <v>2010</v>
      </c>
      <c r="B3676" s="42">
        <v>99999</v>
      </c>
      <c r="C3676" s="43" t="s">
        <v>3866</v>
      </c>
      <c r="D3676" s="41" t="s">
        <v>39</v>
      </c>
      <c r="E3676" s="43" t="s">
        <v>40</v>
      </c>
      <c r="F3676" s="41" t="s">
        <v>1674</v>
      </c>
      <c r="G3676" s="43" t="s">
        <v>134</v>
      </c>
      <c r="H3676" s="43" t="s">
        <v>6</v>
      </c>
      <c r="I3676" s="44">
        <v>57940.7</v>
      </c>
      <c r="J3676" s="45">
        <v>653773</v>
      </c>
      <c r="K3676" s="45">
        <v>130704</v>
      </c>
      <c r="L3676" s="46">
        <v>-44959.1</v>
      </c>
      <c r="M3676" s="47">
        <v>-615659</v>
      </c>
      <c r="N3676" s="47">
        <v>22342</v>
      </c>
      <c r="O3676" s="48">
        <v>106328.9</v>
      </c>
      <c r="P3676" s="49">
        <v>1415045</v>
      </c>
      <c r="Q3676" s="49">
        <v>651</v>
      </c>
      <c r="R3676" s="50">
        <v>0</v>
      </c>
      <c r="S3676" s="51">
        <v>0</v>
      </c>
      <c r="T3676" s="51">
        <v>0</v>
      </c>
      <c r="U3676" s="44">
        <v>119310.6</v>
      </c>
      <c r="V3676" s="45">
        <v>1453159</v>
      </c>
      <c r="W3676" s="45">
        <v>153697</v>
      </c>
    </row>
    <row r="3677" spans="1:23" x14ac:dyDescent="0.2">
      <c r="A3677" s="41">
        <v>2010</v>
      </c>
      <c r="B3677" s="42">
        <v>99999</v>
      </c>
      <c r="C3677" s="43" t="s">
        <v>3866</v>
      </c>
      <c r="D3677" s="41" t="s">
        <v>39</v>
      </c>
      <c r="E3677" s="43" t="s">
        <v>40</v>
      </c>
      <c r="F3677" s="41" t="s">
        <v>1674</v>
      </c>
      <c r="G3677" s="43" t="s">
        <v>82</v>
      </c>
      <c r="H3677" s="43" t="s">
        <v>6</v>
      </c>
      <c r="I3677" s="44">
        <v>67.5</v>
      </c>
      <c r="J3677" s="45">
        <v>1037</v>
      </c>
      <c r="K3677" s="45">
        <v>71</v>
      </c>
      <c r="L3677" s="46">
        <v>-38954.400000000001</v>
      </c>
      <c r="M3677" s="47">
        <v>-631469</v>
      </c>
      <c r="N3677" s="47">
        <v>4394</v>
      </c>
      <c r="O3677" s="48">
        <v>45804.7</v>
      </c>
      <c r="P3677" s="49">
        <v>736418</v>
      </c>
      <c r="Q3677" s="49">
        <v>2</v>
      </c>
      <c r="R3677" s="50">
        <v>0</v>
      </c>
      <c r="S3677" s="51">
        <v>0</v>
      </c>
      <c r="T3677" s="51">
        <v>0</v>
      </c>
      <c r="U3677" s="44">
        <v>6917.8</v>
      </c>
      <c r="V3677" s="45">
        <v>105986</v>
      </c>
      <c r="W3677" s="45">
        <v>4467</v>
      </c>
    </row>
    <row r="3678" spans="1:23" x14ac:dyDescent="0.2">
      <c r="A3678" s="41">
        <v>2010</v>
      </c>
      <c r="B3678" s="42">
        <v>99999</v>
      </c>
      <c r="C3678" s="43" t="s">
        <v>3866</v>
      </c>
      <c r="D3678" s="41" t="s">
        <v>39</v>
      </c>
      <c r="E3678" s="43" t="s">
        <v>40</v>
      </c>
      <c r="F3678" s="41" t="s">
        <v>1674</v>
      </c>
      <c r="G3678" s="43" t="s">
        <v>439</v>
      </c>
      <c r="H3678" s="43" t="s">
        <v>6</v>
      </c>
      <c r="I3678" s="44">
        <v>6.7</v>
      </c>
      <c r="J3678" s="45">
        <v>120</v>
      </c>
      <c r="K3678" s="45">
        <v>15</v>
      </c>
      <c r="L3678" s="46">
        <v>7684.9</v>
      </c>
      <c r="M3678" s="47">
        <v>168750</v>
      </c>
      <c r="N3678" s="47">
        <v>457</v>
      </c>
      <c r="O3678" s="48">
        <v>-1629.4</v>
      </c>
      <c r="P3678" s="49">
        <v>-36716</v>
      </c>
      <c r="Q3678" s="49">
        <v>23</v>
      </c>
      <c r="R3678" s="50">
        <v>0</v>
      </c>
      <c r="S3678" s="51">
        <v>0</v>
      </c>
      <c r="T3678" s="51">
        <v>0</v>
      </c>
      <c r="U3678" s="44">
        <v>6062.2</v>
      </c>
      <c r="V3678" s="45">
        <v>132154</v>
      </c>
      <c r="W3678" s="45">
        <v>495</v>
      </c>
    </row>
    <row r="3679" spans="1:23" x14ac:dyDescent="0.2">
      <c r="A3679" s="41">
        <v>2010</v>
      </c>
      <c r="B3679" s="42">
        <v>99999</v>
      </c>
      <c r="C3679" s="43" t="s">
        <v>3866</v>
      </c>
      <c r="D3679" s="41" t="s">
        <v>39</v>
      </c>
      <c r="E3679" s="43" t="s">
        <v>40</v>
      </c>
      <c r="F3679" s="41" t="s">
        <v>1674</v>
      </c>
      <c r="G3679" s="43" t="s">
        <v>511</v>
      </c>
      <c r="H3679" s="43" t="s">
        <v>6</v>
      </c>
      <c r="I3679" s="44">
        <v>955.4</v>
      </c>
      <c r="J3679" s="45">
        <v>10528</v>
      </c>
      <c r="K3679" s="45">
        <v>1695</v>
      </c>
      <c r="L3679" s="46">
        <v>25267.8</v>
      </c>
      <c r="M3679" s="47">
        <v>308780</v>
      </c>
      <c r="N3679" s="47">
        <v>3898</v>
      </c>
      <c r="O3679" s="48">
        <v>-4594.3</v>
      </c>
      <c r="P3679" s="49">
        <v>-56379</v>
      </c>
      <c r="Q3679" s="49">
        <v>94</v>
      </c>
      <c r="R3679" s="50">
        <v>0</v>
      </c>
      <c r="S3679" s="51">
        <v>0</v>
      </c>
      <c r="T3679" s="51">
        <v>0</v>
      </c>
      <c r="U3679" s="44">
        <v>21628.9</v>
      </c>
      <c r="V3679" s="45">
        <v>262929</v>
      </c>
      <c r="W3679" s="45">
        <v>5687</v>
      </c>
    </row>
    <row r="3680" spans="1:23" x14ac:dyDescent="0.2">
      <c r="A3680" s="41">
        <v>2010</v>
      </c>
      <c r="B3680" s="42">
        <v>99999</v>
      </c>
      <c r="C3680" s="43" t="s">
        <v>3866</v>
      </c>
      <c r="D3680" s="41" t="s">
        <v>39</v>
      </c>
      <c r="E3680" s="43" t="s">
        <v>40</v>
      </c>
      <c r="F3680" s="41" t="s">
        <v>1674</v>
      </c>
      <c r="G3680" s="43" t="s">
        <v>122</v>
      </c>
      <c r="H3680" s="43" t="s">
        <v>6</v>
      </c>
      <c r="I3680" s="44">
        <v>22202.3</v>
      </c>
      <c r="J3680" s="45">
        <v>207593</v>
      </c>
      <c r="K3680" s="45">
        <v>-6806</v>
      </c>
      <c r="L3680" s="46">
        <v>-42668.7</v>
      </c>
      <c r="M3680" s="47">
        <v>-469761</v>
      </c>
      <c r="N3680" s="47">
        <v>16968</v>
      </c>
      <c r="O3680" s="48">
        <v>103295.7</v>
      </c>
      <c r="P3680" s="49">
        <v>1148938</v>
      </c>
      <c r="Q3680" s="49">
        <v>-676</v>
      </c>
      <c r="R3680" s="50">
        <v>9269.2000000000007</v>
      </c>
      <c r="S3680" s="51">
        <v>110647</v>
      </c>
      <c r="T3680" s="51">
        <v>0</v>
      </c>
      <c r="U3680" s="44">
        <v>92098.4</v>
      </c>
      <c r="V3680" s="45">
        <v>997417</v>
      </c>
      <c r="W3680" s="45">
        <v>9486</v>
      </c>
    </row>
    <row r="3681" spans="1:23" x14ac:dyDescent="0.2">
      <c r="A3681" s="41">
        <v>2010</v>
      </c>
      <c r="B3681" s="42">
        <v>99999</v>
      </c>
      <c r="C3681" s="43" t="s">
        <v>3866</v>
      </c>
      <c r="D3681" s="41" t="s">
        <v>39</v>
      </c>
      <c r="E3681" s="43" t="s">
        <v>40</v>
      </c>
      <c r="F3681" s="41" t="s">
        <v>1674</v>
      </c>
      <c r="G3681" s="43" t="s">
        <v>192</v>
      </c>
      <c r="H3681" s="43" t="s">
        <v>6</v>
      </c>
      <c r="I3681" s="44">
        <v>0</v>
      </c>
      <c r="J3681" s="45">
        <v>0</v>
      </c>
      <c r="K3681" s="45">
        <v>0</v>
      </c>
      <c r="L3681" s="46">
        <v>503.3</v>
      </c>
      <c r="M3681" s="47">
        <v>1132</v>
      </c>
      <c r="N3681" s="47">
        <v>37</v>
      </c>
      <c r="O3681" s="48">
        <v>7518.1</v>
      </c>
      <c r="P3681" s="49">
        <v>148677</v>
      </c>
      <c r="Q3681" s="49">
        <v>6</v>
      </c>
      <c r="R3681" s="50">
        <v>0</v>
      </c>
      <c r="S3681" s="51">
        <v>0</v>
      </c>
      <c r="T3681" s="51">
        <v>0</v>
      </c>
      <c r="U3681" s="44">
        <v>8021.4</v>
      </c>
      <c r="V3681" s="45">
        <v>149809</v>
      </c>
      <c r="W3681" s="45">
        <v>43</v>
      </c>
    </row>
    <row r="3682" spans="1:23" x14ac:dyDescent="0.2">
      <c r="A3682" s="41">
        <v>2010</v>
      </c>
      <c r="B3682" s="42">
        <v>99999</v>
      </c>
      <c r="C3682" s="43" t="s">
        <v>3866</v>
      </c>
      <c r="D3682" s="41" t="s">
        <v>39</v>
      </c>
      <c r="E3682" s="43" t="s">
        <v>40</v>
      </c>
      <c r="F3682" s="41" t="s">
        <v>1674</v>
      </c>
      <c r="G3682" s="43" t="s">
        <v>42</v>
      </c>
      <c r="H3682" s="43" t="s">
        <v>6</v>
      </c>
      <c r="I3682" s="44">
        <v>-64287.8</v>
      </c>
      <c r="J3682" s="45">
        <v>-633743</v>
      </c>
      <c r="K3682" s="45">
        <v>3479</v>
      </c>
      <c r="L3682" s="46">
        <v>453588.3</v>
      </c>
      <c r="M3682" s="47">
        <v>5289520</v>
      </c>
      <c r="N3682" s="47">
        <v>46330</v>
      </c>
      <c r="O3682" s="48">
        <v>-317056.09999999998</v>
      </c>
      <c r="P3682" s="49">
        <v>-3662828</v>
      </c>
      <c r="Q3682" s="49">
        <v>-2555</v>
      </c>
      <c r="R3682" s="50">
        <v>-25502.7</v>
      </c>
      <c r="S3682" s="51">
        <v>-284461</v>
      </c>
      <c r="T3682" s="51">
        <v>5</v>
      </c>
      <c r="U3682" s="44">
        <v>46741.7</v>
      </c>
      <c r="V3682" s="45">
        <v>708488</v>
      </c>
      <c r="W3682" s="45">
        <v>47259</v>
      </c>
    </row>
    <row r="3683" spans="1:23" x14ac:dyDescent="0.2">
      <c r="A3683" s="41">
        <v>2010</v>
      </c>
      <c r="B3683" s="42">
        <v>99999</v>
      </c>
      <c r="C3683" s="43" t="s">
        <v>3866</v>
      </c>
      <c r="D3683" s="41" t="s">
        <v>39</v>
      </c>
      <c r="E3683" s="43" t="s">
        <v>40</v>
      </c>
      <c r="F3683" s="41" t="s">
        <v>1674</v>
      </c>
      <c r="G3683" s="43" t="s">
        <v>161</v>
      </c>
      <c r="H3683" s="43" t="s">
        <v>6</v>
      </c>
      <c r="I3683" s="44">
        <v>52912.9</v>
      </c>
      <c r="J3683" s="45">
        <v>851118</v>
      </c>
      <c r="K3683" s="45">
        <v>92576</v>
      </c>
      <c r="L3683" s="46">
        <v>-188560.1</v>
      </c>
      <c r="M3683" s="47">
        <v>-3311913</v>
      </c>
      <c r="N3683" s="47">
        <v>29416</v>
      </c>
      <c r="O3683" s="48">
        <v>257149.6</v>
      </c>
      <c r="P3683" s="49">
        <v>4521624</v>
      </c>
      <c r="Q3683" s="49">
        <v>1766</v>
      </c>
      <c r="R3683" s="50">
        <v>158.19999999999999</v>
      </c>
      <c r="S3683" s="51">
        <v>3252</v>
      </c>
      <c r="T3683" s="51">
        <v>0</v>
      </c>
      <c r="U3683" s="44">
        <v>121660.6</v>
      </c>
      <c r="V3683" s="45">
        <v>2064081</v>
      </c>
      <c r="W3683" s="45">
        <v>123758</v>
      </c>
    </row>
    <row r="3684" spans="1:23" x14ac:dyDescent="0.2">
      <c r="A3684" s="41">
        <v>2010</v>
      </c>
      <c r="B3684" s="42">
        <v>99999</v>
      </c>
      <c r="C3684" s="43" t="s">
        <v>3866</v>
      </c>
      <c r="D3684" s="41" t="s">
        <v>39</v>
      </c>
      <c r="E3684" s="43" t="s">
        <v>40</v>
      </c>
      <c r="F3684" s="41" t="s">
        <v>1674</v>
      </c>
      <c r="G3684" s="43" t="s">
        <v>168</v>
      </c>
      <c r="H3684" s="43" t="s">
        <v>6</v>
      </c>
      <c r="I3684" s="44">
        <v>0</v>
      </c>
      <c r="J3684" s="45">
        <v>0</v>
      </c>
      <c r="K3684" s="45">
        <v>0</v>
      </c>
      <c r="L3684" s="46">
        <v>-2582.4</v>
      </c>
      <c r="M3684" s="47">
        <v>-59547</v>
      </c>
      <c r="N3684" s="47">
        <v>227</v>
      </c>
      <c r="O3684" s="48">
        <v>10407.799999999999</v>
      </c>
      <c r="P3684" s="49">
        <v>257948</v>
      </c>
      <c r="Q3684" s="49">
        <v>2</v>
      </c>
      <c r="R3684" s="50">
        <v>0</v>
      </c>
      <c r="S3684" s="51">
        <v>0</v>
      </c>
      <c r="T3684" s="51">
        <v>0</v>
      </c>
      <c r="U3684" s="44">
        <v>7825.4</v>
      </c>
      <c r="V3684" s="45">
        <v>198401</v>
      </c>
      <c r="W3684" s="45">
        <v>229</v>
      </c>
    </row>
    <row r="3685" spans="1:23" x14ac:dyDescent="0.2">
      <c r="A3685" s="41">
        <v>2010</v>
      </c>
      <c r="B3685" s="42">
        <v>99999</v>
      </c>
      <c r="C3685" s="43" t="s">
        <v>3866</v>
      </c>
      <c r="D3685" s="41" t="s">
        <v>39</v>
      </c>
      <c r="E3685" s="43" t="s">
        <v>40</v>
      </c>
      <c r="F3685" s="41" t="s">
        <v>1674</v>
      </c>
      <c r="G3685" s="43" t="s">
        <v>44</v>
      </c>
      <c r="H3685" s="43" t="s">
        <v>6</v>
      </c>
      <c r="I3685" s="44">
        <v>-27069.8</v>
      </c>
      <c r="J3685" s="45">
        <v>-296826</v>
      </c>
      <c r="K3685" s="45">
        <v>-46191</v>
      </c>
      <c r="L3685" s="46">
        <v>-205989.5</v>
      </c>
      <c r="M3685" s="47">
        <v>-2794154</v>
      </c>
      <c r="N3685" s="47">
        <v>20085</v>
      </c>
      <c r="O3685" s="48">
        <v>263246.8</v>
      </c>
      <c r="P3685" s="49">
        <v>3554752</v>
      </c>
      <c r="Q3685" s="49">
        <v>1657</v>
      </c>
      <c r="R3685" s="50">
        <v>-413.7</v>
      </c>
      <c r="S3685" s="51">
        <v>-4077</v>
      </c>
      <c r="T3685" s="51">
        <v>-2</v>
      </c>
      <c r="U3685" s="44">
        <v>29773.9</v>
      </c>
      <c r="V3685" s="45">
        <v>459695</v>
      </c>
      <c r="W3685" s="45">
        <v>-24451</v>
      </c>
    </row>
    <row r="3686" spans="1:23" x14ac:dyDescent="0.2">
      <c r="A3686" s="41">
        <v>2010</v>
      </c>
      <c r="B3686" s="42">
        <v>99999</v>
      </c>
      <c r="C3686" s="43" t="s">
        <v>3866</v>
      </c>
      <c r="D3686" s="41" t="s">
        <v>39</v>
      </c>
      <c r="E3686" s="43" t="s">
        <v>40</v>
      </c>
      <c r="F3686" s="41" t="s">
        <v>1674</v>
      </c>
      <c r="G3686" s="43" t="s">
        <v>180</v>
      </c>
      <c r="H3686" s="43" t="s">
        <v>6</v>
      </c>
      <c r="I3686" s="44">
        <v>1191.4000000000001</v>
      </c>
      <c r="J3686" s="45">
        <v>14582</v>
      </c>
      <c r="K3686" s="45">
        <v>1027</v>
      </c>
      <c r="L3686" s="46">
        <v>33892.300000000003</v>
      </c>
      <c r="M3686" s="47">
        <v>403057</v>
      </c>
      <c r="N3686" s="47">
        <v>3988</v>
      </c>
      <c r="O3686" s="48">
        <v>-27464.400000000001</v>
      </c>
      <c r="P3686" s="49">
        <v>-325429</v>
      </c>
      <c r="Q3686" s="49">
        <v>-100</v>
      </c>
      <c r="R3686" s="50">
        <v>982.2</v>
      </c>
      <c r="S3686" s="51">
        <v>11192</v>
      </c>
      <c r="T3686" s="51">
        <v>0</v>
      </c>
      <c r="U3686" s="44">
        <v>8601.6</v>
      </c>
      <c r="V3686" s="45">
        <v>103402</v>
      </c>
      <c r="W3686" s="45">
        <v>4915</v>
      </c>
    </row>
    <row r="3687" spans="1:23" x14ac:dyDescent="0.2">
      <c r="A3687" s="41">
        <v>2010</v>
      </c>
      <c r="B3687" s="42">
        <v>99999</v>
      </c>
      <c r="C3687" s="43" t="s">
        <v>3866</v>
      </c>
      <c r="D3687" s="41" t="s">
        <v>39</v>
      </c>
      <c r="E3687" s="43" t="s">
        <v>40</v>
      </c>
      <c r="F3687" s="41" t="s">
        <v>1674</v>
      </c>
      <c r="G3687" s="43" t="s">
        <v>89</v>
      </c>
      <c r="H3687" s="43" t="s">
        <v>6</v>
      </c>
      <c r="I3687" s="44">
        <v>0</v>
      </c>
      <c r="J3687" s="45">
        <v>0</v>
      </c>
      <c r="K3687" s="45">
        <v>0</v>
      </c>
      <c r="L3687" s="46">
        <v>3341.6</v>
      </c>
      <c r="M3687" s="47">
        <v>73351</v>
      </c>
      <c r="N3687" s="47">
        <v>1</v>
      </c>
      <c r="O3687" s="48">
        <v>21105.8</v>
      </c>
      <c r="P3687" s="49">
        <v>460243</v>
      </c>
      <c r="Q3687" s="49">
        <v>10</v>
      </c>
      <c r="R3687" s="50">
        <v>0</v>
      </c>
      <c r="S3687" s="51">
        <v>0</v>
      </c>
      <c r="T3687" s="51">
        <v>0</v>
      </c>
      <c r="U3687" s="44">
        <v>24447.4</v>
      </c>
      <c r="V3687" s="45">
        <v>533594</v>
      </c>
      <c r="W3687" s="45">
        <v>11</v>
      </c>
    </row>
  </sheetData>
  <mergeCells count="2">
    <mergeCell ref="A2:H2"/>
    <mergeCell ref="A1:H1"/>
  </mergeCells>
  <pageMargins left="0.75" right="0.75" top="1" bottom="1" header="0.5" footer="0.5"/>
  <pageSetup fitToWidth="4" fitToHeight="50" orientation="landscape"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0603B-3936-EB4C-B687-9207B8039DE9}">
  <dimension ref="A3:E20"/>
  <sheetViews>
    <sheetView zoomScale="110" workbookViewId="0">
      <selection activeCell="C7" sqref="C6:C7"/>
    </sheetView>
  </sheetViews>
  <sheetFormatPr baseColWidth="10" defaultRowHeight="15" x14ac:dyDescent="0.2"/>
  <cols>
    <col min="1" max="1" width="19.1640625" style="26" bestFit="1" customWidth="1"/>
    <col min="2" max="2" width="18.83203125" style="26" bestFit="1" customWidth="1"/>
    <col min="3" max="3" width="27.83203125" style="26" bestFit="1" customWidth="1"/>
    <col min="4" max="4" width="29.6640625" style="26" bestFit="1" customWidth="1"/>
    <col min="5" max="5" width="28.6640625" style="26" bestFit="1" customWidth="1"/>
    <col min="6" max="49" width="14.83203125" style="26" bestFit="1" customWidth="1"/>
    <col min="50" max="50" width="10" style="26" bestFit="1" customWidth="1"/>
    <col min="51" max="16384" width="10.83203125" style="26"/>
  </cols>
  <sheetData>
    <row r="3" spans="1:5" ht="16" x14ac:dyDescent="0.2">
      <c r="A3" s="71" t="s">
        <v>1677</v>
      </c>
      <c r="B3" t="s">
        <v>3870</v>
      </c>
      <c r="C3" t="s">
        <v>3885</v>
      </c>
      <c r="D3" t="s">
        <v>3886</v>
      </c>
      <c r="E3" t="s">
        <v>3884</v>
      </c>
    </row>
    <row r="4" spans="1:5" ht="16" x14ac:dyDescent="0.2">
      <c r="A4" s="72" t="s">
        <v>31</v>
      </c>
      <c r="B4" s="93">
        <v>3</v>
      </c>
      <c r="C4" s="93">
        <v>869</v>
      </c>
      <c r="D4" s="93">
        <v>1894</v>
      </c>
      <c r="E4" s="93">
        <v>13589</v>
      </c>
    </row>
    <row r="5" spans="1:5" ht="16" x14ac:dyDescent="0.2">
      <c r="A5" s="72" t="s">
        <v>51</v>
      </c>
      <c r="B5" s="93">
        <v>9</v>
      </c>
      <c r="C5" s="93">
        <v>38537</v>
      </c>
      <c r="D5" s="93">
        <v>1404847</v>
      </c>
      <c r="E5" s="93">
        <v>10179951</v>
      </c>
    </row>
    <row r="6" spans="1:5" ht="16" x14ac:dyDescent="0.2">
      <c r="A6" s="72" t="s">
        <v>27</v>
      </c>
      <c r="B6" s="93">
        <v>25</v>
      </c>
      <c r="C6" s="93">
        <v>17046</v>
      </c>
      <c r="D6" s="93">
        <v>282551</v>
      </c>
      <c r="E6" s="93">
        <v>1900641</v>
      </c>
    </row>
    <row r="7" spans="1:5" ht="16" x14ac:dyDescent="0.2">
      <c r="A7" s="72" t="s">
        <v>153</v>
      </c>
      <c r="B7" s="93">
        <v>4</v>
      </c>
      <c r="C7" s="93">
        <v>13950</v>
      </c>
      <c r="D7" s="93">
        <v>95613</v>
      </c>
      <c r="E7" s="93">
        <v>753367</v>
      </c>
    </row>
    <row r="8" spans="1:5" ht="16" x14ac:dyDescent="0.2">
      <c r="A8" s="72" t="s">
        <v>41</v>
      </c>
      <c r="B8" s="93">
        <v>7</v>
      </c>
      <c r="C8" s="93">
        <v>340</v>
      </c>
      <c r="D8" s="93">
        <v>6080</v>
      </c>
      <c r="E8" s="93">
        <v>13815</v>
      </c>
    </row>
    <row r="9" spans="1:5" ht="16" x14ac:dyDescent="0.2">
      <c r="A9" s="72" t="s">
        <v>1749</v>
      </c>
      <c r="B9" s="93">
        <v>12</v>
      </c>
      <c r="C9" s="93">
        <v>8</v>
      </c>
      <c r="D9" s="93">
        <v>5</v>
      </c>
      <c r="E9" s="93">
        <v>0</v>
      </c>
    </row>
    <row r="10" spans="1:5" ht="16" x14ac:dyDescent="0.2">
      <c r="A10" s="72" t="s">
        <v>1678</v>
      </c>
      <c r="B10" s="93">
        <v>60</v>
      </c>
      <c r="C10" s="93">
        <v>70750</v>
      </c>
      <c r="D10" s="93">
        <v>1790990</v>
      </c>
      <c r="E10" s="93">
        <v>12861363</v>
      </c>
    </row>
    <row r="13" spans="1:5" ht="16" x14ac:dyDescent="0.2">
      <c r="A13"/>
      <c r="B13" s="27" t="s">
        <v>3872</v>
      </c>
      <c r="C13" s="27" t="s">
        <v>3873</v>
      </c>
      <c r="D13" s="27" t="s">
        <v>3874</v>
      </c>
      <c r="E13" s="52"/>
    </row>
    <row r="14" spans="1:5" ht="16" x14ac:dyDescent="0.2">
      <c r="A14" s="73" t="s">
        <v>1681</v>
      </c>
      <c r="B14" s="75" t="e">
        <f>GETPIVOTDATA("Sum of RESIDENTIAL_Sales",$A$3,"Ownership","Investor Owned")/GETPIVOTDATA("Sum of RESIDENTIAL_Sales",$A$3)</f>
        <v>#REF!</v>
      </c>
      <c r="C14" s="75" t="e">
        <f>GETPIVOTDATA("Sum of COMMERCIAL_Sales",$A$3,"Ownership","Investor Owned")/GETPIVOTDATA("Sum of COMMERCIAL_Sales",$A$3)</f>
        <v>#REF!</v>
      </c>
      <c r="D14" s="75" t="e">
        <f>GETPIVOTDATA("Sum of INDUSTRIAL_Sales",$A$3,"Ownership","Investor Owned")/GETPIVOTDATA("Sum of INDUSTRIAL_Sales",$A$3)</f>
        <v>#REF!</v>
      </c>
      <c r="E14" s="53"/>
    </row>
    <row r="15" spans="1:5" ht="16" x14ac:dyDescent="0.2">
      <c r="A15" s="73" t="s">
        <v>1682</v>
      </c>
      <c r="B15" s="75" t="e">
        <f>(GETPIVOTDATA("Sum of RESIDENTIAL_Sales",$A$3,"Ownership","Political Subdivision")+GETPIVOTDATA("Sum of RESIDENTIAL_Sales",$A$3,"Ownership","Municipal"))/GETPIVOTDATA("Sum of RESIDENTIAL_Sales",$A$3)</f>
        <v>#REF!</v>
      </c>
      <c r="C15" s="75" t="e">
        <f>(GETPIVOTDATA("Sum of COMMERCIAL_Sales",$A$3,"Ownership","Municipal")+GETPIVOTDATA("Sum of COMMERCIAL_Sales",$A$3,"Ownership","Political Subdivision"))/GETPIVOTDATA("Sum of COMMERCIAL_Sales",$A$3)</f>
        <v>#REF!</v>
      </c>
      <c r="D15" s="75" t="e">
        <f>(GETPIVOTDATA("Sum of INDUSTRIAL_Sales",$A$3,"Ownership","Municipal")+GETPIVOTDATA("Sum of INDUSTRIAL_Sales",$A$3,"Ownership","Political Subdivision"))/GETPIVOTDATA("Sum of INDUSTRIAL_Sales",$A$3)</f>
        <v>#REF!</v>
      </c>
      <c r="E15" s="53"/>
    </row>
    <row r="16" spans="1:5" ht="16" x14ac:dyDescent="0.2">
      <c r="A16" s="73" t="s">
        <v>1679</v>
      </c>
      <c r="B16" s="75" t="e">
        <f>GETPIVOTDATA("Sum of RESIDENTIAL_Sales",$A$3,"Ownership","Community Choice Aggregator")/GETPIVOTDATA("Sum of RESIDENTIAL_Sales",$A$3)</f>
        <v>#REF!</v>
      </c>
      <c r="C16" s="75" t="e">
        <f>GETPIVOTDATA("Sum of COMMERCIAL_Sales",$A$3,"Ownership","Community Choice Aggregator")/GETPIVOTDATA("Sum of COMMERCIAL_Sales",$A$3)</f>
        <v>#REF!</v>
      </c>
      <c r="D16" s="75" t="e">
        <f>GETPIVOTDATA("Sum of INDUSTRIAL_Sales",$A$3,"Ownership","Community Choice Aggregator")/GETPIVOTDATA("Sum of INDUSTRIAL_Sales",$A$3)</f>
        <v>#REF!</v>
      </c>
      <c r="E16" s="53"/>
    </row>
    <row r="17" spans="1:5" ht="16" x14ac:dyDescent="0.2">
      <c r="A17" s="73" t="s">
        <v>1683</v>
      </c>
      <c r="B17" s="74" t="e">
        <f>GETPIVOTDATA("Sum of RESIDENTIAL_Sales",$A$3,"Ownership","Behind the Meter")/GETPIVOTDATA("Sum of RESIDENTIAL_Sales",$A$3)</f>
        <v>#REF!</v>
      </c>
      <c r="C17" s="74" t="e">
        <f>GETPIVOTDATA("Sum of COMMERCIAL_Sales",$A$3,"Ownership","Behind the Meter")/GETPIVOTDATA("Sum of COMMERCIAL_Sales",$A$3)</f>
        <v>#REF!</v>
      </c>
      <c r="D17" s="75" t="e">
        <f>GETPIVOTDATA("Sum of INDUSTRIAL_Sales",$A$3,"Ownership","Behind the Meter")/GETPIVOTDATA("Sum of INDUSTRIAL_Sales",$A$3)</f>
        <v>#REF!</v>
      </c>
      <c r="E17" s="53"/>
    </row>
    <row r="18" spans="1:5" ht="16" x14ac:dyDescent="0.2">
      <c r="A18" s="73" t="s">
        <v>3871</v>
      </c>
      <c r="B18" s="74" t="e">
        <f>(GETPIVOTDATA("Sum of RESIDENTIAL_Sales",$A$3,"Ownership","Cooperative")+GETPIVOTDATA("Sum of RESIDENTIAL_Sales",$A$3,"Ownership","Unregulated"))/GETPIVOTDATA("Sum of RESIDENTIAL_Sales",$A$3)</f>
        <v>#REF!</v>
      </c>
      <c r="C18" s="74" t="e">
        <f>(GETPIVOTDATA("Sum of COMMERCIAL_Sales",$A$3,"Ownership","Cooperative")+GETPIVOTDATA("Sum of COMMERCIAL_Sales",$A$3,"Ownership","Unregulated"))/GETPIVOTDATA("Sum of COMMERCIAL_Sales",$A$3)</f>
        <v>#REF!</v>
      </c>
      <c r="D18" s="75" t="e">
        <f>(GETPIVOTDATA("Sum of INDUSTRIAL_Sales",$A$3,"Ownership","Cooperative")+GETPIVOTDATA("Sum of INDUSTRIAL_Sales",$A$3,"Ownership","Unregulated"))/GETPIVOTDATA("Sum of INDUSTRIAL_Sales",$A$3)</f>
        <v>#REF!</v>
      </c>
      <c r="E18" s="53"/>
    </row>
    <row r="19" spans="1:5" ht="16" x14ac:dyDescent="0.2">
      <c r="A19" s="73" t="s">
        <v>1680</v>
      </c>
      <c r="B19" s="75" t="e">
        <f>GETPIVOTDATA("Sum of RESIDENTIAL_Sales",$A$3,"Ownership","Retail Power Marketer")/GETPIVOTDATA("Sum of RESIDENTIAL_Sales",$A$3)</f>
        <v>#REF!</v>
      </c>
      <c r="C19" s="75" t="e">
        <f>GETPIVOTDATA("Sum of COMMERCIAL_Sales",$A$3,"Ownership","Retail Power Marketer")/GETPIVOTDATA("Sum of COMMERCIAL_Sales",$A$3)</f>
        <v>#REF!</v>
      </c>
      <c r="D19" s="75" t="e">
        <f>GETPIVOTDATA("Sum of INDUSTRIAL_Sales",$A$3,"Ownership","Retail Power Marketer")/GETPIVOTDATA("Sum of INDUSTRIAL_Sales",$A$3)</f>
        <v>#REF!</v>
      </c>
      <c r="E19" s="54"/>
    </row>
    <row r="20" spans="1:5" ht="16" x14ac:dyDescent="0.2">
      <c r="A20"/>
      <c r="B20" s="76"/>
      <c r="C20" s="76"/>
      <c r="D20" s="76"/>
      <c r="E20" s="53"/>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56487-8F1E-5146-B8FA-B097C65E42A9}">
  <dimension ref="A1:H91"/>
  <sheetViews>
    <sheetView tabSelected="1" topLeftCell="I1" zoomScale="144" zoomScaleNormal="173" workbookViewId="0">
      <selection activeCell="T6" sqref="T6"/>
    </sheetView>
  </sheetViews>
  <sheetFormatPr baseColWidth="10" defaultRowHeight="16" x14ac:dyDescent="0.2"/>
  <cols>
    <col min="1" max="1" width="20.33203125" customWidth="1"/>
    <col min="2" max="2" width="14.6640625" bestFit="1" customWidth="1"/>
    <col min="3" max="7" width="13.5" bestFit="1" customWidth="1"/>
  </cols>
  <sheetData>
    <row r="1" spans="1:7" x14ac:dyDescent="0.2">
      <c r="B1" s="77" t="s">
        <v>3875</v>
      </c>
    </row>
    <row r="2" spans="1:7" x14ac:dyDescent="0.2">
      <c r="A2" s="77" t="s">
        <v>3876</v>
      </c>
      <c r="B2" s="77" t="s">
        <v>3877</v>
      </c>
      <c r="D2" s="77" t="s">
        <v>3878</v>
      </c>
      <c r="F2" s="77" t="s">
        <v>3879</v>
      </c>
    </row>
    <row r="3" spans="1:7" x14ac:dyDescent="0.2">
      <c r="B3" s="77">
        <v>2010</v>
      </c>
      <c r="C3" s="77">
        <v>2022</v>
      </c>
      <c r="D3" s="77">
        <v>2010</v>
      </c>
      <c r="E3" s="77">
        <v>2022</v>
      </c>
      <c r="F3" s="77">
        <v>2010</v>
      </c>
      <c r="G3" s="77">
        <v>2022</v>
      </c>
    </row>
    <row r="4" spans="1:7" x14ac:dyDescent="0.2">
      <c r="A4" s="73" t="s">
        <v>1681</v>
      </c>
      <c r="B4" s="81">
        <v>0.79151416533379859</v>
      </c>
      <c r="C4" s="81">
        <v>0.4300751770674362</v>
      </c>
      <c r="D4" s="81">
        <v>0.78439689780512456</v>
      </c>
      <c r="E4" s="81">
        <v>0.45141890542446123</v>
      </c>
      <c r="F4" s="81">
        <v>0.54469257950530037</v>
      </c>
      <c r="G4" s="81">
        <v>0.70368427015198587</v>
      </c>
    </row>
    <row r="5" spans="1:7" x14ac:dyDescent="0.2">
      <c r="A5" s="73" t="s">
        <v>1682</v>
      </c>
      <c r="B5" s="81">
        <v>0.20635511181824198</v>
      </c>
      <c r="C5" s="81">
        <v>0.20776642225197836</v>
      </c>
      <c r="D5" s="81">
        <v>0.2111480242770758</v>
      </c>
      <c r="E5" s="81">
        <v>0.19426688373387882</v>
      </c>
      <c r="F5" s="81">
        <v>0.43810600706713781</v>
      </c>
      <c r="G5" s="81">
        <v>0.13816460262472199</v>
      </c>
    </row>
    <row r="6" spans="1:7" x14ac:dyDescent="0.2">
      <c r="A6" s="73" t="s">
        <v>1679</v>
      </c>
      <c r="B6" s="81"/>
      <c r="C6" s="81">
        <v>0.3255854517687668</v>
      </c>
      <c r="D6" s="81"/>
      <c r="E6" s="81">
        <v>0.33152336397692955</v>
      </c>
      <c r="F6" s="81"/>
      <c r="G6" s="81">
        <v>0.1477881857697376</v>
      </c>
    </row>
    <row r="7" spans="1:7" x14ac:dyDescent="0.2">
      <c r="A7" s="73" t="s">
        <v>3883</v>
      </c>
      <c r="B7" s="81"/>
      <c r="C7" s="81">
        <f>C9+3.60482629438318%</f>
        <v>3.6048262943831802E-2</v>
      </c>
      <c r="D7" s="81"/>
      <c r="E7" s="81"/>
      <c r="F7" s="81">
        <f>F9+0%</f>
        <v>1.2395759717314488E-2</v>
      </c>
      <c r="G7" s="81">
        <f>G9+0.000596256700434671%</f>
        <v>6.2428076535510071E-3</v>
      </c>
    </row>
    <row r="8" spans="1:7" x14ac:dyDescent="0.2">
      <c r="A8" s="73" t="s">
        <v>1680</v>
      </c>
      <c r="B8" s="81"/>
      <c r="C8" s="81"/>
      <c r="D8" s="81"/>
      <c r="E8" s="81">
        <v>1.8162836721478157E-2</v>
      </c>
      <c r="F8" s="81"/>
      <c r="G8" s="81"/>
    </row>
    <row r="9" spans="1:7" x14ac:dyDescent="0.2">
      <c r="A9" s="73" t="s">
        <v>3880</v>
      </c>
      <c r="B9" s="81"/>
      <c r="C9" s="81"/>
      <c r="D9" s="81"/>
      <c r="E9" s="81"/>
      <c r="F9" s="81">
        <v>1.2395759717314488E-2</v>
      </c>
      <c r="G9" s="81">
        <v>6.23684508654666E-3</v>
      </c>
    </row>
    <row r="30" spans="1:7" x14ac:dyDescent="0.2">
      <c r="A30" t="s">
        <v>1677</v>
      </c>
      <c r="C30" t="s">
        <v>3867</v>
      </c>
      <c r="E30" t="s">
        <v>3868</v>
      </c>
      <c r="G30" t="s">
        <v>3869</v>
      </c>
    </row>
    <row r="31" spans="1:7" x14ac:dyDescent="0.2">
      <c r="A31" t="s">
        <v>1438</v>
      </c>
      <c r="C31">
        <v>4042508</v>
      </c>
      <c r="E31">
        <v>567191</v>
      </c>
      <c r="G31">
        <v>1102</v>
      </c>
    </row>
    <row r="32" spans="1:7" x14ac:dyDescent="0.2">
      <c r="A32" t="s">
        <v>1426</v>
      </c>
      <c r="C32">
        <v>24454781</v>
      </c>
      <c r="E32">
        <v>26141156</v>
      </c>
      <c r="G32">
        <v>6787015</v>
      </c>
    </row>
    <row r="33" spans="1:8" x14ac:dyDescent="0.2">
      <c r="A33" t="s">
        <v>31</v>
      </c>
      <c r="C33">
        <v>36049</v>
      </c>
      <c r="D33">
        <v>128015</v>
      </c>
      <c r="E33">
        <v>10880</v>
      </c>
      <c r="F33">
        <v>34398</v>
      </c>
      <c r="G33">
        <v>83773</v>
      </c>
      <c r="H33">
        <v>119566</v>
      </c>
    </row>
    <row r="34" spans="1:8" x14ac:dyDescent="0.2">
      <c r="A34" t="s">
        <v>169</v>
      </c>
      <c r="C34">
        <v>0</v>
      </c>
      <c r="E34">
        <v>940876</v>
      </c>
      <c r="G34">
        <v>1484204</v>
      </c>
    </row>
    <row r="35" spans="1:8" x14ac:dyDescent="0.2">
      <c r="A35" t="s">
        <v>51</v>
      </c>
      <c r="C35">
        <v>39213643</v>
      </c>
      <c r="D35">
        <v>67937461</v>
      </c>
      <c r="E35">
        <v>38889030</v>
      </c>
      <c r="F35">
        <v>94562439</v>
      </c>
      <c r="G35">
        <v>17099310</v>
      </c>
      <c r="H35">
        <v>32000616</v>
      </c>
    </row>
    <row r="36" spans="1:8" x14ac:dyDescent="0.2">
      <c r="A36" t="s">
        <v>27</v>
      </c>
      <c r="C36">
        <v>12837853</v>
      </c>
      <c r="D36">
        <v>11340057</v>
      </c>
      <c r="E36">
        <v>18683393</v>
      </c>
      <c r="F36">
        <v>19743377</v>
      </c>
      <c r="G36">
        <v>8651375</v>
      </c>
      <c r="H36">
        <v>8250281</v>
      </c>
    </row>
    <row r="37" spans="1:8" x14ac:dyDescent="0.2">
      <c r="A37" t="s">
        <v>153</v>
      </c>
      <c r="C37">
        <v>8595860</v>
      </c>
      <c r="D37">
        <v>6968222</v>
      </c>
      <c r="E37">
        <v>7004365</v>
      </c>
      <c r="F37">
        <v>3248883</v>
      </c>
      <c r="G37">
        <v>4114555</v>
      </c>
      <c r="H37">
        <v>6100504</v>
      </c>
    </row>
    <row r="38" spans="1:8" x14ac:dyDescent="0.2">
      <c r="A38" t="s">
        <v>41</v>
      </c>
      <c r="C38">
        <v>31096</v>
      </c>
      <c r="D38">
        <v>119825</v>
      </c>
      <c r="E38">
        <v>22079807</v>
      </c>
      <c r="F38">
        <v>10826481</v>
      </c>
      <c r="G38">
        <v>5687677</v>
      </c>
      <c r="H38">
        <v>5931298</v>
      </c>
    </row>
    <row r="39" spans="1:8" x14ac:dyDescent="0.2">
      <c r="A39" t="s">
        <v>1749</v>
      </c>
      <c r="F39">
        <v>309446</v>
      </c>
      <c r="H39">
        <v>1112777</v>
      </c>
    </row>
    <row r="40" spans="1:8" ht="30" customHeight="1" x14ac:dyDescent="0.2">
      <c r="A40" s="78"/>
      <c r="B40" s="90" t="s">
        <v>3881</v>
      </c>
      <c r="C40" s="91"/>
      <c r="D40" s="91"/>
      <c r="E40" s="91"/>
      <c r="F40" s="91"/>
      <c r="G40" s="91"/>
    </row>
    <row r="41" spans="1:8" x14ac:dyDescent="0.2">
      <c r="A41" s="78"/>
      <c r="B41" s="92" t="s">
        <v>3877</v>
      </c>
      <c r="C41" s="92"/>
      <c r="D41" s="92" t="s">
        <v>3878</v>
      </c>
      <c r="E41" s="92"/>
      <c r="F41" s="92" t="s">
        <v>3879</v>
      </c>
      <c r="G41" s="92"/>
    </row>
    <row r="42" spans="1:8" x14ac:dyDescent="0.2">
      <c r="A42" s="78"/>
      <c r="B42" s="79">
        <v>2010</v>
      </c>
      <c r="C42" s="79">
        <v>2022</v>
      </c>
      <c r="D42" s="79">
        <v>2010</v>
      </c>
      <c r="E42" s="79">
        <v>2022</v>
      </c>
      <c r="F42" s="79">
        <v>2010</v>
      </c>
      <c r="G42" s="79">
        <v>2022</v>
      </c>
    </row>
    <row r="43" spans="1:8" x14ac:dyDescent="0.2">
      <c r="A43" s="80" t="s">
        <v>1681</v>
      </c>
      <c r="B43" s="78">
        <f>D35</f>
        <v>67937461</v>
      </c>
      <c r="C43" s="78">
        <f>C35</f>
        <v>39213643</v>
      </c>
      <c r="D43" s="78">
        <f>F35</f>
        <v>94562439</v>
      </c>
      <c r="E43" s="78">
        <f>E35</f>
        <v>38889030</v>
      </c>
      <c r="F43" s="78">
        <f>H35</f>
        <v>32000616</v>
      </c>
      <c r="G43" s="78">
        <f>G35</f>
        <v>17099310</v>
      </c>
    </row>
    <row r="44" spans="1:8" x14ac:dyDescent="0.2">
      <c r="A44" s="80" t="s">
        <v>1682</v>
      </c>
      <c r="B44" s="78">
        <f>D36+D37</f>
        <v>18308279</v>
      </c>
      <c r="C44" s="78">
        <f>C37+C36</f>
        <v>21433713</v>
      </c>
      <c r="D44" s="78">
        <f>F36+F37</f>
        <v>22992260</v>
      </c>
      <c r="E44" s="78">
        <f>E37+E36</f>
        <v>25687758</v>
      </c>
      <c r="F44" s="78">
        <f>H36+H37</f>
        <v>14350785</v>
      </c>
      <c r="G44" s="78">
        <f>G37+G36</f>
        <v>12765930</v>
      </c>
    </row>
    <row r="45" spans="1:8" x14ac:dyDescent="0.2">
      <c r="A45" s="80" t="s">
        <v>1679</v>
      </c>
      <c r="B45" s="78">
        <f>D32</f>
        <v>0</v>
      </c>
      <c r="C45" s="78">
        <f>C32</f>
        <v>24454781</v>
      </c>
      <c r="D45" s="78">
        <f>F32</f>
        <v>0</v>
      </c>
      <c r="E45" s="78">
        <f>E32</f>
        <v>26141156</v>
      </c>
      <c r="F45" s="78">
        <f>H32</f>
        <v>0</v>
      </c>
      <c r="G45" s="78">
        <f>G32</f>
        <v>6787015</v>
      </c>
    </row>
    <row r="46" spans="1:8" x14ac:dyDescent="0.2">
      <c r="A46" s="80" t="s">
        <v>1683</v>
      </c>
      <c r="B46" s="78">
        <f>D31</f>
        <v>0</v>
      </c>
      <c r="C46" s="78">
        <f>C31</f>
        <v>4042508</v>
      </c>
      <c r="D46" s="78">
        <f>F31</f>
        <v>0</v>
      </c>
      <c r="E46" s="78">
        <f>E31</f>
        <v>567191</v>
      </c>
      <c r="F46" s="78">
        <f>H31</f>
        <v>0</v>
      </c>
      <c r="G46" s="78">
        <f>G31</f>
        <v>1102</v>
      </c>
    </row>
    <row r="47" spans="1:8" x14ac:dyDescent="0.2">
      <c r="A47" s="80" t="s">
        <v>1680</v>
      </c>
      <c r="B47" s="78">
        <f>D38</f>
        <v>119825</v>
      </c>
      <c r="C47" s="78">
        <f>C38</f>
        <v>31096</v>
      </c>
      <c r="D47" s="78">
        <f>F38</f>
        <v>10826481</v>
      </c>
      <c r="E47" s="78">
        <f>E38</f>
        <v>22079807</v>
      </c>
      <c r="F47" s="78">
        <f>H38</f>
        <v>5931298</v>
      </c>
      <c r="G47" s="78">
        <f>G38</f>
        <v>5687677</v>
      </c>
    </row>
    <row r="48" spans="1:8" x14ac:dyDescent="0.2">
      <c r="A48" s="80" t="s">
        <v>3880</v>
      </c>
      <c r="B48" s="78">
        <f>D39+D33+D34</f>
        <v>128015</v>
      </c>
      <c r="C48" s="78">
        <f>C39+C33+C34</f>
        <v>36049</v>
      </c>
      <c r="D48" s="78">
        <f>F39+F33+F34</f>
        <v>343844</v>
      </c>
      <c r="E48" s="78">
        <f>E39+E33+E34</f>
        <v>951756</v>
      </c>
      <c r="F48" s="78">
        <f>H39+H33+H34</f>
        <v>1232343</v>
      </c>
      <c r="G48" s="78">
        <f>G39+G33+G34</f>
        <v>1567977</v>
      </c>
    </row>
    <row r="50" spans="1:7" ht="29" customHeight="1" x14ac:dyDescent="0.2">
      <c r="A50" s="78"/>
      <c r="B50" s="90" t="s">
        <v>3882</v>
      </c>
      <c r="C50" s="91"/>
      <c r="D50" s="91"/>
      <c r="E50" s="91"/>
      <c r="F50" s="91"/>
      <c r="G50" s="91"/>
    </row>
    <row r="51" spans="1:7" x14ac:dyDescent="0.2">
      <c r="A51" s="78"/>
      <c r="B51" s="92" t="s">
        <v>3877</v>
      </c>
      <c r="C51" s="92"/>
      <c r="D51" s="92" t="s">
        <v>3878</v>
      </c>
      <c r="E51" s="92"/>
      <c r="F51" s="92" t="s">
        <v>3879</v>
      </c>
      <c r="G51" s="92"/>
    </row>
    <row r="52" spans="1:7" x14ac:dyDescent="0.2">
      <c r="A52" s="78"/>
      <c r="B52" s="79">
        <v>2010</v>
      </c>
      <c r="C52" s="79">
        <v>2022</v>
      </c>
      <c r="D52" s="79">
        <v>2010</v>
      </c>
      <c r="E52" s="79">
        <v>2022</v>
      </c>
      <c r="F52" s="79">
        <v>2010</v>
      </c>
      <c r="G52" s="79">
        <v>2022</v>
      </c>
    </row>
    <row r="53" spans="1:7" x14ac:dyDescent="0.2">
      <c r="A53" s="80" t="s">
        <v>1681</v>
      </c>
      <c r="B53" s="82">
        <f>B43/1000000</f>
        <v>67.937460999999999</v>
      </c>
      <c r="C53" s="82">
        <f t="shared" ref="C53:G53" si="0">C43/1000000</f>
        <v>39.213642999999998</v>
      </c>
      <c r="D53" s="82">
        <f t="shared" si="0"/>
        <v>94.562438999999998</v>
      </c>
      <c r="E53" s="82">
        <f t="shared" si="0"/>
        <v>38.889029999999998</v>
      </c>
      <c r="F53" s="82">
        <f t="shared" si="0"/>
        <v>32.000616000000001</v>
      </c>
      <c r="G53" s="82">
        <f t="shared" si="0"/>
        <v>17.099309999999999</v>
      </c>
    </row>
    <row r="54" spans="1:7" x14ac:dyDescent="0.2">
      <c r="A54" s="80" t="s">
        <v>1682</v>
      </c>
      <c r="B54" s="82">
        <f t="shared" ref="B54:G58" si="1">B44/1000000</f>
        <v>18.308278999999999</v>
      </c>
      <c r="C54" s="82">
        <f t="shared" si="1"/>
        <v>21.433713000000001</v>
      </c>
      <c r="D54" s="82">
        <f t="shared" si="1"/>
        <v>22.992260000000002</v>
      </c>
      <c r="E54" s="82">
        <f t="shared" si="1"/>
        <v>25.687757999999999</v>
      </c>
      <c r="F54" s="82">
        <f t="shared" si="1"/>
        <v>14.350785</v>
      </c>
      <c r="G54" s="82">
        <f t="shared" si="1"/>
        <v>12.765930000000001</v>
      </c>
    </row>
    <row r="55" spans="1:7" x14ac:dyDescent="0.2">
      <c r="A55" s="80" t="s">
        <v>1679</v>
      </c>
      <c r="B55" s="82">
        <f t="shared" si="1"/>
        <v>0</v>
      </c>
      <c r="C55" s="82">
        <f t="shared" si="1"/>
        <v>24.454781000000001</v>
      </c>
      <c r="D55" s="82">
        <f t="shared" si="1"/>
        <v>0</v>
      </c>
      <c r="E55" s="82">
        <f t="shared" si="1"/>
        <v>26.141155999999999</v>
      </c>
      <c r="F55" s="82">
        <f t="shared" si="1"/>
        <v>0</v>
      </c>
      <c r="G55" s="82">
        <f t="shared" si="1"/>
        <v>6.7870150000000002</v>
      </c>
    </row>
    <row r="56" spans="1:7" x14ac:dyDescent="0.2">
      <c r="A56" s="80" t="s">
        <v>1683</v>
      </c>
      <c r="B56" s="82">
        <f t="shared" si="1"/>
        <v>0</v>
      </c>
      <c r="C56" s="82">
        <f t="shared" si="1"/>
        <v>4.0425079999999998</v>
      </c>
      <c r="D56" s="82">
        <f t="shared" si="1"/>
        <v>0</v>
      </c>
      <c r="E56" s="82">
        <f t="shared" si="1"/>
        <v>0.567191</v>
      </c>
      <c r="F56" s="82">
        <f t="shared" si="1"/>
        <v>0</v>
      </c>
      <c r="G56" s="82">
        <f t="shared" si="1"/>
        <v>1.1019999999999999E-3</v>
      </c>
    </row>
    <row r="57" spans="1:7" x14ac:dyDescent="0.2">
      <c r="A57" s="80" t="s">
        <v>1680</v>
      </c>
      <c r="B57" s="82">
        <f t="shared" si="1"/>
        <v>0.119825</v>
      </c>
      <c r="C57" s="82">
        <f t="shared" si="1"/>
        <v>3.1095999999999999E-2</v>
      </c>
      <c r="D57" s="82">
        <f t="shared" si="1"/>
        <v>10.826480999999999</v>
      </c>
      <c r="E57" s="82">
        <f t="shared" si="1"/>
        <v>22.079806999999999</v>
      </c>
      <c r="F57" s="82">
        <f t="shared" si="1"/>
        <v>5.931298</v>
      </c>
      <c r="G57" s="82">
        <f t="shared" si="1"/>
        <v>5.6876769999999999</v>
      </c>
    </row>
    <row r="58" spans="1:7" x14ac:dyDescent="0.2">
      <c r="A58" s="80" t="s">
        <v>3880</v>
      </c>
      <c r="B58" s="82">
        <f t="shared" si="1"/>
        <v>0.12801499999999999</v>
      </c>
      <c r="C58" s="82">
        <f t="shared" si="1"/>
        <v>3.6048999999999998E-2</v>
      </c>
      <c r="D58" s="82">
        <f t="shared" si="1"/>
        <v>0.34384399999999998</v>
      </c>
      <c r="E58" s="82">
        <f t="shared" si="1"/>
        <v>0.95175600000000005</v>
      </c>
      <c r="F58" s="82">
        <f t="shared" si="1"/>
        <v>1.232343</v>
      </c>
      <c r="G58" s="82">
        <f t="shared" si="1"/>
        <v>1.567977</v>
      </c>
    </row>
    <row r="62" spans="1:7" x14ac:dyDescent="0.2">
      <c r="B62" s="77" t="s">
        <v>3889</v>
      </c>
    </row>
    <row r="63" spans="1:7" x14ac:dyDescent="0.2">
      <c r="A63" s="77" t="s">
        <v>3876</v>
      </c>
      <c r="B63" s="77" t="s">
        <v>3877</v>
      </c>
      <c r="D63" s="77" t="s">
        <v>3878</v>
      </c>
      <c r="F63" s="77" t="s">
        <v>3879</v>
      </c>
    </row>
    <row r="64" spans="1:7" x14ac:dyDescent="0.2">
      <c r="B64" s="77">
        <v>2010</v>
      </c>
      <c r="C64" s="77">
        <v>2022</v>
      </c>
      <c r="D64" s="77">
        <v>2010</v>
      </c>
      <c r="E64" s="77">
        <v>2022</v>
      </c>
      <c r="F64" s="77">
        <v>2010</v>
      </c>
      <c r="G64" s="77">
        <v>2022</v>
      </c>
    </row>
    <row r="65" spans="1:7" x14ac:dyDescent="0.2">
      <c r="A65" s="73" t="s">
        <v>1681</v>
      </c>
      <c r="B65" s="73">
        <f>GETPIVOTDATA("Sum of RESIDENTIAL_Customers",'2010-Pivot'!$A$3,"Ownership","Investor Owned")</f>
        <v>10179951</v>
      </c>
      <c r="C65" s="73">
        <f>GETPIVOTDATA("Sum of RESIDENTIAL_Customers",'2022-Pivot'!$A$3,"Ownership","Investor Owned")</f>
        <v>6109903</v>
      </c>
      <c r="D65" s="73">
        <f>GETPIVOTDATA("Sum of COMMERCIAL_Customers",'2010-Pivot'!$A$3,"Ownership","Investor Owned")</f>
        <v>1404847</v>
      </c>
      <c r="E65" s="73">
        <f>GETPIVOTDATA("Sum of COMMERCIAL_Customers",'2022-Pivot'!$A$3,"Ownership","Investor Owned")</f>
        <v>745893</v>
      </c>
      <c r="F65" s="73">
        <f>GETPIVOTDATA("Sum of INDUSTRIAL_Customers",'2010-Pivot'!$A$3,"Ownership","Investor Owned")</f>
        <v>38537</v>
      </c>
      <c r="G65" s="73">
        <f>GETPIVOTDATA("Sum of INDUSTRIAL_Customers",'2022-Pivot'!$A$3,"Ownership","Investor Owned")</f>
        <v>118017</v>
      </c>
    </row>
    <row r="66" spans="1:7" x14ac:dyDescent="0.2">
      <c r="A66" s="73" t="s">
        <v>1682</v>
      </c>
      <c r="B66" s="73">
        <f>GETPIVOTDATA("Sum of RESIDENTIAL_Customers",'2010-Pivot'!$A$3,"Ownership","Political Subdivision")+GETPIVOTDATA("Sum of RESIDENTIAL_Customers",'2010-Pivot'!$A$3,"Ownership","Municipal")</f>
        <v>2654008</v>
      </c>
      <c r="C66" s="73">
        <f>GETPIVOTDATA("Sum of RESIDENTIAL_Customers",'2022-Pivot'!$A$3,"Ownership","Municipal")+GETPIVOTDATA("Sum of RESIDENTIAL_Customers",'2022-Pivot'!$A$3,"Ownership","Political Subdivision")</f>
        <v>2951653</v>
      </c>
      <c r="D66" s="73">
        <f>GETPIVOTDATA("Sum of COMMERCIAL_Customers",'2010-Pivot'!$A$3,"Ownership","Political Subdivision")+GETPIVOTDATA("Sum of COMMERCIAL_Customers",'2010-Pivot'!$A$3,"Ownership","Municipal")</f>
        <v>378164</v>
      </c>
      <c r="E66" s="73">
        <f>GETPIVOTDATA("Sum of COMMERCIAL_Customers",'2022-Pivot'!$A$3,"Ownership","Municipal")+GETPIVOTDATA("Sum of COMMERCIAL_Customers",'2022-Pivot'!$A$3,"Ownership","Political Subdivision")</f>
        <v>320993</v>
      </c>
      <c r="F66" s="73">
        <f>GETPIVOTDATA("Sum of INDUSTRIAL_Customers",'2010-Pivot'!$A$3,"Ownership","Municipal")+GETPIVOTDATA("Sum of INDUSTRIAL_Customers",'2010-Pivot'!$A$3,"Ownership","Political Subdivision")</f>
        <v>30996</v>
      </c>
      <c r="G66" s="73">
        <f>GETPIVOTDATA("Sum of INDUSTRIAL_Customers",'2022-Pivot'!$A$3,"Ownership","Municipal")+GETPIVOTDATA("Sum of INDUSTRIAL_Customers",'2022-Pivot'!$A$3,"Ownership","Political Subdivision")</f>
        <v>23172</v>
      </c>
    </row>
    <row r="67" spans="1:7" x14ac:dyDescent="0.2">
      <c r="A67" s="73" t="s">
        <v>1679</v>
      </c>
      <c r="B67" s="73"/>
      <c r="C67" s="73">
        <f>GETPIVOTDATA("Sum of RESIDENTIAL_Customers",'2022-Pivot'!$A$3,"Ownership","Community Choice Aggregator")</f>
        <v>4625460</v>
      </c>
      <c r="D67" s="73"/>
      <c r="E67" s="73">
        <f>GETPIVOTDATA("Sum of COMMERCIAL_Customers",'2022-Pivot'!$A$3,"Ownership","Community Choice Aggregator")</f>
        <v>547786</v>
      </c>
      <c r="F67" s="73"/>
      <c r="G67" s="73">
        <f>GETPIVOTDATA("Sum of INDUSTRIAL_Customers",'2022-Pivot'!$A$3,"Ownership","Community Choice Aggregator")</f>
        <v>24786</v>
      </c>
    </row>
    <row r="68" spans="1:7" x14ac:dyDescent="0.2">
      <c r="A68" s="73" t="s">
        <v>1683</v>
      </c>
      <c r="B68" s="73"/>
      <c r="C68" s="73">
        <f>GETPIVOTDATA("Sum of RESIDENTIAL_Customers",'2022-Pivot'!$A$3,"Ownership","Behind the Meter")</f>
        <v>512123</v>
      </c>
      <c r="D68" s="73"/>
      <c r="E68" s="73">
        <f>GETPIVOTDATA("Sum of COMMERCIAL_Customers",'2022-Pivot'!$A$3,"Ownership","Behind the Meter")</f>
        <v>6638</v>
      </c>
      <c r="F68" s="73"/>
      <c r="G68" s="73">
        <f>GETPIVOTDATA("Sum of INDUSTRIAL_Customers",'2022-Pivot'!$A$3,"Ownership","Behind the Meter")</f>
        <v>1</v>
      </c>
    </row>
    <row r="69" spans="1:7" x14ac:dyDescent="0.2">
      <c r="A69" s="73" t="s">
        <v>3887</v>
      </c>
      <c r="B69" s="73">
        <f>GETPIVOTDATA("Sum of RESIDENTIAL_Customers",'2010-Pivot'!$A$3,"Ownership","Retail Power Marketer")</f>
        <v>13815</v>
      </c>
      <c r="C69" s="73">
        <f>GETPIVOTDATA("Sum of RESIDENTIAL_Customers",'2022-Pivot'!$A$3,"Ownership","Retail Power Marketer")</f>
        <v>4614</v>
      </c>
      <c r="D69" s="73">
        <f>GETPIVOTDATA("Sum of COMMERCIAL_Customers",'2010-Pivot'!$A$3,"Ownership","Retail Power Marketer")</f>
        <v>6080</v>
      </c>
      <c r="E69" s="73">
        <f>GETPIVOTDATA("Sum of COMMERCIAL_Customers",'2022-Pivot'!$A$3,"Ownership","Retail Power Marketer")</f>
        <v>30011</v>
      </c>
      <c r="F69" s="73">
        <f>GETPIVOTDATA("Sum of INDUSTRIAL_Customers",'2010-Pivot'!$A$3,"Ownership","Retail Power Marketer")</f>
        <v>340</v>
      </c>
      <c r="G69" s="73">
        <f>GETPIVOTDATA("Sum of INDUSTRIAL_Customers",'2022-Pivot'!$A$3,"Ownership","Retail Power Marketer")</f>
        <v>691</v>
      </c>
    </row>
    <row r="70" spans="1:7" x14ac:dyDescent="0.2">
      <c r="A70" s="73" t="s">
        <v>3888</v>
      </c>
      <c r="B70" s="73">
        <f>GETPIVOTDATA("Sum of RESIDENTIAL_Customers",'2010-Pivot'!$A$3,"Ownership","Cooperative")+GETPIVOTDATA("Sum of RESIDENTIAL_Customers",'2010-Pivot'!$A$3,"Ownership","Unregulated")</f>
        <v>13589</v>
      </c>
      <c r="C70" s="73">
        <f>GETPIVOTDATA("Sum of RESIDENTIAL_Customers",'2022-Pivot'!$A$3,"Ownership","Federal")+GETPIVOTDATA("Sum of RESIDENTIAL_Customers",'2022-Pivot'!$A$3,"Ownership","Cooperative")</f>
        <v>2840</v>
      </c>
      <c r="D70" s="73">
        <f>GETPIVOTDATA("Sum of COMMERCIAL_Customers",'2010-Pivot'!$A$3,"Ownership","Cooperative")+GETPIVOTDATA("Sum of COMMERCIAL_Customers",'2010-Pivot'!$A$3,"Ownership","Unregulated")</f>
        <v>1899</v>
      </c>
      <c r="E70" s="73">
        <f>GETPIVOTDATA("Sum of COMMERCIAL_Customers",'2022-Pivot'!$A$3,"Ownership","Federal")+GETPIVOTDATA("Sum of COMMERCIAL_Customers",'2022-Pivot'!$A$3,"Ownership","Cooperative")</f>
        <v>1009</v>
      </c>
      <c r="F70" s="73">
        <f>GETPIVOTDATA("Sum of INDUSTRIAL_Customers",'2010-Pivot'!$A$3,"Ownership","Unregulated")+GETPIVOTDATA("Sum of INDUSTRIAL_Customers",'2010-Pivot'!$A$3,"Ownership","Cooperative")</f>
        <v>877</v>
      </c>
      <c r="G70" s="73">
        <f>GETPIVOTDATA("Sum of INDUSTRIAL_Customers",'2022-Pivot'!$A$3,"Ownership","Cooperative")+GETPIVOTDATA("Sum of INDUSTRIAL_Customers",'2022-Pivot'!$A$3,"Ownership","Federal")</f>
        <v>1046</v>
      </c>
    </row>
    <row r="72" spans="1:7" x14ac:dyDescent="0.2">
      <c r="B72" s="77" t="s">
        <v>3890</v>
      </c>
    </row>
    <row r="73" spans="1:7" x14ac:dyDescent="0.2">
      <c r="A73" s="77" t="s">
        <v>3876</v>
      </c>
      <c r="B73" s="77" t="s">
        <v>3877</v>
      </c>
      <c r="D73" s="77" t="s">
        <v>3878</v>
      </c>
      <c r="F73" s="77" t="s">
        <v>3879</v>
      </c>
    </row>
    <row r="74" spans="1:7" x14ac:dyDescent="0.2">
      <c r="B74" s="77">
        <v>2010</v>
      </c>
      <c r="C74" s="77">
        <v>2022</v>
      </c>
      <c r="D74" s="77">
        <v>2010</v>
      </c>
      <c r="E74" s="77">
        <v>2022</v>
      </c>
      <c r="F74" s="77">
        <v>2010</v>
      </c>
      <c r="G74" s="77">
        <v>2022</v>
      </c>
    </row>
    <row r="75" spans="1:7" x14ac:dyDescent="0.2">
      <c r="A75" s="73" t="s">
        <v>1681</v>
      </c>
      <c r="B75" s="94">
        <f>B65/1000000</f>
        <v>10.179951000000001</v>
      </c>
      <c r="C75" s="94">
        <f t="shared" ref="C75:G75" si="2">C65/1000000</f>
        <v>6.1099030000000001</v>
      </c>
      <c r="D75" s="94">
        <f t="shared" si="2"/>
        <v>1.404847</v>
      </c>
      <c r="E75" s="94">
        <f t="shared" si="2"/>
        <v>0.74589300000000003</v>
      </c>
      <c r="F75" s="94">
        <f t="shared" si="2"/>
        <v>3.8537000000000002E-2</v>
      </c>
      <c r="G75" s="94">
        <f t="shared" si="2"/>
        <v>0.118017</v>
      </c>
    </row>
    <row r="76" spans="1:7" x14ac:dyDescent="0.2">
      <c r="A76" s="73" t="s">
        <v>1682</v>
      </c>
      <c r="B76" s="94">
        <f t="shared" ref="B76:G80" si="3">B66/1000000</f>
        <v>2.6540080000000001</v>
      </c>
      <c r="C76" s="94">
        <f t="shared" si="3"/>
        <v>2.9516529999999999</v>
      </c>
      <c r="D76" s="94">
        <f t="shared" si="3"/>
        <v>0.378164</v>
      </c>
      <c r="E76" s="94">
        <f t="shared" si="3"/>
        <v>0.32099299999999997</v>
      </c>
      <c r="F76" s="94">
        <f t="shared" si="3"/>
        <v>3.0995999999999999E-2</v>
      </c>
      <c r="G76" s="94">
        <f t="shared" si="3"/>
        <v>2.3172000000000002E-2</v>
      </c>
    </row>
    <row r="77" spans="1:7" x14ac:dyDescent="0.2">
      <c r="A77" s="73" t="s">
        <v>1679</v>
      </c>
      <c r="B77" s="94">
        <f t="shared" si="3"/>
        <v>0</v>
      </c>
      <c r="C77" s="94">
        <f t="shared" si="3"/>
        <v>4.6254600000000003</v>
      </c>
      <c r="D77" s="94">
        <f t="shared" si="3"/>
        <v>0</v>
      </c>
      <c r="E77" s="94">
        <f t="shared" si="3"/>
        <v>0.547786</v>
      </c>
      <c r="F77" s="94">
        <f t="shared" si="3"/>
        <v>0</v>
      </c>
      <c r="G77" s="94">
        <f t="shared" si="3"/>
        <v>2.4785999999999999E-2</v>
      </c>
    </row>
    <row r="78" spans="1:7" x14ac:dyDescent="0.2">
      <c r="A78" s="73" t="s">
        <v>1683</v>
      </c>
      <c r="B78" s="94">
        <f t="shared" si="3"/>
        <v>0</v>
      </c>
      <c r="C78" s="94">
        <f t="shared" si="3"/>
        <v>0.51212299999999999</v>
      </c>
      <c r="D78" s="94">
        <f t="shared" si="3"/>
        <v>0</v>
      </c>
      <c r="E78" s="94">
        <f t="shared" si="3"/>
        <v>6.6379999999999998E-3</v>
      </c>
      <c r="F78" s="94">
        <f t="shared" si="3"/>
        <v>0</v>
      </c>
      <c r="G78" s="94">
        <f t="shared" si="3"/>
        <v>9.9999999999999995E-7</v>
      </c>
    </row>
    <row r="79" spans="1:7" x14ac:dyDescent="0.2">
      <c r="A79" s="73" t="s">
        <v>3887</v>
      </c>
      <c r="B79" s="94">
        <f t="shared" si="3"/>
        <v>1.3814999999999999E-2</v>
      </c>
      <c r="C79" s="94">
        <f t="shared" si="3"/>
        <v>4.614E-3</v>
      </c>
      <c r="D79" s="94">
        <f t="shared" si="3"/>
        <v>6.0800000000000003E-3</v>
      </c>
      <c r="E79" s="94">
        <f t="shared" si="3"/>
        <v>3.0010999999999999E-2</v>
      </c>
      <c r="F79" s="94">
        <f t="shared" si="3"/>
        <v>3.4000000000000002E-4</v>
      </c>
      <c r="G79" s="94">
        <f t="shared" si="3"/>
        <v>6.9099999999999999E-4</v>
      </c>
    </row>
    <row r="80" spans="1:7" x14ac:dyDescent="0.2">
      <c r="A80" s="73" t="s">
        <v>3888</v>
      </c>
      <c r="B80" s="94">
        <f t="shared" si="3"/>
        <v>1.3589E-2</v>
      </c>
      <c r="C80" s="94">
        <f t="shared" si="3"/>
        <v>2.8400000000000001E-3</v>
      </c>
      <c r="D80" s="94">
        <f t="shared" si="3"/>
        <v>1.8990000000000001E-3</v>
      </c>
      <c r="E80" s="94">
        <f t="shared" si="3"/>
        <v>1.0089999999999999E-3</v>
      </c>
      <c r="F80" s="94">
        <f t="shared" si="3"/>
        <v>8.7699999999999996E-4</v>
      </c>
      <c r="G80" s="94">
        <f t="shared" si="3"/>
        <v>1.0460000000000001E-3</v>
      </c>
    </row>
    <row r="83" spans="1:7" x14ac:dyDescent="0.2">
      <c r="B83" s="77" t="s">
        <v>3890</v>
      </c>
    </row>
    <row r="84" spans="1:7" x14ac:dyDescent="0.2">
      <c r="A84" s="77" t="s">
        <v>3876</v>
      </c>
      <c r="B84" s="77" t="s">
        <v>3877</v>
      </c>
      <c r="D84" s="77" t="s">
        <v>3878</v>
      </c>
      <c r="F84" s="77" t="s">
        <v>3879</v>
      </c>
    </row>
    <row r="85" spans="1:7" x14ac:dyDescent="0.2">
      <c r="B85" s="77">
        <v>2010</v>
      </c>
      <c r="C85" s="77">
        <v>2022</v>
      </c>
      <c r="D85" s="77">
        <v>2010</v>
      </c>
      <c r="E85" s="77">
        <v>2022</v>
      </c>
      <c r="F85" s="77">
        <v>2010</v>
      </c>
      <c r="G85" s="77">
        <v>2022</v>
      </c>
    </row>
    <row r="86" spans="1:7" x14ac:dyDescent="0.2">
      <c r="A86" s="73" t="s">
        <v>1681</v>
      </c>
      <c r="B86" s="95">
        <f>B65/SUM(B$65:B$70)</f>
        <v>0.79151416533379859</v>
      </c>
      <c r="C86" s="95">
        <f t="shared" ref="C86:G86" si="4">C65/SUM(C$65:C$70)</f>
        <v>0.4300751770674362</v>
      </c>
      <c r="D86" s="95">
        <f t="shared" si="4"/>
        <v>0.78439689780512456</v>
      </c>
      <c r="E86" s="95">
        <f t="shared" si="4"/>
        <v>0.45141890542446123</v>
      </c>
      <c r="F86" s="95">
        <f t="shared" si="4"/>
        <v>0.54469257950530037</v>
      </c>
      <c r="G86" s="95">
        <f t="shared" si="4"/>
        <v>0.70368427015198587</v>
      </c>
    </row>
    <row r="87" spans="1:7" x14ac:dyDescent="0.2">
      <c r="A87" s="73" t="s">
        <v>1682</v>
      </c>
      <c r="B87" s="95">
        <f t="shared" ref="B87:G91" si="5">B66/SUM(B$65:B$70)</f>
        <v>0.20635511181824198</v>
      </c>
      <c r="C87" s="95">
        <f t="shared" si="5"/>
        <v>0.20776642225197836</v>
      </c>
      <c r="D87" s="95">
        <f t="shared" si="5"/>
        <v>0.2111480242770758</v>
      </c>
      <c r="E87" s="95">
        <f t="shared" si="5"/>
        <v>0.19426688373387882</v>
      </c>
      <c r="F87" s="95">
        <f t="shared" si="5"/>
        <v>0.43810600706713781</v>
      </c>
      <c r="G87" s="95">
        <f t="shared" si="5"/>
        <v>0.13816460262472199</v>
      </c>
    </row>
    <row r="88" spans="1:7" x14ac:dyDescent="0.2">
      <c r="A88" s="73" t="s">
        <v>1679</v>
      </c>
      <c r="B88" s="95">
        <f t="shared" si="5"/>
        <v>0</v>
      </c>
      <c r="C88" s="95">
        <f t="shared" si="5"/>
        <v>0.3255854517687668</v>
      </c>
      <c r="D88" s="95">
        <f t="shared" si="5"/>
        <v>0</v>
      </c>
      <c r="E88" s="95">
        <f t="shared" si="5"/>
        <v>0.33152336397692955</v>
      </c>
      <c r="F88" s="95">
        <f t="shared" si="5"/>
        <v>0</v>
      </c>
      <c r="G88" s="95">
        <f t="shared" si="5"/>
        <v>0.1477881857697376</v>
      </c>
    </row>
    <row r="89" spans="1:7" x14ac:dyDescent="0.2">
      <c r="A89" s="73" t="s">
        <v>1683</v>
      </c>
      <c r="B89" s="95">
        <f t="shared" si="5"/>
        <v>0</v>
      </c>
      <c r="C89" s="95">
        <f t="shared" si="5"/>
        <v>3.6048262943831781E-2</v>
      </c>
      <c r="D89" s="95">
        <f t="shared" si="5"/>
        <v>0</v>
      </c>
      <c r="E89" s="95">
        <f t="shared" si="5"/>
        <v>4.017357307559628E-3</v>
      </c>
      <c r="F89" s="95">
        <f t="shared" si="5"/>
        <v>0</v>
      </c>
      <c r="G89" s="95">
        <f t="shared" si="5"/>
        <v>5.9625670043467114E-6</v>
      </c>
    </row>
    <row r="90" spans="1:7" x14ac:dyDescent="0.2">
      <c r="A90" s="73" t="s">
        <v>3887</v>
      </c>
      <c r="B90" s="95">
        <f t="shared" si="5"/>
        <v>1.074147429008885E-3</v>
      </c>
      <c r="C90" s="95">
        <f t="shared" si="5"/>
        <v>3.2477878404766014E-4</v>
      </c>
      <c r="D90" s="95">
        <f t="shared" si="5"/>
        <v>3.3947704900641543E-3</v>
      </c>
      <c r="E90" s="95">
        <f t="shared" si="5"/>
        <v>1.8162836721478157E-2</v>
      </c>
      <c r="F90" s="95">
        <f t="shared" si="5"/>
        <v>4.8056537102473497E-3</v>
      </c>
      <c r="G90" s="95">
        <f t="shared" si="5"/>
        <v>4.1201338000035779E-3</v>
      </c>
    </row>
    <row r="91" spans="1:7" x14ac:dyDescent="0.2">
      <c r="A91" s="73" t="s">
        <v>3888</v>
      </c>
      <c r="B91" s="95">
        <f t="shared" si="5"/>
        <v>1.0565754189505419E-3</v>
      </c>
      <c r="C91" s="95">
        <f t="shared" si="5"/>
        <v>1.9990718393917529E-4</v>
      </c>
      <c r="D91" s="95">
        <f t="shared" si="5"/>
        <v>1.0603074277354982E-3</v>
      </c>
      <c r="E91" s="95">
        <f t="shared" si="5"/>
        <v>6.1065283569262799E-4</v>
      </c>
      <c r="F91" s="95">
        <f t="shared" si="5"/>
        <v>1.2395759717314488E-2</v>
      </c>
      <c r="G91" s="95">
        <f t="shared" si="5"/>
        <v>6.23684508654666E-3</v>
      </c>
    </row>
  </sheetData>
  <mergeCells count="8">
    <mergeCell ref="B40:G40"/>
    <mergeCell ref="B50:G50"/>
    <mergeCell ref="B51:C51"/>
    <mergeCell ref="D51:E51"/>
    <mergeCell ref="F51:G51"/>
    <mergeCell ref="F41:G41"/>
    <mergeCell ref="B41:C41"/>
    <mergeCell ref="D41:E41"/>
  </mergeCells>
  <pageMargins left="0.7" right="0.7" top="0.75" bottom="0.75" header="0.3" footer="0.3"/>
  <pageSetup paperSize="9" orientation="portrait" horizontalDpi="0" verticalDpi="0"/>
  <ignoredErrors>
    <ignoredError sqref="C48" formula="1"/>
  </ignoredErrors>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2022</vt:lpstr>
      <vt:lpstr>2022-Pivot</vt:lpstr>
      <vt:lpstr>2010</vt:lpstr>
      <vt:lpstr>2010-Pivot</vt:lpstr>
      <vt:lpstr>graph</vt:lpstr>
      <vt:lpstr>'2010'!Print_Titles</vt:lpstr>
      <vt:lpstr>'2022'!Print_Titles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Rayan Sud</dc:creator>
  <cp:lastModifiedBy>Rayan Sud</cp:lastModifiedBy>
  <dcterms:created xsi:type="dcterms:W3CDTF">2024-03-25T19:03:12Z</dcterms:created>
  <dcterms:modified xsi:type="dcterms:W3CDTF">2024-07-03T11:31:00Z</dcterms:modified>
</cp:coreProperties>
</file>